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  <sheet name="Itens Tombados Manual" sheetId="2" state="hidden" r:id="rId3"/>
  </sheets>
  <externalReferences>
    <externalReference r:id="rId4"/>
  </externalReferences>
  <definedNames>
    <definedName function="false" hidden="false" localSheetId="0" name="_xlnm.Print_Area" vbProcedure="false">'2023'!$A$1:$S$7261</definedName>
    <definedName function="false" hidden="false" localSheetId="0" name="_xlnm.Print_Titles" vbProcedure="false">'2023'!$4:$4</definedName>
    <definedName function="false" hidden="false" localSheetId="0" name="_xlnm._FilterDatabase" vbProcedure="false">'2023'!$A$4:$xeu$7246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18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inserido MANUALMENTE</t>
        </r>
      </text>
    </comment>
    <comment ref="D319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existe contagem aberta, então será necessário excluir a contagem.</t>
        </r>
      </text>
    </comment>
    <comment ref="D322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tombamento duplicado nos dois itens de vermelho.</t>
        </r>
      </text>
    </comment>
    <comment ref="G185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VERIFICAR!!!!
</t>
        </r>
      </text>
    </comment>
    <comment ref="H177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7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8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8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78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32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4725,00 VALOR COM SERVIÇO EMBUTIDO</t>
        </r>
      </text>
    </comment>
    <comment ref="H324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5935,00 VALOR COM SERVIÇO EMBUTIDO
</t>
        </r>
      </text>
    </comment>
  </commentList>
</comments>
</file>

<file path=xl/sharedStrings.xml><?xml version="1.0" encoding="utf-8"?>
<sst xmlns="http://schemas.openxmlformats.org/spreadsheetml/2006/main" count="31481" uniqueCount="1983">
  <si>
    <t xml:space="preserve">INVENTARIO DE BENS ANALITICO HGG</t>
  </si>
  <si>
    <t xml:space="preserve">INVENTARIO PATRIMONIAL HGG EXERCÍCIO 2023</t>
  </si>
  <si>
    <t xml:space="preserve">CLASSIFICAÇÃO</t>
  </si>
  <si>
    <t xml:space="preserve">TOMBAMENTO
PATRIMONIAL</t>
  </si>
  <si>
    <t xml:space="preserve">TOMBAMENTO SES</t>
  </si>
  <si>
    <t xml:space="preserve">DESCRIÇÃO RESUMIDA DO BEM</t>
  </si>
  <si>
    <t xml:space="preserve">LOCALIZAÇÃO</t>
  </si>
  <si>
    <t xml:space="preserve">ESTADO DE CONSERVAÇÃO</t>
  </si>
  <si>
    <t xml:space="preserve">DATA 
AQUISIÇÃO</t>
  </si>
  <si>
    <t xml:space="preserve">VALOR AQUISIÇÃO</t>
  </si>
  <si>
    <t xml:space="preserve">BEM ADQUIRIDO</t>
  </si>
  <si>
    <t xml:space="preserve">HISTÓRICO DO INGRESSO
AO PATRIMÔNIO FORNECEDOR</t>
  </si>
  <si>
    <t xml:space="preserve">DOCUMENTO FISCAL</t>
  </si>
  <si>
    <t xml:space="preserve">Nº.AUTOS</t>
  </si>
  <si>
    <t xml:space="preserve">DATA DEPRECIAÇÃO</t>
  </si>
  <si>
    <t xml:space="preserve">DEPRECIAÇÃO ACUMULADA ATÉ O MÊS ANTERIOR</t>
  </si>
  <si>
    <t xml:space="preserve">TAXA DE DEPRECIAÇÃO ANO</t>
  </si>
  <si>
    <t xml:space="preserve">TAXA DE DEPRECIAÇÃO MÊS</t>
  </si>
  <si>
    <t xml:space="preserve"> DEPRECIAÇÃO DO MÊS </t>
  </si>
  <si>
    <t xml:space="preserve">DEPRECIAÇÃO ACUMULADA DO MÊS DEPRECIADO</t>
  </si>
  <si>
    <t xml:space="preserve">SALDO A DEPRECIAR</t>
  </si>
  <si>
    <t xml:space="preserve">EQUIP. DE INFORMÁTICA</t>
  </si>
  <si>
    <t xml:space="preserve">TERMÔMETRO HIGRÔMETRO DIGITAL MODELO SH - 102</t>
  </si>
  <si>
    <t xml:space="preserve">ADQUIRIDO</t>
  </si>
  <si>
    <t xml:space="preserve">MAÊVE PROD. HOSP. LTDA</t>
  </si>
  <si>
    <t xml:space="preserve">TERMÔMETRO HIGRÔMETRO DIGITAL MODELO SH - 103</t>
  </si>
  <si>
    <t xml:space="preserve">TERMÔMETRO HIGRÔMETRO DIGITAL MODELO SH - 104</t>
  </si>
  <si>
    <t xml:space="preserve">TERMÔMETRO HIGRÔMETRO DIGITAL MODELO SH - 105</t>
  </si>
  <si>
    <t xml:space="preserve">LEITOR BIOMÉTRICO (PONTO ELETRÔNICO) COM IMPRESSORA ACOPLADA - MARCA/MODELO: REP CONTROL ID </t>
  </si>
  <si>
    <t xml:space="preserve">LC CÂNDIDO INFORMÁTICA</t>
  </si>
  <si>
    <t xml:space="preserve">RÉGUA ELÉTRICA PARA 8+1 TOMADAS MARCA VOXSTROM </t>
  </si>
  <si>
    <t xml:space="preserve">MG SOM COMÉRCIO E SERVIÇOS LTDA - ME</t>
  </si>
  <si>
    <t xml:space="preserve">SERVIDOR POWER EDGE R410 COM ATE 4 DISCOS RIGIDOS HOTPLUG LCD DIAGNOSTICS E PROCESSADOR INTEL 56XX</t>
  </si>
  <si>
    <t xml:space="preserve">DELL COMPUTADORES DO BRASIL LTDA</t>
  </si>
  <si>
    <t xml:space="preserve">2701362 / 2698492</t>
  </si>
  <si>
    <t xml:space="preserve">SERVIDOR POWER EDGE R620</t>
  </si>
  <si>
    <t xml:space="preserve">2701650 / 2698492</t>
  </si>
  <si>
    <t xml:space="preserve">MONITOR DE 17 POLEGADAS DELL E170 S FLAT PANEL COM CABO DE FORÇA</t>
  </si>
  <si>
    <t xml:space="preserve">SISTEMA DE COMUTADOR POWERCONNECT 2824 24 PORTAS DE 1GBE, BCC - SWITCH</t>
  </si>
  <si>
    <t xml:space="preserve">2704731 / 2698492</t>
  </si>
  <si>
    <t xml:space="preserve">2705111 / 2698492</t>
  </si>
  <si>
    <t xml:space="preserve">MICROCOMPUTADOR DELL OPTIPLEX 390 DESKTOP COMPLETO COM  MOUSE E TECLADO, SISTEMA OPERACIONAL WINDOWS 7 PROFESSIONAL SP1 EM PORTUGÊS DE 64 BIT COM MIDIA, INFORMATIVO EM CD ROM E MÍDIA COM DRIVERS PARA REINSTALAÇÃO</t>
  </si>
  <si>
    <t xml:space="preserve">MONITOR DELL MODELO E1912H COM 18.5 POLEGADAS TELA PLANA</t>
  </si>
  <si>
    <t xml:space="preserve">STORAGE DNS-320 D-LINK GABINETE DE HD EXTERNO COM 2 SLOT CONTENDO 2 HD´S SEAGATE SATA 1.0 TB 7200RPM</t>
  </si>
  <si>
    <t xml:space="preserve">NÓBREGA E SOUZA LTDA</t>
  </si>
  <si>
    <t xml:space="preserve">TERMÔMETRO / MONITOR DE TEMPERATURA PARA CPD. MARCA PRÓ-DIGITAL MODELO KIT TERM-2NET</t>
  </si>
  <si>
    <t xml:space="preserve">PRÓ-DIGITAL PROJETOS ELETRÔNICOS LTDA</t>
  </si>
  <si>
    <t xml:space="preserve">PATCH PANNEL 24 PORTAS AMP CAT6 PADRÃO 19 MARCA AMP</t>
  </si>
  <si>
    <t xml:space="preserve">RCJ INFORMÁTICA E ELETRÔNICA LTDA</t>
  </si>
  <si>
    <t xml:space="preserve">SWITCH 10/100 08 PORTAS MARCA INTELBRAS MODELO FAST SF800</t>
  </si>
  <si>
    <t xml:space="preserve">HORUS TELECOMUNICAÇÕES LTDA</t>
  </si>
  <si>
    <t xml:space="preserve">SWITCH 10/100 08 PORTAS MARCA INTELBRAS MODELO FAST SF801</t>
  </si>
  <si>
    <t xml:space="preserve">SWITCH 10/100 08 PORTAS MARCA INTELBRAS MODELO FAST SF802</t>
  </si>
  <si>
    <t xml:space="preserve">DESKTOP (GABINETE) - PENTIUM G620 / 2GB DDR3 DE MEMÓRIA E HD DE 500 GB</t>
  </si>
  <si>
    <t xml:space="preserve">SWITCH 10/100 08 PORTAS MARCA INTELBRAS MODELO FAST SF803</t>
  </si>
  <si>
    <t xml:space="preserve">SWITCH 10/100 08 PORTAS MARCA INTELBRAS MODELO FAST SF804</t>
  </si>
  <si>
    <t xml:space="preserve">SWITCH 10/100 08 PORTAS MARCA INTELBRAS MODELO FAST SF805</t>
  </si>
  <si>
    <t xml:space="preserve">SWITCH 10/100 08 PORTAS MARCA INTELBRAS MODELO FAST SF806</t>
  </si>
  <si>
    <t xml:space="preserve">SWITCH 10/100 08 PORTAS MARCA INTELBRAS MODELO FAST SF807</t>
  </si>
  <si>
    <t xml:space="preserve">SWITCH 10/100 08 PORTAS MARCA INTELBRAS MODELO FAST SF808</t>
  </si>
  <si>
    <t xml:space="preserve">SWITCH 10/100 08 PORTAS MARCA INTELBRAS MODELO FAST SF809</t>
  </si>
  <si>
    <t xml:space="preserve">SWITCH 10/100 08 PORTAS MARCA INTELBRAS MODELO FAST SF810</t>
  </si>
  <si>
    <t xml:space="preserve">SWITCH 10/100 08 PORTAS MARCA INTELBRAS MODELO FAST SF811</t>
  </si>
  <si>
    <t xml:space="preserve">SWITCH 10/100 08 PORTAS MARCA INTELBRAS MODELO FAST SF812</t>
  </si>
  <si>
    <t xml:space="preserve">SWITCH D'LINK 8 PORTAS 10/100 MBPS 1008A/Z</t>
  </si>
  <si>
    <t xml:space="preserve">COMPUSAT INFORMÁTICA Ltda.</t>
  </si>
  <si>
    <t xml:space="preserve">IMPRESSORA BEMATECH MP2500 USB COM GUILHOTINA</t>
  </si>
  <si>
    <t xml:space="preserve">LD AUTOMAÇÃO E REFRIGERAÇÃO LTDA</t>
  </si>
  <si>
    <t xml:space="preserve">DISCO RIGIDO EXTERNO500GB EXPANSION STAX 500600 – SEAGATE</t>
  </si>
  <si>
    <t xml:space="preserve">LARANJA.COM LTDA</t>
  </si>
  <si>
    <t xml:space="preserve">WEBCAM 30 MEGA PIXELS USB C – MICROFONE WB2 105-P C3 TECH</t>
  </si>
  <si>
    <t xml:space="preserve">IPAD NOVO WI-FI 4G 16GB PRETO MARCA APPLE MODELO MD366BR - A </t>
  </si>
  <si>
    <t xml:space="preserve">MICRO NETTOP - CAP 7 DIGITRON COM MOUSE E TECLADO PS2 E WINDOWS 7 1PROFISSIONAL 32 BIT</t>
  </si>
  <si>
    <t xml:space="preserve">REGIA COMERCIO DE INFORMATICA LTDA -  PRIMETEK</t>
  </si>
  <si>
    <t xml:space="preserve">MICRO NETTOP - CAP 7 DIGITRON COM MOUSE E TECLADO PS2 E WINDOWS 7 PROFISSIONAL 32 BIT</t>
  </si>
  <si>
    <t xml:space="preserve">IMPRESSORA DE CHEQUE BEMATECH MODELO DP20</t>
  </si>
  <si>
    <t xml:space="preserve">IMPRESSORA NÃO FISCAL MP2500</t>
  </si>
  <si>
    <t xml:space="preserve">DVR 16CH VDI6E4800 C INTELBRAS</t>
  </si>
  <si>
    <t xml:space="preserve">NOBREAK 1800VA BIVOLT NET WINNER – SMS</t>
  </si>
  <si>
    <t xml:space="preserve">ROTULADOR ELETRONICA PT7600 BROTHER</t>
  </si>
  <si>
    <t xml:space="preserve">PROJETOR LED EXTERNO ALCANCE 55W RGB</t>
  </si>
  <si>
    <t xml:space="preserve">LUX APARELHOS DE ILUMINAÇÃO LTDA</t>
  </si>
  <si>
    <t xml:space="preserve">ESTABILIZADOR SMS 300VA SPEEDY USP300 BI 115 NT</t>
  </si>
  <si>
    <t xml:space="preserve">REGIA COMÉRCIO DE INFORMÁTICA LTDA</t>
  </si>
  <si>
    <t xml:space="preserve">KIT MICRO LENOVO THINK CENTRE EDGE 72 SFF</t>
  </si>
  <si>
    <t xml:space="preserve">MONITOR LENOVO 18,5” LED LS1921 PRETO</t>
  </si>
  <si>
    <t xml:space="preserve">NOBREAK SENUS 40,0 KVA TE/TS: 380/220V</t>
  </si>
  <si>
    <t xml:space="preserve">MB COMERCIAL ELETRO ELETRONICO LTDA</t>
  </si>
  <si>
    <t xml:space="preserve">GABINETE DE BAT G20/100</t>
  </si>
  <si>
    <t xml:space="preserve">WEBCAM MICROSOFT LIFECAM HD-3000 PRETO </t>
  </si>
  <si>
    <r>
      <rPr>
        <sz val="10"/>
        <rFont val="Times New Roman"/>
        <family val="1"/>
        <charset val="1"/>
      </rPr>
      <t xml:space="preserve">SISTEMA COMUTADOR POWERCONNECT 2848 48 PORTAS DE 1GBE BCC (</t>
    </r>
    <r>
      <rPr>
        <b val="true"/>
        <sz val="10"/>
        <rFont val="Times New Roman"/>
        <family val="1"/>
        <charset val="1"/>
      </rPr>
      <t xml:space="preserve">SWITCH</t>
    </r>
    <r>
      <rPr>
        <sz val="10"/>
        <rFont val="Times New Roman"/>
        <family val="1"/>
        <charset val="1"/>
      </rPr>
      <t xml:space="preserve">)</t>
    </r>
  </si>
  <si>
    <t xml:space="preserve">SISTEMA COMUTADOR POWERCONNECT 2824 24 PORTAS DE 1GBE BCC (SWITCH)</t>
  </si>
  <si>
    <t xml:space="preserve">IMPRESSORA HP LASERJET CP1025 (CF346A#696)</t>
  </si>
  <si>
    <t xml:space="preserve">SWITCH DE REDE POWERCONNECT 6224F GERENCIAVEL, 24 PORTAS GIGE</t>
  </si>
  <si>
    <t xml:space="preserve">SWITCH GIGABIT 8 PORTAS 10-100-1000 MSWI-S 1008GD – MYMAX</t>
  </si>
  <si>
    <t xml:space="preserve">MONITOR 18,5” LED LENOVO LS 1920 PRETO</t>
  </si>
  <si>
    <t xml:space="preserve">KIT MICRO LENOVO 62 TW ONSITE COM SOFTWARE WINDOWS 7 PROFESSIONAL 64 BIT OEM PT FQC-04640</t>
  </si>
  <si>
    <t xml:space="preserve">PROJETOR DE LED - REGUA LUMINOSA 54301 RGB BIVOLT IP65 480MM</t>
  </si>
  <si>
    <t xml:space="preserve">AKARI LÂMPADAS ESPECIAIS LTDA</t>
  </si>
  <si>
    <t xml:space="preserve">DUPLICADOR RISO CZ180</t>
  </si>
  <si>
    <t xml:space="preserve">MBM – PRODUTOS DE ESCRITORIO E INFORMATICA</t>
  </si>
  <si>
    <t xml:space="preserve">WEB CAM LIFECAM VX-2000 MICROSOFT</t>
  </si>
  <si>
    <t xml:space="preserve">IMPRESSORA ZEBRA HC 100 300DPI LARGA 1,18” 2P PS USB</t>
  </si>
  <si>
    <t xml:space="preserve">APRESENTADOR LASER POINTER AMP 16US - TARGUS</t>
  </si>
  <si>
    <t xml:space="preserve">MONITOR 15 TOUCH SCREEN BEMATECH TM 15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</si>
  <si>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</t>
  </si>
  <si>
    <t xml:space="preserve">NET TOP K- MEX NANO PC D2500 PRETO (HSO 18F - 602) COM OS SEGUINTES ITENS: HD NOTEBOOK 1TB SAMSUNG ST1000LM024 (5400 RPM) MEMORIA NOTEBOOL 4GB DDR3 1333 MHZ MARK VISION, WINDOWS 8.1 OEM PRO BIT PORTUGIES FQC - 06952 MOUSE PS2 MAX PRINT 606066 PRETO</t>
  </si>
  <si>
    <t xml:space="preserve">KIT DE ATENDIMENTO HOSPITALAR CONTENDO: 1 CILINDRO DE OXIGÊNIO DE 1M³, 1 VALVULA REGULADORA DE PRESSÃO PARA CILINDRO, 1 LARINGOSCOPIO, 1 LAMINA PARA LARINGO Nº 4 E 1 Nº 5, 1 FLUXOMETRO, 1 ESTETOSCÓPIO, 1 ESFIGMOMANOMETRO E 1 OXIMETRO DE PULSO PORTÁTIL</t>
  </si>
  <si>
    <t xml:space="preserve">VANGUARDA COMÉRCIO E SERVIÇOS Ltda.</t>
  </si>
  <si>
    <t xml:space="preserve">MODEM E ROTEADOR ADSL2+ TP-LINK (TD - 8816)</t>
  </si>
  <si>
    <t xml:space="preserve">TABLET DELL VANUE E 16GB 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</si>
  <si>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 TECLADO MAXPRINT PRETO</t>
  </si>
  <si>
    <t xml:space="preserve">NET TOP K-MEX NANO PC D2500 PRETO (HS018FMAL602BOX), MEMORIA NOTEBOOK 4GB DDR3 1600 MHZ KINGSTON, HD NOTEBOOL 500GB SEAGATE ST500LT012-BR, MOUSE USB LEADERSHIP 4576 PRETO, WINDOWS 8.1 OEM PRO 64 BIT PORTUGUES FQC - 06952, TECLADO USB LEADERSHIP 8496 PRETO</t>
  </si>
  <si>
    <t xml:space="preserve">TABLET DELL VANUE 8 16GB WIFI PRETO</t>
  </si>
  <si>
    <t xml:space="preserve">4369385 / 794759</t>
  </si>
  <si>
    <t xml:space="preserve">PROJETOR MULTIMIDIA EPSON X24 BRANCO</t>
  </si>
  <si>
    <t xml:space="preserve">ROTEADOR WIRELESS 300MBPS LINKS YS (E1200-BR)</t>
  </si>
  <si>
    <t xml:space="preserve">MICROCOMPUTADOR PORTATIL DELL VOSTRO 5470, SISTEMA OPERACIONAL WINDOWS 8.1 PRO 64BIT EM PORTUGUES,SOFTWARE MICROSOFT OFFICE HOME AND BUSINESS 2013</t>
  </si>
  <si>
    <t xml:space="preserve">4530826/6103</t>
  </si>
  <si>
    <t xml:space="preserve">ADAPTADOR WI - FI - UBIQUITI 2,4 GHZ, INDOOR UNIFI - UAP - LR</t>
  </si>
  <si>
    <t xml:space="preserve">OIW INDUSTRIA ELETRONICA S.A</t>
  </si>
  <si>
    <t xml:space="preserve">ESTABILIZADOR 1000VA SMS PROGRESSIVE SAID</t>
  </si>
  <si>
    <t xml:space="preserve">HD EXTERNO SEAGATE SATA 1.0TB 7200RPM</t>
  </si>
  <si>
    <t xml:space="preserve">COMPUSAT INFORMÁTICA LTDA</t>
  </si>
  <si>
    <t xml:space="preserve">DVR 16 CANAIS MARCA INTELBRAS MODELO VD5016</t>
  </si>
  <si>
    <t xml:space="preserve">TSR TELEFONIA SEGURANÇA E REDES LTDA - ME</t>
  </si>
  <si>
    <t xml:space="preserve">MICROCOMPUTADOR DELL MODELO XPS 8700 COMPLETO COM TECLADO E MOUSE WIRELESS EM PORTUGUÊS, SOTWARE MCAFEE XPS LIVE COM LICENÇA PARA 12 MESES E MICROSOFT OFFICE HOME AND BUSINESS 2013</t>
  </si>
  <si>
    <t xml:space="preserve">MONITOR MARCA DELL MODELO P2314H DE 23 POLEGADAS</t>
  </si>
  <si>
    <t xml:space="preserve">MICROCOMPUTADOR MARCA DELL MODELO INSPIRON 3647 COMPLETO COM MONITOR, TECLADO E MOUSE SISTEMA OPERACIONAL WINDOWS 8.1 PRO 64BIT EM PORTUGUÊS</t>
  </si>
  <si>
    <t xml:space="preserve">5109623 / 268262</t>
  </si>
  <si>
    <t xml:space="preserve">PCTEL EVO 8 LINHAS</t>
  </si>
  <si>
    <t xml:space="preserve">PCTEL ELETRONICA LTDA</t>
  </si>
  <si>
    <t xml:space="preserve">TABLET - MARCA SAMSUNG / MODELO SM-T700 NZWAZT0 - SERIAL RQ2G201PM1D</t>
  </si>
  <si>
    <t xml:space="preserve">R E R TECNOLOGIA EIRELI - ME</t>
  </si>
  <si>
    <t xml:space="preserve">TABLET - MARCA SAMSUNG / MODELO SM-T700 NZWAZT0 - SERIAL RQ2G201PLHD 16GB</t>
  </si>
  <si>
    <t xml:space="preserve">TABLET - MARCA SAMSUNG / MODELO SM-T700 NZWAZT0 - SERIAL RQ26201PJVK</t>
  </si>
  <si>
    <t xml:space="preserve">NOBREAK STATION II 1200VA SMS </t>
  </si>
  <si>
    <t xml:space="preserve">HIGH-TECH INFORMÁTICA INDUSTRIA E COMÉRCIO LTDA</t>
  </si>
  <si>
    <t xml:space="preserve">NOBREAK STATION II 1200VA SMS</t>
  </si>
  <si>
    <t xml:space="preserve">MICROCOMPUTADOR PORTATIL DELL LATITUDE 14 E3450, SISTEMA OPERACIONAL WINDOWS 8.1 PRO 64BIT EM PORTUGUES,SOFTWARE MICROSOFT OFFICE PROFESSIONAL 2013</t>
  </si>
  <si>
    <t xml:space="preserve">DRIVE OPTICO DELL EXTERNO USB SLIM DVD +-RW DW316</t>
  </si>
  <si>
    <t xml:space="preserve">MICROCOMPUTADOR DELL</t>
  </si>
  <si>
    <t xml:space="preserve">APRESENTADOR DE MULTIMÍDIA SEM FIO (LASER POINT) MARCA COMTAC MODELO 9199</t>
  </si>
  <si>
    <t xml:space="preserve">HD EXTERNO SEAGATE 2TB</t>
  </si>
  <si>
    <t xml:space="preserve">MICROCOMPUTADOR DELL VOSTRO DESKTOP 3250 PROCESSADOR COR I3 MEMÓRIA 4GB HD 500GB WINDOWS 10 DWNG WIN 7 PRO COM TECLADO E MOUSE</t>
  </si>
  <si>
    <t xml:space="preserve">SCANSOURCE BRASIL DISTRIBUIDORA DE TECNOLOGIA LTDA</t>
  </si>
  <si>
    <t xml:space="preserve">MONITOR DELL 18,5 POLEGADAS MODELO E1916H WIDESCEEN</t>
  </si>
  <si>
    <t xml:space="preserve">IMPRESSORA DE CRACHÁ MARCA ZEBRA MODELO ZXP SERIES 1 </t>
  </si>
  <si>
    <t xml:space="preserve">NOBREAK SMS MANAGER NET4+ 1400 VA BLACK</t>
  </si>
  <si>
    <t xml:space="preserve">NOBREGA &amp; SOUZA LTDA – GCM COMPUTADORES</t>
  </si>
  <si>
    <t xml:space="preserve">NET TOP K-MEX NANO PC D2500 PRETO</t>
  </si>
  <si>
    <t xml:space="preserve">SWITCH 08P 10/100/1000 TP-LINK</t>
  </si>
  <si>
    <t xml:space="preserve">SERVIDOR DELL POWEREDGE R230 XEON E3-1220 V5, RAM 8GB 3X, HDD 500GB 4X, DVD-ROM</t>
  </si>
  <si>
    <t xml:space="preserve">DELL COMPUTADORES DO BRASIL</t>
  </si>
  <si>
    <t xml:space="preserve">SERVIDOR DELL POWEREDGE R430 XEON ES-2620 V4 2X, RAM 16GB 2X, HDD 2TB 3X, DVD+-RW</t>
  </si>
  <si>
    <t xml:space="preserve">9239 / 9247</t>
  </si>
  <si>
    <t xml:space="preserve">MICROCOMPUTADOR COMPLETO MARCA DELL MODELO VOSTRO I3 - 4G / 500GB/W10P COM MONITOR 18,5 DELL MODELO E1916H - HOME OFFICE BUSINESS 2016 32/64 TECLADO E MOUSE</t>
  </si>
  <si>
    <t xml:space="preserve">9240 / 9248</t>
  </si>
  <si>
    <t xml:space="preserve">9241 / 9249</t>
  </si>
  <si>
    <t xml:space="preserve">9242 / 9250</t>
  </si>
  <si>
    <t xml:space="preserve">9243 / 9251</t>
  </si>
  <si>
    <t xml:space="preserve">9244 / 9252</t>
  </si>
  <si>
    <t xml:space="preserve">9245 / 9253</t>
  </si>
  <si>
    <t xml:space="preserve">9246 / 9254</t>
  </si>
  <si>
    <t xml:space="preserve">ROTEADOR PARA REDE SEM FIO (ROUTER WIFI) MARCA CISCO MODELO E1200</t>
  </si>
  <si>
    <t xml:space="preserve">EPC BRSIL COMERCIO DE PRODUTOS DE INFORMATICA TELECOMUNICACAO</t>
  </si>
  <si>
    <t xml:space="preserve">HD EXTERNO SEAGATE 1TB</t>
  </si>
  <si>
    <t xml:space="preserve">APARELHO TELEFÔNICO SEM FIO INTELBRAS TS3130</t>
  </si>
  <si>
    <t xml:space="preserve">ESTABILIZADOR TS-SHARA 1000VA PRETO</t>
  </si>
  <si>
    <t xml:space="preserve">SWITCH  GERENCIAVEL 24 PORTAS MARCA DELL MODELO X1026  - 24 PORTAS</t>
  </si>
  <si>
    <t xml:space="preserve">INGRAM MICRO BRASIL LTDA</t>
  </si>
  <si>
    <t xml:space="preserve">MONITOR 18.5” LED DELL PRETO (E1916H)</t>
  </si>
  <si>
    <t xml:space="preserve">XBOX ONE 500GB C/ KINECT</t>
  </si>
  <si>
    <t xml:space="preserve">NOBREAK NHS 3,5 KVA LASER SENOIDAL</t>
  </si>
  <si>
    <t xml:space="preserve">MB COMERCIAL ELETRICO ELETRÔNICO LTDA – NOBREAKCIA</t>
  </si>
  <si>
    <t xml:space="preserve">NOBREAK SMS POWER VISION 2.2 KVA NG NT 115</t>
  </si>
  <si>
    <t xml:space="preserve">SWITCH DELL NETWORKING X1052 MODEL: E12W</t>
  </si>
  <si>
    <t xml:space="preserve">APARELHO CELULAR MARCA LG MODELO K4 MARRON (LG - X230DS CHOCOLATE)</t>
  </si>
  <si>
    <t xml:space="preserve">TIM CELULAR S.A. - CENTRO OESTE</t>
  </si>
  <si>
    <t xml:space="preserve">APARELHO CELULAR MARCA MOTOROLA MODELO G5S PLUS HDTV - TITANIUM / 32GB</t>
  </si>
  <si>
    <t xml:space="preserve">CENTRAL TELEFÔNICA ERICSSON BP 250 COMPLETA</t>
  </si>
  <si>
    <t xml:space="preserve">ERICOM TELECOMUNICAÇÕES LTDA</t>
  </si>
  <si>
    <t xml:space="preserve">ADAPTADOR WI - FI - UBIQUITI 300MBPS, INDOOR UNIFI - UAP - LR</t>
  </si>
  <si>
    <t xml:space="preserve">VALDECIR DE JESUS GARCIA – ME</t>
  </si>
  <si>
    <t xml:space="preserve">NOTEBOOK DELL I3</t>
  </si>
  <si>
    <t xml:space="preserve">ESTABILIZADOR SMS PROGRESSIVE 600VA PRETO</t>
  </si>
  <si>
    <t xml:space="preserve">MICROCOMPUTADOR DESK TOP DELL OPT 3050 S I3 4GB 500GB</t>
  </si>
  <si>
    <t xml:space="preserve">PROJETOR MULTIMÍDIA EPSON S27 H694A 220V</t>
  </si>
  <si>
    <t xml:space="preserve">NOTEBOOK DELL I7 LATITUDE 3480</t>
  </si>
  <si>
    <t xml:space="preserve">ELETRO COELHO LTDA</t>
  </si>
  <si>
    <t xml:space="preserve">MICROCOMPUTADOR COMPLETO MARCA DELL MODELO VOSTRO I5 - 4G / 500GB/W10P COM HOME OFFICE BUSINESS 2016 32/64 TECLADO E MOUSE</t>
  </si>
  <si>
    <t xml:space="preserve">E. KOESTERKE BURKHARDT LIMA</t>
  </si>
  <si>
    <t xml:space="preserve">IMPRESSORA TÉRMICA DE ETIQUETAS ZEBRA </t>
  </si>
  <si>
    <t xml:space="preserve">CIA DIGI CIMPANHIA DIGITAL LTDA – 
ZIP AUTOMAÇÃO</t>
  </si>
  <si>
    <t xml:space="preserve">PATCH PANNEL 24 PORTAS AMP CAT6 PADRÃO 19 MARCA SOHOPLUS</t>
  </si>
  <si>
    <t xml:space="preserve">MICROCOMPUTADOR COMPLETO MARCA DELL MODELO VOSTRO I3 - 4G / 500GB/W10P COM TECLADO E MOUSE</t>
  </si>
  <si>
    <t xml:space="preserve">NOTEBOOK DELL VOSTRO 3468 I5-7200U SISTWIN 10 PRO 4GB 500G</t>
  </si>
  <si>
    <t xml:space="preserve">NOBREAK APC 1,5KVA 825W BIVOLT</t>
  </si>
  <si>
    <t xml:space="preserve">SWITCH  GERENCIAVEL 48 PORTAS MARCA DELL MODELO N1148T</t>
  </si>
  <si>
    <t xml:space="preserve">MONITOR ELO TOUCH ET1309L 15” WIDE 16X9</t>
  </si>
  <si>
    <t xml:space="preserve">IMPRESSORA TÉRMICA DE ETIQUETAS EPSON TM-T20 NÃO FISCAL</t>
  </si>
  <si>
    <t xml:space="preserve">PROJETOR MULTIMÍDIA EPSON POWERLITE S27 2700 LUMENS SVGA</t>
  </si>
  <si>
    <t xml:space="preserve">NET TOPDELL NANO PC OPT IPLEX 3050M, CORE 15-7500T 4GB, HD500, WINDOWS 10 PRO, TECLADO E MOUSE</t>
  </si>
  <si>
    <t xml:space="preserve">ROTEADOR LINKSYS E2500 N600 DUAL-BAND WI-FI WIRELESS</t>
  </si>
  <si>
    <t xml:space="preserve">NOX SOLUCOES TECNOLOGICAS LTDA</t>
  </si>
  <si>
    <t xml:space="preserve">RACK PISO 44U GABINETE FECHADO 44X770 </t>
  </si>
  <si>
    <t xml:space="preserve">SAETA INDUSTRIA E COMERCIO ELETROELETRONICO LTDA</t>
  </si>
  <si>
    <t xml:space="preserve">NOBREAK 6000 VA EA GABINETE ALTO</t>
  </si>
  <si>
    <t xml:space="preserve">MB COMERCIAL ELETRO – ELETRÔNICO LTDA – EPP</t>
  </si>
  <si>
    <t xml:space="preserve">GABINETE DE BATERIA G 20/45</t>
  </si>
  <si>
    <t xml:space="preserve">GRAVADOR PARA SISTEMA DE SEGURANÇA (DVR CFTV) 16 CANAIS HIKVISION</t>
  </si>
  <si>
    <t xml:space="preserve">SOUZA ROCHA SERVIÇOS EIRELI – ZELLO</t>
  </si>
  <si>
    <t xml:space="preserve">GRAVADOR PARA SISTEMA DE SEGURANÇA (DVR CFTV) 8 CANAIS HIKVISION</t>
  </si>
  <si>
    <t xml:space="preserve">GRAVADOR PARA SISTEMA DE SEGURANÇA (DVR CFTV) 16 CANAIS MHDX 1016</t>
  </si>
  <si>
    <t xml:space="preserve">MATHEUS CARVALHO AIRES MARQUES</t>
  </si>
  <si>
    <t xml:space="preserve">NET TOP DELL NANO PC OPT 3060M, CORE 13-8100T 4GB, HD500, WINDOWS 10 PRO, TECLADO E MOUSE</t>
  </si>
  <si>
    <t xml:space="preserve">MICROCOMPUTADOR COMPLETO MARCA DELL MODELO VOSTRO I5 - 4G / 500GB/W10P COM TECLADO E MOUSE</t>
  </si>
  <si>
    <t xml:space="preserve">MONITOR 21.5” LED DELL PRETO (SE2216H)</t>
  </si>
  <si>
    <t xml:space="preserve">MONITOR 19.5” LED LG 20M37AA PRETO</t>
  </si>
  <si>
    <t xml:space="preserve">SWITCH  GERENCIAVEL 24 PORTAS MARCA DELL MODELO X1026</t>
  </si>
  <si>
    <t xml:space="preserve">MATHEUS CARVALHO AIRES MARQUES – CONEXÕES INTELIGENTES</t>
  </si>
  <si>
    <t xml:space="preserve">IMPRESSORA TERMICA DE ETIQUETAS TLP 2844 OU GC420T</t>
  </si>
  <si>
    <t xml:space="preserve">CIA DIGI CIMPANHIA DIGITAL LTDA –  ZIP AUTOMAÇÃO</t>
  </si>
  <si>
    <t xml:space="preserve">IMPRESSORA TERMICA NAO FISCAL BEMATECH MP4200 USB</t>
  </si>
  <si>
    <t xml:space="preserve">SWITCH  GERENCIAVEL 24 PORTAS MARCA DELL MODELO N3024EF 24</t>
  </si>
  <si>
    <t xml:space="preserve">NOBREAK SMS MANAGER NET4+1800 BIVOLT EXPERT</t>
  </si>
  <si>
    <t xml:space="preserve">NOBREAK SENUS 6,0 KVA 220/120V  COMPLETO COM BANCO DE BATERIAS CONTENDO 16 BATERIAS ESTACIONARIAS 150AH. GABINETE DE BATERIA MODELO G20/150 E MP 6KVA GABINETE ALTO E 220S 120V. COM INSTALACAO.</t>
  </si>
  <si>
    <t xml:space="preserve">RACK PISO 44U GABINETE FECHADO 44X770 PRETO</t>
  </si>
  <si>
    <t xml:space="preserve">S4T COMERCIO E EQUIPAMENTOS P ESCRITORIO E INFORMATICA LTDA</t>
  </si>
  <si>
    <t xml:space="preserve">MICROCOMPUTADOR COMPLETO COM TECLADO E MOUSE MARCA DELL MODELO OPTIPLEX 3070 / PROCESSADOR CORE I5-9500T / 8G RAM / SSD 256GB /WINDOWS 10 PROFISSIONAL </t>
  </si>
  <si>
    <t xml:space="preserve">MICROCOMPUTADOR COMPLETO COM TECLADO E MOUSE MARCA DELL MODELO OPTIPLEX 3070 / PROCESSADOR CORE I5-9500T / 4G RAM / HD 500GB /WINDOWS 10 PROFISSIONAL </t>
  </si>
  <si>
    <t xml:space="preserve">MICROCOMPUTADOR COMPLETO COM TECLADO E MOUSE MARCA DELL MODELO OPTIPLEX 3070 / PROCESSADOR CORE I5-9500T / 8G RAM / SSD 256GB /WINDOWS 10 PROFISSIONAL</t>
  </si>
  <si>
    <t xml:space="preserve">MONITOR MARCA DELL MODELO P2219H 21,5” </t>
  </si>
  <si>
    <t xml:space="preserve">LEITOR DE CÓDIGO DE BARRAS CCD BEMATECH BR400</t>
  </si>
  <si>
    <t xml:space="preserve">ELEMENTO INFORMATICA LTDA – ME</t>
  </si>
  <si>
    <t xml:space="preserve">TABLET SAMSUNG 32GB, 4G TELA 8 ANDROID QUAD CORE 2GHZ, 2GB RAM CAMERA 8MP PRETO MOD: GALAXY A</t>
  </si>
  <si>
    <t xml:space="preserve">FSB SISTEMAS DE INFORMACAO LTDA</t>
  </si>
  <si>
    <t xml:space="preserve">TD 001/2020</t>
  </si>
  <si>
    <t xml:space="preserve">-</t>
  </si>
  <si>
    <t xml:space="preserve">LEITO BIOMETRICO USB DIGITAL PERSONA 4500</t>
  </si>
  <si>
    <t xml:space="preserve">NEOKOROS BRASIL LTDA </t>
  </si>
  <si>
    <t xml:space="preserve">SWITCH  GERENCIAVEL 24 PORTAS MARCA INTELBRAS MODELO SG 2404 MR L2+</t>
  </si>
  <si>
    <t xml:space="preserve">RCP BRASIL INFORMATICA E TECNOLOGIA LTDA</t>
  </si>
  <si>
    <t xml:space="preserve">GRAVADOR  DIGITAL DE VIDEO INTELBRAS MODELO NVD 3332</t>
  </si>
  <si>
    <t xml:space="preserve">CAMERA IP DOME VIP 1230 D G3 INTELBRAS</t>
  </si>
  <si>
    <t xml:space="preserve">SWITCH  GERENCIAVEL 24 PORTAS MARCA DELL MODELO EMC N1524</t>
  </si>
  <si>
    <t xml:space="preserve">COLETOR DE DADOS PORTATIL SCANPAL EDA51</t>
  </si>
  <si>
    <t xml:space="preserve">LEITOR DE CODIGO DE BARRAS BR400 USB</t>
  </si>
  <si>
    <t xml:space="preserve">SWITCH  GERENCIAVEL 16 PORTAS MARCA TP LINK MODELO TL-SG2218</t>
  </si>
  <si>
    <t xml:space="preserve">CENTRO CIRÚRGICO –  HEMODINÂMICA</t>
  </si>
  <si>
    <t xml:space="preserve">SUPRIMAIS SUPRIMENTOS PARA INFORMATICA LTDA</t>
  </si>
  <si>
    <t xml:space="preserve">WEBCAM HD 720P</t>
  </si>
  <si>
    <t xml:space="preserve">GERÊNCIA DE PESSOAL – HGG</t>
  </si>
  <si>
    <t xml:space="preserve">MICROSOFT OFFICE HOME AND BUSINESS 2019 T5D-03191 ESD</t>
  </si>
  <si>
    <t xml:space="preserve">ASTEC</t>
  </si>
  <si>
    <t xml:space="preserve">BOM</t>
  </si>
  <si>
    <t xml:space="preserve">THTEC TECNOLOGIA COMERCIO DE EQUIPAMENTO  DE INFORMATICA LTDA </t>
  </si>
  <si>
    <t xml:space="preserve">COMPUTADOR DESKTOP 8GB DDR OPTIPLEX 3000 CORE I5</t>
  </si>
  <si>
    <t xml:space="preserve">ALMOXARIFADO</t>
  </si>
  <si>
    <t xml:space="preserve">COMPUTADOR DESKTOP 8GB DDR OPTIPLEX 3000 CORE I3</t>
  </si>
  <si>
    <t xml:space="preserve">MONITOR LED 21,5 E2222HS</t>
  </si>
  <si>
    <t xml:space="preserve">COMPUTADOR DESKTOP 3660 TOWER 16GB</t>
  </si>
  <si>
    <t xml:space="preserve">TABLET SAMSUNG T225 GALAXY 32GB GRAFITE</t>
  </si>
  <si>
    <t xml:space="preserve">ALLIED-ES</t>
  </si>
  <si>
    <t xml:space="preserve">NIT</t>
  </si>
  <si>
    <t xml:space="preserve">CENTRO CIRÚRGICO</t>
  </si>
  <si>
    <t xml:space="preserve">MONITOR TOUCH SCREEN 15” BEMATECH CM15H</t>
  </si>
  <si>
    <t xml:space="preserve">RECEPÇÃO CENTRAL</t>
  </si>
  <si>
    <t xml:space="preserve"> APOIO AO DIAGNÓSTICO – RECEPÇÃO</t>
  </si>
  <si>
    <t xml:space="preserve">NOTEBOOK 8GB DDR4 EXPANSIVE</t>
  </si>
  <si>
    <t xml:space="preserve">SWITCH  GERENCIAVEL 24 PORTAS MARCA ARUBA MODELO JL812A</t>
  </si>
  <si>
    <t xml:space="preserve">COMPUSAT INFORMATICA LTDA</t>
  </si>
  <si>
    <t xml:space="preserve">NOBREAK MODULAR 40KVA SENUS DELTA MODELO DPH-120K</t>
  </si>
  <si>
    <t xml:space="preserve">GRUPO GERADORES</t>
  </si>
  <si>
    <t xml:space="preserve">COLETOR HONEYWELL EDA52 3/32GB MODELO EDA52-0</t>
  </si>
  <si>
    <t xml:space="preserve">FARMÁCIA – DOSE</t>
  </si>
  <si>
    <t xml:space="preserve">AGIS EQUIP. E SERV. INFORMATICA LTDA</t>
  </si>
  <si>
    <t xml:space="preserve">IMPRESSORA TERMICA ZEBRA MOD ZT231</t>
  </si>
  <si>
    <t xml:space="preserve">MAGIC PRINT SERVIÇOS LTDA</t>
  </si>
  <si>
    <t xml:space="preserve">NOTEBOOK 13.12 CORE 16GB SSD WINDOWS 11 PRO</t>
  </si>
  <si>
    <t xml:space="preserve">F C COMÉRCIO DE INFORMÁTICA LTDA</t>
  </si>
  <si>
    <t xml:space="preserve">MONITOR DE 21.5 COR PRETA E2222HS</t>
  </si>
  <si>
    <t xml:space="preserve">SCANSOURCE BRASIL DISTRIBUIDORA DE TECNOLOGIA</t>
  </si>
  <si>
    <t xml:space="preserve">MICROCOMPUTADOR PORTATIL VOSTRO 3520 METAL CORE 17-1255U RAM 16GB</t>
  </si>
  <si>
    <t xml:space="preserve">MICROCOMPUTADOR OPTIPLEX MICRO 7010 13100T, RAM 8GB SSD 256 GB, WIND 1 1 PRO</t>
  </si>
  <si>
    <t xml:space="preserve">MICROCOMPUTADOR OPTIPLEX  7010 MICRO, CORE 15 – 13500T, RAM 8GB, SSD 256 GB, WIND 1 1 PRO</t>
  </si>
  <si>
    <t xml:space="preserve">TOTAL EQUIPAMENTO DE INFORMÁTICA</t>
  </si>
  <si>
    <t xml:space="preserve">INSTRUMENTAIS CIRURGICOS</t>
  </si>
  <si>
    <t xml:space="preserve">MICRO MOTOR W&amp;T DIGITAL IMPLANTMED 220V</t>
  </si>
  <si>
    <t xml:space="preserve">WILCOS DO BRASIL IND E COM LTDA</t>
  </si>
  <si>
    <t xml:space="preserve">PEÇA DE MÃO CIRÚRGICA COM SERRA</t>
  </si>
  <si>
    <t xml:space="preserve">CRIOCAUTÉRIO DERMATOLÓGICO</t>
  </si>
  <si>
    <t xml:space="preserve">NITROSPRAY INDUSTRIA E COMÉRCIO LTDA</t>
  </si>
  <si>
    <t xml:space="preserve">MONITOR / TV 22 " LED LG 22MA33N PRETO</t>
  </si>
  <si>
    <t xml:space="preserve">ÓTICA 0º ENDOVIEW 4mm</t>
  </si>
  <si>
    <t xml:space="preserve">EDIMARA MODESTI EQUIPAMENTOS MÉDICOS - ME</t>
  </si>
  <si>
    <t xml:space="preserve">ÓTICA 45º ENDOVIEW 4mm</t>
  </si>
  <si>
    <t xml:space="preserve">LARINGO 70º ENDOVIEW 8mm</t>
  </si>
  <si>
    <t xml:space="preserve">ÓTICA 30º STRAUSS 4mm</t>
  </si>
  <si>
    <t xml:space="preserve">FONTE DE LUZ ESTROBOSCÓPICA</t>
  </si>
  <si>
    <t xml:space="preserve">CÂMERA PROCAM</t>
  </si>
  <si>
    <t xml:space="preserve">FONTE DE LUZ LED</t>
  </si>
  <si>
    <t xml:space="preserve">DERMATOMO ELETRICO PADGETT - MOD.  S - ANVISA: 10306840100 </t>
  </si>
  <si>
    <t xml:space="preserve">PROMEDON</t>
  </si>
  <si>
    <t xml:space="preserve">NASOFIBROSCÓPIO PENTAX</t>
  </si>
  <si>
    <t xml:space="preserve">OFTALMO MINI 3000</t>
  </si>
  <si>
    <t xml:space="preserve">EFE CONSULTORIA E IMPORTAÇÃO Ltda.</t>
  </si>
  <si>
    <t xml:space="preserve">INSUFLADOR CM30L CM30T-20147-1 CM30T-20147-1</t>
  </si>
  <si>
    <t xml:space="preserve">CONFIANCE MEDICAL PRODUTOS MEDICOS Ltda.</t>
  </si>
  <si>
    <t xml:space="preserve">INSUFLADOR CM30L CM30T-20147-2 CM30T-20147-2 </t>
  </si>
  <si>
    <t xml:space="preserve">MICROCAMERA CM-SCAM - CONFIANCE SCFHD-2014.-3 SCFHD-20146-3</t>
  </si>
  <si>
    <t xml:space="preserve">ENDOSCÓPIO RÍGIDO HOPKING 30MM KARL STORZ</t>
  </si>
  <si>
    <t xml:space="preserve">ANTONIO TEIXEIRA DA SILVA – ME</t>
  </si>
  <si>
    <t xml:space="preserve">CAMERA DIGITAL 20.1 MP DSC-W800 PRATA – SONY</t>
  </si>
  <si>
    <t xml:space="preserve">VIDEOGASTROSCÓPIO FLEXIVEL GIF-H150</t>
  </si>
  <si>
    <t xml:space="preserve">OLYMPUS OPTICAL DO BRASIL LTDA</t>
  </si>
  <si>
    <t xml:space="preserve">MONITOR LCD DE GRAU MEDICO</t>
  </si>
  <si>
    <t xml:space="preserve">CENTRAL PROCESSADORA DE VÍDEO MODELO CV-180</t>
  </si>
  <si>
    <t xml:space="preserve">FONTE DE LUZ DE XENON</t>
  </si>
  <si>
    <t xml:space="preserve">TROLLEY</t>
  </si>
  <si>
    <t xml:space="preserve">DERMATOSCOPIO DERMILITE II HYBRID M</t>
  </si>
  <si>
    <t xml:space="preserve">HV COMERCIO</t>
  </si>
  <si>
    <t xml:space="preserve">ESTABILIZADOR EVS II - MARCA TS SHARA 2000VA</t>
  </si>
  <si>
    <t xml:space="preserve">FIBROBRONCOSCOPIO</t>
  </si>
  <si>
    <t xml:space="preserve">CAMISA CISTOSCOPIA 22,5FR OLYMPUS (UROLOGIA)</t>
  </si>
  <si>
    <t xml:space="preserve">OTICA LAPAROSCÓPICA OLYMPUS WA53005A (UROLOGIA)</t>
  </si>
  <si>
    <t xml:space="preserve">OTICA LAPAROSCÓPICA OLYMPUS WA53000A (UROLOGIA)</t>
  </si>
  <si>
    <t xml:space="preserve">OTICA UROLOGICA RÍGIDA OLYMPUS A22002A (UROLOGIA)</t>
  </si>
  <si>
    <t xml:space="preserve">URETEROSCÓPIO SEMI-RÍGIDO WA29040A (UROLOGIA)</t>
  </si>
  <si>
    <t xml:space="preserve">HEAD FIX – FIXADOR DE CRÂNIO HF</t>
  </si>
  <si>
    <t xml:space="preserve">ETHOS GOIAS TECNOLOGIA E PROD. MED. LTDA</t>
  </si>
  <si>
    <t xml:space="preserve">VIDEOGASTROSCÓPIO OLIMPUS</t>
  </si>
  <si>
    <t xml:space="preserve">ENDOSCÓPIO VIDEOCOLONOSCÓPIO VIDEOSIGMOIDOSCÓPIO</t>
  </si>
  <si>
    <t xml:space="preserve">VIDEODUODENOSCÓPIO</t>
  </si>
  <si>
    <t xml:space="preserve">BISTURI ELÉTRICO DE ARGÔNIO SS-200E</t>
  </si>
  <si>
    <t xml:space="preserve">PROCESSADORA DE VÍDEO INTEGRADA COM FONTE DE LUZ DE HALOGENIO CV-150</t>
  </si>
  <si>
    <t xml:space="preserve">VIDEOBRONCOSCÓPIO BF_1T150</t>
  </si>
  <si>
    <t xml:space="preserve">BRONCOFIBROSCÓPIO BF_TE2</t>
  </si>
  <si>
    <t xml:space="preserve">RINOLARINGOFIBROSCOPIO OLYMPUS LF_GP</t>
  </si>
  <si>
    <t xml:space="preserve">FONTE DE LUZ ENDOLED PARA RINOLARONGOFIBROSCÓPIO</t>
  </si>
  <si>
    <t xml:space="preserve">IMPRESSORA HP LASERJET CP1025</t>
  </si>
  <si>
    <t xml:space="preserve">CPU LENOVO I3/4GB/500GB</t>
  </si>
  <si>
    <t xml:space="preserve">MONITOR 18.5” LED SAMSUNG PRETO</t>
  </si>
  <si>
    <t xml:space="preserve">UNIDADE CONTROLADORA DE BALÃO DO VÍDEO ENTEROSCOPIO</t>
  </si>
  <si>
    <t xml:space="preserve">VIDEOENTEROSCOPIO</t>
  </si>
  <si>
    <t xml:space="preserve">VIDEOGASTROSCÓPIO </t>
  </si>
  <si>
    <t xml:space="preserve">RESERVATÓRIO DE NITROGÊNIO LÍQUIDO</t>
  </si>
  <si>
    <t xml:space="preserve">ENDOSCÓPIO RÍGIDO 0º KARL STORZ  REF: 27005AA SN: CE0123</t>
  </si>
  <si>
    <t xml:space="preserve">ENDOSCÓPIO RÍGIDO KARL STORZ REF:27092AMA SN: 1797956 NEFROSCÓPIO</t>
  </si>
  <si>
    <t xml:space="preserve">LITOTRITOR PENEUMÁTICO KARL STORZ REF: 27630003 SN: TV3923</t>
  </si>
  <si>
    <t xml:space="preserve">CONJUNTO COMPLETO PARA LITOTRIPSIA INTRACORPOREA KARL STORZ REF. 27610001 - PROBED=2,0MM REF. 27634034 PROBE D=10MM</t>
  </si>
  <si>
    <t xml:space="preserve">ENDOSCÓPIO RÍGIDO HOPKING 30º KARL STORZ REF: 27017BA SN: 10006A</t>
  </si>
  <si>
    <t xml:space="preserve">ENDOSCÓPIO RÍGIDO HOPKING 30º KARL STORZ REF: 27017BA SN: 100067</t>
  </si>
  <si>
    <t xml:space="preserve">ENDOSCÓPIO RÍGIDO OCULAR FIXA OBLIQUA KARL STORZ  REF: 27095AMA SN: 4006596 – NEFROSCÓPIO</t>
  </si>
  <si>
    <t xml:space="preserve">BISTURI ELÉTRICO MICROPROCESSADO MARCA WAVETRONIC MODELO 6.000 TOUCH - TAMANHO: 133 X 243 X 305 MM A X L X P / FREQUENCIA: 4,0 MHZ ± 10% / POTENCIA MAXIMA: 100 WATTS</t>
  </si>
  <si>
    <t xml:space="preserve">LOKTAL MEDICAL ELETRONICS IND. E COM. LTDA - EPP</t>
  </si>
  <si>
    <t xml:space="preserve">MESA AUXILIAR COM RODÍZIOS PARA BISTURI ELÉTRICO MARCA WAVETRONIC / MODELO 6.000</t>
  </si>
  <si>
    <t xml:space="preserve">BISTURI ELÉTRICO SEG 150 COM ACESSÓRIOS + ASPIRADOR DE FUMAÇA MODELO VS 7001 BIVOLT</t>
  </si>
  <si>
    <t xml:space="preserve">DELTRONIX EQUIPAMENTOS LTDA</t>
  </si>
  <si>
    <t xml:space="preserve">ÓTICA 10MM 0º 31CM KARL STORZ 26003AA</t>
  </si>
  <si>
    <t xml:space="preserve">ÓTICA HOPKINS 4MM 30º 30CM KARL STORZ 27005BA</t>
  </si>
  <si>
    <t xml:space="preserve">ATS PRODUTOS MÉDICO CIRURGICOS EIRELI – EPP</t>
  </si>
  <si>
    <t xml:space="preserve">ÓTICA UROLÓGICA RÍGIDA AV=12°, D=4MM, C=30CM OLYMPUS</t>
  </si>
  <si>
    <t xml:space="preserve">ÓITICA HOPKINS II 30° 4MM 30CM AUTOCLAVAVEL</t>
  </si>
  <si>
    <t xml:space="preserve">ATS PRODUTOS MEDICO – CIRURGICOS EIRELI</t>
  </si>
  <si>
    <t xml:space="preserve">ÓTICA 10MM 30º LAPAROSCÓPICA</t>
  </si>
  <si>
    <t xml:space="preserve">HPF SURGICAL LTDA</t>
  </si>
  <si>
    <t xml:space="preserve">ENDOSCÓPIO RÍGIDO HOPKING AV=30°, D=4MM, C=30CM KARL STORZ REF: 27005BA</t>
  </si>
  <si>
    <t xml:space="preserve">H STRATTNER &amp; CIA LTDA</t>
  </si>
  <si>
    <t xml:space="preserve">ENDOSCÓPIO RÍGIDO HOPKING AV=30°, D=10MM, C=30CM KARL STORZ REF: 26003BA</t>
  </si>
  <si>
    <t xml:space="preserve">ENDOSCÓPIO RÍGIDO KARL STORZ HOPKINS II AV=6°, C=19CM COM 2 CONECTORES LUER LOCK NEFROSCOPIO</t>
  </si>
  <si>
    <t xml:space="preserve">ENDOSCÓPIO RÍGIDO KARL STORZ HOPKINS AV=30°, D=4MM C=30CM</t>
  </si>
  <si>
    <t xml:space="preserve">ENDOSCÓPIO RÍGIDO AV=30°, D=10MM, C=30CM KARL STORZ</t>
  </si>
  <si>
    <t xml:space="preserve">URETERORRENOSCOPIO SEMI RIGIDO 6/7,5FR C=425MM, CANAL DE TRABALHO 4FR</t>
  </si>
  <si>
    <t xml:space="preserve">PEÇA ANGULADA DRILL  20° PARA MICROCIRURGIA MOD SGA-E2S 1:2</t>
  </si>
  <si>
    <t xml:space="preserve"> DENTAL PREMIUM PRODUTOS ODONTOLOGICOS E HOSPITALARES LTDA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</si>
  <si>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10MMX14CM BAINHA JANELA</t>
    </r>
  </si>
  <si>
    <t xml:space="preserve">CENTRAL DE MATERIAL E ESTERILIZAÇÃO</t>
  </si>
  <si>
    <t xml:space="preserve">DGTECH INDUSTRIA E COMERCIO LTDA</t>
  </si>
  <si>
    <t xml:space="preserve">PINCA DENTE DE RATO C/CREMAL. 5MM X 36MM (VIDEOLAPAROSCOPIA)</t>
  </si>
  <si>
    <t xml:space="preserve">PORTA AGULHAS CURVO COM WIDEA EMP. 35CM (VIDEOLAPAROSCOPIA)</t>
  </si>
  <si>
    <t xml:space="preserve">TESOURA METZEMBAUM CURVA 10MM X 42CM</t>
  </si>
  <si>
    <t xml:space="preserve">ASPIRADOR LAPAROSCOPICO 5MM X 36CM VALV P TUBO ASPIRAÇÃO IRRIGAÇÃO</t>
  </si>
  <si>
    <t xml:space="preserve">ASPIRADOR LAPAROSCOPICO 5MM X 36CM</t>
  </si>
  <si>
    <t xml:space="preserve">ESTOJO PERFURADO EM INOX C/ TAMPA 43 X 28 X 12 CM</t>
  </si>
  <si>
    <t xml:space="preserve">CANULA DISSEC GANCHO ANG RETO 5MMX36CM</t>
  </si>
  <si>
    <t xml:space="preserve">PINCA ALLIS 5 MM X 42CM</t>
  </si>
  <si>
    <t xml:space="preserve">PINCA ATRAUMATICA DE DISSECCAO 5MM X 36MM S/ CREMAL. LONGAS</t>
  </si>
  <si>
    <t xml:space="preserve">PINCA CONTRA PORTA AGULHA PARA OBESIDADE DIAM 5,MM COM 42 CM</t>
  </si>
  <si>
    <t xml:space="preserve">PINCA DE DISSECCAO MARYLAND 5MM X 36CM</t>
  </si>
  <si>
    <t xml:space="preserve">CANULA ASPIRAÇÃO E IRRIGAÇÃO 10MMX36CM</t>
  </si>
  <si>
    <t xml:space="preserve">PINCA MIXTER LONGA  BOCA 25MM 5MM X 36CM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</si>
  <si>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5MMX14CM BAINHA JANELA</t>
    </r>
  </si>
  <si>
    <t xml:space="preserve">PINCA P/ APREENSAO E BIOPSIA SEMIRRIGIDA D=5FR 34CM</t>
  </si>
  <si>
    <t xml:space="preserve">HERA MEDICAL REP COMERCIO E SERVIÇO LTDA </t>
  </si>
  <si>
    <t xml:space="preserve">TESOURA CIRURGICA BOCA TIPO ROMBA D=5FR 34CM</t>
  </si>
  <si>
    <t xml:space="preserve">TOTAL INSTRUMENTAIS CIRURGICOS</t>
  </si>
  <si>
    <t xml:space="preserve">INSTRUMENTO MUSICAL</t>
  </si>
  <si>
    <t xml:space="preserve">PIANO CAUDA FRITZ BOBBERT, 2 PEDAIS</t>
  </si>
  <si>
    <t xml:space="preserve">PIRINEUS DE SOUSA</t>
  </si>
  <si>
    <t xml:space="preserve">TOTAL INSTRUMENTOS MUSICAIS </t>
  </si>
  <si>
    <t xml:space="preserve">MAQ. E EQUIPAMENTOS</t>
  </si>
  <si>
    <t xml:space="preserve">APARELHO DE AR CONDICIONADO 36.000 BTUS  - TIPO PISO TETO - MARCA CARRIER (CONDENSADORA) / SPRINGER (EVAPORADORA) </t>
  </si>
  <si>
    <t xml:space="preserve">COMFORTSTAR SISTEMA DE AR CONDICIONADO LTDA - ME</t>
  </si>
  <si>
    <t xml:space="preserve">498 / 429 / 430 / 528</t>
  </si>
  <si>
    <t xml:space="preserve">CABO PARA LARINGOSCÓPIO CONVENCIONAL</t>
  </si>
  <si>
    <t xml:space="preserve">ALAMED MATERIAL MÉDICO HOSPITALAR LTDA </t>
  </si>
  <si>
    <t xml:space="preserve">APARELHO TELEFÔNICO MARCA ELGIN / MODELO TCF 2000</t>
  </si>
  <si>
    <t xml:space="preserve">HIGH TECH</t>
  </si>
  <si>
    <t xml:space="preserve">MICROFONE COM FIO MARCA BEHRINGER / MODELO XM - 1800</t>
  </si>
  <si>
    <t xml:space="preserve">IMPRESSORA HP A LASER COLOR - MODELO CP1025NW CE914A I</t>
  </si>
  <si>
    <t xml:space="preserve">NOBREGA &amp; SOUZA LTDA</t>
  </si>
  <si>
    <t xml:space="preserve">RACK DE PAREDE 12 U X 550 - HI TOP</t>
  </si>
  <si>
    <t xml:space="preserve">NOBREAK MARCA SMS MODELO STATION UST 1200 VA</t>
  </si>
  <si>
    <t xml:space="preserve">AR CONDICIONADO TIPO SPLIT  - EVAPORADORA 18 K BTUS FRIO 220 + CONDENSADORA 18 K BTUS FRIO 220 - MARCA GREE</t>
  </si>
  <si>
    <t xml:space="preserve">D.D.SERVIÇOS TÉRMICOS Ltda. ME</t>
  </si>
  <si>
    <t xml:space="preserve">295 / 265</t>
  </si>
  <si>
    <t xml:space="preserve">MULTIMETRO DIGITAL ET - 1002 MINIPA</t>
  </si>
  <si>
    <t xml:space="preserve">MENDES FERRAGENS LTDA</t>
  </si>
  <si>
    <t xml:space="preserve">MULTIMETRO ANALÓGICO MINIPA</t>
  </si>
  <si>
    <t xml:space="preserve">SUPORTE PARA ASPIRAÇÃO DE 3 A 5 LITROS (SUPORTE PARA FRASCOS DE VIDRO DOS ASPIRADORES)</t>
  </si>
  <si>
    <t xml:space="preserve">ESCADA DE ALUMINIO TIPO TREPADEIRA COM 04 DEGRAUS (03 + PLATAFORMA) MARCA ALULEV</t>
  </si>
  <si>
    <t xml:space="preserve">5265 / 5266</t>
  </si>
  <si>
    <t xml:space="preserve">NOBREAK DELTA 6,0 KVA 220/120V  COMPLETO COM BANCO DE BATERIAS CONTENDO 20 BATERIAS ESTACIONARIAS 80AH. GABINETE DE BATERIA MODELO G20/100 E SNMP CARD DELTA. INSTALAÇÃO INCLUSA.</t>
  </si>
  <si>
    <t xml:space="preserve">PLASTIFICADORA A4 2401 - MARCA MENNO</t>
  </si>
  <si>
    <t xml:space="preserve">PAPELARIA TRIBUTÁRIA LTDA</t>
  </si>
  <si>
    <t xml:space="preserve">NOBREAK DE 1800 VA BIVOLT. MARCA SMS / MODELO NET WINNER EXPERT UNWE 1800BIFX 115 NT</t>
  </si>
  <si>
    <t xml:space="preserve">SMS TECNOLOGIA ELETRÔNICA LTDA</t>
  </si>
  <si>
    <t xml:space="preserve">DVR PARA SISTEMA DE SEGURANÇA COM 4 CANAIS MARCA INTELBRAS MODELO VD4E120</t>
  </si>
  <si>
    <t xml:space="preserve">CARRINHO PARA TRANSPORTE TIPO "ARMAZÉM" MARCA CARROLEVE PARA 300 QUILOS</t>
  </si>
  <si>
    <t xml:space="preserve">BORRACHAS ANHANGUERA FERRAGE</t>
  </si>
  <si>
    <t xml:space="preserve">CARRINHO PARA TRANSPORTE TIPO "ARMAZÉM" MARCA CARROLEVE PARA 500 QUILOS</t>
  </si>
  <si>
    <t xml:space="preserve">MICROCÂMERA COM CÁPSULA DE PROTEÇÃO, TIPO DAYNIGHT - COLORIDA MARCA INTELBRAS MODELO VMD 220 DN 1/3</t>
  </si>
  <si>
    <t xml:space="preserve">EVAPORADORA + CONDENSADORA MIDEA 22.000 BTU'S- HW ESTILO 220 V</t>
  </si>
  <si>
    <t xml:space="preserve">DUFRIO - REFRIG. DUFRIO COM E IMP Ltda.</t>
  </si>
  <si>
    <t xml:space="preserve">EVAPORADORA + CONDENSADORA MIDEA 28.000 BTU'S- HW ESTILO 220 V</t>
  </si>
  <si>
    <t xml:space="preserve">CATRACA BIOMÉTRICA COM COMUNICAÇÃO TCP/IP COM LEITOR BIOMÉTRICO , TECLADO, DISPLAY TEXTO E LEITOR DE CARTÕES DE CÓDIGO DE BARRAS - SLOT. ESTRUTURA EM AÇO INOX CONTENDO 03 BRAÇOS OSCILANTES - MARCA NK-ROLL PLUS INOX</t>
  </si>
  <si>
    <t xml:space="preserve">NEOKOROS BRASIL LTDA</t>
  </si>
  <si>
    <t xml:space="preserve">1095 / 2040</t>
  </si>
  <si>
    <t xml:space="preserve">NOBREAK SMS STATION UST 1200 BIVOLT 115 VOLTS</t>
  </si>
  <si>
    <t xml:space="preserve">CHAVEADOR KVM 08 PORTAS TK-803R USB MARCA TRENDNET</t>
  </si>
  <si>
    <t xml:space="preserve">RACK PISO 40UX670 GABINETE FECHADO MARCA HI TOP / BANDEJA 1U X 800 FIXA PRETA - TRIUNFO/HITOP / PAINEL 1U P KIT VENTILAÇÃO C/ LIGA DESLIGA / COOLER RACK 120MMX120MM 110/220V / BANDEJA 1U X 800 MOVEL PRETA - TRIUNFO/HITOP / KIT RODIZIO PARA RACK - TRIUNFO</t>
  </si>
  <si>
    <t xml:space="preserve">MICROCÂMERA DE INFRAVERMELHO COM CAIXA DE PROTEÇÃO DE ALUMÍNIO ANODIZADO MARCA INTELBRAS MODELO INFRAVERMELHA VM315TR - 15MT</t>
  </si>
  <si>
    <t xml:space="preserve">RACK  19” 12us COM APROX. 570MM E PORTA</t>
  </si>
  <si>
    <t xml:space="preserve">DVR PARA SISTEMA DE SEGURANÇA COM 16 CANAIS MARCA INTELBRAS MODELO VD16E480</t>
  </si>
  <si>
    <t xml:space="preserve">DVR PARA SISTEMA DE SEGURANÇA COM 08 CANAIS MARCA INTELBRAS MODELO VD8E240</t>
  </si>
  <si>
    <t xml:space="preserve">MICROCÂMERA TIPO SPEED DOME COM ZOOM ÓPTICO DE 28X MARCA SPEED DOME MODELO VSD 1000 28X  </t>
  </si>
  <si>
    <t xml:space="preserve">NOBREAK 2,5 KVA PG II 2500 ENERMAX</t>
  </si>
  <si>
    <t xml:space="preserve">RACK PAREDE 19" 1U 470MM MARCA CEMAR</t>
  </si>
  <si>
    <t xml:space="preserve">SAETA IND. E COM. ELETRO-ELETRONICO LTDA</t>
  </si>
  <si>
    <t xml:space="preserve">RACK DE PISO PADRÃO COM PORTA (GABINETE FECHADO) 40U NA COR PRETA 40x770 MARCA/MODELO HI TOP</t>
  </si>
  <si>
    <t xml:space="preserve">CENTRAL TELEFÔNICA PROFISSIONAL  COMPOSTA POR PLACA 2E1 + 4 TRONCOS DIGITAL, PABX CPA DIGISTAR XT-320, PLACA RAMAL 16 DIGISTAR XIP 270</t>
  </si>
  <si>
    <t xml:space="preserve">525 / 3788</t>
  </si>
  <si>
    <t xml:space="preserve">BEBEDOURO ELÉTRICO DE PRESSÃO TIPO TORRE EM INOX MARCA IBBL MODELO BAG-40 </t>
  </si>
  <si>
    <t xml:space="preserve">HOHL MAQUINAS AGRICOLAS LTDA</t>
  </si>
  <si>
    <t xml:space="preserve">BEBEDOURO ELÉTRICO TIPO TORRE PARA GARRAFÃO DE 20 LITROS MARCA IBBL MODELO GFN2000</t>
  </si>
  <si>
    <t xml:space="preserve">BEBEDOURO ELÉTRICO/PURIFICADOR DE ÁGUA DE PRESSÃO PARA PAREDE/MESA MARCA IBBL MODELO FR600</t>
  </si>
  <si>
    <t xml:space="preserve">BEBEDOURO ELÉTRICO TIPO TORRE BAIXO PARA CADEIRANTE NA COR PRATA MARCA IBBL MODELO BDF-100</t>
  </si>
  <si>
    <t xml:space="preserve">CÂMERA DIGITAL CIBER-SHOT 14.1 MEGAPIXELS NA COR PRETA MARCA SONY MODELO DSC - W620</t>
  </si>
  <si>
    <t xml:space="preserve">PROGRAMADOR DE HORÁRIO COM 20 PROGRAMAÇÕES, VISOR DIGITAL - TIMER PROFISSIONAL</t>
  </si>
  <si>
    <t xml:space="preserve">TELEVISOR 32 POLEGADAS</t>
  </si>
  <si>
    <t xml:space="preserve">APARELHO DE AR CONDICIONADO MARCA COMFORTSTAR 18.000 BTU´S</t>
  </si>
  <si>
    <t xml:space="preserve">COMFORTSTAR SISTEMAS DE AR CONDICIONADO Ltda.</t>
  </si>
  <si>
    <t xml:space="preserve">APARELHO DE AR CONDICIONADO - CONDENSADORA CARRIER 12.000 BTU'S + EVAPORADORA CARRIER 12.000 BTU'S</t>
  </si>
  <si>
    <t xml:space="preserve">RÁDIO COMUNICADOR MODELO DIGITAL PROFISSIONAL - MARCA MOTOROLA MODELO EP150 8CH  450-470MHZ</t>
  </si>
  <si>
    <t xml:space="preserve">INTELISENSE RADIOCOMUNICAÇÃO LTDA</t>
  </si>
  <si>
    <t xml:space="preserve">TELEVISOR 47 POLEGADAS MARCA PHILIPS MODELO 47PFL-3007D-78</t>
  </si>
  <si>
    <t xml:space="preserve">572 e 502</t>
  </si>
  <si>
    <t xml:space="preserve">579 e 502</t>
  </si>
  <si>
    <t xml:space="preserve">EXAUSTOR INDUSTRIAL MARCA ARG MODELO A-400 1/5 HP</t>
  </si>
  <si>
    <t xml:space="preserve">CATRAL REFRIGERAÇÃO E ELETRODOMESTICOS LTDA</t>
  </si>
  <si>
    <t xml:space="preserve">ESFIGMOMANÔMETRO EM NYLON VELCRO MARCA PREMIUN</t>
  </si>
  <si>
    <t xml:space="preserve">VENTILADOR DE TETO</t>
  </si>
  <si>
    <t xml:space="preserve">ELETRIC COMERCIO DE MATERIAIS ELETRICOS LTDA</t>
  </si>
  <si>
    <t xml:space="preserve">APARELHO TELEFÔNICO MARCA SIEMENS GIGASET MODELO DA100 NA COR PRETA</t>
  </si>
  <si>
    <t xml:space="preserve">APARELHO DE AR CONDICIONADO - CONDENSADORA CARRIER 60.000 BTU'S + EVAPORADORA CARRIER 60.000 BTU'S</t>
  </si>
  <si>
    <t xml:space="preserve">GRAVADOR DE VOZ  DIGITAL AUDIO SONY MODELO ICD - PX 312</t>
  </si>
  <si>
    <t xml:space="preserve">CALDEIRA GERADORA DE VAPOR HORIZONTAL MODELO VRI - 1300 - WB-GLP</t>
  </si>
  <si>
    <t xml:space="preserve">SENA ECAL EQUIPAMENTOS INSTALAÇÕES LTDA</t>
  </si>
  <si>
    <t xml:space="preserve">1919 / 493</t>
  </si>
  <si>
    <t xml:space="preserve">ESTETOSCÓPIO</t>
  </si>
  <si>
    <t xml:space="preserve">ENDOSCOPIO RIGIDO AV=30 4 MM C=30 CM MARCA KARL STOR</t>
  </si>
  <si>
    <t xml:space="preserve">ANTONIO TEIXEIRA DA SILVA - ME</t>
  </si>
  <si>
    <t xml:space="preserve">CAMERA DIGITAL 14,1MP 2,7POL LCD DSC-W610 SONY</t>
  </si>
  <si>
    <t xml:space="preserve">TELEVISOR / MONITOR DE ALTA DEFINIÇÃO COM TELA DE 42 POLEGADAS - LED. MARCA LG MODELO 42LT 360C</t>
  </si>
  <si>
    <t xml:space="preserve">IMPRESSORA ZEBRA TLP 2844</t>
  </si>
  <si>
    <t xml:space="preserve">LEITOR DE CODIGO DE BARRAS DE MÃO - BEMAT</t>
  </si>
  <si>
    <t xml:space="preserve">MONITOR LCD TOUCH SCREEN 15 POLEGADAS MARCA BEMATECH</t>
  </si>
  <si>
    <t xml:space="preserve">IMPRESSORA S4M 203DPI S4MM00 – 2001 – 0100T – ZEBRA</t>
  </si>
  <si>
    <t xml:space="preserve">LEITOR DE CODIGO DE BARRAS MK7820 – 00B38 SOLARIS USB SP – HONEYWELL</t>
  </si>
  <si>
    <t xml:space="preserve">ILUMINAÇÃO EMERGENCIA LED APROX. 2x9w C/ BATERIA</t>
  </si>
  <si>
    <t xml:space="preserve">ZEUS DO BRASIL Ltda.</t>
  </si>
  <si>
    <t xml:space="preserve">SUPORTE DE TETO P-TV 10 A 40 SBRP150 – BRASFORMA</t>
  </si>
  <si>
    <t xml:space="preserve">SUPORTE TV LCD 10-40 SBRP110 PRETO – BRASFORMA</t>
  </si>
  <si>
    <t xml:space="preserve">ENDOSCÓPIO RÍGIDO AV= 0 D= 4MM C= 30CM MARCA KARL STORZ REFERÊNCIA 27005AA SN: 1850328 ANVISA: 10302860178</t>
  </si>
  <si>
    <t xml:space="preserve">URETERO RENOSCÓPIO 6 -7 FR / 430 mm</t>
  </si>
  <si>
    <t xml:space="preserve">ENDOMASTER COM. DE EQUIP. ÓTICOS E CIENT. Ltda.</t>
  </si>
  <si>
    <t xml:space="preserve">BEBED GFN2000 BRANCO 220V IBBL</t>
  </si>
  <si>
    <t xml:space="preserve">BEBED BAG - 40 INOX 220V IBBL</t>
  </si>
  <si>
    <t xml:space="preserve">PURIFICADOR DE ÁGUA FR600 BRANCO 220V IBBL</t>
  </si>
  <si>
    <t xml:space="preserve">BEBED BDF - 300 PRATA 220V IBBL</t>
  </si>
  <si>
    <t xml:space="preserve">CONDENSADORA E EVAPORADORA CARRIER 12.000 BTU'S</t>
  </si>
  <si>
    <t xml:space="preserve">COMFORTSTAR SISTEMAS DE AR CONDICIOANDO Ltda.                             COMFORT INSTALAÇÃO E SERVIÇOS EM AR CONDICIONADO LTDA</t>
  </si>
  <si>
    <t xml:space="preserve">776 e 782</t>
  </si>
  <si>
    <t xml:space="preserve">OSMOSE REVERSA PROTÁTIL - CP. 100 L/H</t>
  </si>
  <si>
    <t xml:space="preserve">VEXER IND. E COM. DE EQUIP. Ltda.</t>
  </si>
  <si>
    <t xml:space="preserve">MONITOR TV 27 POL LED FULL HD LT24A550 - SAMSUNG</t>
  </si>
  <si>
    <t xml:space="preserve">VENTILADOR / RESPIRADOR PULMONAR COMPLETO - MAQUET SERVO-S</t>
  </si>
  <si>
    <t xml:space="preserve">MAQUET DO BRASIL EQUIPAMENTOS MÉDICOS LTDA</t>
  </si>
  <si>
    <t xml:space="preserve">CAMERA INTELBRAS INFRA VM 315 IR - 15 MT</t>
  </si>
  <si>
    <t xml:space="preserve">COMPRESSOR DE AR COM SECADOR E FILTROS COALEXCENTES PDX E DDX INCORPORADO MODELO GX 11 100 FFTM 380V/60HZ FM PARA AR MEDICINAL </t>
  </si>
  <si>
    <t xml:space="preserve">ATLAS COPCO BRASIL LTDA</t>
  </si>
  <si>
    <t xml:space="preserve">SISTEMA DE TRATAMENTO DE AR MEDICINAL MODELO MED25 230V 60HZ</t>
  </si>
  <si>
    <t xml:space="preserve">ÓTICA UROLÓGICA RÍGIDA 4MM AUTOCLÁVEL</t>
  </si>
  <si>
    <t xml:space="preserve">ÓTICA HD 10MM 30º AUTOCLÁVEL PARA ÓTICA LAPAROSCÓPICA</t>
  </si>
  <si>
    <t xml:space="preserve">BALANÇA ELETRÔNICA 300KG 100G COM COLUNA LIGTH PLAT. 45X60 INOX</t>
  </si>
  <si>
    <t xml:space="preserve">MUNDIAL EQUIPAMENTOS E REFRIGERAÇÃO LTDA</t>
  </si>
  <si>
    <t xml:space="preserve">PONTE PARA CISTOSCOPIA COM ALBARRAN DUPLO - OLYMPUS</t>
  </si>
  <si>
    <t xml:space="preserve">PMH PRODUTOS MEDICOS HOSPITALARES LTDA</t>
  </si>
  <si>
    <t xml:space="preserve">AR CONDICIONADO TIPO SPLITÃO - SPLIT SYSTEM DLPA 150 2S (TRAE) COM ATENUADOR DE RUIDO 1200X1200X1500, MINIPLEAT D7 593X593X292 E FILTRO FBD 1X3</t>
  </si>
  <si>
    <t xml:space="preserve">INSUFLAR ENGENHARIA E INSTALAÇÕES LTDA - ME </t>
  </si>
  <si>
    <t xml:space="preserve">1235 / 1233</t>
  </si>
  <si>
    <t xml:space="preserve">AR CONDICIONADO MINI SPLIT MYW512 E EVAPORADORA TYK512 - INVERTER</t>
  </si>
  <si>
    <t xml:space="preserve">PONTE CIRÚRGICA COM 1 CANAL</t>
  </si>
  <si>
    <t xml:space="preserve">ENDOMASTER COM. DE EQUIP. ÓTICOS E CIENT. LTDA</t>
  </si>
  <si>
    <t xml:space="preserve">KIT FERRAMENTA PROFISSIONAL ELETRONIC 76PCS SPROTEK</t>
  </si>
  <si>
    <t xml:space="preserve">CAIXA PARA FERRAMENTAS 3 GAVT 400</t>
  </si>
  <si>
    <t xml:space="preserve">FERRAGISTA BARATA LTDA</t>
  </si>
  <si>
    <t xml:space="preserve">CARRO DE EMERGÊNCIA</t>
  </si>
  <si>
    <t xml:space="preserve">CIRÚRGICA FÉNIX LTDA</t>
  </si>
  <si>
    <t xml:space="preserve">CARRO PARA CURATIVO</t>
  </si>
  <si>
    <t xml:space="preserve">BOMBA DE ÁGUA COM MOTOR DE ½ HP PARA AUTOCLAVE</t>
  </si>
  <si>
    <t xml:space="preserve">HIDRODINÂMICA COMERCIAL TECNICA LTDA</t>
  </si>
  <si>
    <t xml:space="preserve">ESFIG. EM NYLON FECHO VELCRO S/ EST C/MAN EXTRA GRANDE - PREMIUM</t>
  </si>
  <si>
    <t xml:space="preserve">ESFIGMOMANOMETRO INFANTIL EM NYLON VELCRO S/EST C/MAN - PREMIUM</t>
  </si>
  <si>
    <t xml:space="preserve">ESFIGMOMANOMETRO EM NYLON VELCRO S/EST C/MAN - PREMIUM</t>
  </si>
  <si>
    <t xml:space="preserve">VSCAN ECÓGRAFO COM ANÁLISES SPECTRAL DOPPLER MODELO VSCAN  GE</t>
  </si>
  <si>
    <t xml:space="preserve">IMAGEM PRODUTOS RADIOLÓGICOS LTDA</t>
  </si>
  <si>
    <t xml:space="preserve">ESCADA DOIS DEGRAUS PISO EM POLIMERO EM DURO ALUMÍNIO</t>
  </si>
  <si>
    <t xml:space="preserve">ASCENSÃO HOSPITALAR IND. COM. E INOVAÇÕES TECNOL. EIRELI – EPP</t>
  </si>
  <si>
    <t xml:space="preserve">ELETROCARDIÓGRAFO 12 CANAIS CARDIOTOUCH 3000 – BIONET</t>
  </si>
  <si>
    <t xml:space="preserve">COMÉRCIO DE MATERIAIS MÉDICOS HOSPITALARES MACROSUL LTDA</t>
  </si>
  <si>
    <t xml:space="preserve">BALANÇA ELETRÔNICA 300KG SEM REGULAGEM TAMANHO 40X50 - MARCA WELMY</t>
  </si>
  <si>
    <t xml:space="preserve">UNICOM MARISTA PRODUTOS PROFISSIONAIS LTDA</t>
  </si>
  <si>
    <t xml:space="preserve">MARCAPASSO EXTERNO </t>
  </si>
  <si>
    <t xml:space="preserve">CIRÚRGICA DINIZ COM. ART. LABORATÓRIOS E HOSPITAIS </t>
  </si>
  <si>
    <t xml:space="preserve">APARELHO TELEFÔNICO SEM FIO MARCA PANASONIC MODELO KX-TG 4011 LBT</t>
  </si>
  <si>
    <t xml:space="preserve">APARELHO TELEFÔNICO COM FIO GIGASET PRETO MARCA SIEMENS DA100</t>
  </si>
  <si>
    <t xml:space="preserve">CABO PARA LARINGO CONV. AD. AÇO INOX 145MM – 5670202P – JG MORIYA LT. 409254 </t>
  </si>
  <si>
    <t xml:space="preserve">ALTA FARMA COM. E REP. LTDA</t>
  </si>
  <si>
    <t xml:space="preserve">ESFIGMOMANOMETRO EM NYLON FECHO VELCRO S/EST C/MAN ESTRA GRANDE - PREMIUM</t>
  </si>
  <si>
    <t xml:space="preserve">ESFIGMOMANOMETRO EM NYLON VELCRO S/EST C/MAN ADULTO - PREMIUM</t>
  </si>
  <si>
    <t xml:space="preserve">ESTETOSCOPIO RAPPAPORT COR AZUL - PREMIUM</t>
  </si>
  <si>
    <t xml:space="preserve">CABO LARIGOSCOPIO AÇO INOX N 5 ADULTO - JG MORYA</t>
  </si>
  <si>
    <t xml:space="preserve">BRAÇACADEIRA - SUPORTE PARA CRIRURGIA DE BRAÇO / MÃO 50CM</t>
  </si>
  <si>
    <t xml:space="preserve">BARRFAB INDUSTRIA COMERCIO IMPORTAÇÃO E EXPORTAÇÃO DE EQUIPAMENTOS HOSPITALARES LTDA</t>
  </si>
  <si>
    <t xml:space="preserve">BRAÇADEIRA - SUPORTE PARA CIRURGIA DE BRAÇO / MÃO LONGO 65CM</t>
  </si>
  <si>
    <t xml:space="preserve">BRAÇADEIRA - SUPORTE PARA CIRURGIA DE BRAÇO / MÃO LONGO 90CM</t>
  </si>
  <si>
    <t xml:space="preserve">UNIDADE DE VÁCUO DUPLEX AUTOMATIZADA PALHETADAS E GRAFITADAS MODELO SC 140</t>
  </si>
  <si>
    <t xml:space="preserve">AIRFLUX SISTEMAS DE FLUIDO LTDA</t>
  </si>
  <si>
    <t xml:space="preserve">TELEVISOR 42” PHILIPS LED 42 PFL3 707 D/78 (FULL HD/DVT)</t>
  </si>
  <si>
    <t xml:space="preserve">CADEIRA AUTOMATIZADA/ELÉTRICA PARA EXAMES URODINÂMICA - MODELO CG - 7000U </t>
  </si>
  <si>
    <t xml:space="preserve">MEDPEJ EQUIPAMENTOS MEDICOS LTDA</t>
  </si>
  <si>
    <t xml:space="preserve">GRAVADOR DIGITAL DE HOLTER CARDIOLIGHT</t>
  </si>
  <si>
    <t xml:space="preserve">CARDIO SISTEMAS COML E INDL. LTDA</t>
  </si>
  <si>
    <t xml:space="preserve">72230 / 26476</t>
  </si>
  <si>
    <t xml:space="preserve">MONITOR AMBULATORIAL DE PRESSÃO ARTERIAL (MAPA) G-TECH </t>
  </si>
  <si>
    <t xml:space="preserve">ACCUMED PRODUTOS MED. HOSPITALARES LTDA</t>
  </si>
  <si>
    <t xml:space="preserve">RELÓGIO DE PONTO HENRY SUPER FACIL R02</t>
  </si>
  <si>
    <t xml:space="preserve">DIGITAL.COM RELOGIOS DE PONTO LTDA</t>
  </si>
  <si>
    <t xml:space="preserve">ANUSCÓPIO DE PITANGA Nº 3 – (25,MMX8,0CM)</t>
  </si>
  <si>
    <t xml:space="preserve">FRADEL-MED IND. COM. DE APARELHOS MÉDICOS LTDA</t>
  </si>
  <si>
    <t xml:space="preserve">ANUSCÓPIO DE PITANGA Nº 2 – (22,MMX8,5CM)</t>
  </si>
  <si>
    <t xml:space="preserve">ANUSCÓPIO DE PITANGA Nº 1 – (19,MMX8,5CM)</t>
  </si>
  <si>
    <t xml:space="preserve">PONTE CIRURGICA COM 02 CANAIS</t>
  </si>
  <si>
    <t xml:space="preserve">ENDOMASTER COM. DE EQUIP. OTICOS E CIENT. LTDA</t>
  </si>
  <si>
    <t xml:space="preserve">BOTA PNEUMATICA (APARELHO PNE/BOTA PRESS DUT 220V No 004388/ 004414</t>
  </si>
  <si>
    <t xml:space="preserve">ELISANGELA DOS SANTOS ALMEIDA</t>
  </si>
  <si>
    <t xml:space="preserve">APARELHO DE AR CONDICIONADO COMPLETO COM EVAPORADORA 12.000 BTU´S MARCA CARRIER</t>
  </si>
  <si>
    <t xml:space="preserve">JOULE ENGENHARIA TERMICA LTDA</t>
  </si>
  <si>
    <t xml:space="preserve">15197 / 3432 </t>
  </si>
  <si>
    <t xml:space="preserve">7413 / 7561</t>
  </si>
  <si>
    <t xml:space="preserve">RACK METÁLICO COMPOSTO POR DINAPACK MPX816 PARA URODINÂMICA SLIM COM MODULO PARA VIDEO CAPTURA, MANGUEIRA EXTENSORA 12FR X 1,20CM, TUBO DE SIL.ICONE PARA MECANISMOS DE INFUSÃO E CATETER PARA CISTOMETRIA ADULTO COM FECHAMENTO CH7</t>
  </si>
  <si>
    <t xml:space="preserve">DYNAMED INF. COMERCIO E SERVIÇOS P/ ELETROMEDICINA LTDA EPP</t>
  </si>
  <si>
    <t xml:space="preserve">3774 / 3862</t>
  </si>
  <si>
    <t xml:space="preserve">14319 / 3433</t>
  </si>
  <si>
    <t xml:space="preserve">APARELHO DE AR CONDICIONADO COMPLETO COM EVAPORADORA 18.000 BTU´S MARCA SPRINGER</t>
  </si>
  <si>
    <t xml:space="preserve">APARELHO DE AR CONDICIONADO COMPLETO COM EVAPORADORA 22.000 BTU´S MARCA SPRINGER</t>
  </si>
  <si>
    <t xml:space="preserve">DVD USB DVP-SR320P – SONY </t>
  </si>
  <si>
    <t xml:space="preserve">CABO PARA LARINGOSCÓPIO CONV. ADULTO 145 MM -      Reg. ANVISA: 10349590061
</t>
  </si>
  <si>
    <t xml:space="preserve">CIENTIFICA MEDICA HOSPITALAR Ltda.</t>
  </si>
  <si>
    <t xml:space="preserve">CAMERA DIGITAL 14,1MP 2,7POL LCD DSC-W610 SONY CYBERSHOT + CARTÃO 4G </t>
  </si>
  <si>
    <t xml:space="preserve">ANTENA AQUARIOS </t>
  </si>
  <si>
    <t xml:space="preserve">RADEL ELETRÒNICA LTDA </t>
  </si>
  <si>
    <t xml:space="preserve">AMPLIFICADOR THEVEAR 1064 50DB VHF/UHF</t>
  </si>
  <si>
    <t xml:space="preserve">CAMA ELETRICA ENTERPRISE MOD 8000B C/ COLCHÃO SIMULFLEX</t>
  </si>
  <si>
    <t xml:space="preserve">MÁQUINA DE CORTE PRO 8</t>
  </si>
  <si>
    <t xml:space="preserve">CASA DA MANICURE PRODUTOS DE BELEZA LTDA</t>
  </si>
  <si>
    <t xml:space="preserve">MICROFONE YOGA LAPELA EM1</t>
  </si>
  <si>
    <t xml:space="preserve">GRAVADOR DIGITAL AUDIO PX312 SONY</t>
  </si>
  <si>
    <t xml:space="preserve">CARRO P/ TRANSPORTE ROUPA INXO C/2 TAMPAS</t>
  </si>
  <si>
    <t xml:space="preserve">FRAGA PRODUTOS MEDICOS HOSPITALARES LTDA</t>
  </si>
  <si>
    <t xml:space="preserve">CAMARA / REFRIGERAÇÃO DE CONSERVAÇÃO HEMATOIMUNO - MODELO 3347/1 VACINA - REGISTRO ANVISA: 10224620066
</t>
  </si>
  <si>
    <t xml:space="preserve">HOSPCOM EQUIPAMENTOS HOSPITALARES Ltda.</t>
  </si>
  <si>
    <t xml:space="preserve">APARELHO PRESSÃO DIGITAL AUTOMÁTICO DE PULSO</t>
  </si>
  <si>
    <t xml:space="preserve">SISTEMA DE SUPORTE PARA FIXAÇÃO TETO - Nº SÉRIE 96839-96857, ANVISA: 8.01543-9 - ESTATIVA</t>
  </si>
  <si>
    <t xml:space="preserve">LANCO Ltda.</t>
  </si>
  <si>
    <t xml:space="preserve">CAMERA CANHÃO INF 20M VM S3020 INT DIG IR 3.6MM</t>
  </si>
  <si>
    <t xml:space="preserve">GRUPO GERADOR CUMMINS POWER GENERATION DE 450 KVA - MODELO C350 D6 4 COM SISTEMA DE ARREFECIMENTO POR RADIADOR COM SISTEMA DE CONTROLE MICROPROCESSADO POWER COMMAND 3.3 PARA GERENCIAMENTO - INCLUSO INSTALAÇÃO</t>
  </si>
  <si>
    <t xml:space="preserve">DCCO - DISTRIBUIDORA CUMMINS CENTRO OESTE / TESLA INSTALAÇÕES E MANUTENÇÕES INDUSTRIAIS LTDA</t>
  </si>
  <si>
    <t xml:space="preserve">201300555 / 2013001145</t>
  </si>
  <si>
    <t xml:space="preserve">PAINEL DE PARALELISMO COMPOSTO POR CHAVES CONTADORAS TRIPOLARES DE CAPACIDADE DE 700A - STR + QUADRO DE PARALELISMO</t>
  </si>
  <si>
    <t xml:space="preserve">CAPNÓGRAFO EMMA</t>
  </si>
  <si>
    <t xml:space="preserve">I V M SILVA EQUIPAMENTOS MEDICOS ME</t>
  </si>
  <si>
    <t xml:space="preserve">CAIXA DE INSTRUMENTAL PARA MICRO CIRURGIA DE LARINGE</t>
  </si>
  <si>
    <t xml:space="preserve">EQUIPOS COMERCIAL LTDA </t>
  </si>
  <si>
    <t xml:space="preserve">TV LED LG DTV</t>
  </si>
  <si>
    <t xml:space="preserve">FRAGMENTADORA DE PAPEL MENNO</t>
  </si>
  <si>
    <t xml:space="preserve">RM MAQUINAS E SISTEMAS LTDA – EPP</t>
  </si>
  <si>
    <t xml:space="preserve">MEDIDOR DE PRESSÃO (CUFÔMETRO) VBM - ANVISA 80281070037
</t>
  </si>
  <si>
    <t xml:space="preserve">CANETA APLICADORA 904NM – 25W – HTM</t>
  </si>
  <si>
    <t xml:space="preserve">INSTITUTO DE ORTOPEDIA E FISIOTERAPIA SÃO PAULO LTDA</t>
  </si>
  <si>
    <t xml:space="preserve">LASER LED FLUENCE SEM CANETA – HTM</t>
  </si>
  <si>
    <t xml:space="preserve">NEW SHAKER INCENTIVADOR RESPIRATÓRIO</t>
  </si>
  <si>
    <t xml:space="preserve">TESOURA METZENBAUM ISOL CV 5MM X 42MM </t>
  </si>
  <si>
    <t xml:space="preserve">EXATECH INDUSTRIA E COMERCIO EIRELI</t>
  </si>
  <si>
    <t xml:space="preserve">TESOURA METZENBAUM ISOL RETA ISOL 5MM X 42MM </t>
  </si>
  <si>
    <t xml:space="preserve">VENTILOMETRO</t>
  </si>
  <si>
    <t xml:space="preserve">CURURGICA FENIX Ltda.</t>
  </si>
  <si>
    <t xml:space="preserve">NEURODYN II</t>
  </si>
  <si>
    <t xml:space="preserve">TV MONITOR LED 29 LGLN549M USB - HDMI - VGA - MODO HOTEL</t>
  </si>
  <si>
    <t xml:space="preserve">TERMÔMETRO INFRAVERMELHO (-50 – 380º)</t>
  </si>
  <si>
    <t xml:space="preserve">ASKO PRODUTOTOS ELETRÔNICOS LTDA </t>
  </si>
  <si>
    <t xml:space="preserve">LUPA DE MESA COM BRAÇO IMPACT IP-67D110SR92087</t>
  </si>
  <si>
    <t xml:space="preserve">IMPACT COMERCIAL E TECNOLOGIA LTDA </t>
  </si>
  <si>
    <t xml:space="preserve">APARELHO DE AR CONDICIONADO 18.000 BTU'S - EVAPORADORA + CONDENSADORA CARRIER, 4 METROS DE REDE FRIGORÍGENA</t>
  </si>
  <si>
    <t xml:space="preserve">1077 - SERVIÇO   1146 - MATERIAL</t>
  </si>
  <si>
    <t xml:space="preserve">APARELHO DE AR CONDICIONADO - EVAPORADORA HW SPRINGER WAY 9K BTU/H + CONDENSADORA HW AXIAL VERT. SPRINGER WAY 9K BTU/H</t>
  </si>
  <si>
    <t xml:space="preserve">APARELHO DE AR CONDICIONADO -  EVAPORADORA HW SPRINGER WAY 9K BTU/H + CONDENSADORA HW AXIAL VERT. SPRINGER WAY 9K BTU/H</t>
  </si>
  <si>
    <t xml:space="preserve">TELEVISOR 42 LED LG 42LN549C (FULL HD/DTV)</t>
  </si>
  <si>
    <t xml:space="preserve">TV MONITOR LED 29 LG 29LN549M UD USB - HDMI - VGA MODO HOTEL</t>
  </si>
  <si>
    <t xml:space="preserve">ESTEIRA ELÉTRICA MODELO LX 160 G2 - 220 V - MOVEMENT</t>
  </si>
  <si>
    <t xml:space="preserve">BRW SUPORTE E LOGISTICA PARA SAUDE</t>
  </si>
  <si>
    <t xml:space="preserve">REFRIGERADOR NR-BT46VB1WB FF 2P 435L PANASONIC</t>
  </si>
  <si>
    <t xml:space="preserve">d</t>
  </si>
  <si>
    <t xml:space="preserve">APARELHO DE AR CONDICIONADO - EVAPORADOR P/T AXIAL VERT. 36K BTU / H220 W CARRIER + CONDENSADOR P/T AXIAL VERT. 36K BTU/H 220W) CARRIER</t>
  </si>
  <si>
    <t xml:space="preserve">SUPORTE SISTEMAS DE AR CONDICIONADO Ltda. ME</t>
  </si>
  <si>
    <t xml:space="preserve">CIZALIA CABO TIPO ESTILETE PARA CORTAR FIO 27CM LOTE 48378</t>
  </si>
  <si>
    <t xml:space="preserve">CARRO MACA  HOSPITALAR INOX ROD 5"</t>
  </si>
  <si>
    <t xml:space="preserve">CARRO MACA TRANSF OBES INOX RPD 8"</t>
  </si>
  <si>
    <t xml:space="preserve">BALANÇA ELETRONICA, MARCA LIDER, MOD P-300C CAP. 300 KG DIV 100 G ACO CARBONO 0,30 X 0,40 M LD 1050 N/S 30282 - 30274 - 30288 - 30291</t>
  </si>
  <si>
    <t xml:space="preserve">LIDER BALANÇAS - MARCOS RIBEIRO &amp; CIA Ltda.</t>
  </si>
  <si>
    <t xml:space="preserve">APARELHO DE AR CONDICIONADO – EVAPORADOR H/W 12K BTU/H (1-220) MIDEA VIZE = CONDENSADOR H/W AXIAL VERT 12K BTU/H (1-220) MIDEA VIZE</t>
  </si>
  <si>
    <t xml:space="preserve">APARELHO DE AR CONDICIONADO - EVAPORADOR H/W 12K BTU/H (1-220) MIDEA VIZE = CONDENSADOR H/W AXIAL VERT 12K BTU/H (1-220) MIDEA VIZE</t>
  </si>
  <si>
    <t xml:space="preserve">OSMOSE REVERSA PROTÁTIL - CAP 100 L/H - 220V</t>
  </si>
  <si>
    <t xml:space="preserve">CARRO TRANSF BAND INOX 90 X 60 TAMPO E 2 P</t>
  </si>
  <si>
    <t xml:space="preserve">ELLO DISTRIBUIÇÃO Ltda. - EPP</t>
  </si>
  <si>
    <t xml:space="preserve">BIOMINI SUPREMA</t>
  </si>
  <si>
    <t xml:space="preserve">CATRACA INFO HENRY LUMEN CARD V</t>
  </si>
  <si>
    <t xml:space="preserve">APARELHO DE AR CONDICIONADO – EVAPORADOR P/T AXIAL VERT. 60K BTU / H (3- 380) CARRIER + CONDENSADOR P/T AXIAL VERT. 60K BTU/H (3-380) CARRIER</t>
  </si>
  <si>
    <t xml:space="preserve">CARRINHO OXIGÊNIO C/APOIO TM-85 MARCON</t>
  </si>
  <si>
    <t xml:space="preserve">GOIAS FERRAMENTAS LTDA</t>
  </si>
  <si>
    <t xml:space="preserve">SHAKER – APARELHOS PARA FISIOTERAPIA RESPIRATÓRIA</t>
  </si>
  <si>
    <t xml:space="preserve">FAM LTDA</t>
  </si>
  <si>
    <t xml:space="preserve">APARELHO DE PRESSÃO AUTOMATICO DE PULSO HEM-6111</t>
  </si>
  <si>
    <t xml:space="preserve">TIRADENTES MEDICO HOSPITALAR LTDA</t>
  </si>
  <si>
    <t xml:space="preserve">URETERORRENOSCOPIO RIGIDO KARL STORZ C=43 CM ANVISA: 10302860178</t>
  </si>
  <si>
    <t xml:space="preserve">SELADORA PEDAL 40 CM C/T 110/220</t>
  </si>
  <si>
    <t xml:space="preserve">STN ONLINE COMERCIO DE FERRAMENTAS LTDA – ME </t>
  </si>
  <si>
    <t xml:space="preserve">SELADORA PEDAL 50 CM C/T 110/220</t>
  </si>
  <si>
    <t xml:space="preserve"> NEGATOSCÓPIO 2 CORPOS PINTADO</t>
  </si>
  <si>
    <t xml:space="preserve">APARELHO DE AR CONDICIONADO -  EVAPORADORA HW MIDEA 24K BTU/H + CONDENSADORA AXIAL VERT. CARRIER 24K BTU/H</t>
  </si>
  <si>
    <t xml:space="preserve">26 / 234 / 1393</t>
  </si>
  <si>
    <t xml:space="preserve">SUPORTE PARA SORO REGULÁVEL EM AÇO INOX </t>
  </si>
  <si>
    <t xml:space="preserve">ESCADINHA 02 DEGRAUS TRADICIONAL - INOX</t>
  </si>
  <si>
    <t xml:space="preserve">SISTEMA DE BIO AIR 220V - COLCHÃO PNEUMÁTICO</t>
  </si>
  <si>
    <t xml:space="preserve">SALVAPE PRODUTOS ORTOPÉDICOS LTDA</t>
  </si>
  <si>
    <t xml:space="preserve">SUPORTE PARA FRASCO DE 5 LITROS C/ RODÍZIO MARCA PROTEC</t>
  </si>
  <si>
    <t xml:space="preserve">I. MED COM. </t>
  </si>
  <si>
    <t xml:space="preserve"> 8437</t>
  </si>
  <si>
    <t xml:space="preserve"> 8438</t>
  </si>
  <si>
    <t xml:space="preserve"> 8439</t>
  </si>
  <si>
    <t xml:space="preserve"> 8440</t>
  </si>
  <si>
    <t xml:space="preserve"> 8441</t>
  </si>
  <si>
    <t xml:space="preserve"> 8442</t>
  </si>
  <si>
    <t xml:space="preserve"> 8443</t>
  </si>
  <si>
    <t xml:space="preserve"> 8444</t>
  </si>
  <si>
    <t xml:space="preserve"> 8445</t>
  </si>
  <si>
    <t xml:space="preserve"> 8446</t>
  </si>
  <si>
    <t xml:space="preserve"> 8447</t>
  </si>
  <si>
    <t xml:space="preserve"> 8457</t>
  </si>
  <si>
    <t xml:space="preserve">CAMERA DIGITAL SONY W610 14.1 4G PRETA</t>
  </si>
  <si>
    <t xml:space="preserve">APARELHO DE AR CONDICIONADO -  EVAPORADORA PT CARRIER 36K BTU/H + CONDENSADORA PT AXIAL VERT. CARRIER 36K BTU/H</t>
  </si>
  <si>
    <t xml:space="preserve">PINÇA DE ARPREENSÃO DENTE JACARÉ FLEXÍVEL</t>
  </si>
  <si>
    <t xml:space="preserve">RUSSER BRASIL LTDA </t>
  </si>
  <si>
    <t xml:space="preserve">RADIO PORTATIL VX231 UHF</t>
  </si>
  <si>
    <t xml:space="preserve">SUPREMA TELECOMUNICAÇÕES DO BRASIL</t>
  </si>
  <si>
    <t xml:space="preserve">CARDIOVERSON BIFASICO – CMOS DRAKE MEDICAL (DESFIBRILADOR)</t>
  </si>
  <si>
    <t xml:space="preserve">CARRO DE EMERGENCIA – LONG LIFE</t>
  </si>
  <si>
    <t xml:space="preserve">TELEFONE GIGASET DA100 – ANTHRACITE</t>
  </si>
  <si>
    <t xml:space="preserve">INTERHOME</t>
  </si>
  <si>
    <t xml:space="preserve">TELEFONE SEM FIO PRETO PANASONIC</t>
  </si>
  <si>
    <t xml:space="preserve">INSUFLADOR ELETRONICO CO2 CM40L CM40T - 20141-3</t>
  </si>
  <si>
    <t xml:space="preserve">CONFIANCE MEDICAL PRODUTOS MEDICOS LTDA</t>
  </si>
  <si>
    <t xml:space="preserve">CARRO CUBA M400 NA COR BRANCA</t>
  </si>
  <si>
    <t xml:space="preserve">VIA CONTEINER COM. E EXP. DE CONT. PARA RESI EIRELI - EPP</t>
  </si>
  <si>
    <t xml:space="preserve">CARRO PARA CURATIVO INOX COM BALDE E BACIA INOX</t>
  </si>
  <si>
    <t xml:space="preserve">AMEDICO </t>
  </si>
  <si>
    <t xml:space="preserve">TELEFONE SEM FIO DECT.TS80V VM INTELB</t>
  </si>
  <si>
    <t xml:space="preserve">REPAR CENTER COM. MAT. ELETR. Ltda.</t>
  </si>
  <si>
    <t xml:space="preserve">CARRO PARA TRANSPORTE ROUPA INOX FECHADO 1 PRAT.</t>
  </si>
  <si>
    <t xml:space="preserve">CABO PARA LARINGOSCÓPIO CONV. ADULTO </t>
  </si>
  <si>
    <t xml:space="preserve">MACROSUL  COM. MAT. MÉD. HOSP. LTDA</t>
  </si>
  <si>
    <t xml:space="preserve">CARRO PARA TRANSPORTE ROUPA INOX COM 02 TAMPAS</t>
  </si>
  <si>
    <t xml:space="preserve">PINÇA ENDOSCÓPICA P/ BIOPSIA</t>
  </si>
  <si>
    <t xml:space="preserve">AR CONDICIONADO COM EVAPORADORA CARRIER 9.000 BTU´S</t>
  </si>
  <si>
    <t xml:space="preserve">CARRO DE  ADMINISTRAÇÃO DE MEDICAMENTOS </t>
  </si>
  <si>
    <t xml:space="preserve">METALÚRGICA HOSP. IND. COM. APARELHOS ELETOMEDICO LTDA</t>
  </si>
  <si>
    <t xml:space="preserve">CARRO MACA  HOSPITALAR INOX ROD 6"</t>
  </si>
  <si>
    <t xml:space="preserve">BALANÇA ELETRÔNICA TOL.. PRIX III</t>
  </si>
  <si>
    <t xml:space="preserve">MEDIDOR DE CUFF UNIVERSAL </t>
  </si>
  <si>
    <t xml:space="preserve">CELSO LOPES MARTINS LTDA</t>
  </si>
  <si>
    <t xml:space="preserve">CALANDRA MONOROLL LCM - 60 - V - 30LT/SR - 380 V LCM 35/45/60 INVERSOR FREQ / LONA PASSAD FELTRO LCM -60-30</t>
  </si>
  <si>
    <t xml:space="preserve">BAUMER S.A.</t>
  </si>
  <si>
    <t xml:space="preserve">APARELHO PARA OFTALMOLOGIA EL-04/A</t>
  </si>
  <si>
    <t xml:space="preserve">XENONIO IND. DE EQUIP. MÉDICOS</t>
  </si>
  <si>
    <t xml:space="preserve">HAMPER INOX 7/8” C/RODA 2” PLAST</t>
  </si>
  <si>
    <t xml:space="preserve">TELEFONE S- FIO PRETO KX - TG4011LBT - PANASONIC</t>
  </si>
  <si>
    <t xml:space="preserve">BALANÇA DIGITAL TIPO PLATAFORMA 300 Kg 45 X 60</t>
  </si>
  <si>
    <t xml:space="preserve">DTUDO DISTRIBUIDORA HOSPITALAR EIRELI ME</t>
  </si>
  <si>
    <t xml:space="preserve">VENTILADOR COM TRIPÉ MARCA ARDEN NA COR BRONZE - 220V</t>
  </si>
  <si>
    <t xml:space="preserve">ONLINENET COMERCIO E SERVICOS LTDA - ME</t>
  </si>
  <si>
    <t xml:space="preserve">BEBEDOURO BRANCO 2 20V IBBL</t>
  </si>
  <si>
    <t xml:space="preserve">ESTUFA DE SECAGEM E ESTERILIZAÇÃO 515/3 - C (220v)</t>
  </si>
  <si>
    <t xml:space="preserve">BEBEDOURO BAG - 40 INOX 220V IBBL</t>
  </si>
  <si>
    <t xml:space="preserve">BEBEDOURO BDF - 300 PRATA 220 IBBL</t>
  </si>
  <si>
    <t xml:space="preserve">TV LED 42”  LB5500 F. HD-USB-HDMI-MHL</t>
  </si>
  <si>
    <t xml:space="preserve">LUMINÁRIA DE EMERGÊNCIA MARCA SEGURIMAX MODELO LED 960 LUMENS</t>
  </si>
  <si>
    <t xml:space="preserve">MATOS E FERNANDES COMERCIAL LTDA</t>
  </si>
  <si>
    <t xml:space="preserve">ASPIRADOR JATEADOR DE PÓ MASTERSUX – 220V</t>
  </si>
  <si>
    <t xml:space="preserve">ELETRONICA SANTANA LTDA</t>
  </si>
  <si>
    <t xml:space="preserve">MÁQUINA DE COSTURA - R CAB MAQ INDL NOVA SIRUBA RETA - L818D-M1 - RETA MECANICA TECIDOS LEVES + TAMPO PEQUENO  120CM X 50CM X 40MM + R MOTOR IMPORTADO NOVO MONOFASICO + R ESTANTE PARA MAQUINA DE COSTURA -STAND</t>
  </si>
  <si>
    <t xml:space="preserve">SILMAQ S/A</t>
  </si>
  <si>
    <t xml:space="preserve">TV LED 50 50LB5600 F.HD-USB - HDMI - MHL - LG</t>
  </si>
  <si>
    <t xml:space="preserve">APARELHO DE AR CONDICIONADO - UNIDADE INTERNA SPLIT HW 9 KBTU S/F NOVO CARRIER + UNIDADE EXTERNA SPLIT HW 9 KBTU S/F 220V BARRIL NOVO CARRIER</t>
  </si>
  <si>
    <t xml:space="preserve">FRIGELAR COMERCIO &amp; DISTRIBUIÇÃO S/A - COMFORTSTAR INSTALAÇÃO E SERVIÇOS EM AR CONDICIONADO Ltda.</t>
  </si>
  <si>
    <t xml:space="preserve">37877 / 1629</t>
  </si>
  <si>
    <t xml:space="preserve">TROCATER PONTA PIRAMIDAL 5MM 11CM</t>
  </si>
  <si>
    <t xml:space="preserve">BHIO SUPPLY IND. E COM. DE EQUIP. MEDICOS LTDA</t>
  </si>
  <si>
    <t xml:space="preserve">TROCATER PONTA PIRAMIDAL 10MM 11CM</t>
  </si>
  <si>
    <t xml:space="preserve">CENTRAL SEMIAUTOMATICA 8+8 P/ AR COMPRIMIDO</t>
  </si>
  <si>
    <t xml:space="preserve">IDENTIFICADOR DE FIOS 500GHI LOCALIZADOR SPARTEC</t>
  </si>
  <si>
    <t xml:space="preserve">COBRA COM. DE MAT. ELETR. LTDA COBRA</t>
  </si>
  <si>
    <t xml:space="preserve">AR CONDICIONADO COM EVAPORADORA BRIZE 60.000 BTU´S</t>
  </si>
  <si>
    <t xml:space="preserve">D D SERVIÇOS TÉRMICOS LTDA ME</t>
  </si>
  <si>
    <t xml:space="preserve">549/801</t>
  </si>
  <si>
    <t xml:space="preserve">PATCH PANEL POE ALIMENTAÇÃO ATÉ 48 10P RJ BLINDADO</t>
  </si>
  <si>
    <t xml:space="preserve">RCJ INFORMATICA E ELETRONICA Ltda. - CONNECTWORK</t>
  </si>
  <si>
    <t xml:space="preserve">FONTE CHAVEADA NOBRAK MAX ONLINE 24V/20A – VOLT</t>
  </si>
  <si>
    <t xml:space="preserve">CALDEIRA GERADORA DE VAPOR HORIZONTAL MODELO VRI - 1000 GLP</t>
  </si>
  <si>
    <t xml:space="preserve">SENA ECAL EQUIPAMENTOS E INSTALAÇÕES LTDA</t>
  </si>
  <si>
    <t xml:space="preserve">CÂMERA CANHÃO INF 20M DOME DIGITAL VMD INTELBRAS</t>
  </si>
  <si>
    <t xml:space="preserve">AR CONDICIONADO COM EVAPORADORA CARRIER 12.000 BTU´S</t>
  </si>
  <si>
    <t xml:space="preserve">25707 / 6887</t>
  </si>
  <si>
    <t xml:space="preserve">AR CONDICIONADO COM EVAPORADORA CARRIER 18.000 BTU´S</t>
  </si>
  <si>
    <t xml:space="preserve">AR CONDICIONADO COM EVAPORADORA CARRIER 36.000 BTU´S</t>
  </si>
  <si>
    <t xml:space="preserve">CONCENTRADOR DE OXIGÊNIO O2 DEVILBISS 52KS PLUS - 5LPM – 220V – SN: J722107KS</t>
  </si>
  <si>
    <t xml:space="preserve">LUMIAR HEALTH BUILDERS EQUIP. HOSP. LTDA</t>
  </si>
  <si>
    <t xml:space="preserve">ASPIRADOR CIRÚRGICO RHOSSE BR 40LO (220V)</t>
  </si>
  <si>
    <t xml:space="preserve">PRIME INSTRUMENTOS CIRURGICOS LTDA</t>
  </si>
  <si>
    <t xml:space="preserve">LAVADORA DE INSTRUMENTAIS ULTRASSONICA MODELO SW3000 - AUTO FCI</t>
  </si>
  <si>
    <t xml:space="preserve">SANDERS DO BRASIL</t>
  </si>
  <si>
    <t xml:space="preserve">CAMERA MINI DOME IR DIS MODELO DS - 2CE5512N - COM INFRAVERMELHO</t>
  </si>
  <si>
    <t xml:space="preserve">APARELHO DE AR CONDICIONADO 12.000 BTUS MARCA MIDEA</t>
  </si>
  <si>
    <t xml:space="preserve">APARELHO DE AR CONDICIONADO 18.000 BTUS MARCA MIDEA</t>
  </si>
  <si>
    <t xml:space="preserve">APARELHO DE AR CONDICIONADO 22.000 BTUS MARCA MIDEA</t>
  </si>
  <si>
    <t xml:space="preserve">CÂMERA DIGITAL 20.1 MP DSC-W800-S PRETA SONY</t>
  </si>
  <si>
    <t xml:space="preserve">MICROFONE SEM FIO MARCA SHURE MODELO SVX24 - BR - PG58</t>
  </si>
  <si>
    <t xml:space="preserve">MUSICAL GOIÂNIA LTDA</t>
  </si>
  <si>
    <t xml:space="preserve">SMARTPHONE SAMSUNG GALAXY PRIME DUOS BRANCO</t>
  </si>
  <si>
    <t xml:space="preserve">ELETROCARDIÓGRAFO DE 12 CANAIS – EP12 COMPLETO COM CARRO MÓVEL  E PACK BATERIA SN: 142903343</t>
  </si>
  <si>
    <t xml:space="preserve">INOVAÇÃO SERVIÇOS E COMERCIO DE PRODUTOS HOSPITALARES LTDA</t>
  </si>
  <si>
    <t xml:space="preserve">ELETROCARDIÓGRAFO DE 12 CANAIS – EP12 COMPLETO COM CARRO MÓVEL  E PACK BATERIA SN: 142903341</t>
  </si>
  <si>
    <t xml:space="preserve">ELETROCARDIÓGRAFO DE 12 CANAIS – EP12 COMPLETO COM CARRO MÓVEL  E PACK BATERIA SN: 142903347</t>
  </si>
  <si>
    <t xml:space="preserve">ELETROCARDIÓGRAFO DE 12 CANAIS – EP12 COMPLETO COM CARRO MÓVEL  E PACK BATERIA SN: 142903344</t>
  </si>
  <si>
    <t xml:space="preserve">ELETROCARDIÓGRAFO DE 12 CANAIS – EP12 COMPLETO COM CARRO MÓVEL  E PACK BATERIA SN: 142903348</t>
  </si>
  <si>
    <t xml:space="preserve">ELETROCARDIÓGRAFO DE 12 CANAIS – EP12 COMPLETO COM CARRO MÓVEL  E PACK BATERIA SN: 142903351</t>
  </si>
  <si>
    <t xml:space="preserve">BALANÇA ELETRÔNICA PORTÁTIL, MARCA LÍDER, MOD. P-150M, CAP. 150KG, DIV. 50G AÇO CARBONO 0,28 X 0,32MM DISPLAY CRISTAL. SÉRIE 36156</t>
  </si>
  <si>
    <t xml:space="preserve">BALANÇA ELETRÔNICA PORTÁTIL, MARCA LÍDER, MOD. P-150M, CAP. 150KG, DIV. 50G AÇO CARBONO 0,28 X 0,32MM DISPLAY CRISTAL. SÉRIE 36157</t>
  </si>
  <si>
    <t xml:space="preserve">BALANÇA ELETRÔNICA PORTÁTIL, MARCA LÍDER, MOD. P-150M, CAP. 150KG, DIV. 50G AÇO CARBONO 0,28 X 0,32MM DISPLAY CRISTAL. SÉRIE 36158</t>
  </si>
  <si>
    <t xml:space="preserve">FONTE DE LUZ HALOGENA</t>
  </si>
  <si>
    <t xml:space="preserve">MINI CÂMERA 1/3" 420 LINHAS DIA E NOITE COM MINI DOME</t>
  </si>
  <si>
    <t xml:space="preserve"> 10491</t>
  </si>
  <si>
    <t xml:space="preserve">CÂMERA CANHÃO VM MODELO S3020 - 2.8MM </t>
  </si>
  <si>
    <t xml:space="preserve"> 10492</t>
  </si>
  <si>
    <t xml:space="preserve"> 10493</t>
  </si>
  <si>
    <t xml:space="preserve"> 10494</t>
  </si>
  <si>
    <t xml:space="preserve"> 10495</t>
  </si>
  <si>
    <t xml:space="preserve">APARELHO DE AR CONDICIONADO LG - UNIDADE INTERNA SPLIT HW 9 KBTU SMILE  + UNIDADE EXTERNA HW 9 KBTU SMILE 220V FRIO</t>
  </si>
  <si>
    <t xml:space="preserve">GUINCHO ELETRICO FREEDOM 300KG TRANSFER</t>
  </si>
  <si>
    <t xml:space="preserve">FREEDOM VEICULOS ELETRICOS LTDA-MATRIZ</t>
  </si>
  <si>
    <t xml:space="preserve">TV LED FULL HD 32”  32PFG5509-78 – PHILIPS</t>
  </si>
  <si>
    <t xml:space="preserve">STEP PLATAFORMA POLIPROPILENO 90X30 CM</t>
  </si>
  <si>
    <t xml:space="preserve">R.G COMERCIO DE MATERIAIS ESPORTIVOS LTDA</t>
  </si>
  <si>
    <t xml:space="preserve">BOMBA DE PRESSÃO COM 02 CAVALOS DE FORÇA</t>
  </si>
  <si>
    <t xml:space="preserve">GMB CONST. E INCORPORADORA LTDA</t>
  </si>
  <si>
    <t xml:space="preserve">126 / 3231 / 3271</t>
  </si>
  <si>
    <t xml:space="preserve">BOMBA DE PRESSÃO COM 7,5 CAVALOS DE FORÇA</t>
  </si>
  <si>
    <t xml:space="preserve">CAMA FAWLER ELETRICA 300</t>
  </si>
  <si>
    <t xml:space="preserve">MIKA MANCINI LDA</t>
  </si>
  <si>
    <t xml:space="preserve">CAMA FAWLER ELETRICA 300 SN:  P.O. 2134961-0022</t>
  </si>
  <si>
    <t xml:space="preserve">CAMA FAWLER ELETRICA 300 SN:  P.O. 2134961-0062</t>
  </si>
  <si>
    <t xml:space="preserve">OTOSCÓPIO HEINE</t>
  </si>
  <si>
    <t xml:space="preserve">CIRURGICA FÊNIX LTDA</t>
  </si>
  <si>
    <t xml:space="preserve">APARELHO PHLEBO PRESS DVT / BOTA FLEBOPRESSORA S/N: 5447</t>
  </si>
  <si>
    <t xml:space="preserve">ELISANGELA DOS SANTOS ALMEIDA – ME / VITÓRYA MEDICAL</t>
  </si>
  <si>
    <t xml:space="preserve">APARELHO PHLEBO PRESS DVT / BOTA FLEBOPRESSORA S/N:5386</t>
  </si>
  <si>
    <t xml:space="preserve">VENTILADOR DE PAREDE 60CM GR PREM 220V VENTISOL</t>
  </si>
  <si>
    <t xml:space="preserve">MOTOR CIRÚRGICO SC-200</t>
  </si>
  <si>
    <t xml:space="preserve">EDIMARA MODESTI EQUIPAMENTOS MÉDICOS – ME</t>
  </si>
  <si>
    <t xml:space="preserve">CARRO PADIOLA OBESO MÓVEL COM GRADE LATERAL</t>
  </si>
  <si>
    <t xml:space="preserve">NIKA MANCINI LTDA</t>
  </si>
  <si>
    <t xml:space="preserve">CÂMERA DIGITAL MARCA SONY MODELO DSC – HX300-B COMPLETA COM ADAPTADOR E CARTÃO DE MEMÓRIA DE 8GB, CARREGADOR DE BATERIA, ALSA, CABO ELÉTRICO E USB. SERIAL 5614335</t>
  </si>
  <si>
    <t xml:space="preserve">LEITOR BIOMÉTRICO</t>
  </si>
  <si>
    <t xml:space="preserve">PONTO LIDER LTDA ME</t>
  </si>
  <si>
    <t xml:space="preserve">VPAP S9 AUTO (BPAP) SÉRIE: 22121495041</t>
  </si>
  <si>
    <t xml:space="preserve">VPAP S9 AUTO (BPAP) SÉRIE: 22121737522</t>
  </si>
  <si>
    <t xml:space="preserve">SISTEMA EEG DIGITAL NEUROMAP EQSA260 + FOTO ESTIMULADOR EQFE206</t>
  </si>
  <si>
    <t xml:space="preserve">NEUROTEC E. P. D. EM BIOMEDICINA LTDA</t>
  </si>
  <si>
    <t xml:space="preserve">RESPIRON CLASSIC ESPIRÔMETRO KOKO MOE FERRARIS </t>
  </si>
  <si>
    <t xml:space="preserve">ALPHARAD MAT. PARA DIAGN. EIRELI</t>
  </si>
  <si>
    <t xml:space="preserve">OTICA 4MM, DV 30º, AUTOCLAVAVEL OLYMPUS</t>
  </si>
  <si>
    <t xml:space="preserve">ESTUFA COM CIRCULAÇÃO DE AR MODELO: 2503/1 220V INOX SÉRIE: NAL045482</t>
  </si>
  <si>
    <t xml:space="preserve">OTICA 4MM, DV 30º, AUTOCLAVAVEL KARL STORZ REF: 27005BA  S/N: 121D25</t>
  </si>
  <si>
    <t xml:space="preserve">URETERORENOSCOPIO KARL STORZ REF: 27001L  S/N: 1001IM</t>
  </si>
  <si>
    <t xml:space="preserve">OTOSCOPIO MINI HEINE 3000</t>
  </si>
  <si>
    <t xml:space="preserve">APARELHO DE ULTRASSOM ODONTOLÓGICO PROFILAXIA MODELO PROFI NEO</t>
  </si>
  <si>
    <t xml:space="preserve">DABI ATLANTE S/A INDUSTRIAS MEDICO ODONTOLOGICO</t>
  </si>
  <si>
    <t xml:space="preserve">APARELHO FOTOPOLIMERIZADOR DB - 685</t>
  </si>
  <si>
    <t xml:space="preserve">APARELHO TELEFÔNICO SEM FIO MARCA PANASONIC MODELO KX - TGC 210JBB SÉRIE: 6CAQB087589</t>
  </si>
  <si>
    <t xml:space="preserve">APARELHO TELEFÔNICO SEM FIO MARCA PANASONIC MODELO KX - TGC 210JBB SÉRIE: 6CAQB090074</t>
  </si>
  <si>
    <t xml:space="preserve">APARELHO TELEFÔNICO SEM FIO MARCA PANASONIC MODELO KX - TGC 210JBB SÉRIE: 6CAQB089661</t>
  </si>
  <si>
    <t xml:space="preserve">LEITOR DE CÓDIGO DE BARRAS MANUAL BEMATECH CCD BR-400 USB PT SÉRIE: G220H599522</t>
  </si>
  <si>
    <t xml:space="preserve">LEITOR DE CÓDIGO DE BARRAS MANUAL BEMATECH CCD BR-400 USB PT SÉRIE: G220H599523</t>
  </si>
  <si>
    <t xml:space="preserve">LUMINÁRIA DE EMERGÊNCIA LED 1200 LUMENS PC</t>
  </si>
  <si>
    <t xml:space="preserve">VENTILADOR DE PAREDE 60CM PRETO GR CROW 220V VENTISOL</t>
  </si>
  <si>
    <t xml:space="preserve">ASSUERIO RAMOS ALVES – EPP</t>
  </si>
  <si>
    <t xml:space="preserve">AR CONDICIONADO 9.000 BTUS 220 V MARCA LG HW</t>
  </si>
  <si>
    <t xml:space="preserve">SUPORTE SISTEMAS DE AR CONDICIONADO LTDA ME</t>
  </si>
  <si>
    <t xml:space="preserve">TV LED 27" FULL HD C/ CONVERSOR DIG. INTEGRADO HDM</t>
  </si>
  <si>
    <t xml:space="preserve">ASPIRADOR CIRÚRGICO PORTÁTIL MA-520 (ASPIRAMAX)</t>
  </si>
  <si>
    <t xml:space="preserve">RECMED COM. DE MAT. HOSP – EIRELI</t>
  </si>
  <si>
    <t xml:space="preserve">RADIO COMUNICADOR MOTOROLA EP150 UHF 8CN COMPLETO</t>
  </si>
  <si>
    <t xml:space="preserve">OLUAP EQUIPS MATERIAIS ELETRICOS E REPR. LTDA</t>
  </si>
  <si>
    <t xml:space="preserve">VENTILADOR DE PAREDE 60CM MARCA VENTISOL 220V</t>
  </si>
  <si>
    <t xml:space="preserve">APARELHO TELEFÔNICO SEM FIO MARCA PHILIPS MODELO D-450</t>
  </si>
  <si>
    <t xml:space="preserve">CARDIO SISTEMAS COML. E INDL. LTDA</t>
  </si>
  <si>
    <t xml:space="preserve">TELEVISOR LED 43" LG FULL HD </t>
  </si>
  <si>
    <t xml:space="preserve">APARELHO DE AR CONDICIONADO 24.000 BTUS 220 V MARCA CARRIER + EVAPORADORA</t>
  </si>
  <si>
    <t xml:space="preserve">M.P.T. COMERCIO DE ELETRO-EETRÔNICOS LTDA – POLO AR</t>
  </si>
  <si>
    <t xml:space="preserve">APARELHO DE AR CONDICIONADO 12.000 BTUS 220 V MARCA SPRINGER MIDEA + EVAPORADORA</t>
  </si>
  <si>
    <t xml:space="preserve">J. C. M. NITEROI REFRIGERACAO LTDA - CLIMA RIO</t>
  </si>
  <si>
    <t xml:space="preserve">APARELHO DE AR CONDICIONADO 18.000 BTUS 220 V MARCA GREE SPLIT NOVO GARDEN HW + EVAPORADORA</t>
  </si>
  <si>
    <t xml:space="preserve">APARELHO DE AR CONDICIONADO 36.000 BTUS 220 V MARCA CARRIER + EVAPORADORA</t>
  </si>
  <si>
    <t xml:space="preserve">APARELHO DE AR CONDICIONADO 9.000 BTUS 220 V MARCA SPRINGER SPLIT + EVAPORADORA</t>
  </si>
  <si>
    <t xml:space="preserve">ADIPOMETRO - PLICOMETRO LANGE SKINFOLD CALIPER</t>
  </si>
  <si>
    <t xml:space="preserve">BIOGENESE COMERCIO DE ARTIGOS MEDICOS LTDA ME</t>
  </si>
  <si>
    <t xml:space="preserve">SISTEMA DE ESTATIVA PARA FIXAÇÃO NO TETO </t>
  </si>
  <si>
    <t xml:space="preserve">LANCO LTDA</t>
  </si>
  <si>
    <t xml:space="preserve">APARELHO DE AR CONDICIONADO 9.000 BTUS MARCA MIDEA</t>
  </si>
  <si>
    <t xml:space="preserve">TELEVISOR SMART TELEVISOR LED 50" ULTRA HD 4K SAMSUNG 50KU6000</t>
  </si>
  <si>
    <t xml:space="preserve">TELEVISOR LED 32" PANASONIC TC32A400B</t>
  </si>
  <si>
    <t xml:space="preserve">MARCAPASSO EXTERNO VVI UNICAMERAL MOD 3077</t>
  </si>
  <si>
    <t xml:space="preserve">ALL SOLUTIONS MÉDICAL PRODUTOS MÉDICOS HOSPITALARES LTDA</t>
  </si>
  <si>
    <t xml:space="preserve">VENTILADOR DE PAREDE</t>
  </si>
  <si>
    <t xml:space="preserve">HOHL MAQUINAS AGRÍCOLAS (CASA DO PICA-PAU)</t>
  </si>
  <si>
    <t xml:space="preserve">APARELHO DE AR CONDICIONADO 9.000 BTU´S</t>
  </si>
  <si>
    <t xml:space="preserve">APARELHO DE AR CONDICIONADO 18.000 BTU´S</t>
  </si>
  <si>
    <t xml:space="preserve">APARELHO DE AR CONDICIONADO 22.000 BTU´S</t>
  </si>
  <si>
    <t xml:space="preserve">BALANÇA ELETRÔNICA DIGITAL PARA CADEIRANTE</t>
  </si>
  <si>
    <t xml:space="preserve">AVMEDI COMERCIO E SERVICOS DE EQUIPAMENTOS MEDICOS E HOSPITA</t>
  </si>
  <si>
    <t xml:space="preserve">RADIO COMUNICADOR MOTOROLA RVA50UL UHF 8CN COMPLETO</t>
  </si>
  <si>
    <t xml:space="preserve">EQUIPAMENTO GERADOR DE OZÔNIO MOD DCGI-2014</t>
  </si>
  <si>
    <t xml:space="preserve">ECOZON PLUS IND. COM. IMP. EXP. DE EQUIP. GER. OZÔNIO LTDA</t>
  </si>
  <si>
    <t xml:space="preserve">APARELHO PHLEBO PRESS DVT / BOTA FLEBOPRESSORA</t>
  </si>
  <si>
    <t xml:space="preserve">TELEVISOR SMART TELEVISOR LED32" SAMSUNG UN32J4300</t>
  </si>
  <si>
    <t xml:space="preserve">BEBEDOURO IBBL GFN2000 BRANCO P/ GARRAFÃO 20LT</t>
  </si>
  <si>
    <t xml:space="preserve">CARRINHO DE TRANSPORTE BISTURI ELÉTRICO – UNIDADE DE TRANSPORTE UT 202</t>
  </si>
  <si>
    <t xml:space="preserve">FONTE DE LUZ MAX LED SIGMED – RH16016</t>
  </si>
  <si>
    <t xml:space="preserve">RHOSSE INSTRUMENTAIS E EQUIPAMENTOS CIRÚRGICOS LTDA – EPP</t>
  </si>
  <si>
    <t xml:space="preserve">MACA MÓVEL EM INOX COM GRADE LATERAL</t>
  </si>
  <si>
    <t xml:space="preserve">TELEVISOR 32” LED SAMSUNG HG32ND450SGXZD</t>
  </si>
  <si>
    <t xml:space="preserve">LEITOR DE CÓDIGO DE BARRAS MANUAL BEMATECH CCD BR-400 USB PT</t>
  </si>
  <si>
    <t xml:space="preserve">TELEVISOR SMART 55” MARCA TCL LED MODELO L55S4900FS FULL HD</t>
  </si>
  <si>
    <t xml:space="preserve">APARELHO TELEFÔNICO SEM FIO INTELBRAS TS5120</t>
  </si>
  <si>
    <t xml:space="preserve">
CARRINHO DE EMERGÊNCIA
</t>
  </si>
  <si>
    <t xml:space="preserve">MICRO – ONDAS PANASONIC INOX STYLE  MODELO – NN-5T6745RUK .</t>
  </si>
  <si>
    <t xml:space="preserve">FRIGOBAR 76L BR 220V (CRC08) CONSUL</t>
  </si>
  <si>
    <t xml:space="preserve">APARELHO DE AR CONDICIONADO 18.000 BTUS 220 V MARCA SPRINGER MIDEA + EVAPORADORA</t>
  </si>
  <si>
    <t xml:space="preserve">APARELHO DE AR CONDICIONADO 9.000 BTUS 220 V MARCA SPRINGER MIDEA + EVAPORADORA</t>
  </si>
  <si>
    <t xml:space="preserve">APARELHO DE AR CONDICIONADO 48.000 BTUS 220 V MARCA SPRINGER MIDEA + EVAPORADORA</t>
  </si>
  <si>
    <t xml:space="preserve">TRICOTOMIZADOR CIRÚRGICO PROFISSIONAL 9681 + CARREGADOR BIVOLT 3M</t>
  </si>
  <si>
    <t xml:space="preserve">CM HOSPITALAR S.A. BRASILIA</t>
  </si>
  <si>
    <t xml:space="preserve">BALANÇA ELETRÔNICA ANTROPOMÉTRICA 300KG BALMAK</t>
  </si>
  <si>
    <t xml:space="preserve">GLOBALI COMERCIAL LTDA – ME</t>
  </si>
  <si>
    <t xml:space="preserve">ESFIGMOMANÔMETRO DE PAREDE ADULTO UNITEC</t>
  </si>
  <si>
    <t xml:space="preserve">UNITEC IND. COM. DE APARELHOS HOSPITALARES LTDA</t>
  </si>
  <si>
    <t xml:space="preserve">PURIFICADOR DE ÁGUA / BEBEDOURO ELÉTRICO DE PRESSÃO PARA PAREDE/MESA MARCA IBBL MODELO FR600</t>
  </si>
  <si>
    <t xml:space="preserve">FORNO DE MICROONDAS MEP41 BR 220V ELECTROLUX</t>
  </si>
  <si>
    <t xml:space="preserve">APARELHO DE AR CONDICIONADO 60.000 BTUS 220 V  ELGIN</t>
  </si>
  <si>
    <t xml:space="preserve">APARELHO DE AR CONDICIONADO 36.000 BTUS 220 V  HITACHI</t>
  </si>
  <si>
    <t xml:space="preserve">PONTO ELETRÔNICO DIMEP</t>
  </si>
  <si>
    <t xml:space="preserve">DIMEP COMÉRCIO E ASSISTÊNCIA TÉCNICA LTDA</t>
  </si>
  <si>
    <t xml:space="preserve">COLPOSCÓPIO CAB LED CPG MODELO CP-M 1250</t>
  </si>
  <si>
    <t xml:space="preserve">LLO DISTRIBUIDORA DE EQUIPAMENTOS MÉDICOS LTDA</t>
  </si>
  <si>
    <t xml:space="preserve">COLCHÃO PNEUMÁTICO AIR PLUS 220V</t>
  </si>
  <si>
    <t xml:space="preserve">BICICLETA ERGOMÉTRICA CG-04 PARA AVALIAÇÃO E RECUPERAÇÃO CARDIOVASCULAR</t>
  </si>
  <si>
    <t xml:space="preserve">AEROSPORT BRASIL COM. DE EQUIP. DE AVALIAÇÃO FÍSICA LTDA</t>
  </si>
  <si>
    <t xml:space="preserve">AMALGAMADOR DIGITAL ULTRAMAT SDI</t>
  </si>
  <si>
    <t xml:space="preserve">ASTHAMED COM. PROD. EQUIP. HOSP EIRELI – EPP</t>
  </si>
  <si>
    <t xml:space="preserve">ASPIRADOR CIRÚRGICO DE FLUÍDOS FISIOLÓGICOS FAGA</t>
  </si>
  <si>
    <t xml:space="preserve">FAGA MEDICAL IND DE EQUIP E INSTRUM MED HOSP LTDA-ME</t>
  </si>
  <si>
    <t xml:space="preserve">CENTRÍFUGA MANUAL PARA APOIO DE ATIVIDADE LABORATORIAL</t>
  </si>
  <si>
    <t xml:space="preserve">APARELHO TELEFÔNICO SEM FIO ELGIN PT TSF 8001</t>
  </si>
  <si>
    <t xml:space="preserve">APARELHO DE AR CONDICIONADO K7 36.000 BTUS 220 V  CARRIER + EVAPORADORA</t>
  </si>
  <si>
    <t xml:space="preserve">REFRIGERAÇÃO DUFRIO COMERCIO E IMPORTAÇÃO LTDA</t>
  </si>
  <si>
    <t xml:space="preserve">APARELHO DE AR CONDICIONADO PISO TETO 36.000 BTUS 220 V  ELGIN  + EVAPORADORA</t>
  </si>
  <si>
    <t xml:space="preserve">CORTINA DE AR 0,90M DUGOLD C/ CONTROLE</t>
  </si>
  <si>
    <t xml:space="preserve">APARELHO DE AR CONDICIONADO 9.000 BTUS 220 V MARCA ELECTROLUX + EVAPORADORA</t>
  </si>
  <si>
    <t xml:space="preserve">MONITOR 27” HDTV – GRAU MÉDICO RADIANCE ULTRA</t>
  </si>
  <si>
    <t xml:space="preserve">AR CONDICIONADO SPLIT 12000 BTUS HW FRIO PHILCO</t>
  </si>
  <si>
    <t xml:space="preserve">CICLOERGOMETRO - BIKE INDOOR M3I KEISER</t>
  </si>
  <si>
    <t xml:space="preserve">EQUISPORT IMP E DISTR DE EQUIP ESP LTDA</t>
  </si>
  <si>
    <t xml:space="preserve">FUNCIONAL TRAINER COM PAINEL DE POTÊNCIA PRETO</t>
  </si>
  <si>
    <t xml:space="preserve">ESTANTE RACK MÓVEL PARA EQUIPAMENTOS DE VIDEOCIRURGIA</t>
  </si>
  <si>
    <t xml:space="preserve">INSUFLADOR  ELETRÔNICO DE CO2 AQUECIDO KARL STORZ THERMOFLATOR</t>
  </si>
  <si>
    <t xml:space="preserve">MONITOR DE VÍDEO 27” GRAU MÉDICO FULL HD RADIANCE ULTRA</t>
  </si>
  <si>
    <t xml:space="preserve">SISTEMA DE GRAVAÇÃO DE IMAGEM EM FULL HD (TC 300 – MÓDULO DE CONEXÃO KARL STORZ IMAGE 1 H3 LINK E TC200  – MÓDULO DE CONEXÃO KARL STORZ IMAGE 1 CONNECT, 192)</t>
  </si>
  <si>
    <t xml:space="preserve">FONTE DE LUZ FRIA LED KARL STORZ ALTA PERFORMANCE</t>
  </si>
  <si>
    <t xml:space="preserve">CÂMERA TH100 CABEÇOTE KARL STORZ IMAGE 1 H3-Z SPIES, 3 CHIP, 1920X1080 (SISTEMA DE GRAVAÇÃO)</t>
  </si>
  <si>
    <t xml:space="preserve">CARRO DE ADMINISTRAÇÃO DE MEDICAMENTO COM LIXEIRA</t>
  </si>
  <si>
    <t xml:space="preserve">KSS COMERCIO E INDUSTRIA DE EQUIPAMENTO MEDICO LTDA </t>
  </si>
  <si>
    <t xml:space="preserve">CARDIOVERSOR/DESFIBRILADOR</t>
  </si>
  <si>
    <t xml:space="preserve">INSTRAMED INDUSTRIA MEDICO HOSPITALAR LTDA</t>
  </si>
  <si>
    <t xml:space="preserve">TV LED 32" FULL HD</t>
  </si>
  <si>
    <t xml:space="preserve">MICROFONE SEM FIO</t>
  </si>
  <si>
    <t xml:space="preserve">MIXTER AMPLIFICADO 8 CANAIS</t>
  </si>
  <si>
    <t xml:space="preserve">BALANCA PROFISSIONAL DIGITAL BALMAK COM REGUA CAPACIDADE 150KG</t>
  </si>
  <si>
    <t xml:space="preserve">SHOP GRUPO S.A.</t>
  </si>
  <si>
    <t xml:space="preserve">EXERCITADOR MINI BIKE PARA PES E BRACOS – MINI BICICLETA CLICLOERGOMETRICA</t>
  </si>
  <si>
    <t xml:space="preserve">TELEVISOR SMART 43” LED PHILIPS FHD 43PFG5102</t>
  </si>
  <si>
    <t xml:space="preserve">BOMBA DE   VACUO</t>
  </si>
  <si>
    <t xml:space="preserve">OXIENG COMERCIO E SERVIÇOS LTDA</t>
  </si>
  <si>
    <t xml:space="preserve">AR CONDICIONADO SPLIT  TIPO CASSETE 4 VIAS 48.000 B</t>
  </si>
  <si>
    <t xml:space="preserve">AR CONDICIONADO SPLIT TIPO CASSETE 4 VIAS 36.000 B</t>
  </si>
  <si>
    <t xml:space="preserve">AR CONDICIONADO C EVAPORADORA 60.000 BTUS K7 4 VIA</t>
  </si>
  <si>
    <t xml:space="preserve">AR CONDICIONADO C EVAPORADORA 36.000 BTUS K7 4 VIA</t>
  </si>
  <si>
    <t xml:space="preserve">FLESHTEL COMERCIO E REP PROD ELETR LTDA</t>
  </si>
  <si>
    <t xml:space="preserve">APARELHO TELEFÔNICO SEM FIO MARCA PANASONIC MODELO KX - TGC 210JBB </t>
  </si>
  <si>
    <t xml:space="preserve">SMART TV 43” LG LED 43LJ5550 COM PAINEL IPS</t>
  </si>
  <si>
    <t xml:space="preserve">SMART TV 55” PHILIPS LED 4K 55PUG6102/78</t>
  </si>
  <si>
    <t xml:space="preserve">LEITOR DE CÓDIGO DE BARRAS MANUAL SYMBOL LS2208</t>
  </si>
  <si>
    <t xml:space="preserve">ECHEVERRIA E SILVA LTDA – ELATECH</t>
  </si>
  <si>
    <t xml:space="preserve">BALANÇA DIGITAL ANTROPOMÉTRICA OBESO 300KG W300-A WELMY</t>
  </si>
  <si>
    <t xml:space="preserve">CBS MEDICO CIENTIFICA S/A</t>
  </si>
  <si>
    <t xml:space="preserve">BALANÇA DIGITAL NEONATAL PEDIATRICA 15KG 109 WELMY</t>
  </si>
  <si>
    <t xml:space="preserve">LAMPADA DE FENDA 3 AUMENTOS SLL3M</t>
  </si>
  <si>
    <t xml:space="preserve">APRAMED APARELHOS MEDICOS LTDA</t>
  </si>
  <si>
    <t xml:space="preserve">OFTALMOSCÓPIO BINOCULAR INDIRETO ALL PUPIL II RIESTER</t>
  </si>
  <si>
    <t xml:space="preserve">BRACO / COLUNA PARA CADEIRA OFTALMOLOGICA AUTOMATIZADA ELEGANCE LX</t>
  </si>
  <si>
    <t xml:space="preserve">ASPIRADOR CIRÚRGICO EVOLUTION 5000 C/ FRASCO 5L BIVOLT</t>
  </si>
  <si>
    <t xml:space="preserve">GOIÁS MERCANTIL DE PROD. HOSP. EIRELI – ME</t>
  </si>
  <si>
    <t xml:space="preserve">CARRINHO DE EMERGÊNCIAS EM INOX</t>
  </si>
  <si>
    <t xml:space="preserve">MEDI-SAÚDE PROD MEDICOS HOSP EIRELI</t>
  </si>
  <si>
    <t xml:space="preserve">NEGATOSCÓPIO 1 CORPO - BRANCO – 220V</t>
  </si>
  <si>
    <t xml:space="preserve">AGUA VIDA PURIFICADORES DE AGUA EIRELI – EPP</t>
  </si>
  <si>
    <t xml:space="preserve">APARELHO DE AR CONDICIONADO 36.000 BTUS INVERTER SAMSUNG</t>
  </si>
  <si>
    <t xml:space="preserve">APARELHO DE AR CONDICIONADO 30.000 BTUS INVERTER FUJITSU</t>
  </si>
  <si>
    <t xml:space="preserve">CÂMERA CANON REBEL T7I KIT 18-55 + BOLSA + CADTÃO DE MEMORIA 16GB CLASSE 10</t>
  </si>
  <si>
    <t xml:space="preserve">CLICK IMAGEM E VIDEO EIRELI</t>
  </si>
  <si>
    <t xml:space="preserve">NOBREAK 1400 VA BIVOLT</t>
  </si>
  <si>
    <t xml:space="preserve">MEDIDOR DE PRESSÃO DE CUF (CUFÔMETRO)</t>
  </si>
  <si>
    <t xml:space="preserve">FELIPE MARTINS GOMES – EPP</t>
  </si>
  <si>
    <t xml:space="preserve">REGUA ANTROPOMETRICA PEDIATRICA EM ALUMINIO</t>
  </si>
  <si>
    <t xml:space="preserve">DORMED HOSPITALAR EIRELI-EPP</t>
  </si>
  <si>
    <t xml:space="preserve">CAMERA DE CAPTURA DE IMAGEM FULL HD</t>
  </si>
  <si>
    <t xml:space="preserve">CENTRAL DE ALARME PROFISSIONAL COM MÓDULO20 GPRS JFL ACTIVE</t>
  </si>
  <si>
    <t xml:space="preserve">PONTO ELETRÔNICO DIMEP PRINTPOINT III BP S LCD 1P</t>
  </si>
  <si>
    <t xml:space="preserve">VIDEO PORTEIRO</t>
  </si>
  <si>
    <t xml:space="preserve">EXERCITADOR RESPIRATÓRIO TIPO POWERBREATHE PLUS OU</t>
  </si>
  <si>
    <t xml:space="preserve">LEG EXTENSION AIR 250W/ROW - PAINEL DE POTENCIA</t>
  </si>
  <si>
    <t xml:space="preserve">SISTEMA DE TESTE DE ESFORÇO CARDIOPULMONAR</t>
  </si>
  <si>
    <t xml:space="preserve">MICROMED BIOTECNOLOGIA LTDA</t>
  </si>
  <si>
    <t xml:space="preserve">CÂMERA IR 20M VHD 1120 D 2.8 G3 MINI DOME</t>
  </si>
  <si>
    <t xml:space="preserve">CAMERA PARA CFTV MARCA INTELBRAS MODELO IR 10 MT</t>
  </si>
  <si>
    <t xml:space="preserve">CAMERA PARA CFTV MARCA INTELBRAS MODELO VHD 1120 D G4 IR 20 MT</t>
  </si>
  <si>
    <t xml:space="preserve">CAMERA PARA CFTV MARCA INTELBRAS MODELO VHD 3130 B G4 IR 30 MT</t>
  </si>
  <si>
    <t xml:space="preserve">CÂMERA TIPO SPEED DOME COM ZOOM ÓPTICO 20X360 MARCA SPEED DOME MODELO HDCVI</t>
  </si>
  <si>
    <t xml:space="preserve">AR CONDICIONADO COM EVAPORADORA 36.000 BTUS K7 4 VIA MIDEA</t>
  </si>
  <si>
    <t xml:space="preserve">VENTILADOR DE TETO 220V PRETO ECO RIO</t>
  </si>
  <si>
    <t xml:space="preserve">RIGONATO MAT. ELÉTRICOS LTDA – ME</t>
  </si>
  <si>
    <t xml:space="preserve">MONITOR BIS VISTA</t>
  </si>
  <si>
    <t xml:space="preserve">POINTER SERVIÇOS HOSPITALARES LTDA EPP</t>
  </si>
  <si>
    <t xml:space="preserve">MONITOR HEMODINÂMICO AVANÇADO HEMOSPHERE HEM1</t>
  </si>
  <si>
    <t xml:space="preserve">EDWARDS LIFESCIENCES COMERCIO DE PRODUTOS MEDICOS CR. LTDA</t>
  </si>
  <si>
    <t xml:space="preserve">SELADORA COM ACIONAMENTO DE PEDAL ISAMAQ</t>
  </si>
  <si>
    <t xml:space="preserve">E. RICARDO DE SANTANA – ME – ISAMAQ</t>
  </si>
  <si>
    <t xml:space="preserve">APARELHO DE LASER (LASERPULSE COM INFLAVERMELHO)</t>
  </si>
  <si>
    <t xml:space="preserve">BRW SUPORTE E LOGISTICA PARA SAUDE LTDA</t>
  </si>
  <si>
    <t xml:space="preserve">SOPRADOR/ASPIRADOR STANLEY STPT600-B2 – 600W</t>
  </si>
  <si>
    <t xml:space="preserve">IMPERIAL COM. DE PARAF. FER. E MAQ. LTDA</t>
  </si>
  <si>
    <t xml:space="preserve">CENTRAL DE ALARME DE DETECÇÃO DE INCÊNDIO FIREBEE TELA COM MÓDULO DE CARGA CLX180 TELA 18 ATE 65.000 PONTOS, COM MODEM 3G, SEM CHIP</t>
  </si>
  <si>
    <t xml:space="preserve">INOVALAB EQUIPAMENTOS LTDA – FIREBEE</t>
  </si>
  <si>
    <t xml:space="preserve">EXERCITADOR RESPIRATÓRIO TIPO POWERBREATHE K5 COMPATIBLE</t>
  </si>
  <si>
    <t xml:space="preserve">PULMOCARDIO FISIOTERAPIA LTDA ME</t>
  </si>
  <si>
    <t xml:space="preserve">DOPPLER VASCULAR DV 610B PASTILHA PORTATIL</t>
  </si>
  <si>
    <t xml:space="preserve">BEM ESTAR LOCAÇÃO DE EQUIPAMENTOS MEDICOS E MATERIAIS</t>
  </si>
  <si>
    <t xml:space="preserve">BEBEDOURO ELÉTRICO TIPO TORRE PARA GARRAFÃO DE 20 LITROS MARCA LIBELL MODELO MASTER</t>
  </si>
  <si>
    <t xml:space="preserve">CADEIRA DE RODAS PARA BANHO EM AÇO COM PINTURA EPOXY</t>
  </si>
  <si>
    <t xml:space="preserve">HAIAEL COMERCIAL EIRELI – EPP</t>
  </si>
  <si>
    <t xml:space="preserve">BOMBA DE VACUO RA0100F-VR</t>
  </si>
  <si>
    <t xml:space="preserve">BUSCH DO BRASIL LTDA</t>
  </si>
  <si>
    <t xml:space="preserve">MAQUINA PERFURADORA MANUAL PARA ENCADERNAÇÃO LASSANE</t>
  </si>
  <si>
    <t xml:space="preserve">PRIMICIAS PAPEIS E UTILIDADES LTDA</t>
  </si>
  <si>
    <t xml:space="preserve">APARELHO DE AR CONDICIONADO SPLIT 12.000 BTU'S TEMPSTAR HW 12K</t>
  </si>
  <si>
    <t xml:space="preserve">JCM NITEROI REFRIGERAÇÃO LTDA</t>
  </si>
  <si>
    <t xml:space="preserve">APARELHO DE AR CONDICIONADO SPLIT 18.000 BTU'S PHILCO</t>
  </si>
  <si>
    <t xml:space="preserve">BOMBA DE VACUO RA 0100 F-VR BUSCH</t>
  </si>
  <si>
    <t xml:space="preserve">TERMÔMETRO CLÍNICO INFRAVERMELHO TERMOFLASH LX-260T</t>
  </si>
  <si>
    <t xml:space="preserve">KCA COMERCIAL – EIRELI – ME </t>
  </si>
  <si>
    <t xml:space="preserve">RÁDIO COMUNICADOR MODELO DIGITAL PROFISSIONAL - MARCA MOTOROLA MODELO RVA50UL 2W 8CH UHF</t>
  </si>
  <si>
    <t xml:space="preserve">TELEVISOR LED 43" SAMSUNG FULL HD </t>
  </si>
  <si>
    <t xml:space="preserve">SUPORTE COMERCIAL ATACADISTA EIRELI</t>
  </si>
  <si>
    <t xml:space="preserve">FLASH CIRCULAR EM LED MARCA YONGNUO MODELO YN14EX</t>
  </si>
  <si>
    <t xml:space="preserve">F4 TECNOLOGIA - COMERCIO DE EQUIPAMENTOS ELETRONICOS LTDA</t>
  </si>
  <si>
    <t xml:space="preserve">MICROFONE DIRECIONAL SHOTGUN SEM FIO MARA SARAMONIC MODELO SR-M3</t>
  </si>
  <si>
    <t xml:space="preserve">ESTABILIZADOR DE IMAGEM MARCA ROHS MODELO CRA 01</t>
  </si>
  <si>
    <t xml:space="preserve">TRIPÉ PROFISSIONAL MARCA WEIFENG MODELO WF5316 - ALTURA MÁXIMA 1,60 M</t>
  </si>
  <si>
    <t xml:space="preserve">CARRINHO DE INOX 04 PRATELEIRAS FECHADO C/ PORTAS</t>
  </si>
  <si>
    <t xml:space="preserve">TH COMMERCE EIRELI</t>
  </si>
  <si>
    <t xml:space="preserve">CARRINHO DE CARGA 200KG 2 RODAS PNEUMATICAS</t>
  </si>
  <si>
    <t xml:space="preserve">CARRINHO TIPO TARTARUGA RODA GIRATORIA</t>
  </si>
  <si>
    <t xml:space="preserve">FREEZER VERTICAL INDREL CLC 300 DAF – LCD</t>
  </si>
  <si>
    <t xml:space="preserve">INDREL INDUSTRIA DE REFRIGERACAO LONDRINENSE LTDA</t>
  </si>
  <si>
    <t xml:space="preserve">TRANSPALLETE HIDRAULICO MANUAL 2500KG</t>
  </si>
  <si>
    <t xml:space="preserve">CARRINHO DE CARGA PLATAFORMA COM GRADE LATERAL</t>
  </si>
  <si>
    <t xml:space="preserve">ALL PLASTICOS COMERCIO DE MOVEIS EIRELI</t>
  </si>
  <si>
    <t xml:space="preserve">CARRINHO PLATAFORMA P 800KG COM RODAS PNEUMATICAS</t>
  </si>
  <si>
    <t xml:space="preserve">MANOGRAFO DIGITAL COM ESTEROTAXIA MAMMOMAT FUSION SIEMENS</t>
  </si>
  <si>
    <t xml:space="preserve">SIEMENS HEALTHCARE DIAGNOSTICOS LTDA</t>
  </si>
  <si>
    <t xml:space="preserve">BOMBA CENTRIFUGA COM EIXO LIVRE KSB MODELO MGNN 080.050.250 GG </t>
  </si>
  <si>
    <t xml:space="preserve">APARELHO ULTRASSOM PORTATIL CARDIO GE MOD VERSANA ACTIVE</t>
  </si>
  <si>
    <t xml:space="preserve">GE HEALTHCARE DO BRASIL COMERCIO E SERVICOS PARA EQUIPAMENTO MED HOSP LTDA</t>
  </si>
  <si>
    <t xml:space="preserve">APARELHO ULTRASSOM PORTATIL GE MOD VERSANA ACTIVE</t>
  </si>
  <si>
    <t xml:space="preserve">APARELHO DE AR CONDICIONADO SPLIT 18.000 BTU'S PHILCO MOD PAC18000IFM9W ECO INVERTER</t>
  </si>
  <si>
    <t xml:space="preserve">APARELHO DE AR CONDICIONADO SPLIT 12.000 BTU'S PHILCO MOD PAC12000ITFM9W ECO INVERTER</t>
  </si>
  <si>
    <t xml:space="preserve">FORNO DE MICROONDAS 32L INOX 220V CONSUL</t>
  </si>
  <si>
    <t xml:space="preserve">MAGAZINE LUIZA S/A</t>
  </si>
  <si>
    <t xml:space="preserve">REFRIGERADOR DUPLEX FROST FREE CRM39 340L BRANCO CONSUL</t>
  </si>
  <si>
    <t xml:space="preserve">TELEVISOR LED 43" SAMSUNG FULL HD MODELO T5300</t>
  </si>
  <si>
    <t xml:space="preserve">MARS AUTOMACAO RESIDENCIAL LTDA</t>
  </si>
  <si>
    <t xml:space="preserve">ASPIRADOR DE SECRECOES CIRURGICO HR-6005-C</t>
  </si>
  <si>
    <t xml:space="preserve">MORIAH ASSESSORIA E REPRESENTACOES COMERCIAIS LTDA</t>
  </si>
  <si>
    <t xml:space="preserve">MONITOR MULTIPARAMETROS VITA 600 + 2PI+CO2</t>
  </si>
  <si>
    <t xml:space="preserve">ALFA MED SISTEMAS MEDICOS LTDA</t>
  </si>
  <si>
    <t xml:space="preserve">MESA CIRURGICA MOTORIZADA BF683 TDP</t>
  </si>
  <si>
    <t xml:space="preserve">BARRFAB IND COM IMP EXP EQUIP HOSPITALARES LTDA</t>
  </si>
  <si>
    <t xml:space="preserve">VENTILADOR DE TETO 220V TRON PRETO ECO RIO</t>
  </si>
  <si>
    <t xml:space="preserve">MONITOR FULL HD 27" MOD EX2721 KARL STORZ</t>
  </si>
  <si>
    <t xml:space="preserve">MODULO DE CONEXAO TC200PT PARA CAMERA ENDOSCOPICA KARL STORZ</t>
  </si>
  <si>
    <t xml:space="preserve">MODULO DE CONEXAO TC301 PARA VIDEO ENDOSCOPIO FLEX KARL STORZ</t>
  </si>
  <si>
    <t xml:space="preserve">INSUFLADOR ELETRONICO DE CO2 ENDOFLATOR 40SCB KARL STORZ</t>
  </si>
  <si>
    <t xml:space="preserve">FONTE DE LUZ DE LED COM ENGATE UNIVERSAL POWER LED 175</t>
  </si>
  <si>
    <t xml:space="preserve">MICROCAMERA ENDOSCOPICA HD IMAGE1 STM HX KARL STORZ</t>
  </si>
  <si>
    <t xml:space="preserve">RACK FECHADO PARA VIDEOLAPAROSCOPIA MODELO VLF/A-6 KARL STORZ</t>
  </si>
  <si>
    <t xml:space="preserve">APARELHO DE RAIOS X, MOVEL, COM ARCO EM C ACOPLADO MOD BRIVO ESSENTIAL OEC 785 MONO COLOR</t>
  </si>
  <si>
    <t xml:space="preserve">IMPRESSORA TERMICA DE ETIQUETAS ZEBRA ZD220TT 203 DPI TERMICA</t>
  </si>
  <si>
    <t xml:space="preserve">APARELHO DE RAIOS X FIXO  SIEMENS MODELO MULTIX B</t>
  </si>
  <si>
    <t xml:space="preserve">CAMA HOSPITALAR MOTORIZADA EVOLUTION CARE MT 202 COM MESA DE REFEIÇÃO ACOPLADA</t>
  </si>
  <si>
    <t xml:space="preserve">META MOVEIS DE METAIS IND. E COM. LTDA</t>
  </si>
  <si>
    <t xml:space="preserve">FRIGOBAR 118L EOS MOD EFB130 BRANCO ICE COMPACT</t>
  </si>
  <si>
    <t xml:space="preserve">FRIGELAR COMERCIO E INDUSTRIA LTDA</t>
  </si>
  <si>
    <t xml:space="preserve">UNIDADE CONTROLADORA DE TEMPERATURA – CHILLER MODELO RMD045ARZ</t>
  </si>
  <si>
    <t xml:space="preserve">HBR EQUIPAMENTOS LTDA</t>
  </si>
  <si>
    <t xml:space="preserve">TELEVISOR LED 50" MARCA PHILIPS MOD 50PUG7625/78</t>
  </si>
  <si>
    <t xml:space="preserve">TELEVISOR LED 32" MARCA SAMSUNG MOD UN32T4300AG</t>
  </si>
  <si>
    <t xml:space="preserve">LASER DUO C/ ILI ODONTO – MMO – LASERTERAPIA</t>
  </si>
  <si>
    <t xml:space="preserve">PROVIDER PRODUTOS HOSPITALARES E SANEANTES EPP</t>
  </si>
  <si>
    <t xml:space="preserve">CUFOMETRO CONGLAY</t>
  </si>
  <si>
    <t xml:space="preserve">I.S. COSTA CENTRAL TELEMEDICINA EIRELI</t>
  </si>
  <si>
    <t xml:space="preserve">EMBALADORA DE DOSE UNITARIA (UNITIZADORA) MU2000</t>
  </si>
  <si>
    <t xml:space="preserve">MEA MODUL LTDA – EPP</t>
  </si>
  <si>
    <t xml:space="preserve">TV LED 43 SMART MOD 43S5195/78G AOC PRETO</t>
  </si>
  <si>
    <t xml:space="preserve">CENTRIFUGA DIGITAL + ROTOR 12/24 TUBOS – GT GROUP</t>
  </si>
  <si>
    <t xml:space="preserve">BIOSUL PROD DIAGNOSTICOS LTDA</t>
  </si>
  <si>
    <t xml:space="preserve">FABIUS MRI ESTACAO DE TRABALHO DE ANESTESIA DRAGER ASPJ-0008 COMPLETA PARA RESSONANCIA MANETICA</t>
  </si>
  <si>
    <t xml:space="preserve">DRAGER INDUSTRIA E COMERCIO LTDA</t>
  </si>
  <si>
    <t xml:space="preserve">KIT POLISSONOGRAFO PSG PORTATIL POLY WATCH YH-600B PRO</t>
  </si>
  <si>
    <t xml:space="preserve">NEUROSOFT EQUIPAMENTOS E SUPRIMENTOS MEDICOS LTDA</t>
  </si>
  <si>
    <t xml:space="preserve">APARELHO DE AR CONDICIONADO ELGIN ECO INVERTER PISO TETO 36.000 BTUS 220 V ELGIN + EVAPORADORA</t>
  </si>
  <si>
    <t xml:space="preserve">REFRIGELO CLIMATIZACAO DE AMBIENTES S.A</t>
  </si>
  <si>
    <t xml:space="preserve">FOCO CIRURGICO HYLED X5/X9 MINDRAY</t>
  </si>
  <si>
    <t xml:space="preserve">HOSPCOM EQUIPAMENTOS HOSPITALARES EIRELI</t>
  </si>
  <si>
    <t xml:space="preserve">OXIMETRO DE PULSO PARA SALA DE RESSONANCIA MAGNETICA C/ SENSOR DE FIBRA OTICA REUSAVEL – NONIM 7500 FO</t>
  </si>
  <si>
    <t xml:space="preserve">ARTMEDICAL PROD. MED. HOSP. LTDA</t>
  </si>
  <si>
    <t xml:space="preserve">APARELHO DE AR CONDICIONADO INV EXTREME SAVE FR 12.000 BTUS 220V MARCA SPRINGER MIDEA + EVAPORADORA</t>
  </si>
  <si>
    <t xml:space="preserve">RESSONANCIA MAGNETICA 1,5 TESLA</t>
  </si>
  <si>
    <t xml:space="preserve">SIEMENS HEALTHCARE</t>
  </si>
  <si>
    <t xml:space="preserve">ENDOSCÓPIO RÍGIDO HOPKING AV=30°, D=4MM, C=30CM KARL STORZ REF: 26105BA</t>
  </si>
  <si>
    <t xml:space="preserve">MONITOR MULTIPARAMETRICO DE RESSONANCIA MAGNETICA MODELO TESLA M3</t>
  </si>
  <si>
    <t xml:space="preserve">MHEDICA SERVICE COMERCIO E MANUTENCAO LTDA</t>
  </si>
  <si>
    <t xml:space="preserve">CADEIRA DE BANHO 120KG INOX</t>
  </si>
  <si>
    <t xml:space="preserve">METALURGICA MUSSO LTDA</t>
  </si>
  <si>
    <t xml:space="preserve">CADEIRA DE BANHO 200KG INOX</t>
  </si>
  <si>
    <t xml:space="preserve">IMPRESSORA ZEBRA ZT230</t>
  </si>
  <si>
    <t xml:space="preserve">AGIS EQUIP. E SERV. INFORMATICA LTAD</t>
  </si>
  <si>
    <t xml:space="preserve">CAMA HOSPITALAR MOTORIZADA EVOLUTION CARE MT 202 COM MESA DE REFEIÇÃO ACOPLADA – ATÉ 300KG COM BALANÇA</t>
  </si>
  <si>
    <t xml:space="preserve">BOMBA DE IRRIGAÇÃO HISTEROSCOPIA</t>
  </si>
  <si>
    <t xml:space="preserve">SUPORTE PARA SORO TUBOLAR VARIAVEL INOX C 4 RODIZIOS</t>
  </si>
  <si>
    <t xml:space="preserve">SALUTEM COMERCIO DE MOVEIS HOSPITALARES EIRELI</t>
  </si>
  <si>
    <t xml:space="preserve">CAMA HOSPITALAR MOTORIZADA CONNECT CARE MT 222 OBESO COM MESA DE REFEIÇÃO ACOPLADA E BALANÇA </t>
  </si>
  <si>
    <t xml:space="preserve">META MOVEIS DE METAIS IND.E COM.LTDA</t>
  </si>
  <si>
    <t xml:space="preserve">CAMA HOSPITALAR MOTORIZADA EVOLUTION CARE MT 166 COM MESA DE REFEIÇÃO ACOPLADA</t>
  </si>
  <si>
    <t xml:space="preserve">DISPARADOR AUTOMATICO ALPHACORE- PISTOLA PARA BIOPSIA MAMARIA </t>
  </si>
  <si>
    <t xml:space="preserve">ALPHARAD COM IMP E EXP PROD HOSP EIRELI </t>
  </si>
  <si>
    <t xml:space="preserve">APARELHO CELULAR SMARTPHONE SAMSUNG MODELO GALAXY A235M/DS 128GB AZUL</t>
  </si>
  <si>
    <t xml:space="preserve">FUJIOKA ELETRO IMAGEM S.A</t>
  </si>
  <si>
    <t xml:space="preserve">APARELHO CELULAR SMARTPHONE SAMSUNG MODELO GALAXY A235M/DS 128GB PRETO</t>
  </si>
  <si>
    <t xml:space="preserve">CADEIRA DE RODAS MODELO INFINITY POP 130KG PRETO</t>
  </si>
  <si>
    <t xml:space="preserve">SMART CADEIRAS DE RODAS </t>
  </si>
  <si>
    <t xml:space="preserve">MONITOR MIN. 21,5"  DELL  P2222H</t>
  </si>
  <si>
    <t xml:space="preserve">ELETROCARDIÓGRAFO BIONET 12 CANAIS CARDIO TOUCH 3000</t>
  </si>
  <si>
    <t xml:space="preserve">COM. MAT. MED. HOP.MACROSUL LTDA </t>
  </si>
  <si>
    <t xml:space="preserve">ELETROCARDIÓGRAFO BIONET 12 CANAIS CARDIO TOUCH 3001</t>
  </si>
  <si>
    <t xml:space="preserve">BEBEDOURO COLUNA P/ GARRAF </t>
  </si>
  <si>
    <t xml:space="preserve">PURIFICADOR DE AGUA IBBL 220V </t>
  </si>
  <si>
    <t xml:space="preserve">MICROCOMPUTADOR OPTIPLEX 3090M   DELL  S I5 8GB SSD 256 GB</t>
  </si>
  <si>
    <t xml:space="preserve">MONITOR 21,5" MARCA DELL MODELO E2222HS</t>
  </si>
  <si>
    <t xml:space="preserve">NOTEBOOK DELL VOSTRO 3510 I3 8 G SSD 256G </t>
  </si>
  <si>
    <t xml:space="preserve"> CATRACA NK-ROLL LIGHT -BIOMETRIAA COLETAR FACIL AVICAM 5 C SUPORTE INOX MODELO 06801242</t>
  </si>
  <si>
    <t xml:space="preserve">GELADEIRA FROST FREE DUPLEX </t>
  </si>
  <si>
    <t xml:space="preserve">FRIGOBAR FROST FREE 120L</t>
  </si>
  <si>
    <t xml:space="preserve">ARMARIO ALTO C PRATELEIRAS EM MDF 0,50X1,60M MARROM FEIJO</t>
  </si>
  <si>
    <t xml:space="preserve">AMBIENT MOVEIS PLANEJADOS EIRELI – ME</t>
  </si>
  <si>
    <t xml:space="preserve">ARMARIO BAIXO C NICHO E GAVETA EM MDF 0,35X0,35X0,80M MARROM FEIJO</t>
  </si>
  <si>
    <t xml:space="preserve">BANCADA EM MDF 3,60X0,78M BRANCO 2 GAVETAS E ARMARIO LATERAL 2P</t>
  </si>
  <si>
    <t xml:space="preserve">GAVETEIRO MOVEL COM 4 GAVETAS 0,45L X 0,55A X 52P MARROM FEIJO</t>
  </si>
  <si>
    <t xml:space="preserve">COFRE DIGITAL COM LEITOR BIOM </t>
  </si>
  <si>
    <t xml:space="preserve">MIRIAM SILVA BRITO GOIAS COFRES </t>
  </si>
  <si>
    <t xml:space="preserve">MESA DE CABECEIRA PROTECTOR BRANCA 2 GAVETAS</t>
  </si>
  <si>
    <t xml:space="preserve">MESA DE CABECEIRA PROTECTOR BRANCA 1 GAVETA</t>
  </si>
  <si>
    <t xml:space="preserve">ESTATIVA DE COLUNA TETO MT984</t>
  </si>
  <si>
    <t xml:space="preserve">NOTEBOOK 16GB VOSTRO 15 5110 15.6"</t>
  </si>
  <si>
    <t xml:space="preserve">TELEFONE SEM FIO INTELBRAS TS5120</t>
  </si>
  <si>
    <t xml:space="preserve">GENESYS DISTRIBUIÇÃO COMERCIO E SERVIÇO LTDA </t>
  </si>
  <si>
    <t xml:space="preserve">NOBREAK 0,8KVA STATION II SMS E/S - BIVOLT / 11</t>
  </si>
  <si>
    <t xml:space="preserve">AIR BUILDER MODULAR AB04CMD </t>
  </si>
  <si>
    <t xml:space="preserve">AIRSIDE IND E COM DE PROD PARA CLIMAT.LTDA</t>
  </si>
  <si>
    <t xml:space="preserve"> AIR BUILDER MODULAR AB06CMD</t>
  </si>
  <si>
    <t xml:space="preserve">BISTURI ELETRICO CONVENCIONAL MOD FT10</t>
  </si>
  <si>
    <t xml:space="preserve">AUTOSUTURE DO BRASIL LTDA</t>
  </si>
  <si>
    <t xml:space="preserve">MONITOR MULTIPARAMETRICO EFFICIA CM150</t>
  </si>
  <si>
    <t xml:space="preserve">PHILIPS MEDICAL SYSTEMS LTDA</t>
  </si>
  <si>
    <t xml:space="preserve">ULTRASSOM AFFINITI 50 PHILIPS</t>
  </si>
  <si>
    <t xml:space="preserve">TOMOGRAFO INGENUITY CT</t>
  </si>
  <si>
    <t xml:space="preserve">TELEVISOR 43” LED FULL HD PHILIPS MOD 43PFG6825/78</t>
  </si>
  <si>
    <t xml:space="preserve">ESTACAO DE TRABALHO TOMOGRAFO INTELLISPACE IX/LX WORKSTATION</t>
  </si>
  <si>
    <t xml:space="preserve">CAMA HOSPITALAR MOTORIZADA EVOLUTION CARE MT 165 COM MESA DE REFEIÇÃO ACOPLADA</t>
  </si>
  <si>
    <t xml:space="preserve">CENTRAL DE CHAMADA DE ENFERMAGEM LED PRADA</t>
  </si>
  <si>
    <t xml:space="preserve">G C G ANDREO REFRIGERAÇÃO</t>
  </si>
  <si>
    <t xml:space="preserve">REGUA DE GASES COM PINTURA ELETROSTATICA 1000X300MM</t>
  </si>
  <si>
    <t xml:space="preserve">SISTEMA DE AR CONDIC DUTADO CICLO FRIO CAPAC SUPERIOR 30.000 FRIGORIAS – HEMODINAMICA</t>
  </si>
  <si>
    <t xml:space="preserve">DAIKIN AR CONDICIONADO BRASILLTDA</t>
  </si>
  <si>
    <t xml:space="preserve">AR CONDICIONADO TEMPSTAR HW 12.000 BTU INVERTER MOD 42AVCG12TS</t>
  </si>
  <si>
    <t xml:space="preserve">ELEVA COMERCIAL LTDA </t>
  </si>
  <si>
    <t xml:space="preserve">MINI BIKE PORTATIL MARCA ACTE SPORTS MODELO E22 BRANCO  - CICLOERGOMETRO</t>
  </si>
  <si>
    <t xml:space="preserve">MEDLINN HOSPITALAR EIRELI</t>
  </si>
  <si>
    <t xml:space="preserve">LITOTRITOR PNEUMATICO RUSSER</t>
  </si>
  <si>
    <t xml:space="preserve">RUSSER BRASIL EIRELI </t>
  </si>
  <si>
    <t xml:space="preserve">NOBREAK MODELO ATTIV 1500VA-BI INTELBRAS</t>
  </si>
  <si>
    <t xml:space="preserve">Papelaria Tributária</t>
  </si>
  <si>
    <t xml:space="preserve">MICROFONE SEM FIO SKP MODELO UHF-300D PRETO</t>
  </si>
  <si>
    <t xml:space="preserve">MICROSCOPIO ELETRONICO MODELO TIVATO 700 MARCA ZEISS</t>
  </si>
  <si>
    <t xml:space="preserve">CARL ZEISS DOBRASIL LTDA</t>
  </si>
  <si>
    <t xml:space="preserve">CARRO BEIRA LEITO 5 GAVETAS BRANCO MOD START BRANCO</t>
  </si>
  <si>
    <t xml:space="preserve">PSICOCAR INDUSTRIA E COMERCIO EIRELI</t>
  </si>
  <si>
    <t xml:space="preserve">TRANSFORMADOR ELETRICO SECO ENCAPSULADO 1.000kVA 15kV/1,1kV 60Hz</t>
  </si>
  <si>
    <t xml:space="preserve">WEG EQUIPAMENTOS E LOGISTICALTDA</t>
  </si>
  <si>
    <t xml:space="preserve">AR CONDICIONADO INVERTER TIPO SPLIT 12.000 BTUS MOD 42AGVCB12M5</t>
  </si>
  <si>
    <t xml:space="preserve">AR CONDICIONADO INVERTER TIPO SPLIT 18.000 BTUS MOD 42AGVCB18M5</t>
  </si>
  <si>
    <t xml:space="preserve">CARRO MACA EVOLUTION MT410 C/ GRADES SUPORTE COLCHONETE D-28</t>
  </si>
  <si>
    <t xml:space="preserve">QUADRO DISTRIBUICAO E MANOBRA MEDIA TENSAO PMT-01(CUBICULO BLINDADO)</t>
  </si>
  <si>
    <t xml:space="preserve">INCENTIVADOR POWERBREATHER CLASSIC MR</t>
  </si>
  <si>
    <t xml:space="preserve">MEDICAL LIGHT COMERCIO DE PRODUTOS HOSPITALARES </t>
  </si>
  <si>
    <t xml:space="preserve">ELETROCARDIOGRAFO DE ESFORÇO USB MODELO ERGOPC 13</t>
  </si>
  <si>
    <t xml:space="preserve">SUPORTE PARA SORO INOX COM APOIO PLASTICO</t>
  </si>
  <si>
    <t xml:space="preserve">GALPÃO ALMOXARIFADO</t>
  </si>
  <si>
    <t xml:space="preserve">CAMA MORTUÁRIA – MORGUE</t>
  </si>
  <si>
    <t xml:space="preserve">NECROTERIO</t>
  </si>
  <si>
    <t xml:space="preserve">PRIMEINOX INDUSTRIA E COMERCIO EIRELI</t>
  </si>
  <si>
    <t xml:space="preserve">AR CONDICIONADOR SPLIT 9000 BTU MOD 42A6VCB09M5</t>
  </si>
  <si>
    <t xml:space="preserve">TRANSPLANTE</t>
  </si>
  <si>
    <t xml:space="preserve">SFRIAR COMERCIO E SERVICE EIRELI </t>
  </si>
  <si>
    <t xml:space="preserve">CONJUNTO MOTOBOMBA 4 CV-164MM 220/380V TRIFASICO</t>
  </si>
  <si>
    <t xml:space="preserve">MANUTENÇÃO PREDIAL </t>
  </si>
  <si>
    <t xml:space="preserve">BOMBASA EQUIPAMENTOS HIDRAULICOS EIRELI</t>
  </si>
  <si>
    <t xml:space="preserve">MICROFONE HYPERX SOLOCAST</t>
  </si>
  <si>
    <t xml:space="preserve">COREME</t>
  </si>
  <si>
    <t xml:space="preserve">BISTURI ELETRICO SS 501 LX</t>
  </si>
  <si>
    <t xml:space="preserve">WEM EQUIPAMENTOS ELETRONICOS LTDA</t>
  </si>
  <si>
    <t xml:space="preserve">BISTURI DE ARGONIO ARGON 4</t>
  </si>
  <si>
    <t xml:space="preserve">IMPRESSORA NAO FISCAL NÃO FISCAL ELGIN MOD I8</t>
  </si>
  <si>
    <t xml:space="preserve">APOIO AO DIAGNÓSTICO</t>
  </si>
  <si>
    <t xml:space="preserve">IMPRESSORA DE ETIQUETAS TERMICA ZEBRA MOD ZD220 </t>
  </si>
  <si>
    <t xml:space="preserve">FARMÁCIA</t>
  </si>
  <si>
    <t xml:space="preserve">APARELHO TRICOTOMIZADOR CIRURGICO MOD 9681</t>
  </si>
  <si>
    <t xml:space="preserve">COMPUTADOR ANTEK ISK1600BI S </t>
  </si>
  <si>
    <t xml:space="preserve">REABILITAÇÃO E FISIOTERAPIA </t>
  </si>
  <si>
    <t xml:space="preserve">ASSISFIT COM. E ASSIST TECNICA DE EQUIPAM DE GINASTICA EIRELI</t>
  </si>
  <si>
    <r>
      <rPr>
        <sz val="10"/>
        <color rgb="FF000000"/>
        <rFont val="Calibri"/>
        <family val="2"/>
        <charset val="1"/>
      </rPr>
      <t xml:space="preserve">RAIO X HEMODINAMICA MODELO OPTIMA IGS330 + POLIGRAFO </t>
    </r>
    <r>
      <rPr>
        <sz val="10"/>
        <rFont val="Calibri"/>
        <family val="2"/>
        <charset val="1"/>
      </rPr>
      <t xml:space="preserve">TEB SP 12</t>
    </r>
    <r>
      <rPr>
        <sz val="10"/>
        <color rgb="FF000000"/>
        <rFont val="Calibri"/>
        <family val="2"/>
        <charset val="1"/>
      </rPr>
      <t xml:space="preserve"> E BOMBA INJETORA</t>
    </r>
  </si>
  <si>
    <t xml:space="preserve">HEMODINAMICA </t>
  </si>
  <si>
    <t xml:space="preserve">CENTRAL PROCESSADORA DE VIDEO CV-190</t>
  </si>
  <si>
    <t xml:space="preserve">APOIO AO DIAGNOSTICO ENDOSCOPIA</t>
  </si>
  <si>
    <t xml:space="preserve">OLYMPUS OPTICAL DO BRASIL LTDA </t>
  </si>
  <si>
    <t xml:space="preserve">APOIO AO DIAGNOSTICO BRONCOSCOPIA</t>
  </si>
  <si>
    <t xml:space="preserve">APOIO AO DIAGNOSTICO COLONOSCOPIA</t>
  </si>
  <si>
    <t xml:space="preserve">FONTE DE LUZ XENON 300W CLV-190</t>
  </si>
  <si>
    <t xml:space="preserve">MONITOR DE VIDEO GRAU MEDICO LCD 24" LMD-2435MD</t>
  </si>
  <si>
    <t xml:space="preserve">NOBREAK 2400VA 9AH/S PREMIUM SENOIDAL GII</t>
  </si>
  <si>
    <t xml:space="preserve">VIDEOBRONCOSCOPIO FLEXIVEL BF-1TQ170</t>
  </si>
  <si>
    <t xml:space="preserve">VIDEOCOLONOSCOPIO FLEXIVEL CF-H170L</t>
  </si>
  <si>
    <t xml:space="preserve">VIDEODUODENOSCOPIO FLEXIVEL TJF-Q180V</t>
  </si>
  <si>
    <t xml:space="preserve">VIDEOGASTROSCOPIO FLEXIVEL GIF-H170</t>
  </si>
  <si>
    <t xml:space="preserve">APARELHO P/ TESTE DE VAZAMENTO WA23080A</t>
  </si>
  <si>
    <t xml:space="preserve">ESTANTE MOVEL P/ SIST VIDEOENDOSCOPIA TROLLEY</t>
  </si>
  <si>
    <t xml:space="preserve">AR CONDICIONADO DE CAPACIDADE 24000 BTUS SPRINGER XTREME SAVE MODELO  42AGVCC24M5</t>
  </si>
  <si>
    <t xml:space="preserve">COPA DOS TERCEIRIZADOS</t>
  </si>
  <si>
    <t xml:space="preserve">UNIDADE DE PROCESSAMENTO QNAP TS-233 2GB STORAGE NAS</t>
  </si>
  <si>
    <t xml:space="preserve">TECNOLOGIA DA INFORMAÇÃO </t>
  </si>
  <si>
    <t xml:space="preserve">VENTILADOR DE TETO 3 PAS 220V</t>
  </si>
  <si>
    <t xml:space="preserve">CONDUTORES</t>
  </si>
  <si>
    <t xml:space="preserve">AJEL CONSTRUTORA LTDA </t>
  </si>
  <si>
    <t xml:space="preserve">PORTARIA 'D'</t>
  </si>
  <si>
    <t xml:space="preserve">NOBREAK SMS STATION II 800VA BIVOLT </t>
  </si>
  <si>
    <t xml:space="preserve">KIT POLISSONIGRAFO PSG PORTATIL YH-600B PRO</t>
  </si>
  <si>
    <t xml:space="preserve">CLINICA CIRURGICA</t>
  </si>
  <si>
    <t xml:space="preserve">TERMINAL DE RECONHECIMENTO FACIAL COM 2 CAMERAS DE 2MP E TELA DE 5 POLEGADAS </t>
  </si>
  <si>
    <t xml:space="preserve">LABORATÓRIO</t>
  </si>
  <si>
    <t xml:space="preserve">APARELHO CELULAR SAMSUNG MODELO A037M/DS 64GB PRETO</t>
  </si>
  <si>
    <t xml:space="preserve">ADMINISTRAÇÃO - SEDE – GECOM</t>
  </si>
  <si>
    <t xml:space="preserve">TERMO DOAÇÃO NF 476420</t>
  </si>
  <si>
    <t xml:space="preserve">ADMINISTRAÇÃO - SEDE – ASCOM</t>
  </si>
  <si>
    <t xml:space="preserve">TERMINAL DE RECONHECIMENTO FACIAL 5 POLEGADAS</t>
  </si>
  <si>
    <t xml:space="preserve">REFEITÓRIO</t>
  </si>
  <si>
    <t xml:space="preserve">MARALUCIA DO CARMO VENTURA MAROSTICA</t>
  </si>
  <si>
    <t xml:space="preserve">BRONCOVIDEOENDOSCOPIO OPTERA BF1TQ170</t>
  </si>
  <si>
    <t xml:space="preserve">CABEÇA DA CAMERA HD HS19008LB</t>
  </si>
  <si>
    <t xml:space="preserve">RINOLARINGOFIBROSCOPIO ENF-P4</t>
  </si>
  <si>
    <t xml:space="preserve">APARELHO DE LASER PORTATIL P/ USO ODONTOLOGICO 660</t>
  </si>
  <si>
    <t xml:space="preserve">ODONTOLOGIA </t>
  </si>
  <si>
    <t xml:space="preserve">ZACOM COMERCIO E SOLUÇÕES EMPRESARIAIS EIRELI</t>
  </si>
  <si>
    <t xml:space="preserve">LAPAROSCOPIO 10MM 30° MOD 11-1135G</t>
  </si>
  <si>
    <t xml:space="preserve">BALANÇA DIGITAL COM BIOIMPEDANCIA COM HANDLE BLUETOOTH MODELO HC060 MULTILASER</t>
  </si>
  <si>
    <t xml:space="preserve">NUTRIÇÃO</t>
  </si>
  <si>
    <t xml:space="preserve">PRIME COMERCIO DE PRODUTOS HOSPITALARES LTDA – ME</t>
  </si>
  <si>
    <t xml:space="preserve">APARELHO DE AR CONDICIONADO 22.000 BTUS INVERTER GWC24AGE-D3DNA4B GREE</t>
  </si>
  <si>
    <t xml:space="preserve">ADMINISTRAÇÃO - SEDE – ASTEC</t>
  </si>
  <si>
    <t xml:space="preserve">ENDOSCOPIO RIGIDO 30º 4MM MOD J0230E DOCTUS</t>
  </si>
  <si>
    <t xml:space="preserve">FENIX DISTRIBUIDORA DE MATERIAIS HOSPITALARES LTDA</t>
  </si>
  <si>
    <t xml:space="preserve">ENDOSCOPIO RIGIDO 0º 4MM MOD J0200E DOCTUS</t>
  </si>
  <si>
    <t xml:space="preserve">MANOVACUOMETRO ANALOGICO MRN 300 CMH2O</t>
  </si>
  <si>
    <t xml:space="preserve">FISIOTERAPIA</t>
  </si>
  <si>
    <t xml:space="preserve">CRITICAL MED PRODUTOS MEDICO HOSPITALAR LTDA</t>
  </si>
  <si>
    <t xml:space="preserve">INCENTIVADOR RESPIRATORIO POWERBREATHE CLASSIC RM</t>
  </si>
  <si>
    <t xml:space="preserve">APARELHO DE PRESSÃO DIGITAL AUTOMATICO BSPII</t>
  </si>
  <si>
    <t xml:space="preserve">RECMED COMERCIO DE MAT. HOSPITALARES - EIRELI – ME</t>
  </si>
  <si>
    <t xml:space="preserve">FORNO MICRO-ONDAS 31L ELECTROLUX MOD ME41X</t>
  </si>
  <si>
    <t xml:space="preserve">SORVETEIRA BRANCO EOS ESO01B</t>
  </si>
  <si>
    <t xml:space="preserve">FRIGELAR COMERCIO E INDUSTRIAL LTDA</t>
  </si>
  <si>
    <t xml:space="preserve">BANHO MARIA ALB 450 BS INBRAS</t>
  </si>
  <si>
    <t xml:space="preserve">GLEIDSON RODRIGUES RANULFO LTDA</t>
  </si>
  <si>
    <t xml:space="preserve">BALANÇA ELETRONICA ANTROPOMETRICA MARCA LIDER MOD P-300C CAPAC 300KG</t>
  </si>
  <si>
    <t xml:space="preserve">CEAD</t>
  </si>
  <si>
    <t xml:space="preserve">MARCOS RIBEIRO E CIA LTDA</t>
  </si>
  <si>
    <t xml:space="preserve">BALANÇA ELETRONICA ANTROPOMETRICA MARCA WELMY MOD W300 CAPAC 300KG</t>
  </si>
  <si>
    <t xml:space="preserve">ENDOSCOPIO RIGIDO 30CM 30° 4MM MOD J0330E DOCTUS</t>
  </si>
  <si>
    <t xml:space="preserve">SERRA PARA GESSO NEVONI 18018B 220V</t>
  </si>
  <si>
    <t xml:space="preserve">MUNDI EQUIP MED ODONTOLOGICOS E VETERINARIOS LTDA</t>
  </si>
  <si>
    <t xml:space="preserve">APARELHO DE PLETISMOGRAFIA V-178500 C/ LICENÇA 
WORKTATION C/ SERINGA DE CALIBRAÇÃO</t>
  </si>
  <si>
    <t xml:space="preserve">APOIO AO DIAGNÓSTICO – 
PLETISMOGRAFIA</t>
  </si>
  <si>
    <t xml:space="preserve">INTERMED EQUIPAMENTO MEDICO HOSPITALAR LTDA </t>
  </si>
  <si>
    <t xml:space="preserve">TV LED 4K 43 LG MODELO 43UR7800PSA</t>
  </si>
  <si>
    <t xml:space="preserve">DV MARTINS INFORMATICA LTDA</t>
  </si>
  <si>
    <t xml:space="preserve">TV LED 4K 55 LG MODELO 55UR8750PSA</t>
  </si>
  <si>
    <t xml:space="preserve">TV LED 4K 65 LG MODELO 65UR8750PSA</t>
  </si>
  <si>
    <t xml:space="preserve">PLASTIFICADORA P7 COM ANEL ROTATIVO PLASTVAC</t>
  </si>
  <si>
    <t xml:space="preserve">UNIDADE DE TERAPIA INTENSIVA</t>
  </si>
  <si>
    <t xml:space="preserve">DENTAL PREMIUM PRODUTOS ODONTOLOGICOS E HOSPITALARES LTDA-ME</t>
  </si>
  <si>
    <t xml:space="preserve">NOBREAK 1200W TS SHARA COMPACT XPRO UNIVERSAL</t>
  </si>
  <si>
    <t xml:space="preserve">AMBULATÓRIO – SALA MULTIUSO II</t>
  </si>
  <si>
    <t xml:space="preserve">SALA DO RACK TÉRREO</t>
  </si>
  <si>
    <t xml:space="preserve">SALA DE REUNIÃO</t>
  </si>
  <si>
    <t xml:space="preserve">ADMINISTRAÇÃO - SEDE – GEP</t>
  </si>
  <si>
    <t xml:space="preserve">AUDITÓRIO 2</t>
  </si>
  <si>
    <t xml:space="preserve">AMBULATÓRIO – SALA MULTIUSO I</t>
  </si>
  <si>
    <t xml:space="preserve">ADMINISTRAÇÃO - SEDE – COEX</t>
  </si>
  <si>
    <t xml:space="preserve">AUDITÓRIO LUIZ RASSI – HGG</t>
  </si>
  <si>
    <t xml:space="preserve">NOBREAK TS SHARA MINI 600VA/390W UPS MINI </t>
  </si>
  <si>
    <t xml:space="preserve">APOIO AO DIAGNOSTICO ESPIROMETRIA</t>
  </si>
  <si>
    <t xml:space="preserve">APOIO AO DIAGNOSTICO – ELETRONEUROMIOGRAFIA</t>
  </si>
  <si>
    <t xml:space="preserve">APOIO AO DIAGNÓSTICO ECOCARDIOGRAMA</t>
  </si>
  <si>
    <t xml:space="preserve">APOIO AO DIAGNOSTICO – ELETROENCEFALOGRAMA</t>
  </si>
  <si>
    <t xml:space="preserve">AR CONDICIONADO SPLIT HI WALL INVERTER 18000 BTUS MOD 42AGVCC18M5</t>
  </si>
  <si>
    <t xml:space="preserve">APOIO AO DIAGNÓSTICO – TOMOGRAFIA</t>
  </si>
  <si>
    <t xml:space="preserve">SISTEC SISTEMAS DE CLIMATIZAÇÃO LTDA</t>
  </si>
  <si>
    <t xml:space="preserve">AR CONDICIONADO SPLIT HI WALL INVERTER 18000 BTUS MOD TAC 18CSA2</t>
  </si>
  <si>
    <t xml:space="preserve">5º ANDAR – SALA SERVIDORES</t>
  </si>
  <si>
    <t xml:space="preserve">CENTRO CIRÚRGICO - SALAS DE CIRURGIA</t>
  </si>
  <si>
    <t xml:space="preserve">AR CONDICIONADO INVERTER 12000 BTUS MOD HJF12C12IA</t>
  </si>
  <si>
    <t xml:space="preserve">CUIDADOS PALIATIVOS</t>
  </si>
  <si>
    <t xml:space="preserve">PURIFICADOR FR600 ESPECIALE BRANCO</t>
  </si>
  <si>
    <t xml:space="preserve">CEAD – COPA</t>
  </si>
  <si>
    <t xml:space="preserve">CULLIGAN LATAM LTDA</t>
  </si>
  <si>
    <t xml:space="preserve">PURIFICADOR REFRIGERADOR SMART H2O</t>
  </si>
  <si>
    <t xml:space="preserve">PURIFICADOR REFRIGERADOR INOX PURIPRESS 40 TIPO TORRE</t>
  </si>
  <si>
    <t xml:space="preserve">CEAD – RECEPÇÃO</t>
  </si>
  <si>
    <t xml:space="preserve">MOLDURA TOUCH SCREEN FRAME 55 INTERATIVA 20 TOQUES 55”</t>
  </si>
  <si>
    <t xml:space="preserve">RS TECNOLOGIA DA INFORMAÇÃO LTDA</t>
  </si>
  <si>
    <t xml:space="preserve">FOCO CIRURGICO AUX FL2000 ALD12E 18AH</t>
  </si>
  <si>
    <t xml:space="preserve">OXIMETRO DE PULSO MD DE MESA, LCD, COLORIDO, BATERIA INTEGRADA, BIVOLT VS2000E </t>
  </si>
  <si>
    <t xml:space="preserve">COM.MAT.MÉD.HOSPITALAR MACROSUL LTDA</t>
  </si>
  <si>
    <t xml:space="preserve">NOBREAK TECH 800 BI/115</t>
  </si>
  <si>
    <t xml:space="preserve">EQUIPO CART + KIT ACADÊMICO DENTSCLER</t>
  </si>
  <si>
    <t xml:space="preserve">ULTRAMARKA SOLUÇÕES CORPORATIVAS LTDA</t>
  </si>
  <si>
    <t xml:space="preserve">MAZER DISTRIBUIDORA LTDA</t>
  </si>
  <si>
    <t xml:space="preserve">IMPRESSORA NAO FISCAL NÃO FISCAL ELGIN MOD I9</t>
  </si>
  <si>
    <t xml:space="preserve">TOTAL MAQUINAS E EQUIPAMENTOS</t>
  </si>
  <si>
    <t xml:space="preserve">MÓVEIS E UTENSÍLIOS</t>
  </si>
  <si>
    <t xml:space="preserve">5108 / 5109 / 5110 / 5111 / 5112</t>
  </si>
  <si>
    <t xml:space="preserve">MESA PEDAGÓGICA (INFANTIL) EM PVC COM QUATRO CADEIRAS INFANTIS EM PVC</t>
  </si>
  <si>
    <t xml:space="preserve">GOYANA ARTEFATOS DE PLÁSTICO LTDA</t>
  </si>
  <si>
    <t xml:space="preserve">5113 / 5114 / 5115 / 5116 / 5117</t>
  </si>
  <si>
    <t xml:space="preserve">ARMÁRIO ORGANIZADO DE CHAVES (CLAVICULÁRIO) MARCA ACRIMET</t>
  </si>
  <si>
    <t xml:space="preserve">PAPELARIA DINÂMICA LTDA</t>
  </si>
  <si>
    <t xml:space="preserve">MICROFONE SEM FIO MARCA KADOSH / MODELO KDSW 481 UHF</t>
  </si>
  <si>
    <t xml:space="preserve">CAIXA DE SOM ATIVA - 12 POLEGADAS - MARCA BEHRINGER / MODELO B-312D COM 550 WATTS RMS</t>
  </si>
  <si>
    <t xml:space="preserve">MESA DE SOM COM 08 CANAIS MARCA ONEAL / MODELO OMX-8</t>
  </si>
  <si>
    <t xml:space="preserve">MESA ANTARES QUADRADA BRANCA</t>
  </si>
  <si>
    <t xml:space="preserve">HIPER PACK EMBALAGENS E MAG. Ltda.</t>
  </si>
  <si>
    <t xml:space="preserve">CADEIRA ANTARES COM BRAÇO BRANCA</t>
  </si>
  <si>
    <t xml:space="preserve">PEDESTAL PARA MICROFONE TIPO "GIRAFA" MARCA RMV / MODELO PSU 0135</t>
  </si>
  <si>
    <t xml:space="preserve">RACK PARA MESA DE SOM MARCA ASK / MODELO L-19 MEDINDO 40CM</t>
  </si>
  <si>
    <t xml:space="preserve">SUPORTE / TRIPÉ PARA CAIXA TIPO "PISO TETO" MODELO LB 3020 - PRETO</t>
  </si>
  <si>
    <t xml:space="preserve">PORTA BANNER COM GARRA E ENGATE RÁPIDO</t>
  </si>
  <si>
    <t xml:space="preserve">COLOR EXPRESS IMPRESSÃO DIGITAL LTDA</t>
  </si>
  <si>
    <t xml:space="preserve">CONTAINER 240 LT COM TAMPA E PEDAL</t>
  </si>
  <si>
    <t xml:space="preserve">CAMARGO &amp; TIAGO COM. DE PRODUTOS DE LIMPEZA Ltda.</t>
  </si>
  <si>
    <t xml:space="preserve">CONTAINER 120 LT COM TAMPA E PEDAL</t>
  </si>
  <si>
    <t xml:space="preserve">ESTANTE DE AÇO 1,98X0,92X0,60 ED60 NA COR CINZA VEGEL COM 05 BANDEJAS / PRATELEIRAS</t>
  </si>
  <si>
    <t xml:space="preserve">MARCELO PEREIRA BARBOSA E CIA LTDA</t>
  </si>
  <si>
    <t xml:space="preserve">ROUPEIRO DE AÇO (CHAPA 22) COM 8 COMPARTIMENTOS / ESCANINHOS COM PORTAS E CHAVES INDIVIDUAIS NA COR CINZA E PÉS NIVELADORES. TAMANHO: 0,98X0,60X0,40</t>
  </si>
  <si>
    <t xml:space="preserve">INDUSTRIA COMERCIO MOVEIS NOBRE LTDA</t>
  </si>
  <si>
    <t xml:space="preserve">ROUPEIRO DE AÇO (CHAPA 22) COM 4 COMPARTIMENTOS / ESCANINHOS COM PORTAS E CHAVES INDIVIDUAIS NA COR CINZA E PÉS NIVELADORES. TAMANHO: 0,98X0,30X0,40</t>
  </si>
  <si>
    <t xml:space="preserve">ARMÁRIO ALTO FECHADO 02 PORTAS 1,60X0,80X0,48 COM 04 PRATELEIRAS</t>
  </si>
  <si>
    <t xml:space="preserve">USE MOVEIS PARA ESCRITÓRIO LTDA</t>
  </si>
  <si>
    <t xml:space="preserve">ESTAÇÃO DE TRABALHO - MESA EM L COM PAINEL CEGO 120X120</t>
  </si>
  <si>
    <t xml:space="preserve">ESTAÇÃO DE TRABALHO - MESA EM L COM PAINEL CEGO 140X140 COM 02 GAVETAS</t>
  </si>
  <si>
    <t xml:space="preserve">MESA DE REUNIÃO COM PAINEL CEGO 200X120 COM 02 GAVETAS</t>
  </si>
  <si>
    <t xml:space="preserve">CONTAINER 370 LT COM TAMPA E PEDAL</t>
  </si>
  <si>
    <t xml:space="preserve">CONTAINER 370 LT SEM TAMPA E PEDAL</t>
  </si>
  <si>
    <t xml:space="preserve">PALLET P1 430 CAFÉ RECICLADO</t>
  </si>
  <si>
    <t xml:space="preserve">PLASTIKE COMERCIO DE MÓVEIS Ltda.</t>
  </si>
  <si>
    <t xml:space="preserve">CASE / CAIXA PARA ACOMODAR 02 CAIXAS DE SOM ACUSTICA </t>
  </si>
  <si>
    <t xml:space="preserve">ALVES E CARVALHO LTDA -ME</t>
  </si>
  <si>
    <t xml:space="preserve">CASE / CAIXA PARA MESA DE SOM 08 CANAIS</t>
  </si>
  <si>
    <t xml:space="preserve">SUPORTE PARA TV LCD - PLASMA 23 A 37 POL SM - SPTSS FIXO PRETO ATÉ 37 KG - SUMAY</t>
  </si>
  <si>
    <t xml:space="preserve">SUPORTE PARA TV LCD - PLASMA 23 A 32 PLO SM - SPMS MOV ARTICULADO SILPLES PRETO ATÉ 37 KG - SUMAY</t>
  </si>
  <si>
    <t xml:space="preserve">QUADRO MURAL COM VIDRO E TRANCA 70X110</t>
  </si>
  <si>
    <t xml:space="preserve">MEGA LOUSAS – INDUSTRIA E COMERCIODE ARTEFATOS ESCOLARES LTDA – ME</t>
  </si>
  <si>
    <t xml:space="preserve">SUPORTE FIXO PARA TELEVISOR DE 42"</t>
  </si>
  <si>
    <t xml:space="preserve">ROUPEIRO 4 PORTAS COM CHAVE - MARCA AMAPA </t>
  </si>
  <si>
    <t xml:space="preserve">MILTON PEREIRA DE AS</t>
  </si>
  <si>
    <t xml:space="preserve">FACA PARA ENXERTO DE PELE COM LÂMINA 6"</t>
  </si>
  <si>
    <t xml:space="preserve">RECHIMED COMÉRCIO DE MATERIAL CIRURGICO Ltda.</t>
  </si>
  <si>
    <t xml:space="preserve">SUPORTE PARA SORO MARK SHOULD ALTURA REGULÁVEL</t>
  </si>
  <si>
    <t xml:space="preserve">INDUSTRIA E COM. DE MÓVEIS DE ALUMÍNIO SANTO EXPEDITO LTDA</t>
  </si>
  <si>
    <t xml:space="preserve">MESA DE MAYO INOX C/ BANDEIJA INOX</t>
  </si>
  <si>
    <t xml:space="preserve">CORTINA PARA LEITOS</t>
  </si>
  <si>
    <t xml:space="preserve">BR GOODS CONFECÇÃO LTDA</t>
  </si>
  <si>
    <t xml:space="preserve">ARMÁRIO ALTO (2M), 02 PORTAS, 04 PRATELEIRAS AJUSTÁVEIS, SAPATAS / PÉS NIVELADORES.</t>
  </si>
  <si>
    <t xml:space="preserve">THALLYTA MÓVEIS LTDA</t>
  </si>
  <si>
    <t xml:space="preserve">ARMÁRIO ALTO (2M), 04 PORTAS, 04 PRATELEIRAS AJUSTÁVEIS, SAPATAS / PÉS NIVELADORES.</t>
  </si>
  <si>
    <t xml:space="preserve">GAVETEIRO COM 03 GAVETAS E SISTEMA DE TRILHOS PARA MOVIMENTAÇÃO SUAVE.</t>
  </si>
  <si>
    <t xml:space="preserve">ARMÁRIO EMBUTIDO SOB A BANCADA, EM L, APROX. 5 PORTAS E 01 PRATELEIRA</t>
  </si>
  <si>
    <t xml:space="preserve">ARMÁRIO SUSPENSO, EXTENSÃO DE PAREDE À PAREDE, APROX. 5 PORTAS E 1 PRATELEIRA</t>
  </si>
  <si>
    <t xml:space="preserve">ARMÁRIO PARA PAPELETAS, SEM PORTAS, COM 11 COMPARTIMENTOS/PRATELEIRAS FIXAS, SAPATAS / PÉS NIVELADORES. CADA COMPARTIMENTO DEVERÁ POSSUIR APROX. 27 X 36 X 6,5CM (L X P X H)</t>
  </si>
  <si>
    <t xml:space="preserve">ARMÁRIO EMBUTIDO SOB A BANCADA, 3 PORTAS E 01 PRATELEIRA</t>
  </si>
  <si>
    <t xml:space="preserve">ARMÁRIO SUSPENSO, EXTENSÃO DE PAREDE À PAREDE, APROX. 3 PORTAS E 1 PRATELEIRA</t>
  </si>
  <si>
    <t xml:space="preserve">ARMÁRIO SUSPENSO, EXTENSÃO DE PAREDE À PAREDE, APROX. 4 PORTAS E 1 PRATELEIRA</t>
  </si>
  <si>
    <t xml:space="preserve">ARMÁRIO EMBUTIDO, ALTO, 2 PORTAS E 05 PRATELEIRAS AJUSTÁVEIS.</t>
  </si>
  <si>
    <t xml:space="preserve">ARMÁRIO SUSPENSO, EXTENSÃO DE PAREDE À PAREDE EM L, APROX. 5 PORTAS E 1 PRATELEIRA</t>
  </si>
  <si>
    <t xml:space="preserve">ARMÁRIO ALTO (2M) EM L, APROX. 06 PORTAS, 04 PRATELEIRAS AJUSTÁVEIS, SAPATAS / PÉS NIVELADORES.</t>
  </si>
  <si>
    <t xml:space="preserve">ARMÁRIO EMBUTIDO SOB A BANCADA/PIA, 3 PORTAS E 01 PRATELEIRA</t>
  </si>
  <si>
    <t xml:space="preserve">ARMÁRIO ALTO (2M), APROX. 02 PORTAS, 04 PRATELEIRAS AJUSTÁVEIS, SAPATAS / PÉS NIVELADORES.</t>
  </si>
  <si>
    <t xml:space="preserve">ARMÁRIO ALTO PISO AO TETO, APROX. 02 PORTAS, 06 PRATELEIRAS AJUSTÁVEIS.</t>
  </si>
  <si>
    <t xml:space="preserve">CONTAINER 370 LITROS COM RODAS E TAMPA PLASTICA</t>
  </si>
  <si>
    <t xml:space="preserve">NEOCLEAN COM. DE MAT. DE HIG. E LIM. Ltda. - EPP</t>
  </si>
  <si>
    <t xml:space="preserve">MESA ORG 1200X1200</t>
  </si>
  <si>
    <t xml:space="preserve">GAVETEIRO FX 3G MADEIRA</t>
  </si>
  <si>
    <t xml:space="preserve">MESA ORG 1400X1400</t>
  </si>
  <si>
    <t xml:space="preserve">RACK PISO 44U GABINETE FECHADO 44X770 TRF - TRIUNFO</t>
  </si>
  <si>
    <t xml:space="preserve">CADEIRA FIXA PLUS</t>
  </si>
  <si>
    <t xml:space="preserve">CADEIRA CALL CENTER </t>
  </si>
  <si>
    <t xml:space="preserve">CONTAINER 1000 LTS PRETO</t>
  </si>
  <si>
    <t xml:space="preserve">HIPER PACK EMBALAGENS E MAG. LTDA</t>
  </si>
  <si>
    <t xml:space="preserve">CONTAINER 1000 LTS BRANCO</t>
  </si>
  <si>
    <t xml:space="preserve">ESTANTE 0,59</t>
  </si>
  <si>
    <t xml:space="preserve">INDÚSTRIA COMÉRCIO MÓVEIS NOBRE LTDA</t>
  </si>
  <si>
    <t xml:space="preserve">ROUPEIRO 4 PORTAS COM CHAVE  </t>
  </si>
  <si>
    <t xml:space="preserve">ROUPEIRO 8 PORTAS COM CHAVE  </t>
  </si>
  <si>
    <t xml:space="preserve">a</t>
  </si>
  <si>
    <t xml:space="preserve">CARRO PLATAFORMA 1200X600MM GALVANIZADO</t>
  </si>
  <si>
    <t xml:space="preserve">WEBNET COMERCIO DE CARRINHOS INDUSTRIAIS LTDA</t>
  </si>
  <si>
    <t xml:space="preserve">b</t>
  </si>
  <si>
    <t xml:space="preserve">CADEIRA DE RODAS HIGIENICA COM CAPACIDADE PARA 150 KG FABRICADA EM ALUMINIO NAVAL</t>
  </si>
  <si>
    <t xml:space="preserve">CONTE NTOR 120 LITROS COM PEDAL E 02 RODAS NA COR BRANCA</t>
  </si>
  <si>
    <t xml:space="preserve">SÃO CRISTOVÃO COM. PROD. PLAST LTDA</t>
  </si>
  <si>
    <t xml:space="preserve">CONTE NTOR 120 LITROS COM PEDAL E 02 RODAS NA COR AZUL</t>
  </si>
  <si>
    <t xml:space="preserve">CONTE NTOR 120 LITROS COM PEDAL E 02 RODAS NA COR PRETA</t>
  </si>
  <si>
    <t xml:space="preserve">BELICHE EM METALON</t>
  </si>
  <si>
    <t xml:space="preserve">SEBASTIÃO FRANCISCO DE OLIVEIRA – TOK MÁGICO</t>
  </si>
  <si>
    <t xml:space="preserve">PAINEL PARA EXPOSIÇÃO COMPOSTO POR 11 MONTANTES, 30 TRAVESSAS E 12 CHAPAS EM TS BRANCA</t>
  </si>
  <si>
    <t xml:space="preserve">ANTONIO RICARDO PACHECO ALUMINIOS - EIRELI (ALUMIPAC</t>
  </si>
  <si>
    <t xml:space="preserve">CAMA MASTER SPRING 2013</t>
  </si>
  <si>
    <t xml:space="preserve">GIOM COLCHOES E ACESSORIOS LTDA - ME</t>
  </si>
  <si>
    <t xml:space="preserve">CADEIRA VICTORIA GHOST – PRETA </t>
  </si>
  <si>
    <t xml:space="preserve">WWL LOGISTICA DE EVANTOS LTDA </t>
  </si>
  <si>
    <t xml:space="preserve">PUFF BARCELONA – BRANCO</t>
  </si>
  <si>
    <t xml:space="preserve">PERSIANA H50 ALU. ORIG. CORDA/CADAR COM 5,48M</t>
  </si>
  <si>
    <t xml:space="preserve">GTF COMERCIO E DECORAÇÕES LTDA (CORTINART)</t>
  </si>
  <si>
    <t xml:space="preserve">SUPORTE PARA TV LCD - PLASMA 23 A 32 PLO SM - SPMS MOV ARTICULADO SILPLES PRETO ATÉ 37 KG – SUMAY</t>
  </si>
  <si>
    <t xml:space="preserve">CADEIRA GIRATÓRIA TIPO SECRETARIA - MARCA CAVALETTI MODELO 4044 BKGEXECBR SL PU COM CAPA</t>
  </si>
  <si>
    <t xml:space="preserve">TINS SOLUÇÕES CORPORATIVAS LTDA</t>
  </si>
  <si>
    <t xml:space="preserve">ARMARIO ORGANIZADOR CHAVES</t>
  </si>
  <si>
    <t xml:space="preserve">PAPELARIA DINAMICA LTDA</t>
  </si>
  <si>
    <t xml:space="preserve">ARMÁRIOS EM MDF FENDY RECEPÇÃO</t>
  </si>
  <si>
    <t xml:space="preserve">JOBIS MOREIRA SIVA – ME</t>
  </si>
  <si>
    <t xml:space="preserve">PAINEL PARA TELEVISORES EM MDF</t>
  </si>
  <si>
    <t xml:space="preserve">BALCÃO EM MDF</t>
  </si>
  <si>
    <t xml:space="preserve">CONTENTOR 240L  EM PEAD C/ PEDAL E 2 RODAS </t>
  </si>
  <si>
    <t xml:space="preserve">PERSIANA H50 ALU. ORIG. CORDA/CADAR </t>
  </si>
  <si>
    <t xml:space="preserve">ESCADINHA 2 DEGRAUS TRADICIONAL INOX - não possui registro da ANVISA RDC nº 260</t>
  </si>
  <si>
    <t xml:space="preserve">CAIXA 1018 PP BCO</t>
  </si>
  <si>
    <t xml:space="preserve">YAMIM COMÉRCIO EIRELI – EPP</t>
  </si>
  <si>
    <t xml:space="preserve">CONTAINER 1018 PP BRANCO</t>
  </si>
  <si>
    <t xml:space="preserve">YAMIN COMERCIO EIRELI – EPP (MARFINITE)</t>
  </si>
  <si>
    <t xml:space="preserve">BANCADA MDF FENDY 162X50 COM BARRAS E APARADOR PARA SUSTENTAÇÃO.</t>
  </si>
  <si>
    <t xml:space="preserve">CAIXA MÁGICA EM MDF</t>
  </si>
  <si>
    <t xml:space="preserve">QUADRO MURAL ESCOVADO 89X180</t>
  </si>
  <si>
    <t xml:space="preserve">QUADRO MURAL MAGNÉTICO 89X200</t>
  </si>
  <si>
    <t xml:space="preserve">QUADRO MURAL ESCOVADO 89X160</t>
  </si>
  <si>
    <t xml:space="preserve">MESA DE MAYO INOX C/ BANDEJA INOX ROTAL</t>
  </si>
  <si>
    <t xml:space="preserve">CADEIRA GIRATÓRIA COM BRAÇO</t>
  </si>
  <si>
    <t xml:space="preserve">CADEIRA FIXA</t>
  </si>
  <si>
    <t xml:space="preserve">MESA ORG 1400x1400</t>
  </si>
  <si>
    <t xml:space="preserve">APOIO PARA OS PÉS - COMPACTO</t>
  </si>
  <si>
    <t xml:space="preserve">AIR MICRO Ltda.</t>
  </si>
  <si>
    <t xml:space="preserve">SISTEMA DE PISO TETO  (ESTATIVA)</t>
  </si>
  <si>
    <t xml:space="preserve">CADEIRA GIRATÓRIA ESP. MEDIO COM BRAÇO CALL CENTER</t>
  </si>
  <si>
    <t xml:space="preserve">PAINEL COM FRIZOS MDF CARVALHO EUROPEU</t>
  </si>
  <si>
    <t xml:space="preserve">LIDER IND. E COM. DE MOVEIS LTDA</t>
  </si>
  <si>
    <t xml:space="preserve">MESA MDF EM L CARVALHO EUROPEU 1,60 X 1 COM DIVISÓRIA</t>
  </si>
  <si>
    <t xml:space="preserve">ARMÁRIO BAIXO MDF BRC CARVALHO EUROPEU COM PAINEL</t>
  </si>
  <si>
    <t xml:space="preserve">BALCÃO EM MDF CARVALHO EUROPEU 2,76M</t>
  </si>
  <si>
    <t xml:space="preserve">c</t>
  </si>
  <si>
    <t xml:space="preserve">LEITO INOX P/ CARRO MACA TRANSF</t>
  </si>
  <si>
    <t xml:space="preserve">CORTINA ROLLER SUN 2002 SC 05 C/ 1,18</t>
  </si>
  <si>
    <t xml:space="preserve">CORTINA ROLLER SUN 2002 SC 05 C/ 1,70</t>
  </si>
  <si>
    <t xml:space="preserve">CORTINA ROLLER SUN 2002 SC 05 C/ 1,50</t>
  </si>
  <si>
    <t xml:space="preserve">ROUPEIRO DE AÇO MARCA COMACO MODELO GR - 2/4 NA COR CINÇA</t>
  </si>
  <si>
    <t xml:space="preserve">MILTON PEREIRA DE SA - ME</t>
  </si>
  <si>
    <t xml:space="preserve">CORTINA ROLLER SUN 2002 SC 05 C/ 1,10</t>
  </si>
  <si>
    <t xml:space="preserve">CORTINA ROLLER SUN 2002 SC 05 C/ 1,265</t>
  </si>
  <si>
    <t xml:space="preserve">CORTINA ROLLER SUN 2002 SC 05 C/1,265</t>
  </si>
  <si>
    <t xml:space="preserve">CORTINA ROLLER SUN 2002 SC 05 C/ 1,34</t>
  </si>
  <si>
    <t xml:space="preserve">CORTINA ROLLER SUN 2002 SC 05 C/ 1,365</t>
  </si>
  <si>
    <t xml:space="preserve">CORTINA ROLLER SUN 2002 SC 05 C/ 1,405</t>
  </si>
  <si>
    <t xml:space="preserve">CORTINA ROLLER SUN 2002 SC 05 C/ 1,37</t>
  </si>
  <si>
    <t xml:space="preserve">CORTINA ROLLER SUN 2002 SC 05 C/ 1,425</t>
  </si>
  <si>
    <t xml:space="preserve">CORTINA ROLLER SUN 2002 SC 05 C/ 1,475</t>
  </si>
  <si>
    <t xml:space="preserve">CORTINA ROLLER SUN 2002 SC 05 C/ 1,51</t>
  </si>
  <si>
    <t xml:space="preserve">CORTINA ROLLER SUN 2002 SC 05 C/ 1,52</t>
  </si>
  <si>
    <t xml:space="preserve">CORTINA ROLLER SUN 2002 SC 05 C/ 1,,52</t>
  </si>
  <si>
    <t xml:space="preserve">CORTINA ROLLER SUN 2002 SC 05 C/ 1,65</t>
  </si>
  <si>
    <t xml:space="preserve">CORTINA ROLLER SUN 2002 SC 05 C/ 1,90</t>
  </si>
  <si>
    <t xml:space="preserve">MESA ESCRIVANINHA P CABECEIRA DE CAMA 8</t>
  </si>
  <si>
    <t xml:space="preserve">ARMÁRIO EM MDF C/ NICHOS REPARTIÇÕES</t>
  </si>
  <si>
    <t xml:space="preserve">MESA C/ NICHO P SISTEMA DE SOM 160 X 70 CM</t>
  </si>
  <si>
    <t xml:space="preserve">ROUPEIRO ALTO, 20 COMPARTIMENTOS</t>
  </si>
  <si>
    <t xml:space="preserve">MESA AUX 90 X 50 INOX C RODIZIO SOFT 3 S/F</t>
  </si>
  <si>
    <t xml:space="preserve">MESA REDONDA MDF 1.00 MT DE DIAMETRO CAR</t>
  </si>
  <si>
    <t xml:space="preserve">LIDER IND E COM DE MOVEIS Ltda.</t>
  </si>
  <si>
    <t xml:space="preserve">POLTRONA RECLINAVEL NL 100 MARRON 260320 BRAÇO LARGO E BASE COM RODIZIOS</t>
  </si>
  <si>
    <t xml:space="preserve">NEW LIFE POLTRONAS - ME GONÇALVES LELIS ROCHA EPP</t>
  </si>
  <si>
    <t xml:space="preserve">POLTRONA RECLINAVEL NL 600 MARRON 260320 BRAÇO LARGO E BASE COM RODIZIOS MOTORES BIVOLT</t>
  </si>
  <si>
    <t xml:space="preserve">CORTINA ROLLER STANDARD 32 R3266S6602 1,35x1,90</t>
  </si>
  <si>
    <t xml:space="preserve">GOIAS CORTINAS IND. COM. E DECOR</t>
  </si>
  <si>
    <t xml:space="preserve">CORTINA ROLLER STANDARD 32 R3266S6602 1,33x1,90</t>
  </si>
  <si>
    <t xml:space="preserve">CORTINA ROLLER STANDARD 32 R3266S6602 1,29x2,0</t>
  </si>
  <si>
    <t xml:space="preserve">CAMA MASTER SPRING 088X188X024 COM COLCHÃO MASTER SPRING</t>
  </si>
  <si>
    <t xml:space="preserve">EL SHADAY COMERCIO DE COLCHOES LTDA</t>
  </si>
  <si>
    <t xml:space="preserve">CAMA BLANCHE 088X188X024 COM COLCHÃO MASTER SPRING</t>
  </si>
  <si>
    <t xml:space="preserve">ARMÁRIO P/ PAPELETAS 11 COMPARTIMENTOS, ESPECIFICAÇÃO: ARMARIO P/ PAPELETAS 11 COMPARTIMENTOS MEDIDAS 134X54X40 SEM PORTA PRATELEIRAS FIXAS, SAPATAS NIVELADORAS</t>
  </si>
  <si>
    <t xml:space="preserve">CORTINA ROLLER SUN 2002 SC05, 2,35 X 1,80</t>
  </si>
  <si>
    <t xml:space="preserve">CORTINA ROLLER SUN 2002 SC05, 2,67X 1,70</t>
  </si>
  <si>
    <t xml:space="preserve">CORTINA ROLLER SUN 2002 SC05, 1,34 X 1,80</t>
  </si>
  <si>
    <t xml:space="preserve">CONTENTOR 120L EM PEAD 2 RODAS C/ PEDAL AZ</t>
  </si>
  <si>
    <t xml:space="preserve">CONTENTOR 120L EM PEAD 2 RODAS C/ PEDAL BC</t>
  </si>
  <si>
    <t xml:space="preserve">CONTENTOR 120L EM PEAD 2 RODAS C/ PEDAL PT</t>
  </si>
  <si>
    <t xml:space="preserve">CONTENTOR 240L  EM PEAD C/ PEDAL E 2 RODAS AZ</t>
  </si>
  <si>
    <t xml:space="preserve">MESA DE CABECEIRA PINT. C/ ARMÁRIO E GAVETA TAMPO PINTADO - CRIADO MUDO</t>
  </si>
  <si>
    <t xml:space="preserve">POLTRONA RECLINAVEL PIST VERTICAL </t>
  </si>
  <si>
    <t xml:space="preserve">CADEIRA FIXA ESPALDAR MÉDIO </t>
  </si>
  <si>
    <t xml:space="preserve">RACK PISO 20U GABINETE FECHADO 20X670 TRF PRETO - TRIUNFO</t>
  </si>
  <si>
    <t xml:space="preserve">CORTINA ROLO TELA SOLAR SCREEN 05 STD (3,00 X 1,60)</t>
  </si>
  <si>
    <t xml:space="preserve">CORTINA ROLO TELA SOLAR SCREEN 05 STD (1,25 X 1,00)</t>
  </si>
  <si>
    <t xml:space="preserve">QUADRO MURAL MAGNÉTICO 89X150”</t>
  </si>
  <si>
    <t xml:space="preserve">QUADRO MURAL MAGNÉTICO 89X100”</t>
  </si>
  <si>
    <t xml:space="preserve">QUADRO MURAL COM VIDRO E TRANCA 89X83</t>
  </si>
  <si>
    <t xml:space="preserve">QUADRO MURAL MAGNÉTICO 89X200”</t>
  </si>
  <si>
    <t xml:space="preserve">TOTEM DE PESQUISA - ESTRUTURA EM CHAPA DE AÇO GALVANIZADO PINTADO E COM TRATAMENTO ANTICORROSIVO</t>
  </si>
  <si>
    <t xml:space="preserve">CIPLAC LETREIROS COMUNICAÇÃO VISUAL LTDA - EPP</t>
  </si>
  <si>
    <t xml:space="preserve">TOTEM DE PESQUISA - ESTRUTURA METÁLICA REVESTIDA EM AÇO INOX FOSCO/ESCOVADO COM UMA DAS FACES COM ACABAMENTO EM VINIL ADESIVO IMPRESSO EM ALTA RESOLUÇÃO</t>
  </si>
  <si>
    <t xml:space="preserve">ARMÁRIO PARA PAPELETAS, SEM PORTA, COM 11 COMPARTIMENTOS FIXOS</t>
  </si>
  <si>
    <t xml:space="preserve">ARMÁRIO PARA PAPELETAS, SEM PORTA, COM 15 COMPARTIMENTOS FIXOS</t>
  </si>
  <si>
    <t xml:space="preserve">MESA EXAME GINECOLOGICO GAB MDF 1 PORT 3 GAV</t>
  </si>
  <si>
    <t xml:space="preserve">e</t>
  </si>
  <si>
    <t xml:space="preserve">f</t>
  </si>
  <si>
    <t xml:space="preserve">ROUPEIRO MDF BCO 30 COMPARTIMENTOS 30X34</t>
  </si>
  <si>
    <t xml:space="preserve">LONGARINA DE 2 LUGARES (C/ APOIA BRAÇO)</t>
  </si>
  <si>
    <t xml:space="preserve">USE MÓVEIS PARA ESCRITÓRIO Ltda.</t>
  </si>
  <si>
    <t xml:space="preserve">LONGARINA DE 4 LUGARES (C/ APOIA BRAÇO_</t>
  </si>
  <si>
    <t xml:space="preserve">CADEIRA FIXA (ESP MEDIO)</t>
  </si>
  <si>
    <t xml:space="preserve">CADEIRA GIRATÓRIA (ESP MEDIO COM BRAÇO)</t>
  </si>
  <si>
    <t xml:space="preserve">LONGARINA DE 3 LUGARES (C/ APOIA BRAÇO_</t>
  </si>
  <si>
    <t xml:space="preserve">MOCHO COR AZUL CELESTE 74 - D700</t>
  </si>
  <si>
    <t xml:space="preserve">ADELAR COMERCIAL ODONTOMEDICAL LTDA</t>
  </si>
  <si>
    <t xml:space="preserve">CORTINA ROLO TELA SOLAR SCREEN 05 STD (2,68X1,70)</t>
  </si>
  <si>
    <t xml:space="preserve">CORTINA ROLO TELA SOLAR SCREEN 05 STD (1,80X1,70)</t>
  </si>
  <si>
    <t xml:space="preserve">CORTINA ROLO TELA SOLAR SCREEN 05 STD (1,46X1,70)</t>
  </si>
  <si>
    <t xml:space="preserve">CORTINA ROLO TELA SOLAR SCREEN 05 STD (1,35X1,70)</t>
  </si>
  <si>
    <t xml:space="preserve">CORTINA ROLO TELA SOLAR SCREEN 05 STD (1,20X1,70)</t>
  </si>
  <si>
    <t xml:space="preserve">CORTINA ROLO TELA SOLAR SCREEN 05 STD (1,19X1,70)</t>
  </si>
  <si>
    <t xml:space="preserve">CORTINA ROLO TELA SOLAR SCREEN 05 STD (1,17X1,70)</t>
  </si>
  <si>
    <t xml:space="preserve">CORTINA ROLO TELA SOLAR SCREEN 05 STD (1,12X1,70)</t>
  </si>
  <si>
    <t xml:space="preserve">CORTINA ROLO TELA SOLAR SCREEN 05 STD (0,38X1,70)</t>
  </si>
  <si>
    <t xml:space="preserve">CORTINA ROLO TELA SOLAR SCREEN 05 STD (0,37X1,70)</t>
  </si>
  <si>
    <t xml:space="preserve">CORT. ROLO TELA SOLAR SCREEN 05 STD (1,35X1,70)</t>
  </si>
  <si>
    <t xml:space="preserve">CORT. ROLO TELA SOLAR SCREEN 05 STD (1,17X1,70)</t>
  </si>
  <si>
    <t xml:space="preserve">CORT. ROLO TELA SOLAR SCREEN 05 STD (0,38X1,70)</t>
  </si>
  <si>
    <t xml:space="preserve">SUPORTE TV SPMA 23</t>
  </si>
  <si>
    <t xml:space="preserve">GREGOMARTINS COM. DE FERRAM. LTDA</t>
  </si>
  <si>
    <t xml:space="preserve">SUPORTE TV LCD SPMAC</t>
  </si>
  <si>
    <t xml:space="preserve">MESA EM L 140X140 CM</t>
  </si>
  <si>
    <t xml:space="preserve">BALCAO COM 10 POSIÇÕES C/ 1,17 MT</t>
  </si>
  <si>
    <t xml:space="preserve">POLLO MOVEIS PARA ESCRITÓRIO Ltda.</t>
  </si>
  <si>
    <t xml:space="preserve">BALCAO COM 06 POSIÇÕES C/ 1,36 MT</t>
  </si>
  <si>
    <t xml:space="preserve">BALCAO COM 05 POSIÇÕES C/ 1,50 MT</t>
  </si>
  <si>
    <t xml:space="preserve">BALCAO COM 03 POSIÇÕES C/ 1,42 MT</t>
  </si>
  <si>
    <t xml:space="preserve">ARMARIO ATRAS BALCAO C/10 POSIÇÕES</t>
  </si>
  <si>
    <t xml:space="preserve">ARMARIO ATRAS BALCAO C/ 06 POSIÇÕES</t>
  </si>
  <si>
    <t xml:space="preserve">ARMARIO ATRAS BALCAO C/05 POSIÇÕES</t>
  </si>
  <si>
    <t xml:space="preserve">CORTINA ROLLER SUN 2002 SC05 (0,96X1,80)</t>
  </si>
  <si>
    <t xml:space="preserve">GTF COMERCIO E DECORAÇÕES Ltda. - CORTINART</t>
  </si>
  <si>
    <t xml:space="preserve">ARMARIO PORTA CHAVES 064 LUG</t>
  </si>
  <si>
    <t xml:space="preserve">PAPELARIA TRIBUTARIA Ltda.</t>
  </si>
  <si>
    <t xml:space="preserve">CADEIRA CAIXA EXECUTIVA VASE FRISOKAR</t>
  </si>
  <si>
    <t xml:space="preserve">SANTO ANTÔNIO COM. DE MÓVEIS LTDA</t>
  </si>
  <si>
    <t xml:space="preserve">BL - COLETOR EM PEDA DIN 50L VD</t>
  </si>
  <si>
    <t xml:space="preserve">ECOPLAST COMERCIAL Ltda.</t>
  </si>
  <si>
    <t xml:space="preserve">BL - COLETOR EM PEAD DIN 50L MR</t>
  </si>
  <si>
    <t xml:space="preserve">CADEIRA COLETA SANGUE PINT ASSENT PLAST</t>
  </si>
  <si>
    <t xml:space="preserve">FRAGA PRODUTOS MEDICOS HOSPITALARES Ltda.</t>
  </si>
  <si>
    <t xml:space="preserve">CONTENTOR 1000 LITROS EM PEAD 4 RODAS</t>
  </si>
  <si>
    <t xml:space="preserve">CORTINA ROLLER STANDARD TELA SOLAR SCREEN 05 2,35X1,90MT</t>
  </si>
  <si>
    <t xml:space="preserve">CORTINA ROLO TELA SOLAR 1,46X1,90MT</t>
  </si>
  <si>
    <t xml:space="preserve">CORTINA ROLO BLACKOUT SUN 1,80X2,60MT</t>
  </si>
  <si>
    <t xml:space="preserve">CORTINA ROLO BLACKOUT SUN 2,70X1,80MT</t>
  </si>
  <si>
    <t xml:space="preserve">CORTINA ROLO BLACKOUT SUN 2,80X1,80MT</t>
  </si>
  <si>
    <t xml:space="preserve">ARMÁRIO PARA CHAVES MARCA ACRIMET MODELO P64 N.3</t>
  </si>
  <si>
    <t xml:space="preserve">LIVRARIA E PAPELARIA R C LTDA</t>
  </si>
  <si>
    <t xml:space="preserve">ARMÁRIO PARA CHAVES MARCA ACRIMET MODELO P64 N.4</t>
  </si>
  <si>
    <t xml:space="preserve">ARMÁRIO PARA CHAVES MARCA ACRIMET MODELO P64 N.5</t>
  </si>
  <si>
    <t xml:space="preserve">ARMÁRIO TIPO ARQUIVO COM 04 GAVETAS</t>
  </si>
  <si>
    <t xml:space="preserve">MICHELLE PRADO OLIVEIRA GARGI - ME</t>
  </si>
  <si>
    <t xml:space="preserve">ARMÁRIO GAVETEIRO VOLANTE MDF CARVALHO COM ROLDANAS DE SILICONE (SUPORTA TODO O SISTEMA DE ÁUDIO E VÍDEO)</t>
  </si>
  <si>
    <t xml:space="preserve">LIDER IND. E COM. DE MÓVEIS LTDA</t>
  </si>
  <si>
    <t xml:space="preserve">QUADRO MURAL MAGNÉTICO ESCOVADO 89X200CM</t>
  </si>
  <si>
    <t xml:space="preserve">BALCÃO EM MDF NA COR BRANCA</t>
  </si>
  <si>
    <t xml:space="preserve">AMBIENT MOVEIS PLANEJADOS EIRELI - ME</t>
  </si>
  <si>
    <t xml:space="preserve">BANCADA EM MDF NA COR BRANCA 5,18 X 0,60</t>
  </si>
  <si>
    <t xml:space="preserve">PRATELEIRA SUSPENSA EM MDF BRANCO</t>
  </si>
  <si>
    <t xml:space="preserve">CARRINHO DE TRANSPORTE DE LIVROS MODELO PIATA NA COR AMARELA</t>
  </si>
  <si>
    <t xml:space="preserve">METALPOX INDUSTRIA E COMERCIO DE MOVEIS LTDA ME</t>
  </si>
  <si>
    <t xml:space="preserve">CORTINA ROLLER COM TELA SOLAR  2,30 X 1,95 MT</t>
  </si>
  <si>
    <t xml:space="preserve">R E L IND. E COM. DE ART. DEC. EIRELI - EPP</t>
  </si>
  <si>
    <t xml:space="preserve">CORTINA ROLLER COM TELA SOLAR  1,50 X 1,40 MT (DUAS UNIDADES)</t>
  </si>
  <si>
    <t xml:space="preserve">CONTENTOR 240L C/ PEDAL E 2 RODAS AZUL</t>
  </si>
  <si>
    <t xml:space="preserve">PULPITO EM ACRILICO COM BASE EM INOX MEDINDO TAMPO 50X38CM / EXPESSURA 10MM</t>
  </si>
  <si>
    <t xml:space="preserve">PARANÁ ALÚMINIOS LTDA</t>
  </si>
  <si>
    <t xml:space="preserve">CADEIRA DE BANHO EM ALUMÍNIO DOBRÁVEL</t>
  </si>
  <si>
    <t xml:space="preserve">CADEIRA DE RODAS PARA OBESO</t>
  </si>
  <si>
    <t xml:space="preserve">ORTOPEDIA BRASIL LTDA</t>
  </si>
  <si>
    <t xml:space="preserve">CADEIRA DE RODAS COM ALMOFADA IMPERMEABILIZADA E SUPORTE PARA CILINDRO </t>
  </si>
  <si>
    <t xml:space="preserve">CADEIRA DE RODAS COMUM MARCA ORTOMIX MODELO STANDARD ECONOMICA</t>
  </si>
  <si>
    <t xml:space="preserve">POLTRONA HOSPITALAR RECLINAVEL CONJUGADA (ACOMPANHANTE)</t>
  </si>
  <si>
    <t xml:space="preserve">CORTINA ROLLER COM TELA SOLAR SCREEM 5% GRAY</t>
  </si>
  <si>
    <t xml:space="preserve">CASARAMA COMRCIO E DECORAÇÃO DE INTERIORES EIRELI EPP</t>
  </si>
  <si>
    <t xml:space="preserve">PRATELEIRA DE AÇO</t>
  </si>
  <si>
    <t xml:space="preserve">METRÓPOLE COMÉRCIO DE MÓVEIS LTDA</t>
  </si>
  <si>
    <t xml:space="preserve">MESA GINECOLÓGICA LUXAL EM MDF</t>
  </si>
  <si>
    <t xml:space="preserve">MESA DE REUNIÃO REDONDA 120X75CM</t>
  </si>
  <si>
    <t xml:space="preserve">CENTRAL MÓVEIS PARA ESCRITÓRIO LTDA</t>
  </si>
  <si>
    <t xml:space="preserve">PRATELEIRA FIXA SUSPENSA COM CANTONEIRAS EM MDF BRANCO MEDINDO 3,80MX40CM</t>
  </si>
  <si>
    <t xml:space="preserve">MI DESIGN PLANEJADOS LTDA ME</t>
  </si>
  <si>
    <t xml:space="preserve">MACA FIXA</t>
  </si>
  <si>
    <t xml:space="preserve">CADEIRA PARA DOAÇÃO DE SANGUE</t>
  </si>
  <si>
    <t xml:space="preserve">BANQUETA ALTA GIRATÓRIA C APOIO PARA PÉS, ENCOSTO, REG ALT.
</t>
  </si>
  <si>
    <t xml:space="preserve">VIVARI MÓVEIS E DECORAÇÕES LTDA</t>
  </si>
  <si>
    <t xml:space="preserve"> CADEIRA FIXA ESPECIAL EM PLÁSTICO</t>
  </si>
  <si>
    <t xml:space="preserve">SUPORTE PARA TV MULTIVISÃO PEDESTAL COM AJUSTE DE ALTURA 32 A 56” UNIPRO100-PR PRETO</t>
  </si>
  <si>
    <t xml:space="preserve">ARMÁRIO EMBAIXO DAS BANCADAS (SOB MEDIDA / MARCENARIA)</t>
  </si>
  <si>
    <t xml:space="preserve">ARMARIO SUSPENSO (SOB MEDIDA / MARCENARIA)</t>
  </si>
  <si>
    <t xml:space="preserve">BANCADA DE MADEIRA PARA APOIO (SOB MEDIDA / MARCENARIA)</t>
  </si>
  <si>
    <t xml:space="preserve">GAVETEIRO VOLANTE / MESA DE SUPORTE 50X50 CM</t>
  </si>
  <si>
    <t xml:space="preserve">MESA QUADRADA EM FORMICA 60 X 60CM</t>
  </si>
  <si>
    <t xml:space="preserve">MESA RETANGULAR EM FORMICA 120 X 60XM C/ GAVETEIRO</t>
  </si>
  <si>
    <t xml:space="preserve">CADEIRA GIRATORIA EM COURINO COM REGULAGEM DE ALTURA</t>
  </si>
  <si>
    <t xml:space="preserve">AIRES E BRITO COMERCIAL DE MÓVEIS LTDA – EPP (SENADOR OFFICE)</t>
  </si>
  <si>
    <t xml:space="preserve">CADEIRA FIXA SEM BRACOS</t>
  </si>
  <si>
    <t xml:space="preserve">GONDOLA LATERAL (CH. 22) 2.20 BASE 0,40 + 6 BANDEJAS 0,40</t>
  </si>
  <si>
    <t xml:space="preserve">STELL INDUSTRIA E COMÉRCIO DE EXPOSITORES EIRELI – EPP (JP GÔNDOLAS)</t>
  </si>
  <si>
    <t xml:space="preserve">GONDOLA LATERAL COM 6 BANDEJAS COM PORTA, TRANCA E PUXADORES</t>
  </si>
  <si>
    <t xml:space="preserve">PORTA PALLET 03 PISOS 2,00 X 1.00 X 2,00 C/ BANDEJAS</t>
  </si>
  <si>
    <t xml:space="preserve">ARMÁRIO EM MDF COM PORTAS</t>
  </si>
  <si>
    <t xml:space="preserve">ARMÁRIO TIPO ARQUIVO PASTA SUSPENSA COM 04 GAVETAS</t>
  </si>
  <si>
    <t xml:space="preserve">MESA RETANGULAR EM FORMICA 160 X 60XM C/ GAVETEIRO</t>
  </si>
  <si>
    <t xml:space="preserve">GONDOLA DE CENTRO PA (CH. 22) 2.20 BASE 0,40 + 6 BANDEJAS 0,40</t>
  </si>
  <si>
    <t xml:space="preserve">ESCADA DOIS DEGRAUS PARA PACIENTE</t>
  </si>
  <si>
    <t xml:space="preserve">PÉ DE MESA BISTRÔ EM FERRO FUNDIDO COM CRUZETA</t>
  </si>
  <si>
    <t xml:space="preserve">NÔMADE DECORAÇÃO LTDA</t>
  </si>
  <si>
    <t xml:space="preserve">PUFF ABAULADO RED 50X40H COURISSIMO DOURADO</t>
  </si>
  <si>
    <t xml:space="preserve">PUFF ABAULADO RED 100X40H COURISSIMO DOURADO</t>
  </si>
  <si>
    <t xml:space="preserve">BANQUETA OR6607 ALTA 74CM EM PLÁSTICO</t>
  </si>
  <si>
    <t xml:space="preserve">CAIXA DE SOM ARANDELA DE TETO 100W</t>
  </si>
  <si>
    <t xml:space="preserve">ROUPEIRO EM ACO 4 PORTAS CO </t>
  </si>
  <si>
    <t xml:space="preserve">FORTALEZA COMERCIO DE MOVEIS EIRELI ME</t>
  </si>
  <si>
    <t xml:space="preserve">MOCHO GIRATÓRIO INOX COM ASSENTO ESTOFADO</t>
  </si>
  <si>
    <t xml:space="preserve">ORTOMED HOSPITALAR INDÚSTRIA E COMÉRCIO LTDA</t>
  </si>
  <si>
    <t xml:space="preserve">MESA DE MAYO INOX C/ BANDEJA INOX</t>
  </si>
  <si>
    <t xml:space="preserve">ESCADA DOIS DEGRAUS PARA PACIENTE OBESO</t>
  </si>
  <si>
    <t xml:space="preserve">BANQUETA EM POLIPROPILENO TIPO BALDE MOVING</t>
  </si>
  <si>
    <t xml:space="preserve">POLTRONA PARA AUDITORIO COM PRANCHETA ESCAMOTIAVEL SERIE B – ROYALE KAS 007</t>
  </si>
  <si>
    <t xml:space="preserve">INFORMOBILE IND COM MÓVEIS LTDA</t>
  </si>
  <si>
    <t xml:space="preserve">POLTRONA PARA AUDITORIO COM PRANCHETA ESCAMOTIAVEL SERIE B – ROYALE KAS 007 OBESO</t>
  </si>
  <si>
    <t xml:space="preserve">ARMARIO EMBAIXO DAS BANCADAS BANCADA MEDINDO 3,00 X 0,60 X 0,90 COM 9 GAVETAS</t>
  </si>
  <si>
    <t xml:space="preserve">RODRIGO SILVA DE OLIVEIRA 71135154104 – ROSHER MÓVEIS</t>
  </si>
  <si>
    <t xml:space="preserve">BALCÃO EM MDF COM GAVETAS MEDINDO 2,00 X 1,10 X 0,60 GAVETAS E TECLADO RETRATIL</t>
  </si>
  <si>
    <t xml:space="preserve">ARMÁRIO MDF COM TORRE MEDINDO 2,60 X 1,30 X 0,50 ARMARIO  4,55 X 0,50 X 0,80</t>
  </si>
  <si>
    <t xml:space="preserve">BANCADA DE MADEIRA PARA APOIO FORMATO RETANGULAR MEDINDO 1,20 X 0,90 X 0,75</t>
  </si>
  <si>
    <t xml:space="preserve">ARMARIO SUSPENSO SOB MEDIDA</t>
  </si>
  <si>
    <t xml:space="preserve">ARMARIO MDF COM 02 PORTAS 1,60X80CM</t>
  </si>
  <si>
    <t xml:space="preserve">CORTINA ROLLER COM TELA SOLAR  1,60 X 1,10 MT</t>
  </si>
  <si>
    <t xml:space="preserve">CORTINA ROLLER COM TELA SOLAR  1,32 X 1,10 MT</t>
  </si>
  <si>
    <t xml:space="preserve">CORTINA ROLLER COM TELA SOLAR  1,32 X 1,07 MT</t>
  </si>
  <si>
    <t xml:space="preserve">CORTINA ROLLER COM TELA SOLAR  1,21 X 1,15 MT</t>
  </si>
  <si>
    <t xml:space="preserve">ARMÁRIO EM MDF COM 2 PORTAS 1,60 X 80CM USE</t>
  </si>
  <si>
    <t xml:space="preserve">ARMÁRIO EM MDF COM 2 PORTAS 75 X 80CM USE</t>
  </si>
  <si>
    <t xml:space="preserve">MESA EM L 1,40X1,40MT C/ 03 GAVETAS E SUPORTE P/ CPU USE</t>
  </si>
  <si>
    <t xml:space="preserve">MESA RETANGULAR EM FÓRMICA 1,40X60CM C/ 02 GAVETAS</t>
  </si>
  <si>
    <t xml:space="preserve">CADEIRA OFTALMOLOGICA AUTOMATIZADA COMPLETA ELEGANCE I </t>
  </si>
  <si>
    <t xml:space="preserve">MOCHO GIRATÓRIO APM4 COM ASSENTO ESTOFADO</t>
  </si>
  <si>
    <t xml:space="preserve">QUADRO MURAL MAGNÉTICO ESCOVADO 89X200CM COM VIDRO E TRAVA</t>
  </si>
  <si>
    <t xml:space="preserve">PAPELARIA E LIVRARIA UNIVERSO EIRELI</t>
  </si>
  <si>
    <t xml:space="preserve">MACA FIXA EXAME CLÍNICO INOX ESTOFADO</t>
  </si>
  <si>
    <t xml:space="preserve">HAMPER DE ARO INOX COM RODÍZIOS</t>
  </si>
  <si>
    <t xml:space="preserve">ESCADINHA DOIS DEGRAUS INOX PARA PACIENTE OBESO</t>
  </si>
  <si>
    <t xml:space="preserve">MESA DE MAYO INOX COM RODÍZIOS</t>
  </si>
  <si>
    <t xml:space="preserve">MESA AUXILIAR EM INOX 50X90X80CM COM RODÍZIOS</t>
  </si>
  <si>
    <t xml:space="preserve">ESCADINHA DOIS DEGRAUS INOX PARA PACIENTE</t>
  </si>
  <si>
    <t xml:space="preserve">MACA MÓVEL P/ TRANSPORTE INOX ROD 6” LEITO FIXO</t>
  </si>
  <si>
    <t xml:space="preserve">POLTRONA ELÉTRICA RECLINÁVEL PARA CURATIVO PÉ DIABÉTICO</t>
  </si>
  <si>
    <t xml:space="preserve">SUPORTE DE SORO INOX COM RODÍZIOS</t>
  </si>
  <si>
    <t xml:space="preserve">BIOMBO TRIPLO EM INOX CORTINA TECIDO</t>
  </si>
  <si>
    <t xml:space="preserve">ESTANTE DE AÇO 40CM NA COR CINZA VEGEL COM 06 BANDEJAS / PRATELEIRAS</t>
  </si>
  <si>
    <t xml:space="preserve">ADEMIR FRANCISCO DE OLIVEIRA – POLLO MÓVEIS</t>
  </si>
  <si>
    <t xml:space="preserve">BASE VERONA EM FERRO FUNDIDO P/ MESA C/ CRUZETA 70X70 PTO FOSCO</t>
  </si>
  <si>
    <t xml:space="preserve">BANCO / POLTRONA EM POLIPROPILENO INJETADO TIPO TOTOTO T010 MARRON</t>
  </si>
  <si>
    <t xml:space="preserve">BANCO / POLTRONA EM POLIPROPILENO INJETADO TIPO TOTOTO T010 VERDE</t>
  </si>
  <si>
    <t xml:space="preserve">BANCO / POLTRONA EM POLIPROPILENO INJETADO TIPO TOTOTO T010 VERMELHO</t>
  </si>
  <si>
    <t xml:space="preserve">CORTINA ROLLER C/ TELA SOLAR 2,65 X 1,10CM</t>
  </si>
  <si>
    <t xml:space="preserve">CORTINA ROLLER C/ TELA SOLAR 2,70 X 1,10CM</t>
  </si>
  <si>
    <t xml:space="preserve">CADEIRA FIXA ESPECIAL OR1160</t>
  </si>
  <si>
    <t xml:space="preserve">CADEIRA FIXA ALLEGRA</t>
  </si>
  <si>
    <t xml:space="preserve">MESA BISTRÔ ESPECIAL 90X90 FILADÉLFIA</t>
  </si>
  <si>
    <t xml:space="preserve">TOTEM COMPACTO – AZUL ROYAL 4 CARREGADORES, 8 SAÍDAS USB E 4 CABOS</t>
  </si>
  <si>
    <t xml:space="preserve">REPLUG MIDIA INTELIGENTE LTDA</t>
  </si>
  <si>
    <t xml:space="preserve">MESA / BASE DE FERRO FUNDIDO TIPO CRUZETA 70X70</t>
  </si>
  <si>
    <t xml:space="preserve">NOMADE DECORAÇÃO LTDA</t>
  </si>
  <si>
    <t xml:space="preserve">MESA /BASE DE FERRO FUNDIDO TIPO CRUZETA 70X70</t>
  </si>
  <si>
    <t xml:space="preserve">BANCO / POLTRONA EM POLIP. INJETADO 68X5875 AMAREL</t>
  </si>
  <si>
    <t xml:space="preserve">CADEIRA FIXA COM APOIO P/ ESCRITA</t>
  </si>
  <si>
    <t xml:space="preserve">FLEXIBASE INDUSTRIA E COMERCIO DE MOVEIS, IMPORTACAO E EXPORT. LTDA</t>
  </si>
  <si>
    <t xml:space="preserve">CADEIRA GIRATORIA EM COURINO COM REG. ALTURA</t>
  </si>
  <si>
    <t xml:space="preserve">LONGARINA DE 2 LUGARES</t>
  </si>
  <si>
    <t xml:space="preserve">LONGARINA DE 3 LUGARES</t>
  </si>
  <si>
    <t xml:space="preserve">TELA DE PROJEÇÃO RETRÁTIL180X135 - 90" FRONTAL BR SUMAY</t>
  </si>
  <si>
    <t xml:space="preserve">TATIANE BESERRA CUNHA – HARMONIA MUSICAL</t>
  </si>
  <si>
    <t xml:space="preserve">AMPLIFICADOR P SISTEMA DE SOM EMBUTIDO SLIM WALL</t>
  </si>
  <si>
    <t xml:space="preserve">HARMONIA MUSICAL LTDA</t>
  </si>
  <si>
    <t xml:space="preserve">SENADOR OFFICE COM. DE MÓVEIS EIRELI</t>
  </si>
  <si>
    <t xml:space="preserve">CADEIRA GIRATÓRIA EM COURINO COM BRAÇOS E  COM REG. ALTURA</t>
  </si>
  <si>
    <t xml:space="preserve">CORTINA ROLLER COM TELA SOLAR BLACKOUT 1,30 X 1,80 MT</t>
  </si>
  <si>
    <t xml:space="preserve">SUNSCREEN INDÚSTRIA E COMÉRCIO DE PERSIANAS LTDA</t>
  </si>
  <si>
    <t xml:space="preserve">CADEIRA DE RODAS PARA BANHO OBESO EM AÇO COM PINTURA EPOXY</t>
  </si>
  <si>
    <t xml:space="preserve">LOJA DO CADEIRANTE EIRELI</t>
  </si>
  <si>
    <t xml:space="preserve">MACA MÓVEL P/ TRANSPORTE INOX ROD 5” LEITO FIXO</t>
  </si>
  <si>
    <t xml:space="preserve">MACA MÓVEL TRANSFERÊNCIA INOX ROD 5” </t>
  </si>
  <si>
    <t xml:space="preserve">ARMÁRIO EM MDF COM 2 PORTAS 1,40 X55CM NA COR BRANCA</t>
  </si>
  <si>
    <t xml:space="preserve">CE CONSTRUENERGIA CONSTRUÇÕES E MONTAGENS LTDA</t>
  </si>
  <si>
    <t xml:space="preserve">BANCADA EM MDF 2.20 X 60CM  NA COR BRANCA</t>
  </si>
  <si>
    <t xml:space="preserve">BANCADA EM MDF 3,95 X 60CM  NA COR BRANCA</t>
  </si>
  <si>
    <t xml:space="preserve">CARRINHO DE GRADE TIPO CONDOMÍNIO 200 LITROS COM REPARTIÇÃO</t>
  </si>
  <si>
    <t xml:space="preserve">A F DE OLIVEIRA – LOJA DAS CADEIRAS</t>
  </si>
  <si>
    <t xml:space="preserve">TOTEM DISPENSER DE ÁLCOOL EM GEL</t>
  </si>
  <si>
    <t xml:space="preserve">CRUZEIRO INDUSTRIAL QUÍMICA GOMES LTDA</t>
  </si>
  <si>
    <t xml:space="preserve">LONGARINA METALICA 3 LUGARES SEM ESTOF PINT EPOX PRATA</t>
  </si>
  <si>
    <t xml:space="preserve">BALCAO EM MDF 1,20 X 1,00M</t>
  </si>
  <si>
    <t xml:space="preserve">CE. CONSTRUENERGIA CONSTRUCOES E MONTAGENS LTDA</t>
  </si>
  <si>
    <t xml:space="preserve">ARMÁRIO EM AÇO 16 PORTAS QUADRUPLO (GUARDA VOLUMES</t>
  </si>
  <si>
    <t xml:space="preserve">WTEC MOVEIS E EQUIPAMENTOS </t>
  </si>
  <si>
    <t xml:space="preserve">ARMARIO EM ACO 8 PORTAS DUPLO (GUARDA VOLUMES)</t>
  </si>
  <si>
    <t xml:space="preserve">ARMARIO EM AÇO 12 PORTAS TRIPLO (GUARDA VOLUMES)</t>
  </si>
  <si>
    <t xml:space="preserve">BANCO COM CABIDEIRO L 1,45X A 178 X P 46,5CM</t>
  </si>
  <si>
    <t xml:space="preserve">ARMÁRIO COM 20 NICHOS - APROX 200 X137 X 42CM</t>
  </si>
  <si>
    <t xml:space="preserve">ARMÁRIO COM 55 NICHOS - APROX. 200 X 331/133 X 42C</t>
  </si>
  <si>
    <t xml:space="preserve">BANQUETA ALTA GIRATÓRIA C APOIO PARA PÉS, ENCOSTO, REG ALT.</t>
  </si>
  <si>
    <t xml:space="preserve">NEW LINE SOLUCOES CORPORATIVAS EIRELI</t>
  </si>
  <si>
    <t xml:space="preserve">POLLO MOVEIS PARA ESCRITORIO LTDA</t>
  </si>
  <si>
    <t xml:space="preserve">MESA REUNIAO SEMI OVAL 6 LUGARES BASE PRETA</t>
  </si>
  <si>
    <t xml:space="preserve">CADEIRA FIXA COM BRACO BASE EM S COR PRETA</t>
  </si>
  <si>
    <t xml:space="preserve">MACA HOSPITALAR PARA RESSONANCIA MH100</t>
  </si>
  <si>
    <t xml:space="preserve">ENDOGERAIS EQUIPAMENTOS M. LTDA ME</t>
  </si>
  <si>
    <t xml:space="preserve">SUPORTE PARA SORO RESSONANCIA SH100</t>
  </si>
  <si>
    <t xml:space="preserve">POLTRONA HEMODIALISE ELÉTRICA </t>
  </si>
  <si>
    <t xml:space="preserve">MÓVEL TIPO CARRINHO COM 2 GAVETAS E RODINHAS, TAMPO DE VIDRO TEMPERADO DE 6MM NA COR CARVALHO MEL MEDINDO 0,35X0,80X060M</t>
  </si>
  <si>
    <t xml:space="preserve">NICHO PARA PERNEIRAS EM MDF BRANCO COM REVESTIMENTO INTERNO E EXTERNO, MEDINDO 100X35X25 CM</t>
  </si>
  <si>
    <t xml:space="preserve">CADEIRA COLETA SANGUE PINT ATALAIA </t>
  </si>
  <si>
    <t xml:space="preserve">MESA COM 3 GAVETAS EM MDF BRANCO</t>
  </si>
  <si>
    <t xml:space="preserve">CADEIRA GIRATORIA C/ BRAÇOS PRETA</t>
  </si>
  <si>
    <t xml:space="preserve">CADEIRA FIXA LISA SEM BRACOS</t>
  </si>
  <si>
    <t xml:space="preserve">CORETO  COMERCIO E MONTAGEM DE MOVEIS EIRELI EPP</t>
  </si>
  <si>
    <t xml:space="preserve">CADEIRA FIXA COM BRACOS EM P</t>
  </si>
  <si>
    <t xml:space="preserve">CADEIRA FIXA COM PRANCHETA E</t>
  </si>
  <si>
    <t xml:space="preserve">ARMARIO DE PAREDE EM MDF 4 PORTAS C=2,10M A=1,70 P=0,40M (SALA SERVIÇO 3)</t>
  </si>
  <si>
    <t xml:space="preserve">CARLOS EDUARDO DOS SANTOS</t>
  </si>
  <si>
    <t xml:space="preserve">ARMARIO EM MDF 3 PORTAS 4 GAVETAS C=2,10M A=1,70 P=0,40M (SALA SERVIÇO 4)</t>
  </si>
  <si>
    <t xml:space="preserve">ARMARIO EM MDF 4 PORTAS C=2,03 A=0,8 P=0,50M E COMPART P FRIGOBAR (SALA  SERVIÇO 1)</t>
  </si>
  <si>
    <t xml:space="preserve">ROUPEIRO EM MDF4 PORTAS C=1,80 C A=2,35 P=0,90M</t>
  </si>
  <si>
    <t xml:space="preserve">ARMARIO EM MDF 4 PORTAS E 4 GAVETAS C=2,46 A=0,80 P=0,50M (POSTO PRESCRIÇÃO)</t>
  </si>
  <si>
    <t xml:space="preserve">ARMARIO EM MDF 6 PORTAS E 4 GAVETAS C=3,60 A=0,80 P=0,55M (SALA DE SERVIÇO 2)</t>
  </si>
  <si>
    <t xml:space="preserve">ARMARIO SUPERIOR 0,91 X 0,54 C </t>
  </si>
  <si>
    <t xml:space="preserve">ARMARIO EM MDF 15 MM 2,14 X 2,1</t>
  </si>
  <si>
    <t xml:space="preserve">CARLOS EDUARDO DOS SANTOS </t>
  </si>
  <si>
    <t xml:space="preserve">ARMARIO EM MDF 15 MM 2,26 X 64</t>
  </si>
  <si>
    <t xml:space="preserve">QUADRO 63 X 83 CM MADEIRA BRANCO </t>
  </si>
  <si>
    <t xml:space="preserve">FENNIX PROJETOS E DECORAÇÕES EIRELI ME</t>
  </si>
  <si>
    <t xml:space="preserve">579</t>
  </si>
  <si>
    <t xml:space="preserve">QUADRO 69 X 99 CM MADEIRA BRANCO </t>
  </si>
  <si>
    <t xml:space="preserve">BENGALA BASTAO QUATRO PONTAS ALUMINIO</t>
  </si>
  <si>
    <t xml:space="preserve">MEDIHOSP DIST DE MAT MEDICOHOSP LTDA</t>
  </si>
  <si>
    <t xml:space="preserve">MULETA CANADENSE ADULTO(PAR) PRETA 130KG</t>
  </si>
  <si>
    <t xml:space="preserve">MULETA AUXILAR ADULTO (PAR) ALUMINIO PRETA 130KG</t>
  </si>
  <si>
    <t xml:space="preserve">BENGALA BASTAO ORTOPEDICO C REG CINZA</t>
  </si>
  <si>
    <t xml:space="preserve">ANDADOR ARTICULADO EM ALUMINIO RODA 90KG DB004</t>
  </si>
  <si>
    <t xml:space="preserve">ANDADOR FIXO DOBRAVEL EM ALUMINIO 100KG A399</t>
  </si>
  <si>
    <t xml:space="preserve">CADEIRA GIRATORIA C/ BRACOS PRETA MOD START 4103</t>
  </si>
  <si>
    <t xml:space="preserve">CADEIRA CAIXA ALTA GIRATORIA PRETA MOD 4022BG</t>
  </si>
  <si>
    <t xml:space="preserve">CADEIRA CAIXA ALTA GIRATORIA PRETA</t>
  </si>
  <si>
    <t xml:space="preserve">MESA COM 3 GAVETAS EM MDF  1,10X0,60M MOD MOFFICE</t>
  </si>
  <si>
    <t xml:space="preserve">MESA COM 3 GAVETAS EM MDF 1,20X0,60X0,75M MOD MOFFICE</t>
  </si>
  <si>
    <t xml:space="preserve">PERSIANA ROLO TELA SOLAR 5% 1,35X1,71</t>
  </si>
  <si>
    <t xml:space="preserve">PERSIANA ROLO TELA SOLAR 5% 1,17X1,77</t>
  </si>
  <si>
    <t xml:space="preserve">CORTINA HOSPITALAR EM PVC C/ TRILHO E SUPORTE 2,20 X 2,10 M</t>
  </si>
  <si>
    <t xml:space="preserve"> APOIO AO DIAGNÓSTICO – SALA MAMOGRAFIA</t>
  </si>
  <si>
    <t xml:space="preserve">CORTINA HOSPITALAR EM PVC C/ TRILHO E SUPORTE 0,70 X 2,10 M</t>
  </si>
  <si>
    <t xml:space="preserve">CORTINA BRANCA ROLLER BLACKOUT TECIDO PIMPOINT 1,18 X 2,10 M</t>
  </si>
  <si>
    <t xml:space="preserve"> APOIO AO DIAGNÓSTICO –ULTRASSOM</t>
  </si>
  <si>
    <t xml:space="preserve">CORTINA BRANCA ROLLER BLACKOUT TECIDO PIMPOINT 1,80 X 1,40 M</t>
  </si>
  <si>
    <t xml:space="preserve">CORTINA ROLLER TELA SOLAR 5% BEGE MESCLADO 1,80 X 1,80 M</t>
  </si>
  <si>
    <t xml:space="preserve">SALA DE COMANDO</t>
  </si>
  <si>
    <t xml:space="preserve">ST</t>
  </si>
  <si>
    <t xml:space="preserve">DIVISORIA EM MDF 1,50X1,60M MARROM FEIJO</t>
  </si>
  <si>
    <t xml:space="preserve">APOIO AO DIAGNÓSTICO – SALA DE COLETA EXAMES</t>
  </si>
  <si>
    <t xml:space="preserve">DIVISORIA EM MDF MADEIRADO M </t>
  </si>
  <si>
    <t xml:space="preserve">SUPORTE P/MONITORES EFFICIA CM150</t>
  </si>
  <si>
    <t xml:space="preserve">ELEMENTO / POSTER METACRILATO 90X120CM GOTAS 1</t>
  </si>
  <si>
    <t xml:space="preserve">ELEMENTO / POSTER  METACRILATO 90X120CM GOTAS 2</t>
  </si>
  <si>
    <t xml:space="preserve">ELEMENTO / POSTER  METACRILATO 90X120CM GOTAS 3</t>
  </si>
  <si>
    <t xml:space="preserve">ELEMENTO / POSTER  METACRILATO 90X120CM GOTAS 4</t>
  </si>
  <si>
    <t xml:space="preserve">ELEMENTO / POSTER  METACRILATO 69X99CM ARVORES 1</t>
  </si>
  <si>
    <t xml:space="preserve">ELEMENTO / POSTER  METACRILATO 69X99CM ARVORES 2</t>
  </si>
  <si>
    <t xml:space="preserve">ELEMENTO / POSTER  METACRILATO 69X99CM ARVORES 3</t>
  </si>
  <si>
    <t xml:space="preserve">ELEMENTO / POSTER  METACRILATO 69X99CM ARVORES 4</t>
  </si>
  <si>
    <t xml:space="preserve">ELEMENTO / POSTER  METACRILATO 69X99CM ARVORES 5</t>
  </si>
  <si>
    <t xml:space="preserve">ELEMENTO / POSTER  METACRILATO 69X99CM ARVORES 6</t>
  </si>
  <si>
    <t xml:space="preserve">CAMARIM EM MDF BRANCO 1,00 C X 1,00 AX 030 P</t>
  </si>
  <si>
    <t xml:space="preserve">SEDE CSC</t>
  </si>
  <si>
    <t xml:space="preserve">CONTAINER EM POLIPROPILENO NA COR AZUL CAP. 240L</t>
  </si>
  <si>
    <t xml:space="preserve">LONGARINA METALICA P/ OBESOS</t>
  </si>
  <si>
    <t xml:space="preserve">AMBULATÓRIO</t>
  </si>
  <si>
    <t xml:space="preserve">NILKO TECNOLOGIA LTDA</t>
  </si>
  <si>
    <t xml:space="preserve">MESA COM 3 GAVETAS EM MDF 1,10m</t>
  </si>
  <si>
    <t xml:space="preserve">SEDE CSC COEX</t>
  </si>
  <si>
    <t xml:space="preserve">MESA COM 3 GAVETAS EM MDF 1,20m</t>
  </si>
  <si>
    <t xml:space="preserve">MESA AUXILIAR 50X90X80CM INOX C/RODIZIO ND1902</t>
  </si>
  <si>
    <r>
      <rPr>
        <sz val="10"/>
        <color rgb="FF000000"/>
        <rFont val="Calibri"/>
        <family val="2"/>
        <charset val="1"/>
      </rPr>
      <t xml:space="preserve"> MESA DE MAYO EM INOX – TUBOS RETANGULARES
</t>
    </r>
    <r>
      <rPr>
        <sz val="11"/>
        <color rgb="FF000000"/>
        <rFont val="Calibri"/>
        <family val="2"/>
        <charset val="1"/>
      </rPr>
      <t xml:space="preserve">ND1921</t>
    </r>
  </si>
  <si>
    <t xml:space="preserve">CTI</t>
  </si>
  <si>
    <t xml:space="preserve">CLINICA  CIRÚRGICA ALA1 </t>
  </si>
  <si>
    <t xml:space="preserve">CLINICA  CIRÚRGICA ALA2</t>
  </si>
  <si>
    <t xml:space="preserve">CLINICA  CIRÚRGICA ALA2 </t>
  </si>
  <si>
    <t xml:space="preserve">CLINICA  CIRÚRGICA ALA3 </t>
  </si>
  <si>
    <t xml:space="preserve">PULPITO HILLSONG MESINHA EM ACRILICO</t>
  </si>
  <si>
    <t xml:space="preserve">GOIANIA ACRILICO INDUSTRIA E COMERCIO EIRELI- ME </t>
  </si>
  <si>
    <t xml:space="preserve">GONDOLA 2MX40CM COM 8 BANDEJAS JP</t>
  </si>
  <si>
    <t xml:space="preserve">LM COMERCIO DE MATERIAIS ELETRICOS EIRELI</t>
  </si>
  <si>
    <t xml:space="preserve">CENTRO CIRÚRGICO – FARMÁCIA </t>
  </si>
  <si>
    <t xml:space="preserve">APOIO PARA OS PÉS COMPACTO CINZA MOD 01013</t>
  </si>
  <si>
    <t xml:space="preserve">AMBULATÓRIO – RECEPÇÃO GUICHÊ</t>
  </si>
  <si>
    <t xml:space="preserve">IDESAN COMERCIAL LTDA ME</t>
  </si>
  <si>
    <t xml:space="preserve">CHI – GUARDA VOLUMES</t>
  </si>
  <si>
    <t xml:space="preserve">CENTRO CIRÚRGICO – CHEFIA</t>
  </si>
  <si>
    <t xml:space="preserve">CHI – CENTRAL DE RELACIONAMENTO </t>
  </si>
  <si>
    <t xml:space="preserve">HEMODIALISE</t>
  </si>
  <si>
    <t xml:space="preserve">5º ANDAR – ENSINO E PESQUISA</t>
  </si>
  <si>
    <t xml:space="preserve">AMBULATÓRO – GERÊNCIA</t>
  </si>
  <si>
    <t xml:space="preserve">FONOAUDIOLOGIA</t>
  </si>
  <si>
    <t xml:space="preserve">FATURAMENTO</t>
  </si>
  <si>
    <t xml:space="preserve">CCIH</t>
  </si>
  <si>
    <t xml:space="preserve">SESMT</t>
  </si>
  <si>
    <t xml:space="preserve">PUFF D33 CORANO 52X42X55 MARROM</t>
  </si>
  <si>
    <t xml:space="preserve">OCAFLEX COMERCIO E SERVIÇOS DE MOVEIS LTDA</t>
  </si>
  <si>
    <t xml:space="preserve">SUPORTE DE SORO INOX ALTURA REGULAVEL HASTE EM CRUZ COM RODÍZIO</t>
  </si>
  <si>
    <t xml:space="preserve">CEAD – ALMOXARIFADO</t>
  </si>
  <si>
    <t xml:space="preserve">HIPROMED-MORIAH COMERCIO, IMPORTACAO E SERVICOS LTDA</t>
  </si>
  <si>
    <t xml:space="preserve">BIOMBO DIVISORIA MOVEL 2,80LARG X 1,80 ALT BRANCO TWB SCREENFLEX</t>
  </si>
  <si>
    <t xml:space="preserve">LONGARINA EM AÇO INOX 3 LUGARES NK610 NILKO</t>
  </si>
  <si>
    <t xml:space="preserve">MACA FIXA EXAME CLÍNICO ESTOFADO AZUL</t>
  </si>
  <si>
    <t xml:space="preserve">MEDPLUS HOSPITALAR COM.E SERVIÇOS LTDA</t>
  </si>
  <si>
    <t xml:space="preserve">TOTAL MÓVEIS E UTENSILIOS</t>
  </si>
  <si>
    <t xml:space="preserve">VEICULOS</t>
  </si>
  <si>
    <r>
      <rPr>
        <sz val="10"/>
        <rFont val="Calibri"/>
        <family val="2"/>
        <charset val="1"/>
      </rPr>
      <t xml:space="preserve">VEÍCULO AMBULANCIA RENAULT MASTER FURGAO MOD FGTR1 113 M4  MOTOR 2.3 3 PORTAS COR BRANCO ANO/ FAB 2022/2021 </t>
    </r>
    <r>
      <rPr>
        <b val="true"/>
        <sz val="10"/>
        <rFont val="Calibri"/>
        <family val="2"/>
        <charset val="1"/>
      </rPr>
      <t xml:space="preserve">CHASSI:</t>
    </r>
    <r>
      <rPr>
        <sz val="10"/>
        <rFont val="Calibri"/>
        <family val="2"/>
        <charset val="1"/>
      </rPr>
      <t xml:space="preserve"> 93MAFEXANJ975214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RCF2I81</t>
    </r>
  </si>
  <si>
    <t xml:space="preserve">RENAULT DO BRASIL S/A</t>
  </si>
  <si>
    <r>
      <rPr>
        <sz val="10"/>
        <rFont val="Calibri"/>
        <family val="2"/>
        <charset val="1"/>
      </rPr>
      <t xml:space="preserve">VEÍCULO  AMBULANCIA RENAULT MASTER FURGAO MOD FGTR1 113 M4  MOTOR 2.3 3 PORTAS COR BRANCO ANO/ FAB 2022/2021  CHASSI: 93YMAFEXANJ975211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RCF2H41</t>
    </r>
  </si>
  <si>
    <t xml:space="preserve">TRANSIT CARGO VAN MARCA FORD MODELO TRANSIT FURGAO L2H3 BRANCO ANO2022 MOD 2023 PLACA 7BY7I25</t>
  </si>
  <si>
    <t xml:space="preserve">NAVESA MERCANTIL DE VEICULOS SA</t>
  </si>
  <si>
    <t xml:space="preserve">TOTAL VEÍCULOS</t>
  </si>
  <si>
    <t xml:space="preserve">OBRA DE ARTE</t>
  </si>
  <si>
    <t xml:space="preserve">ESCULTURA EM AÇO</t>
  </si>
  <si>
    <t xml:space="preserve">HGG</t>
  </si>
  <si>
    <t xml:space="preserve">DOAÇÃO</t>
  </si>
  <si>
    <t xml:space="preserve">OSWALDO MARANHÃO CAVALCANTE JUNIOR</t>
  </si>
  <si>
    <t xml:space="preserve">CASULO 3M EM CHAPA DE ACO CORTEM</t>
  </si>
  <si>
    <t xml:space="preserve">GILVAN CABRAL</t>
  </si>
  <si>
    <t xml:space="preserve">OBRA: FLORES - ÓLEO SOBRE TELA / 0,60M X 0,50 M</t>
  </si>
  <si>
    <t xml:space="preserve">JOSÉ AMAURY DE MENEZES</t>
  </si>
  <si>
    <t xml:space="preserve">TERMO DE DOAÇÃO</t>
  </si>
  <si>
    <t xml:space="preserve">OBRA: AMOR DIÁRIO - ACRÍLICA SOBRE TELA / 1,20M X 1,40 M</t>
  </si>
  <si>
    <t xml:space="preserve">ALESSANDRA MENDONÇA TELLES</t>
  </si>
  <si>
    <t xml:space="preserve">OBRA: FLOR ESTRELAS - ÓLEO SOBRE TELA / 0,45M X 0,50 M</t>
  </si>
  <si>
    <t xml:space="preserve">AMÉRICO BATISTA DE SOUZA NETO</t>
  </si>
  <si>
    <t xml:space="preserve">OBRA: PAISAGEM, TRIBUTO A BRAQUE - ACRÍLICA SOBRE TELA / 0,89M X 0,61 M</t>
  </si>
  <si>
    <t xml:space="preserve">ALEXANDRE LIAH</t>
  </si>
  <si>
    <t xml:space="preserve">OBRA: CIDADES FANTÁSTICAS I - INTERVENÇÃO SOBRE FOTOGRAFIA / 0,73M X 1,26 M</t>
  </si>
  <si>
    <t xml:space="preserve">ARGUS RIDAN LEÃO CAVALCANTE</t>
  </si>
  <si>
    <t xml:space="preserve">OBRA: CIDADES FANTÁSTICAS II - INTERVENÇÃO SOBRE FOTOGRAFIA / 0,73M X 1,26 M</t>
  </si>
  <si>
    <t xml:space="preserve">OBRA: CPP - TÉCNICA SOBRE TELA / 1,00M X 1,50 M</t>
  </si>
  <si>
    <t xml:space="preserve">FRANCISCO DA SILVA DOS SANTOS</t>
  </si>
  <si>
    <t xml:space="preserve">OBRA: PIRACEMA - ACRÍLICA SOBRE TELA / 1,0M X 1,0 M</t>
  </si>
  <si>
    <t xml:space="preserve">DILVAN DA SILVA BORGES</t>
  </si>
  <si>
    <t xml:space="preserve">OBRA: BRASIL - ACRÍLICA SOBRE TELA / 0,60M X 110 M</t>
  </si>
  <si>
    <t xml:space="preserve">DIOMAR ALVES LUSTOSA</t>
  </si>
  <si>
    <t xml:space="preserve">OBRA: O CATIRA - ACRÍLICA SOBRE TELA / 0,50M X 0,90 M</t>
  </si>
  <si>
    <t xml:space="preserve">HELENA MARIA BOARETTO DE PAULA VASCONCELOS</t>
  </si>
  <si>
    <t xml:space="preserve">OBRA: UMA CASA NO LAGO - ACRÍLICA SOBRE TELA / 1,30M X 1,30 M </t>
  </si>
  <si>
    <t xml:space="preserve">OBRA: ABSTRATO I - XILOGRAVURA / AGUADA / 0,80M X 1,13 M</t>
  </si>
  <si>
    <t xml:space="preserve">HELIANA DE ALMEIDA</t>
  </si>
  <si>
    <t xml:space="preserve">OBRA: ABSTRATO II - XILOGRAVURA / AGUADA / 0,80M X 1,13 M</t>
  </si>
  <si>
    <t xml:space="preserve">OBRA: BOTO BRINCANDO DE BOLA - ACRÍLICA SOBRE TELA / 0,70M X 0,90 M</t>
  </si>
  <si>
    <t xml:space="preserve">CARLOS MANOEL DOS SANTOS</t>
  </si>
  <si>
    <t xml:space="preserve">OBRA: LIBERDADE - COLAGEM / 0,40M X 0,58 M</t>
  </si>
  <si>
    <t xml:space="preserve">NEUSA DEL MONTE</t>
  </si>
  <si>
    <t xml:space="preserve">OBRA: MENINO JESUS - ÓLEO SOBRE TELA - 1,19M X 0,80 M</t>
  </si>
  <si>
    <t xml:space="preserve">JOSÉ OMAR PEREIRA SOUTO</t>
  </si>
  <si>
    <t xml:space="preserve">OBRA: ORATÓRIO - MISTA SOBRE MADEIRA / 34,5CM X 24,5 X 20 CM</t>
  </si>
  <si>
    <t xml:space="preserve">ROBERVAL VEIGA CORTES</t>
  </si>
  <si>
    <t xml:space="preserve">OBRA: CICLORAMAS BIKE VERMELHA - COLAGEM / 0,70M X 0,70 M</t>
  </si>
  <si>
    <t xml:space="preserve">ROSSANA ALMEIDA RORIZ DA VEIGA JARDIM</t>
  </si>
  <si>
    <t xml:space="preserve">OBRA: PEDACINHOS DE RUCÉLIA -  PAPEL, TINTA E FOTOGRAFIA COM PIGMENTAÇÃO COLORIDA /0 82M X 0,755 M</t>
  </si>
  <si>
    <t xml:space="preserve">RUCÉLIA XIMENES</t>
  </si>
  <si>
    <t xml:space="preserve">OBRA: GIRASSÓIS - ÓLEO SOBRE TELA / 0,50M X 0,70 M</t>
  </si>
  <si>
    <t xml:space="preserve">SÁIDA CUNHA</t>
  </si>
  <si>
    <t xml:space="preserve">OBRA: VILA FELICIDADE - ÓLEO SOBRE TELA / 2,0M X 1,0 M</t>
  </si>
  <si>
    <t xml:space="preserve">SANDRO CARVALHO</t>
  </si>
  <si>
    <t xml:space="preserve">OBRA: ABSTRAÇÃO - ACRÍLICA SOBRE TELA / 0,80M X 1,20 M</t>
  </si>
  <si>
    <t xml:space="preserve">EURÍPEDES SANTANA ROSA</t>
  </si>
  <si>
    <t xml:space="preserve">OBRA: NEGRA - ACRÍLICA SOBRE TELA / 0,66M X 1,0 M </t>
  </si>
  <si>
    <t xml:space="preserve">SELVO AFONSO</t>
  </si>
  <si>
    <t xml:space="preserve">OBRA: A BRISA DO RETORNO - ACRÍLICA SOBRE TELA / 1,4M X 1,1 M</t>
  </si>
  <si>
    <t xml:space="preserve">TAI HSUAN NA</t>
  </si>
  <si>
    <t xml:space="preserve">OBRA: ENQUANTO UM TRABALHA, OUTROS BRINCAM - ACRÍLICA SOBRE TELA / 0,50M X 0,70 M</t>
  </si>
  <si>
    <t xml:space="preserve">VERA MARINA BARATA RIBEIRO</t>
  </si>
  <si>
    <t xml:space="preserve">OBRA: PISTOLEIRO - PASTEL SECO SOBRE CANSON / 0,56M X 0,73 M </t>
  </si>
  <si>
    <t xml:space="preserve">JOSÉ WILLIAN VASCONCELOS MENEZES</t>
  </si>
  <si>
    <t xml:space="preserve">OBRA: A NATUREZA POR TESTEMUNHA - ACRÍLICA SOBRE TELA / 1,0M X 1,50 M</t>
  </si>
  <si>
    <t xml:space="preserve">WALDOMIRO DE DEUS SOUZA</t>
  </si>
  <si>
    <t xml:space="preserve">OBRA: ORQUÍDEA / FLOR DA LOBEIRA - AQUARELA SOBRE PAPEL / 39X49 CM</t>
  </si>
  <si>
    <t xml:space="preserve">MILENA RIBEIRO LIMA</t>
  </si>
  <si>
    <t xml:space="preserve">OBRA: AQUARELA / 29,5X37,5 CM</t>
  </si>
  <si>
    <t xml:space="preserve">ANTÔNIO FERNANDO BANON SIMON</t>
  </si>
  <si>
    <t xml:space="preserve">OBRA: SABEDORIA - ACRÍLICO / 1,0X1,0 M</t>
  </si>
  <si>
    <t xml:space="preserve">CARLOS CATINI OLIVEIRA MENEZES</t>
  </si>
  <si>
    <t xml:space="preserve">OBRA: BAMBOLÊ 2 - ACRÍLICO SOBRE TELA / 80X90 CM</t>
  </si>
  <si>
    <t xml:space="preserve">JOSÉ PEDRO GALVÃO</t>
  </si>
  <si>
    <t xml:space="preserve">OBRA: CAMAFEU - ACRÍLICO SOBRE TELA / 60X80 CM</t>
  </si>
  <si>
    <t xml:space="preserve">BRENDA LEE DE FREITAS CAMPOS</t>
  </si>
  <si>
    <t xml:space="preserve">OBRA: AQUARELA SOBRE PAPEL / 53,1X43,1 CM</t>
  </si>
  <si>
    <t xml:space="preserve">VINÍCIUS YANO CORRÊA</t>
  </si>
  <si>
    <t xml:space="preserve">OBRA: IGREJA / PAISAGEM ROSA - ACRÍLICO SOBRE TELA / 88X69 CM</t>
  </si>
  <si>
    <t xml:space="preserve">JUCA DE LIMA (CONCEIÇÃO DE SOUZA LIMA)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</si>
  <si>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ABSTRATO - 100X71 CM </t>
    </r>
  </si>
  <si>
    <t xml:space="preserve">TINA</t>
  </si>
  <si>
    <t xml:space="preserve">ARTISTA NÃO LOCALIZADO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</si>
  <si>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VASOS COM FLORES AZUIS - 71X50 CM</t>
    </r>
  </si>
  <si>
    <t xml:space="preserve">NEUZA MELO</t>
  </si>
  <si>
    <t xml:space="preserve">OBRA: A LINHA E EU - TÉCNICA MISTA - 50X70CM</t>
  </si>
  <si>
    <t xml:space="preserve">JOSÉ CARLOS BATISTA NOGUEIRA</t>
  </si>
  <si>
    <t xml:space="preserve">OBRA: SINCRETISMO - ACRÍLICO SOBRE TELA - 70X70CM</t>
  </si>
  <si>
    <t xml:space="preserve">ELIANA SILVEIRA DE ANDRADE</t>
  </si>
  <si>
    <t xml:space="preserve">OBRA: FLORES - ÓLEO SOBRE TELA - 80X80CM</t>
  </si>
  <si>
    <t xml:space="preserve">OBRA: CARNAVAL EM BRITÂNIA - ACRÍLICO SOBRE TELA - 40X40CM</t>
  </si>
  <si>
    <t xml:space="preserve">OBRA: A NEGRINHA - ACRÍLICO SOBRE TELA - 60X60CM</t>
  </si>
  <si>
    <t xml:space="preserve">OBRA: A DANÇA III - ACRÍLICO SOBRE TELA - 50X70CM</t>
  </si>
  <si>
    <t xml:space="preserve">VALDECY MARGARIDA DA SILVA</t>
  </si>
  <si>
    <t xml:space="preserve">OBRA: CERRADO 1 - ACRÍLICO SOBRE TELA - 20X20CM</t>
  </si>
  <si>
    <t xml:space="preserve">OBRA: CERRADO 2 - ACRÍLICO SOBRE TELA - 20X20CM</t>
  </si>
  <si>
    <t xml:space="preserve">OBRA: CERRADO 3 - ACRÍLICO SOBRE TELA - 20X20CM</t>
  </si>
  <si>
    <t xml:space="preserve">OBRA: CERRADO - ACRÍLICO SOBRE TELA - 50X60CM</t>
  </si>
  <si>
    <t xml:space="preserve">OBRA: TIT JARRO 2019 - ACRÍLICO SOBRE TELA - 40X30CM</t>
  </si>
  <si>
    <t xml:space="preserve">OBRA: TERRA, TRONCOS, GALHOS, RAMOS E FOLHAS - FOTOGRAFIA - 1,70X1,00M</t>
  </si>
  <si>
    <t xml:space="preserve">MARIA HELIANA DE ALMEIDA LEIVAS</t>
  </si>
  <si>
    <t xml:space="preserve">OBRA: TERRA, SUSTENTAÇÃO, VERTICALIDADE, ASCENSÃO E MORADIA - FOTOGRAFIA - 1,70X1,00M</t>
  </si>
  <si>
    <t xml:space="preserve">OBRA: FORMOSA - COLAGEM - 0,39X0,53M</t>
  </si>
  <si>
    <t xml:space="preserve">OBRA: CAMINHO PARA O SOL - AQUARELA SOBRE PAPEL 100 - 0,45X,037M</t>
  </si>
  <si>
    <t xml:space="preserve">OBRA: PEÔNIA - AQUARELA SOBRE PAPEL - 0,50X0,40M</t>
  </si>
  <si>
    <t xml:space="preserve">OBRA : A IGREJA - ACRILICA SOBRE TELA - </t>
  </si>
  <si>
    <t xml:space="preserve">OBRAS DE ARTE</t>
  </si>
  <si>
    <t xml:space="preserve">OBRA: RAPOSA COMENDO CAJU – ACRILICA SOBRE TELA – 70 X 80 CM</t>
  </si>
  <si>
    <t xml:space="preserve">TOTAL OBRAS DE ARTE</t>
  </si>
  <si>
    <t xml:space="preserve">RESUMO</t>
  </si>
  <si>
    <t xml:space="preserve">TOTAL DE ITENS</t>
  </si>
  <si>
    <t xml:space="preserve">TOTAIS</t>
  </si>
  <si>
    <t xml:space="preserve">Total Móveis e Utensilios</t>
  </si>
  <si>
    <t xml:space="preserve">Total Instrumentais Cirurgicos </t>
  </si>
  <si>
    <t xml:space="preserve">Total Instrumentos Musicais </t>
  </si>
  <si>
    <t xml:space="preserve">Total Máquinas e Equipamentos </t>
  </si>
  <si>
    <t xml:space="preserve">Total Equipamentos de Informática</t>
  </si>
  <si>
    <t xml:space="preserve">Total Veículos</t>
  </si>
  <si>
    <t xml:space="preserve">Obras de Arte</t>
  </si>
  <si>
    <t xml:space="preserve">TOTAL BENS ADQUIRIDOS </t>
  </si>
  <si>
    <t xml:space="preserve">Saldos contábil em 31/12/2023</t>
  </si>
  <si>
    <t xml:space="preserve">Diferença</t>
  </si>
  <si>
    <t xml:space="preserve">Goiânia, 31 de dezembro de 2023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</si>
</sst>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_-;\-* #,##0.00_-;_-* \-??_-;_-@_-"/>
    <numFmt numFmtId="166" formatCode="&quot; R$ &quot;* #,##0.00\ ;&quot; R$ &quot;* \(#,##0.00\);&quot; R$ &quot;* \-#\ ;@\ "/>
    <numFmt numFmtId="167" formatCode="000000"/>
    <numFmt numFmtId="168" formatCode="D/M/YYYY"/>
    <numFmt numFmtId="169" formatCode="_-&quot;R$ &quot;* #,##0.00_-;&quot;-R$ &quot;* #,##0.00_-;_-&quot;R$ &quot;* \-??_-;_-@_-"/>
    <numFmt numFmtId="170" formatCode="&quot; R$ &quot;* #,##0.00\ ;&quot; R$ &quot;* \(#,##0.00\);&quot; R$ &quot;* \-#.0\ ;@\ "/>
    <numFmt numFmtId="171" formatCode="General"/>
    <numFmt numFmtId="172" formatCode="0%"/>
    <numFmt numFmtId="173" formatCode="_(&quot;R$ &quot;* #,##0.00_);_(&quot;R$ &quot;* \(#,##0.00\);_(&quot;R$ &quot;* \-??_);_(@_)"/>
    <numFmt numFmtId="174" formatCode="0.00%"/>
    <numFmt numFmtId="175" formatCode="[$-416]MMM/YY"/>
    <numFmt numFmtId="176" formatCode="* #,##0.00\ ;\-* #,##0.00\ ;* \-#\ ;@\ "/>
    <numFmt numFmtId="177" formatCode="0"/>
    <numFmt numFmtId="178" formatCode="[$-416]D/M/YYYY"/>
    <numFmt numFmtId="179" formatCode="#,##0.00"/>
    <numFmt numFmtId="180" formatCode="[$R$-416]\ #,##0.000;[RED]\-[$R$-416]\ #,##0.0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8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Times New Roman"/>
      <family val="1"/>
      <charset val="1"/>
    </font>
    <font>
      <b val="true"/>
      <sz val="10"/>
      <name val="Calibri"/>
      <family val="2"/>
      <charset val="1"/>
    </font>
    <font>
      <b val="true"/>
      <sz val="14"/>
      <name val="Calibri"/>
      <family val="2"/>
      <charset val="1"/>
    </font>
    <font>
      <sz val="10"/>
      <name val="Times New Roman"/>
      <family val="1"/>
      <charset val="1"/>
    </font>
    <font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6"/>
      <name val="Calibri"/>
      <family val="2"/>
      <charset val="1"/>
    </font>
    <font>
      <b val="true"/>
      <sz val="10"/>
      <name val="Arial"/>
      <family val="2"/>
      <charset val="1"/>
    </font>
    <font>
      <sz val="11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1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1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2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2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2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2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2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0" fillId="0" borderId="3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0" fillId="0" borderId="3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3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3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6" fontId="4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0" borderId="2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3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0" fillId="0" borderId="25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0" fillId="0" borderId="2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0" borderId="2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12" fillId="0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12" fillId="0" borderId="3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3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4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4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4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0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  <dxfs count="2">
    <dxf/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1</xdr:row>
      <xdr:rowOff>360</xdr:rowOff>
    </xdr:from>
    <xdr:to>
      <xdr:col>18</xdr:col>
      <xdr:colOff>1232280</xdr:colOff>
      <xdr:row>1</xdr:row>
      <xdr:rowOff>1740240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0" y="409680"/>
          <a:ext cx="17325000" cy="173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15120</xdr:colOff>
      <xdr:row>3790</xdr:row>
      <xdr:rowOff>37440</xdr:rowOff>
    </xdr:from>
    <xdr:to>
      <xdr:col>9</xdr:col>
      <xdr:colOff>1038240</xdr:colOff>
      <xdr:row>3792</xdr:row>
      <xdr:rowOff>227520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7380360" y="2147483520"/>
          <a:ext cx="2124000" cy="1142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0</xdr:colOff>
      <xdr:row>7250</xdr:row>
      <xdr:rowOff>0</xdr:rowOff>
    </xdr:from>
    <xdr:to>
      <xdr:col>11</xdr:col>
      <xdr:colOff>39960</xdr:colOff>
      <xdr:row>7254</xdr:row>
      <xdr:rowOff>251640</xdr:rowOff>
    </xdr:to>
    <xdr:pic>
      <xdr:nvPicPr>
        <xdr:cNvPr id="2" name="Figura 3" descr=""/>
        <xdr:cNvPicPr/>
      </xdr:nvPicPr>
      <xdr:blipFill>
        <a:blip r:embed="rId3"/>
        <a:stretch/>
      </xdr:blipFill>
      <xdr:spPr>
        <a:xfrm>
          <a:off x="8466120" y="3791259000"/>
          <a:ext cx="2198520" cy="11444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mayara.rezende/AppData/Local/Microsoft/Windows/INetCache/Content.Outlook/7CRHX0Y2/Bens%20Adquiridos%20HGG%202023%2031%2012%202023%20final%20(4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2021"/>
      <sheetName val="Plan3"/>
      <sheetName val="Plan4"/>
      <sheetName val="10.2021"/>
      <sheetName val="2022"/>
      <sheetName val="2023"/>
      <sheetName val="BAIXAS"/>
      <sheetName val="Planilh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X4">
            <v>5108</v>
          </cell>
          <cell r="Y4">
            <v>2038465</v>
          </cell>
          <cell r="Z4" t="str">
            <v>GALPÃO ALMOXARIFADO</v>
          </cell>
          <cell r="AA4">
            <v>3</v>
          </cell>
          <cell r="AB4" t="str">
            <v>MÓVEIS E UTENSÍLIOS</v>
          </cell>
          <cell r="AC4" t="str">
            <v>-</v>
          </cell>
          <cell r="AD4" t="str">
            <v>SUCATA</v>
          </cell>
        </row>
        <row r="5">
          <cell r="X5">
            <v>5109</v>
          </cell>
          <cell r="Y5">
            <v>2038466</v>
          </cell>
          <cell r="Z5" t="str">
            <v>GALPÃO ALMOXARIFADO</v>
          </cell>
          <cell r="AA5">
            <v>3</v>
          </cell>
          <cell r="AB5" t="str">
            <v>MÓVEIS E UTENSÍLIOS</v>
          </cell>
          <cell r="AC5" t="str">
            <v>-</v>
          </cell>
          <cell r="AD5" t="str">
            <v>SUCATA</v>
          </cell>
        </row>
        <row r="6">
          <cell r="X6">
            <v>5110</v>
          </cell>
          <cell r="Y6">
            <v>2038467</v>
          </cell>
          <cell r="Z6" t="str">
            <v>GALPÃO ALMOXARIFADO</v>
          </cell>
          <cell r="AA6">
            <v>3</v>
          </cell>
          <cell r="AB6" t="str">
            <v>MÓVEIS E UTENSÍLIOS</v>
          </cell>
          <cell r="AC6" t="str">
            <v>-</v>
          </cell>
          <cell r="AD6" t="str">
            <v>SUCATA</v>
          </cell>
        </row>
        <row r="7">
          <cell r="X7">
            <v>5111</v>
          </cell>
          <cell r="Y7">
            <v>2038468</v>
          </cell>
          <cell r="Z7" t="str">
            <v>GALPÃO ALMOXARIFADO</v>
          </cell>
          <cell r="AA7">
            <v>3</v>
          </cell>
          <cell r="AB7" t="str">
            <v>MÓVEIS E UTENSÍLIOS</v>
          </cell>
          <cell r="AC7" t="str">
            <v>-</v>
          </cell>
          <cell r="AD7" t="str">
            <v>SUCATA</v>
          </cell>
        </row>
        <row r="8">
          <cell r="X8">
            <v>5112</v>
          </cell>
          <cell r="Y8">
            <v>2038469</v>
          </cell>
          <cell r="Z8" t="str">
            <v>GALPÃO ALMOXARIFADO</v>
          </cell>
          <cell r="AA8">
            <v>3</v>
          </cell>
          <cell r="AB8" t="str">
            <v>MÓVEIS E UTENSÍLIOS</v>
          </cell>
          <cell r="AC8" t="str">
            <v>-</v>
          </cell>
          <cell r="AD8" t="str">
            <v>SUCATA</v>
          </cell>
        </row>
        <row r="9">
          <cell r="X9">
            <v>5113</v>
          </cell>
          <cell r="Y9">
            <v>2038470</v>
          </cell>
          <cell r="Z9" t="str">
            <v>GALPÃO ALMOXARIFADO</v>
          </cell>
          <cell r="AA9">
            <v>3</v>
          </cell>
          <cell r="AB9" t="str">
            <v>MÓVEIS E UTENSÍLIOS</v>
          </cell>
          <cell r="AC9" t="str">
            <v>-</v>
          </cell>
          <cell r="AD9" t="str">
            <v>BOM</v>
          </cell>
        </row>
        <row r="10">
          <cell r="X10">
            <v>5114</v>
          </cell>
          <cell r="Y10">
            <v>2038471</v>
          </cell>
          <cell r="Z10" t="str">
            <v>GALPÃO ALMOXARIFADO</v>
          </cell>
          <cell r="AA10">
            <v>3</v>
          </cell>
          <cell r="AB10" t="str">
            <v>MÓVEIS E UTENSÍLIOS</v>
          </cell>
          <cell r="AC10" t="str">
            <v>-</v>
          </cell>
          <cell r="AD10" t="str">
            <v>BOM</v>
          </cell>
        </row>
        <row r="11">
          <cell r="X11">
            <v>5115</v>
          </cell>
          <cell r="Y11">
            <v>2038472</v>
          </cell>
          <cell r="Z11" t="str">
            <v>GALPÃO ALMOXARIFADO</v>
          </cell>
          <cell r="AA11">
            <v>3</v>
          </cell>
          <cell r="AB11" t="str">
            <v>MÓVEIS E UTENSÍLIOS</v>
          </cell>
          <cell r="AC11" t="str">
            <v>-</v>
          </cell>
          <cell r="AD11" t="str">
            <v>BOM</v>
          </cell>
        </row>
        <row r="12">
          <cell r="X12">
            <v>5116</v>
          </cell>
          <cell r="Y12">
            <v>2038473</v>
          </cell>
          <cell r="Z12" t="str">
            <v>GALPÃO ALMOXARIFADO</v>
          </cell>
          <cell r="AA12">
            <v>3</v>
          </cell>
          <cell r="AB12" t="str">
            <v>MÓVEIS E UTENSÍLIOS</v>
          </cell>
          <cell r="AC12" t="str">
            <v>-</v>
          </cell>
          <cell r="AD12" t="str">
            <v>BOM</v>
          </cell>
        </row>
        <row r="13">
          <cell r="X13">
            <v>5117</v>
          </cell>
          <cell r="Y13">
            <v>2038474</v>
          </cell>
          <cell r="Z13" t="str">
            <v>GALPÃO ALMOXARIFADO</v>
          </cell>
          <cell r="AA13">
            <v>3</v>
          </cell>
          <cell r="AB13" t="str">
            <v>MÓVEIS E UTENSÍLIOS</v>
          </cell>
          <cell r="AC13" t="str">
            <v>-</v>
          </cell>
          <cell r="AD13" t="str">
            <v>BOM</v>
          </cell>
        </row>
        <row r="14">
          <cell r="X14">
            <v>5118</v>
          </cell>
          <cell r="Y14">
            <v>2038475</v>
          </cell>
          <cell r="Z14" t="str">
            <v>HEMODIALISE / DIÁLISE</v>
          </cell>
          <cell r="AA14">
            <v>10</v>
          </cell>
          <cell r="AB14" t="str">
            <v>MAQ. E EQUIPAMENTOS</v>
          </cell>
          <cell r="AC14" t="e">
            <v>#VALUE!</v>
          </cell>
          <cell r="AD14" t="str">
            <v>BOM</v>
          </cell>
        </row>
        <row r="15">
          <cell r="X15">
            <v>5119</v>
          </cell>
          <cell r="Y15">
            <v>2038476</v>
          </cell>
          <cell r="Z15" t="str">
            <v>HEMODIALISE / DIÁLISE</v>
          </cell>
          <cell r="AA15">
            <v>10</v>
          </cell>
          <cell r="AB15" t="str">
            <v>MAQ. E EQUIPAMENTOS</v>
          </cell>
          <cell r="AC15" t="e">
            <v>#VALUE!</v>
          </cell>
          <cell r="AD15" t="str">
            <v>BOM</v>
          </cell>
        </row>
        <row r="16">
          <cell r="X16">
            <v>5153</v>
          </cell>
          <cell r="Y16">
            <v>2038477</v>
          </cell>
          <cell r="Z16" t="str">
            <v>FARMÁCIA</v>
          </cell>
          <cell r="AA16">
            <v>3</v>
          </cell>
          <cell r="AB16" t="str">
            <v>EQUIP. DE INFORMÁTICA</v>
          </cell>
          <cell r="AC16">
            <v>16.100490384613</v>
          </cell>
          <cell r="AD16" t="str">
            <v>BOM</v>
          </cell>
        </row>
        <row r="17">
          <cell r="X17">
            <v>5154</v>
          </cell>
          <cell r="Y17">
            <v>2038478</v>
          </cell>
          <cell r="Z17" t="str">
            <v>FARMÁCIA</v>
          </cell>
          <cell r="AA17">
            <v>3</v>
          </cell>
          <cell r="AB17" t="str">
            <v>EQUIP. DE INFORMÁTICA</v>
          </cell>
          <cell r="AC17">
            <v>16.100490384613</v>
          </cell>
          <cell r="AD17" t="str">
            <v>REGULAR</v>
          </cell>
        </row>
        <row r="18">
          <cell r="X18">
            <v>5155</v>
          </cell>
          <cell r="Y18">
            <v>2038479</v>
          </cell>
          <cell r="Z18" t="str">
            <v>FARMÁCIA</v>
          </cell>
          <cell r="AA18">
            <v>3</v>
          </cell>
          <cell r="AB18" t="str">
            <v>EQUIP. DE INFORMÁTICA</v>
          </cell>
          <cell r="AC18">
            <v>16.100490384613</v>
          </cell>
          <cell r="AD18" t="str">
            <v>REGULAR</v>
          </cell>
        </row>
        <row r="19">
          <cell r="X19">
            <v>5156</v>
          </cell>
          <cell r="Y19">
            <v>2038480</v>
          </cell>
          <cell r="Z19" t="str">
            <v>FARMÁCIA</v>
          </cell>
          <cell r="AA19">
            <v>3</v>
          </cell>
          <cell r="AB19" t="str">
            <v>EQUIP. DE INFORMÁTICA</v>
          </cell>
          <cell r="AC19">
            <v>16.100490384613</v>
          </cell>
          <cell r="AD19" t="str">
            <v>REGULAR</v>
          </cell>
        </row>
        <row r="20">
          <cell r="X20">
            <v>3923</v>
          </cell>
          <cell r="Y20">
            <v>2038481</v>
          </cell>
          <cell r="Z20" t="str">
            <v>UNIDADE DE TERAPIA INTENSIVA</v>
          </cell>
          <cell r="AA20">
            <v>4</v>
          </cell>
          <cell r="AB20" t="str">
            <v>MAQ. E EQUIPAMENTOS</v>
          </cell>
          <cell r="AC20">
            <v>37.6289089031287</v>
          </cell>
          <cell r="AD20" t="str">
            <v>REGULAR</v>
          </cell>
        </row>
        <row r="21">
          <cell r="X21">
            <v>3924</v>
          </cell>
          <cell r="Y21">
            <v>2038482</v>
          </cell>
          <cell r="Z21" t="str">
            <v>CLÍNICA MÉDICA</v>
          </cell>
          <cell r="AA21">
            <v>4</v>
          </cell>
          <cell r="AB21" t="str">
            <v>MAQ. E EQUIPAMENTOS</v>
          </cell>
          <cell r="AC21">
            <v>37.6289089031287</v>
          </cell>
          <cell r="AD21" t="str">
            <v>REGULAR</v>
          </cell>
        </row>
        <row r="22">
          <cell r="X22">
            <v>3925</v>
          </cell>
          <cell r="Y22">
            <v>2038483</v>
          </cell>
          <cell r="Z22" t="str">
            <v>UNIDADE DE TERAPIA INTENSIVA</v>
          </cell>
          <cell r="AA22">
            <v>4</v>
          </cell>
          <cell r="AB22" t="str">
            <v>MAQ. E EQUIPAMENTOS</v>
          </cell>
          <cell r="AC22">
            <v>37.6289089031287</v>
          </cell>
          <cell r="AD22" t="str">
            <v>REGULAR</v>
          </cell>
        </row>
        <row r="23">
          <cell r="X23">
            <v>3926</v>
          </cell>
          <cell r="Y23">
            <v>2038484</v>
          </cell>
          <cell r="Z23" t="str">
            <v>APOIO AO DIAGNÓSTICO</v>
          </cell>
          <cell r="AA23">
            <v>4</v>
          </cell>
          <cell r="AB23" t="str">
            <v>MAQ. E EQUIPAMENTOS</v>
          </cell>
          <cell r="AC23">
            <v>37.6289089031287</v>
          </cell>
          <cell r="AD23" t="str">
            <v>REGULAR</v>
          </cell>
        </row>
        <row r="24">
          <cell r="X24">
            <v>3927</v>
          </cell>
          <cell r="Y24">
            <v>2038485</v>
          </cell>
          <cell r="Z24" t="str">
            <v>CLÍNICA CIRÚRGICA</v>
          </cell>
          <cell r="AA24">
            <v>4</v>
          </cell>
          <cell r="AB24" t="str">
            <v>MAQ. E EQUIPAMENTOS</v>
          </cell>
          <cell r="AC24">
            <v>37.6289089031287</v>
          </cell>
          <cell r="AD24" t="str">
            <v>REGULAR</v>
          </cell>
        </row>
        <row r="25">
          <cell r="X25">
            <v>3928</v>
          </cell>
          <cell r="Y25">
            <v>2038486</v>
          </cell>
          <cell r="Z25" t="str">
            <v>CENTRO CIRÚRGICO</v>
          </cell>
          <cell r="AA25">
            <v>4</v>
          </cell>
          <cell r="AB25" t="str">
            <v>MAQ. E EQUIPAMENTOS</v>
          </cell>
          <cell r="AC25">
            <v>37.6289089031287</v>
          </cell>
          <cell r="AD25" t="str">
            <v>REGULAR</v>
          </cell>
        </row>
        <row r="26">
          <cell r="X26">
            <v>3929</v>
          </cell>
          <cell r="Y26">
            <v>2038487</v>
          </cell>
          <cell r="Z26" t="str">
            <v>CENTRO CIRÚRGICO</v>
          </cell>
          <cell r="AA26">
            <v>4</v>
          </cell>
          <cell r="AB26" t="str">
            <v>MAQ. E EQUIPAMENTOS</v>
          </cell>
          <cell r="AC26">
            <v>37.6289089031287</v>
          </cell>
          <cell r="AD26" t="str">
            <v>REGULAR</v>
          </cell>
        </row>
        <row r="27">
          <cell r="X27">
            <v>3930</v>
          </cell>
          <cell r="Y27">
            <v>2038488</v>
          </cell>
          <cell r="Z27" t="str">
            <v>CLINICA MEDICA</v>
          </cell>
          <cell r="AA27">
            <v>4</v>
          </cell>
          <cell r="AB27" t="str">
            <v>MAQ. E EQUIPAMENTOS</v>
          </cell>
          <cell r="AC27">
            <v>37.6289089031287</v>
          </cell>
          <cell r="AD27" t="str">
            <v>REGULAR</v>
          </cell>
        </row>
        <row r="28">
          <cell r="X28">
            <v>3931</v>
          </cell>
          <cell r="Y28">
            <v>2038489</v>
          </cell>
          <cell r="Z28" t="str">
            <v>UNIDADE DE TERAPIA INTENSIVA</v>
          </cell>
          <cell r="AA28">
            <v>4</v>
          </cell>
          <cell r="AB28" t="str">
            <v>MAQ. E EQUIPAMENTOS</v>
          </cell>
          <cell r="AC28">
            <v>37.6289089031287</v>
          </cell>
          <cell r="AD28" t="str">
            <v>REGULAR</v>
          </cell>
        </row>
        <row r="29">
          <cell r="X29">
            <v>3932</v>
          </cell>
          <cell r="Y29">
            <v>2038490</v>
          </cell>
          <cell r="Z29" t="str">
            <v>CLÍNICA CIRÚRGICA</v>
          </cell>
          <cell r="AA29">
            <v>4</v>
          </cell>
          <cell r="AB29" t="str">
            <v>MAQ. E EQUIPAMENTOS</v>
          </cell>
          <cell r="AC29">
            <v>37.6289089031287</v>
          </cell>
          <cell r="AD29" t="str">
            <v>REGULAR</v>
          </cell>
        </row>
        <row r="30">
          <cell r="X30">
            <v>3933</v>
          </cell>
          <cell r="Y30">
            <v>2038491</v>
          </cell>
          <cell r="Z30" t="str">
            <v>CLÍNICA MÉDICA</v>
          </cell>
          <cell r="AA30">
            <v>4</v>
          </cell>
          <cell r="AB30" t="str">
            <v>MAQ. E EQUIPAMENTOS</v>
          </cell>
          <cell r="AC30">
            <v>37.6289089031287</v>
          </cell>
          <cell r="AD30" t="str">
            <v>REGULAR</v>
          </cell>
        </row>
        <row r="31">
          <cell r="X31">
            <v>3934</v>
          </cell>
          <cell r="Y31">
            <v>2038492</v>
          </cell>
          <cell r="Z31" t="str">
            <v>HEMODIALISE / DIÁLISE</v>
          </cell>
          <cell r="AA31">
            <v>4</v>
          </cell>
          <cell r="AB31" t="str">
            <v>MAQ. E EQUIPAMENTOS</v>
          </cell>
          <cell r="AC31">
            <v>37.6289089031287</v>
          </cell>
          <cell r="AD31" t="str">
            <v>REGULAR</v>
          </cell>
        </row>
        <row r="32">
          <cell r="X32">
            <v>3935</v>
          </cell>
          <cell r="Y32">
            <v>2038493</v>
          </cell>
          <cell r="Z32" t="str">
            <v>CLINICA MÉDICA</v>
          </cell>
          <cell r="AA32">
            <v>4</v>
          </cell>
          <cell r="AB32" t="str">
            <v>MAQ. E EQUIPAMENTOS</v>
          </cell>
          <cell r="AC32">
            <v>37.6289089031287</v>
          </cell>
          <cell r="AD32" t="str">
            <v>REGULAR</v>
          </cell>
        </row>
        <row r="33">
          <cell r="X33">
            <v>3936</v>
          </cell>
          <cell r="Y33">
            <v>2038494</v>
          </cell>
          <cell r="Z33" t="str">
            <v>UNIDADE DE TERAPIA INTENSIVA</v>
          </cell>
          <cell r="AA33">
            <v>4</v>
          </cell>
          <cell r="AB33" t="str">
            <v>MAQ. E EQUIPAMENTOS</v>
          </cell>
          <cell r="AC33">
            <v>37.6289089031287</v>
          </cell>
          <cell r="AD33" t="str">
            <v>REGULAR</v>
          </cell>
        </row>
        <row r="34">
          <cell r="X34">
            <v>3937</v>
          </cell>
          <cell r="Y34">
            <v>2038495</v>
          </cell>
          <cell r="Z34" t="str">
            <v>CLÍNICA MÉDICA</v>
          </cell>
          <cell r="AA34">
            <v>4</v>
          </cell>
          <cell r="AB34" t="str">
            <v>MAQ. E EQUIPAMENTOS</v>
          </cell>
          <cell r="AC34">
            <v>37.6289089031287</v>
          </cell>
          <cell r="AD34" t="str">
            <v>REGULAR</v>
          </cell>
        </row>
        <row r="35">
          <cell r="X35">
            <v>3938</v>
          </cell>
          <cell r="Y35">
            <v>2038496</v>
          </cell>
          <cell r="Z35" t="str">
            <v>CENTRO CIRÚRGICO</v>
          </cell>
          <cell r="AA35">
            <v>4</v>
          </cell>
          <cell r="AB35" t="str">
            <v>MAQ. E EQUIPAMENTOS</v>
          </cell>
          <cell r="AC35">
            <v>37.6289089031287</v>
          </cell>
          <cell r="AD35" t="str">
            <v>REGULAR</v>
          </cell>
        </row>
        <row r="36">
          <cell r="X36">
            <v>3939</v>
          </cell>
          <cell r="Y36">
            <v>2038497</v>
          </cell>
          <cell r="Z36" t="str">
            <v>UNIDADE DE TERAPIA INTENSIVA</v>
          </cell>
          <cell r="AA36">
            <v>4</v>
          </cell>
          <cell r="AB36" t="str">
            <v>MAQ. E EQUIPAMENTOS</v>
          </cell>
          <cell r="AC36">
            <v>37.6289089031287</v>
          </cell>
          <cell r="AD36" t="str">
            <v>REGULAR</v>
          </cell>
        </row>
        <row r="37">
          <cell r="X37">
            <v>3940</v>
          </cell>
          <cell r="Y37">
            <v>2038498</v>
          </cell>
          <cell r="Z37" t="str">
            <v>HEMODIALISE / DIÁLISE</v>
          </cell>
          <cell r="AA37">
            <v>4</v>
          </cell>
          <cell r="AB37" t="str">
            <v>MAQ. E EQUIPAMENTOS</v>
          </cell>
          <cell r="AC37">
            <v>37.6289089031287</v>
          </cell>
          <cell r="AD37" t="str">
            <v>REGULAR</v>
          </cell>
        </row>
        <row r="38">
          <cell r="X38">
            <v>3941</v>
          </cell>
          <cell r="Y38">
            <v>2038499</v>
          </cell>
          <cell r="Z38" t="str">
            <v>APOIO AO DIAGNÓSTICO</v>
          </cell>
          <cell r="AA38">
            <v>4</v>
          </cell>
          <cell r="AB38" t="str">
            <v>MAQ. E EQUIPAMENTOS</v>
          </cell>
          <cell r="AC38">
            <v>37.6289089031287</v>
          </cell>
          <cell r="AD38" t="str">
            <v>REGULAR</v>
          </cell>
        </row>
        <row r="39">
          <cell r="X39">
            <v>5127</v>
          </cell>
          <cell r="Y39">
            <v>2038500</v>
          </cell>
          <cell r="Z39" t="str">
            <v>CENTRO CIRÚRGICO</v>
          </cell>
          <cell r="AA39">
            <v>6</v>
          </cell>
          <cell r="AB39" t="str">
            <v>MAQ. E EQUIPAMENTOS</v>
          </cell>
          <cell r="AC39" t="str">
            <v>-</v>
          </cell>
          <cell r="AD39" t="str">
            <v>REGULAR</v>
          </cell>
        </row>
        <row r="40">
          <cell r="X40">
            <v>5128</v>
          </cell>
          <cell r="Y40">
            <v>2038501</v>
          </cell>
          <cell r="Z40" t="str">
            <v>ALMOXARIFADO</v>
          </cell>
          <cell r="AA40">
            <v>6</v>
          </cell>
          <cell r="AB40" t="str">
            <v>MAQ. E EQUIPAMENTOS</v>
          </cell>
          <cell r="AC40" t="str">
            <v>-</v>
          </cell>
          <cell r="AD40" t="str">
            <v>REGULAR</v>
          </cell>
        </row>
        <row r="41">
          <cell r="X41">
            <v>5129</v>
          </cell>
          <cell r="Y41">
            <v>2038502</v>
          </cell>
          <cell r="Z41" t="str">
            <v>ESTRAGADO</v>
          </cell>
          <cell r="AA41">
            <v>6</v>
          </cell>
          <cell r="AB41" t="str">
            <v>MAQ. E EQUIPAMENTOS</v>
          </cell>
          <cell r="AC41" t="str">
            <v>-</v>
          </cell>
          <cell r="AD41" t="str">
            <v>RUIM</v>
          </cell>
        </row>
        <row r="42">
          <cell r="X42">
            <v>5130</v>
          </cell>
          <cell r="Y42">
            <v>2038503</v>
          </cell>
          <cell r="Z42" t="str">
            <v>ESTRAGADO</v>
          </cell>
          <cell r="AA42">
            <v>6</v>
          </cell>
          <cell r="AB42" t="str">
            <v>MAQ. E EQUIPAMENTOS</v>
          </cell>
          <cell r="AC42" t="str">
            <v>-</v>
          </cell>
          <cell r="AD42" t="str">
            <v>RUIM</v>
          </cell>
        </row>
        <row r="43">
          <cell r="X43">
            <v>5132</v>
          </cell>
          <cell r="Y43">
            <v>2038504</v>
          </cell>
          <cell r="Z43" t="str">
            <v>GALPÃO ALMOXARIFADO</v>
          </cell>
          <cell r="AA43">
            <v>6</v>
          </cell>
          <cell r="AB43" t="str">
            <v>MAQ. E EQUIPAMENTOS</v>
          </cell>
          <cell r="AC43" t="str">
            <v>-</v>
          </cell>
          <cell r="AD43" t="str">
            <v>REGULAR</v>
          </cell>
        </row>
        <row r="44">
          <cell r="X44">
            <v>5133</v>
          </cell>
          <cell r="Y44">
            <v>2038505</v>
          </cell>
          <cell r="Z44" t="str">
            <v>ENGENHARIA CLÍNICA</v>
          </cell>
          <cell r="AA44">
            <v>6</v>
          </cell>
          <cell r="AB44" t="str">
            <v>MAQ. E EQUIPAMENTOS</v>
          </cell>
          <cell r="AC44" t="str">
            <v>-</v>
          </cell>
          <cell r="AD44" t="str">
            <v>REGULAR</v>
          </cell>
        </row>
        <row r="45">
          <cell r="X45">
            <v>5122</v>
          </cell>
          <cell r="Y45">
            <v>2038506</v>
          </cell>
          <cell r="Z45" t="str">
            <v>MANUTENCAO PREDIAL</v>
          </cell>
          <cell r="AA45">
            <v>7</v>
          </cell>
          <cell r="AB45" t="str">
            <v>MÓVEIS E UTENSÍLIOS</v>
          </cell>
          <cell r="AC45">
            <v>146.566810897436</v>
          </cell>
          <cell r="AD45" t="str">
            <v>REGULAR</v>
          </cell>
        </row>
        <row r="46">
          <cell r="X46">
            <v>5135</v>
          </cell>
          <cell r="Y46">
            <v>2038507</v>
          </cell>
          <cell r="Z46" t="str">
            <v>ALMOXARIFADO</v>
          </cell>
          <cell r="AA46">
            <v>3</v>
          </cell>
          <cell r="AB46" t="str">
            <v>EQUIP. DE INFORMÁTICA</v>
          </cell>
          <cell r="AC46">
            <v>1214.51919323346</v>
          </cell>
          <cell r="AD46" t="str">
            <v>REGULAR</v>
          </cell>
        </row>
        <row r="47">
          <cell r="X47">
            <v>5136</v>
          </cell>
          <cell r="Y47">
            <v>2038508</v>
          </cell>
          <cell r="Z47" t="str">
            <v>CLINICA MÉDICA</v>
          </cell>
          <cell r="AA47">
            <v>3</v>
          </cell>
          <cell r="AB47" t="str">
            <v>EQUIP. DE INFORMÁTICA</v>
          </cell>
          <cell r="AC47">
            <v>1214.51919323346</v>
          </cell>
          <cell r="AD47" t="str">
            <v>REGULAR</v>
          </cell>
        </row>
        <row r="48">
          <cell r="X48">
            <v>5137</v>
          </cell>
          <cell r="Y48">
            <v>2038509</v>
          </cell>
          <cell r="Z48" t="str">
            <v>ALMOXARIFADO</v>
          </cell>
          <cell r="AA48">
            <v>3</v>
          </cell>
          <cell r="AB48" t="str">
            <v>EQUIP. DE INFORMÁTICA</v>
          </cell>
          <cell r="AC48">
            <v>1214.51919323346</v>
          </cell>
          <cell r="AD48" t="str">
            <v>REGULAR</v>
          </cell>
        </row>
        <row r="49">
          <cell r="X49">
            <v>5138</v>
          </cell>
          <cell r="Y49">
            <v>2038510</v>
          </cell>
          <cell r="Z49" t="str">
            <v>CLÍNICA MÉDICA</v>
          </cell>
          <cell r="AA49">
            <v>3</v>
          </cell>
          <cell r="AB49" t="str">
            <v>EQUIP. DE INFORMÁTICA</v>
          </cell>
          <cell r="AC49">
            <v>1214.51919323346</v>
          </cell>
          <cell r="AD49" t="str">
            <v>REGULAR</v>
          </cell>
        </row>
        <row r="50">
          <cell r="X50">
            <v>5207</v>
          </cell>
          <cell r="Y50">
            <v>2038511</v>
          </cell>
          <cell r="Z50" t="str">
            <v>GERÊNCIA DE HOTELARIA</v>
          </cell>
          <cell r="AA50">
            <v>3</v>
          </cell>
          <cell r="AB50" t="str">
            <v>MÓVEIS E UTENSÍLIOS</v>
          </cell>
          <cell r="AC50">
            <v>17.1673351139577</v>
          </cell>
          <cell r="AD50" t="str">
            <v>REGULAR</v>
          </cell>
        </row>
        <row r="51">
          <cell r="X51">
            <v>5208</v>
          </cell>
          <cell r="Y51">
            <v>2038512</v>
          </cell>
          <cell r="Z51" t="str">
            <v>GERÊNCIA DE HOTELARIA</v>
          </cell>
          <cell r="AA51">
            <v>3</v>
          </cell>
          <cell r="AB51" t="str">
            <v>MÓVEIS E UTENSÍLIOS</v>
          </cell>
          <cell r="AC51">
            <v>8.92983689458561</v>
          </cell>
          <cell r="AD51" t="str">
            <v>REGULAR</v>
          </cell>
        </row>
        <row r="52">
          <cell r="X52">
            <v>5209</v>
          </cell>
          <cell r="Y52">
            <v>2038513</v>
          </cell>
          <cell r="Z52" t="str">
            <v>GERÊNCIA DE HOTELARIA</v>
          </cell>
          <cell r="AA52">
            <v>3</v>
          </cell>
          <cell r="AB52" t="str">
            <v>MÓVEIS E UTENSÍLIOS</v>
          </cell>
          <cell r="AC52">
            <v>8.92983689458561</v>
          </cell>
          <cell r="AD52" t="str">
            <v>REGULAR</v>
          </cell>
        </row>
        <row r="53">
          <cell r="X53">
            <v>5210</v>
          </cell>
          <cell r="Y53">
            <v>2038514</v>
          </cell>
          <cell r="Z53" t="str">
            <v>GERÊNCIA DE HOTELARIA</v>
          </cell>
          <cell r="AA53">
            <v>3</v>
          </cell>
          <cell r="AB53" t="str">
            <v>MÓVEIS E UTENSÍLIOS</v>
          </cell>
          <cell r="AC53">
            <v>8.92983689458561</v>
          </cell>
          <cell r="AD53" t="str">
            <v>REGULAR</v>
          </cell>
        </row>
        <row r="54">
          <cell r="X54">
            <v>5211</v>
          </cell>
          <cell r="Y54">
            <v>2038515</v>
          </cell>
          <cell r="Z54" t="str">
            <v>ALMOXARIFADO – HGG</v>
          </cell>
          <cell r="AA54">
            <v>3</v>
          </cell>
          <cell r="AB54" t="str">
            <v>MÓVEIS E UTENSÍLIOS</v>
          </cell>
          <cell r="AC54">
            <v>8.92983689458561</v>
          </cell>
          <cell r="AD54" t="str">
            <v>REGULAR</v>
          </cell>
        </row>
        <row r="55">
          <cell r="X55">
            <v>2312</v>
          </cell>
          <cell r="Y55">
            <v>2038516</v>
          </cell>
          <cell r="Z55" t="str">
            <v>GALPÃO ALMOXARIFADO</v>
          </cell>
          <cell r="AA55">
            <v>5</v>
          </cell>
          <cell r="AB55" t="str">
            <v>MÓVEIS E UTENSÍLIOS</v>
          </cell>
          <cell r="AC55">
            <v>139.886809116791</v>
          </cell>
          <cell r="AD55" t="str">
            <v>REGULAR</v>
          </cell>
        </row>
        <row r="56">
          <cell r="X56">
            <v>3873</v>
          </cell>
          <cell r="Y56">
            <v>2038517</v>
          </cell>
          <cell r="Z56" t="str">
            <v>AMBULATÓRO – RECEPÇÃO</v>
          </cell>
          <cell r="AA56">
            <v>5</v>
          </cell>
          <cell r="AB56" t="str">
            <v>MAQ. E EQUIPAMENTOS</v>
          </cell>
          <cell r="AC56">
            <v>61.0776679487045</v>
          </cell>
          <cell r="AD56" t="str">
            <v>REGULAR</v>
          </cell>
        </row>
        <row r="57">
          <cell r="X57">
            <v>3874</v>
          </cell>
          <cell r="Y57">
            <v>2038518</v>
          </cell>
          <cell r="Z57" t="str">
            <v>GALPÃO ALMOXARIFADO</v>
          </cell>
          <cell r="AA57">
            <v>5</v>
          </cell>
          <cell r="AB57" t="str">
            <v>MAQ. E EQUIPAMENTOS</v>
          </cell>
          <cell r="AC57">
            <v>61.0776679487045</v>
          </cell>
          <cell r="AD57" t="str">
            <v>REGULAR</v>
          </cell>
        </row>
        <row r="58">
          <cell r="X58">
            <v>5139</v>
          </cell>
          <cell r="Y58">
            <v>2038519</v>
          </cell>
          <cell r="Z58" t="str">
            <v>AUDITÓRIO 2</v>
          </cell>
          <cell r="AA58">
            <v>7</v>
          </cell>
          <cell r="AB58" t="str">
            <v>MAQ. E EQUIPAMENTOS</v>
          </cell>
          <cell r="AC58">
            <v>609.190113960034</v>
          </cell>
          <cell r="AD58" t="str">
            <v>REGULAR</v>
          </cell>
        </row>
        <row r="59">
          <cell r="X59">
            <v>5140</v>
          </cell>
          <cell r="Y59">
            <v>2038520</v>
          </cell>
          <cell r="Z59" t="str">
            <v>AUDITÓRIO 2</v>
          </cell>
          <cell r="AA59">
            <v>7</v>
          </cell>
          <cell r="AB59" t="str">
            <v>MAQ. E EQUIPAMENTOS</v>
          </cell>
          <cell r="AC59">
            <v>609.190113960034</v>
          </cell>
          <cell r="AD59" t="str">
            <v>REGULAR</v>
          </cell>
        </row>
        <row r="60">
          <cell r="X60">
            <v>5141</v>
          </cell>
          <cell r="Y60">
            <v>2038521</v>
          </cell>
          <cell r="Z60" t="str">
            <v>GALPÃO ALMOXARIFADO</v>
          </cell>
          <cell r="AA60">
            <v>7</v>
          </cell>
          <cell r="AB60" t="str">
            <v>MÓVEIS E UTENSÍLIOS</v>
          </cell>
          <cell r="AC60">
            <v>152.091844729324</v>
          </cell>
          <cell r="AD60" t="str">
            <v>REGULAR</v>
          </cell>
        </row>
        <row r="61">
          <cell r="X61">
            <v>5142</v>
          </cell>
          <cell r="Y61">
            <v>2038522</v>
          </cell>
          <cell r="Z61" t="str">
            <v>AMBULATÓRIO</v>
          </cell>
          <cell r="AA61">
            <v>3</v>
          </cell>
          <cell r="AB61" t="str">
            <v>MÓVEIS E UTENSÍLIOS</v>
          </cell>
          <cell r="AC61">
            <v>30.7332763532722</v>
          </cell>
          <cell r="AD61" t="str">
            <v>REGULAR</v>
          </cell>
        </row>
        <row r="62">
          <cell r="X62">
            <v>5143</v>
          </cell>
          <cell r="Y62">
            <v>2038523</v>
          </cell>
          <cell r="Z62" t="str">
            <v>AMBULATÓRIO</v>
          </cell>
          <cell r="AA62">
            <v>3</v>
          </cell>
          <cell r="AB62" t="str">
            <v>MÓVEIS E UTENSÍLIOS</v>
          </cell>
          <cell r="AC62">
            <v>30.7332763532722</v>
          </cell>
          <cell r="AD62" t="str">
            <v>REGULAR</v>
          </cell>
        </row>
        <row r="63">
          <cell r="X63">
            <v>5144</v>
          </cell>
          <cell r="Y63">
            <v>2038524</v>
          </cell>
          <cell r="Z63" t="str">
            <v>GALPÃO ALMOXARIFADO</v>
          </cell>
          <cell r="AA63">
            <v>3</v>
          </cell>
          <cell r="AB63" t="str">
            <v>MÓVEIS E UTENSÍLIOS</v>
          </cell>
          <cell r="AC63">
            <v>42.9334544159487</v>
          </cell>
          <cell r="AD63" t="str">
            <v>REGULAR</v>
          </cell>
        </row>
        <row r="64">
          <cell r="X64">
            <v>5145</v>
          </cell>
          <cell r="Y64">
            <v>2038525</v>
          </cell>
          <cell r="Z64" t="str">
            <v>GALPÃO ALMOXARIFADO</v>
          </cell>
          <cell r="AA64">
            <v>3</v>
          </cell>
          <cell r="AB64" t="str">
            <v>EQUIP. DE INFORMÁTICA</v>
          </cell>
          <cell r="AC64">
            <v>44.8037250712191</v>
          </cell>
          <cell r="AD64" t="str">
            <v>REGULAR</v>
          </cell>
        </row>
        <row r="65">
          <cell r="X65">
            <v>5146</v>
          </cell>
          <cell r="Y65">
            <v>2038526</v>
          </cell>
          <cell r="Z65" t="str">
            <v>GALPÃO ALMOXARIFADO</v>
          </cell>
          <cell r="AA65">
            <v>3</v>
          </cell>
          <cell r="AB65" t="str">
            <v>MÓVEIS E UTENSÍLIOS</v>
          </cell>
          <cell r="AC65">
            <v>27.1912891737855</v>
          </cell>
          <cell r="AD65" t="str">
            <v>REGULAR</v>
          </cell>
        </row>
        <row r="66">
          <cell r="X66">
            <v>5147</v>
          </cell>
          <cell r="Y66">
            <v>2038527</v>
          </cell>
          <cell r="Z66" t="str">
            <v>GALPÃO ALMOXARIFADO</v>
          </cell>
          <cell r="AA66">
            <v>3</v>
          </cell>
          <cell r="AB66" t="str">
            <v>MÓVEIS E UTENSÍLIOS</v>
          </cell>
          <cell r="AC66">
            <v>27.1912891737855</v>
          </cell>
          <cell r="AD66" t="str">
            <v>REGULAR</v>
          </cell>
        </row>
        <row r="67">
          <cell r="X67">
            <v>5150</v>
          </cell>
          <cell r="Y67">
            <v>2038528</v>
          </cell>
          <cell r="Z67" t="str">
            <v>ADMINISTRAÇÃO - SEDE - ALMOXARIFADO</v>
          </cell>
          <cell r="AA67">
            <v>3</v>
          </cell>
          <cell r="AB67" t="str">
            <v>MAQ. E EQUIPAMENTOS</v>
          </cell>
          <cell r="AC67">
            <v>385.901937321937</v>
          </cell>
          <cell r="AD67" t="str">
            <v>RUIM</v>
          </cell>
        </row>
        <row r="68">
          <cell r="X68">
            <v>5750</v>
          </cell>
          <cell r="Y68">
            <v>2038529</v>
          </cell>
          <cell r="Z68" t="str">
            <v>ASTEC</v>
          </cell>
          <cell r="AA68">
            <v>7</v>
          </cell>
          <cell r="AB68" t="str">
            <v>MÓVEIS E UTENSÍLIOS</v>
          </cell>
          <cell r="AC68">
            <v>146.566810897436</v>
          </cell>
          <cell r="AD68" t="str">
            <v>REGULAR</v>
          </cell>
        </row>
        <row r="69">
          <cell r="X69">
            <v>5751</v>
          </cell>
          <cell r="Y69">
            <v>2038530</v>
          </cell>
          <cell r="Z69" t="str">
            <v>SALA DE MONITORAMENTO</v>
          </cell>
          <cell r="AA69">
            <v>7</v>
          </cell>
          <cell r="AB69" t="str">
            <v>MÓVEIS E UTENSÍLIOS</v>
          </cell>
          <cell r="AC69">
            <v>146.566810897436</v>
          </cell>
          <cell r="AD69" t="str">
            <v>REGULAR</v>
          </cell>
        </row>
        <row r="70">
          <cell r="X70">
            <v>5151</v>
          </cell>
          <cell r="Y70">
            <v>2038531</v>
          </cell>
          <cell r="Z70" t="str">
            <v>CENTRO CIRÚRGICO</v>
          </cell>
          <cell r="AA70">
            <v>4</v>
          </cell>
          <cell r="AB70" t="str">
            <v>MAQ. E EQUIPAMENTOS</v>
          </cell>
          <cell r="AC70">
            <v>196.281990740741</v>
          </cell>
          <cell r="AD70" t="str">
            <v>REGULAR</v>
          </cell>
        </row>
        <row r="71">
          <cell r="X71">
            <v>5152</v>
          </cell>
          <cell r="Y71">
            <v>2038532</v>
          </cell>
          <cell r="Z71" t="str">
            <v>GERÊNCIA DE PESSOAL - HGG</v>
          </cell>
          <cell r="AA71">
            <v>4</v>
          </cell>
          <cell r="AB71" t="str">
            <v>MAQ. E EQUIPAMENTOS</v>
          </cell>
          <cell r="AC71">
            <v>198.375822649572</v>
          </cell>
          <cell r="AD71" t="str">
            <v>RUIM</v>
          </cell>
        </row>
        <row r="72">
          <cell r="X72">
            <v>5212</v>
          </cell>
          <cell r="Y72">
            <v>2038533</v>
          </cell>
          <cell r="Z72" t="str">
            <v>HEMODIALISE / DIÁLISE</v>
          </cell>
          <cell r="AA72">
            <v>10</v>
          </cell>
          <cell r="AB72" t="str">
            <v>MAQ. E EQUIPAMENTOS</v>
          </cell>
          <cell r="AC72">
            <v>1010.24321225071</v>
          </cell>
          <cell r="AD72" t="str">
            <v>REGULAR</v>
          </cell>
        </row>
        <row r="73">
          <cell r="X73">
            <v>5213</v>
          </cell>
          <cell r="Y73">
            <v>2038534</v>
          </cell>
          <cell r="Z73" t="str">
            <v>ENGENHARIA CLÍNICA</v>
          </cell>
          <cell r="AA73">
            <v>2</v>
          </cell>
          <cell r="AB73" t="str">
            <v>MAQ. E EQUIPAMENTOS</v>
          </cell>
          <cell r="AC73">
            <v>3.7017473646664</v>
          </cell>
          <cell r="AD73" t="str">
            <v>REGULAR</v>
          </cell>
        </row>
        <row r="74">
          <cell r="X74">
            <v>5214</v>
          </cell>
          <cell r="Y74">
            <v>2038535</v>
          </cell>
          <cell r="Z74" t="str">
            <v>ENGENHARIA CLÍNICA</v>
          </cell>
          <cell r="AA74">
            <v>2</v>
          </cell>
          <cell r="AB74" t="str">
            <v>MAQ. E EQUIPAMENTOS</v>
          </cell>
          <cell r="AC74">
            <v>33.403197044155</v>
          </cell>
          <cell r="AD74" t="str">
            <v>REGULAR</v>
          </cell>
        </row>
        <row r="75">
          <cell r="X75">
            <v>5215</v>
          </cell>
          <cell r="Y75">
            <v>2038536</v>
          </cell>
          <cell r="Z75" t="str">
            <v>ALMOXARIFADO</v>
          </cell>
          <cell r="AA75">
            <v>3</v>
          </cell>
          <cell r="AB75" t="str">
            <v>MÓVEIS E UTENSÍLIOS</v>
          </cell>
          <cell r="AC75">
            <v>53.3973076923008</v>
          </cell>
          <cell r="AD75" t="str">
            <v>REGULAR</v>
          </cell>
        </row>
        <row r="76">
          <cell r="X76">
            <v>5216</v>
          </cell>
          <cell r="Y76">
            <v>2038537</v>
          </cell>
          <cell r="Z76" t="str">
            <v>ALMOXARIFADO</v>
          </cell>
          <cell r="AA76">
            <v>3</v>
          </cell>
          <cell r="AB76" t="str">
            <v>MÓVEIS E UTENSÍLIOS</v>
          </cell>
          <cell r="AC76">
            <v>53.3973076923008</v>
          </cell>
          <cell r="AD76" t="str">
            <v>REGULAR</v>
          </cell>
        </row>
        <row r="77">
          <cell r="X77">
            <v>5217</v>
          </cell>
          <cell r="Y77">
            <v>2038538</v>
          </cell>
          <cell r="Z77" t="str">
            <v>ALMOXARIFADO</v>
          </cell>
          <cell r="AA77">
            <v>3</v>
          </cell>
          <cell r="AB77" t="str">
            <v>MÓVEIS E UTENSÍLIOS</v>
          </cell>
          <cell r="AC77">
            <v>53.3973076923008</v>
          </cell>
          <cell r="AD77" t="str">
            <v>REGULAR</v>
          </cell>
        </row>
        <row r="78">
          <cell r="X78">
            <v>5218</v>
          </cell>
          <cell r="Y78">
            <v>2038539</v>
          </cell>
          <cell r="Z78" t="str">
            <v>ALMOXARIFADO</v>
          </cell>
          <cell r="AA78">
            <v>3</v>
          </cell>
          <cell r="AB78" t="str">
            <v>MÓVEIS E UTENSÍLIOS</v>
          </cell>
          <cell r="AC78">
            <v>53.3973076923008</v>
          </cell>
          <cell r="AD78" t="str">
            <v>REGULAR</v>
          </cell>
        </row>
        <row r="79">
          <cell r="X79">
            <v>5219</v>
          </cell>
          <cell r="Y79">
            <v>2038540</v>
          </cell>
          <cell r="Z79" t="str">
            <v>ALMOXARIFADO</v>
          </cell>
          <cell r="AA79">
            <v>3</v>
          </cell>
          <cell r="AB79" t="str">
            <v>MÓVEIS E UTENSÍLIOS</v>
          </cell>
          <cell r="AC79">
            <v>53.3973076923008</v>
          </cell>
          <cell r="AD79" t="str">
            <v>REGULAR</v>
          </cell>
        </row>
        <row r="80">
          <cell r="X80">
            <v>5220</v>
          </cell>
          <cell r="Y80">
            <v>2038541</v>
          </cell>
          <cell r="Z80" t="str">
            <v>CCIH</v>
          </cell>
          <cell r="AA80">
            <v>3</v>
          </cell>
          <cell r="AB80" t="str">
            <v>MÓVEIS E UTENSÍLIOS</v>
          </cell>
          <cell r="AC80">
            <v>53.3973076923008</v>
          </cell>
          <cell r="AD80" t="str">
            <v>REGULAR</v>
          </cell>
        </row>
        <row r="81">
          <cell r="X81">
            <v>5221</v>
          </cell>
          <cell r="Y81">
            <v>2038542</v>
          </cell>
          <cell r="Z81" t="str">
            <v>CCIH</v>
          </cell>
          <cell r="AA81">
            <v>3</v>
          </cell>
          <cell r="AB81" t="str">
            <v>MÓVEIS E UTENSÍLIOS</v>
          </cell>
          <cell r="AC81">
            <v>53.3973076923008</v>
          </cell>
          <cell r="AD81" t="str">
            <v>REGULAR</v>
          </cell>
        </row>
        <row r="82">
          <cell r="X82">
            <v>5239</v>
          </cell>
          <cell r="Y82">
            <v>2038455</v>
          </cell>
          <cell r="Z82" t="str">
            <v>UNIDADE DE TERAPIA INTENSIVA</v>
          </cell>
          <cell r="AA82">
            <v>3</v>
          </cell>
          <cell r="AB82" t="str">
            <v>MÓVEIS E UTENSÍLIOS</v>
          </cell>
          <cell r="AC82">
            <v>86.2528846153734</v>
          </cell>
          <cell r="AD82" t="str">
            <v>REGULAR</v>
          </cell>
        </row>
        <row r="83">
          <cell r="X83">
            <v>5240</v>
          </cell>
          <cell r="Y83">
            <v>2038546</v>
          </cell>
          <cell r="Z83" t="str">
            <v>CLÍNICA CIRÚRGICA</v>
          </cell>
          <cell r="AA83">
            <v>3</v>
          </cell>
          <cell r="AB83" t="str">
            <v>MÓVEIS E UTENSÍLIOS</v>
          </cell>
          <cell r="AC83">
            <v>86.2528846153734</v>
          </cell>
          <cell r="AD83" t="str">
            <v>REGULAR</v>
          </cell>
        </row>
        <row r="84">
          <cell r="X84">
            <v>5243</v>
          </cell>
          <cell r="Y84">
            <v>2038549</v>
          </cell>
          <cell r="Z84" t="str">
            <v>DIÁLISE</v>
          </cell>
          <cell r="AA84">
            <v>3</v>
          </cell>
          <cell r="AB84" t="str">
            <v>MÓVEIS E UTENSÍLIOS</v>
          </cell>
          <cell r="AC84">
            <v>86.2528846153734</v>
          </cell>
          <cell r="AD84" t="str">
            <v>REGULAR</v>
          </cell>
        </row>
        <row r="85">
          <cell r="X85">
            <v>5244</v>
          </cell>
          <cell r="Y85">
            <v>2038550</v>
          </cell>
          <cell r="Z85" t="str">
            <v>CENTRAL DE MATERIAL E ESTERILIZAÇÃO</v>
          </cell>
          <cell r="AA85">
            <v>3</v>
          </cell>
          <cell r="AB85" t="str">
            <v>MÓVEIS E UTENSÍLIOS</v>
          </cell>
          <cell r="AC85">
            <v>86.2528846153734</v>
          </cell>
          <cell r="AD85" t="str">
            <v>REGULAR</v>
          </cell>
        </row>
        <row r="86">
          <cell r="X86">
            <v>5251</v>
          </cell>
          <cell r="Y86">
            <v>2038555</v>
          </cell>
          <cell r="Z86" t="str">
            <v>HEMODIALISE / DIÁLISE</v>
          </cell>
          <cell r="AA86">
            <v>3</v>
          </cell>
          <cell r="AB86" t="str">
            <v>MÓVEIS E UTENSÍLIOS</v>
          </cell>
          <cell r="AC86">
            <v>85.532467948707</v>
          </cell>
          <cell r="AD86" t="str">
            <v>REGULAR</v>
          </cell>
        </row>
        <row r="87">
          <cell r="X87">
            <v>5257</v>
          </cell>
          <cell r="Y87">
            <v>2038561</v>
          </cell>
          <cell r="Z87" t="str">
            <v>CENTRAL DE MATERIAL E ESTERILIZAÇÃO</v>
          </cell>
          <cell r="AA87">
            <v>3</v>
          </cell>
          <cell r="AB87" t="str">
            <v>MÓVEIS E UTENSÍLIOS</v>
          </cell>
          <cell r="AC87">
            <v>65.5151858974274</v>
          </cell>
          <cell r="AD87" t="str">
            <v>REGULAR</v>
          </cell>
        </row>
        <row r="88">
          <cell r="X88">
            <v>5258</v>
          </cell>
          <cell r="Y88">
            <v>2038562</v>
          </cell>
          <cell r="Z88" t="str">
            <v>CENTRAL DE MATERIAL E ESTERILIZAÇÃO</v>
          </cell>
          <cell r="AA88">
            <v>3</v>
          </cell>
          <cell r="AB88" t="str">
            <v>MÓVEIS E UTENSÍLIOS</v>
          </cell>
          <cell r="AC88">
            <v>65.5151858974274</v>
          </cell>
          <cell r="AD88" t="str">
            <v>REGULAR</v>
          </cell>
        </row>
        <row r="89">
          <cell r="X89">
            <v>5259</v>
          </cell>
          <cell r="Y89">
            <v>2038563</v>
          </cell>
          <cell r="Z89" t="str">
            <v>CENTRAL DE MATERIAL E ESTERILIZAÇÃO</v>
          </cell>
          <cell r="AA89">
            <v>3</v>
          </cell>
          <cell r="AB89" t="str">
            <v>MÓVEIS E UTENSÍLIOS</v>
          </cell>
          <cell r="AC89">
            <v>65.5151858974274</v>
          </cell>
          <cell r="AD89" t="str">
            <v>REGULAR</v>
          </cell>
        </row>
        <row r="90">
          <cell r="X90">
            <v>5260</v>
          </cell>
          <cell r="Y90">
            <v>2038564</v>
          </cell>
          <cell r="Z90" t="str">
            <v>CLÍNICA CIRÚRGICA</v>
          </cell>
          <cell r="AA90">
            <v>3</v>
          </cell>
          <cell r="AB90" t="str">
            <v>MÓVEIS E UTENSÍLIOS</v>
          </cell>
          <cell r="AC90">
            <v>32.2016025640874</v>
          </cell>
          <cell r="AD90" t="str">
            <v>REGULAR</v>
          </cell>
        </row>
        <row r="91">
          <cell r="X91">
            <v>5261</v>
          </cell>
          <cell r="Y91">
            <v>2038565</v>
          </cell>
          <cell r="Z91" t="str">
            <v>CLÍNICA MÉDICA</v>
          </cell>
          <cell r="AA91">
            <v>3</v>
          </cell>
          <cell r="AB91" t="str">
            <v>MÓVEIS E UTENSÍLIOS</v>
          </cell>
          <cell r="AC91">
            <v>32.2016025640874</v>
          </cell>
          <cell r="AD91" t="str">
            <v>REGULAR</v>
          </cell>
        </row>
        <row r="92">
          <cell r="X92">
            <v>5262</v>
          </cell>
          <cell r="Y92">
            <v>2038566</v>
          </cell>
          <cell r="Z92" t="str">
            <v>CLÍNICA MÉDICA</v>
          </cell>
          <cell r="AA92">
            <v>3</v>
          </cell>
          <cell r="AB92" t="str">
            <v>MÓVEIS E UTENSÍLIOS</v>
          </cell>
          <cell r="AC92">
            <v>32.2016025640874</v>
          </cell>
          <cell r="AD92" t="str">
            <v>REGULAR</v>
          </cell>
        </row>
        <row r="93">
          <cell r="X93">
            <v>5222</v>
          </cell>
          <cell r="Y93">
            <v>2038567</v>
          </cell>
          <cell r="Z93" t="str">
            <v>ROUPARIA</v>
          </cell>
          <cell r="AA93">
            <v>7</v>
          </cell>
          <cell r="AB93" t="str">
            <v>MÓVEIS E UTENSÍLIOS</v>
          </cell>
          <cell r="AC93">
            <v>164.363582350424</v>
          </cell>
          <cell r="AD93" t="str">
            <v>BOM</v>
          </cell>
        </row>
        <row r="94">
          <cell r="X94">
            <v>5223</v>
          </cell>
          <cell r="Y94">
            <v>2038568</v>
          </cell>
          <cell r="Z94" t="str">
            <v>ROUPARIA</v>
          </cell>
          <cell r="AA94">
            <v>7</v>
          </cell>
          <cell r="AB94" t="str">
            <v>MÓVEIS E UTENSÍLIOS</v>
          </cell>
          <cell r="AC94">
            <v>164.363582350424</v>
          </cell>
          <cell r="AD94" t="str">
            <v>BOM</v>
          </cell>
        </row>
        <row r="95">
          <cell r="X95">
            <v>5224</v>
          </cell>
          <cell r="Y95">
            <v>2038569</v>
          </cell>
          <cell r="Z95" t="str">
            <v>ROUPARIA</v>
          </cell>
          <cell r="AA95">
            <v>7</v>
          </cell>
          <cell r="AB95" t="str">
            <v>MÓVEIS E UTENSÍLIOS</v>
          </cell>
          <cell r="AC95">
            <v>164.363582350424</v>
          </cell>
          <cell r="AD95" t="str">
            <v>BOM</v>
          </cell>
        </row>
        <row r="96">
          <cell r="X96">
            <v>5225</v>
          </cell>
          <cell r="Y96">
            <v>2038570</v>
          </cell>
          <cell r="Z96" t="str">
            <v>ROUPARIA</v>
          </cell>
          <cell r="AA96">
            <v>7</v>
          </cell>
          <cell r="AB96" t="str">
            <v>MÓVEIS E UTENSÍLIOS</v>
          </cell>
          <cell r="AC96">
            <v>164.363582350424</v>
          </cell>
          <cell r="AD96" t="str">
            <v>BOM</v>
          </cell>
        </row>
        <row r="97">
          <cell r="X97">
            <v>5226</v>
          </cell>
          <cell r="Y97">
            <v>2038571</v>
          </cell>
          <cell r="Z97" t="str">
            <v>ROUPARIA</v>
          </cell>
          <cell r="AA97">
            <v>7</v>
          </cell>
          <cell r="AB97" t="str">
            <v>MÓVEIS E UTENSÍLIOS</v>
          </cell>
          <cell r="AC97">
            <v>164.363582350424</v>
          </cell>
          <cell r="AD97" t="str">
            <v>BOM</v>
          </cell>
        </row>
        <row r="98">
          <cell r="X98">
            <v>5227</v>
          </cell>
          <cell r="Y98">
            <v>2038572</v>
          </cell>
          <cell r="Z98" t="str">
            <v>ROUPARIA</v>
          </cell>
          <cell r="AA98">
            <v>7</v>
          </cell>
          <cell r="AB98" t="str">
            <v>MÓVEIS E UTENSÍLIOS</v>
          </cell>
          <cell r="AC98">
            <v>164.363582350424</v>
          </cell>
          <cell r="AD98" t="str">
            <v>BOM</v>
          </cell>
        </row>
        <row r="99">
          <cell r="X99">
            <v>5228</v>
          </cell>
          <cell r="Y99">
            <v>2038573</v>
          </cell>
          <cell r="Z99" t="str">
            <v>ROUPARIA</v>
          </cell>
          <cell r="AA99">
            <v>7</v>
          </cell>
          <cell r="AB99" t="str">
            <v>MÓVEIS E UTENSÍLIOS</v>
          </cell>
          <cell r="AC99">
            <v>164.363582350424</v>
          </cell>
          <cell r="AD99" t="str">
            <v>BOM</v>
          </cell>
        </row>
        <row r="100">
          <cell r="X100">
            <v>5229</v>
          </cell>
          <cell r="Y100">
            <v>2038574</v>
          </cell>
          <cell r="Z100" t="str">
            <v>ROUPARIA</v>
          </cell>
          <cell r="AA100">
            <v>7</v>
          </cell>
          <cell r="AB100" t="str">
            <v>MÓVEIS E UTENSÍLIOS</v>
          </cell>
          <cell r="AC100">
            <v>164.363582350424</v>
          </cell>
          <cell r="AD100" t="str">
            <v>BOM</v>
          </cell>
        </row>
        <row r="101">
          <cell r="X101">
            <v>5230</v>
          </cell>
          <cell r="Y101">
            <v>2038575</v>
          </cell>
          <cell r="Z101" t="str">
            <v>ROUPARIA</v>
          </cell>
          <cell r="AA101">
            <v>7</v>
          </cell>
          <cell r="AB101" t="str">
            <v>MÓVEIS E UTENSÍLIOS</v>
          </cell>
          <cell r="AC101">
            <v>164.363582350424</v>
          </cell>
          <cell r="AD101" t="str">
            <v>BOM</v>
          </cell>
        </row>
        <row r="102">
          <cell r="X102">
            <v>5231</v>
          </cell>
          <cell r="Y102">
            <v>2038576</v>
          </cell>
          <cell r="Z102" t="str">
            <v>ROUPARIA</v>
          </cell>
          <cell r="AA102">
            <v>7</v>
          </cell>
          <cell r="AB102" t="str">
            <v>MÓVEIS E UTENSÍLIOS</v>
          </cell>
          <cell r="AC102">
            <v>164.363582350424</v>
          </cell>
          <cell r="AD102" t="str">
            <v>BOM</v>
          </cell>
        </row>
        <row r="103">
          <cell r="X103">
            <v>5232</v>
          </cell>
          <cell r="Y103">
            <v>2038577</v>
          </cell>
          <cell r="Z103" t="str">
            <v>ROUPARIA</v>
          </cell>
          <cell r="AA103">
            <v>7</v>
          </cell>
          <cell r="AB103" t="str">
            <v>MÓVEIS E UTENSÍLIOS</v>
          </cell>
          <cell r="AC103">
            <v>164.363582350424</v>
          </cell>
          <cell r="AD103" t="str">
            <v>BOM</v>
          </cell>
        </row>
        <row r="104">
          <cell r="X104">
            <v>5233</v>
          </cell>
          <cell r="Y104">
            <v>2038578</v>
          </cell>
          <cell r="Z104" t="str">
            <v>ROUPARIA</v>
          </cell>
          <cell r="AA104">
            <v>7</v>
          </cell>
          <cell r="AB104" t="str">
            <v>MÓVEIS E UTENSÍLIOS</v>
          </cell>
          <cell r="AC104">
            <v>164.363582350424</v>
          </cell>
          <cell r="AD104" t="str">
            <v>BOM</v>
          </cell>
        </row>
        <row r="105">
          <cell r="X105">
            <v>5234</v>
          </cell>
          <cell r="Y105">
            <v>2038579</v>
          </cell>
          <cell r="Z105" t="str">
            <v>ROUPARIA</v>
          </cell>
          <cell r="AA105">
            <v>7</v>
          </cell>
          <cell r="AB105" t="str">
            <v>MÓVEIS E UTENSÍLIOS</v>
          </cell>
          <cell r="AC105">
            <v>164.363582350424</v>
          </cell>
          <cell r="AD105" t="str">
            <v>BOM</v>
          </cell>
        </row>
        <row r="106">
          <cell r="X106">
            <v>5235</v>
          </cell>
          <cell r="Y106">
            <v>2038580</v>
          </cell>
          <cell r="Z106" t="str">
            <v>ROUPARIA</v>
          </cell>
          <cell r="AA106">
            <v>7</v>
          </cell>
          <cell r="AB106" t="str">
            <v>MÓVEIS E UTENSÍLIOS</v>
          </cell>
          <cell r="AC106">
            <v>164.363582350424</v>
          </cell>
          <cell r="AD106" t="str">
            <v>BOM</v>
          </cell>
        </row>
        <row r="107">
          <cell r="X107">
            <v>5236</v>
          </cell>
          <cell r="Y107">
            <v>2038581</v>
          </cell>
          <cell r="Z107" t="str">
            <v>ROUPARIA</v>
          </cell>
          <cell r="AA107">
            <v>7</v>
          </cell>
          <cell r="AB107" t="str">
            <v>MÓVEIS E UTENSÍLIOS</v>
          </cell>
          <cell r="AC107">
            <v>164.363582350424</v>
          </cell>
          <cell r="AD107" t="str">
            <v>BOM</v>
          </cell>
        </row>
        <row r="108">
          <cell r="X108">
            <v>5267</v>
          </cell>
          <cell r="Y108">
            <v>2038582</v>
          </cell>
          <cell r="Z108" t="str">
            <v>LAVANDERIA - AREA SUJA</v>
          </cell>
          <cell r="AA108">
            <v>7</v>
          </cell>
          <cell r="AB108" t="str">
            <v>MÓVEIS E UTENSÍLIOS</v>
          </cell>
          <cell r="AC108">
            <v>221.423012820506</v>
          </cell>
          <cell r="AD108" t="str">
            <v>BOM</v>
          </cell>
        </row>
        <row r="109">
          <cell r="X109">
            <v>5268</v>
          </cell>
          <cell r="Y109">
            <v>2038583</v>
          </cell>
          <cell r="Z109" t="str">
            <v>LAVANDERIA - AREA SUJA</v>
          </cell>
          <cell r="AA109">
            <v>7</v>
          </cell>
          <cell r="AB109" t="str">
            <v>MÓVEIS E UTENSÍLIOS</v>
          </cell>
          <cell r="AC109">
            <v>145.13772079772</v>
          </cell>
          <cell r="AD109" t="str">
            <v>BOM</v>
          </cell>
        </row>
        <row r="110">
          <cell r="X110">
            <v>5157</v>
          </cell>
          <cell r="Y110">
            <v>2038584</v>
          </cell>
          <cell r="Z110" t="str">
            <v>UNIDADE DE TERAPIA INTENSIVA</v>
          </cell>
          <cell r="AA110">
            <v>4</v>
          </cell>
          <cell r="AB110" t="str">
            <v>MAQ. E EQUIPAMENTOS</v>
          </cell>
          <cell r="AC110">
            <v>34.5142063034143</v>
          </cell>
          <cell r="AD110" t="str">
            <v>REGULAR</v>
          </cell>
        </row>
        <row r="111">
          <cell r="X111">
            <v>5158</v>
          </cell>
          <cell r="Y111">
            <v>2038585</v>
          </cell>
          <cell r="Z111" t="str">
            <v>UNIDADE DE TERAPIA INTENSIVA</v>
          </cell>
          <cell r="AA111">
            <v>4</v>
          </cell>
          <cell r="AB111" t="str">
            <v>MAQ. E EQUIPAMENTOS</v>
          </cell>
          <cell r="AC111">
            <v>34.5142063034143</v>
          </cell>
          <cell r="AD111" t="str">
            <v>REGULAR</v>
          </cell>
        </row>
        <row r="112">
          <cell r="X112">
            <v>5159</v>
          </cell>
          <cell r="Y112">
            <v>2038586</v>
          </cell>
          <cell r="Z112" t="str">
            <v>CLINICA MEDICA</v>
          </cell>
          <cell r="AA112">
            <v>4</v>
          </cell>
          <cell r="AB112" t="str">
            <v>MAQ. E EQUIPAMENTOS</v>
          </cell>
          <cell r="AC112">
            <v>34.5142063034143</v>
          </cell>
          <cell r="AD112" t="str">
            <v>REGULAR</v>
          </cell>
        </row>
        <row r="113">
          <cell r="X113">
            <v>5160</v>
          </cell>
          <cell r="Y113">
            <v>2038587</v>
          </cell>
          <cell r="Z113" t="str">
            <v>GALPÃO ALMOXARIFADO</v>
          </cell>
          <cell r="AA113">
            <v>4</v>
          </cell>
          <cell r="AB113" t="str">
            <v>MAQ. E EQUIPAMENTOS</v>
          </cell>
          <cell r="AC113">
            <v>34.5142063034143</v>
          </cell>
          <cell r="AD113" t="str">
            <v>SUCATA</v>
          </cell>
        </row>
        <row r="114">
          <cell r="X114">
            <v>5161</v>
          </cell>
          <cell r="Y114">
            <v>2038588</v>
          </cell>
          <cell r="Z114" t="str">
            <v>UNIDADE DE TERAPIA INTENSIVA</v>
          </cell>
          <cell r="AA114">
            <v>4</v>
          </cell>
          <cell r="AB114" t="str">
            <v>MAQ. E EQUIPAMENTOS</v>
          </cell>
          <cell r="AC114">
            <v>34.5142063034143</v>
          </cell>
          <cell r="AD114" t="str">
            <v>REGULAR</v>
          </cell>
        </row>
        <row r="115">
          <cell r="X115">
            <v>5162</v>
          </cell>
          <cell r="Y115">
            <v>2038589</v>
          </cell>
          <cell r="Z115" t="str">
            <v>UNIDADE DE TERAPIA INTENSIVA</v>
          </cell>
          <cell r="AA115">
            <v>4</v>
          </cell>
          <cell r="AB115" t="str">
            <v>MAQ. E EQUIPAMENTOS</v>
          </cell>
          <cell r="AC115">
            <v>34.5142063034143</v>
          </cell>
          <cell r="AD115" t="str">
            <v>REGULAR</v>
          </cell>
        </row>
        <row r="116">
          <cell r="X116">
            <v>5163</v>
          </cell>
          <cell r="Y116">
            <v>2038590</v>
          </cell>
          <cell r="Z116" t="str">
            <v>UNIDADE DE TERAPIA INTENSIVA</v>
          </cell>
          <cell r="AA116">
            <v>4</v>
          </cell>
          <cell r="AB116" t="str">
            <v>MAQ. E EQUIPAMENTOS</v>
          </cell>
          <cell r="AC116">
            <v>34.5142063034143</v>
          </cell>
          <cell r="AD116" t="str">
            <v>REGULAR</v>
          </cell>
        </row>
        <row r="117">
          <cell r="X117">
            <v>5164</v>
          </cell>
          <cell r="Y117">
            <v>2038591</v>
          </cell>
          <cell r="Z117" t="str">
            <v>UNIDADE DE TERAPIA INTENSIVA</v>
          </cell>
          <cell r="AA117">
            <v>4</v>
          </cell>
          <cell r="AB117" t="str">
            <v>MAQ. E EQUIPAMENTOS</v>
          </cell>
          <cell r="AC117">
            <v>34.5142063034143</v>
          </cell>
          <cell r="AD117" t="str">
            <v>REGULAR</v>
          </cell>
        </row>
        <row r="118">
          <cell r="X118">
            <v>5165</v>
          </cell>
          <cell r="Y118">
            <v>2038592</v>
          </cell>
          <cell r="Z118" t="str">
            <v>UNIDADE DE TERAPIA INTENSIVA</v>
          </cell>
          <cell r="AA118">
            <v>4</v>
          </cell>
          <cell r="AB118" t="str">
            <v>MAQ. E EQUIPAMENTOS</v>
          </cell>
          <cell r="AC118">
            <v>34.5142063034143</v>
          </cell>
          <cell r="AD118" t="str">
            <v>REGULAR</v>
          </cell>
        </row>
        <row r="119">
          <cell r="X119">
            <v>5166</v>
          </cell>
          <cell r="Y119">
            <v>2038593</v>
          </cell>
          <cell r="Z119" t="str">
            <v>GALPÃO ALMOXARIFADO</v>
          </cell>
          <cell r="AA119">
            <v>4</v>
          </cell>
          <cell r="AB119" t="str">
            <v>MAQ. E EQUIPAMENTOS</v>
          </cell>
          <cell r="AC119">
            <v>34.5142063034143</v>
          </cell>
          <cell r="AD119" t="str">
            <v>SUCATA</v>
          </cell>
        </row>
        <row r="120">
          <cell r="X120">
            <v>5167</v>
          </cell>
          <cell r="Y120">
            <v>2038594</v>
          </cell>
          <cell r="Z120" t="str">
            <v>CENTRO CIRÚRGICO</v>
          </cell>
          <cell r="AA120">
            <v>4</v>
          </cell>
          <cell r="AB120" t="str">
            <v>MAQ. E EQUIPAMENTOS</v>
          </cell>
          <cell r="AC120">
            <v>34.5142063034143</v>
          </cell>
          <cell r="AD120" t="str">
            <v>REGULAR</v>
          </cell>
        </row>
        <row r="121">
          <cell r="X121">
            <v>5168</v>
          </cell>
          <cell r="Y121">
            <v>2038595</v>
          </cell>
          <cell r="Z121" t="str">
            <v>CENTRO CIRÚRGICO</v>
          </cell>
          <cell r="AA121">
            <v>4</v>
          </cell>
          <cell r="AB121" t="str">
            <v>MAQ. E EQUIPAMENTOS</v>
          </cell>
          <cell r="AC121">
            <v>34.5142063034143</v>
          </cell>
          <cell r="AD121" t="str">
            <v>REGULAR</v>
          </cell>
        </row>
        <row r="122">
          <cell r="X122">
            <v>5169</v>
          </cell>
          <cell r="Y122">
            <v>2038596</v>
          </cell>
          <cell r="Z122" t="str">
            <v>GALPÃO ALMOXARIFADO</v>
          </cell>
          <cell r="AA122">
            <v>4</v>
          </cell>
          <cell r="AB122" t="str">
            <v>MAQ. E EQUIPAMENTOS</v>
          </cell>
          <cell r="AC122">
            <v>34.5142063034143</v>
          </cell>
          <cell r="AD122" t="str">
            <v>SUCATA</v>
          </cell>
        </row>
        <row r="123">
          <cell r="X123">
            <v>5170</v>
          </cell>
          <cell r="Y123">
            <v>2038597</v>
          </cell>
          <cell r="Z123" t="str">
            <v>CENTRO CIRÚRGICO</v>
          </cell>
          <cell r="AA123">
            <v>4</v>
          </cell>
          <cell r="AB123" t="str">
            <v>MAQ. E EQUIPAMENTOS</v>
          </cell>
          <cell r="AC123">
            <v>34.5142063034143</v>
          </cell>
          <cell r="AD123" t="str">
            <v>REGULAR</v>
          </cell>
        </row>
        <row r="124">
          <cell r="X124">
            <v>5171</v>
          </cell>
          <cell r="Y124">
            <v>2038598</v>
          </cell>
          <cell r="Z124" t="str">
            <v>CENTRO CIRÚRGICO</v>
          </cell>
          <cell r="AA124">
            <v>4</v>
          </cell>
          <cell r="AB124" t="str">
            <v>MAQ. E EQUIPAMENTOS</v>
          </cell>
          <cell r="AC124">
            <v>34.5142063034143</v>
          </cell>
          <cell r="AD124" t="str">
            <v>REGULAR</v>
          </cell>
        </row>
        <row r="125">
          <cell r="X125">
            <v>5172</v>
          </cell>
          <cell r="Y125">
            <v>2038599</v>
          </cell>
          <cell r="Z125" t="str">
            <v>SALA DE TRIAGEM MÉRICA – CHI</v>
          </cell>
          <cell r="AA125">
            <v>4</v>
          </cell>
          <cell r="AB125" t="str">
            <v>MAQ. E EQUIPAMENTOS</v>
          </cell>
          <cell r="AC125">
            <v>34.5142063034143</v>
          </cell>
          <cell r="AD125" t="str">
            <v>REGULAR</v>
          </cell>
        </row>
        <row r="126">
          <cell r="X126">
            <v>5173</v>
          </cell>
          <cell r="Y126">
            <v>2038600</v>
          </cell>
          <cell r="Z126" t="str">
            <v>CENTRO CIRÚRGICO</v>
          </cell>
          <cell r="AA126">
            <v>4</v>
          </cell>
          <cell r="AB126" t="str">
            <v>MAQ. E EQUIPAMENTOS</v>
          </cell>
          <cell r="AC126">
            <v>34.5142063034143</v>
          </cell>
          <cell r="AD126" t="str">
            <v>REGULAR</v>
          </cell>
        </row>
        <row r="127">
          <cell r="X127">
            <v>5174</v>
          </cell>
          <cell r="Y127">
            <v>2038601</v>
          </cell>
          <cell r="Z127" t="str">
            <v>GALPÃO ALMOXARIFADO</v>
          </cell>
          <cell r="AA127">
            <v>4</v>
          </cell>
          <cell r="AB127" t="str">
            <v>MAQ. E EQUIPAMENTOS</v>
          </cell>
          <cell r="AC127">
            <v>34.5142063034143</v>
          </cell>
          <cell r="AD127" t="str">
            <v>SUCATA</v>
          </cell>
        </row>
        <row r="128">
          <cell r="X128">
            <v>5175</v>
          </cell>
          <cell r="Y128">
            <v>2038602</v>
          </cell>
          <cell r="Z128" t="str">
            <v>GALPÃO ALMOXARIFADO</v>
          </cell>
          <cell r="AA128">
            <v>4</v>
          </cell>
          <cell r="AB128" t="str">
            <v>MAQ. E EQUIPAMENTOS</v>
          </cell>
          <cell r="AC128">
            <v>34.5142063034143</v>
          </cell>
          <cell r="AD128" t="str">
            <v>SUCATA</v>
          </cell>
        </row>
        <row r="129">
          <cell r="X129">
            <v>5176</v>
          </cell>
          <cell r="Y129">
            <v>2038603</v>
          </cell>
          <cell r="Z129" t="str">
            <v>CENTRO CIRÚRGICO</v>
          </cell>
          <cell r="AA129">
            <v>4</v>
          </cell>
          <cell r="AB129" t="str">
            <v>MAQ. E EQUIPAMENTOS</v>
          </cell>
          <cell r="AC129">
            <v>34.5142063034143</v>
          </cell>
          <cell r="AD129" t="str">
            <v>REGULAR</v>
          </cell>
        </row>
        <row r="130">
          <cell r="X130">
            <v>5177</v>
          </cell>
          <cell r="Y130">
            <v>2038604</v>
          </cell>
          <cell r="Z130" t="str">
            <v>GALPÃO ALMOXARIFADO</v>
          </cell>
          <cell r="AA130">
            <v>4</v>
          </cell>
          <cell r="AB130" t="str">
            <v>MAQ. E EQUIPAMENTOS</v>
          </cell>
          <cell r="AC130">
            <v>34.5142063034143</v>
          </cell>
          <cell r="AD130" t="str">
            <v>SUCATA</v>
          </cell>
        </row>
        <row r="131">
          <cell r="X131">
            <v>5178</v>
          </cell>
          <cell r="Y131">
            <v>2038605</v>
          </cell>
          <cell r="Z131" t="str">
            <v>GALPÃO ALMOXARIFADO</v>
          </cell>
          <cell r="AA131">
            <v>4</v>
          </cell>
          <cell r="AB131" t="str">
            <v>MAQ. E EQUIPAMENTOS</v>
          </cell>
          <cell r="AC131">
            <v>34.5142063034143</v>
          </cell>
          <cell r="AD131" t="str">
            <v>SUCATA</v>
          </cell>
        </row>
        <row r="132">
          <cell r="X132">
            <v>5183</v>
          </cell>
          <cell r="Y132">
            <v>2038606</v>
          </cell>
          <cell r="Z132" t="str">
            <v>FARMÁCIA</v>
          </cell>
          <cell r="AA132">
            <v>10</v>
          </cell>
          <cell r="AB132" t="str">
            <v>MAQ. E EQUIPAMENTOS</v>
          </cell>
          <cell r="AC132">
            <v>379.730413105413</v>
          </cell>
          <cell r="AD132" t="str">
            <v>BOM</v>
          </cell>
        </row>
        <row r="133">
          <cell r="X133">
            <v>5184</v>
          </cell>
          <cell r="Y133">
            <v>2038607</v>
          </cell>
          <cell r="Z133" t="str">
            <v>ALMOXARIFADO</v>
          </cell>
          <cell r="AA133">
            <v>10</v>
          </cell>
          <cell r="AB133" t="str">
            <v>MAQ. E EQUIPAMENTOS</v>
          </cell>
          <cell r="AC133">
            <v>379.730413105413</v>
          </cell>
          <cell r="AD133" t="str">
            <v>BOM</v>
          </cell>
        </row>
        <row r="134">
          <cell r="X134">
            <v>5270</v>
          </cell>
          <cell r="Y134">
            <v>2038608</v>
          </cell>
          <cell r="Z134" t="str">
            <v>ADMINISTRAÇÃO - SEDE - ASCONI</v>
          </cell>
          <cell r="AA134">
            <v>10</v>
          </cell>
          <cell r="AB134" t="str">
            <v>MÓVEIS E UTENSÍLIOS</v>
          </cell>
          <cell r="AC134">
            <v>465.361583333333</v>
          </cell>
          <cell r="AD134" t="str">
            <v>BOM</v>
          </cell>
        </row>
        <row r="135">
          <cell r="X135">
            <v>5271</v>
          </cell>
          <cell r="Y135">
            <v>2038609</v>
          </cell>
          <cell r="Z135" t="str">
            <v>ADMINISTRAÇÃO - SEDE - GECOM / GECOL</v>
          </cell>
          <cell r="AA135">
            <v>10</v>
          </cell>
          <cell r="AB135" t="str">
            <v>MÓVEIS E UTENSÍLIOS</v>
          </cell>
          <cell r="AC135">
            <v>456.971166666666</v>
          </cell>
          <cell r="AD135" t="str">
            <v>BOM</v>
          </cell>
        </row>
        <row r="136">
          <cell r="X136">
            <v>5272</v>
          </cell>
          <cell r="Y136">
            <v>2038610</v>
          </cell>
          <cell r="Z136" t="str">
            <v>ADMINISTRAÇÃO - SEDE - GECOM / GECOL</v>
          </cell>
          <cell r="AA136">
            <v>10</v>
          </cell>
          <cell r="AB136" t="str">
            <v>MÓVEIS E UTENSÍLIOS</v>
          </cell>
          <cell r="AC136">
            <v>466.865791666666</v>
          </cell>
          <cell r="AD136" t="str">
            <v>BOM</v>
          </cell>
        </row>
        <row r="137">
          <cell r="X137">
            <v>5273</v>
          </cell>
          <cell r="Y137">
            <v>2038611</v>
          </cell>
          <cell r="Z137" t="str">
            <v>ADMINISTRAÇÃO - SEDE - GECOM</v>
          </cell>
          <cell r="AA137">
            <v>10</v>
          </cell>
          <cell r="AB137" t="str">
            <v>MÓVEIS E UTENSÍLIOS</v>
          </cell>
          <cell r="AC137">
            <v>466.461166666666</v>
          </cell>
          <cell r="AD137" t="str">
            <v>BOM</v>
          </cell>
        </row>
        <row r="138">
          <cell r="X138">
            <v>5274</v>
          </cell>
          <cell r="Y138">
            <v>2038612</v>
          </cell>
          <cell r="Z138" t="str">
            <v>ADMINISTRAÇÃO - SEDE - GECONT</v>
          </cell>
          <cell r="AA138">
            <v>10</v>
          </cell>
          <cell r="AB138" t="str">
            <v>MÓVEIS E UTENSÍLIOS</v>
          </cell>
          <cell r="AC138">
            <v>370.080713675213</v>
          </cell>
          <cell r="AD138" t="str">
            <v>BOM</v>
          </cell>
        </row>
        <row r="139">
          <cell r="X139">
            <v>5275</v>
          </cell>
          <cell r="Y139">
            <v>2038613</v>
          </cell>
          <cell r="Z139" t="str">
            <v>ADMINISTRAÇÃO - SEDE - GECONT</v>
          </cell>
          <cell r="AA139">
            <v>10</v>
          </cell>
          <cell r="AB139" t="str">
            <v>MÓVEIS E UTENSÍLIOS</v>
          </cell>
          <cell r="AC139">
            <v>370.080713675213</v>
          </cell>
          <cell r="AD139" t="str">
            <v>BOM</v>
          </cell>
        </row>
        <row r="140">
          <cell r="X140">
            <v>5276</v>
          </cell>
          <cell r="Y140">
            <v>2038614</v>
          </cell>
          <cell r="Z140" t="str">
            <v>ADMINISTRAÇÃO - SEDE - GEFIN</v>
          </cell>
          <cell r="AA140">
            <v>10</v>
          </cell>
          <cell r="AB140" t="str">
            <v>MÓVEIS E UTENSÍLIOS</v>
          </cell>
          <cell r="AC140">
            <v>370.080713675213</v>
          </cell>
          <cell r="AD140" t="str">
            <v>BOM</v>
          </cell>
        </row>
        <row r="141">
          <cell r="X141">
            <v>5277</v>
          </cell>
          <cell r="Y141">
            <v>2038615</v>
          </cell>
          <cell r="Z141" t="str">
            <v>ADMINISTRAÇÃO - SEDE - GECONT</v>
          </cell>
          <cell r="AA141">
            <v>10</v>
          </cell>
          <cell r="AB141" t="str">
            <v>MÓVEIS E UTENSÍLIOS</v>
          </cell>
          <cell r="AC141">
            <v>370.080713675213</v>
          </cell>
          <cell r="AD141" t="str">
            <v>BOM</v>
          </cell>
        </row>
        <row r="142">
          <cell r="X142">
            <v>5278</v>
          </cell>
          <cell r="Y142">
            <v>2038616</v>
          </cell>
          <cell r="Z142" t="str">
            <v>ADMINISTRAÇÃO - SEDE - GECONT</v>
          </cell>
          <cell r="AA142">
            <v>10</v>
          </cell>
          <cell r="AB142" t="str">
            <v>MÓVEIS E UTENSÍLIOS</v>
          </cell>
          <cell r="AC142">
            <v>537.874423076923</v>
          </cell>
          <cell r="AD142" t="str">
            <v>BOM</v>
          </cell>
        </row>
        <row r="143">
          <cell r="X143">
            <v>5279</v>
          </cell>
          <cell r="Y143">
            <v>2038617</v>
          </cell>
          <cell r="Z143" t="str">
            <v>ADMINISTRAÇÃO - SEDE - GEFIN</v>
          </cell>
          <cell r="AA143">
            <v>10</v>
          </cell>
          <cell r="AB143" t="str">
            <v>MÓVEIS E UTENSÍLIOS</v>
          </cell>
          <cell r="AC143">
            <v>537.874423076923</v>
          </cell>
          <cell r="AD143" t="str">
            <v>BOM</v>
          </cell>
        </row>
        <row r="144">
          <cell r="X144">
            <v>5280</v>
          </cell>
          <cell r="Y144">
            <v>2038618</v>
          </cell>
          <cell r="Z144" t="str">
            <v>ADMINISTRAÇÃO - SEDE - GEFIN</v>
          </cell>
          <cell r="AA144">
            <v>10</v>
          </cell>
          <cell r="AB144" t="str">
            <v>MÓVEIS E UTENSÍLIOS</v>
          </cell>
          <cell r="AC144">
            <v>537.874423076923</v>
          </cell>
          <cell r="AD144" t="str">
            <v>BOM</v>
          </cell>
        </row>
        <row r="145">
          <cell r="X145">
            <v>5281</v>
          </cell>
          <cell r="Y145">
            <v>2038619</v>
          </cell>
          <cell r="Z145" t="str">
            <v>ADMINISTRAÇÃO - SEDE - GEFIN</v>
          </cell>
          <cell r="AA145">
            <v>10</v>
          </cell>
          <cell r="AB145" t="str">
            <v>MÓVEIS E UTENSÍLIOS</v>
          </cell>
          <cell r="AC145">
            <v>537.874423076923</v>
          </cell>
          <cell r="AD145" t="str">
            <v>BOM</v>
          </cell>
        </row>
        <row r="146">
          <cell r="X146">
            <v>5282</v>
          </cell>
          <cell r="Y146">
            <v>2038620</v>
          </cell>
          <cell r="Z146" t="str">
            <v>ADMINISTRAÇÃO - SEDE - SALA DE REUNIÕES PISO SUPERIOR</v>
          </cell>
          <cell r="AA146">
            <v>10</v>
          </cell>
          <cell r="AB146" t="str">
            <v>MÓVEIS E UTENSÍLIOS</v>
          </cell>
          <cell r="AC146">
            <v>303.409457264957</v>
          </cell>
          <cell r="AD146" t="str">
            <v>BOM</v>
          </cell>
        </row>
        <row r="147">
          <cell r="X147">
            <v>6348</v>
          </cell>
          <cell r="Y147">
            <v>2038621</v>
          </cell>
          <cell r="Z147" t="str">
            <v>ADMINISTRAÇÃO - SEDE - GEP</v>
          </cell>
          <cell r="AA147">
            <v>10</v>
          </cell>
          <cell r="AB147" t="str">
            <v>MÓVEIS E UTENSÍLIOS</v>
          </cell>
          <cell r="AC147">
            <v>536.964423076923</v>
          </cell>
          <cell r="AD147" t="str">
            <v>BOM</v>
          </cell>
        </row>
        <row r="148">
          <cell r="X148" t="str">
            <v>5265 / 5266</v>
          </cell>
          <cell r="Y148">
            <v>2038622</v>
          </cell>
          <cell r="Z148" t="str">
            <v>ASTEC</v>
          </cell>
          <cell r="AA148">
            <v>4</v>
          </cell>
          <cell r="AB148" t="str">
            <v>MAQ. E EQUIPAMENTOS</v>
          </cell>
          <cell r="AC148">
            <v>7568.88269230769</v>
          </cell>
          <cell r="AD148" t="str">
            <v>BOM</v>
          </cell>
        </row>
        <row r="149">
          <cell r="X149">
            <v>6194</v>
          </cell>
          <cell r="Y149">
            <v>2038623</v>
          </cell>
          <cell r="Z149" t="str">
            <v>ASTEC</v>
          </cell>
          <cell r="AA149">
            <v>6</v>
          </cell>
          <cell r="AB149" t="str">
            <v>EQUIP. DE INFORMÁTICA</v>
          </cell>
          <cell r="AC149">
            <v>3939.72390854653</v>
          </cell>
          <cell r="AD149" t="str">
            <v>BOM</v>
          </cell>
        </row>
        <row r="150">
          <cell r="X150">
            <v>6195</v>
          </cell>
          <cell r="Y150">
            <v>2038624</v>
          </cell>
          <cell r="Z150" t="str">
            <v>ASTEC</v>
          </cell>
          <cell r="AA150">
            <v>6</v>
          </cell>
          <cell r="AB150" t="str">
            <v>EQUIP. DE INFORMÁTICA</v>
          </cell>
          <cell r="AC150">
            <v>8264.16949251019</v>
          </cell>
          <cell r="AD150" t="str">
            <v>BOM</v>
          </cell>
        </row>
        <row r="151">
          <cell r="X151">
            <v>6206</v>
          </cell>
          <cell r="Y151">
            <v>2038625</v>
          </cell>
          <cell r="Z151" t="str">
            <v>GALPÃO ALMOXARIFADO</v>
          </cell>
          <cell r="AA151">
            <v>5</v>
          </cell>
          <cell r="AB151" t="str">
            <v>EQUIP. DE INFORMÁTICA</v>
          </cell>
          <cell r="AC151">
            <v>264.086461986162</v>
          </cell>
          <cell r="AD151" t="str">
            <v>BOM</v>
          </cell>
        </row>
        <row r="152">
          <cell r="X152">
            <v>6207</v>
          </cell>
          <cell r="Y152">
            <v>2038626</v>
          </cell>
          <cell r="Z152" t="str">
            <v>DIÁLISE</v>
          </cell>
          <cell r="AA152">
            <v>5</v>
          </cell>
          <cell r="AB152" t="str">
            <v>EQUIP. DE INFORMÁTICA</v>
          </cell>
          <cell r="AC152">
            <v>264.086461986162</v>
          </cell>
          <cell r="AD152" t="str">
            <v>BOM</v>
          </cell>
        </row>
        <row r="153">
          <cell r="X153">
            <v>6208</v>
          </cell>
          <cell r="Y153">
            <v>2038627</v>
          </cell>
          <cell r="Z153" t="str">
            <v>ASTEC</v>
          </cell>
          <cell r="AA153">
            <v>5</v>
          </cell>
          <cell r="AB153" t="str">
            <v>EQUIP. DE INFORMÁTICA</v>
          </cell>
          <cell r="AC153">
            <v>264.086461986162</v>
          </cell>
          <cell r="AD153" t="str">
            <v>BOM</v>
          </cell>
        </row>
        <row r="154">
          <cell r="X154">
            <v>6209</v>
          </cell>
          <cell r="Y154">
            <v>2038628</v>
          </cell>
          <cell r="Z154" t="str">
            <v>DIÁLISE</v>
          </cell>
          <cell r="AA154">
            <v>5</v>
          </cell>
          <cell r="AB154" t="str">
            <v>EQUIP. DE INFORMÁTICA</v>
          </cell>
          <cell r="AC154">
            <v>264.086461986162</v>
          </cell>
          <cell r="AD154" t="str">
            <v>BOM</v>
          </cell>
        </row>
        <row r="155">
          <cell r="X155">
            <v>6210</v>
          </cell>
          <cell r="Y155">
            <v>2038629</v>
          </cell>
          <cell r="Z155" t="str">
            <v>GALPÃO ALMOXARIFADO</v>
          </cell>
          <cell r="AA155">
            <v>5</v>
          </cell>
          <cell r="AB155" t="str">
            <v>EQUIP. DE INFORMÁTICA</v>
          </cell>
          <cell r="AC155">
            <v>264.086461986162</v>
          </cell>
          <cell r="AD155" t="str">
            <v>BOM</v>
          </cell>
        </row>
        <row r="156">
          <cell r="X156">
            <v>6211</v>
          </cell>
          <cell r="Y156">
            <v>2038630</v>
          </cell>
          <cell r="Z156" t="str">
            <v>GALPÃO ALMOXARIFADO</v>
          </cell>
          <cell r="AA156">
            <v>5</v>
          </cell>
          <cell r="AB156" t="str">
            <v>EQUIP. DE INFORMÁTICA</v>
          </cell>
          <cell r="AC156">
            <v>264.086461986162</v>
          </cell>
          <cell r="AD156" t="str">
            <v>BOM</v>
          </cell>
        </row>
        <row r="157">
          <cell r="X157">
            <v>6212</v>
          </cell>
          <cell r="Y157">
            <v>2038631</v>
          </cell>
          <cell r="Z157" t="str">
            <v>ADMINISTRAÇÃO - SEDE - ASCONI</v>
          </cell>
          <cell r="AA157">
            <v>5</v>
          </cell>
          <cell r="AB157" t="str">
            <v>EQUIP. DE INFORMÁTICA</v>
          </cell>
          <cell r="AC157">
            <v>264.086461986162</v>
          </cell>
          <cell r="AD157" t="str">
            <v>BOM</v>
          </cell>
        </row>
        <row r="158">
          <cell r="X158">
            <v>6370</v>
          </cell>
          <cell r="Y158">
            <v>2038632</v>
          </cell>
          <cell r="Z158" t="str">
            <v>ASTEC</v>
          </cell>
          <cell r="AA158">
            <v>6</v>
          </cell>
          <cell r="AB158" t="str">
            <v>EQUIP. DE INFORMÁTICA</v>
          </cell>
          <cell r="AC158">
            <v>404.093894224244</v>
          </cell>
          <cell r="AD158" t="str">
            <v>BOM</v>
          </cell>
        </row>
        <row r="159">
          <cell r="X159">
            <v>6371</v>
          </cell>
          <cell r="Y159">
            <v>2038633</v>
          </cell>
          <cell r="Z159" t="str">
            <v>ASTEC</v>
          </cell>
          <cell r="AA159">
            <v>6</v>
          </cell>
          <cell r="AB159" t="str">
            <v>EQUIP. DE INFORMÁTICA</v>
          </cell>
          <cell r="AC159">
            <v>404.093894224244</v>
          </cell>
          <cell r="AD159" t="str">
            <v>BOM</v>
          </cell>
        </row>
        <row r="160">
          <cell r="X160">
            <v>6372</v>
          </cell>
          <cell r="Y160">
            <v>2038634</v>
          </cell>
          <cell r="Z160" t="str">
            <v>ASTEC</v>
          </cell>
          <cell r="AA160">
            <v>6</v>
          </cell>
          <cell r="AB160" t="str">
            <v>EQUIP. DE INFORMÁTICA</v>
          </cell>
          <cell r="AC160">
            <v>404.093894224244</v>
          </cell>
          <cell r="AD160" t="str">
            <v>BOM</v>
          </cell>
        </row>
        <row r="161">
          <cell r="X161">
            <v>6373</v>
          </cell>
          <cell r="Y161">
            <v>2038635</v>
          </cell>
          <cell r="Z161" t="str">
            <v>AMBULATÓRIO – CONSULTÓRIO 16</v>
          </cell>
          <cell r="AA161">
            <v>6</v>
          </cell>
          <cell r="AB161" t="str">
            <v>EQUIP. DE INFORMÁTICA</v>
          </cell>
          <cell r="AC161">
            <v>404.093894224244</v>
          </cell>
          <cell r="AD161" t="str">
            <v>BOM</v>
          </cell>
        </row>
        <row r="162">
          <cell r="X162">
            <v>6374</v>
          </cell>
          <cell r="Y162">
            <v>2038636</v>
          </cell>
          <cell r="Z162" t="str">
            <v>ASTEC</v>
          </cell>
          <cell r="AA162">
            <v>6</v>
          </cell>
          <cell r="AB162" t="str">
            <v>EQUIP. DE INFORMÁTICA</v>
          </cell>
          <cell r="AC162">
            <v>404.093894224244</v>
          </cell>
          <cell r="AD162" t="str">
            <v>BOM</v>
          </cell>
        </row>
        <row r="163">
          <cell r="X163">
            <v>6375</v>
          </cell>
          <cell r="Y163">
            <v>2038637</v>
          </cell>
          <cell r="Z163" t="str">
            <v>ASTEC</v>
          </cell>
          <cell r="AA163">
            <v>6</v>
          </cell>
          <cell r="AB163" t="str">
            <v>EQUIP. DE INFORMÁTICA</v>
          </cell>
          <cell r="AC163">
            <v>404.093894224244</v>
          </cell>
          <cell r="AD163" t="str">
            <v>BOM</v>
          </cell>
        </row>
        <row r="164">
          <cell r="X164">
            <v>6376</v>
          </cell>
          <cell r="Y164">
            <v>2038638</v>
          </cell>
          <cell r="Z164" t="str">
            <v>ASTEC</v>
          </cell>
          <cell r="AA164">
            <v>6</v>
          </cell>
          <cell r="AB164" t="str">
            <v>EQUIP. DE INFORMÁTICA</v>
          </cell>
          <cell r="AC164">
            <v>404.093894224244</v>
          </cell>
          <cell r="AD164" t="str">
            <v>BOM</v>
          </cell>
        </row>
        <row r="165">
          <cell r="X165">
            <v>6377</v>
          </cell>
          <cell r="Y165">
            <v>2038639</v>
          </cell>
          <cell r="Z165" t="str">
            <v>ASTEC</v>
          </cell>
          <cell r="AA165">
            <v>6</v>
          </cell>
          <cell r="AB165" t="str">
            <v>EQUIP. DE INFORMÁTICA</v>
          </cell>
          <cell r="AC165">
            <v>404.093894224244</v>
          </cell>
          <cell r="AD165" t="str">
            <v>BOM</v>
          </cell>
        </row>
        <row r="166">
          <cell r="X166">
            <v>6378</v>
          </cell>
          <cell r="Y166">
            <v>2038640</v>
          </cell>
          <cell r="Z166" t="str">
            <v>ASTEC</v>
          </cell>
          <cell r="AA166">
            <v>6</v>
          </cell>
          <cell r="AB166" t="str">
            <v>EQUIP. DE INFORMÁTICA</v>
          </cell>
          <cell r="AC166">
            <v>404.678894224244</v>
          </cell>
          <cell r="AD166" t="str">
            <v>BOM</v>
          </cell>
        </row>
        <row r="167">
          <cell r="X167">
            <v>6379</v>
          </cell>
          <cell r="Y167">
            <v>2038641</v>
          </cell>
          <cell r="Z167" t="str">
            <v>ASTEC</v>
          </cell>
          <cell r="AA167">
            <v>6</v>
          </cell>
          <cell r="AB167" t="str">
            <v>EQUIP. DE INFORMÁTICA</v>
          </cell>
          <cell r="AC167">
            <v>404.678894224244</v>
          </cell>
          <cell r="AD167" t="str">
            <v>BOM</v>
          </cell>
        </row>
        <row r="168">
          <cell r="X168">
            <v>6380</v>
          </cell>
          <cell r="Y168">
            <v>2038642</v>
          </cell>
          <cell r="Z168" t="str">
            <v>ADMINISTRAÇÃO - SEDE - ASTEC</v>
          </cell>
          <cell r="AA168">
            <v>6</v>
          </cell>
          <cell r="AB168" t="str">
            <v>EQUIP. DE INFORMÁTICA</v>
          </cell>
          <cell r="AC168">
            <v>404.678894224244</v>
          </cell>
          <cell r="AD168" t="str">
            <v>BOM</v>
          </cell>
        </row>
        <row r="169">
          <cell r="X169">
            <v>5269</v>
          </cell>
          <cell r="Y169">
            <v>2038643</v>
          </cell>
          <cell r="Z169" t="str">
            <v>ADMINISTRAÇÃO - SEDE - ASCOM</v>
          </cell>
          <cell r="AA169">
            <v>6</v>
          </cell>
          <cell r="AB169" t="str">
            <v>MAQ. E EQUIPAMENTOS</v>
          </cell>
          <cell r="AC169">
            <v>181.517286324786</v>
          </cell>
          <cell r="AD169" t="str">
            <v>BOM</v>
          </cell>
        </row>
        <row r="170">
          <cell r="X170">
            <v>6189</v>
          </cell>
          <cell r="Y170">
            <v>2038644</v>
          </cell>
          <cell r="Z170" t="str">
            <v>ASTEC</v>
          </cell>
          <cell r="AA170">
            <v>6</v>
          </cell>
          <cell r="AB170" t="str">
            <v>EQUIP. DE INFORMÁTICA</v>
          </cell>
          <cell r="AC170">
            <v>3167.53063003624</v>
          </cell>
          <cell r="AD170" t="str">
            <v>BOM</v>
          </cell>
        </row>
        <row r="171">
          <cell r="X171">
            <v>6190</v>
          </cell>
          <cell r="Y171">
            <v>2038645</v>
          </cell>
          <cell r="Z171" t="str">
            <v>ASTEC</v>
          </cell>
          <cell r="AA171">
            <v>6</v>
          </cell>
          <cell r="AB171" t="str">
            <v>EQUIP. DE INFORMÁTICA</v>
          </cell>
          <cell r="AC171">
            <v>3167.53063003624</v>
          </cell>
          <cell r="AD171" t="str">
            <v>REGULAR</v>
          </cell>
        </row>
        <row r="172">
          <cell r="X172">
            <v>6191</v>
          </cell>
          <cell r="Y172">
            <v>2038646</v>
          </cell>
          <cell r="Z172" t="str">
            <v>ASTEC</v>
          </cell>
          <cell r="AA172">
            <v>6</v>
          </cell>
          <cell r="AB172" t="str">
            <v>EQUIP. DE INFORMÁTICA</v>
          </cell>
          <cell r="AC172">
            <v>3167.44801503624</v>
          </cell>
          <cell r="AD172" t="str">
            <v>REGULAR</v>
          </cell>
        </row>
        <row r="173">
          <cell r="X173">
            <v>6192</v>
          </cell>
          <cell r="Y173">
            <v>2038647</v>
          </cell>
          <cell r="Z173" t="str">
            <v>ASTEC</v>
          </cell>
          <cell r="AA173">
            <v>6</v>
          </cell>
          <cell r="AB173" t="str">
            <v>EQUIP. DE INFORMÁTICA</v>
          </cell>
          <cell r="AC173">
            <v>3167.44801503624</v>
          </cell>
          <cell r="AD173" t="str">
            <v>REGULAR</v>
          </cell>
        </row>
        <row r="174">
          <cell r="X174">
            <v>6193</v>
          </cell>
          <cell r="Y174">
            <v>2038648</v>
          </cell>
          <cell r="Z174" t="str">
            <v>ASTEC</v>
          </cell>
          <cell r="AA174">
            <v>6</v>
          </cell>
          <cell r="AB174" t="str">
            <v>EQUIP. DE INFORMÁTICA</v>
          </cell>
          <cell r="AC174">
            <v>3845.74527628972</v>
          </cell>
          <cell r="AD174" t="str">
            <v>REGULAR</v>
          </cell>
        </row>
        <row r="175">
          <cell r="X175">
            <v>5284</v>
          </cell>
          <cell r="Y175">
            <v>2038649</v>
          </cell>
          <cell r="Z175" t="str">
            <v>ASTEC</v>
          </cell>
          <cell r="AA175">
            <v>4</v>
          </cell>
          <cell r="AB175" t="str">
            <v>MAQ. E EQUIPAMENTOS</v>
          </cell>
          <cell r="AC175">
            <v>367.968204088319</v>
          </cell>
          <cell r="AD175" t="str">
            <v>REGULAR</v>
          </cell>
        </row>
        <row r="176">
          <cell r="X176">
            <v>5285</v>
          </cell>
          <cell r="Y176">
            <v>2038650</v>
          </cell>
          <cell r="Z176" t="str">
            <v>ASTEC</v>
          </cell>
          <cell r="AA176">
            <v>4</v>
          </cell>
          <cell r="AB176" t="str">
            <v>MAQ. E EQUIPAMENTOS</v>
          </cell>
          <cell r="AC176">
            <v>367.968204088319</v>
          </cell>
          <cell r="AD176" t="str">
            <v>REGULAR</v>
          </cell>
        </row>
        <row r="177">
          <cell r="X177">
            <v>5286</v>
          </cell>
          <cell r="Y177">
            <v>2038651</v>
          </cell>
          <cell r="Z177" t="str">
            <v>REPOUSO MÉDICO</v>
          </cell>
          <cell r="AA177">
            <v>4</v>
          </cell>
          <cell r="AB177" t="str">
            <v>MAQ. E EQUIPAMENTOS</v>
          </cell>
          <cell r="AC177">
            <v>367.968204088319</v>
          </cell>
          <cell r="AD177" t="str">
            <v>REGULAR</v>
          </cell>
        </row>
        <row r="178">
          <cell r="X178">
            <v>5287</v>
          </cell>
          <cell r="Y178">
            <v>2038652</v>
          </cell>
          <cell r="Z178" t="str">
            <v>CLÍNICA MÉDICA – ALA 2</v>
          </cell>
          <cell r="AA178">
            <v>4</v>
          </cell>
          <cell r="AB178" t="str">
            <v>MAQ. E EQUIPAMENTOS</v>
          </cell>
          <cell r="AC178">
            <v>367.968204088319</v>
          </cell>
          <cell r="AD178" t="str">
            <v>REGULAR</v>
          </cell>
        </row>
        <row r="179">
          <cell r="X179">
            <v>5288</v>
          </cell>
          <cell r="Y179">
            <v>2038653</v>
          </cell>
          <cell r="Z179" t="str">
            <v>ÁREAS COMUNS</v>
          </cell>
          <cell r="AA179">
            <v>4</v>
          </cell>
          <cell r="AB179" t="str">
            <v>MAQ. E EQUIPAMENTOS</v>
          </cell>
          <cell r="AC179">
            <v>367.968204088319</v>
          </cell>
          <cell r="AD179" t="str">
            <v>REGULAR</v>
          </cell>
        </row>
        <row r="180">
          <cell r="X180">
            <v>5289</v>
          </cell>
          <cell r="Y180">
            <v>2038654</v>
          </cell>
          <cell r="Z180" t="str">
            <v>ÁREAS COMUNS</v>
          </cell>
          <cell r="AA180">
            <v>4</v>
          </cell>
          <cell r="AB180" t="str">
            <v>MAQ. E EQUIPAMENTOS</v>
          </cell>
          <cell r="AC180">
            <v>367.968204088319</v>
          </cell>
          <cell r="AD180" t="str">
            <v>REGULAR</v>
          </cell>
        </row>
        <row r="181">
          <cell r="X181">
            <v>5290</v>
          </cell>
          <cell r="Y181">
            <v>2038655</v>
          </cell>
          <cell r="Z181" t="str">
            <v>ÁREAS COMUNS</v>
          </cell>
          <cell r="AA181">
            <v>4</v>
          </cell>
          <cell r="AB181" t="str">
            <v>MAQ. E EQUIPAMENTOS</v>
          </cell>
          <cell r="AC181">
            <v>367.968204088319</v>
          </cell>
          <cell r="AD181" t="str">
            <v>REGULAR</v>
          </cell>
        </row>
        <row r="182">
          <cell r="X182">
            <v>5291</v>
          </cell>
          <cell r="Y182">
            <v>2038656</v>
          </cell>
          <cell r="Z182" t="str">
            <v>CLÍNICA CIRÚRGICA CORREDOR ALA 2</v>
          </cell>
          <cell r="AA182">
            <v>4</v>
          </cell>
          <cell r="AB182" t="str">
            <v>MAQ. E EQUIPAMENTOS</v>
          </cell>
          <cell r="AC182">
            <v>367.968204088319</v>
          </cell>
          <cell r="AD182" t="str">
            <v>REGULAR</v>
          </cell>
        </row>
        <row r="183">
          <cell r="X183">
            <v>5292</v>
          </cell>
          <cell r="Y183">
            <v>2038657</v>
          </cell>
          <cell r="Z183" t="str">
            <v>ÁREAS COMUNS</v>
          </cell>
          <cell r="AA183">
            <v>4</v>
          </cell>
          <cell r="AB183" t="str">
            <v>MAQ. E EQUIPAMENTOS</v>
          </cell>
          <cell r="AC183">
            <v>367.968204088319</v>
          </cell>
          <cell r="AD183" t="str">
            <v>REGULAR</v>
          </cell>
        </row>
        <row r="184">
          <cell r="X184">
            <v>5293</v>
          </cell>
          <cell r="Y184">
            <v>2038658</v>
          </cell>
          <cell r="Z184" t="str">
            <v>SALA DE MONITORAMENTO</v>
          </cell>
          <cell r="AA184">
            <v>4</v>
          </cell>
          <cell r="AB184" t="str">
            <v>MAQ. E EQUIPAMENTOS</v>
          </cell>
          <cell r="AC184">
            <v>367.968204088319</v>
          </cell>
          <cell r="AD184" t="str">
            <v>REGULAR</v>
          </cell>
        </row>
        <row r="185">
          <cell r="X185">
            <v>5294</v>
          </cell>
          <cell r="Y185">
            <v>2038659</v>
          </cell>
          <cell r="Z185" t="str">
            <v>COPA CME</v>
          </cell>
          <cell r="AA185">
            <v>4</v>
          </cell>
          <cell r="AB185" t="str">
            <v>MAQ. E EQUIPAMENTOS</v>
          </cell>
          <cell r="AC185">
            <v>367.968204088319</v>
          </cell>
          <cell r="AD185" t="str">
            <v>REGULAR</v>
          </cell>
        </row>
        <row r="186">
          <cell r="X186">
            <v>5295</v>
          </cell>
          <cell r="Y186">
            <v>2038660</v>
          </cell>
          <cell r="Z186" t="str">
            <v>ALMOXARIFADO</v>
          </cell>
          <cell r="AA186">
            <v>4</v>
          </cell>
          <cell r="AB186" t="str">
            <v>MAQ. E EQUIPAMENTOS</v>
          </cell>
          <cell r="AC186">
            <v>367.968204088319</v>
          </cell>
          <cell r="AD186" t="str">
            <v>RUIM</v>
          </cell>
        </row>
        <row r="187">
          <cell r="X187">
            <v>5296</v>
          </cell>
          <cell r="Y187">
            <v>2038661</v>
          </cell>
          <cell r="Z187" t="str">
            <v>ASTEC</v>
          </cell>
          <cell r="AA187">
            <v>4</v>
          </cell>
          <cell r="AB187" t="str">
            <v>MAQ. E EQUIPAMENTOS</v>
          </cell>
          <cell r="AC187">
            <v>367.205819088319</v>
          </cell>
          <cell r="AD187" t="str">
            <v>RUIM</v>
          </cell>
        </row>
        <row r="188">
          <cell r="X188">
            <v>5347</v>
          </cell>
          <cell r="Y188">
            <v>2038662</v>
          </cell>
          <cell r="Z188" t="str">
            <v>GUARITA PORTARIA "A"</v>
          </cell>
          <cell r="AA188">
            <v>7</v>
          </cell>
          <cell r="AB188" t="str">
            <v>MAQ. E EQUIPAMENTOS</v>
          </cell>
          <cell r="AC188">
            <v>311.767761282008</v>
          </cell>
          <cell r="AD188" t="str">
            <v>REGULAR</v>
          </cell>
        </row>
        <row r="189">
          <cell r="X189">
            <v>5369</v>
          </cell>
          <cell r="Y189">
            <v>2038663</v>
          </cell>
          <cell r="Z189" t="str">
            <v>FARMÁCIA</v>
          </cell>
          <cell r="AA189">
            <v>3</v>
          </cell>
          <cell r="AB189" t="str">
            <v>MAQ. E EQUIPAMENTOS</v>
          </cell>
          <cell r="AC189">
            <v>104.224774387461</v>
          </cell>
          <cell r="AD189" t="str">
            <v>REGULAR</v>
          </cell>
        </row>
        <row r="190">
          <cell r="X190">
            <v>5370</v>
          </cell>
          <cell r="Y190">
            <v>2038664</v>
          </cell>
          <cell r="Z190" t="str">
            <v>ALMOXARIFADO</v>
          </cell>
          <cell r="AA190">
            <v>3</v>
          </cell>
          <cell r="AB190" t="str">
            <v>MAQ. E EQUIPAMENTOS</v>
          </cell>
          <cell r="AC190">
            <v>104.224774387461</v>
          </cell>
          <cell r="AD190" t="str">
            <v>REGULAR</v>
          </cell>
        </row>
        <row r="191">
          <cell r="X191">
            <v>5371</v>
          </cell>
          <cell r="Y191">
            <v>2038665</v>
          </cell>
          <cell r="Z191" t="str">
            <v>FARMÁCIA</v>
          </cell>
          <cell r="AA191">
            <v>3</v>
          </cell>
          <cell r="AB191" t="str">
            <v>MAQ. E EQUIPAMENTOS</v>
          </cell>
          <cell r="AC191">
            <v>321.063378376065</v>
          </cell>
          <cell r="AD191" t="str">
            <v>REGULAR</v>
          </cell>
        </row>
        <row r="192">
          <cell r="X192">
            <v>5372</v>
          </cell>
          <cell r="Y192">
            <v>2038666</v>
          </cell>
          <cell r="Z192" t="str">
            <v>ALMOXARIFADO</v>
          </cell>
          <cell r="AA192">
            <v>3</v>
          </cell>
          <cell r="AB192" t="str">
            <v>MAQ. E EQUIPAMENTOS</v>
          </cell>
          <cell r="AC192">
            <v>321.063378376065</v>
          </cell>
          <cell r="AD192" t="str">
            <v>REGULAR</v>
          </cell>
        </row>
        <row r="193">
          <cell r="X193">
            <v>5627</v>
          </cell>
          <cell r="Y193">
            <v>2038667</v>
          </cell>
          <cell r="Z193" t="str">
            <v>ELEVADOR SOCIAL</v>
          </cell>
          <cell r="AA193">
            <v>5</v>
          </cell>
          <cell r="AB193" t="str">
            <v>MAQ. E EQUIPAMENTOS</v>
          </cell>
          <cell r="AC193">
            <v>59.9421004558371</v>
          </cell>
          <cell r="AD193" t="str">
            <v>REGULAR</v>
          </cell>
        </row>
        <row r="194">
          <cell r="X194">
            <v>5628</v>
          </cell>
          <cell r="Y194">
            <v>2038668</v>
          </cell>
          <cell r="Z194" t="str">
            <v>ELEVADOR SOCIAL</v>
          </cell>
          <cell r="AA194">
            <v>5</v>
          </cell>
          <cell r="AB194" t="str">
            <v>MAQ. E EQUIPAMENTOS</v>
          </cell>
          <cell r="AC194">
            <v>59.9421004558371</v>
          </cell>
          <cell r="AD194" t="str">
            <v>REGULAR</v>
          </cell>
        </row>
        <row r="195">
          <cell r="X195">
            <v>5629</v>
          </cell>
          <cell r="Y195">
            <v>2038669</v>
          </cell>
          <cell r="Z195" t="str">
            <v>ALMOXARIFADO</v>
          </cell>
          <cell r="AA195">
            <v>5</v>
          </cell>
          <cell r="AB195" t="str">
            <v>MAQ. E EQUIPAMENTOS</v>
          </cell>
          <cell r="AC195">
            <v>59.9421004558371</v>
          </cell>
          <cell r="AD195" t="str">
            <v>REGULAR</v>
          </cell>
        </row>
        <row r="196">
          <cell r="X196">
            <v>5630</v>
          </cell>
          <cell r="Y196">
            <v>2038670</v>
          </cell>
          <cell r="Z196" t="str">
            <v>ALMOXARIFADO</v>
          </cell>
          <cell r="AA196">
            <v>5</v>
          </cell>
          <cell r="AB196" t="str">
            <v>MAQ. E EQUIPAMENTOS</v>
          </cell>
          <cell r="AC196">
            <v>59.9421004558371</v>
          </cell>
          <cell r="AD196" t="str">
            <v>REGULAR</v>
          </cell>
        </row>
        <row r="197">
          <cell r="X197">
            <v>6009</v>
          </cell>
          <cell r="Y197">
            <v>2038671</v>
          </cell>
          <cell r="Z197" t="str">
            <v>AMBULATÓRIO – CONSULTÓRIO 5</v>
          </cell>
          <cell r="AA197">
            <v>4</v>
          </cell>
          <cell r="AB197" t="str">
            <v>EQUIP. DE INFORMÁTICA</v>
          </cell>
          <cell r="AC197">
            <v>653.986786160099</v>
          </cell>
          <cell r="AD197" t="str">
            <v>REGULAR</v>
          </cell>
        </row>
        <row r="198">
          <cell r="X198">
            <v>6010</v>
          </cell>
          <cell r="Y198">
            <v>2038672</v>
          </cell>
          <cell r="Z198" t="str">
            <v>AMBULATÓRIO – CONSULTÓRIO 12</v>
          </cell>
          <cell r="AA198">
            <v>4</v>
          </cell>
          <cell r="AB198" t="str">
            <v>EQUIP. DE INFORMÁTICA</v>
          </cell>
          <cell r="AC198">
            <v>653.986786160099</v>
          </cell>
          <cell r="AD198" t="str">
            <v>REGULAR</v>
          </cell>
        </row>
        <row r="199">
          <cell r="X199">
            <v>6011</v>
          </cell>
          <cell r="Y199">
            <v>2038673</v>
          </cell>
          <cell r="Z199" t="str">
            <v>AMBULATÓRIO – CONSULTÓRIO 9</v>
          </cell>
          <cell r="AA199">
            <v>4</v>
          </cell>
          <cell r="AB199" t="str">
            <v>EQUIP. DE INFORMÁTICA</v>
          </cell>
          <cell r="AC199">
            <v>653.986786160099</v>
          </cell>
          <cell r="AD199" t="str">
            <v>REGULAR</v>
          </cell>
        </row>
        <row r="200">
          <cell r="X200">
            <v>6012</v>
          </cell>
          <cell r="Y200">
            <v>2038674</v>
          </cell>
          <cell r="Z200" t="str">
            <v>AMBULATÓRIO – CONSULTÓRIO 17</v>
          </cell>
          <cell r="AA200">
            <v>4</v>
          </cell>
          <cell r="AB200" t="str">
            <v>EQUIP. DE INFORMÁTICA</v>
          </cell>
          <cell r="AC200">
            <v>653.986786160099</v>
          </cell>
          <cell r="AD200" t="str">
            <v>REGULAR</v>
          </cell>
        </row>
        <row r="201">
          <cell r="X201">
            <v>6013</v>
          </cell>
          <cell r="Y201">
            <v>2038675</v>
          </cell>
          <cell r="Z201" t="str">
            <v>AMBULATÓRIO – CONSULTÓRIO 30</v>
          </cell>
          <cell r="AA201">
            <v>4</v>
          </cell>
          <cell r="AB201" t="str">
            <v>EQUIP. DE INFORMÁTICA</v>
          </cell>
          <cell r="AC201">
            <v>653.986786160099</v>
          </cell>
          <cell r="AD201" t="str">
            <v>REGULAR</v>
          </cell>
        </row>
        <row r="202">
          <cell r="X202">
            <v>6014</v>
          </cell>
          <cell r="Y202">
            <v>2038676</v>
          </cell>
          <cell r="Z202" t="str">
            <v>AMBULATÓRIO – CONSULTÓRIO 27</v>
          </cell>
          <cell r="AA202">
            <v>4</v>
          </cell>
          <cell r="AB202" t="str">
            <v>EQUIP. DE INFORMÁTICA</v>
          </cell>
          <cell r="AC202">
            <v>653.986786160099</v>
          </cell>
          <cell r="AD202" t="str">
            <v>REGULAR</v>
          </cell>
        </row>
        <row r="203">
          <cell r="X203">
            <v>6015</v>
          </cell>
          <cell r="Y203">
            <v>2038677</v>
          </cell>
          <cell r="Z203" t="str">
            <v>AMBULATÓRIO – CONSULTÓRIO 36</v>
          </cell>
          <cell r="AA203">
            <v>4</v>
          </cell>
          <cell r="AB203" t="str">
            <v>EQUIP. DE INFORMÁTICA</v>
          </cell>
          <cell r="AC203">
            <v>653.986786160099</v>
          </cell>
          <cell r="AD203" t="str">
            <v>REGULAR</v>
          </cell>
        </row>
        <row r="204">
          <cell r="X204">
            <v>6016</v>
          </cell>
          <cell r="Y204">
            <v>2038678</v>
          </cell>
          <cell r="Z204" t="str">
            <v>AMBULATORIO - CONSULTORIO 35</v>
          </cell>
          <cell r="AA204">
            <v>4</v>
          </cell>
          <cell r="AB204" t="str">
            <v>EQUIP. DE INFORMÁTICA</v>
          </cell>
          <cell r="AC204">
            <v>653.986786160099</v>
          </cell>
          <cell r="AD204" t="str">
            <v>REGULAR</v>
          </cell>
        </row>
        <row r="205">
          <cell r="X205">
            <v>6017</v>
          </cell>
          <cell r="Y205">
            <v>2038679</v>
          </cell>
          <cell r="Z205" t="str">
            <v>AMBULATÓRIO – CONSULTÓRIO 24</v>
          </cell>
          <cell r="AA205">
            <v>4</v>
          </cell>
          <cell r="AB205" t="str">
            <v>EQUIP. DE INFORMÁTICA</v>
          </cell>
          <cell r="AC205">
            <v>653.986786160099</v>
          </cell>
          <cell r="AD205" t="str">
            <v>REGULAR</v>
          </cell>
        </row>
        <row r="206">
          <cell r="X206">
            <v>6018</v>
          </cell>
          <cell r="Y206">
            <v>2038680</v>
          </cell>
          <cell r="Z206" t="str">
            <v>AMBULATÓRIO – CONSULTÓRIO 28</v>
          </cell>
          <cell r="AA206">
            <v>4</v>
          </cell>
          <cell r="AB206" t="str">
            <v>EQUIP. DE INFORMÁTICA</v>
          </cell>
          <cell r="AC206">
            <v>653.986786160099</v>
          </cell>
          <cell r="AD206" t="str">
            <v>REGULAR</v>
          </cell>
        </row>
        <row r="207">
          <cell r="X207">
            <v>6019</v>
          </cell>
          <cell r="Y207">
            <v>2038681</v>
          </cell>
          <cell r="Z207" t="str">
            <v>AMBULATÓRIO – CONSULTÓRIO 31</v>
          </cell>
          <cell r="AA207">
            <v>4</v>
          </cell>
          <cell r="AB207" t="str">
            <v>EQUIP. DE INFORMÁTICA</v>
          </cell>
          <cell r="AC207">
            <v>653.986786160099</v>
          </cell>
          <cell r="AD207" t="str">
            <v>REGULAR</v>
          </cell>
        </row>
        <row r="208">
          <cell r="X208">
            <v>6020</v>
          </cell>
          <cell r="Y208">
            <v>2038682</v>
          </cell>
          <cell r="Z208" t="str">
            <v>AMBULATÓRIO – CONSULTÓRIO 16</v>
          </cell>
          <cell r="AA208">
            <v>4</v>
          </cell>
          <cell r="AB208" t="str">
            <v>EQUIP. DE INFORMÁTICA</v>
          </cell>
          <cell r="AC208">
            <v>653.986786160099</v>
          </cell>
          <cell r="AD208" t="str">
            <v>REGULAR</v>
          </cell>
        </row>
        <row r="209">
          <cell r="X209">
            <v>6021</v>
          </cell>
          <cell r="Y209">
            <v>2038683</v>
          </cell>
          <cell r="Z209" t="str">
            <v>AMBULATÓRIO – CONSULTÓRIO 13</v>
          </cell>
          <cell r="AA209">
            <v>4</v>
          </cell>
          <cell r="AB209" t="str">
            <v>EQUIP. DE INFORMÁTICA</v>
          </cell>
          <cell r="AC209">
            <v>653.986786160099</v>
          </cell>
          <cell r="AD209" t="str">
            <v>REGULAR</v>
          </cell>
        </row>
        <row r="210">
          <cell r="X210">
            <v>6022</v>
          </cell>
          <cell r="Y210">
            <v>2038684</v>
          </cell>
          <cell r="Z210" t="str">
            <v>AMBULATÓRO – CONSULTÓRIO 20C</v>
          </cell>
          <cell r="AA210">
            <v>4</v>
          </cell>
          <cell r="AB210" t="str">
            <v>EQUIP. DE INFORMÁTICA</v>
          </cell>
          <cell r="AC210">
            <v>653.986786160099</v>
          </cell>
          <cell r="AD210" t="str">
            <v>REGULAR</v>
          </cell>
        </row>
        <row r="211">
          <cell r="X211">
            <v>6023</v>
          </cell>
          <cell r="Y211">
            <v>2038685</v>
          </cell>
          <cell r="Z211" t="str">
            <v>AMBULATÓRIO – CONSULTÓRIO 30</v>
          </cell>
          <cell r="AA211">
            <v>4</v>
          </cell>
          <cell r="AB211" t="str">
            <v>EQUIP. DE INFORMÁTICA</v>
          </cell>
          <cell r="AC211">
            <v>653.986786160099</v>
          </cell>
          <cell r="AD211" t="str">
            <v>REGULAR</v>
          </cell>
        </row>
        <row r="212">
          <cell r="X212">
            <v>6024</v>
          </cell>
          <cell r="Y212">
            <v>2038686</v>
          </cell>
          <cell r="Z212" t="str">
            <v>GERÊNCIA DE PESSOAL - FREQUÊNCIA</v>
          </cell>
          <cell r="AA212">
            <v>4</v>
          </cell>
          <cell r="AB212" t="str">
            <v>EQUIP. DE INFORMÁTICA</v>
          </cell>
          <cell r="AC212">
            <v>653.986786160099</v>
          </cell>
          <cell r="AD212" t="str">
            <v>REGULAR</v>
          </cell>
        </row>
        <row r="213">
          <cell r="X213">
            <v>6025</v>
          </cell>
          <cell r="Y213">
            <v>2038687</v>
          </cell>
          <cell r="Z213" t="str">
            <v>AGÊNCIA TRANSFUSIONAL</v>
          </cell>
          <cell r="AA213">
            <v>4</v>
          </cell>
          <cell r="AB213" t="str">
            <v>EQUIP. DE INFORMÁTICA</v>
          </cell>
          <cell r="AC213">
            <v>653.986786160099</v>
          </cell>
          <cell r="AD213" t="str">
            <v>REGULAR</v>
          </cell>
        </row>
        <row r="214">
          <cell r="X214">
            <v>6026</v>
          </cell>
          <cell r="Y214">
            <v>2038688</v>
          </cell>
          <cell r="Z214" t="str">
            <v>CHI – CENTRAL DE RELACIONAMENTO</v>
          </cell>
          <cell r="AA214">
            <v>4</v>
          </cell>
          <cell r="AB214" t="str">
            <v>EQUIP. DE INFORMÁTICA</v>
          </cell>
          <cell r="AC214">
            <v>653.986786160099</v>
          </cell>
          <cell r="AD214" t="str">
            <v>REGULAR</v>
          </cell>
        </row>
        <row r="215">
          <cell r="X215">
            <v>6027</v>
          </cell>
          <cell r="Y215">
            <v>2038689</v>
          </cell>
          <cell r="Z215" t="str">
            <v>ASTEC</v>
          </cell>
          <cell r="AA215">
            <v>4</v>
          </cell>
          <cell r="AB215" t="str">
            <v>EQUIP. DE INFORMÁTICA</v>
          </cell>
          <cell r="AC215">
            <v>653.986786160099</v>
          </cell>
          <cell r="AD215" t="str">
            <v>REGULAR</v>
          </cell>
        </row>
        <row r="216">
          <cell r="X216">
            <v>6028</v>
          </cell>
          <cell r="Y216">
            <v>2038690</v>
          </cell>
          <cell r="Z216" t="str">
            <v>CHI – CENTRAL DE RELACIONAMENTO</v>
          </cell>
          <cell r="AA216">
            <v>4</v>
          </cell>
          <cell r="AB216" t="str">
            <v>EQUIP. DE INFORMÁTICA</v>
          </cell>
          <cell r="AC216">
            <v>653.986786160099</v>
          </cell>
          <cell r="AD216" t="str">
            <v>REGULAR</v>
          </cell>
        </row>
        <row r="217">
          <cell r="X217">
            <v>6029</v>
          </cell>
          <cell r="Y217">
            <v>2038691</v>
          </cell>
          <cell r="Z217" t="str">
            <v>CHI – CENTRAL DE RELACIONAMENTO</v>
          </cell>
          <cell r="AA217">
            <v>4</v>
          </cell>
          <cell r="AB217" t="str">
            <v>EQUIP. DE INFORMÁTICA</v>
          </cell>
          <cell r="AC217">
            <v>653.986786160099</v>
          </cell>
          <cell r="AD217" t="str">
            <v>REGULAR</v>
          </cell>
        </row>
        <row r="218">
          <cell r="X218">
            <v>6030</v>
          </cell>
          <cell r="Y218">
            <v>2038692</v>
          </cell>
          <cell r="Z218" t="str">
            <v>GERÊNCIA DE PESSOAL - HGG</v>
          </cell>
          <cell r="AA218">
            <v>4</v>
          </cell>
          <cell r="AB218" t="str">
            <v>EQUIP. DE INFORMÁTICA</v>
          </cell>
          <cell r="AC218">
            <v>653.986786160099</v>
          </cell>
          <cell r="AD218" t="str">
            <v>REGULAR</v>
          </cell>
        </row>
        <row r="219">
          <cell r="X219">
            <v>6031</v>
          </cell>
          <cell r="Y219">
            <v>2038693</v>
          </cell>
          <cell r="Z219" t="str">
            <v>CHI - NUCLEO ADMINISTRATIVO</v>
          </cell>
          <cell r="AA219">
            <v>4</v>
          </cell>
          <cell r="AB219" t="str">
            <v>EQUIP. DE INFORMÁTICA</v>
          </cell>
          <cell r="AC219">
            <v>653.986786160099</v>
          </cell>
          <cell r="AD219" t="str">
            <v>REGULAR</v>
          </cell>
        </row>
        <row r="220">
          <cell r="X220">
            <v>6032</v>
          </cell>
          <cell r="Y220">
            <v>2038694</v>
          </cell>
          <cell r="Z220" t="str">
            <v>CHI – NÚCLEO OPERACIONAL</v>
          </cell>
          <cell r="AA220">
            <v>4</v>
          </cell>
          <cell r="AB220" t="str">
            <v>EQUIP. DE INFORMÁTICA</v>
          </cell>
          <cell r="AC220">
            <v>653.986786160099</v>
          </cell>
          <cell r="AD220" t="str">
            <v>REGULAR</v>
          </cell>
        </row>
        <row r="221">
          <cell r="X221">
            <v>6033</v>
          </cell>
          <cell r="Y221">
            <v>2038695</v>
          </cell>
          <cell r="Z221" t="str">
            <v>GERÊNCIA DE PESSOAL - FREQUÊNCIA</v>
          </cell>
          <cell r="AA221">
            <v>4</v>
          </cell>
          <cell r="AB221" t="str">
            <v>EQUIP. DE INFORMÁTICA</v>
          </cell>
          <cell r="AC221">
            <v>653.986786160099</v>
          </cell>
          <cell r="AD221" t="str">
            <v>REGULAR</v>
          </cell>
        </row>
        <row r="222">
          <cell r="X222">
            <v>6034</v>
          </cell>
          <cell r="Y222">
            <v>2038696</v>
          </cell>
          <cell r="Z222" t="str">
            <v>ASTEC</v>
          </cell>
          <cell r="AA222">
            <v>4</v>
          </cell>
          <cell r="AB222" t="str">
            <v>EQUIP. DE INFORMÁTICA</v>
          </cell>
          <cell r="AC222">
            <v>653.986786160099</v>
          </cell>
          <cell r="AD222" t="str">
            <v>REGULAR</v>
          </cell>
        </row>
        <row r="223">
          <cell r="X223">
            <v>6035</v>
          </cell>
          <cell r="Y223">
            <v>2038697</v>
          </cell>
          <cell r="Z223" t="str">
            <v>CLINICA CIRÚRGICA</v>
          </cell>
          <cell r="AA223">
            <v>4</v>
          </cell>
          <cell r="AB223" t="str">
            <v>EQUIP. DE INFORMÁTICA</v>
          </cell>
          <cell r="AC223">
            <v>653.986786160099</v>
          </cell>
          <cell r="AD223" t="str">
            <v>REGULAR</v>
          </cell>
        </row>
        <row r="224">
          <cell r="X224">
            <v>6036</v>
          </cell>
          <cell r="Y224">
            <v>2038698</v>
          </cell>
          <cell r="Z224" t="str">
            <v>CLINICA MEDICA</v>
          </cell>
          <cell r="AA224">
            <v>4</v>
          </cell>
          <cell r="AB224" t="str">
            <v>EQUIP. DE INFORMÁTICA</v>
          </cell>
          <cell r="AC224">
            <v>653.986786160099</v>
          </cell>
          <cell r="AD224" t="str">
            <v>REGULAR</v>
          </cell>
        </row>
        <row r="225">
          <cell r="X225">
            <v>6037</v>
          </cell>
          <cell r="Y225">
            <v>2038699</v>
          </cell>
          <cell r="Z225" t="str">
            <v>CLINICA MÉDICA</v>
          </cell>
          <cell r="AA225">
            <v>4</v>
          </cell>
          <cell r="AB225" t="str">
            <v>EQUIP. DE INFORMÁTICA</v>
          </cell>
          <cell r="AC225">
            <v>653.986786160099</v>
          </cell>
          <cell r="AD225" t="str">
            <v>REGULAR</v>
          </cell>
        </row>
        <row r="226">
          <cell r="X226">
            <v>6038</v>
          </cell>
          <cell r="Y226">
            <v>2038700</v>
          </cell>
          <cell r="Z226" t="str">
            <v>CLINICA MEDICA</v>
          </cell>
          <cell r="AA226">
            <v>4</v>
          </cell>
          <cell r="AB226" t="str">
            <v>EQUIP. DE INFORMÁTICA</v>
          </cell>
          <cell r="AC226">
            <v>653.986786160099</v>
          </cell>
          <cell r="AD226" t="str">
            <v>REGULAR</v>
          </cell>
        </row>
        <row r="227">
          <cell r="X227">
            <v>6039</v>
          </cell>
          <cell r="Y227">
            <v>2038701</v>
          </cell>
          <cell r="Z227" t="str">
            <v>CLINICA CIRÚRGICA</v>
          </cell>
          <cell r="AA227">
            <v>4</v>
          </cell>
          <cell r="AB227" t="str">
            <v>EQUIP. DE INFORMÁTICA</v>
          </cell>
          <cell r="AC227">
            <v>653.986786160099</v>
          </cell>
          <cell r="AD227" t="str">
            <v>REGULAR</v>
          </cell>
        </row>
        <row r="228">
          <cell r="X228">
            <v>6040</v>
          </cell>
          <cell r="Y228">
            <v>2038702</v>
          </cell>
          <cell r="Z228" t="str">
            <v>SALA DA ENFERMAGEN SESMT</v>
          </cell>
          <cell r="AA228">
            <v>4</v>
          </cell>
          <cell r="AB228" t="str">
            <v>EQUIP. DE INFORMÁTICA</v>
          </cell>
          <cell r="AC228">
            <v>653.986786160099</v>
          </cell>
          <cell r="AD228" t="str">
            <v>REGULAR</v>
          </cell>
        </row>
        <row r="229">
          <cell r="X229">
            <v>6041</v>
          </cell>
          <cell r="Y229">
            <v>2038703</v>
          </cell>
          <cell r="Z229" t="str">
            <v>CLINICA MÉDICA</v>
          </cell>
          <cell r="AA229">
            <v>4</v>
          </cell>
          <cell r="AB229" t="str">
            <v>EQUIP. DE INFORMÁTICA</v>
          </cell>
          <cell r="AC229">
            <v>653.986786160099</v>
          </cell>
          <cell r="AD229" t="str">
            <v>REGULAR</v>
          </cell>
        </row>
        <row r="230">
          <cell r="X230">
            <v>6042</v>
          </cell>
          <cell r="Y230">
            <v>2038704</v>
          </cell>
          <cell r="Z230" t="str">
            <v>ALMOXARIFADO – HGG</v>
          </cell>
          <cell r="AA230">
            <v>4</v>
          </cell>
          <cell r="AB230" t="str">
            <v>EQUIP. DE INFORMÁTICA</v>
          </cell>
          <cell r="AC230">
            <v>653.986786160099</v>
          </cell>
          <cell r="AD230" t="str">
            <v>REGULAR</v>
          </cell>
        </row>
        <row r="231">
          <cell r="X231">
            <v>6043</v>
          </cell>
          <cell r="Y231">
            <v>2038705</v>
          </cell>
          <cell r="Z231" t="str">
            <v>FARMÁCIA</v>
          </cell>
          <cell r="AA231">
            <v>4</v>
          </cell>
          <cell r="AB231" t="str">
            <v>EQUIP. DE INFORMÁTICA</v>
          </cell>
          <cell r="AC231">
            <v>653.986786160099</v>
          </cell>
          <cell r="AD231" t="str">
            <v>REGULAR</v>
          </cell>
        </row>
        <row r="232">
          <cell r="X232">
            <v>6044</v>
          </cell>
          <cell r="Y232">
            <v>2038706</v>
          </cell>
          <cell r="Z232" t="str">
            <v>ALMOXARIFADO – HGG</v>
          </cell>
          <cell r="AA232">
            <v>4</v>
          </cell>
          <cell r="AB232" t="str">
            <v>EQUIP. DE INFORMÁTICA</v>
          </cell>
          <cell r="AC232">
            <v>653.986786160099</v>
          </cell>
          <cell r="AD232" t="str">
            <v>REGULAR</v>
          </cell>
        </row>
        <row r="233">
          <cell r="X233">
            <v>6045</v>
          </cell>
          <cell r="Y233">
            <v>2038707</v>
          </cell>
          <cell r="Z233" t="str">
            <v>CLINICA MÉDICA</v>
          </cell>
          <cell r="AA233">
            <v>4</v>
          </cell>
          <cell r="AB233" t="str">
            <v>EQUIP. DE INFORMÁTICA</v>
          </cell>
          <cell r="AC233">
            <v>653.986786160099</v>
          </cell>
          <cell r="AD233" t="str">
            <v>REGULAR</v>
          </cell>
        </row>
        <row r="234">
          <cell r="X234">
            <v>6046</v>
          </cell>
          <cell r="Y234">
            <v>2038708</v>
          </cell>
          <cell r="Z234" t="str">
            <v>GERÊNCIA DE PESSOAL - FREQUÊNCIA</v>
          </cell>
          <cell r="AA234">
            <v>4</v>
          </cell>
          <cell r="AB234" t="str">
            <v>EQUIP. DE INFORMÁTICA</v>
          </cell>
          <cell r="AC234">
            <v>653.986786160099</v>
          </cell>
          <cell r="AD234" t="str">
            <v>REGULAR</v>
          </cell>
        </row>
        <row r="235">
          <cell r="X235">
            <v>6047</v>
          </cell>
          <cell r="Y235">
            <v>2038709</v>
          </cell>
          <cell r="Z235" t="str">
            <v>CLINICA CIRÚRGICA</v>
          </cell>
          <cell r="AA235">
            <v>4</v>
          </cell>
          <cell r="AB235" t="str">
            <v>EQUIP. DE INFORMÁTICA</v>
          </cell>
          <cell r="AC235">
            <v>653.986786160099</v>
          </cell>
          <cell r="AD235" t="str">
            <v>REGULAR</v>
          </cell>
        </row>
        <row r="236">
          <cell r="X236">
            <v>6048</v>
          </cell>
          <cell r="Y236">
            <v>2038710</v>
          </cell>
          <cell r="Z236" t="str">
            <v>CLINICA MÉDICA</v>
          </cell>
          <cell r="AA236">
            <v>4</v>
          </cell>
          <cell r="AB236" t="str">
            <v>EQUIP. DE INFORMÁTICA</v>
          </cell>
          <cell r="AC236">
            <v>653.986786160099</v>
          </cell>
          <cell r="AD236" t="str">
            <v>REGULAR</v>
          </cell>
        </row>
        <row r="237">
          <cell r="X237">
            <v>6049</v>
          </cell>
          <cell r="Y237">
            <v>2038711</v>
          </cell>
          <cell r="Z237" t="str">
            <v>CLINICA MEDICA</v>
          </cell>
          <cell r="AA237">
            <v>4</v>
          </cell>
          <cell r="AB237" t="str">
            <v>EQUIP. DE INFORMÁTICA</v>
          </cell>
          <cell r="AC237">
            <v>653.986786160099</v>
          </cell>
          <cell r="AD237" t="str">
            <v>REGULAR</v>
          </cell>
        </row>
        <row r="238">
          <cell r="X238">
            <v>6050</v>
          </cell>
          <cell r="Y238">
            <v>2038712</v>
          </cell>
          <cell r="Z238" t="str">
            <v>CLINICA CIRÚRGICA</v>
          </cell>
          <cell r="AA238">
            <v>4</v>
          </cell>
          <cell r="AB238" t="str">
            <v>EQUIP. DE INFORMÁTICA</v>
          </cell>
          <cell r="AC238">
            <v>653.986786160099</v>
          </cell>
          <cell r="AD238" t="str">
            <v>REGULAR</v>
          </cell>
        </row>
        <row r="239">
          <cell r="X239">
            <v>6051</v>
          </cell>
          <cell r="Y239">
            <v>2038713</v>
          </cell>
          <cell r="Z239" t="str">
            <v>CHI – CENTRAL DE RELACIONAMENTO</v>
          </cell>
          <cell r="AA239">
            <v>4</v>
          </cell>
          <cell r="AB239" t="str">
            <v>EQUIP. DE INFORMÁTICA</v>
          </cell>
          <cell r="AC239">
            <v>653.986786160099</v>
          </cell>
          <cell r="AD239" t="str">
            <v>REGULAR</v>
          </cell>
        </row>
        <row r="240">
          <cell r="X240">
            <v>6052</v>
          </cell>
          <cell r="Y240">
            <v>2038714</v>
          </cell>
          <cell r="Z240" t="str">
            <v>CLINICA MÉDICA</v>
          </cell>
          <cell r="AA240">
            <v>4</v>
          </cell>
          <cell r="AB240" t="str">
            <v>EQUIP. DE INFORMÁTICA</v>
          </cell>
          <cell r="AC240">
            <v>653.986786160099</v>
          </cell>
          <cell r="AD240" t="str">
            <v>REGULAR</v>
          </cell>
        </row>
        <row r="241">
          <cell r="X241">
            <v>6053</v>
          </cell>
          <cell r="Y241">
            <v>2038715</v>
          </cell>
          <cell r="Z241" t="str">
            <v>CLINICA CIRÚRGICA</v>
          </cell>
          <cell r="AA241">
            <v>4</v>
          </cell>
          <cell r="AB241" t="str">
            <v>EQUIP. DE INFORMÁTICA</v>
          </cell>
          <cell r="AC241">
            <v>653.986786160099</v>
          </cell>
          <cell r="AD241" t="str">
            <v>REGULAR</v>
          </cell>
        </row>
        <row r="242">
          <cell r="X242">
            <v>6099</v>
          </cell>
          <cell r="Y242">
            <v>2038716</v>
          </cell>
          <cell r="Z242" t="str">
            <v>AMBULATÓRIO – CONSULTÓRIO 4</v>
          </cell>
          <cell r="AA242">
            <v>5</v>
          </cell>
          <cell r="AB242" t="str">
            <v>EQUIP. DE INFORMÁTICA</v>
          </cell>
          <cell r="AC242">
            <v>144.454427787953</v>
          </cell>
          <cell r="AD242" t="str">
            <v>REGULAR</v>
          </cell>
        </row>
        <row r="243">
          <cell r="X243">
            <v>6100</v>
          </cell>
          <cell r="Y243">
            <v>2038717</v>
          </cell>
          <cell r="Z243" t="str">
            <v>AMBULATÓRIO – CONSULTÓRIO 12</v>
          </cell>
          <cell r="AA243">
            <v>5</v>
          </cell>
          <cell r="AB243" t="str">
            <v>EQUIP. DE INFORMÁTICA</v>
          </cell>
          <cell r="AC243">
            <v>144.454427787953</v>
          </cell>
          <cell r="AD243" t="str">
            <v>REGULAR</v>
          </cell>
        </row>
        <row r="244">
          <cell r="X244">
            <v>6101</v>
          </cell>
          <cell r="Y244">
            <v>2038718</v>
          </cell>
          <cell r="Z244" t="str">
            <v>AMBULATÓRIO – CONSULTÓRIO 9</v>
          </cell>
          <cell r="AA244">
            <v>5</v>
          </cell>
          <cell r="AB244" t="str">
            <v>EQUIP. DE INFORMÁTICA</v>
          </cell>
          <cell r="AC244">
            <v>144.454427787953</v>
          </cell>
          <cell r="AD244" t="str">
            <v>REGULAR</v>
          </cell>
        </row>
        <row r="245">
          <cell r="X245">
            <v>6102</v>
          </cell>
          <cell r="Y245">
            <v>2038719</v>
          </cell>
          <cell r="Z245" t="str">
            <v>AMBULATÓRIO – CONSULTÓRIO 17</v>
          </cell>
          <cell r="AA245">
            <v>5</v>
          </cell>
          <cell r="AB245" t="str">
            <v>EQUIP. DE INFORMÁTICA</v>
          </cell>
          <cell r="AC245">
            <v>144.454427787953</v>
          </cell>
          <cell r="AD245" t="str">
            <v>REGULAR</v>
          </cell>
        </row>
        <row r="246">
          <cell r="X246">
            <v>6103</v>
          </cell>
          <cell r="Y246">
            <v>2038720</v>
          </cell>
          <cell r="Z246" t="str">
            <v>AMBULATÓRIO – CONSULTÓRIO 30</v>
          </cell>
          <cell r="AA246">
            <v>5</v>
          </cell>
          <cell r="AB246" t="str">
            <v>EQUIP. DE INFORMÁTICA</v>
          </cell>
          <cell r="AC246">
            <v>144.454427787953</v>
          </cell>
          <cell r="AD246" t="str">
            <v>REGULAR</v>
          </cell>
        </row>
        <row r="247">
          <cell r="X247">
            <v>6104</v>
          </cell>
          <cell r="Y247">
            <v>2038721</v>
          </cell>
          <cell r="Z247" t="str">
            <v>AMBULATÓRIO – CONSULTÓRIO 27</v>
          </cell>
          <cell r="AA247">
            <v>5</v>
          </cell>
          <cell r="AB247" t="str">
            <v>EQUIP. DE INFORMÁTICA</v>
          </cell>
          <cell r="AC247">
            <v>144.454427787953</v>
          </cell>
          <cell r="AD247" t="str">
            <v>REGULAR</v>
          </cell>
        </row>
        <row r="248">
          <cell r="X248">
            <v>6105</v>
          </cell>
          <cell r="Y248">
            <v>2038722</v>
          </cell>
          <cell r="Z248" t="str">
            <v>AMBULATÓRIO – CONSULTÓRIO 36</v>
          </cell>
          <cell r="AA248">
            <v>5</v>
          </cell>
          <cell r="AB248" t="str">
            <v>EQUIP. DE INFORMÁTICA</v>
          </cell>
          <cell r="AC248">
            <v>144.454427787953</v>
          </cell>
          <cell r="AD248" t="str">
            <v>REGULAR</v>
          </cell>
        </row>
        <row r="249">
          <cell r="X249">
            <v>6106</v>
          </cell>
          <cell r="Y249">
            <v>2038723</v>
          </cell>
          <cell r="Z249" t="str">
            <v>AMBULATÓRIO – CONSULTÓRIO 35</v>
          </cell>
          <cell r="AA249">
            <v>5</v>
          </cell>
          <cell r="AB249" t="str">
            <v>EQUIP. DE INFORMÁTICA</v>
          </cell>
          <cell r="AC249">
            <v>144.454427787953</v>
          </cell>
          <cell r="AD249" t="str">
            <v>REGULAR</v>
          </cell>
        </row>
        <row r="250">
          <cell r="X250">
            <v>6107</v>
          </cell>
          <cell r="Y250">
            <v>2038724</v>
          </cell>
          <cell r="Z250" t="str">
            <v>AMBULATÓRIO – CONSULTÓRIO 24</v>
          </cell>
          <cell r="AA250">
            <v>5</v>
          </cell>
          <cell r="AB250" t="str">
            <v>EQUIP. DE INFORMÁTICA</v>
          </cell>
          <cell r="AC250">
            <v>144.454427787953</v>
          </cell>
          <cell r="AD250" t="str">
            <v>REGULAR</v>
          </cell>
        </row>
        <row r="251">
          <cell r="X251">
            <v>6108</v>
          </cell>
          <cell r="Y251">
            <v>2038725</v>
          </cell>
          <cell r="Z251" t="str">
            <v>AMBULATÓRIO – CONSULTÓRIO 30</v>
          </cell>
          <cell r="AA251">
            <v>5</v>
          </cell>
          <cell r="AB251" t="str">
            <v>EQUIP. DE INFORMÁTICA</v>
          </cell>
          <cell r="AC251">
            <v>144.454427787953</v>
          </cell>
          <cell r="AD251" t="str">
            <v>REGULAR</v>
          </cell>
        </row>
        <row r="252">
          <cell r="X252">
            <v>6109</v>
          </cell>
          <cell r="Y252">
            <v>2038726</v>
          </cell>
          <cell r="Z252" t="str">
            <v>AMBULATÓRIO – CONSULTÓRIO 31</v>
          </cell>
          <cell r="AA252">
            <v>5</v>
          </cell>
          <cell r="AB252" t="str">
            <v>EQUIP. DE INFORMÁTICA</v>
          </cell>
          <cell r="AC252">
            <v>144.454427787953</v>
          </cell>
          <cell r="AD252" t="str">
            <v>REGULAR</v>
          </cell>
        </row>
        <row r="253">
          <cell r="X253">
            <v>6110</v>
          </cell>
          <cell r="Y253">
            <v>2038727</v>
          </cell>
          <cell r="Z253" t="str">
            <v>AMBULATÓRIO -CONSULTÓRIO 21C</v>
          </cell>
          <cell r="AA253">
            <v>5</v>
          </cell>
          <cell r="AB253" t="str">
            <v>EQUIP. DE INFORMÁTICA</v>
          </cell>
          <cell r="AC253">
            <v>144.454427787953</v>
          </cell>
          <cell r="AD253" t="str">
            <v>REGULAR</v>
          </cell>
        </row>
        <row r="254">
          <cell r="X254">
            <v>6111</v>
          </cell>
          <cell r="Y254">
            <v>2038728</v>
          </cell>
          <cell r="Z254" t="str">
            <v>AMBULATÓRIO – CONSULTÓRIO 13</v>
          </cell>
          <cell r="AA254">
            <v>5</v>
          </cell>
          <cell r="AB254" t="str">
            <v>EQUIP. DE INFORMÁTICA</v>
          </cell>
          <cell r="AC254">
            <v>144.454427787953</v>
          </cell>
          <cell r="AD254" t="str">
            <v>REGULAR</v>
          </cell>
        </row>
        <row r="255">
          <cell r="X255">
            <v>6112</v>
          </cell>
          <cell r="Y255">
            <v>2038729</v>
          </cell>
          <cell r="Z255" t="str">
            <v>AMBULATÓRO – CONSULTÓRIO 20C</v>
          </cell>
          <cell r="AA255">
            <v>5</v>
          </cell>
          <cell r="AB255" t="str">
            <v>EQUIP. DE INFORMÁTICA</v>
          </cell>
          <cell r="AC255">
            <v>144.454427787953</v>
          </cell>
          <cell r="AD255" t="str">
            <v>REGULAR</v>
          </cell>
        </row>
        <row r="256">
          <cell r="X256">
            <v>6113</v>
          </cell>
          <cell r="Y256">
            <v>2038730</v>
          </cell>
          <cell r="Z256" t="str">
            <v>AMBULATÓRIO – CONSULTÓRIO 30</v>
          </cell>
          <cell r="AA256">
            <v>5</v>
          </cell>
          <cell r="AB256" t="str">
            <v>EQUIP. DE INFORMÁTICA</v>
          </cell>
          <cell r="AC256">
            <v>144.454427787953</v>
          </cell>
          <cell r="AD256" t="str">
            <v>REGULAR</v>
          </cell>
        </row>
        <row r="257">
          <cell r="X257">
            <v>6114</v>
          </cell>
          <cell r="Y257">
            <v>2038731</v>
          </cell>
          <cell r="Z257" t="str">
            <v>AMBULATÓRIO – GERÊNCIA</v>
          </cell>
          <cell r="AA257">
            <v>5</v>
          </cell>
          <cell r="AB257" t="str">
            <v>EQUIP. DE INFORMÁTICA</v>
          </cell>
          <cell r="AC257">
            <v>144.454427787953</v>
          </cell>
          <cell r="AD257" t="str">
            <v>REGULAR</v>
          </cell>
        </row>
        <row r="258">
          <cell r="X258">
            <v>6115</v>
          </cell>
          <cell r="Y258">
            <v>2038732</v>
          </cell>
          <cell r="Z258" t="str">
            <v>AGÊNCIA TRANSFUSIONAL</v>
          </cell>
          <cell r="AA258">
            <v>5</v>
          </cell>
          <cell r="AB258" t="str">
            <v>EQUIP. DE INFORMÁTICA</v>
          </cell>
          <cell r="AC258">
            <v>144.454427787953</v>
          </cell>
          <cell r="AD258" t="str">
            <v>REGULAR</v>
          </cell>
        </row>
        <row r="259">
          <cell r="X259">
            <v>6116</v>
          </cell>
          <cell r="Y259">
            <v>2038733</v>
          </cell>
          <cell r="Z259" t="str">
            <v>ASTEC</v>
          </cell>
          <cell r="AA259">
            <v>5</v>
          </cell>
          <cell r="AB259" t="str">
            <v>EQUIP. DE INFORMÁTICA</v>
          </cell>
          <cell r="AC259">
            <v>144.454427787953</v>
          </cell>
          <cell r="AD259" t="str">
            <v>REGULAR</v>
          </cell>
        </row>
        <row r="260">
          <cell r="X260">
            <v>6117</v>
          </cell>
          <cell r="Y260">
            <v>2038734</v>
          </cell>
          <cell r="Z260" t="str">
            <v>CHI – CENTRAL DE RELACIONAMENTO</v>
          </cell>
          <cell r="AA260">
            <v>5</v>
          </cell>
          <cell r="AB260" t="str">
            <v>EQUIP. DE INFORMÁTICA</v>
          </cell>
          <cell r="AC260">
            <v>144.454427787953</v>
          </cell>
          <cell r="AD260" t="str">
            <v>REGULAR</v>
          </cell>
        </row>
        <row r="261">
          <cell r="X261">
            <v>6118</v>
          </cell>
          <cell r="Y261">
            <v>2038735</v>
          </cell>
          <cell r="Z261" t="str">
            <v>CHI – CENTRAL DE RELACIONAMENTO</v>
          </cell>
          <cell r="AA261">
            <v>5</v>
          </cell>
          <cell r="AB261" t="str">
            <v>EQUIP. DE INFORMÁTICA</v>
          </cell>
          <cell r="AC261">
            <v>144.454427787953</v>
          </cell>
          <cell r="AD261" t="str">
            <v>REGULAR</v>
          </cell>
        </row>
        <row r="262">
          <cell r="X262">
            <v>6119</v>
          </cell>
          <cell r="Y262">
            <v>2038736</v>
          </cell>
          <cell r="Z262" t="str">
            <v>CHI – CENTRAL DE RELACIONAMENTO</v>
          </cell>
          <cell r="AA262">
            <v>5</v>
          </cell>
          <cell r="AB262" t="str">
            <v>EQUIP. DE INFORMÁTICA</v>
          </cell>
          <cell r="AC262">
            <v>144.454427787953</v>
          </cell>
          <cell r="AD262" t="str">
            <v>REGULAR</v>
          </cell>
        </row>
        <row r="263">
          <cell r="X263">
            <v>6120</v>
          </cell>
          <cell r="Y263">
            <v>2038737</v>
          </cell>
          <cell r="Z263" t="str">
            <v>AMBULATÓRIO – CONSULTÓRIO 26</v>
          </cell>
          <cell r="AA263">
            <v>5</v>
          </cell>
          <cell r="AB263" t="str">
            <v>EQUIP. DE INFORMÁTICA</v>
          </cell>
          <cell r="AC263">
            <v>144.454427787953</v>
          </cell>
          <cell r="AD263" t="str">
            <v>REGULAR</v>
          </cell>
        </row>
        <row r="264">
          <cell r="X264">
            <v>6121</v>
          </cell>
          <cell r="Y264">
            <v>2038738</v>
          </cell>
          <cell r="Z264" t="str">
            <v>GERÊNCIA DE PESSOAL - HGG</v>
          </cell>
          <cell r="AA264">
            <v>5</v>
          </cell>
          <cell r="AB264" t="str">
            <v>EQUIP. DE INFORMÁTICA</v>
          </cell>
          <cell r="AC264">
            <v>144.454427787953</v>
          </cell>
          <cell r="AD264" t="str">
            <v>REGULAR</v>
          </cell>
        </row>
        <row r="265">
          <cell r="X265">
            <v>6122</v>
          </cell>
          <cell r="Y265">
            <v>2038739</v>
          </cell>
          <cell r="Z265" t="str">
            <v>CHI – NÚCLEO OPERACIONAL</v>
          </cell>
          <cell r="AA265">
            <v>5</v>
          </cell>
          <cell r="AB265" t="str">
            <v>EQUIP. DE INFORMÁTICA</v>
          </cell>
          <cell r="AC265">
            <v>144.454427787953</v>
          </cell>
          <cell r="AD265" t="str">
            <v>REGULAR</v>
          </cell>
        </row>
        <row r="266">
          <cell r="X266">
            <v>6123</v>
          </cell>
          <cell r="Y266">
            <v>2038740</v>
          </cell>
          <cell r="Z266" t="str">
            <v>CHI – CENTRAL DE RELACIONAMENTO</v>
          </cell>
          <cell r="AA266">
            <v>5</v>
          </cell>
          <cell r="AB266" t="str">
            <v>EQUIP. DE INFORMÁTICA</v>
          </cell>
          <cell r="AC266">
            <v>144.454427787953</v>
          </cell>
          <cell r="AD266" t="str">
            <v>REGULAR</v>
          </cell>
        </row>
        <row r="267">
          <cell r="X267">
            <v>6124</v>
          </cell>
          <cell r="Y267">
            <v>2038741</v>
          </cell>
          <cell r="Z267" t="str">
            <v>CHI – CENTRAL DE RELACIONAMENTO</v>
          </cell>
          <cell r="AA267">
            <v>5</v>
          </cell>
          <cell r="AB267" t="str">
            <v>EQUIP. DE INFORMÁTICA</v>
          </cell>
          <cell r="AC267">
            <v>144.454427787953</v>
          </cell>
          <cell r="AD267" t="str">
            <v>REGULAR</v>
          </cell>
        </row>
        <row r="268">
          <cell r="X268">
            <v>6125</v>
          </cell>
          <cell r="Y268">
            <v>2038742</v>
          </cell>
          <cell r="Z268" t="str">
            <v>CLINICA CIRÚRGICA</v>
          </cell>
          <cell r="AA268">
            <v>5</v>
          </cell>
          <cell r="AB268" t="str">
            <v>EQUIP. DE INFORMÁTICA</v>
          </cell>
          <cell r="AC268">
            <v>144.454427787953</v>
          </cell>
          <cell r="AD268" t="str">
            <v>REGULAR</v>
          </cell>
        </row>
        <row r="269">
          <cell r="X269">
            <v>6126</v>
          </cell>
          <cell r="Y269">
            <v>2038743</v>
          </cell>
          <cell r="Z269" t="str">
            <v>CLINICA CIRÚRGICA</v>
          </cell>
          <cell r="AA269">
            <v>5</v>
          </cell>
          <cell r="AB269" t="str">
            <v>EQUIP. DE INFORMÁTICA</v>
          </cell>
          <cell r="AC269">
            <v>144.454427787953</v>
          </cell>
          <cell r="AD269" t="str">
            <v>REGULAR</v>
          </cell>
        </row>
        <row r="270">
          <cell r="X270">
            <v>6127</v>
          </cell>
          <cell r="Y270">
            <v>2038744</v>
          </cell>
          <cell r="Z270" t="str">
            <v>AMBULATÓRIO – CONSULTÓRIO 18</v>
          </cell>
          <cell r="AA270">
            <v>5</v>
          </cell>
          <cell r="AB270" t="str">
            <v>EQUIP. DE INFORMÁTICA</v>
          </cell>
          <cell r="AC270">
            <v>144.454427787953</v>
          </cell>
          <cell r="AD270" t="str">
            <v>REGULAR</v>
          </cell>
        </row>
        <row r="271">
          <cell r="X271">
            <v>6128</v>
          </cell>
          <cell r="Y271">
            <v>2038745</v>
          </cell>
          <cell r="Z271" t="str">
            <v>CLINICA MEDICA</v>
          </cell>
          <cell r="AA271">
            <v>5</v>
          </cell>
          <cell r="AB271" t="str">
            <v>EQUIP. DE INFORMÁTICA</v>
          </cell>
          <cell r="AC271">
            <v>144.454427787953</v>
          </cell>
          <cell r="AD271" t="str">
            <v>REGULAR</v>
          </cell>
        </row>
        <row r="272">
          <cell r="X272">
            <v>6129</v>
          </cell>
          <cell r="Y272">
            <v>2038746</v>
          </cell>
          <cell r="Z272" t="str">
            <v>CLINICA MÉDICA</v>
          </cell>
          <cell r="AA272">
            <v>5</v>
          </cell>
          <cell r="AB272" t="str">
            <v>EQUIP. DE INFORMÁTICA</v>
          </cell>
          <cell r="AC272">
            <v>144.454427787953</v>
          </cell>
          <cell r="AD272" t="str">
            <v>REGULAR</v>
          </cell>
        </row>
        <row r="273">
          <cell r="X273">
            <v>6130</v>
          </cell>
          <cell r="Y273">
            <v>2038747</v>
          </cell>
          <cell r="Z273" t="str">
            <v>CLINICA MÉDICA</v>
          </cell>
          <cell r="AA273">
            <v>5</v>
          </cell>
          <cell r="AB273" t="str">
            <v>EQUIP. DE INFORMÁTICA</v>
          </cell>
          <cell r="AC273">
            <v>144.454427787953</v>
          </cell>
          <cell r="AD273" t="str">
            <v>REGULAR</v>
          </cell>
        </row>
        <row r="274">
          <cell r="X274">
            <v>6131</v>
          </cell>
          <cell r="Y274">
            <v>2038748</v>
          </cell>
          <cell r="Z274" t="str">
            <v>GERÊNCIA DE PESSOAL - FREQUÊNCIA</v>
          </cell>
          <cell r="AA274">
            <v>5</v>
          </cell>
          <cell r="AB274" t="str">
            <v>EQUIP. DE INFORMÁTICA</v>
          </cell>
          <cell r="AC274">
            <v>144.454427787953</v>
          </cell>
          <cell r="AD274" t="str">
            <v>REGULAR</v>
          </cell>
        </row>
        <row r="275">
          <cell r="X275">
            <v>6132</v>
          </cell>
          <cell r="Y275">
            <v>2038749</v>
          </cell>
          <cell r="Z275" t="str">
            <v>GERÊNCIA DE PESSOAL - FREQUÊNCIA</v>
          </cell>
          <cell r="AA275">
            <v>5</v>
          </cell>
          <cell r="AB275" t="str">
            <v>EQUIP. DE INFORMÁTICA</v>
          </cell>
          <cell r="AC275">
            <v>144.454427787953</v>
          </cell>
          <cell r="AD275" t="str">
            <v>REGULAR</v>
          </cell>
        </row>
        <row r="276">
          <cell r="X276">
            <v>6133</v>
          </cell>
          <cell r="Y276">
            <v>2038750</v>
          </cell>
          <cell r="Z276" t="str">
            <v>CLINICA MEDICA</v>
          </cell>
          <cell r="AA276">
            <v>5</v>
          </cell>
          <cell r="AB276" t="str">
            <v>EQUIP. DE INFORMÁTICA</v>
          </cell>
          <cell r="AC276">
            <v>144.454427787953</v>
          </cell>
          <cell r="AD276" t="str">
            <v>REGULAR</v>
          </cell>
        </row>
        <row r="277">
          <cell r="X277">
            <v>6134</v>
          </cell>
          <cell r="Y277">
            <v>2038751</v>
          </cell>
          <cell r="Z277" t="str">
            <v>CLINICA MEDICA</v>
          </cell>
          <cell r="AA277">
            <v>5</v>
          </cell>
          <cell r="AB277" t="str">
            <v>EQUIP. DE INFORMÁTICA</v>
          </cell>
          <cell r="AC277">
            <v>144.454427787953</v>
          </cell>
          <cell r="AD277" t="str">
            <v>REGULAR</v>
          </cell>
        </row>
        <row r="278">
          <cell r="X278">
            <v>6135</v>
          </cell>
          <cell r="Y278">
            <v>2038752</v>
          </cell>
          <cell r="Z278" t="str">
            <v>CLINICA MEDICA</v>
          </cell>
          <cell r="AA278">
            <v>5</v>
          </cell>
          <cell r="AB278" t="str">
            <v>EQUIP. DE INFORMÁTICA</v>
          </cell>
          <cell r="AC278">
            <v>144.454427787953</v>
          </cell>
          <cell r="AD278" t="str">
            <v>REGULAR</v>
          </cell>
        </row>
        <row r="279">
          <cell r="X279">
            <v>6136</v>
          </cell>
          <cell r="Y279">
            <v>2038753</v>
          </cell>
          <cell r="Z279" t="str">
            <v>CLINICA CIRÚRGICA</v>
          </cell>
          <cell r="AA279">
            <v>5</v>
          </cell>
          <cell r="AB279" t="str">
            <v>EQUIP. DE INFORMÁTICA</v>
          </cell>
          <cell r="AC279">
            <v>144.454427787953</v>
          </cell>
          <cell r="AD279" t="str">
            <v>REGULAR</v>
          </cell>
        </row>
        <row r="280">
          <cell r="X280">
            <v>6137</v>
          </cell>
          <cell r="Y280">
            <v>2038754</v>
          </cell>
          <cell r="Z280" t="str">
            <v>SALA ENFERMAGEN SESMT</v>
          </cell>
          <cell r="AA280">
            <v>5</v>
          </cell>
          <cell r="AB280" t="str">
            <v>EQUIP. DE INFORMÁTICA</v>
          </cell>
          <cell r="AC280">
            <v>144.454427787953</v>
          </cell>
          <cell r="AD280" t="str">
            <v>REGULAR</v>
          </cell>
        </row>
        <row r="281">
          <cell r="X281">
            <v>6138</v>
          </cell>
          <cell r="Y281">
            <v>2038755</v>
          </cell>
          <cell r="Z281" t="str">
            <v>CLINICA MÉDICA</v>
          </cell>
          <cell r="AA281">
            <v>5</v>
          </cell>
          <cell r="AB281" t="str">
            <v>EQUIP. DE INFORMÁTICA</v>
          </cell>
          <cell r="AC281">
            <v>144.454427787953</v>
          </cell>
          <cell r="AD281" t="str">
            <v>REGULAR</v>
          </cell>
        </row>
        <row r="282">
          <cell r="X282">
            <v>6139</v>
          </cell>
          <cell r="Y282">
            <v>2038756</v>
          </cell>
          <cell r="Z282" t="str">
            <v>CLINICA CIRÚRGICA</v>
          </cell>
          <cell r="AA282">
            <v>5</v>
          </cell>
          <cell r="AB282" t="str">
            <v>EQUIP. DE INFORMÁTICA</v>
          </cell>
          <cell r="AC282">
            <v>144.454427787953</v>
          </cell>
          <cell r="AD282" t="str">
            <v>REGULAR</v>
          </cell>
        </row>
        <row r="283">
          <cell r="X283">
            <v>6140</v>
          </cell>
          <cell r="Y283">
            <v>2038757</v>
          </cell>
          <cell r="Z283" t="str">
            <v>CLINICA MÉDICA</v>
          </cell>
          <cell r="AA283">
            <v>5</v>
          </cell>
          <cell r="AB283" t="str">
            <v>EQUIP. DE INFORMÁTICA</v>
          </cell>
          <cell r="AC283">
            <v>144.454427787953</v>
          </cell>
          <cell r="AD283" t="str">
            <v>REGULAR</v>
          </cell>
        </row>
        <row r="284">
          <cell r="X284">
            <v>6141</v>
          </cell>
          <cell r="Y284">
            <v>2038758</v>
          </cell>
          <cell r="Z284" t="str">
            <v>CLINICA MÉDICA</v>
          </cell>
          <cell r="AA284">
            <v>5</v>
          </cell>
          <cell r="AB284" t="str">
            <v>EQUIP. DE INFORMÁTICA</v>
          </cell>
          <cell r="AC284">
            <v>144.454427787953</v>
          </cell>
          <cell r="AD284" t="str">
            <v>REGULAR</v>
          </cell>
        </row>
        <row r="285">
          <cell r="X285">
            <v>6142</v>
          </cell>
          <cell r="Y285">
            <v>2038759</v>
          </cell>
          <cell r="Z285" t="str">
            <v>CLINICA CIRÚRGICA</v>
          </cell>
          <cell r="AA285">
            <v>5</v>
          </cell>
          <cell r="AB285" t="str">
            <v>EQUIP. DE INFORMÁTICA</v>
          </cell>
          <cell r="AC285">
            <v>144.454427787953</v>
          </cell>
          <cell r="AD285" t="str">
            <v>REGULAR</v>
          </cell>
        </row>
        <row r="286">
          <cell r="X286">
            <v>6143</v>
          </cell>
          <cell r="Y286">
            <v>2038760</v>
          </cell>
          <cell r="Z286" t="str">
            <v>PORTARIA “A'</v>
          </cell>
          <cell r="AA286">
            <v>5</v>
          </cell>
          <cell r="AB286" t="str">
            <v>EQUIP. DE INFORMÁTICA</v>
          </cell>
          <cell r="AC286">
            <v>144.454427787953</v>
          </cell>
          <cell r="AD286" t="str">
            <v>REGULAR</v>
          </cell>
        </row>
        <row r="287">
          <cell r="X287">
            <v>5348</v>
          </cell>
          <cell r="Y287">
            <v>2038761</v>
          </cell>
          <cell r="Z287" t="str">
            <v>ASTEC</v>
          </cell>
          <cell r="AA287">
            <v>10</v>
          </cell>
          <cell r="AB287" t="str">
            <v>MAQ. E EQUIPAMENTOS</v>
          </cell>
          <cell r="AC287">
            <v>1227.57688799145</v>
          </cell>
          <cell r="AD287" t="str">
            <v>REGULAR</v>
          </cell>
        </row>
        <row r="288">
          <cell r="X288">
            <v>5349</v>
          </cell>
          <cell r="Y288">
            <v>2038762</v>
          </cell>
          <cell r="Z288" t="str">
            <v>SALA DE TECNOLOGIA - T.I.</v>
          </cell>
          <cell r="AA288">
            <v>10</v>
          </cell>
          <cell r="AB288" t="str">
            <v>MAQ. E EQUIPAMENTOS</v>
          </cell>
          <cell r="AC288">
            <v>1227.57688799145</v>
          </cell>
          <cell r="AD288" t="str">
            <v>REGULAR</v>
          </cell>
        </row>
        <row r="289">
          <cell r="X289">
            <v>5350</v>
          </cell>
          <cell r="Y289">
            <v>2038763</v>
          </cell>
          <cell r="Z289" t="str">
            <v>SALA DE TECNOLOGIA - T.I.</v>
          </cell>
          <cell r="AA289">
            <v>10</v>
          </cell>
          <cell r="AB289" t="str">
            <v>MAQ. E EQUIPAMENTOS</v>
          </cell>
          <cell r="AC289">
            <v>1588.3908338604</v>
          </cell>
          <cell r="AD289" t="str">
            <v>REGULAR</v>
          </cell>
        </row>
        <row r="290">
          <cell r="X290">
            <v>5351</v>
          </cell>
          <cell r="Y290">
            <v>2038764</v>
          </cell>
          <cell r="Z290" t="str">
            <v>SALA DE REUNIÃO</v>
          </cell>
          <cell r="AA290">
            <v>10</v>
          </cell>
          <cell r="AB290" t="str">
            <v>MAQ. E EQUIPAMENTOS</v>
          </cell>
          <cell r="AC290">
            <v>1588.3908338604</v>
          </cell>
          <cell r="AD290" t="str">
            <v>REGULAR</v>
          </cell>
        </row>
        <row r="291">
          <cell r="X291">
            <v>5373</v>
          </cell>
          <cell r="Y291">
            <v>2038765</v>
          </cell>
          <cell r="Z291" t="str">
            <v>GALPÃO ALMOXARIFADO</v>
          </cell>
          <cell r="AA291">
            <v>3</v>
          </cell>
          <cell r="AB291" t="str">
            <v>MÓVEIS E UTENSÍLIOS</v>
          </cell>
          <cell r="AC291">
            <v>207.964138176613</v>
          </cell>
          <cell r="AD291" t="str">
            <v>SUCATA</v>
          </cell>
        </row>
        <row r="292">
          <cell r="X292">
            <v>5374</v>
          </cell>
          <cell r="Y292">
            <v>2038766</v>
          </cell>
          <cell r="Z292" t="str">
            <v>GALPÃO ALMOXARIFADO</v>
          </cell>
          <cell r="AA292">
            <v>3</v>
          </cell>
          <cell r="AB292" t="str">
            <v>MÓVEIS E UTENSÍLIOS</v>
          </cell>
          <cell r="AC292">
            <v>207.964138176613</v>
          </cell>
          <cell r="AD292" t="str">
            <v>SUCATA</v>
          </cell>
        </row>
        <row r="293">
          <cell r="X293">
            <v>5375</v>
          </cell>
          <cell r="Y293">
            <v>2038767</v>
          </cell>
          <cell r="Z293" t="str">
            <v>GALPÃO ALMOXARIFADO</v>
          </cell>
          <cell r="AA293">
            <v>3</v>
          </cell>
          <cell r="AB293" t="str">
            <v>MÓVEIS E UTENSÍLIOS</v>
          </cell>
          <cell r="AC293">
            <v>207.964138176613</v>
          </cell>
          <cell r="AD293" t="str">
            <v>SUCATA</v>
          </cell>
        </row>
        <row r="294">
          <cell r="X294">
            <v>5376</v>
          </cell>
          <cell r="Y294">
            <v>2038768</v>
          </cell>
          <cell r="Z294" t="str">
            <v>LAVANDERIA - AREA SUJA</v>
          </cell>
          <cell r="AA294">
            <v>3</v>
          </cell>
          <cell r="AB294" t="str">
            <v>MÓVEIS E UTENSÍLIOS</v>
          </cell>
          <cell r="AC294">
            <v>190.823710826188</v>
          </cell>
          <cell r="AD294" t="str">
            <v>REGULAR</v>
          </cell>
        </row>
        <row r="295">
          <cell r="X295">
            <v>5377</v>
          </cell>
          <cell r="Y295">
            <v>2038769</v>
          </cell>
          <cell r="Z295" t="str">
            <v>LAVANDERIA - AREA SUJA</v>
          </cell>
          <cell r="AA295">
            <v>3</v>
          </cell>
          <cell r="AB295" t="str">
            <v>MÓVEIS E UTENSÍLIOS</v>
          </cell>
          <cell r="AC295">
            <v>190.823710826188</v>
          </cell>
          <cell r="AD295" t="str">
            <v>REGULAR</v>
          </cell>
        </row>
        <row r="296">
          <cell r="X296">
            <v>5381</v>
          </cell>
          <cell r="Y296">
            <v>2038770</v>
          </cell>
          <cell r="Z296" t="str">
            <v>FARMÁCIA</v>
          </cell>
          <cell r="AA296">
            <v>2</v>
          </cell>
          <cell r="AB296" t="str">
            <v>MÓVEIS E UTENSÍLIOS</v>
          </cell>
          <cell r="AC296">
            <v>36.7522222222177</v>
          </cell>
          <cell r="AD296" t="str">
            <v>REGULAR</v>
          </cell>
        </row>
        <row r="297">
          <cell r="X297">
            <v>5382</v>
          </cell>
          <cell r="Y297">
            <v>2038771</v>
          </cell>
          <cell r="Z297" t="str">
            <v>FARMÁCIA</v>
          </cell>
          <cell r="AA297">
            <v>2</v>
          </cell>
          <cell r="AB297" t="str">
            <v>MÓVEIS E UTENSÍLIOS</v>
          </cell>
          <cell r="AC297">
            <v>36.7522222222177</v>
          </cell>
          <cell r="AD297" t="str">
            <v>REGULAR</v>
          </cell>
        </row>
        <row r="298">
          <cell r="X298">
            <v>5383</v>
          </cell>
          <cell r="Y298">
            <v>2038772</v>
          </cell>
          <cell r="Z298" t="str">
            <v>FARMÁCIA</v>
          </cell>
          <cell r="AA298">
            <v>2</v>
          </cell>
          <cell r="AB298" t="str">
            <v>MÓVEIS E UTENSÍLIOS</v>
          </cell>
          <cell r="AC298">
            <v>36.7522222222177</v>
          </cell>
          <cell r="AD298" t="str">
            <v>REGULAR</v>
          </cell>
        </row>
        <row r="299">
          <cell r="X299">
            <v>5384</v>
          </cell>
          <cell r="Y299">
            <v>2038773</v>
          </cell>
          <cell r="Z299" t="str">
            <v>FARMÁCIA</v>
          </cell>
          <cell r="AA299">
            <v>2</v>
          </cell>
          <cell r="AB299" t="str">
            <v>MÓVEIS E UTENSÍLIOS</v>
          </cell>
          <cell r="AC299">
            <v>36.7522222222177</v>
          </cell>
          <cell r="AD299" t="str">
            <v>REGULAR</v>
          </cell>
        </row>
        <row r="300">
          <cell r="X300">
            <v>5385</v>
          </cell>
          <cell r="Y300">
            <v>2038774</v>
          </cell>
          <cell r="Z300" t="str">
            <v>FARMÁCIA</v>
          </cell>
          <cell r="AA300">
            <v>2</v>
          </cell>
          <cell r="AB300" t="str">
            <v>MÓVEIS E UTENSÍLIOS</v>
          </cell>
          <cell r="AC300">
            <v>36.7522222222177</v>
          </cell>
          <cell r="AD300" t="str">
            <v>REGULAR</v>
          </cell>
        </row>
        <row r="301">
          <cell r="X301">
            <v>5386</v>
          </cell>
          <cell r="Y301">
            <v>2038775</v>
          </cell>
          <cell r="Z301" t="str">
            <v>FARMÁCIA</v>
          </cell>
          <cell r="AA301">
            <v>2</v>
          </cell>
          <cell r="AB301" t="str">
            <v>MÓVEIS E UTENSÍLIOS</v>
          </cell>
          <cell r="AC301">
            <v>36.7522222222177</v>
          </cell>
          <cell r="AD301" t="str">
            <v>REGULAR</v>
          </cell>
        </row>
        <row r="302">
          <cell r="X302">
            <v>5387</v>
          </cell>
          <cell r="Y302">
            <v>2038776</v>
          </cell>
          <cell r="Z302" t="str">
            <v>FARMÁCIA</v>
          </cell>
          <cell r="AA302">
            <v>2</v>
          </cell>
          <cell r="AB302" t="str">
            <v>MÓVEIS E UTENSÍLIOS</v>
          </cell>
          <cell r="AC302">
            <v>36.7522222222177</v>
          </cell>
          <cell r="AD302" t="str">
            <v>REGULAR</v>
          </cell>
        </row>
        <row r="303">
          <cell r="X303">
            <v>5388</v>
          </cell>
          <cell r="Y303">
            <v>2038777</v>
          </cell>
          <cell r="Z303" t="str">
            <v>FARMÁCIA</v>
          </cell>
          <cell r="AA303">
            <v>2</v>
          </cell>
          <cell r="AB303" t="str">
            <v>MÓVEIS E UTENSÍLIOS</v>
          </cell>
          <cell r="AC303">
            <v>36.7522222222177</v>
          </cell>
          <cell r="AD303" t="str">
            <v>REGULAR</v>
          </cell>
        </row>
        <row r="304">
          <cell r="X304">
            <v>5389</v>
          </cell>
          <cell r="Y304">
            <v>2038778</v>
          </cell>
          <cell r="Z304" t="str">
            <v>FARMÁCIA</v>
          </cell>
          <cell r="AA304">
            <v>2</v>
          </cell>
          <cell r="AB304" t="str">
            <v>MÓVEIS E UTENSÍLIOS</v>
          </cell>
          <cell r="AC304">
            <v>36.7522222222177</v>
          </cell>
          <cell r="AD304" t="str">
            <v>REGULAR</v>
          </cell>
        </row>
        <row r="305">
          <cell r="X305">
            <v>5390</v>
          </cell>
          <cell r="Y305">
            <v>2038779</v>
          </cell>
          <cell r="Z305" t="str">
            <v>FARMÁCIA</v>
          </cell>
          <cell r="AA305">
            <v>2</v>
          </cell>
          <cell r="AB305" t="str">
            <v>MÓVEIS E UTENSÍLIOS</v>
          </cell>
          <cell r="AC305">
            <v>36.7522222222177</v>
          </cell>
          <cell r="AD305" t="str">
            <v>REGULAR</v>
          </cell>
        </row>
        <row r="306">
          <cell r="X306">
            <v>5391</v>
          </cell>
          <cell r="Y306">
            <v>2038780</v>
          </cell>
          <cell r="Z306" t="str">
            <v>FARMÁCIA</v>
          </cell>
          <cell r="AA306">
            <v>2</v>
          </cell>
          <cell r="AB306" t="str">
            <v>MÓVEIS E UTENSÍLIOS</v>
          </cell>
          <cell r="AC306">
            <v>36.7522222222177</v>
          </cell>
          <cell r="AD306" t="str">
            <v>REGULAR</v>
          </cell>
        </row>
        <row r="307">
          <cell r="X307">
            <v>5392</v>
          </cell>
          <cell r="Y307">
            <v>2038781</v>
          </cell>
          <cell r="Z307" t="str">
            <v>FARMÁCIA</v>
          </cell>
          <cell r="AA307">
            <v>2</v>
          </cell>
          <cell r="AB307" t="str">
            <v>MÓVEIS E UTENSÍLIOS</v>
          </cell>
          <cell r="AC307">
            <v>36.7522222222177</v>
          </cell>
          <cell r="AD307" t="str">
            <v>REGULAR</v>
          </cell>
        </row>
        <row r="308">
          <cell r="X308">
            <v>5393</v>
          </cell>
          <cell r="Y308">
            <v>2038782</v>
          </cell>
          <cell r="Z308" t="str">
            <v>FARMÁCIA</v>
          </cell>
          <cell r="AA308">
            <v>2</v>
          </cell>
          <cell r="AB308" t="str">
            <v>MÓVEIS E UTENSÍLIOS</v>
          </cell>
          <cell r="AC308">
            <v>36.7522222222177</v>
          </cell>
          <cell r="AD308" t="str">
            <v>REGULAR</v>
          </cell>
        </row>
        <row r="309">
          <cell r="X309">
            <v>5394</v>
          </cell>
          <cell r="Y309">
            <v>2038783</v>
          </cell>
          <cell r="Z309" t="str">
            <v>FARMÁCIA</v>
          </cell>
          <cell r="AA309">
            <v>2</v>
          </cell>
          <cell r="AB309" t="str">
            <v>MÓVEIS E UTENSÍLIOS</v>
          </cell>
          <cell r="AC309">
            <v>36.7522222222177</v>
          </cell>
          <cell r="AD309" t="str">
            <v>REGULAR</v>
          </cell>
        </row>
        <row r="310">
          <cell r="X310">
            <v>5395</v>
          </cell>
          <cell r="Y310">
            <v>2038784</v>
          </cell>
          <cell r="Z310" t="str">
            <v>FARMÁCIA</v>
          </cell>
          <cell r="AA310">
            <v>2</v>
          </cell>
          <cell r="AB310" t="str">
            <v>MÓVEIS E UTENSÍLIOS</v>
          </cell>
          <cell r="AC310">
            <v>36.7522222222177</v>
          </cell>
          <cell r="AD310" t="str">
            <v>REGULAR</v>
          </cell>
        </row>
        <row r="311">
          <cell r="X311">
            <v>5396</v>
          </cell>
          <cell r="Y311">
            <v>2038785</v>
          </cell>
          <cell r="Z311" t="str">
            <v>FARMÁCIA</v>
          </cell>
          <cell r="AA311">
            <v>2</v>
          </cell>
          <cell r="AB311" t="str">
            <v>MÓVEIS E UTENSÍLIOS</v>
          </cell>
          <cell r="AC311">
            <v>36.7522222222177</v>
          </cell>
          <cell r="AD311" t="str">
            <v>REGULAR</v>
          </cell>
        </row>
        <row r="312">
          <cell r="X312">
            <v>5397</v>
          </cell>
          <cell r="Y312">
            <v>2038786</v>
          </cell>
          <cell r="Z312" t="str">
            <v>FARMÁCIA</v>
          </cell>
          <cell r="AA312">
            <v>2</v>
          </cell>
          <cell r="AB312" t="str">
            <v>MÓVEIS E UTENSÍLIOS</v>
          </cell>
          <cell r="AC312">
            <v>36.7522222222177</v>
          </cell>
          <cell r="AD312" t="str">
            <v>REGULAR</v>
          </cell>
        </row>
        <row r="313">
          <cell r="X313">
            <v>5398</v>
          </cell>
          <cell r="Y313">
            <v>2038787</v>
          </cell>
          <cell r="Z313" t="str">
            <v>FARMÁCIA</v>
          </cell>
          <cell r="AA313">
            <v>2</v>
          </cell>
          <cell r="AB313" t="str">
            <v>MÓVEIS E UTENSÍLIOS</v>
          </cell>
          <cell r="AC313">
            <v>36.7522222222177</v>
          </cell>
          <cell r="AD313" t="str">
            <v>REGULAR</v>
          </cell>
        </row>
        <row r="314">
          <cell r="X314">
            <v>5399</v>
          </cell>
          <cell r="Y314">
            <v>2038788</v>
          </cell>
          <cell r="Z314" t="str">
            <v>FARMÁCIA</v>
          </cell>
          <cell r="AA314">
            <v>2</v>
          </cell>
          <cell r="AB314" t="str">
            <v>MÓVEIS E UTENSÍLIOS</v>
          </cell>
          <cell r="AC314">
            <v>36.7522222222177</v>
          </cell>
          <cell r="AD314" t="str">
            <v>REGULAR</v>
          </cell>
        </row>
        <row r="315">
          <cell r="X315">
            <v>5400</v>
          </cell>
          <cell r="Y315">
            <v>2038789</v>
          </cell>
          <cell r="Z315" t="str">
            <v>FARMÁCIA</v>
          </cell>
          <cell r="AA315">
            <v>2</v>
          </cell>
          <cell r="AB315" t="str">
            <v>MÓVEIS E UTENSÍLIOS</v>
          </cell>
          <cell r="AC315">
            <v>36.7522222222177</v>
          </cell>
          <cell r="AD315" t="str">
            <v>REGULAR</v>
          </cell>
        </row>
        <row r="316">
          <cell r="X316">
            <v>5401</v>
          </cell>
          <cell r="Y316">
            <v>2038790</v>
          </cell>
          <cell r="Z316" t="str">
            <v>FARMÁCIA</v>
          </cell>
          <cell r="AA316">
            <v>2</v>
          </cell>
          <cell r="AB316" t="str">
            <v>MÓVEIS E UTENSÍLIOS</v>
          </cell>
          <cell r="AC316">
            <v>36.7522222222177</v>
          </cell>
          <cell r="AD316" t="str">
            <v>REGULAR</v>
          </cell>
        </row>
        <row r="317">
          <cell r="X317">
            <v>5402</v>
          </cell>
          <cell r="Y317">
            <v>2038791</v>
          </cell>
          <cell r="Z317" t="str">
            <v>FARMÁCIA</v>
          </cell>
          <cell r="AA317">
            <v>2</v>
          </cell>
          <cell r="AB317" t="str">
            <v>MÓVEIS E UTENSÍLIOS</v>
          </cell>
          <cell r="AC317">
            <v>36.7522222222177</v>
          </cell>
          <cell r="AD317" t="str">
            <v>REGULAR</v>
          </cell>
        </row>
        <row r="318">
          <cell r="X318">
            <v>5403</v>
          </cell>
          <cell r="Y318">
            <v>2038792</v>
          </cell>
          <cell r="Z318" t="str">
            <v>FARMÁCIA</v>
          </cell>
          <cell r="AA318">
            <v>2</v>
          </cell>
          <cell r="AB318" t="str">
            <v>MÓVEIS E UTENSÍLIOS</v>
          </cell>
          <cell r="AC318">
            <v>36.7522222222177</v>
          </cell>
          <cell r="AD318" t="str">
            <v>REGULAR</v>
          </cell>
        </row>
        <row r="319">
          <cell r="X319">
            <v>5404</v>
          </cell>
          <cell r="Y319">
            <v>2038793</v>
          </cell>
          <cell r="Z319" t="str">
            <v>FARMÁCIA</v>
          </cell>
          <cell r="AA319">
            <v>2</v>
          </cell>
          <cell r="AB319" t="str">
            <v>MÓVEIS E UTENSÍLIOS</v>
          </cell>
          <cell r="AC319">
            <v>36.7522222222177</v>
          </cell>
          <cell r="AD319" t="str">
            <v>REGULAR</v>
          </cell>
        </row>
        <row r="320">
          <cell r="X320">
            <v>5405</v>
          </cell>
          <cell r="Y320">
            <v>2038794</v>
          </cell>
          <cell r="Z320" t="str">
            <v>FARMÁCIA</v>
          </cell>
          <cell r="AA320">
            <v>2</v>
          </cell>
          <cell r="AB320" t="str">
            <v>MÓVEIS E UTENSÍLIOS</v>
          </cell>
          <cell r="AC320">
            <v>36.7522222222177</v>
          </cell>
          <cell r="AD320" t="str">
            <v>REGULAR</v>
          </cell>
        </row>
        <row r="321">
          <cell r="X321">
            <v>5406</v>
          </cell>
          <cell r="Y321">
            <v>2038795</v>
          </cell>
          <cell r="Z321" t="str">
            <v>ALMOXARIFADO – HGG</v>
          </cell>
          <cell r="AA321">
            <v>2</v>
          </cell>
          <cell r="AB321" t="str">
            <v>MÓVEIS E UTENSÍLIOS</v>
          </cell>
          <cell r="AC321">
            <v>36.7522222222177</v>
          </cell>
          <cell r="AD321" t="str">
            <v>REGULAR</v>
          </cell>
        </row>
        <row r="322">
          <cell r="X322">
            <v>5407</v>
          </cell>
          <cell r="Y322">
            <v>2038796</v>
          </cell>
          <cell r="Z322" t="str">
            <v>ALMOXARIFADO – HGG</v>
          </cell>
          <cell r="AA322">
            <v>2</v>
          </cell>
          <cell r="AB322" t="str">
            <v>MÓVEIS E UTENSÍLIOS</v>
          </cell>
          <cell r="AC322">
            <v>36.7522222222177</v>
          </cell>
          <cell r="AD322" t="str">
            <v>REGULAR</v>
          </cell>
        </row>
        <row r="323">
          <cell r="X323">
            <v>5408</v>
          </cell>
          <cell r="Y323">
            <v>2038797</v>
          </cell>
          <cell r="Z323" t="str">
            <v>ALMOXARIFADO – HGG</v>
          </cell>
          <cell r="AA323">
            <v>2</v>
          </cell>
          <cell r="AB323" t="str">
            <v>MÓVEIS E UTENSÍLIOS</v>
          </cell>
          <cell r="AC323">
            <v>36.7522222222177</v>
          </cell>
          <cell r="AD323" t="str">
            <v>REGULAR</v>
          </cell>
        </row>
        <row r="324">
          <cell r="X324">
            <v>5409</v>
          </cell>
          <cell r="Y324">
            <v>2038798</v>
          </cell>
          <cell r="Z324" t="str">
            <v>ALMOXARIFADO – HGG</v>
          </cell>
          <cell r="AA324">
            <v>2</v>
          </cell>
          <cell r="AB324" t="str">
            <v>MÓVEIS E UTENSÍLIOS</v>
          </cell>
          <cell r="AC324">
            <v>36.7522222222177</v>
          </cell>
          <cell r="AD324" t="str">
            <v>REGULAR</v>
          </cell>
        </row>
        <row r="325">
          <cell r="X325">
            <v>5410</v>
          </cell>
          <cell r="Y325">
            <v>2038799</v>
          </cell>
          <cell r="Z325" t="str">
            <v>ALMOXARIFADO – HGG</v>
          </cell>
          <cell r="AA325">
            <v>2</v>
          </cell>
          <cell r="AB325" t="str">
            <v>MÓVEIS E UTENSÍLIOS</v>
          </cell>
          <cell r="AC325">
            <v>36.7522222222177</v>
          </cell>
          <cell r="AD325" t="str">
            <v>REGULAR</v>
          </cell>
        </row>
        <row r="326">
          <cell r="X326">
            <v>5411</v>
          </cell>
          <cell r="Y326">
            <v>2038800</v>
          </cell>
          <cell r="Z326" t="str">
            <v>ALMOXARIFADO – HGG</v>
          </cell>
          <cell r="AA326">
            <v>2</v>
          </cell>
          <cell r="AB326" t="str">
            <v>MÓVEIS E UTENSÍLIOS</v>
          </cell>
          <cell r="AC326">
            <v>36.7522222222177</v>
          </cell>
          <cell r="AD326" t="str">
            <v>REGULAR</v>
          </cell>
        </row>
        <row r="327">
          <cell r="X327">
            <v>5412</v>
          </cell>
          <cell r="Y327">
            <v>2038801</v>
          </cell>
          <cell r="Z327" t="str">
            <v>ALMOXARIFADO – HGG</v>
          </cell>
          <cell r="AA327">
            <v>2</v>
          </cell>
          <cell r="AB327" t="str">
            <v>MÓVEIS E UTENSÍLIOS</v>
          </cell>
          <cell r="AC327">
            <v>36.7522222222177</v>
          </cell>
          <cell r="AD327" t="str">
            <v>REGULAR</v>
          </cell>
        </row>
        <row r="328">
          <cell r="X328">
            <v>5413</v>
          </cell>
          <cell r="Y328">
            <v>2038802</v>
          </cell>
          <cell r="Z328" t="str">
            <v>ALMOXARIFADO – HGG</v>
          </cell>
          <cell r="AA328">
            <v>2</v>
          </cell>
          <cell r="AB328" t="str">
            <v>MÓVEIS E UTENSÍLIOS</v>
          </cell>
          <cell r="AC328">
            <v>36.7522222222177</v>
          </cell>
          <cell r="AD328" t="str">
            <v>REGULAR</v>
          </cell>
        </row>
        <row r="329">
          <cell r="X329">
            <v>5414</v>
          </cell>
          <cell r="Y329">
            <v>2038803</v>
          </cell>
          <cell r="Z329" t="str">
            <v>ALMOXARIFADO – HGG</v>
          </cell>
          <cell r="AA329">
            <v>2</v>
          </cell>
          <cell r="AB329" t="str">
            <v>MÓVEIS E UTENSÍLIOS</v>
          </cell>
          <cell r="AC329">
            <v>36.7522222222177</v>
          </cell>
          <cell r="AD329" t="str">
            <v>REGULAR</v>
          </cell>
        </row>
        <row r="330">
          <cell r="X330">
            <v>5415</v>
          </cell>
          <cell r="Y330">
            <v>2038804</v>
          </cell>
          <cell r="Z330" t="str">
            <v>ALMOXARIFADO – HGG</v>
          </cell>
          <cell r="AA330">
            <v>2</v>
          </cell>
          <cell r="AB330" t="str">
            <v>MÓVEIS E UTENSÍLIOS</v>
          </cell>
          <cell r="AC330">
            <v>36.7522222222177</v>
          </cell>
          <cell r="AD330" t="str">
            <v>REGULAR</v>
          </cell>
        </row>
        <row r="331">
          <cell r="X331">
            <v>5416</v>
          </cell>
          <cell r="Y331">
            <v>2038805</v>
          </cell>
          <cell r="Z331" t="str">
            <v>ALMOXARIFADO – HGG</v>
          </cell>
          <cell r="AA331">
            <v>2</v>
          </cell>
          <cell r="AB331" t="str">
            <v>MÓVEIS E UTENSÍLIOS</v>
          </cell>
          <cell r="AC331">
            <v>36.7522222222177</v>
          </cell>
          <cell r="AD331" t="str">
            <v>REGULAR</v>
          </cell>
        </row>
        <row r="332">
          <cell r="X332">
            <v>5417</v>
          </cell>
          <cell r="Y332">
            <v>2038806</v>
          </cell>
          <cell r="Z332" t="str">
            <v>ALMOXARIFADO – HGG</v>
          </cell>
          <cell r="AA332">
            <v>2</v>
          </cell>
          <cell r="AB332" t="str">
            <v>MÓVEIS E UTENSÍLIOS</v>
          </cell>
          <cell r="AC332">
            <v>36.7522222222177</v>
          </cell>
          <cell r="AD332" t="str">
            <v>REGULAR</v>
          </cell>
        </row>
        <row r="333">
          <cell r="X333">
            <v>5418</v>
          </cell>
          <cell r="Y333">
            <v>2038807</v>
          </cell>
          <cell r="Z333" t="str">
            <v>ALMOXARIFADO – HGG</v>
          </cell>
          <cell r="AA333">
            <v>2</v>
          </cell>
          <cell r="AB333" t="str">
            <v>MÓVEIS E UTENSÍLIOS</v>
          </cell>
          <cell r="AC333">
            <v>36.7522222222177</v>
          </cell>
          <cell r="AD333" t="str">
            <v>REGULAR</v>
          </cell>
        </row>
        <row r="334">
          <cell r="X334">
            <v>5419</v>
          </cell>
          <cell r="Y334">
            <v>2038808</v>
          </cell>
          <cell r="Z334" t="str">
            <v>ALMOXARIFADO – HGG</v>
          </cell>
          <cell r="AA334">
            <v>2</v>
          </cell>
          <cell r="AB334" t="str">
            <v>MÓVEIS E UTENSÍLIOS</v>
          </cell>
          <cell r="AC334">
            <v>36.7522222222177</v>
          </cell>
          <cell r="AD334" t="str">
            <v>REGULAR</v>
          </cell>
        </row>
        <row r="335">
          <cell r="X335">
            <v>5420</v>
          </cell>
          <cell r="Y335">
            <v>2038809</v>
          </cell>
          <cell r="Z335" t="str">
            <v>ALMOXARIFADO – HGG</v>
          </cell>
          <cell r="AA335">
            <v>2</v>
          </cell>
          <cell r="AB335" t="str">
            <v>MÓVEIS E UTENSÍLIOS</v>
          </cell>
          <cell r="AC335">
            <v>36.7522222222177</v>
          </cell>
          <cell r="AD335" t="str">
            <v>REGULAR</v>
          </cell>
        </row>
        <row r="336">
          <cell r="X336">
            <v>5421</v>
          </cell>
          <cell r="Y336">
            <v>2038810</v>
          </cell>
          <cell r="Z336" t="str">
            <v>ALMOXARIFADO – HGG</v>
          </cell>
          <cell r="AA336">
            <v>2</v>
          </cell>
          <cell r="AB336" t="str">
            <v>MÓVEIS E UTENSÍLIOS</v>
          </cell>
          <cell r="AC336">
            <v>36.7522222222177</v>
          </cell>
          <cell r="AD336" t="str">
            <v>REGULAR</v>
          </cell>
        </row>
        <row r="337">
          <cell r="X337">
            <v>5422</v>
          </cell>
          <cell r="Y337">
            <v>2038811</v>
          </cell>
          <cell r="Z337" t="str">
            <v>ALMOXARIFADO – HGG</v>
          </cell>
          <cell r="AA337">
            <v>2</v>
          </cell>
          <cell r="AB337" t="str">
            <v>MÓVEIS E UTENSÍLIOS</v>
          </cell>
          <cell r="AC337">
            <v>36.7522222222177</v>
          </cell>
          <cell r="AD337" t="str">
            <v>REGULAR</v>
          </cell>
        </row>
        <row r="338">
          <cell r="X338">
            <v>5423</v>
          </cell>
          <cell r="Y338">
            <v>2038812</v>
          </cell>
          <cell r="Z338" t="str">
            <v>ALMOXARIFADO – HGG</v>
          </cell>
          <cell r="AA338">
            <v>2</v>
          </cell>
          <cell r="AB338" t="str">
            <v>MÓVEIS E UTENSÍLIOS</v>
          </cell>
          <cell r="AC338">
            <v>36.7522222222177</v>
          </cell>
          <cell r="AD338" t="str">
            <v>REGULAR</v>
          </cell>
        </row>
        <row r="339">
          <cell r="X339">
            <v>5424</v>
          </cell>
          <cell r="Y339">
            <v>2038813</v>
          </cell>
          <cell r="Z339" t="str">
            <v>ALMOXARIFADO – HGG</v>
          </cell>
          <cell r="AA339">
            <v>2</v>
          </cell>
          <cell r="AB339" t="str">
            <v>MÓVEIS E UTENSÍLIOS</v>
          </cell>
          <cell r="AC339">
            <v>36.7522222222177</v>
          </cell>
          <cell r="AD339" t="str">
            <v>REGULAR</v>
          </cell>
        </row>
        <row r="340">
          <cell r="X340">
            <v>5425</v>
          </cell>
          <cell r="Y340">
            <v>2038814</v>
          </cell>
          <cell r="Z340" t="str">
            <v>ALMOXARIFADO – HGG</v>
          </cell>
          <cell r="AA340">
            <v>2</v>
          </cell>
          <cell r="AB340" t="str">
            <v>MÓVEIS E UTENSÍLIOS</v>
          </cell>
          <cell r="AC340">
            <v>36.7522222222177</v>
          </cell>
          <cell r="AD340" t="str">
            <v>REGULAR</v>
          </cell>
        </row>
        <row r="341">
          <cell r="X341">
            <v>5426</v>
          </cell>
          <cell r="Y341">
            <v>2038815</v>
          </cell>
          <cell r="Z341" t="str">
            <v>ALMOXARIFADO – HGG</v>
          </cell>
          <cell r="AA341">
            <v>2</v>
          </cell>
          <cell r="AB341" t="str">
            <v>MÓVEIS E UTENSÍLIOS</v>
          </cell>
          <cell r="AC341">
            <v>36.7522222222177</v>
          </cell>
          <cell r="AD341" t="str">
            <v>REGULAR</v>
          </cell>
        </row>
        <row r="342">
          <cell r="X342">
            <v>5427</v>
          </cell>
          <cell r="Y342">
            <v>2038816</v>
          </cell>
          <cell r="Z342" t="str">
            <v>ALMOXARIFADO – HGG</v>
          </cell>
          <cell r="AA342">
            <v>2</v>
          </cell>
          <cell r="AB342" t="str">
            <v>MÓVEIS E UTENSÍLIOS</v>
          </cell>
          <cell r="AC342">
            <v>36.7522222222177</v>
          </cell>
          <cell r="AD342" t="str">
            <v>REGULAR</v>
          </cell>
        </row>
        <row r="343">
          <cell r="X343">
            <v>5428</v>
          </cell>
          <cell r="Y343">
            <v>2038817</v>
          </cell>
          <cell r="Z343" t="str">
            <v>ALMOXARIFADO – HGG</v>
          </cell>
          <cell r="AA343">
            <v>2</v>
          </cell>
          <cell r="AB343" t="str">
            <v>MÓVEIS E UTENSÍLIOS</v>
          </cell>
          <cell r="AC343">
            <v>36.7522222222177</v>
          </cell>
          <cell r="AD343" t="str">
            <v>REGULAR</v>
          </cell>
        </row>
        <row r="344">
          <cell r="X344">
            <v>5429</v>
          </cell>
          <cell r="Y344">
            <v>2038818</v>
          </cell>
          <cell r="Z344" t="str">
            <v>ALMOXARIFADO – HGG</v>
          </cell>
          <cell r="AA344">
            <v>2</v>
          </cell>
          <cell r="AB344" t="str">
            <v>MÓVEIS E UTENSÍLIOS</v>
          </cell>
          <cell r="AC344">
            <v>36.7522222222177</v>
          </cell>
          <cell r="AD344" t="str">
            <v>REGULAR</v>
          </cell>
        </row>
        <row r="345">
          <cell r="X345">
            <v>5430</v>
          </cell>
          <cell r="Y345">
            <v>2038819</v>
          </cell>
          <cell r="Z345" t="str">
            <v>ALMOXARIFADO – HGG</v>
          </cell>
          <cell r="AA345">
            <v>2</v>
          </cell>
          <cell r="AB345" t="str">
            <v>MÓVEIS E UTENSÍLIOS</v>
          </cell>
          <cell r="AC345">
            <v>36.7522222222177</v>
          </cell>
          <cell r="AD345" t="str">
            <v>REGULAR</v>
          </cell>
        </row>
        <row r="346">
          <cell r="X346">
            <v>5431</v>
          </cell>
          <cell r="Y346">
            <v>2038820</v>
          </cell>
          <cell r="Z346" t="str">
            <v>HEMODIALISE / DIÁLISE</v>
          </cell>
          <cell r="AA346">
            <v>2</v>
          </cell>
          <cell r="AB346" t="str">
            <v>MÓVEIS E UTENSÍLIOS</v>
          </cell>
          <cell r="AC346">
            <v>36.7522222222177</v>
          </cell>
          <cell r="AD346" t="str">
            <v>REGULAR</v>
          </cell>
        </row>
        <row r="347">
          <cell r="X347">
            <v>5432</v>
          </cell>
          <cell r="Y347">
            <v>2038821</v>
          </cell>
          <cell r="Z347" t="str">
            <v>HEMODIALISE / DIÁLISE</v>
          </cell>
          <cell r="AA347">
            <v>2</v>
          </cell>
          <cell r="AB347" t="str">
            <v>MÓVEIS E UTENSÍLIOS</v>
          </cell>
          <cell r="AC347">
            <v>36.7522222222177</v>
          </cell>
          <cell r="AD347" t="str">
            <v>REGULAR</v>
          </cell>
        </row>
        <row r="348">
          <cell r="X348">
            <v>5433</v>
          </cell>
          <cell r="Y348">
            <v>2038822</v>
          </cell>
          <cell r="Z348" t="str">
            <v>HEMODIALISE / DIÁLISE</v>
          </cell>
          <cell r="AA348">
            <v>2</v>
          </cell>
          <cell r="AB348" t="str">
            <v>MÓVEIS E UTENSÍLIOS</v>
          </cell>
          <cell r="AC348">
            <v>36.7522222222177</v>
          </cell>
          <cell r="AD348" t="str">
            <v>REGULAR</v>
          </cell>
        </row>
        <row r="349">
          <cell r="X349">
            <v>5434</v>
          </cell>
          <cell r="Y349">
            <v>2038823</v>
          </cell>
          <cell r="Z349" t="str">
            <v>ALMOXARIFADO – HGG</v>
          </cell>
          <cell r="AA349">
            <v>2</v>
          </cell>
          <cell r="AB349" t="str">
            <v>MÓVEIS E UTENSÍLIOS</v>
          </cell>
          <cell r="AC349">
            <v>36.7522222222177</v>
          </cell>
          <cell r="AD349" t="str">
            <v>REGULAR</v>
          </cell>
        </row>
        <row r="350">
          <cell r="X350">
            <v>5435</v>
          </cell>
          <cell r="Y350">
            <v>2038824</v>
          </cell>
          <cell r="Z350" t="str">
            <v>ALMOXARIFADO – HGG</v>
          </cell>
          <cell r="AA350">
            <v>2</v>
          </cell>
          <cell r="AB350" t="str">
            <v>MÓVEIS E UTENSÍLIOS</v>
          </cell>
          <cell r="AC350">
            <v>36.7522222222177</v>
          </cell>
          <cell r="AD350" t="str">
            <v>REGULAR</v>
          </cell>
        </row>
        <row r="351">
          <cell r="X351">
            <v>5436</v>
          </cell>
          <cell r="Y351">
            <v>2038825</v>
          </cell>
          <cell r="Z351" t="str">
            <v>ALMOXARIFADO – HGG</v>
          </cell>
          <cell r="AA351">
            <v>2</v>
          </cell>
          <cell r="AB351" t="str">
            <v>MÓVEIS E UTENSÍLIOS</v>
          </cell>
          <cell r="AC351">
            <v>36.7522222222177</v>
          </cell>
          <cell r="AD351" t="str">
            <v>REGULAR</v>
          </cell>
        </row>
        <row r="352">
          <cell r="X352">
            <v>5437</v>
          </cell>
          <cell r="Y352">
            <v>2038826</v>
          </cell>
          <cell r="Z352" t="str">
            <v>ALMOXARIFADO – HGG</v>
          </cell>
          <cell r="AA352">
            <v>2</v>
          </cell>
          <cell r="AB352" t="str">
            <v>MÓVEIS E UTENSÍLIOS</v>
          </cell>
          <cell r="AC352">
            <v>36.7522222222177</v>
          </cell>
          <cell r="AD352" t="str">
            <v>REGULAR</v>
          </cell>
        </row>
        <row r="353">
          <cell r="X353">
            <v>5438</v>
          </cell>
          <cell r="Y353">
            <v>2038827</v>
          </cell>
          <cell r="Z353" t="str">
            <v>ALMOXARIFADO – HGG</v>
          </cell>
          <cell r="AA353">
            <v>2</v>
          </cell>
          <cell r="AB353" t="str">
            <v>MÓVEIS E UTENSÍLIOS</v>
          </cell>
          <cell r="AC353">
            <v>36.7522222222177</v>
          </cell>
          <cell r="AD353" t="str">
            <v>REGULAR</v>
          </cell>
        </row>
        <row r="354">
          <cell r="X354">
            <v>5439</v>
          </cell>
          <cell r="Y354">
            <v>2038828</v>
          </cell>
          <cell r="Z354" t="str">
            <v>ALMOXARIFADO – HGG</v>
          </cell>
          <cell r="AA354">
            <v>2</v>
          </cell>
          <cell r="AB354" t="str">
            <v>MÓVEIS E UTENSÍLIOS</v>
          </cell>
          <cell r="AC354">
            <v>36.7522222222177</v>
          </cell>
          <cell r="AD354" t="str">
            <v>REGULAR</v>
          </cell>
        </row>
        <row r="355">
          <cell r="X355">
            <v>5440</v>
          </cell>
          <cell r="Y355">
            <v>2038829</v>
          </cell>
          <cell r="Z355" t="str">
            <v>ALMOXARIFADO – HGG</v>
          </cell>
          <cell r="AA355">
            <v>2</v>
          </cell>
          <cell r="AB355" t="str">
            <v>MÓVEIS E UTENSÍLIOS</v>
          </cell>
          <cell r="AC355">
            <v>36.7522222222177</v>
          </cell>
          <cell r="AD355" t="str">
            <v>REGULAR</v>
          </cell>
        </row>
        <row r="356">
          <cell r="X356">
            <v>5441</v>
          </cell>
          <cell r="Y356">
            <v>2038830</v>
          </cell>
          <cell r="Z356" t="str">
            <v>ALMOXARIFADO – HGG</v>
          </cell>
          <cell r="AA356">
            <v>2</v>
          </cell>
          <cell r="AB356" t="str">
            <v>MÓVEIS E UTENSÍLIOS</v>
          </cell>
          <cell r="AC356">
            <v>36.7522222222177</v>
          </cell>
          <cell r="AD356" t="str">
            <v>REGULAR</v>
          </cell>
        </row>
        <row r="357">
          <cell r="X357">
            <v>5442</v>
          </cell>
          <cell r="Y357">
            <v>2038831</v>
          </cell>
          <cell r="Z357" t="str">
            <v>ALMOXARIFADO – HGG</v>
          </cell>
          <cell r="AA357">
            <v>2</v>
          </cell>
          <cell r="AB357" t="str">
            <v>MÓVEIS E UTENSÍLIOS</v>
          </cell>
          <cell r="AC357">
            <v>36.7522222222177</v>
          </cell>
          <cell r="AD357" t="str">
            <v>REGULAR</v>
          </cell>
        </row>
        <row r="358">
          <cell r="X358">
            <v>5443</v>
          </cell>
          <cell r="Y358">
            <v>2038832</v>
          </cell>
          <cell r="Z358" t="str">
            <v>ALMOXARIFADO – HGG</v>
          </cell>
          <cell r="AA358">
            <v>2</v>
          </cell>
          <cell r="AB358" t="str">
            <v>MÓVEIS E UTENSÍLIOS</v>
          </cell>
          <cell r="AC358">
            <v>36.7522222222177</v>
          </cell>
          <cell r="AD358" t="str">
            <v>REGULAR</v>
          </cell>
        </row>
        <row r="359">
          <cell r="X359">
            <v>5444</v>
          </cell>
          <cell r="Y359">
            <v>2038833</v>
          </cell>
          <cell r="Z359" t="str">
            <v>ALMOXARIFADO – HGG</v>
          </cell>
          <cell r="AA359">
            <v>2</v>
          </cell>
          <cell r="AB359" t="str">
            <v>MÓVEIS E UTENSÍLIOS</v>
          </cell>
          <cell r="AC359">
            <v>36.7522222222177</v>
          </cell>
          <cell r="AD359" t="str">
            <v>REGULAR</v>
          </cell>
        </row>
        <row r="360">
          <cell r="X360">
            <v>5445</v>
          </cell>
          <cell r="Y360">
            <v>2038834</v>
          </cell>
          <cell r="Z360" t="str">
            <v>ALMOXARIFADO – HGG</v>
          </cell>
          <cell r="AA360">
            <v>2</v>
          </cell>
          <cell r="AB360" t="str">
            <v>MÓVEIS E UTENSÍLIOS</v>
          </cell>
          <cell r="AC360">
            <v>36.7522222222177</v>
          </cell>
          <cell r="AD360" t="str">
            <v>REGULAR</v>
          </cell>
        </row>
        <row r="361">
          <cell r="X361">
            <v>5446</v>
          </cell>
          <cell r="Y361">
            <v>2038835</v>
          </cell>
          <cell r="Z361" t="str">
            <v>ALMOXARIFADO – HGG</v>
          </cell>
          <cell r="AA361">
            <v>2</v>
          </cell>
          <cell r="AB361" t="str">
            <v>MÓVEIS E UTENSÍLIOS</v>
          </cell>
          <cell r="AC361">
            <v>36.7522222222177</v>
          </cell>
          <cell r="AD361" t="str">
            <v>REGULAR</v>
          </cell>
        </row>
        <row r="362">
          <cell r="X362">
            <v>5447</v>
          </cell>
          <cell r="Y362">
            <v>2038836</v>
          </cell>
          <cell r="Z362" t="str">
            <v>ALMOXARIFADO – HGG</v>
          </cell>
          <cell r="AA362">
            <v>2</v>
          </cell>
          <cell r="AB362" t="str">
            <v>MÓVEIS E UTENSÍLIOS</v>
          </cell>
          <cell r="AC362">
            <v>36.7522222222177</v>
          </cell>
          <cell r="AD362" t="str">
            <v>REGULAR</v>
          </cell>
        </row>
        <row r="363">
          <cell r="X363">
            <v>5448</v>
          </cell>
          <cell r="Y363">
            <v>2038837</v>
          </cell>
          <cell r="Z363" t="str">
            <v>ALMOXARIFADO – HGG</v>
          </cell>
          <cell r="AA363">
            <v>2</v>
          </cell>
          <cell r="AB363" t="str">
            <v>MÓVEIS E UTENSÍLIOS</v>
          </cell>
          <cell r="AC363">
            <v>36.7522222222177</v>
          </cell>
          <cell r="AD363" t="str">
            <v>REGULAR</v>
          </cell>
        </row>
        <row r="364">
          <cell r="X364">
            <v>5449</v>
          </cell>
          <cell r="Y364">
            <v>2038838</v>
          </cell>
          <cell r="Z364" t="str">
            <v>ALMOXARIFADO – HGG</v>
          </cell>
          <cell r="AA364">
            <v>2</v>
          </cell>
          <cell r="AB364" t="str">
            <v>MÓVEIS E UTENSÍLIOS</v>
          </cell>
          <cell r="AC364">
            <v>36.7522222222177</v>
          </cell>
          <cell r="AD364" t="str">
            <v>REGULAR</v>
          </cell>
        </row>
        <row r="365">
          <cell r="X365">
            <v>5450</v>
          </cell>
          <cell r="Y365">
            <v>2038839</v>
          </cell>
          <cell r="Z365" t="str">
            <v>ALMOXARIFADO – HGG</v>
          </cell>
          <cell r="AA365">
            <v>2</v>
          </cell>
          <cell r="AB365" t="str">
            <v>MÓVEIS E UTENSÍLIOS</v>
          </cell>
          <cell r="AC365">
            <v>36.7522222222177</v>
          </cell>
          <cell r="AD365" t="str">
            <v>REGULAR</v>
          </cell>
        </row>
        <row r="366">
          <cell r="X366">
            <v>5451</v>
          </cell>
          <cell r="Y366">
            <v>2038840</v>
          </cell>
          <cell r="Z366" t="str">
            <v>ALMOXARIFADO – HGG</v>
          </cell>
          <cell r="AA366">
            <v>2</v>
          </cell>
          <cell r="AB366" t="str">
            <v>MÓVEIS E UTENSÍLIOS</v>
          </cell>
          <cell r="AC366">
            <v>36.7522222222177</v>
          </cell>
          <cell r="AD366" t="str">
            <v>REGULAR</v>
          </cell>
        </row>
        <row r="367">
          <cell r="X367">
            <v>5452</v>
          </cell>
          <cell r="Y367">
            <v>2038841</v>
          </cell>
          <cell r="Z367" t="str">
            <v>ALMOXARIFADO – HGG</v>
          </cell>
          <cell r="AA367">
            <v>2</v>
          </cell>
          <cell r="AB367" t="str">
            <v>MÓVEIS E UTENSÍLIOS</v>
          </cell>
          <cell r="AC367">
            <v>36.7522222222177</v>
          </cell>
          <cell r="AD367" t="str">
            <v>REGULAR</v>
          </cell>
        </row>
        <row r="368">
          <cell r="X368">
            <v>5453</v>
          </cell>
          <cell r="Y368">
            <v>2038842</v>
          </cell>
          <cell r="Z368" t="str">
            <v>ALMOXARIFADO – HGG</v>
          </cell>
          <cell r="AA368">
            <v>2</v>
          </cell>
          <cell r="AB368" t="str">
            <v>MÓVEIS E UTENSÍLIOS</v>
          </cell>
          <cell r="AC368">
            <v>36.7522222222177</v>
          </cell>
          <cell r="AD368" t="str">
            <v>REGULAR</v>
          </cell>
        </row>
        <row r="369">
          <cell r="X369">
            <v>5454</v>
          </cell>
          <cell r="Y369">
            <v>2038843</v>
          </cell>
          <cell r="Z369" t="str">
            <v>ALMOXARIFADO – HGG</v>
          </cell>
          <cell r="AA369">
            <v>2</v>
          </cell>
          <cell r="AB369" t="str">
            <v>MÓVEIS E UTENSÍLIOS</v>
          </cell>
          <cell r="AC369">
            <v>36.7522222222177</v>
          </cell>
          <cell r="AD369" t="str">
            <v>REGULAR</v>
          </cell>
        </row>
        <row r="370">
          <cell r="X370">
            <v>5455</v>
          </cell>
          <cell r="Y370">
            <v>2038844</v>
          </cell>
          <cell r="Z370" t="str">
            <v>ALMOXARIFADO – HGG</v>
          </cell>
          <cell r="AA370">
            <v>2</v>
          </cell>
          <cell r="AB370" t="str">
            <v>MÓVEIS E UTENSÍLIOS</v>
          </cell>
          <cell r="AC370">
            <v>36.7522222222177</v>
          </cell>
          <cell r="AD370" t="str">
            <v>REGULAR</v>
          </cell>
        </row>
        <row r="371">
          <cell r="X371">
            <v>5456</v>
          </cell>
          <cell r="Y371">
            <v>2038845</v>
          </cell>
          <cell r="Z371" t="str">
            <v>ALMOXARIFADO – HGG</v>
          </cell>
          <cell r="AA371">
            <v>2</v>
          </cell>
          <cell r="AB371" t="str">
            <v>MÓVEIS E UTENSÍLIOS</v>
          </cell>
          <cell r="AC371">
            <v>36.7522222222177</v>
          </cell>
          <cell r="AD371" t="str">
            <v>REGULAR</v>
          </cell>
        </row>
        <row r="372">
          <cell r="X372">
            <v>5457</v>
          </cell>
          <cell r="Y372">
            <v>2038846</v>
          </cell>
          <cell r="Z372" t="str">
            <v>ALMOXARIFADO – HGG</v>
          </cell>
          <cell r="AA372">
            <v>2</v>
          </cell>
          <cell r="AB372" t="str">
            <v>MÓVEIS E UTENSÍLIOS</v>
          </cell>
          <cell r="AC372">
            <v>36.7522222222177</v>
          </cell>
          <cell r="AD372" t="str">
            <v>REGULAR</v>
          </cell>
        </row>
        <row r="373">
          <cell r="X373">
            <v>5458</v>
          </cell>
          <cell r="Y373">
            <v>2038847</v>
          </cell>
          <cell r="Z373" t="str">
            <v>ALMOXARIFADO – HGG</v>
          </cell>
          <cell r="AA373">
            <v>2</v>
          </cell>
          <cell r="AB373" t="str">
            <v>MÓVEIS E UTENSÍLIOS</v>
          </cell>
          <cell r="AC373">
            <v>36.7522222222177</v>
          </cell>
          <cell r="AD373" t="str">
            <v>REGULAR</v>
          </cell>
        </row>
        <row r="374">
          <cell r="X374">
            <v>5459</v>
          </cell>
          <cell r="Y374">
            <v>2038848</v>
          </cell>
          <cell r="Z374" t="str">
            <v>ALMOXARIFADO – HGG</v>
          </cell>
          <cell r="AA374">
            <v>2</v>
          </cell>
          <cell r="AB374" t="str">
            <v>MÓVEIS E UTENSÍLIOS</v>
          </cell>
          <cell r="AC374">
            <v>36.7522222222177</v>
          </cell>
          <cell r="AD374" t="str">
            <v>REGULAR</v>
          </cell>
        </row>
        <row r="375">
          <cell r="X375">
            <v>5460</v>
          </cell>
          <cell r="Y375">
            <v>2038849</v>
          </cell>
          <cell r="Z375" t="str">
            <v>ALMOXARIFADO – HGG</v>
          </cell>
          <cell r="AA375">
            <v>2</v>
          </cell>
          <cell r="AB375" t="str">
            <v>MÓVEIS E UTENSÍLIOS</v>
          </cell>
          <cell r="AC375">
            <v>36.7522222222177</v>
          </cell>
          <cell r="AD375" t="str">
            <v>REGULAR</v>
          </cell>
        </row>
        <row r="376">
          <cell r="X376">
            <v>5461</v>
          </cell>
          <cell r="Y376">
            <v>2038850</v>
          </cell>
          <cell r="Z376" t="str">
            <v>ALMOXARIFADO – HGG</v>
          </cell>
          <cell r="AA376">
            <v>2</v>
          </cell>
          <cell r="AB376" t="str">
            <v>MÓVEIS E UTENSÍLIOS</v>
          </cell>
          <cell r="AC376">
            <v>36.7522222222177</v>
          </cell>
          <cell r="AD376" t="str">
            <v>REGULAR</v>
          </cell>
        </row>
        <row r="377">
          <cell r="X377">
            <v>5462</v>
          </cell>
          <cell r="Y377">
            <v>2038851</v>
          </cell>
          <cell r="Z377" t="str">
            <v>ALMOXARIFADO – HGG</v>
          </cell>
          <cell r="AA377">
            <v>2</v>
          </cell>
          <cell r="AB377" t="str">
            <v>MÓVEIS E UTENSÍLIOS</v>
          </cell>
          <cell r="AC377">
            <v>36.7522222222177</v>
          </cell>
          <cell r="AD377" t="str">
            <v>REGULAR</v>
          </cell>
        </row>
        <row r="378">
          <cell r="X378">
            <v>5463</v>
          </cell>
          <cell r="Y378">
            <v>2038852</v>
          </cell>
          <cell r="Z378" t="str">
            <v>ALMOXARIFADO – HGG</v>
          </cell>
          <cell r="AA378">
            <v>2</v>
          </cell>
          <cell r="AB378" t="str">
            <v>MÓVEIS E UTENSÍLIOS</v>
          </cell>
          <cell r="AC378">
            <v>36.7522222222177</v>
          </cell>
          <cell r="AD378" t="str">
            <v>REGULAR</v>
          </cell>
        </row>
        <row r="379">
          <cell r="X379">
            <v>5464</v>
          </cell>
          <cell r="Y379">
            <v>2038853</v>
          </cell>
          <cell r="Z379" t="str">
            <v>ALMOXARIFADO – HGG</v>
          </cell>
          <cell r="AA379">
            <v>2</v>
          </cell>
          <cell r="AB379" t="str">
            <v>MÓVEIS E UTENSÍLIOS</v>
          </cell>
          <cell r="AC379">
            <v>36.7522222222177</v>
          </cell>
          <cell r="AD379" t="str">
            <v>REGULAR</v>
          </cell>
        </row>
        <row r="380">
          <cell r="X380">
            <v>5465</v>
          </cell>
          <cell r="Y380">
            <v>2038854</v>
          </cell>
          <cell r="Z380" t="str">
            <v>ALMOXARIFADO – HGG</v>
          </cell>
          <cell r="AA380">
            <v>2</v>
          </cell>
          <cell r="AB380" t="str">
            <v>MÓVEIS E UTENSÍLIOS</v>
          </cell>
          <cell r="AC380">
            <v>36.7522222222177</v>
          </cell>
          <cell r="AD380" t="str">
            <v>REGULAR</v>
          </cell>
        </row>
        <row r="381">
          <cell r="X381">
            <v>5466</v>
          </cell>
          <cell r="Y381">
            <v>2038855</v>
          </cell>
          <cell r="Z381" t="str">
            <v>ALMOXARIFADO – HGG</v>
          </cell>
          <cell r="AA381">
            <v>2</v>
          </cell>
          <cell r="AB381" t="str">
            <v>MÓVEIS E UTENSÍLIOS</v>
          </cell>
          <cell r="AC381">
            <v>36.7522222222177</v>
          </cell>
          <cell r="AD381" t="str">
            <v>REGULAR</v>
          </cell>
        </row>
        <row r="382">
          <cell r="X382">
            <v>5467</v>
          </cell>
          <cell r="Y382">
            <v>2038856</v>
          </cell>
          <cell r="Z382" t="str">
            <v>ALMOXARIFADO – HGG</v>
          </cell>
          <cell r="AA382">
            <v>2</v>
          </cell>
          <cell r="AB382" t="str">
            <v>MÓVEIS E UTENSÍLIOS</v>
          </cell>
          <cell r="AC382">
            <v>36.7522222222177</v>
          </cell>
          <cell r="AD382" t="str">
            <v>REGULAR</v>
          </cell>
        </row>
        <row r="383">
          <cell r="X383">
            <v>5468</v>
          </cell>
          <cell r="Y383">
            <v>2038857</v>
          </cell>
          <cell r="Z383" t="str">
            <v>ALMOXARIFADO – HGG</v>
          </cell>
          <cell r="AA383">
            <v>2</v>
          </cell>
          <cell r="AB383" t="str">
            <v>MÓVEIS E UTENSÍLIOS</v>
          </cell>
          <cell r="AC383">
            <v>36.7522222222177</v>
          </cell>
          <cell r="AD383" t="str">
            <v>REGULAR</v>
          </cell>
        </row>
        <row r="384">
          <cell r="X384">
            <v>5469</v>
          </cell>
          <cell r="Y384">
            <v>2038858</v>
          </cell>
          <cell r="Z384" t="str">
            <v>ALMOXARIFADO – HGG</v>
          </cell>
          <cell r="AA384">
            <v>2</v>
          </cell>
          <cell r="AB384" t="str">
            <v>MÓVEIS E UTENSÍLIOS</v>
          </cell>
          <cell r="AC384">
            <v>36.7522222222177</v>
          </cell>
          <cell r="AD384" t="str">
            <v>REGULAR</v>
          </cell>
        </row>
        <row r="385">
          <cell r="X385">
            <v>5470</v>
          </cell>
          <cell r="Y385">
            <v>2038859</v>
          </cell>
          <cell r="Z385" t="str">
            <v>ALMOXARIFADO – HGG</v>
          </cell>
          <cell r="AA385">
            <v>2</v>
          </cell>
          <cell r="AB385" t="str">
            <v>MÓVEIS E UTENSÍLIOS</v>
          </cell>
          <cell r="AC385">
            <v>36.7522222222177</v>
          </cell>
          <cell r="AD385" t="str">
            <v>REGULAR</v>
          </cell>
        </row>
        <row r="386">
          <cell r="X386">
            <v>5471</v>
          </cell>
          <cell r="Y386">
            <v>2038860</v>
          </cell>
          <cell r="Z386" t="str">
            <v>ALMOXARIFADO – HGG</v>
          </cell>
          <cell r="AA386">
            <v>2</v>
          </cell>
          <cell r="AB386" t="str">
            <v>MÓVEIS E UTENSÍLIOS</v>
          </cell>
          <cell r="AC386">
            <v>36.7522222222177</v>
          </cell>
          <cell r="AD386" t="str">
            <v>REGULAR</v>
          </cell>
        </row>
        <row r="387">
          <cell r="X387">
            <v>5472</v>
          </cell>
          <cell r="Y387">
            <v>2038861</v>
          </cell>
          <cell r="Z387" t="str">
            <v>ALMOXARIFADO – HGG</v>
          </cell>
          <cell r="AA387">
            <v>2</v>
          </cell>
          <cell r="AB387" t="str">
            <v>MÓVEIS E UTENSÍLIOS</v>
          </cell>
          <cell r="AC387">
            <v>36.7522222222177</v>
          </cell>
          <cell r="AD387" t="str">
            <v>REGULAR</v>
          </cell>
        </row>
        <row r="388">
          <cell r="X388">
            <v>5473</v>
          </cell>
          <cell r="Y388">
            <v>2038862</v>
          </cell>
          <cell r="Z388" t="str">
            <v>ALMOXARIFADO – HGG</v>
          </cell>
          <cell r="AA388">
            <v>2</v>
          </cell>
          <cell r="AB388" t="str">
            <v>MÓVEIS E UTENSÍLIOS</v>
          </cell>
          <cell r="AC388">
            <v>36.7522222222177</v>
          </cell>
          <cell r="AD388" t="str">
            <v>REGULAR</v>
          </cell>
        </row>
        <row r="389">
          <cell r="X389">
            <v>5474</v>
          </cell>
          <cell r="Y389">
            <v>2038863</v>
          </cell>
          <cell r="Z389" t="str">
            <v>ALMOXARIFADO – HGG</v>
          </cell>
          <cell r="AA389">
            <v>2</v>
          </cell>
          <cell r="AB389" t="str">
            <v>MÓVEIS E UTENSÍLIOS</v>
          </cell>
          <cell r="AC389">
            <v>36.7522222222177</v>
          </cell>
          <cell r="AD389" t="str">
            <v>REGULAR</v>
          </cell>
        </row>
        <row r="390">
          <cell r="X390">
            <v>5475</v>
          </cell>
          <cell r="Y390">
            <v>2038864</v>
          </cell>
          <cell r="Z390" t="str">
            <v>ALMOXARIFADO – HGG</v>
          </cell>
          <cell r="AA390">
            <v>2</v>
          </cell>
          <cell r="AB390" t="str">
            <v>MÓVEIS E UTENSÍLIOS</v>
          </cell>
          <cell r="AC390">
            <v>36.7522222222177</v>
          </cell>
          <cell r="AD390" t="str">
            <v>REGULAR</v>
          </cell>
        </row>
        <row r="391">
          <cell r="X391">
            <v>5476</v>
          </cell>
          <cell r="Y391">
            <v>2038865</v>
          </cell>
          <cell r="Z391" t="str">
            <v>ALMOXARIFADO – HGG</v>
          </cell>
          <cell r="AA391">
            <v>2</v>
          </cell>
          <cell r="AB391" t="str">
            <v>MÓVEIS E UTENSÍLIOS</v>
          </cell>
          <cell r="AC391">
            <v>36.7522222222177</v>
          </cell>
          <cell r="AD391" t="str">
            <v>REGULAR</v>
          </cell>
        </row>
        <row r="392">
          <cell r="X392">
            <v>5479</v>
          </cell>
          <cell r="Y392">
            <v>2038866</v>
          </cell>
          <cell r="Z392" t="str">
            <v>SAME</v>
          </cell>
          <cell r="AA392">
            <v>2</v>
          </cell>
          <cell r="AB392" t="str">
            <v>MÓVEIS E UTENSÍLIOS</v>
          </cell>
          <cell r="AC392">
            <v>36.7522222222177</v>
          </cell>
          <cell r="AD392" t="str">
            <v>REGULAR</v>
          </cell>
        </row>
        <row r="393">
          <cell r="X393">
            <v>5480</v>
          </cell>
          <cell r="Y393">
            <v>2038867</v>
          </cell>
          <cell r="Z393" t="str">
            <v>SAME</v>
          </cell>
          <cell r="AA393">
            <v>2</v>
          </cell>
          <cell r="AB393" t="str">
            <v>MÓVEIS E UTENSÍLIOS</v>
          </cell>
          <cell r="AC393">
            <v>36.7522222222177</v>
          </cell>
          <cell r="AD393" t="str">
            <v>REGULAR</v>
          </cell>
        </row>
        <row r="394">
          <cell r="X394">
            <v>6054</v>
          </cell>
          <cell r="Y394">
            <v>2038868</v>
          </cell>
          <cell r="Z394" t="str">
            <v>ADMINISTRAÇÃO - SEDE - GEMAP</v>
          </cell>
          <cell r="AA394">
            <v>4</v>
          </cell>
          <cell r="AB394" t="str">
            <v>EQUIP. DE INFORMÁTICA</v>
          </cell>
          <cell r="AC394">
            <v>638.726148407641</v>
          </cell>
          <cell r="AD394" t="str">
            <v>BOM</v>
          </cell>
        </row>
        <row r="395">
          <cell r="X395">
            <v>6055</v>
          </cell>
          <cell r="Y395">
            <v>2038869</v>
          </cell>
          <cell r="Z395" t="str">
            <v>ADMINISTRAÇÃO - SEDE - GEFIN</v>
          </cell>
          <cell r="AA395">
            <v>4</v>
          </cell>
          <cell r="AB395" t="str">
            <v>EQUIP. DE INFORMÁTICA</v>
          </cell>
          <cell r="AC395">
            <v>638.726148407641</v>
          </cell>
          <cell r="AD395" t="str">
            <v>BOM</v>
          </cell>
        </row>
        <row r="396">
          <cell r="X396">
            <v>6056</v>
          </cell>
          <cell r="Y396">
            <v>2038870</v>
          </cell>
          <cell r="Z396" t="str">
            <v>CLINICA CIRÚRGICA</v>
          </cell>
          <cell r="AA396">
            <v>4</v>
          </cell>
          <cell r="AB396" t="str">
            <v>EQUIP. DE INFORMÁTICA</v>
          </cell>
          <cell r="AC396">
            <v>638.726148407641</v>
          </cell>
          <cell r="AD396" t="str">
            <v>BOM</v>
          </cell>
        </row>
        <row r="397">
          <cell r="X397">
            <v>6057</v>
          </cell>
          <cell r="Y397">
            <v>2038871</v>
          </cell>
          <cell r="Z397" t="str">
            <v>SALA COORDENAÇÃO NUTRIÇÃO</v>
          </cell>
          <cell r="AA397">
            <v>4</v>
          </cell>
          <cell r="AB397" t="str">
            <v>EQUIP. DE INFORMÁTICA</v>
          </cell>
          <cell r="AC397">
            <v>638.726148407641</v>
          </cell>
          <cell r="AD397" t="str">
            <v>BOM</v>
          </cell>
        </row>
        <row r="398">
          <cell r="X398">
            <v>6058</v>
          </cell>
          <cell r="Y398">
            <v>2038872</v>
          </cell>
          <cell r="Z398" t="str">
            <v>UTI - FARMÁCIA SATÉLITE</v>
          </cell>
          <cell r="AA398">
            <v>4</v>
          </cell>
          <cell r="AB398" t="str">
            <v>EQUIP. DE INFORMÁTICA</v>
          </cell>
          <cell r="AC398">
            <v>638.726148407641</v>
          </cell>
          <cell r="AD398" t="str">
            <v>BOM</v>
          </cell>
        </row>
        <row r="399">
          <cell r="X399">
            <v>6059</v>
          </cell>
          <cell r="Y399">
            <v>2038873</v>
          </cell>
          <cell r="Z399" t="str">
            <v>GERÊNCIA DE PESSOAL - HGG</v>
          </cell>
          <cell r="AA399">
            <v>4</v>
          </cell>
          <cell r="AB399" t="str">
            <v>EQUIP. DE INFORMÁTICA</v>
          </cell>
          <cell r="AC399">
            <v>638.726148407641</v>
          </cell>
          <cell r="AD399" t="str">
            <v>BOM</v>
          </cell>
        </row>
        <row r="400">
          <cell r="X400">
            <v>6060</v>
          </cell>
          <cell r="Y400">
            <v>2038874</v>
          </cell>
          <cell r="Z400" t="str">
            <v>ASTEC</v>
          </cell>
          <cell r="AA400">
            <v>4</v>
          </cell>
          <cell r="AB400" t="str">
            <v>EQUIP. DE INFORMÁTICA</v>
          </cell>
          <cell r="AC400">
            <v>638.726148407641</v>
          </cell>
          <cell r="AD400" t="str">
            <v>BOM</v>
          </cell>
        </row>
        <row r="401">
          <cell r="X401">
            <v>6061</v>
          </cell>
          <cell r="Y401">
            <v>2038875</v>
          </cell>
          <cell r="Z401" t="str">
            <v>CHI – NÚCLEO MÉDICO</v>
          </cell>
          <cell r="AA401">
            <v>4</v>
          </cell>
          <cell r="AB401" t="str">
            <v>EQUIP. DE INFORMÁTICA</v>
          </cell>
          <cell r="AC401">
            <v>638.726148407641</v>
          </cell>
          <cell r="AD401" t="str">
            <v>BOM</v>
          </cell>
        </row>
        <row r="402">
          <cell r="X402">
            <v>6062</v>
          </cell>
          <cell r="Y402">
            <v>2038876</v>
          </cell>
          <cell r="Z402" t="str">
            <v>SALA DE CONSULTAS ESPECIALIZADAS</v>
          </cell>
          <cell r="AA402">
            <v>4</v>
          </cell>
          <cell r="AB402" t="str">
            <v>EQUIP. DE INFORMÁTICA</v>
          </cell>
          <cell r="AC402">
            <v>638.726148407641</v>
          </cell>
          <cell r="AD402" t="str">
            <v>BOM</v>
          </cell>
        </row>
        <row r="403">
          <cell r="X403">
            <v>6063</v>
          </cell>
          <cell r="Y403">
            <v>2038877</v>
          </cell>
          <cell r="Z403" t="str">
            <v>FARMÁCIA – DOSE</v>
          </cell>
          <cell r="AA403">
            <v>4</v>
          </cell>
          <cell r="AB403" t="str">
            <v>EQUIP. DE INFORMÁTICA</v>
          </cell>
          <cell r="AC403">
            <v>638.726148407641</v>
          </cell>
          <cell r="AD403" t="str">
            <v>BOM</v>
          </cell>
        </row>
        <row r="404">
          <cell r="X404">
            <v>6064</v>
          </cell>
          <cell r="Y404">
            <v>2038878</v>
          </cell>
          <cell r="Z404" t="str">
            <v>FARMÁCIA – DOSE</v>
          </cell>
          <cell r="AA404">
            <v>4</v>
          </cell>
          <cell r="AB404" t="str">
            <v>EQUIP. DE INFORMÁTICA</v>
          </cell>
          <cell r="AC404">
            <v>638.726148407641</v>
          </cell>
          <cell r="AD404" t="str">
            <v>BOM</v>
          </cell>
        </row>
        <row r="405">
          <cell r="X405">
            <v>6065</v>
          </cell>
          <cell r="Y405">
            <v>2038879</v>
          </cell>
          <cell r="Z405" t="str">
            <v>ADMINISTRAÇÃO - SEDE - GRH</v>
          </cell>
          <cell r="AA405">
            <v>4</v>
          </cell>
          <cell r="AB405" t="str">
            <v>EQUIP. DE INFORMÁTICA</v>
          </cell>
          <cell r="AC405">
            <v>638.726148407641</v>
          </cell>
          <cell r="AD405" t="str">
            <v>BOM</v>
          </cell>
        </row>
        <row r="406">
          <cell r="X406">
            <v>6066</v>
          </cell>
          <cell r="Y406">
            <v>2038880</v>
          </cell>
          <cell r="Z406" t="str">
            <v>OUVIDORIA</v>
          </cell>
          <cell r="AA406">
            <v>4</v>
          </cell>
          <cell r="AB406" t="str">
            <v>EQUIP. DE INFORMÁTICA</v>
          </cell>
          <cell r="AC406">
            <v>638.726148407641</v>
          </cell>
          <cell r="AD406" t="str">
            <v>BOM</v>
          </cell>
        </row>
        <row r="407">
          <cell r="X407">
            <v>6067</v>
          </cell>
          <cell r="Y407">
            <v>2038881</v>
          </cell>
          <cell r="Z407" t="str">
            <v>CHI - NUCLEO ADMINISTRATIVO</v>
          </cell>
          <cell r="AA407">
            <v>4</v>
          </cell>
          <cell r="AB407" t="str">
            <v>EQUIP. DE INFORMÁTICA</v>
          </cell>
          <cell r="AC407">
            <v>638.726148407641</v>
          </cell>
          <cell r="AD407" t="str">
            <v>BOM</v>
          </cell>
        </row>
        <row r="408">
          <cell r="X408">
            <v>6068</v>
          </cell>
          <cell r="Y408">
            <v>2038882</v>
          </cell>
          <cell r="Z408" t="str">
            <v>CHI - NUCLEO ADMINISTRATIVO</v>
          </cell>
          <cell r="AA408">
            <v>4</v>
          </cell>
          <cell r="AB408" t="str">
            <v>EQUIP. DE INFORMÁTICA</v>
          </cell>
          <cell r="AC408">
            <v>638.726148407641</v>
          </cell>
          <cell r="AD408" t="str">
            <v>BOM</v>
          </cell>
        </row>
        <row r="409">
          <cell r="X409">
            <v>6069</v>
          </cell>
          <cell r="Y409">
            <v>2038883</v>
          </cell>
          <cell r="Z409" t="str">
            <v>ASTEC</v>
          </cell>
          <cell r="AA409">
            <v>4</v>
          </cell>
          <cell r="AB409" t="str">
            <v>EQUIP. DE INFORMÁTICA</v>
          </cell>
          <cell r="AC409">
            <v>638.726148407641</v>
          </cell>
          <cell r="AD409" t="str">
            <v>BOM</v>
          </cell>
        </row>
        <row r="410">
          <cell r="X410">
            <v>6070</v>
          </cell>
          <cell r="Y410">
            <v>2038884</v>
          </cell>
          <cell r="Z410" t="str">
            <v>CHI - NUCLEO ADMINISTRATIVO</v>
          </cell>
          <cell r="AA410">
            <v>4</v>
          </cell>
          <cell r="AB410" t="str">
            <v>EQUIP. DE INFORMÁTICA</v>
          </cell>
          <cell r="AC410">
            <v>638.726148407641</v>
          </cell>
          <cell r="AD410" t="str">
            <v>BOM</v>
          </cell>
        </row>
        <row r="411">
          <cell r="X411">
            <v>6071</v>
          </cell>
          <cell r="Y411">
            <v>2038885</v>
          </cell>
          <cell r="Z411" t="str">
            <v>AMBULATÓRIO – CONSULTÓRIO 4</v>
          </cell>
          <cell r="AA411">
            <v>4</v>
          </cell>
          <cell r="AB411" t="str">
            <v>EQUIP. DE INFORMÁTICA</v>
          </cell>
          <cell r="AC411">
            <v>638.726148407641</v>
          </cell>
          <cell r="AD411" t="str">
            <v>BOM</v>
          </cell>
        </row>
        <row r="412">
          <cell r="X412">
            <v>6072</v>
          </cell>
          <cell r="Y412">
            <v>2038886</v>
          </cell>
          <cell r="Z412" t="str">
            <v>AMBULATÓRIO -CONSULTÓRIO 32</v>
          </cell>
          <cell r="AA412">
            <v>4</v>
          </cell>
          <cell r="AB412" t="str">
            <v>EQUIP. DE INFORMÁTICA</v>
          </cell>
          <cell r="AC412">
            <v>638.726148407641</v>
          </cell>
          <cell r="AD412" t="str">
            <v>BOM</v>
          </cell>
        </row>
        <row r="413">
          <cell r="X413">
            <v>6073</v>
          </cell>
          <cell r="Y413">
            <v>2038887</v>
          </cell>
          <cell r="Z413" t="str">
            <v>AMBULATÓRIO – CONSULTÓRIO 22</v>
          </cell>
          <cell r="AA413">
            <v>4</v>
          </cell>
          <cell r="AB413" t="str">
            <v>EQUIP. DE INFORMÁTICA</v>
          </cell>
          <cell r="AC413">
            <v>638.726148407641</v>
          </cell>
          <cell r="AD413" t="str">
            <v>BOM</v>
          </cell>
        </row>
        <row r="414">
          <cell r="X414">
            <v>6074</v>
          </cell>
          <cell r="Y414">
            <v>2038888</v>
          </cell>
          <cell r="Z414" t="str">
            <v>AMBULATÓRIO – CONSULTÓRIO 11</v>
          </cell>
          <cell r="AA414">
            <v>4</v>
          </cell>
          <cell r="AB414" t="str">
            <v>EQUIP. DE INFORMÁTICA</v>
          </cell>
          <cell r="AC414">
            <v>638.726148407641</v>
          </cell>
          <cell r="AD414" t="str">
            <v>BOM</v>
          </cell>
        </row>
        <row r="415">
          <cell r="X415">
            <v>6075</v>
          </cell>
          <cell r="Y415">
            <v>2038889</v>
          </cell>
          <cell r="Z415" t="str">
            <v>AMBULATÓRIO – CONSULTÓRIO 1</v>
          </cell>
          <cell r="AA415">
            <v>4</v>
          </cell>
          <cell r="AB415" t="str">
            <v>EQUIP. DE INFORMÁTICA</v>
          </cell>
          <cell r="AC415">
            <v>638.726148407641</v>
          </cell>
          <cell r="AD415" t="str">
            <v>BOM</v>
          </cell>
        </row>
        <row r="416">
          <cell r="X416">
            <v>6076</v>
          </cell>
          <cell r="Y416">
            <v>2038890</v>
          </cell>
          <cell r="Z416" t="str">
            <v>DIRETORIA DE ENFERMAGEM</v>
          </cell>
          <cell r="AA416">
            <v>4</v>
          </cell>
          <cell r="AB416" t="str">
            <v>EQUIP. DE INFORMÁTICA</v>
          </cell>
          <cell r="AC416">
            <v>638.726148407641</v>
          </cell>
          <cell r="AD416" t="str">
            <v>BOM</v>
          </cell>
        </row>
        <row r="417">
          <cell r="X417">
            <v>6077</v>
          </cell>
          <cell r="Y417">
            <v>2038891</v>
          </cell>
          <cell r="Z417" t="str">
            <v>APOIO AO DIAGNÓSTICO</v>
          </cell>
          <cell r="AA417">
            <v>4</v>
          </cell>
          <cell r="AB417" t="str">
            <v>EQUIP. DE INFORMÁTICA</v>
          </cell>
          <cell r="AC417">
            <v>638.726148407641</v>
          </cell>
          <cell r="AD417" t="str">
            <v>BOM</v>
          </cell>
        </row>
        <row r="418">
          <cell r="X418">
            <v>6078</v>
          </cell>
          <cell r="Y418">
            <v>2038892</v>
          </cell>
          <cell r="Z418" t="str">
            <v>COREMU</v>
          </cell>
          <cell r="AA418">
            <v>4</v>
          </cell>
          <cell r="AB418" t="str">
            <v>EQUIP. DE INFORMÁTICA</v>
          </cell>
          <cell r="AC418">
            <v>638.726148407641</v>
          </cell>
          <cell r="AD418" t="str">
            <v>BOM</v>
          </cell>
        </row>
        <row r="419">
          <cell r="X419">
            <v>6079</v>
          </cell>
          <cell r="Y419">
            <v>2038893</v>
          </cell>
          <cell r="Z419" t="str">
            <v>AMBULATÓRIO – CONSULTÓRIO 2</v>
          </cell>
          <cell r="AA419">
            <v>4</v>
          </cell>
          <cell r="AB419" t="str">
            <v>EQUIP. DE INFORMÁTICA</v>
          </cell>
          <cell r="AC419">
            <v>638.726148407641</v>
          </cell>
          <cell r="AD419" t="str">
            <v>BOM</v>
          </cell>
        </row>
        <row r="420">
          <cell r="X420">
            <v>6080</v>
          </cell>
          <cell r="Y420">
            <v>2038894</v>
          </cell>
          <cell r="Z420" t="str">
            <v>UNIDADE DE TERAPIA INTENSIVA</v>
          </cell>
          <cell r="AA420">
            <v>4</v>
          </cell>
          <cell r="AB420" t="str">
            <v>EQUIP. DE INFORMÁTICA</v>
          </cell>
          <cell r="AC420">
            <v>638.726148407641</v>
          </cell>
          <cell r="AD420" t="str">
            <v>BOM</v>
          </cell>
        </row>
        <row r="421">
          <cell r="X421">
            <v>6081</v>
          </cell>
          <cell r="Y421">
            <v>2038895</v>
          </cell>
          <cell r="Z421" t="str">
            <v>AMBULATÓRIO – CONSULTÓRIO 18</v>
          </cell>
          <cell r="AA421">
            <v>4</v>
          </cell>
          <cell r="AB421" t="str">
            <v>EQUIP. DE INFORMÁTICA</v>
          </cell>
          <cell r="AC421">
            <v>638.726148407641</v>
          </cell>
          <cell r="AD421" t="str">
            <v>BOM</v>
          </cell>
        </row>
        <row r="422">
          <cell r="X422">
            <v>6082</v>
          </cell>
          <cell r="Y422">
            <v>2038896</v>
          </cell>
          <cell r="Z422" t="str">
            <v>AMBULATÓRIO – CONSULTÓRIO 14</v>
          </cell>
          <cell r="AA422">
            <v>4</v>
          </cell>
          <cell r="AB422" t="str">
            <v>EQUIP. DE INFORMÁTICA</v>
          </cell>
          <cell r="AC422">
            <v>638.726148407641</v>
          </cell>
          <cell r="AD422" t="str">
            <v>BOM</v>
          </cell>
        </row>
        <row r="423">
          <cell r="X423">
            <v>6083</v>
          </cell>
          <cell r="Y423">
            <v>2038897</v>
          </cell>
          <cell r="Z423" t="str">
            <v>ALMOXARIFADO – HGG</v>
          </cell>
          <cell r="AA423">
            <v>4</v>
          </cell>
          <cell r="AB423" t="str">
            <v>EQUIP. DE INFORMÁTICA</v>
          </cell>
          <cell r="AC423">
            <v>638.726148407641</v>
          </cell>
          <cell r="AD423" t="str">
            <v>BOM</v>
          </cell>
        </row>
        <row r="424">
          <cell r="X424">
            <v>6084</v>
          </cell>
          <cell r="Y424">
            <v>2038898</v>
          </cell>
          <cell r="Z424" t="str">
            <v>AMBULATÓRIO – CONSULTÓRIO 18</v>
          </cell>
          <cell r="AA424">
            <v>4</v>
          </cell>
          <cell r="AB424" t="str">
            <v>EQUIP. DE INFORMÁTICA</v>
          </cell>
          <cell r="AC424">
            <v>638.726148407641</v>
          </cell>
          <cell r="AD424" t="str">
            <v>BOM</v>
          </cell>
        </row>
        <row r="425">
          <cell r="X425">
            <v>6085</v>
          </cell>
          <cell r="Y425">
            <v>2038899</v>
          </cell>
          <cell r="Z425" t="str">
            <v>SDRH</v>
          </cell>
          <cell r="AA425">
            <v>4</v>
          </cell>
          <cell r="AB425" t="str">
            <v>EQUIP. DE INFORMÁTICA</v>
          </cell>
          <cell r="AC425">
            <v>638.726148407641</v>
          </cell>
          <cell r="AD425" t="str">
            <v>BOM</v>
          </cell>
        </row>
        <row r="426">
          <cell r="X426">
            <v>6086</v>
          </cell>
          <cell r="Y426">
            <v>2038900</v>
          </cell>
          <cell r="Z426" t="str">
            <v>CLINICA CIRÚRGICA</v>
          </cell>
          <cell r="AA426">
            <v>4</v>
          </cell>
          <cell r="AB426" t="str">
            <v>EQUIP. DE INFORMÁTICA</v>
          </cell>
          <cell r="AC426">
            <v>638.726148407641</v>
          </cell>
          <cell r="AD426" t="str">
            <v>BOM</v>
          </cell>
        </row>
        <row r="427">
          <cell r="X427">
            <v>6087</v>
          </cell>
          <cell r="Y427">
            <v>2038901</v>
          </cell>
          <cell r="Z427" t="str">
            <v>ASTEC</v>
          </cell>
          <cell r="AA427">
            <v>4</v>
          </cell>
          <cell r="AB427" t="str">
            <v>EQUIP. DE INFORMÁTICA</v>
          </cell>
          <cell r="AC427">
            <v>638.726148407641</v>
          </cell>
          <cell r="AD427" t="str">
            <v>BOM</v>
          </cell>
        </row>
        <row r="428">
          <cell r="X428">
            <v>6088</v>
          </cell>
          <cell r="Y428">
            <v>2038902</v>
          </cell>
          <cell r="Z428" t="str">
            <v>ASTEC</v>
          </cell>
          <cell r="AA428">
            <v>4</v>
          </cell>
          <cell r="AB428" t="str">
            <v>EQUIP. DE INFORMÁTICA</v>
          </cell>
          <cell r="AC428">
            <v>638.726148407641</v>
          </cell>
          <cell r="AD428" t="str">
            <v>BOM</v>
          </cell>
        </row>
        <row r="429">
          <cell r="X429">
            <v>6089</v>
          </cell>
          <cell r="Y429">
            <v>2038903</v>
          </cell>
          <cell r="Z429" t="str">
            <v>ADMINISTRAÇÃO - SEDE - GEP</v>
          </cell>
          <cell r="AA429">
            <v>4</v>
          </cell>
          <cell r="AB429" t="str">
            <v>EQUIP. DE INFORMÁTICA</v>
          </cell>
          <cell r="AC429">
            <v>638.726148407641</v>
          </cell>
          <cell r="AD429" t="str">
            <v>BOM</v>
          </cell>
        </row>
        <row r="430">
          <cell r="X430">
            <v>6090</v>
          </cell>
          <cell r="Y430">
            <v>2038904</v>
          </cell>
          <cell r="Z430" t="str">
            <v>AMBULATÓRIO – CONSULTÓRIO 23</v>
          </cell>
          <cell r="AA430">
            <v>4</v>
          </cell>
          <cell r="AB430" t="str">
            <v>EQUIP. DE INFORMÁTICA</v>
          </cell>
          <cell r="AC430">
            <v>638.726148407641</v>
          </cell>
          <cell r="AD430" t="str">
            <v>BOM</v>
          </cell>
        </row>
        <row r="431">
          <cell r="X431">
            <v>6091</v>
          </cell>
          <cell r="Y431">
            <v>2038905</v>
          </cell>
          <cell r="Z431" t="str">
            <v>AMBULATÓRIO – CONSULTÓRIO 34</v>
          </cell>
          <cell r="AA431">
            <v>4</v>
          </cell>
          <cell r="AB431" t="str">
            <v>EQUIP. DE INFORMÁTICA</v>
          </cell>
          <cell r="AC431">
            <v>638.726148407641</v>
          </cell>
          <cell r="AD431" t="str">
            <v>BOM</v>
          </cell>
        </row>
        <row r="432">
          <cell r="X432">
            <v>6092</v>
          </cell>
          <cell r="Y432">
            <v>2038906</v>
          </cell>
          <cell r="Z432" t="str">
            <v>AMBULATÓRIO -CONSULTÓRIO 33</v>
          </cell>
          <cell r="AA432">
            <v>4</v>
          </cell>
          <cell r="AB432" t="str">
            <v>EQUIP. DE INFORMÁTICA</v>
          </cell>
          <cell r="AC432">
            <v>638.726148407641</v>
          </cell>
          <cell r="AD432" t="str">
            <v>BOM</v>
          </cell>
        </row>
        <row r="433">
          <cell r="X433">
            <v>6093</v>
          </cell>
          <cell r="Y433">
            <v>2038907</v>
          </cell>
          <cell r="Z433" t="str">
            <v>AMBULATÓRIO – CONSULTÓRIO 15</v>
          </cell>
          <cell r="AA433">
            <v>4</v>
          </cell>
          <cell r="AB433" t="str">
            <v>EQUIP. DE INFORMÁTICA</v>
          </cell>
          <cell r="AC433">
            <v>638.726148407641</v>
          </cell>
          <cell r="AD433" t="str">
            <v>BOM</v>
          </cell>
        </row>
        <row r="434">
          <cell r="X434">
            <v>6094</v>
          </cell>
          <cell r="Y434">
            <v>2038908</v>
          </cell>
          <cell r="Z434" t="str">
            <v>ALMOXARIFADO – HGG</v>
          </cell>
          <cell r="AA434">
            <v>4</v>
          </cell>
          <cell r="AB434" t="str">
            <v>EQUIP. DE INFORMÁTICA</v>
          </cell>
          <cell r="AC434">
            <v>638.726148407641</v>
          </cell>
          <cell r="AD434" t="str">
            <v>BOM</v>
          </cell>
        </row>
        <row r="435">
          <cell r="X435">
            <v>6095</v>
          </cell>
          <cell r="Y435">
            <v>2038909</v>
          </cell>
          <cell r="Z435" t="str">
            <v>ALMOXARIFADO – HGG</v>
          </cell>
          <cell r="AA435">
            <v>4</v>
          </cell>
          <cell r="AB435" t="str">
            <v>EQUIP. DE INFORMÁTICA</v>
          </cell>
          <cell r="AC435">
            <v>638.726148407641</v>
          </cell>
          <cell r="AD435" t="str">
            <v>BOM</v>
          </cell>
        </row>
        <row r="436">
          <cell r="X436">
            <v>6096</v>
          </cell>
          <cell r="Y436">
            <v>2038910</v>
          </cell>
          <cell r="Z436" t="str">
            <v>ASTEC</v>
          </cell>
          <cell r="AA436">
            <v>4</v>
          </cell>
          <cell r="AB436" t="str">
            <v>EQUIP. DE INFORMÁTICA</v>
          </cell>
          <cell r="AC436">
            <v>638.726148407641</v>
          </cell>
          <cell r="AD436" t="str">
            <v>BOM</v>
          </cell>
        </row>
        <row r="437">
          <cell r="X437">
            <v>6097</v>
          </cell>
          <cell r="Y437">
            <v>2038911</v>
          </cell>
          <cell r="Z437" t="str">
            <v>AMBULATÓRIO – CONSULTÓRIO 30</v>
          </cell>
          <cell r="AA437">
            <v>4</v>
          </cell>
          <cell r="AB437" t="str">
            <v>EQUIP. DE INFORMÁTICA</v>
          </cell>
          <cell r="AC437">
            <v>638.726148407641</v>
          </cell>
          <cell r="AD437" t="str">
            <v>BOM</v>
          </cell>
        </row>
        <row r="438">
          <cell r="X438">
            <v>6098</v>
          </cell>
          <cell r="Y438">
            <v>2038912</v>
          </cell>
          <cell r="Z438" t="str">
            <v>AMBULATÓRIO -CONSULTÓRIO21C</v>
          </cell>
          <cell r="AA438">
            <v>4</v>
          </cell>
          <cell r="AB438" t="str">
            <v>EQUIP. DE INFORMÁTICA</v>
          </cell>
          <cell r="AC438">
            <v>638.726148407641</v>
          </cell>
          <cell r="AD438" t="str">
            <v>BOM</v>
          </cell>
        </row>
        <row r="439">
          <cell r="X439">
            <v>6144</v>
          </cell>
          <cell r="Y439">
            <v>2038913</v>
          </cell>
          <cell r="Z439" t="str">
            <v>ADMINISTRAÇÃO - SEDE - ASTEC</v>
          </cell>
          <cell r="AA439">
            <v>5</v>
          </cell>
          <cell r="AB439" t="str">
            <v>EQUIP. DE INFORMÁTICA</v>
          </cell>
          <cell r="AC439">
            <v>145.680186823362</v>
          </cell>
          <cell r="AD439" t="str">
            <v>BOM</v>
          </cell>
        </row>
        <row r="440">
          <cell r="X440">
            <v>6145</v>
          </cell>
          <cell r="Y440">
            <v>2038914</v>
          </cell>
          <cell r="Z440" t="str">
            <v>ADMINISTRAÇÃO - SEDE - COAF</v>
          </cell>
          <cell r="AA440">
            <v>5</v>
          </cell>
          <cell r="AB440" t="str">
            <v>EQUIP. DE INFORMÁTICA</v>
          </cell>
          <cell r="AC440">
            <v>145.680186823362</v>
          </cell>
          <cell r="AD440" t="str">
            <v>BOM</v>
          </cell>
        </row>
        <row r="441">
          <cell r="X441">
            <v>6146</v>
          </cell>
          <cell r="Y441">
            <v>2038915</v>
          </cell>
          <cell r="Z441" t="str">
            <v>FARMÁCIA</v>
          </cell>
          <cell r="AA441">
            <v>5</v>
          </cell>
          <cell r="AB441" t="str">
            <v>EQUIP. DE INFORMÁTICA</v>
          </cell>
          <cell r="AC441">
            <v>145.680186823362</v>
          </cell>
          <cell r="AD441" t="str">
            <v>BOM</v>
          </cell>
        </row>
        <row r="442">
          <cell r="X442">
            <v>6147</v>
          </cell>
          <cell r="Y442">
            <v>2038916</v>
          </cell>
          <cell r="Z442" t="str">
            <v>SALA COORDENAÇÃO NUTRIÇÃO</v>
          </cell>
          <cell r="AA442">
            <v>5</v>
          </cell>
          <cell r="AB442" t="str">
            <v>EQUIP. DE INFORMÁTICA</v>
          </cell>
          <cell r="AC442">
            <v>145.680186823362</v>
          </cell>
          <cell r="AD442" t="str">
            <v>BOM</v>
          </cell>
        </row>
        <row r="443">
          <cell r="X443">
            <v>6148</v>
          </cell>
          <cell r="Y443">
            <v>2038917</v>
          </cell>
          <cell r="Z443" t="str">
            <v>FARMÁCIA – DOSE</v>
          </cell>
          <cell r="AA443">
            <v>5</v>
          </cell>
          <cell r="AB443" t="str">
            <v>EQUIP. DE INFORMÁTICA</v>
          </cell>
          <cell r="AC443">
            <v>145.680186823362</v>
          </cell>
          <cell r="AD443" t="str">
            <v>BOM</v>
          </cell>
        </row>
        <row r="444">
          <cell r="X444">
            <v>6149</v>
          </cell>
          <cell r="Y444">
            <v>2038918</v>
          </cell>
          <cell r="Z444" t="str">
            <v>ADMINISTRAÇÃO - SEDE - ASTEC</v>
          </cell>
          <cell r="AA444">
            <v>5</v>
          </cell>
          <cell r="AB444" t="str">
            <v>EQUIP. DE INFORMÁTICA</v>
          </cell>
          <cell r="AC444">
            <v>145.680186823362</v>
          </cell>
          <cell r="AD444" t="str">
            <v>BOM</v>
          </cell>
        </row>
        <row r="445">
          <cell r="X445">
            <v>6150</v>
          </cell>
          <cell r="Y445">
            <v>2038919</v>
          </cell>
          <cell r="Z445" t="str">
            <v>AMBULATÓRIO – CONSULTÓRIO 16</v>
          </cell>
          <cell r="AA445">
            <v>5</v>
          </cell>
          <cell r="AB445" t="str">
            <v>EQUIP. DE INFORMÁTICA</v>
          </cell>
          <cell r="AC445">
            <v>145.680186823362</v>
          </cell>
          <cell r="AD445" t="str">
            <v>BOM</v>
          </cell>
        </row>
        <row r="446">
          <cell r="X446">
            <v>6151</v>
          </cell>
          <cell r="Y446">
            <v>2038920</v>
          </cell>
          <cell r="Z446" t="str">
            <v>ADMINISTRAÇÃO - SEDE - GECOM</v>
          </cell>
          <cell r="AA446">
            <v>5</v>
          </cell>
          <cell r="AB446" t="str">
            <v>EQUIP. DE INFORMÁTICA</v>
          </cell>
          <cell r="AC446">
            <v>145.680186823362</v>
          </cell>
          <cell r="AD446" t="str">
            <v>BOM</v>
          </cell>
        </row>
        <row r="447">
          <cell r="X447">
            <v>6152</v>
          </cell>
          <cell r="Y447">
            <v>2038921</v>
          </cell>
          <cell r="Z447" t="str">
            <v>FARMÁCIA</v>
          </cell>
          <cell r="AA447">
            <v>5</v>
          </cell>
          <cell r="AB447" t="str">
            <v>EQUIP. DE INFORMÁTICA</v>
          </cell>
          <cell r="AC447">
            <v>145.680186823362</v>
          </cell>
          <cell r="AD447" t="str">
            <v>BOM</v>
          </cell>
        </row>
        <row r="448">
          <cell r="X448">
            <v>6153</v>
          </cell>
          <cell r="Y448">
            <v>2038922</v>
          </cell>
          <cell r="Z448" t="str">
            <v>FARMÁCIA – DOSE</v>
          </cell>
          <cell r="AA448">
            <v>5</v>
          </cell>
          <cell r="AB448" t="str">
            <v>EQUIP. DE INFORMÁTICA</v>
          </cell>
          <cell r="AC448">
            <v>145.680186823362</v>
          </cell>
          <cell r="AD448" t="str">
            <v>BOM</v>
          </cell>
        </row>
        <row r="449">
          <cell r="X449">
            <v>6154</v>
          </cell>
          <cell r="Y449">
            <v>2038923</v>
          </cell>
          <cell r="Z449" t="str">
            <v>ADMINISTRAÇÃO - SEDE - GRH</v>
          </cell>
          <cell r="AA449">
            <v>5</v>
          </cell>
          <cell r="AB449" t="str">
            <v>EQUIP. DE INFORMÁTICA</v>
          </cell>
          <cell r="AC449">
            <v>145.680186823362</v>
          </cell>
          <cell r="AD449" t="str">
            <v>BOM</v>
          </cell>
        </row>
        <row r="450">
          <cell r="X450">
            <v>6155</v>
          </cell>
          <cell r="Y450">
            <v>2038924</v>
          </cell>
          <cell r="Z450" t="str">
            <v>CHI – NÚCLEO OPERACIONAL</v>
          </cell>
          <cell r="AA450">
            <v>5</v>
          </cell>
          <cell r="AB450" t="str">
            <v>EQUIP. DE INFORMÁTICA</v>
          </cell>
          <cell r="AC450">
            <v>145.680186823362</v>
          </cell>
          <cell r="AD450" t="str">
            <v>BOM</v>
          </cell>
        </row>
        <row r="451">
          <cell r="X451">
            <v>6156</v>
          </cell>
          <cell r="Y451">
            <v>2038925</v>
          </cell>
          <cell r="Z451" t="str">
            <v>CHI – NÚCLEO OPERACIONAL</v>
          </cell>
          <cell r="AA451">
            <v>5</v>
          </cell>
          <cell r="AB451" t="str">
            <v>EQUIP. DE INFORMÁTICA</v>
          </cell>
          <cell r="AC451">
            <v>145.680186823362</v>
          </cell>
          <cell r="AD451" t="str">
            <v>BOM</v>
          </cell>
        </row>
        <row r="452">
          <cell r="X452">
            <v>6157</v>
          </cell>
          <cell r="Y452">
            <v>2038926</v>
          </cell>
          <cell r="Z452" t="str">
            <v>CHI – NÚCLEO OPERACIONAL</v>
          </cell>
          <cell r="AA452">
            <v>5</v>
          </cell>
          <cell r="AB452" t="str">
            <v>EQUIP. DE INFORMÁTICA</v>
          </cell>
          <cell r="AC452">
            <v>145.680186823362</v>
          </cell>
          <cell r="AD452" t="str">
            <v>BOM</v>
          </cell>
        </row>
        <row r="453">
          <cell r="X453">
            <v>6158</v>
          </cell>
          <cell r="Y453">
            <v>2038927</v>
          </cell>
          <cell r="Z453" t="str">
            <v>GERÊNCIA DE PESSOAL - HGG</v>
          </cell>
          <cell r="AA453">
            <v>5</v>
          </cell>
          <cell r="AB453" t="str">
            <v>EQUIP. DE INFORMÁTICA</v>
          </cell>
          <cell r="AC453">
            <v>145.680186823362</v>
          </cell>
          <cell r="AD453" t="str">
            <v>BOM</v>
          </cell>
        </row>
        <row r="454">
          <cell r="X454">
            <v>6159</v>
          </cell>
          <cell r="Y454">
            <v>2038928</v>
          </cell>
          <cell r="Z454" t="str">
            <v>AMBULATÓRIO – CONSULTÓRIO 33</v>
          </cell>
          <cell r="AA454">
            <v>5</v>
          </cell>
          <cell r="AB454" t="str">
            <v>EQUIP. DE INFORMÁTICA</v>
          </cell>
          <cell r="AC454">
            <v>145.680186823362</v>
          </cell>
          <cell r="AD454" t="str">
            <v>BOM</v>
          </cell>
        </row>
        <row r="455">
          <cell r="X455">
            <v>6160</v>
          </cell>
          <cell r="Y455">
            <v>2038929</v>
          </cell>
          <cell r="Z455" t="str">
            <v>AMBULATÓRIO – CONSULTÓRIO3</v>
          </cell>
          <cell r="AA455">
            <v>5</v>
          </cell>
          <cell r="AB455" t="str">
            <v>EQUIP. DE INFORMÁTICA</v>
          </cell>
          <cell r="AC455">
            <v>145.680186823362</v>
          </cell>
          <cell r="AD455" t="str">
            <v>BOM</v>
          </cell>
        </row>
        <row r="456">
          <cell r="X456">
            <v>6161</v>
          </cell>
          <cell r="Y456">
            <v>2038930</v>
          </cell>
          <cell r="Z456" t="str">
            <v>UNIDADE DE TERAPIA INTENSIVA</v>
          </cell>
          <cell r="AA456">
            <v>5</v>
          </cell>
          <cell r="AB456" t="str">
            <v>EQUIP. DE INFORMÁTICA</v>
          </cell>
          <cell r="AC456">
            <v>145.680186823362</v>
          </cell>
          <cell r="AD456" t="str">
            <v>BOM</v>
          </cell>
        </row>
        <row r="457">
          <cell r="X457">
            <v>6162</v>
          </cell>
          <cell r="Y457">
            <v>2038931</v>
          </cell>
          <cell r="Z457" t="str">
            <v>SDRH</v>
          </cell>
          <cell r="AA457">
            <v>5</v>
          </cell>
          <cell r="AB457" t="str">
            <v>EQUIP. DE INFORMÁTICA</v>
          </cell>
          <cell r="AC457">
            <v>145.680186823362</v>
          </cell>
          <cell r="AD457" t="str">
            <v>BOM</v>
          </cell>
        </row>
        <row r="458">
          <cell r="X458">
            <v>6163</v>
          </cell>
          <cell r="Y458">
            <v>2038932</v>
          </cell>
          <cell r="Z458" t="str">
            <v>ALMOXARIFADO – HGG</v>
          </cell>
          <cell r="AA458">
            <v>5</v>
          </cell>
          <cell r="AB458" t="str">
            <v>EQUIP. DE INFORMÁTICA</v>
          </cell>
          <cell r="AC458">
            <v>145.680186823362</v>
          </cell>
          <cell r="AD458" t="str">
            <v>BOM</v>
          </cell>
        </row>
        <row r="459">
          <cell r="X459">
            <v>6164</v>
          </cell>
          <cell r="Y459">
            <v>2038933</v>
          </cell>
          <cell r="Z459" t="str">
            <v>OUVIDORIA</v>
          </cell>
          <cell r="AA459">
            <v>5</v>
          </cell>
          <cell r="AB459" t="str">
            <v>EQUIP. DE INFORMÁTICA</v>
          </cell>
          <cell r="AC459">
            <v>145.680186823362</v>
          </cell>
          <cell r="AD459" t="str">
            <v>BOM</v>
          </cell>
        </row>
        <row r="460">
          <cell r="X460">
            <v>6165</v>
          </cell>
          <cell r="Y460">
            <v>2038934</v>
          </cell>
          <cell r="Z460" t="str">
            <v>SALA DE CONSULTAS ESPECIALIZADAS</v>
          </cell>
          <cell r="AA460">
            <v>5</v>
          </cell>
          <cell r="AB460" t="str">
            <v>EQUIP. DE INFORMÁTICA</v>
          </cell>
          <cell r="AC460">
            <v>145.680186823362</v>
          </cell>
          <cell r="AD460" t="str">
            <v>BOM</v>
          </cell>
        </row>
        <row r="461">
          <cell r="X461">
            <v>6166</v>
          </cell>
          <cell r="Y461">
            <v>2038935</v>
          </cell>
          <cell r="Z461" t="str">
            <v>AMBULATÓRIO -CONSULTÓRIO 19</v>
          </cell>
          <cell r="AA461">
            <v>5</v>
          </cell>
          <cell r="AB461" t="str">
            <v>EQUIP. DE INFORMÁTICA</v>
          </cell>
          <cell r="AC461">
            <v>145.680186823362</v>
          </cell>
          <cell r="AD461" t="str">
            <v>BOM</v>
          </cell>
        </row>
        <row r="462">
          <cell r="X462">
            <v>6167</v>
          </cell>
          <cell r="Y462">
            <v>2038936</v>
          </cell>
          <cell r="Z462" t="str">
            <v>AMBULATÓRIO -CONSULTÓRIO 22</v>
          </cell>
          <cell r="AA462">
            <v>5</v>
          </cell>
          <cell r="AB462" t="str">
            <v>EQUIP. DE INFORMÁTICA</v>
          </cell>
          <cell r="AC462">
            <v>145.680186823362</v>
          </cell>
          <cell r="AD462" t="str">
            <v>BOM</v>
          </cell>
        </row>
        <row r="463">
          <cell r="X463">
            <v>6168</v>
          </cell>
          <cell r="Y463">
            <v>2038937</v>
          </cell>
          <cell r="Z463" t="str">
            <v>AMBULATÓRIO – CONSULTÓRIO 11</v>
          </cell>
          <cell r="AA463">
            <v>5</v>
          </cell>
          <cell r="AB463" t="str">
            <v>EQUIP. DE INFORMÁTICA</v>
          </cell>
          <cell r="AC463">
            <v>145.680186823362</v>
          </cell>
          <cell r="AD463" t="str">
            <v>BOM</v>
          </cell>
        </row>
        <row r="464">
          <cell r="X464">
            <v>6169</v>
          </cell>
          <cell r="Y464">
            <v>2038938</v>
          </cell>
          <cell r="Z464" t="str">
            <v>AMBULATÓRIO – CONSULTÓRIO 1</v>
          </cell>
          <cell r="AA464">
            <v>5</v>
          </cell>
          <cell r="AB464" t="str">
            <v>EQUIP. DE INFORMÁTICA</v>
          </cell>
          <cell r="AC464">
            <v>145.680186823362</v>
          </cell>
          <cell r="AD464" t="str">
            <v>BOM</v>
          </cell>
        </row>
        <row r="465">
          <cell r="X465">
            <v>6170</v>
          </cell>
          <cell r="Y465">
            <v>2038939</v>
          </cell>
          <cell r="Z465" t="str">
            <v>CLINICA CIRÚRGICA</v>
          </cell>
          <cell r="AA465">
            <v>5</v>
          </cell>
          <cell r="AB465" t="str">
            <v>EQUIP. DE INFORMÁTICA</v>
          </cell>
          <cell r="AC465">
            <v>145.680186823362</v>
          </cell>
          <cell r="AD465" t="str">
            <v>BOM</v>
          </cell>
        </row>
        <row r="466">
          <cell r="X466">
            <v>6171</v>
          </cell>
          <cell r="Y466">
            <v>2038940</v>
          </cell>
          <cell r="Z466" t="str">
            <v>ALMOXARIFADO – HGG</v>
          </cell>
          <cell r="AA466">
            <v>5</v>
          </cell>
          <cell r="AB466" t="str">
            <v>EQUIP. DE INFORMÁTICA</v>
          </cell>
          <cell r="AC466">
            <v>145.680186823362</v>
          </cell>
          <cell r="AD466" t="str">
            <v>BOM</v>
          </cell>
        </row>
        <row r="467">
          <cell r="X467">
            <v>6172</v>
          </cell>
          <cell r="Y467">
            <v>2038941</v>
          </cell>
          <cell r="Z467" t="str">
            <v>AMBULATÓRIO – CONSULTÓRIO34</v>
          </cell>
          <cell r="AA467">
            <v>5</v>
          </cell>
          <cell r="AB467" t="str">
            <v>EQUIP. DE INFORMÁTICA</v>
          </cell>
          <cell r="AC467">
            <v>145.680186823362</v>
          </cell>
          <cell r="AD467" t="str">
            <v>BOM</v>
          </cell>
        </row>
        <row r="468">
          <cell r="X468">
            <v>6173</v>
          </cell>
          <cell r="Y468">
            <v>2038942</v>
          </cell>
          <cell r="Z468" t="str">
            <v>GERÊNCIA DE PESSOAL - FREQUÊNCIA</v>
          </cell>
          <cell r="AA468">
            <v>5</v>
          </cell>
          <cell r="AB468" t="str">
            <v>EQUIP. DE INFORMÁTICA</v>
          </cell>
          <cell r="AC468">
            <v>145.680186823362</v>
          </cell>
          <cell r="AD468" t="str">
            <v>BOM</v>
          </cell>
        </row>
        <row r="469">
          <cell r="X469">
            <v>6174</v>
          </cell>
          <cell r="Y469">
            <v>2038943</v>
          </cell>
          <cell r="Z469" t="str">
            <v>AMBULATÓRIO – CONSULTÓRIO 23</v>
          </cell>
          <cell r="AA469">
            <v>5</v>
          </cell>
          <cell r="AB469" t="str">
            <v>EQUIP. DE INFORMÁTICA</v>
          </cell>
          <cell r="AC469">
            <v>145.680186823362</v>
          </cell>
          <cell r="AD469" t="str">
            <v>BOM</v>
          </cell>
        </row>
        <row r="470">
          <cell r="X470">
            <v>6175</v>
          </cell>
          <cell r="Y470">
            <v>2038944</v>
          </cell>
          <cell r="Z470" t="str">
            <v>CLINICA MEDICA</v>
          </cell>
          <cell r="AA470">
            <v>5</v>
          </cell>
          <cell r="AB470" t="str">
            <v>EQUIP. DE INFORMÁTICA</v>
          </cell>
          <cell r="AC470">
            <v>145.680186823362</v>
          </cell>
          <cell r="AD470" t="str">
            <v>BOM</v>
          </cell>
        </row>
        <row r="471">
          <cell r="X471">
            <v>6176</v>
          </cell>
          <cell r="Y471">
            <v>2038945</v>
          </cell>
          <cell r="Z471" t="str">
            <v>AMBULATÓRIO – CONSULTÓRIO 2</v>
          </cell>
          <cell r="AA471">
            <v>5</v>
          </cell>
          <cell r="AB471" t="str">
            <v>EQUIP. DE INFORMÁTICA</v>
          </cell>
          <cell r="AC471">
            <v>145.680186823362</v>
          </cell>
          <cell r="AD471" t="str">
            <v>BOM</v>
          </cell>
        </row>
        <row r="472">
          <cell r="X472">
            <v>6177</v>
          </cell>
          <cell r="Y472">
            <v>2038946</v>
          </cell>
          <cell r="Z472" t="str">
            <v>AMBULATÓRIO – CONSULTÓRIO 10</v>
          </cell>
          <cell r="AA472">
            <v>5</v>
          </cell>
          <cell r="AB472" t="str">
            <v>EQUIP. DE INFORMÁTICA</v>
          </cell>
          <cell r="AC472">
            <v>145.680186823362</v>
          </cell>
          <cell r="AD472" t="str">
            <v>BOM</v>
          </cell>
        </row>
        <row r="473">
          <cell r="X473">
            <v>6178</v>
          </cell>
          <cell r="Y473">
            <v>2038947</v>
          </cell>
          <cell r="Z473" t="str">
            <v>CHI – NÚCLEO MÉDICO</v>
          </cell>
          <cell r="AA473">
            <v>5</v>
          </cell>
          <cell r="AB473" t="str">
            <v>EQUIP. DE INFORMÁTICA</v>
          </cell>
          <cell r="AC473">
            <v>145.680186823362</v>
          </cell>
          <cell r="AD473" t="str">
            <v>BOM</v>
          </cell>
        </row>
        <row r="474">
          <cell r="X474">
            <v>6179</v>
          </cell>
          <cell r="Y474">
            <v>2038948</v>
          </cell>
          <cell r="Z474" t="str">
            <v>APOIO AO DIAGNÓSTICO</v>
          </cell>
          <cell r="AA474">
            <v>5</v>
          </cell>
          <cell r="AB474" t="str">
            <v>EQUIP. DE INFORMÁTICA</v>
          </cell>
          <cell r="AC474">
            <v>145.680186823362</v>
          </cell>
          <cell r="AD474" t="str">
            <v>BOM</v>
          </cell>
        </row>
        <row r="475">
          <cell r="X475">
            <v>6180</v>
          </cell>
          <cell r="Y475">
            <v>2038949</v>
          </cell>
          <cell r="Z475" t="str">
            <v>CLINICA MEDICA</v>
          </cell>
          <cell r="AA475">
            <v>5</v>
          </cell>
          <cell r="AB475" t="str">
            <v>EQUIP. DE INFORMÁTICA</v>
          </cell>
          <cell r="AC475">
            <v>145.680186823362</v>
          </cell>
          <cell r="AD475" t="str">
            <v>BOM</v>
          </cell>
        </row>
        <row r="476">
          <cell r="X476">
            <v>6181</v>
          </cell>
          <cell r="Y476">
            <v>2038950</v>
          </cell>
          <cell r="Z476" t="str">
            <v>CLINICA MEDICA</v>
          </cell>
          <cell r="AA476">
            <v>5</v>
          </cell>
          <cell r="AB476" t="str">
            <v>EQUIP. DE INFORMÁTICA</v>
          </cell>
          <cell r="AC476">
            <v>145.680186823362</v>
          </cell>
          <cell r="AD476" t="str">
            <v>BOM</v>
          </cell>
        </row>
        <row r="477">
          <cell r="X477">
            <v>6182</v>
          </cell>
          <cell r="Y477">
            <v>2038951</v>
          </cell>
          <cell r="Z477" t="str">
            <v>CLINICA MEDICA</v>
          </cell>
          <cell r="AA477">
            <v>5</v>
          </cell>
          <cell r="AB477" t="str">
            <v>EQUIP. DE INFORMÁTICA</v>
          </cell>
          <cell r="AC477">
            <v>145.680186823362</v>
          </cell>
          <cell r="AD477" t="str">
            <v>BOM</v>
          </cell>
        </row>
        <row r="478">
          <cell r="X478">
            <v>6183</v>
          </cell>
          <cell r="Y478">
            <v>2038952</v>
          </cell>
          <cell r="Z478" t="str">
            <v>AMBULATÓRIO – CONSULTÓRIO 14</v>
          </cell>
          <cell r="AA478">
            <v>5</v>
          </cell>
          <cell r="AB478" t="str">
            <v>EQUIP. DE INFORMÁTICA</v>
          </cell>
          <cell r="AC478">
            <v>145.680186823362</v>
          </cell>
          <cell r="AD478" t="str">
            <v>BOM</v>
          </cell>
        </row>
        <row r="479">
          <cell r="X479">
            <v>6184</v>
          </cell>
          <cell r="Y479">
            <v>2038953</v>
          </cell>
          <cell r="Z479" t="str">
            <v>AMBULATÓRIO – CONSULTÓRIO 28</v>
          </cell>
          <cell r="AA479">
            <v>5</v>
          </cell>
          <cell r="AB479" t="str">
            <v>EQUIP. DE INFORMÁTICA</v>
          </cell>
          <cell r="AC479">
            <v>145.680186823362</v>
          </cell>
          <cell r="AD479" t="str">
            <v>BOM</v>
          </cell>
        </row>
        <row r="480">
          <cell r="X480">
            <v>6185</v>
          </cell>
          <cell r="Y480">
            <v>2038954</v>
          </cell>
          <cell r="Z480" t="str">
            <v>SALA DE MONITORAMENTO</v>
          </cell>
          <cell r="AA480">
            <v>5</v>
          </cell>
          <cell r="AB480" t="str">
            <v>EQUIP. DE INFORMÁTICA</v>
          </cell>
          <cell r="AC480">
            <v>145.680186823362</v>
          </cell>
          <cell r="AD480" t="str">
            <v>BOM</v>
          </cell>
        </row>
        <row r="481">
          <cell r="X481">
            <v>6186</v>
          </cell>
          <cell r="Y481">
            <v>2038955</v>
          </cell>
          <cell r="Z481" t="str">
            <v>AMBULATÓRIO – CONSULTÓRIO 15</v>
          </cell>
          <cell r="AA481">
            <v>5</v>
          </cell>
          <cell r="AB481" t="str">
            <v>EQUIP. DE INFORMÁTICA</v>
          </cell>
          <cell r="AC481">
            <v>145.680186823362</v>
          </cell>
          <cell r="AD481" t="str">
            <v>BOM</v>
          </cell>
        </row>
        <row r="482">
          <cell r="X482">
            <v>6187</v>
          </cell>
          <cell r="Y482">
            <v>2038956</v>
          </cell>
          <cell r="Z482" t="str">
            <v>AMBULATÓRIO – CONSULTÓRIO 6</v>
          </cell>
          <cell r="AA482">
            <v>5</v>
          </cell>
          <cell r="AB482" t="str">
            <v>EQUIP. DE INFORMÁTICA</v>
          </cell>
          <cell r="AC482">
            <v>145.680186823362</v>
          </cell>
          <cell r="AD482" t="str">
            <v>BOM</v>
          </cell>
        </row>
        <row r="483">
          <cell r="X483">
            <v>6188</v>
          </cell>
          <cell r="Y483">
            <v>2038932</v>
          </cell>
          <cell r="Z483" t="str">
            <v>ALMOXARIFADO – HGG</v>
          </cell>
          <cell r="AA483">
            <v>5</v>
          </cell>
          <cell r="AB483" t="str">
            <v>EQUIP. DE INFORMÁTICA</v>
          </cell>
          <cell r="AC483">
            <v>145.680186823362</v>
          </cell>
          <cell r="AD483" t="str">
            <v>BOM</v>
          </cell>
        </row>
        <row r="484">
          <cell r="X484">
            <v>5477</v>
          </cell>
          <cell r="Y484">
            <v>2038958</v>
          </cell>
          <cell r="Z484" t="str">
            <v>ALMOXARIFADO – HGG</v>
          </cell>
          <cell r="AA484">
            <v>2</v>
          </cell>
          <cell r="AB484" t="str">
            <v>MÓVEIS E UTENSÍLIOS</v>
          </cell>
          <cell r="AC484">
            <v>35.8224129629583</v>
          </cell>
          <cell r="AD484" t="str">
            <v>REGULAR</v>
          </cell>
        </row>
        <row r="485">
          <cell r="X485">
            <v>5478</v>
          </cell>
          <cell r="Y485">
            <v>2038959</v>
          </cell>
          <cell r="Z485" t="str">
            <v>ALMOXARIFADO – HGG</v>
          </cell>
          <cell r="AA485">
            <v>2</v>
          </cell>
          <cell r="AB485" t="str">
            <v>MÓVEIS E UTENSÍLIOS</v>
          </cell>
          <cell r="AC485">
            <v>35.8224129629583</v>
          </cell>
          <cell r="AD485" t="str">
            <v>REGULAR</v>
          </cell>
        </row>
        <row r="486">
          <cell r="X486">
            <v>5481</v>
          </cell>
          <cell r="Y486">
            <v>2038960</v>
          </cell>
          <cell r="Z486" t="str">
            <v>REFEITÓRIO - HGG</v>
          </cell>
          <cell r="AA486">
            <v>6</v>
          </cell>
          <cell r="AB486" t="str">
            <v>MAQ. E EQUIPAMENTOS</v>
          </cell>
          <cell r="AC486">
            <v>7423.81852564103</v>
          </cell>
          <cell r="AD486" t="str">
            <v>BOM</v>
          </cell>
        </row>
        <row r="487">
          <cell r="X487">
            <v>6213</v>
          </cell>
          <cell r="Y487">
            <v>2038961</v>
          </cell>
          <cell r="Z487" t="str">
            <v>ASTEC</v>
          </cell>
          <cell r="AA487">
            <v>4</v>
          </cell>
          <cell r="AB487" t="str">
            <v>EQUIP. DE INFORMÁTICA</v>
          </cell>
          <cell r="AC487">
            <v>443.011858974307</v>
          </cell>
          <cell r="AD487" t="str">
            <v>BOM</v>
          </cell>
        </row>
        <row r="488">
          <cell r="X488">
            <v>5482</v>
          </cell>
          <cell r="Y488">
            <v>2038962</v>
          </cell>
          <cell r="Z488" t="str">
            <v>LAVANDERIA</v>
          </cell>
          <cell r="AA488">
            <v>4</v>
          </cell>
          <cell r="AB488" t="str">
            <v>MAQ. E EQUIPAMENTOS</v>
          </cell>
          <cell r="AC488">
            <v>201.24834045584</v>
          </cell>
          <cell r="AD488" t="str">
            <v>BOM</v>
          </cell>
        </row>
        <row r="489">
          <cell r="X489">
            <v>5483</v>
          </cell>
          <cell r="Y489">
            <v>2038963</v>
          </cell>
          <cell r="Z489" t="str">
            <v>PORTARIA "A"</v>
          </cell>
          <cell r="AA489">
            <v>4</v>
          </cell>
          <cell r="AB489" t="str">
            <v>MAQ. E EQUIPAMENTOS</v>
          </cell>
          <cell r="AC489">
            <v>201.24834045584</v>
          </cell>
          <cell r="AD489" t="str">
            <v>BOM</v>
          </cell>
        </row>
        <row r="490">
          <cell r="X490">
            <v>5484</v>
          </cell>
          <cell r="Y490">
            <v>2038964</v>
          </cell>
          <cell r="Z490" t="str">
            <v>LAVANDERIA</v>
          </cell>
          <cell r="AA490">
            <v>4</v>
          </cell>
          <cell r="AB490" t="str">
            <v>MAQ. E EQUIPAMENTOS</v>
          </cell>
          <cell r="AC490">
            <v>201.24834045584</v>
          </cell>
          <cell r="AD490" t="str">
            <v>BOM</v>
          </cell>
        </row>
        <row r="491">
          <cell r="X491">
            <v>5485</v>
          </cell>
          <cell r="Y491">
            <v>2038965</v>
          </cell>
          <cell r="Z491" t="str">
            <v>SALA DE MONITORAMENTO</v>
          </cell>
          <cell r="AA491">
            <v>4</v>
          </cell>
          <cell r="AB491" t="str">
            <v>MAQ. E EQUIPAMENTOS</v>
          </cell>
          <cell r="AC491">
            <v>201.24834045584</v>
          </cell>
          <cell r="AD491" t="str">
            <v>BOM</v>
          </cell>
        </row>
        <row r="492">
          <cell r="X492">
            <v>5486</v>
          </cell>
          <cell r="Y492">
            <v>2038966</v>
          </cell>
          <cell r="Z492" t="str">
            <v>ASTEC</v>
          </cell>
          <cell r="AA492">
            <v>4</v>
          </cell>
          <cell r="AB492" t="str">
            <v>MAQ. E EQUIPAMENTOS</v>
          </cell>
          <cell r="AC492">
            <v>201.24834045584</v>
          </cell>
          <cell r="AD492" t="str">
            <v>BOM</v>
          </cell>
        </row>
        <row r="493">
          <cell r="X493">
            <v>5493</v>
          </cell>
          <cell r="Y493">
            <v>2038967</v>
          </cell>
          <cell r="Z493" t="str">
            <v>ASTEC</v>
          </cell>
          <cell r="AA493">
            <v>4</v>
          </cell>
          <cell r="AB493" t="str">
            <v>EQUIP. DE INFORMÁTICA</v>
          </cell>
          <cell r="AC493">
            <v>1041.49920940159</v>
          </cell>
          <cell r="AD493" t="str">
            <v>BOM</v>
          </cell>
        </row>
        <row r="494">
          <cell r="X494">
            <v>5677</v>
          </cell>
          <cell r="Y494">
            <v>2038968</v>
          </cell>
          <cell r="Z494" t="str">
            <v>ASTEC</v>
          </cell>
          <cell r="AA494">
            <v>7</v>
          </cell>
          <cell r="AB494" t="str">
            <v>MAQ. E EQUIPAMENTOS</v>
          </cell>
          <cell r="AC494">
            <v>268.833824786292</v>
          </cell>
          <cell r="AD494" t="str">
            <v>BOM</v>
          </cell>
        </row>
        <row r="495">
          <cell r="X495">
            <v>5682</v>
          </cell>
          <cell r="Y495">
            <v>2038969</v>
          </cell>
          <cell r="Z495" t="str">
            <v>ASTEC</v>
          </cell>
          <cell r="AA495">
            <v>4</v>
          </cell>
          <cell r="AB495" t="str">
            <v>MAQ. E EQUIPAMENTOS</v>
          </cell>
          <cell r="AC495">
            <v>1328.35974358974</v>
          </cell>
          <cell r="AD495" t="str">
            <v>BOM</v>
          </cell>
        </row>
        <row r="496">
          <cell r="X496">
            <v>5713</v>
          </cell>
          <cell r="Y496">
            <v>2038970</v>
          </cell>
          <cell r="Z496" t="str">
            <v>ASTEC</v>
          </cell>
          <cell r="AA496">
            <v>4</v>
          </cell>
          <cell r="AB496" t="str">
            <v>MAQ. E EQUIPAMENTOS</v>
          </cell>
          <cell r="AC496">
            <v>201.24834045584</v>
          </cell>
          <cell r="AD496" t="str">
            <v>BOM</v>
          </cell>
        </row>
        <row r="497">
          <cell r="X497">
            <v>5739</v>
          </cell>
          <cell r="Y497">
            <v>2038971</v>
          </cell>
          <cell r="Z497" t="str">
            <v>INTERNO DENTRO DO RACK</v>
          </cell>
          <cell r="AA497">
            <v>5</v>
          </cell>
          <cell r="AB497" t="str">
            <v>EQUIP. DE INFORMÁTICA</v>
          </cell>
          <cell r="AC497">
            <v>141.691531339014</v>
          </cell>
          <cell r="AD497" t="str">
            <v>BOM</v>
          </cell>
        </row>
        <row r="498">
          <cell r="X498">
            <v>5740</v>
          </cell>
          <cell r="Y498">
            <v>2038972</v>
          </cell>
          <cell r="Z498" t="str">
            <v>INTERNO DENTRO DO RACK</v>
          </cell>
          <cell r="AA498">
            <v>5</v>
          </cell>
          <cell r="AB498" t="str">
            <v>EQUIP. DE INFORMÁTICA</v>
          </cell>
          <cell r="AC498">
            <v>141.691531339014</v>
          </cell>
          <cell r="AD498" t="str">
            <v>BOM</v>
          </cell>
        </row>
        <row r="499">
          <cell r="X499">
            <v>5741</v>
          </cell>
          <cell r="Y499">
            <v>2038973</v>
          </cell>
          <cell r="Z499" t="str">
            <v>INTERNO DENTRO DO RACK</v>
          </cell>
          <cell r="AA499">
            <v>5</v>
          </cell>
          <cell r="AB499" t="str">
            <v>EQUIP. DE INFORMÁTICA</v>
          </cell>
          <cell r="AC499">
            <v>141.691531339014</v>
          </cell>
          <cell r="AD499" t="str">
            <v>BOM</v>
          </cell>
        </row>
        <row r="500">
          <cell r="X500">
            <v>5742</v>
          </cell>
          <cell r="Y500">
            <v>2038974</v>
          </cell>
          <cell r="Z500" t="str">
            <v>INTERNO DENTRO DO RACK</v>
          </cell>
          <cell r="AA500">
            <v>5</v>
          </cell>
          <cell r="AB500" t="str">
            <v>EQUIP. DE INFORMÁTICA</v>
          </cell>
          <cell r="AC500">
            <v>141.691531339014</v>
          </cell>
          <cell r="AD500" t="str">
            <v>BOM</v>
          </cell>
        </row>
        <row r="501">
          <cell r="X501">
            <v>5743</v>
          </cell>
          <cell r="Y501">
            <v>2038975</v>
          </cell>
          <cell r="Z501" t="str">
            <v>INTERNO DENTRO DO RACK</v>
          </cell>
          <cell r="AA501">
            <v>5</v>
          </cell>
          <cell r="AB501" t="str">
            <v>EQUIP. DE INFORMÁTICA</v>
          </cell>
          <cell r="AC501">
            <v>141.691531339014</v>
          </cell>
          <cell r="AD501" t="str">
            <v>BOM</v>
          </cell>
        </row>
        <row r="502">
          <cell r="X502">
            <v>5744</v>
          </cell>
          <cell r="Y502">
            <v>2038976</v>
          </cell>
          <cell r="Z502" t="str">
            <v>INTERNO DENTRO DO RACK</v>
          </cell>
          <cell r="AA502">
            <v>5</v>
          </cell>
          <cell r="AB502" t="str">
            <v>EQUIP. DE INFORMÁTICA</v>
          </cell>
          <cell r="AC502">
            <v>141.691531339014</v>
          </cell>
          <cell r="AD502" t="str">
            <v>BOM</v>
          </cell>
        </row>
        <row r="503">
          <cell r="X503">
            <v>5745</v>
          </cell>
          <cell r="Y503">
            <v>2038977</v>
          </cell>
          <cell r="Z503" t="str">
            <v>INTERNO DENTRO DO RACK</v>
          </cell>
          <cell r="AA503">
            <v>5</v>
          </cell>
          <cell r="AB503" t="str">
            <v>EQUIP. DE INFORMÁTICA</v>
          </cell>
          <cell r="AC503">
            <v>141.691531339014</v>
          </cell>
          <cell r="AD503" t="str">
            <v>BOM</v>
          </cell>
        </row>
        <row r="504">
          <cell r="X504">
            <v>5746</v>
          </cell>
          <cell r="Y504">
            <v>2038978</v>
          </cell>
          <cell r="Z504" t="str">
            <v>INTERNO DENTRO DO RACK</v>
          </cell>
          <cell r="AA504">
            <v>5</v>
          </cell>
          <cell r="AB504" t="str">
            <v>EQUIP. DE INFORMÁTICA</v>
          </cell>
          <cell r="AC504">
            <v>141.691531339014</v>
          </cell>
          <cell r="AD504" t="str">
            <v>BOM</v>
          </cell>
        </row>
        <row r="505">
          <cell r="X505">
            <v>5747</v>
          </cell>
          <cell r="Y505">
            <v>2038979</v>
          </cell>
          <cell r="Z505" t="str">
            <v>INTERNO DENTRO DO RACK</v>
          </cell>
          <cell r="AA505">
            <v>5</v>
          </cell>
          <cell r="AB505" t="str">
            <v>EQUIP. DE INFORMÁTICA</v>
          </cell>
          <cell r="AC505">
            <v>141.691531339014</v>
          </cell>
          <cell r="AD505" t="str">
            <v>BOM</v>
          </cell>
        </row>
        <row r="506">
          <cell r="X506">
            <v>5748</v>
          </cell>
          <cell r="Y506">
            <v>2038980</v>
          </cell>
          <cell r="Z506" t="str">
            <v>INTERNO DENTRO DO RACK</v>
          </cell>
          <cell r="AA506">
            <v>5</v>
          </cell>
          <cell r="AB506" t="str">
            <v>EQUIP. DE INFORMÁTICA</v>
          </cell>
          <cell r="AC506">
            <v>141.691531339014</v>
          </cell>
          <cell r="AD506" t="str">
            <v>BOM</v>
          </cell>
        </row>
        <row r="507">
          <cell r="X507">
            <v>5749</v>
          </cell>
          <cell r="Y507">
            <v>2038981</v>
          </cell>
          <cell r="Z507" t="str">
            <v>INTERNO DENTRO DO RACK</v>
          </cell>
          <cell r="AA507">
            <v>5</v>
          </cell>
          <cell r="AB507" t="str">
            <v>EQUIP. DE INFORMÁTICA</v>
          </cell>
          <cell r="AC507">
            <v>141.691531339014</v>
          </cell>
          <cell r="AD507" t="str">
            <v>BOM</v>
          </cell>
        </row>
        <row r="508">
          <cell r="X508">
            <v>5665</v>
          </cell>
          <cell r="Y508">
            <v>2038982</v>
          </cell>
          <cell r="Z508" t="str">
            <v>GALPÃO ALMOXARIFADO</v>
          </cell>
          <cell r="AA508">
            <v>6</v>
          </cell>
          <cell r="AB508" t="str">
            <v>MÓVEIS E UTENSÍLIOS</v>
          </cell>
          <cell r="AC508">
            <v>536.816703774928</v>
          </cell>
          <cell r="AD508" t="str">
            <v>BOM</v>
          </cell>
        </row>
        <row r="509">
          <cell r="X509">
            <v>5666</v>
          </cell>
          <cell r="Y509">
            <v>2038983</v>
          </cell>
          <cell r="Z509" t="str">
            <v>GALPÃO ALMOXARIFADO</v>
          </cell>
          <cell r="AA509">
            <v>6</v>
          </cell>
          <cell r="AB509" t="str">
            <v>MÓVEIS E UTENSÍLIOS</v>
          </cell>
          <cell r="AC509">
            <v>185.993173717948</v>
          </cell>
          <cell r="AD509" t="str">
            <v>BOM</v>
          </cell>
        </row>
        <row r="510">
          <cell r="X510">
            <v>5297</v>
          </cell>
          <cell r="Y510">
            <v>2038984</v>
          </cell>
          <cell r="Z510" t="str">
            <v>GUARITA PORTARIA “A'</v>
          </cell>
          <cell r="AA510">
            <v>5</v>
          </cell>
          <cell r="AB510" t="str">
            <v>MAQ. E EQUIPAMENTOS</v>
          </cell>
          <cell r="AC510">
            <v>125.310121082621</v>
          </cell>
          <cell r="AD510" t="str">
            <v>BOM</v>
          </cell>
        </row>
        <row r="511">
          <cell r="X511">
            <v>5300</v>
          </cell>
          <cell r="Y511">
            <v>2038985</v>
          </cell>
          <cell r="Z511" t="str">
            <v>GUARITA PORTARIA “A'</v>
          </cell>
          <cell r="AA511">
            <v>5</v>
          </cell>
          <cell r="AB511" t="str">
            <v>MAQ. E EQUIPAMENTOS</v>
          </cell>
          <cell r="AC511">
            <v>125.310121082621</v>
          </cell>
          <cell r="AD511" t="str">
            <v>BOM</v>
          </cell>
        </row>
        <row r="512">
          <cell r="X512">
            <v>5301</v>
          </cell>
          <cell r="Y512">
            <v>2038986</v>
          </cell>
          <cell r="Z512" t="str">
            <v>GUARITA PORTARIA “A'</v>
          </cell>
          <cell r="AA512">
            <v>5</v>
          </cell>
          <cell r="AB512" t="str">
            <v>MAQ. E EQUIPAMENTOS</v>
          </cell>
          <cell r="AC512">
            <v>125.310121082621</v>
          </cell>
          <cell r="AD512" t="str">
            <v>BOM</v>
          </cell>
        </row>
        <row r="513">
          <cell r="X513">
            <v>5302</v>
          </cell>
          <cell r="Y513">
            <v>2038987</v>
          </cell>
          <cell r="Z513" t="str">
            <v>CORREDOR DO GERADOR</v>
          </cell>
          <cell r="AA513">
            <v>5</v>
          </cell>
          <cell r="AB513" t="str">
            <v>MAQ. E EQUIPAMENTOS</v>
          </cell>
          <cell r="AC513">
            <v>125.310121082621</v>
          </cell>
          <cell r="AD513" t="str">
            <v>BOM</v>
          </cell>
        </row>
        <row r="514">
          <cell r="X514">
            <v>5303</v>
          </cell>
          <cell r="Y514">
            <v>2038988</v>
          </cell>
          <cell r="Z514" t="str">
            <v>PORTAS DA SUBESTAÇÃO DE ENERGIA</v>
          </cell>
          <cell r="AA514">
            <v>5</v>
          </cell>
          <cell r="AB514" t="str">
            <v>MAQ. E EQUIPAMENTOS</v>
          </cell>
          <cell r="AC514">
            <v>125.310121082621</v>
          </cell>
          <cell r="AD514" t="str">
            <v>BOM</v>
          </cell>
        </row>
        <row r="515">
          <cell r="X515">
            <v>5304</v>
          </cell>
          <cell r="Y515">
            <v>2038989</v>
          </cell>
          <cell r="Z515" t="str">
            <v>ENGENHARIA CLÍNICA</v>
          </cell>
          <cell r="AA515">
            <v>5</v>
          </cell>
          <cell r="AB515" t="str">
            <v>MAQ. E EQUIPAMENTOS</v>
          </cell>
          <cell r="AC515">
            <v>125.310121082621</v>
          </cell>
          <cell r="AD515" t="str">
            <v>BOM</v>
          </cell>
        </row>
        <row r="516">
          <cell r="X516">
            <v>5305</v>
          </cell>
          <cell r="Y516">
            <v>2038990</v>
          </cell>
          <cell r="Z516" t="str">
            <v>CORREDOR DA FISIOTERAPIA</v>
          </cell>
          <cell r="AA516">
            <v>5</v>
          </cell>
          <cell r="AB516" t="str">
            <v>MAQ. E EQUIPAMENTOS</v>
          </cell>
          <cell r="AC516">
            <v>125.310121082621</v>
          </cell>
          <cell r="AD516" t="str">
            <v>BOM</v>
          </cell>
        </row>
        <row r="517">
          <cell r="X517">
            <v>5306</v>
          </cell>
          <cell r="Y517">
            <v>2038991</v>
          </cell>
          <cell r="Z517" t="str">
            <v>CORREDOR BLOCO D TÉRREO</v>
          </cell>
          <cell r="AA517">
            <v>5</v>
          </cell>
          <cell r="AB517" t="str">
            <v>MAQ. E EQUIPAMENTOS</v>
          </cell>
          <cell r="AC517">
            <v>125.310121082621</v>
          </cell>
          <cell r="AD517" t="str">
            <v>BOM</v>
          </cell>
        </row>
        <row r="518">
          <cell r="X518">
            <v>5307</v>
          </cell>
          <cell r="Y518">
            <v>2038992</v>
          </cell>
          <cell r="Z518" t="str">
            <v>DENTRO DA SUBESTAÇÃO</v>
          </cell>
          <cell r="AA518">
            <v>5</v>
          </cell>
          <cell r="AB518" t="str">
            <v>MAQ. E EQUIPAMENTOS</v>
          </cell>
          <cell r="AC518">
            <v>125.310121082621</v>
          </cell>
          <cell r="AD518" t="str">
            <v>BOM</v>
          </cell>
        </row>
        <row r="519">
          <cell r="X519">
            <v>5308</v>
          </cell>
          <cell r="Y519">
            <v>2038993</v>
          </cell>
          <cell r="Z519" t="str">
            <v>MANUTENÇÃO PREDIAL</v>
          </cell>
          <cell r="AA519">
            <v>5</v>
          </cell>
          <cell r="AB519" t="str">
            <v>MAQ. E EQUIPAMENTOS</v>
          </cell>
          <cell r="AC519">
            <v>125.310121082621</v>
          </cell>
          <cell r="AD519" t="str">
            <v>BOM</v>
          </cell>
        </row>
        <row r="520">
          <cell r="X520">
            <v>5309</v>
          </cell>
          <cell r="Y520">
            <v>2038994</v>
          </cell>
          <cell r="Z520" t="str">
            <v>GUARITA PORTARIA “A'</v>
          </cell>
          <cell r="AA520">
            <v>5</v>
          </cell>
          <cell r="AB520" t="str">
            <v>MAQ. E EQUIPAMENTOS</v>
          </cell>
          <cell r="AC520">
            <v>125.310121082621</v>
          </cell>
          <cell r="AD520" t="str">
            <v>BOM</v>
          </cell>
        </row>
        <row r="521">
          <cell r="X521">
            <v>5310</v>
          </cell>
          <cell r="Y521">
            <v>2038995</v>
          </cell>
          <cell r="Z521" t="str">
            <v>EM FRENTE O ELEVADOR DO TERREO</v>
          </cell>
          <cell r="AA521">
            <v>5</v>
          </cell>
          <cell r="AB521" t="str">
            <v>MAQ. E EQUIPAMENTOS</v>
          </cell>
          <cell r="AC521">
            <v>125.310121082621</v>
          </cell>
          <cell r="AD521" t="str">
            <v>BOM</v>
          </cell>
        </row>
        <row r="522">
          <cell r="X522">
            <v>5311</v>
          </cell>
          <cell r="Y522">
            <v>2038996</v>
          </cell>
          <cell r="Z522" t="str">
            <v>ADMINISTRAÇÃO FISIOTERAPIA</v>
          </cell>
          <cell r="AA522">
            <v>5</v>
          </cell>
          <cell r="AB522" t="str">
            <v>MAQ. E EQUIPAMENTOS</v>
          </cell>
          <cell r="AC522">
            <v>125.310121082621</v>
          </cell>
          <cell r="AD522" t="str">
            <v>BOM</v>
          </cell>
        </row>
        <row r="523">
          <cell r="X523">
            <v>5312</v>
          </cell>
          <cell r="Y523">
            <v>2038997</v>
          </cell>
          <cell r="Z523" t="str">
            <v>NECROTÉRIO (SALA DA FAMÍLIA)</v>
          </cell>
          <cell r="AA523">
            <v>5</v>
          </cell>
          <cell r="AB523" t="str">
            <v>MAQ. E EQUIPAMENTOS</v>
          </cell>
          <cell r="AC523">
            <v>125.310121082621</v>
          </cell>
          <cell r="AD523" t="str">
            <v>BOM</v>
          </cell>
        </row>
        <row r="524">
          <cell r="X524">
            <v>5313</v>
          </cell>
          <cell r="Y524">
            <v>2038998</v>
          </cell>
          <cell r="Z524" t="str">
            <v>ENTRADA DO APOIO AO DIAGNÓSTICO</v>
          </cell>
          <cell r="AA524">
            <v>5</v>
          </cell>
          <cell r="AB524" t="str">
            <v>MAQ. E EQUIPAMENTOS</v>
          </cell>
          <cell r="AC524">
            <v>125.310121082621</v>
          </cell>
          <cell r="AD524" t="str">
            <v>BOM</v>
          </cell>
        </row>
        <row r="525">
          <cell r="X525">
            <v>5314</v>
          </cell>
          <cell r="Y525">
            <v>2038999</v>
          </cell>
          <cell r="Z525" t="str">
            <v>FILA DO CHEQUINHO</v>
          </cell>
          <cell r="AA525">
            <v>5</v>
          </cell>
          <cell r="AB525" t="str">
            <v>MAQ. E EQUIPAMENTOS</v>
          </cell>
          <cell r="AC525">
            <v>125.310121082621</v>
          </cell>
          <cell r="AD525" t="str">
            <v>BOM</v>
          </cell>
        </row>
        <row r="526">
          <cell r="X526">
            <v>5315</v>
          </cell>
          <cell r="Y526">
            <v>2039000</v>
          </cell>
          <cell r="Z526" t="str">
            <v>CORREDOR APOIO DIAGNÓSICO</v>
          </cell>
          <cell r="AA526">
            <v>5</v>
          </cell>
          <cell r="AB526" t="str">
            <v>MAQ. E EQUIPAMENTOS</v>
          </cell>
          <cell r="AC526">
            <v>125.310121082621</v>
          </cell>
          <cell r="AD526" t="str">
            <v>BOM</v>
          </cell>
        </row>
        <row r="527">
          <cell r="X527">
            <v>5316</v>
          </cell>
          <cell r="Y527">
            <v>2039001</v>
          </cell>
          <cell r="Z527" t="str">
            <v>GUICHÊ DE ENTREGA DE EXAMES</v>
          </cell>
          <cell r="AA527">
            <v>5</v>
          </cell>
          <cell r="AB527" t="str">
            <v>MAQ. E EQUIPAMENTOS</v>
          </cell>
          <cell r="AC527">
            <v>125.310121082621</v>
          </cell>
          <cell r="AD527" t="str">
            <v>BOM</v>
          </cell>
        </row>
        <row r="528">
          <cell r="X528">
            <v>5317</v>
          </cell>
          <cell r="Y528">
            <v>2039002</v>
          </cell>
          <cell r="Z528" t="str">
            <v>CORREDOR APOIO DIAGNÓSICO</v>
          </cell>
          <cell r="AA528">
            <v>5</v>
          </cell>
          <cell r="AB528" t="str">
            <v>MAQ. E EQUIPAMENTOS</v>
          </cell>
          <cell r="AC528">
            <v>125.310121082621</v>
          </cell>
          <cell r="AD528" t="str">
            <v>BOM</v>
          </cell>
        </row>
        <row r="529">
          <cell r="X529">
            <v>5318</v>
          </cell>
          <cell r="Y529">
            <v>2039003</v>
          </cell>
          <cell r="Z529" t="str">
            <v>HALL DO ELEVADOR</v>
          </cell>
          <cell r="AA529">
            <v>5</v>
          </cell>
          <cell r="AB529" t="str">
            <v>MAQ. E EQUIPAMENTOS</v>
          </cell>
          <cell r="AC529">
            <v>125.310121082621</v>
          </cell>
          <cell r="AD529" t="str">
            <v>BOM</v>
          </cell>
        </row>
        <row r="530">
          <cell r="X530">
            <v>5319</v>
          </cell>
          <cell r="Y530">
            <v>2039004</v>
          </cell>
          <cell r="Z530" t="str">
            <v>ESPERA DO CHEQUINHO</v>
          </cell>
          <cell r="AA530">
            <v>5</v>
          </cell>
          <cell r="AB530" t="str">
            <v>MAQ. E EQUIPAMENTOS</v>
          </cell>
          <cell r="AC530">
            <v>125.310121082621</v>
          </cell>
          <cell r="AD530" t="str">
            <v>BOM</v>
          </cell>
        </row>
        <row r="531">
          <cell r="X531">
            <v>5320</v>
          </cell>
          <cell r="Y531">
            <v>2039005</v>
          </cell>
          <cell r="Z531" t="str">
            <v>CORREDOR DO RAIO X</v>
          </cell>
          <cell r="AA531">
            <v>5</v>
          </cell>
          <cell r="AB531" t="str">
            <v>MAQ. E EQUIPAMENTOS</v>
          </cell>
          <cell r="AC531">
            <v>125.310121082621</v>
          </cell>
          <cell r="AD531" t="str">
            <v>BOM</v>
          </cell>
        </row>
        <row r="532">
          <cell r="X532">
            <v>5321</v>
          </cell>
          <cell r="Y532">
            <v>2039006</v>
          </cell>
          <cell r="Z532" t="str">
            <v>SALA DE MÁQUINAS DA RESSONÂNCIA</v>
          </cell>
          <cell r="AA532">
            <v>5</v>
          </cell>
          <cell r="AB532" t="str">
            <v>MAQ. E EQUIPAMENTOS</v>
          </cell>
          <cell r="AC532">
            <v>125.310121082621</v>
          </cell>
          <cell r="AD532" t="str">
            <v>BOM</v>
          </cell>
        </row>
        <row r="533">
          <cell r="X533">
            <v>5322</v>
          </cell>
          <cell r="Y533">
            <v>2039007</v>
          </cell>
          <cell r="Z533" t="str">
            <v>ESTACIONAMENTO AMBULÂNCIAS</v>
          </cell>
          <cell r="AA533">
            <v>5</v>
          </cell>
          <cell r="AB533" t="str">
            <v>MAQ. E EQUIPAMENTOS</v>
          </cell>
          <cell r="AC533">
            <v>125.310121082621</v>
          </cell>
          <cell r="AD533" t="str">
            <v>BOM</v>
          </cell>
        </row>
        <row r="534">
          <cell r="X534">
            <v>5323</v>
          </cell>
          <cell r="Y534">
            <v>2039008</v>
          </cell>
          <cell r="Z534" t="str">
            <v>PORTARIA “A'</v>
          </cell>
          <cell r="AA534">
            <v>5</v>
          </cell>
          <cell r="AB534" t="str">
            <v>MAQ. E EQUIPAMENTOS</v>
          </cell>
          <cell r="AC534">
            <v>219.012368945869</v>
          </cell>
          <cell r="AD534" t="str">
            <v>BOM</v>
          </cell>
        </row>
        <row r="535">
          <cell r="X535">
            <v>5324</v>
          </cell>
          <cell r="Y535">
            <v>2039009</v>
          </cell>
          <cell r="Z535" t="str">
            <v>SALA DOS MOTORISTAS - HGG</v>
          </cell>
          <cell r="AA535">
            <v>5</v>
          </cell>
          <cell r="AB535" t="str">
            <v>MAQ. E EQUIPAMENTOS</v>
          </cell>
          <cell r="AC535">
            <v>125.310121082621</v>
          </cell>
          <cell r="AD535" t="str">
            <v>BOM</v>
          </cell>
        </row>
        <row r="536">
          <cell r="X536">
            <v>5325</v>
          </cell>
          <cell r="Y536">
            <v>2039010</v>
          </cell>
          <cell r="Z536" t="str">
            <v>CORREDOR DA ENDOSCÓPIA</v>
          </cell>
          <cell r="AA536">
            <v>5</v>
          </cell>
          <cell r="AB536" t="str">
            <v>MAQ. E EQUIPAMENTOS</v>
          </cell>
          <cell r="AC536">
            <v>125.310121082621</v>
          </cell>
          <cell r="AD536" t="str">
            <v>BOM</v>
          </cell>
        </row>
        <row r="537">
          <cell r="X537">
            <v>5326</v>
          </cell>
          <cell r="Y537">
            <v>2039011</v>
          </cell>
          <cell r="Z537" t="str">
            <v>ENTRADA RESSONÂNCIA</v>
          </cell>
          <cell r="AA537">
            <v>5</v>
          </cell>
          <cell r="AB537" t="str">
            <v>MAQ. E EQUIPAMENTOS</v>
          </cell>
          <cell r="AC537">
            <v>125.310121082621</v>
          </cell>
          <cell r="AD537" t="str">
            <v>BOM</v>
          </cell>
        </row>
        <row r="538">
          <cell r="X538">
            <v>5327</v>
          </cell>
          <cell r="Y538">
            <v>2039012</v>
          </cell>
          <cell r="Z538" t="str">
            <v>SALA DE ESPERA RESSONÂNCIA</v>
          </cell>
          <cell r="AA538">
            <v>5</v>
          </cell>
          <cell r="AB538" t="str">
            <v>MAQ. E EQUIPAMENTOS</v>
          </cell>
          <cell r="AC538">
            <v>125.310121082621</v>
          </cell>
          <cell r="AD538" t="str">
            <v>BOM</v>
          </cell>
        </row>
        <row r="539">
          <cell r="X539">
            <v>5328</v>
          </cell>
          <cell r="Y539">
            <v>2039013</v>
          </cell>
          <cell r="Z539" t="str">
            <v>CORREDOR EXTERNO LAVANDERIA</v>
          </cell>
          <cell r="AA539">
            <v>5</v>
          </cell>
          <cell r="AB539" t="str">
            <v>MAQ. E EQUIPAMENTOS</v>
          </cell>
          <cell r="AC539">
            <v>125.310121082621</v>
          </cell>
          <cell r="AD539" t="str">
            <v>BOM</v>
          </cell>
        </row>
        <row r="540">
          <cell r="X540">
            <v>5329</v>
          </cell>
          <cell r="Y540">
            <v>2039014</v>
          </cell>
          <cell r="Z540" t="str">
            <v>SALA ADMINISTRAÇÃO APOIO</v>
          </cell>
          <cell r="AA540">
            <v>5</v>
          </cell>
          <cell r="AB540" t="str">
            <v>MAQ. E EQUIPAMENTOS</v>
          </cell>
          <cell r="AC540">
            <v>125.310121082621</v>
          </cell>
          <cell r="AD540" t="str">
            <v>BOM</v>
          </cell>
        </row>
        <row r="541">
          <cell r="X541">
            <v>5330</v>
          </cell>
          <cell r="Y541">
            <v>2039015</v>
          </cell>
          <cell r="Z541" t="str">
            <v>ÁREA DAS CALDEIRAS - HGG</v>
          </cell>
          <cell r="AA541">
            <v>5</v>
          </cell>
          <cell r="AB541" t="str">
            <v>MAQ. E EQUIPAMENTOS</v>
          </cell>
          <cell r="AC541">
            <v>125.310121082621</v>
          </cell>
          <cell r="AD541" t="str">
            <v>BOM</v>
          </cell>
        </row>
        <row r="542">
          <cell r="X542">
            <v>5331</v>
          </cell>
          <cell r="Y542">
            <v>2039016</v>
          </cell>
          <cell r="Z542" t="str">
            <v>ESCADA PÁTIO ALMOXARIFADO</v>
          </cell>
          <cell r="AA542">
            <v>5</v>
          </cell>
          <cell r="AB542" t="str">
            <v>MAQ. E EQUIPAMENTOS</v>
          </cell>
          <cell r="AC542">
            <v>125.310121082621</v>
          </cell>
          <cell r="AD542" t="str">
            <v>BOM</v>
          </cell>
        </row>
        <row r="543">
          <cell r="X543">
            <v>5332</v>
          </cell>
          <cell r="Y543">
            <v>2039017</v>
          </cell>
          <cell r="Z543" t="str">
            <v>ROUPARIA</v>
          </cell>
          <cell r="AA543">
            <v>5</v>
          </cell>
          <cell r="AB543" t="str">
            <v>MAQ. E EQUIPAMENTOS</v>
          </cell>
          <cell r="AC543">
            <v>125.310121082621</v>
          </cell>
          <cell r="AD543" t="str">
            <v>BOM</v>
          </cell>
        </row>
        <row r="544">
          <cell r="X544">
            <v>5333</v>
          </cell>
          <cell r="Y544">
            <v>2039018</v>
          </cell>
          <cell r="Z544" t="str">
            <v>CORREDOR CASA DE MÁQUINAS</v>
          </cell>
          <cell r="AA544">
            <v>5</v>
          </cell>
          <cell r="AB544" t="str">
            <v>MAQ. E EQUIPAMENTOS</v>
          </cell>
          <cell r="AC544">
            <v>125.310121082621</v>
          </cell>
          <cell r="AD544" t="str">
            <v>BOM</v>
          </cell>
        </row>
        <row r="545">
          <cell r="X545">
            <v>5334</v>
          </cell>
          <cell r="Y545">
            <v>2039019</v>
          </cell>
          <cell r="Z545" t="str">
            <v>ROUPARIA</v>
          </cell>
          <cell r="AA545">
            <v>5</v>
          </cell>
          <cell r="AB545" t="str">
            <v>MAQ. E EQUIPAMENTOS</v>
          </cell>
          <cell r="AC545">
            <v>125.310121082621</v>
          </cell>
          <cell r="AD545" t="str">
            <v>BOM</v>
          </cell>
        </row>
        <row r="546">
          <cell r="X546">
            <v>5335</v>
          </cell>
          <cell r="Y546">
            <v>2039020</v>
          </cell>
          <cell r="Z546" t="str">
            <v>ENTRADA FARMACIA</v>
          </cell>
          <cell r="AA546">
            <v>5</v>
          </cell>
          <cell r="AB546" t="str">
            <v>MAQ. E EQUIPAMENTOS</v>
          </cell>
          <cell r="AC546">
            <v>125.310121082621</v>
          </cell>
          <cell r="AD546" t="str">
            <v>BOM</v>
          </cell>
        </row>
        <row r="547">
          <cell r="X547">
            <v>5336</v>
          </cell>
          <cell r="Y547">
            <v>2039021</v>
          </cell>
          <cell r="Z547" t="str">
            <v>LAVANDERIA</v>
          </cell>
          <cell r="AA547">
            <v>5</v>
          </cell>
          <cell r="AB547" t="str">
            <v>MAQ. E EQUIPAMENTOS</v>
          </cell>
          <cell r="AC547">
            <v>125.310121082621</v>
          </cell>
          <cell r="AD547" t="str">
            <v>BOM</v>
          </cell>
        </row>
        <row r="548">
          <cell r="X548">
            <v>5337</v>
          </cell>
          <cell r="Y548">
            <v>2039022</v>
          </cell>
          <cell r="Z548" t="str">
            <v>ENTRADA ÁREA SUJA LAVANDERIA</v>
          </cell>
          <cell r="AA548">
            <v>5</v>
          </cell>
          <cell r="AB548" t="str">
            <v>MAQ. E EQUIPAMENTOS</v>
          </cell>
          <cell r="AC548">
            <v>125.310121082621</v>
          </cell>
          <cell r="AD548" t="str">
            <v>BOM</v>
          </cell>
        </row>
        <row r="549">
          <cell r="X549">
            <v>5338</v>
          </cell>
          <cell r="Y549">
            <v>2039023</v>
          </cell>
          <cell r="Z549" t="str">
            <v>PÁTIO ENTRADA CALDEIRAS</v>
          </cell>
          <cell r="AA549">
            <v>5</v>
          </cell>
          <cell r="AB549" t="str">
            <v>MAQ. E EQUIPAMENTOS</v>
          </cell>
          <cell r="AC549">
            <v>125.310121082621</v>
          </cell>
          <cell r="AD549" t="str">
            <v>BOM</v>
          </cell>
        </row>
        <row r="550">
          <cell r="X550">
            <v>5339</v>
          </cell>
          <cell r="Y550">
            <v>2039024</v>
          </cell>
          <cell r="Z550" t="str">
            <v>VESTIÁRIO – ÁREA SUJA</v>
          </cell>
          <cell r="AA550">
            <v>5</v>
          </cell>
          <cell r="AB550" t="str">
            <v>MAQ. E EQUIPAMENTOS</v>
          </cell>
          <cell r="AC550">
            <v>125.310121082621</v>
          </cell>
          <cell r="AD550" t="str">
            <v>BOM</v>
          </cell>
        </row>
        <row r="551">
          <cell r="X551">
            <v>5340</v>
          </cell>
          <cell r="Y551">
            <v>2039025</v>
          </cell>
          <cell r="Z551" t="str">
            <v>LAVANDERIA</v>
          </cell>
          <cell r="AA551">
            <v>5</v>
          </cell>
          <cell r="AB551" t="str">
            <v>MAQ. E EQUIPAMENTOS</v>
          </cell>
          <cell r="AC551">
            <v>125.310121082621</v>
          </cell>
          <cell r="AD551" t="str">
            <v>BOM</v>
          </cell>
        </row>
        <row r="552">
          <cell r="X552">
            <v>5341</v>
          </cell>
          <cell r="Y552">
            <v>2039026</v>
          </cell>
          <cell r="Z552" t="str">
            <v>CORREDOR LATERAL DA LAVANDERIA</v>
          </cell>
          <cell r="AA552">
            <v>5</v>
          </cell>
          <cell r="AB552" t="str">
            <v>MAQ. E EQUIPAMENTOS</v>
          </cell>
          <cell r="AC552">
            <v>125.310121082621</v>
          </cell>
          <cell r="AD552" t="str">
            <v>BOM</v>
          </cell>
        </row>
        <row r="553">
          <cell r="X553">
            <v>5342</v>
          </cell>
          <cell r="Y553">
            <v>2039027</v>
          </cell>
          <cell r="Z553" t="str">
            <v>LAVANDERIA</v>
          </cell>
          <cell r="AA553">
            <v>5</v>
          </cell>
          <cell r="AB553" t="str">
            <v>MAQ. E EQUIPAMENTOS</v>
          </cell>
          <cell r="AC553">
            <v>125.310121082621</v>
          </cell>
          <cell r="AD553" t="str">
            <v>BOM</v>
          </cell>
        </row>
        <row r="554">
          <cell r="X554">
            <v>5343</v>
          </cell>
          <cell r="Y554">
            <v>2039028</v>
          </cell>
          <cell r="Z554" t="str">
            <v>CORREDOR CLÍNICA CIRÚRGICA – ALA 1</v>
          </cell>
          <cell r="AA554">
            <v>5</v>
          </cell>
          <cell r="AB554" t="str">
            <v>MAQ. E EQUIPAMENTOS</v>
          </cell>
          <cell r="AC554">
            <v>125.310121082621</v>
          </cell>
          <cell r="AD554" t="str">
            <v>BOM</v>
          </cell>
        </row>
        <row r="555">
          <cell r="X555">
            <v>5344</v>
          </cell>
          <cell r="Y555">
            <v>2039029</v>
          </cell>
          <cell r="Z555" t="str">
            <v>ASTEC</v>
          </cell>
          <cell r="AA555">
            <v>2</v>
          </cell>
          <cell r="AB555" t="str">
            <v>EQUIP. DE INFORMÁTICA</v>
          </cell>
          <cell r="AC555">
            <v>17.744269230767</v>
          </cell>
          <cell r="AD555" t="str">
            <v>BOM</v>
          </cell>
        </row>
        <row r="556">
          <cell r="X556">
            <v>5345</v>
          </cell>
          <cell r="Y556">
            <v>2039030</v>
          </cell>
          <cell r="Z556" t="str">
            <v>RECEPÇÃO APOIO AO DIAGNOSTICO</v>
          </cell>
          <cell r="AA556">
            <v>2</v>
          </cell>
          <cell r="AB556" t="str">
            <v>EQUIP. DE INFORMÁTICA</v>
          </cell>
          <cell r="AC556">
            <v>17.7833775641004</v>
          </cell>
          <cell r="AD556" t="str">
            <v>BOM</v>
          </cell>
        </row>
        <row r="557">
          <cell r="X557">
            <v>5346</v>
          </cell>
          <cell r="Y557">
            <v>2039031</v>
          </cell>
          <cell r="Z557" t="str">
            <v>APOIO AO DIAGNÓSTICO</v>
          </cell>
          <cell r="AA557">
            <v>2</v>
          </cell>
          <cell r="AB557" t="str">
            <v>EQUIP. DE INFORMÁTICA</v>
          </cell>
          <cell r="AC557">
            <v>17.7833775641004</v>
          </cell>
          <cell r="AD557" t="str">
            <v>BOM</v>
          </cell>
        </row>
        <row r="558">
          <cell r="X558">
            <v>5354</v>
          </cell>
          <cell r="Y558">
            <v>2039032</v>
          </cell>
          <cell r="Z558" t="str">
            <v>REPASSADO PARA INSTALAÇÃO DIA 11/10/2012, MAS NÃO INFORMADO O LOCAL DE INSTALAÇÃO PELOS TÉCNICOS</v>
          </cell>
          <cell r="AA558">
            <v>7</v>
          </cell>
          <cell r="AB558" t="str">
            <v>MAQ. E EQUIPAMENTOS</v>
          </cell>
          <cell r="AC558">
            <v>800.766388888795</v>
          </cell>
          <cell r="AD558" t="str">
            <v>BOM</v>
          </cell>
        </row>
        <row r="559">
          <cell r="X559">
            <v>5355</v>
          </cell>
          <cell r="Y559">
            <v>2039033</v>
          </cell>
          <cell r="Z559" t="str">
            <v>SALA DE MANUTENÇÃO</v>
          </cell>
          <cell r="AA559">
            <v>7</v>
          </cell>
          <cell r="AB559" t="str">
            <v>MAQ. E EQUIPAMENTOS</v>
          </cell>
          <cell r="AC559">
            <v>800.766388888795</v>
          </cell>
          <cell r="AD559" t="str">
            <v>BOM</v>
          </cell>
        </row>
        <row r="560">
          <cell r="X560">
            <v>5356</v>
          </cell>
          <cell r="Y560">
            <v>2039034</v>
          </cell>
          <cell r="Z560" t="str">
            <v>REPASSADO PARA INSTALAÇÃO DIA 11/10/2012, MAS NÃO INFORMADO O LOCAL DE INSTALAÇÃO PELOS TÉCNICOS</v>
          </cell>
          <cell r="AA560">
            <v>7</v>
          </cell>
          <cell r="AB560" t="str">
            <v>MAQ. E EQUIPAMENTOS</v>
          </cell>
          <cell r="AC560">
            <v>678.175282051202</v>
          </cell>
          <cell r="AD560" t="str">
            <v>BOM</v>
          </cell>
        </row>
        <row r="561">
          <cell r="X561">
            <v>5357</v>
          </cell>
          <cell r="Y561">
            <v>2039035</v>
          </cell>
          <cell r="Z561" t="str">
            <v>SALA DE CONVENIÊNCIA</v>
          </cell>
          <cell r="AA561">
            <v>7</v>
          </cell>
          <cell r="AB561" t="str">
            <v>MAQ. E EQUIPAMENTOS</v>
          </cell>
          <cell r="AC561">
            <v>678.175282051202</v>
          </cell>
          <cell r="AD561" t="str">
            <v>BOM</v>
          </cell>
        </row>
        <row r="562">
          <cell r="X562">
            <v>5358</v>
          </cell>
          <cell r="Y562">
            <v>2039036</v>
          </cell>
          <cell r="Z562" t="str">
            <v>APOIO AO DIAGNÓSTICO</v>
          </cell>
          <cell r="AA562">
            <v>7</v>
          </cell>
          <cell r="AB562" t="str">
            <v>MAQ. E EQUIPAMENTOS</v>
          </cell>
          <cell r="AC562">
            <v>678.175282051202</v>
          </cell>
          <cell r="AD562" t="str">
            <v>BOM</v>
          </cell>
        </row>
        <row r="563">
          <cell r="X563">
            <v>5359</v>
          </cell>
          <cell r="Y563">
            <v>2039037</v>
          </cell>
          <cell r="Z563" t="str">
            <v>SERVIÇO SOCIAL</v>
          </cell>
          <cell r="AA563">
            <v>7</v>
          </cell>
          <cell r="AB563" t="str">
            <v>MAQ. E EQUIPAMENTOS</v>
          </cell>
          <cell r="AC563">
            <v>800.766388888795</v>
          </cell>
          <cell r="AD563" t="str">
            <v>BOM</v>
          </cell>
        </row>
        <row r="564">
          <cell r="X564">
            <v>5360</v>
          </cell>
          <cell r="Y564">
            <v>2039038</v>
          </cell>
          <cell r="Z564" t="str">
            <v>COPA CME</v>
          </cell>
          <cell r="AA564">
            <v>7</v>
          </cell>
          <cell r="AB564" t="str">
            <v>MAQ. E EQUIPAMENTOS</v>
          </cell>
          <cell r="AC564">
            <v>800.766388888795</v>
          </cell>
          <cell r="AD564" t="str">
            <v>BOM</v>
          </cell>
        </row>
        <row r="565">
          <cell r="X565">
            <v>5361</v>
          </cell>
          <cell r="Y565">
            <v>2039039</v>
          </cell>
          <cell r="Z565" t="str">
            <v>CLÍNICA CIRÚRGICA CORREDOR ALA 2</v>
          </cell>
          <cell r="AA565">
            <v>7</v>
          </cell>
          <cell r="AB565" t="str">
            <v>MAQ. E EQUIPAMENTOS</v>
          </cell>
          <cell r="AC565">
            <v>799.806826388795</v>
          </cell>
          <cell r="AD565" t="str">
            <v>BOM</v>
          </cell>
        </row>
        <row r="566">
          <cell r="X566">
            <v>5362</v>
          </cell>
          <cell r="Y566">
            <v>2039040</v>
          </cell>
          <cell r="Z566" t="str">
            <v>REPASSADO PARA INSTALAÇÃO DIA 07/10/2012, MAS NÃO INFORMADO O LOCAL DE INSTALAÇÃO PELOS TÉCNICOS</v>
          </cell>
          <cell r="AA566">
            <v>7</v>
          </cell>
          <cell r="AB566" t="str">
            <v>MAQ. E EQUIPAMENTOS</v>
          </cell>
          <cell r="AC566">
            <v>800.766388888795</v>
          </cell>
          <cell r="AD566" t="str">
            <v>BOM</v>
          </cell>
        </row>
        <row r="567">
          <cell r="X567">
            <v>5363</v>
          </cell>
          <cell r="Y567">
            <v>2039041</v>
          </cell>
          <cell r="Z567" t="str">
            <v>ROUPARIA</v>
          </cell>
          <cell r="AA567">
            <v>7</v>
          </cell>
          <cell r="AB567" t="str">
            <v>MAQ. E EQUIPAMENTOS</v>
          </cell>
          <cell r="AC567">
            <v>800.766388888795</v>
          </cell>
          <cell r="AD567" t="str">
            <v>BOM</v>
          </cell>
        </row>
        <row r="568">
          <cell r="X568">
            <v>5364</v>
          </cell>
          <cell r="Y568">
            <v>2039042</v>
          </cell>
          <cell r="Z568" t="str">
            <v>CLÍNICA MÉDICA – ALA 2</v>
          </cell>
          <cell r="AA568">
            <v>7</v>
          </cell>
          <cell r="AB568" t="str">
            <v>MAQ. E EQUIPAMENTOS</v>
          </cell>
          <cell r="AC568">
            <v>800.766388888795</v>
          </cell>
          <cell r="AD568" t="str">
            <v>BOM</v>
          </cell>
        </row>
        <row r="569">
          <cell r="X569">
            <v>5365</v>
          </cell>
          <cell r="Y569">
            <v>2039043</v>
          </cell>
          <cell r="Z569" t="str">
            <v>APOIO AO DIAGNÓSTICO</v>
          </cell>
          <cell r="AA569">
            <v>7</v>
          </cell>
          <cell r="AB569" t="str">
            <v>MAQ. E EQUIPAMENTOS</v>
          </cell>
          <cell r="AC569">
            <v>800.766388888795</v>
          </cell>
          <cell r="AD569" t="str">
            <v>BOM</v>
          </cell>
        </row>
        <row r="570">
          <cell r="X570">
            <v>5366</v>
          </cell>
          <cell r="Y570">
            <v>2039044</v>
          </cell>
          <cell r="Z570" t="str">
            <v>FARMÁCIA</v>
          </cell>
          <cell r="AA570">
            <v>7</v>
          </cell>
          <cell r="AB570" t="str">
            <v>MAQ. E EQUIPAMENTOS</v>
          </cell>
          <cell r="AC570">
            <v>800.766388888795</v>
          </cell>
          <cell r="AD570" t="str">
            <v>BOM</v>
          </cell>
        </row>
        <row r="571">
          <cell r="X571">
            <v>5367</v>
          </cell>
          <cell r="Y571">
            <v>2039045</v>
          </cell>
          <cell r="Z571" t="str">
            <v>CLÍNICA CIRÚRGICA ALA II</v>
          </cell>
          <cell r="AA571">
            <v>7</v>
          </cell>
          <cell r="AB571" t="str">
            <v>MAQ. E EQUIPAMENTOS</v>
          </cell>
          <cell r="AC571">
            <v>678.175282051202</v>
          </cell>
          <cell r="AD571" t="str">
            <v>BOM</v>
          </cell>
        </row>
        <row r="572">
          <cell r="X572">
            <v>5368</v>
          </cell>
          <cell r="Y572">
            <v>2039046</v>
          </cell>
          <cell r="Z572" t="str">
            <v>CENTRO CIRÚRGICO</v>
          </cell>
          <cell r="AA572">
            <v>7</v>
          </cell>
          <cell r="AB572" t="str">
            <v>MAQ. E EQUIPAMENTOS</v>
          </cell>
          <cell r="AC572">
            <v>326.564072044121</v>
          </cell>
          <cell r="AD572" t="str">
            <v>BOM</v>
          </cell>
        </row>
        <row r="573">
          <cell r="X573">
            <v>5378</v>
          </cell>
          <cell r="Y573">
            <v>2039047</v>
          </cell>
          <cell r="Z573" t="str">
            <v>SALA MANUTENÇÃO</v>
          </cell>
          <cell r="AA573">
            <v>5</v>
          </cell>
          <cell r="AB573" t="str">
            <v>MAQ. E EQUIPAMENTOS</v>
          </cell>
          <cell r="AC573">
            <v>219.012368945869</v>
          </cell>
          <cell r="AD573" t="str">
            <v>BOM</v>
          </cell>
        </row>
        <row r="574">
          <cell r="X574">
            <v>5379</v>
          </cell>
          <cell r="Y574">
            <v>2039048</v>
          </cell>
          <cell r="Z574" t="str">
            <v>APOIO AO DIAGNÓSTICO</v>
          </cell>
          <cell r="AA574">
            <v>5</v>
          </cell>
          <cell r="AB574" t="str">
            <v>MAQ. E EQUIPAMENTOS</v>
          </cell>
          <cell r="AC574">
            <v>219.012368945869</v>
          </cell>
          <cell r="AD574" t="str">
            <v>BOM</v>
          </cell>
        </row>
        <row r="575">
          <cell r="X575">
            <v>5488</v>
          </cell>
          <cell r="Y575">
            <v>2039049</v>
          </cell>
          <cell r="Z575" t="str">
            <v>CENTRAL DE MATERIAL E ESTERILIZAÇÃO</v>
          </cell>
          <cell r="AA575">
            <v>5</v>
          </cell>
          <cell r="AB575" t="str">
            <v>MAQ. E EQUIPAMENTOS</v>
          </cell>
          <cell r="AC575">
            <v>219.012368945869</v>
          </cell>
          <cell r="AD575" t="str">
            <v>BOM</v>
          </cell>
        </row>
        <row r="576">
          <cell r="X576">
            <v>5489</v>
          </cell>
          <cell r="Y576">
            <v>2039050</v>
          </cell>
          <cell r="Z576" t="str">
            <v>APOIO AO DIAGNÓSTICO</v>
          </cell>
          <cell r="AA576">
            <v>5</v>
          </cell>
          <cell r="AB576" t="str">
            <v>MAQ. E EQUIPAMENTOS</v>
          </cell>
          <cell r="AC576">
            <v>219.012368945869</v>
          </cell>
          <cell r="AD576" t="str">
            <v>BOM</v>
          </cell>
        </row>
        <row r="577">
          <cell r="X577">
            <v>5490</v>
          </cell>
          <cell r="Y577">
            <v>2039051</v>
          </cell>
          <cell r="Z577" t="str">
            <v>CLÍNICA CIRÚRGICA CORREDOR ALA 2</v>
          </cell>
          <cell r="AA577">
            <v>5</v>
          </cell>
          <cell r="AB577" t="str">
            <v>MAQ. E EQUIPAMENTOS</v>
          </cell>
          <cell r="AC577">
            <v>219.012368945869</v>
          </cell>
          <cell r="AD577" t="str">
            <v>BOM</v>
          </cell>
        </row>
        <row r="578">
          <cell r="X578">
            <v>5491</v>
          </cell>
          <cell r="Y578">
            <v>2039052</v>
          </cell>
          <cell r="Z578" t="str">
            <v>CONFORTO MÉDICO</v>
          </cell>
          <cell r="AA578">
            <v>5</v>
          </cell>
          <cell r="AB578" t="str">
            <v>MAQ. E EQUIPAMENTOS</v>
          </cell>
          <cell r="AC578">
            <v>219.012368945869</v>
          </cell>
          <cell r="AD578" t="str">
            <v>BOM</v>
          </cell>
        </row>
        <row r="579">
          <cell r="X579">
            <v>5492</v>
          </cell>
          <cell r="Y579">
            <v>2039053</v>
          </cell>
          <cell r="Z579" t="str">
            <v>LAVANDERIA</v>
          </cell>
          <cell r="AA579">
            <v>5</v>
          </cell>
          <cell r="AB579" t="str">
            <v>MAQ. E EQUIPAMENTOS</v>
          </cell>
          <cell r="AC579">
            <v>219.012368945869</v>
          </cell>
          <cell r="AD579" t="str">
            <v>BOM</v>
          </cell>
        </row>
        <row r="580">
          <cell r="X580">
            <v>5494</v>
          </cell>
          <cell r="Y580">
            <v>2039054</v>
          </cell>
          <cell r="Z580" t="str">
            <v>SALA DE ESPERA CONSULTÓRIO 1º ANDAR</v>
          </cell>
          <cell r="AA580">
            <v>5</v>
          </cell>
          <cell r="AB580" t="str">
            <v>MAQ. E EQUIPAMENTOS</v>
          </cell>
          <cell r="AC580">
            <v>125.310121082621</v>
          </cell>
          <cell r="AD580" t="str">
            <v>BOM</v>
          </cell>
        </row>
        <row r="581">
          <cell r="X581">
            <v>5495</v>
          </cell>
          <cell r="Y581">
            <v>2039055</v>
          </cell>
          <cell r="Z581" t="str">
            <v>GUICHÊ DE RETORNO 1º PAVIMENTO</v>
          </cell>
          <cell r="AA581">
            <v>5</v>
          </cell>
          <cell r="AB581" t="str">
            <v>MAQ. E EQUIPAMENTOS</v>
          </cell>
          <cell r="AC581">
            <v>125.310121082621</v>
          </cell>
          <cell r="AD581" t="str">
            <v>BOM</v>
          </cell>
        </row>
        <row r="582">
          <cell r="X582">
            <v>5496</v>
          </cell>
          <cell r="Y582">
            <v>2039056</v>
          </cell>
          <cell r="Z582" t="str">
            <v>SALA DE ESPERA CONSULTÓRIO 1º ANDAR</v>
          </cell>
          <cell r="AA582">
            <v>5</v>
          </cell>
          <cell r="AB582" t="str">
            <v>MAQ. E EQUIPAMENTOS</v>
          </cell>
          <cell r="AC582">
            <v>125.310121082621</v>
          </cell>
          <cell r="AD582" t="str">
            <v>BOM</v>
          </cell>
        </row>
        <row r="583">
          <cell r="X583">
            <v>5497</v>
          </cell>
          <cell r="Y583">
            <v>2039057</v>
          </cell>
          <cell r="Z583" t="str">
            <v>GUICHÊ  1º PAVIMENTO</v>
          </cell>
          <cell r="AA583">
            <v>5</v>
          </cell>
          <cell r="AB583" t="str">
            <v>MAQ. E EQUIPAMENTOS</v>
          </cell>
          <cell r="AC583">
            <v>125.310121082621</v>
          </cell>
          <cell r="AD583" t="str">
            <v>BOM</v>
          </cell>
        </row>
        <row r="584">
          <cell r="X584">
            <v>5498</v>
          </cell>
          <cell r="Y584">
            <v>2039058</v>
          </cell>
          <cell r="Z584" t="str">
            <v>CORREDOR 1º PAVIMENTO</v>
          </cell>
          <cell r="AA584">
            <v>5</v>
          </cell>
          <cell r="AB584" t="str">
            <v>MAQ. E EQUIPAMENTOS</v>
          </cell>
          <cell r="AC584">
            <v>125.310121082621</v>
          </cell>
          <cell r="AD584" t="str">
            <v>BOM</v>
          </cell>
        </row>
        <row r="585">
          <cell r="X585">
            <v>5499</v>
          </cell>
          <cell r="Y585">
            <v>2039059</v>
          </cell>
          <cell r="Z585" t="str">
            <v>CORREDOR 1º PAVIMENTO</v>
          </cell>
          <cell r="AA585">
            <v>5</v>
          </cell>
          <cell r="AB585" t="str">
            <v>MAQ. E EQUIPAMENTOS</v>
          </cell>
          <cell r="AC585">
            <v>125.310121082621</v>
          </cell>
          <cell r="AD585" t="str">
            <v>BOM</v>
          </cell>
        </row>
        <row r="586">
          <cell r="X586">
            <v>5500</v>
          </cell>
          <cell r="Y586">
            <v>2039060</v>
          </cell>
          <cell r="Z586" t="str">
            <v>CASA DE MÁQUINAS - CORREDOR CENTRO CIRÚRGICO</v>
          </cell>
          <cell r="AA586">
            <v>5</v>
          </cell>
          <cell r="AB586" t="str">
            <v>MAQ. E EQUIPAMENTOS</v>
          </cell>
          <cell r="AC586">
            <v>125.310121082621</v>
          </cell>
          <cell r="AD586" t="str">
            <v>BOM</v>
          </cell>
        </row>
        <row r="587">
          <cell r="X587">
            <v>5501</v>
          </cell>
          <cell r="Y587">
            <v>2039061</v>
          </cell>
          <cell r="Z587" t="str">
            <v>CORREDOR ENTRADA C. CIRÚRGICO</v>
          </cell>
          <cell r="AA587">
            <v>5</v>
          </cell>
          <cell r="AB587" t="str">
            <v>MAQ. E EQUIPAMENTOS</v>
          </cell>
          <cell r="AC587">
            <v>125.310121082621</v>
          </cell>
          <cell r="AD587" t="str">
            <v>BOM</v>
          </cell>
        </row>
        <row r="588">
          <cell r="X588">
            <v>5502</v>
          </cell>
          <cell r="Y588">
            <v>2039062</v>
          </cell>
          <cell r="Z588" t="str">
            <v>CORREDOR DOS VESTIÁRIOS – TÉRREO</v>
          </cell>
          <cell r="AA588">
            <v>5</v>
          </cell>
          <cell r="AB588" t="str">
            <v>MAQ. E EQUIPAMENTOS</v>
          </cell>
          <cell r="AC588">
            <v>125.310121082621</v>
          </cell>
          <cell r="AD588" t="str">
            <v>BOM</v>
          </cell>
        </row>
        <row r="589">
          <cell r="X589">
            <v>5503</v>
          </cell>
          <cell r="Y589">
            <v>2039063</v>
          </cell>
          <cell r="Z589" t="str">
            <v>ADMINISTRAÇÃO – HOTELARIA</v>
          </cell>
          <cell r="AA589">
            <v>5</v>
          </cell>
          <cell r="AB589" t="str">
            <v>MAQ. E EQUIPAMENTOS</v>
          </cell>
          <cell r="AC589">
            <v>125.310121082621</v>
          </cell>
          <cell r="AD589" t="str">
            <v>BOM</v>
          </cell>
        </row>
        <row r="590">
          <cell r="X590">
            <v>5504</v>
          </cell>
          <cell r="Y590">
            <v>2039064</v>
          </cell>
          <cell r="Z590" t="str">
            <v>CLÍNICA CIRÚRGICA CORREDOR ALA 1</v>
          </cell>
          <cell r="AA590">
            <v>5</v>
          </cell>
          <cell r="AB590" t="str">
            <v>MAQ. E EQUIPAMENTOS</v>
          </cell>
          <cell r="AC590">
            <v>125.310121082621</v>
          </cell>
          <cell r="AD590" t="str">
            <v>BOM</v>
          </cell>
        </row>
        <row r="591">
          <cell r="X591">
            <v>5505</v>
          </cell>
          <cell r="Y591">
            <v>2039065</v>
          </cell>
          <cell r="Z591" t="str">
            <v>CLÍNICA CIRÚRGICA - HALL DOS ELEVADORES</v>
          </cell>
          <cell r="AA591">
            <v>5</v>
          </cell>
          <cell r="AB591" t="str">
            <v>MAQ. E EQUIPAMENTOS</v>
          </cell>
          <cell r="AC591">
            <v>125.310121082621</v>
          </cell>
          <cell r="AD591" t="str">
            <v>BOM</v>
          </cell>
        </row>
        <row r="592">
          <cell r="X592">
            <v>5506</v>
          </cell>
          <cell r="Y592">
            <v>2039066</v>
          </cell>
          <cell r="Z592" t="str">
            <v>CLÍNICA CIRÚRGICA - CORREDOR ALA 3</v>
          </cell>
          <cell r="AA592">
            <v>5</v>
          </cell>
          <cell r="AB592" t="str">
            <v>MAQ. E EQUIPAMENTOS</v>
          </cell>
          <cell r="AC592">
            <v>125.310121082621</v>
          </cell>
          <cell r="AD592" t="str">
            <v>BOM</v>
          </cell>
        </row>
        <row r="593">
          <cell r="X593">
            <v>5507</v>
          </cell>
          <cell r="Y593">
            <v>2039067</v>
          </cell>
          <cell r="Z593" t="str">
            <v>CLÍNICA CIRÚRGICA - CORREDOR ALA 2</v>
          </cell>
          <cell r="AA593">
            <v>5</v>
          </cell>
          <cell r="AB593" t="str">
            <v>MAQ. E EQUIPAMENTOS</v>
          </cell>
          <cell r="AC593">
            <v>125.310121082621</v>
          </cell>
          <cell r="AD593" t="str">
            <v>BOM</v>
          </cell>
        </row>
        <row r="594">
          <cell r="X594">
            <v>5508</v>
          </cell>
          <cell r="Y594">
            <v>2039068</v>
          </cell>
          <cell r="Z594" t="str">
            <v>CLÍNICA CIRÚRGICA CORREDOR ALA 2</v>
          </cell>
          <cell r="AA594">
            <v>5</v>
          </cell>
          <cell r="AB594" t="str">
            <v>MAQ. E EQUIPAMENTOS</v>
          </cell>
          <cell r="AC594">
            <v>125.310121082621</v>
          </cell>
          <cell r="AD594" t="str">
            <v>BOM</v>
          </cell>
        </row>
        <row r="595">
          <cell r="X595">
            <v>5509</v>
          </cell>
          <cell r="Y595">
            <v>2039069</v>
          </cell>
          <cell r="Z595" t="str">
            <v>CLÍNICA CIRÚRGICA SALA ADMINISTRAÇÃO</v>
          </cell>
          <cell r="AA595">
            <v>5</v>
          </cell>
          <cell r="AB595" t="str">
            <v>MAQ. E EQUIPAMENTOS</v>
          </cell>
          <cell r="AC595">
            <v>125.310121082621</v>
          </cell>
          <cell r="AD595" t="str">
            <v>BOM</v>
          </cell>
        </row>
        <row r="596">
          <cell r="X596">
            <v>5510</v>
          </cell>
          <cell r="Y596">
            <v>2039070</v>
          </cell>
          <cell r="Z596" t="str">
            <v>ATENDIMENTO INTERNAÇÃO 1º ANDAR</v>
          </cell>
          <cell r="AA596">
            <v>5</v>
          </cell>
          <cell r="AB596" t="str">
            <v>MAQ. E EQUIPAMENTOS</v>
          </cell>
          <cell r="AC596">
            <v>125.310121082621</v>
          </cell>
          <cell r="AD596" t="str">
            <v>BOM</v>
          </cell>
        </row>
        <row r="597">
          <cell r="X597">
            <v>5511</v>
          </cell>
          <cell r="Y597">
            <v>2039071</v>
          </cell>
          <cell r="Z597" t="str">
            <v>SALA DE CONFERÊNCIA MÉDICA 1º PAVIMENTO</v>
          </cell>
          <cell r="AA597">
            <v>5</v>
          </cell>
          <cell r="AB597" t="str">
            <v>MAQ. E EQUIPAMENTOS</v>
          </cell>
          <cell r="AC597">
            <v>125.310121082621</v>
          </cell>
          <cell r="AD597" t="str">
            <v>BOM</v>
          </cell>
        </row>
        <row r="598">
          <cell r="X598">
            <v>5512</v>
          </cell>
          <cell r="Y598">
            <v>2039072</v>
          </cell>
          <cell r="Z598" t="str">
            <v>GUICHÊ DE CONSULTA 1º PAVIMENTO</v>
          </cell>
          <cell r="AA598">
            <v>5</v>
          </cell>
          <cell r="AB598" t="str">
            <v>MAQ. E EQUIPAMENTOS</v>
          </cell>
          <cell r="AC598">
            <v>125.310121082621</v>
          </cell>
          <cell r="AD598" t="str">
            <v>BOM</v>
          </cell>
        </row>
        <row r="599">
          <cell r="X599">
            <v>5513</v>
          </cell>
          <cell r="Y599">
            <v>2039073</v>
          </cell>
          <cell r="Z599" t="str">
            <v>RECEPÇÃO DE EXAMES</v>
          </cell>
          <cell r="AA599">
            <v>5</v>
          </cell>
          <cell r="AB599" t="str">
            <v>MAQ. E EQUIPAMENTOS</v>
          </cell>
          <cell r="AC599">
            <v>125.310121082621</v>
          </cell>
          <cell r="AD599" t="str">
            <v>BOM</v>
          </cell>
        </row>
        <row r="600">
          <cell r="X600">
            <v>5514</v>
          </cell>
          <cell r="Y600">
            <v>2039074</v>
          </cell>
          <cell r="Z600" t="str">
            <v>SALA DE DIAGNÓSTICO</v>
          </cell>
          <cell r="AA600">
            <v>5</v>
          </cell>
          <cell r="AB600" t="str">
            <v>MAQ. E EQUIPAMENTOS</v>
          </cell>
          <cell r="AC600">
            <v>108.878369045581</v>
          </cell>
          <cell r="AD600" t="str">
            <v>BOM</v>
          </cell>
        </row>
        <row r="601">
          <cell r="X601">
            <v>5515</v>
          </cell>
          <cell r="Y601">
            <v>2039075</v>
          </cell>
          <cell r="Z601" t="str">
            <v>CORREDOR DOS CONSULTÓRIOS 1º PAVIMENTO</v>
          </cell>
          <cell r="AA601">
            <v>5</v>
          </cell>
          <cell r="AB601" t="str">
            <v>MAQ. E EQUIPAMENTOS</v>
          </cell>
          <cell r="AC601">
            <v>108.878369045581</v>
          </cell>
          <cell r="AD601" t="str">
            <v>BOM</v>
          </cell>
        </row>
        <row r="602">
          <cell r="X602">
            <v>5516</v>
          </cell>
          <cell r="Y602">
            <v>2039076</v>
          </cell>
          <cell r="Z602" t="str">
            <v>GUICHÊ DE CONSULTA 1º PAVIMENTO</v>
          </cell>
          <cell r="AA602">
            <v>5</v>
          </cell>
          <cell r="AB602" t="str">
            <v>MAQ. E EQUIPAMENTOS</v>
          </cell>
          <cell r="AC602">
            <v>108.878369045581</v>
          </cell>
          <cell r="AD602" t="str">
            <v>BOM</v>
          </cell>
        </row>
        <row r="603">
          <cell r="X603">
            <v>5517</v>
          </cell>
          <cell r="Y603">
            <v>2039077</v>
          </cell>
          <cell r="Z603" t="str">
            <v>HALL DO ELEVADOR 1º PAVIMENTO</v>
          </cell>
          <cell r="AA603">
            <v>5</v>
          </cell>
          <cell r="AB603" t="str">
            <v>MAQ. E EQUIPAMENTOS</v>
          </cell>
          <cell r="AC603">
            <v>108.878369045581</v>
          </cell>
          <cell r="AD603" t="str">
            <v>BOM</v>
          </cell>
        </row>
        <row r="604">
          <cell r="X604">
            <v>5518</v>
          </cell>
          <cell r="Y604">
            <v>2039078</v>
          </cell>
          <cell r="Z604" t="str">
            <v>RECEPÇÃO 1º ANDAR</v>
          </cell>
          <cell r="AA604">
            <v>5</v>
          </cell>
          <cell r="AB604" t="str">
            <v>MAQ. E EQUIPAMENTOS</v>
          </cell>
          <cell r="AC604">
            <v>108.878369045581</v>
          </cell>
          <cell r="AD604" t="str">
            <v>BOM</v>
          </cell>
        </row>
        <row r="605">
          <cell r="X605">
            <v>5519</v>
          </cell>
          <cell r="Y605">
            <v>2039079</v>
          </cell>
          <cell r="Z605" t="str">
            <v>CORREDOR DA SALA DE CONVENIÊNCIA 5º ANDAR</v>
          </cell>
          <cell r="AA605">
            <v>5</v>
          </cell>
          <cell r="AB605" t="str">
            <v>MAQ. E EQUIPAMENTOS</v>
          </cell>
          <cell r="AC605">
            <v>108.878369045581</v>
          </cell>
          <cell r="AD605" t="str">
            <v>BOM</v>
          </cell>
        </row>
        <row r="606">
          <cell r="X606">
            <v>5520</v>
          </cell>
          <cell r="Y606">
            <v>2039080</v>
          </cell>
          <cell r="Z606" t="str">
            <v>RAMPA 5º ANDAR</v>
          </cell>
          <cell r="AA606">
            <v>5</v>
          </cell>
          <cell r="AB606" t="str">
            <v>MAQ. E EQUIPAMENTOS</v>
          </cell>
          <cell r="AC606">
            <v>108.878369045581</v>
          </cell>
          <cell r="AD606" t="str">
            <v>BOM</v>
          </cell>
        </row>
        <row r="607">
          <cell r="X607">
            <v>5521</v>
          </cell>
          <cell r="Y607">
            <v>2039081</v>
          </cell>
          <cell r="Z607" t="str">
            <v>AUDITÓRIO 2</v>
          </cell>
          <cell r="AA607">
            <v>5</v>
          </cell>
          <cell r="AB607" t="str">
            <v>MAQ. E EQUIPAMENTOS</v>
          </cell>
          <cell r="AC607">
            <v>108.878369045581</v>
          </cell>
          <cell r="AD607" t="str">
            <v>BOM</v>
          </cell>
        </row>
        <row r="608">
          <cell r="X608">
            <v>5522</v>
          </cell>
          <cell r="Y608">
            <v>2039082</v>
          </cell>
          <cell r="Z608" t="str">
            <v>AUDITÓRIO 2</v>
          </cell>
          <cell r="AA608">
            <v>5</v>
          </cell>
          <cell r="AB608" t="str">
            <v>MAQ. E EQUIPAMENTOS</v>
          </cell>
          <cell r="AC608">
            <v>108.878369045581</v>
          </cell>
          <cell r="AD608" t="str">
            <v>BOM</v>
          </cell>
        </row>
        <row r="609">
          <cell r="X609">
            <v>5523</v>
          </cell>
          <cell r="Y609">
            <v>2039083</v>
          </cell>
          <cell r="Z609" t="str">
            <v>AUDITÓRIO 2</v>
          </cell>
          <cell r="AA609">
            <v>5</v>
          </cell>
          <cell r="AB609" t="str">
            <v>MAQ. E EQUIPAMENTOS</v>
          </cell>
          <cell r="AC609">
            <v>108.878369045581</v>
          </cell>
          <cell r="AD609" t="str">
            <v>BOM</v>
          </cell>
        </row>
        <row r="610">
          <cell r="X610">
            <v>5524</v>
          </cell>
          <cell r="Y610">
            <v>2039084</v>
          </cell>
          <cell r="Z610" t="str">
            <v>CLÍNICA CIRÚRGICA - COORDENADOR DE ENFERMAGEM</v>
          </cell>
          <cell r="AA610">
            <v>5</v>
          </cell>
          <cell r="AB610" t="str">
            <v>MAQ. E EQUIPAMENTOS</v>
          </cell>
          <cell r="AC610">
            <v>108.878369045581</v>
          </cell>
          <cell r="AD610" t="str">
            <v>BOM</v>
          </cell>
        </row>
        <row r="611">
          <cell r="X611">
            <v>5525</v>
          </cell>
          <cell r="Y611">
            <v>2039085</v>
          </cell>
          <cell r="Z611" t="str">
            <v>SALA DE CONVENIENCIA</v>
          </cell>
          <cell r="AA611">
            <v>5</v>
          </cell>
          <cell r="AB611" t="str">
            <v>MAQ. E EQUIPAMENTOS</v>
          </cell>
          <cell r="AC611">
            <v>108.878369045581</v>
          </cell>
          <cell r="AD611" t="str">
            <v>BOM</v>
          </cell>
        </row>
        <row r="612">
          <cell r="X612">
            <v>5526</v>
          </cell>
          <cell r="Y612">
            <v>2039086</v>
          </cell>
          <cell r="Z612" t="str">
            <v>CLÍNICA CIRÚRGICA CORREDOR ALA 1</v>
          </cell>
          <cell r="AA612">
            <v>5</v>
          </cell>
          <cell r="AB612" t="str">
            <v>MAQ. E EQUIPAMENTOS</v>
          </cell>
          <cell r="AC612">
            <v>108.878369045581</v>
          </cell>
          <cell r="AD612" t="str">
            <v>BOM</v>
          </cell>
        </row>
        <row r="613">
          <cell r="X613">
            <v>5527</v>
          </cell>
          <cell r="Y613">
            <v>2039087</v>
          </cell>
          <cell r="Z613" t="str">
            <v>CLÍNICA MÉDICA – ALA 1</v>
          </cell>
          <cell r="AA613">
            <v>5</v>
          </cell>
          <cell r="AB613" t="str">
            <v>MAQ. E EQUIPAMENTOS</v>
          </cell>
          <cell r="AC613">
            <v>108.878369045581</v>
          </cell>
          <cell r="AD613" t="str">
            <v>BOM</v>
          </cell>
        </row>
        <row r="614">
          <cell r="X614">
            <v>5528</v>
          </cell>
          <cell r="Y614">
            <v>2039088</v>
          </cell>
          <cell r="Z614" t="str">
            <v>HALL DO ELEVADOR 3º ANDAR</v>
          </cell>
          <cell r="AA614">
            <v>5</v>
          </cell>
          <cell r="AB614" t="str">
            <v>MAQ. E EQUIPAMENTOS</v>
          </cell>
          <cell r="AC614">
            <v>108.878369045581</v>
          </cell>
          <cell r="AD614" t="str">
            <v>BOM</v>
          </cell>
        </row>
        <row r="615">
          <cell r="X615">
            <v>5529</v>
          </cell>
          <cell r="Y615">
            <v>2039089</v>
          </cell>
          <cell r="Z615" t="str">
            <v>CLÍNICA MÉDICA CORREDOR – ALA 1</v>
          </cell>
          <cell r="AA615">
            <v>5</v>
          </cell>
          <cell r="AB615" t="str">
            <v>MAQ. E EQUIPAMENTOS</v>
          </cell>
          <cell r="AC615">
            <v>108.878369045581</v>
          </cell>
          <cell r="AD615" t="str">
            <v>BOM</v>
          </cell>
        </row>
        <row r="616">
          <cell r="X616">
            <v>5530</v>
          </cell>
          <cell r="Y616">
            <v>2039090</v>
          </cell>
          <cell r="Z616" t="str">
            <v>ASTEC</v>
          </cell>
          <cell r="AA616">
            <v>5</v>
          </cell>
          <cell r="AB616" t="str">
            <v>MAQ. E EQUIPAMENTOS</v>
          </cell>
          <cell r="AC616">
            <v>108.878369045581</v>
          </cell>
          <cell r="AD616" t="str">
            <v>BOM</v>
          </cell>
        </row>
        <row r="617">
          <cell r="X617">
            <v>5531</v>
          </cell>
          <cell r="Y617">
            <v>2039091</v>
          </cell>
          <cell r="Z617" t="str">
            <v>CORREDOR 1º PAVIMENTO</v>
          </cell>
          <cell r="AA617">
            <v>5</v>
          </cell>
          <cell r="AB617" t="str">
            <v>MAQ. E EQUIPAMENTOS</v>
          </cell>
          <cell r="AC617">
            <v>108.878369045581</v>
          </cell>
          <cell r="AD617" t="str">
            <v>BOM</v>
          </cell>
        </row>
        <row r="618">
          <cell r="X618">
            <v>5532</v>
          </cell>
          <cell r="Y618">
            <v>2039092</v>
          </cell>
          <cell r="Z618" t="str">
            <v>ANTE SALA DE REUNIÃO 2º ANDAR</v>
          </cell>
          <cell r="AA618">
            <v>5</v>
          </cell>
          <cell r="AB618" t="str">
            <v>MAQ. E EQUIPAMENTOS</v>
          </cell>
          <cell r="AC618">
            <v>108.878369045581</v>
          </cell>
          <cell r="AD618" t="str">
            <v>BOM</v>
          </cell>
        </row>
        <row r="619">
          <cell r="X619">
            <v>5533</v>
          </cell>
          <cell r="Y619">
            <v>2039093</v>
          </cell>
          <cell r="Z619" t="str">
            <v>COEX - HGG</v>
          </cell>
          <cell r="AA619">
            <v>5</v>
          </cell>
          <cell r="AB619" t="str">
            <v>MAQ. E EQUIPAMENTOS</v>
          </cell>
          <cell r="AC619">
            <v>108.878369045581</v>
          </cell>
          <cell r="AD619" t="str">
            <v>BOM</v>
          </cell>
        </row>
        <row r="620">
          <cell r="X620">
            <v>5534</v>
          </cell>
          <cell r="Y620">
            <v>2039094</v>
          </cell>
          <cell r="Z620" t="str">
            <v>SALA DIRETORIA TÉCNICA</v>
          </cell>
          <cell r="AA620">
            <v>5</v>
          </cell>
          <cell r="AB620" t="str">
            <v>MAQ. E EQUIPAMENTOS</v>
          </cell>
          <cell r="AC620">
            <v>108.878369045581</v>
          </cell>
          <cell r="AD620" t="str">
            <v>BOM</v>
          </cell>
        </row>
        <row r="621">
          <cell r="X621">
            <v>5535</v>
          </cell>
          <cell r="Y621">
            <v>2039095</v>
          </cell>
          <cell r="Z621" t="str">
            <v>DEPÓSITO – NUTRIÇÃO</v>
          </cell>
          <cell r="AA621">
            <v>5</v>
          </cell>
          <cell r="AB621" t="str">
            <v>MAQ. E EQUIPAMENTOS</v>
          </cell>
          <cell r="AC621">
            <v>108.878369045581</v>
          </cell>
          <cell r="AD621" t="str">
            <v>BOM</v>
          </cell>
        </row>
        <row r="622">
          <cell r="X622">
            <v>5536</v>
          </cell>
          <cell r="Y622">
            <v>2039096</v>
          </cell>
          <cell r="Z622" t="str">
            <v>GERÊNCIA MÉDICA</v>
          </cell>
          <cell r="AA622">
            <v>5</v>
          </cell>
          <cell r="AB622" t="str">
            <v>MAQ. E EQUIPAMENTOS</v>
          </cell>
          <cell r="AC622">
            <v>108.878369045581</v>
          </cell>
          <cell r="AD622" t="str">
            <v>BOM</v>
          </cell>
        </row>
        <row r="623">
          <cell r="X623">
            <v>5537</v>
          </cell>
          <cell r="Y623">
            <v>2039097</v>
          </cell>
          <cell r="Z623" t="str">
            <v>CLÍNICA MÉDICA – ALA 3</v>
          </cell>
          <cell r="AA623">
            <v>5</v>
          </cell>
          <cell r="AB623" t="str">
            <v>MAQ. E EQUIPAMENTOS</v>
          </cell>
          <cell r="AC623">
            <v>108.878369045581</v>
          </cell>
          <cell r="AD623" t="str">
            <v>BOM</v>
          </cell>
        </row>
        <row r="624">
          <cell r="X624">
            <v>5538</v>
          </cell>
          <cell r="Y624">
            <v>2039098</v>
          </cell>
          <cell r="Z624" t="str">
            <v>CHEFIA DE ENFERMAGEM 4º ANDAR</v>
          </cell>
          <cell r="AA624">
            <v>5</v>
          </cell>
          <cell r="AB624" t="str">
            <v>MAQ. E EQUIPAMENTOS</v>
          </cell>
          <cell r="AC624">
            <v>108.878369045581</v>
          </cell>
          <cell r="AD624" t="str">
            <v>BOM</v>
          </cell>
        </row>
        <row r="625">
          <cell r="X625">
            <v>5539</v>
          </cell>
          <cell r="Y625">
            <v>2039099</v>
          </cell>
          <cell r="Z625" t="str">
            <v>RECEPÇÃO CENTRAL</v>
          </cell>
          <cell r="AA625">
            <v>5</v>
          </cell>
          <cell r="AB625" t="str">
            <v>MAQ. E EQUIPAMENTOS</v>
          </cell>
          <cell r="AC625">
            <v>108.878369045581</v>
          </cell>
          <cell r="AD625" t="str">
            <v>BOM</v>
          </cell>
        </row>
        <row r="626">
          <cell r="X626">
            <v>5540</v>
          </cell>
          <cell r="Y626">
            <v>2039100</v>
          </cell>
          <cell r="Z626" t="str">
            <v>CORREDOR RECEPÇÃO CENTRAL</v>
          </cell>
          <cell r="AA626">
            <v>5</v>
          </cell>
          <cell r="AB626" t="str">
            <v>MAQ. E EQUIPAMENTOS</v>
          </cell>
          <cell r="AC626">
            <v>108.878369045581</v>
          </cell>
          <cell r="AD626" t="str">
            <v>BOM</v>
          </cell>
        </row>
        <row r="627">
          <cell r="X627">
            <v>5541</v>
          </cell>
          <cell r="Y627">
            <v>2039101</v>
          </cell>
          <cell r="Z627" t="str">
            <v>SEÇÃO DE CONTROLE E AVALIAÇÃO</v>
          </cell>
          <cell r="AA627">
            <v>5</v>
          </cell>
          <cell r="AB627" t="str">
            <v>MAQ. E EQUIPAMENTOS</v>
          </cell>
          <cell r="AC627">
            <v>108.878369045581</v>
          </cell>
          <cell r="AD627" t="str">
            <v>BOM</v>
          </cell>
        </row>
        <row r="628">
          <cell r="X628">
            <v>5542</v>
          </cell>
          <cell r="Y628">
            <v>2039102</v>
          </cell>
          <cell r="Z628" t="str">
            <v>SALA DE REUNIÃO</v>
          </cell>
          <cell r="AA628">
            <v>5</v>
          </cell>
          <cell r="AB628" t="str">
            <v>MAQ. E EQUIPAMENTOS</v>
          </cell>
          <cell r="AC628">
            <v>108.878369045581</v>
          </cell>
          <cell r="AD628" t="str">
            <v>BOM</v>
          </cell>
        </row>
        <row r="629">
          <cell r="X629">
            <v>5543</v>
          </cell>
          <cell r="Y629">
            <v>2039103</v>
          </cell>
          <cell r="Z629" t="str">
            <v>REPASSADO PARA INSTALAÇÃO DIA 11/10/2012, MAS NÃO INFORMADO O LOCAL DE INSTALAÇÃO PELOS TÉCNICOS</v>
          </cell>
          <cell r="AA629">
            <v>5</v>
          </cell>
          <cell r="AB629" t="str">
            <v>MAQ. E EQUIPAMENTOS</v>
          </cell>
          <cell r="AC629">
            <v>108.878369045581</v>
          </cell>
          <cell r="AD629" t="str">
            <v>BOM</v>
          </cell>
        </row>
        <row r="630">
          <cell r="X630">
            <v>5544</v>
          </cell>
          <cell r="Y630">
            <v>2039104</v>
          </cell>
          <cell r="Z630" t="str">
            <v>CORREDOR DO ALMOXARIFADO</v>
          </cell>
          <cell r="AA630">
            <v>5</v>
          </cell>
          <cell r="AB630" t="str">
            <v>MAQ. E EQUIPAMENTOS</v>
          </cell>
          <cell r="AC630">
            <v>108.878369045581</v>
          </cell>
          <cell r="AD630" t="str">
            <v>BOM</v>
          </cell>
        </row>
        <row r="631">
          <cell r="X631">
            <v>5545</v>
          </cell>
          <cell r="Y631">
            <v>2039105</v>
          </cell>
          <cell r="Z631" t="str">
            <v>PROTOCOLO</v>
          </cell>
          <cell r="AA631">
            <v>5</v>
          </cell>
          <cell r="AB631" t="str">
            <v>MAQ. E EQUIPAMENTOS</v>
          </cell>
          <cell r="AC631">
            <v>108.878369045581</v>
          </cell>
          <cell r="AD631" t="str">
            <v>BOM</v>
          </cell>
        </row>
        <row r="632">
          <cell r="X632">
            <v>5546</v>
          </cell>
          <cell r="Y632">
            <v>2039106</v>
          </cell>
          <cell r="Z632" t="str">
            <v>FARMÁCIA</v>
          </cell>
          <cell r="AA632">
            <v>5</v>
          </cell>
          <cell r="AB632" t="str">
            <v>MAQ. E EQUIPAMENTOS</v>
          </cell>
          <cell r="AC632">
            <v>108.878369045581</v>
          </cell>
          <cell r="AD632" t="str">
            <v>BOM</v>
          </cell>
        </row>
        <row r="633">
          <cell r="X633">
            <v>5547</v>
          </cell>
          <cell r="Y633">
            <v>2039107</v>
          </cell>
          <cell r="Z633" t="str">
            <v>FARMÁCIA</v>
          </cell>
          <cell r="AA633">
            <v>5</v>
          </cell>
          <cell r="AB633" t="str">
            <v>MAQ. E EQUIPAMENTOS</v>
          </cell>
          <cell r="AC633">
            <v>108.878369045581</v>
          </cell>
          <cell r="AD633" t="str">
            <v>BOM</v>
          </cell>
        </row>
        <row r="634">
          <cell r="X634">
            <v>5548</v>
          </cell>
          <cell r="Y634">
            <v>2039108</v>
          </cell>
          <cell r="Z634" t="str">
            <v>FARMÁCIA</v>
          </cell>
          <cell r="AA634">
            <v>5</v>
          </cell>
          <cell r="AB634" t="str">
            <v>MAQ. E EQUIPAMENTOS</v>
          </cell>
          <cell r="AC634">
            <v>108.878369045581</v>
          </cell>
          <cell r="AD634" t="str">
            <v>BOM</v>
          </cell>
        </row>
        <row r="635">
          <cell r="X635">
            <v>5549</v>
          </cell>
          <cell r="Y635">
            <v>2039109</v>
          </cell>
          <cell r="Z635" t="str">
            <v>ENTRADA DO ALMOXARIFADO</v>
          </cell>
          <cell r="AA635">
            <v>5</v>
          </cell>
          <cell r="AB635" t="str">
            <v>MAQ. E EQUIPAMENTOS</v>
          </cell>
          <cell r="AC635">
            <v>108.878369045581</v>
          </cell>
          <cell r="AD635" t="str">
            <v>BOM</v>
          </cell>
        </row>
        <row r="636">
          <cell r="X636">
            <v>5550</v>
          </cell>
          <cell r="Y636">
            <v>2039110</v>
          </cell>
          <cell r="Z636" t="str">
            <v>FARMÁCIA</v>
          </cell>
          <cell r="AA636">
            <v>5</v>
          </cell>
          <cell r="AB636" t="str">
            <v>MAQ. E EQUIPAMENTOS</v>
          </cell>
          <cell r="AC636">
            <v>108.878369045581</v>
          </cell>
          <cell r="AD636" t="str">
            <v>BOM</v>
          </cell>
        </row>
        <row r="637">
          <cell r="X637">
            <v>5551</v>
          </cell>
          <cell r="Y637">
            <v>2039111</v>
          </cell>
          <cell r="Z637" t="str">
            <v>FARMÁCIA</v>
          </cell>
          <cell r="AA637">
            <v>5</v>
          </cell>
          <cell r="AB637" t="str">
            <v>MAQ. E EQUIPAMENTOS</v>
          </cell>
          <cell r="AC637">
            <v>108.878369045581</v>
          </cell>
          <cell r="AD637" t="str">
            <v>BOM</v>
          </cell>
        </row>
        <row r="638">
          <cell r="X638">
            <v>5552</v>
          </cell>
          <cell r="Y638">
            <v>2039112</v>
          </cell>
          <cell r="Z638" t="str">
            <v>REFEITÓRIO</v>
          </cell>
          <cell r="AA638">
            <v>5</v>
          </cell>
          <cell r="AB638" t="str">
            <v>MAQ. E EQUIPAMENTOS</v>
          </cell>
          <cell r="AC638">
            <v>108.878369045581</v>
          </cell>
          <cell r="AD638" t="str">
            <v>BOM</v>
          </cell>
        </row>
        <row r="639">
          <cell r="X639">
            <v>5553</v>
          </cell>
          <cell r="Y639">
            <v>2039113</v>
          </cell>
          <cell r="Z639" t="str">
            <v>CORREDOR 1º PAVIMENTO</v>
          </cell>
          <cell r="AA639">
            <v>5</v>
          </cell>
          <cell r="AB639" t="str">
            <v>MAQ. E EQUIPAMENTOS</v>
          </cell>
          <cell r="AC639">
            <v>108.878369045581</v>
          </cell>
          <cell r="AD639" t="str">
            <v>BOM</v>
          </cell>
        </row>
        <row r="640">
          <cell r="X640">
            <v>5554</v>
          </cell>
          <cell r="Y640">
            <v>2039114</v>
          </cell>
          <cell r="Z640" t="str">
            <v>FARMÁCIA</v>
          </cell>
          <cell r="AA640">
            <v>5</v>
          </cell>
          <cell r="AB640" t="str">
            <v>MAQ. E EQUIPAMENTOS</v>
          </cell>
          <cell r="AC640">
            <v>108.878369045581</v>
          </cell>
          <cell r="AD640" t="str">
            <v>BOM</v>
          </cell>
        </row>
        <row r="641">
          <cell r="X641">
            <v>5555</v>
          </cell>
          <cell r="Y641">
            <v>2039115</v>
          </cell>
          <cell r="Z641" t="str">
            <v>FARMÁCIA</v>
          </cell>
          <cell r="AA641">
            <v>5</v>
          </cell>
          <cell r="AB641" t="str">
            <v>MAQ. E EQUIPAMENTOS</v>
          </cell>
          <cell r="AC641">
            <v>108.878369045581</v>
          </cell>
          <cell r="AD641" t="str">
            <v>BOM</v>
          </cell>
        </row>
        <row r="642">
          <cell r="X642">
            <v>5556</v>
          </cell>
          <cell r="Y642">
            <v>2039116</v>
          </cell>
          <cell r="Z642" t="str">
            <v>SALA DE CONVIVÊNCIA – TÉRREO</v>
          </cell>
          <cell r="AA642">
            <v>5</v>
          </cell>
          <cell r="AB642" t="str">
            <v>MAQ. E EQUIPAMENTOS</v>
          </cell>
          <cell r="AC642">
            <v>108.878369045581</v>
          </cell>
          <cell r="AD642" t="str">
            <v>BOM</v>
          </cell>
        </row>
        <row r="643">
          <cell r="X643">
            <v>5557</v>
          </cell>
          <cell r="Y643">
            <v>2039117</v>
          </cell>
          <cell r="Z643" t="str">
            <v>SALA DE ESPERA UROLOGIA 1º PAVIMENTO</v>
          </cell>
          <cell r="AA643">
            <v>5</v>
          </cell>
          <cell r="AB643" t="str">
            <v>MAQ. E EQUIPAMENTOS</v>
          </cell>
          <cell r="AC643">
            <v>108.878369045581</v>
          </cell>
          <cell r="AD643" t="str">
            <v>BOM</v>
          </cell>
        </row>
        <row r="644">
          <cell r="X644">
            <v>5558</v>
          </cell>
          <cell r="Y644">
            <v>2039118</v>
          </cell>
          <cell r="Z644" t="str">
            <v>SALA DE ESPERA UROLOGIA 1º PAVIMENTO</v>
          </cell>
          <cell r="AA644">
            <v>5</v>
          </cell>
          <cell r="AB644" t="str">
            <v>MAQ. E EQUIPAMENTOS</v>
          </cell>
          <cell r="AC644">
            <v>108.878369045581</v>
          </cell>
          <cell r="AD644" t="str">
            <v>BOM</v>
          </cell>
        </row>
        <row r="645">
          <cell r="X645">
            <v>5559</v>
          </cell>
          <cell r="Y645">
            <v>2039119</v>
          </cell>
          <cell r="Z645" t="str">
            <v>REPASSADO PARA INSTALAÇÃO DIA 11/10/2012, MAS NÃO INFORMADO O LOCAL DE INSTALAÇÃO PELOS TÉCNICOS</v>
          </cell>
          <cell r="AA645">
            <v>5</v>
          </cell>
          <cell r="AB645" t="str">
            <v>MAQ. E EQUIPAMENTOS</v>
          </cell>
          <cell r="AC645">
            <v>124.788983582621</v>
          </cell>
          <cell r="AD645" t="str">
            <v>BOM</v>
          </cell>
        </row>
        <row r="646">
          <cell r="X646">
            <v>5560</v>
          </cell>
          <cell r="Y646">
            <v>2039120</v>
          </cell>
          <cell r="Z646" t="str">
            <v>REPASSADO PARA INSTALAÇÃO DIA 11/10/2012, MAS NÃO INFORMADO O LOCAL DE INSTALAÇÃO PELOS TÉCNICOS</v>
          </cell>
          <cell r="AA646">
            <v>5</v>
          </cell>
          <cell r="AB646" t="str">
            <v>MAQ. E EQUIPAMENTOS</v>
          </cell>
          <cell r="AC646">
            <v>124.788983582621</v>
          </cell>
          <cell r="AD646" t="str">
            <v>BOM</v>
          </cell>
        </row>
        <row r="647">
          <cell r="X647">
            <v>5561</v>
          </cell>
          <cell r="Y647">
            <v>2039121</v>
          </cell>
          <cell r="Z647" t="str">
            <v>REPASSADO PARA INSTALAÇÃO DIA 11/10/2012, MAS NÃO INFORMADO O LOCAL DE INSTALAÇÃO PELOS TÉCNICOS</v>
          </cell>
          <cell r="AA647">
            <v>5</v>
          </cell>
          <cell r="AB647" t="str">
            <v>MAQ. E EQUIPAMENTOS</v>
          </cell>
          <cell r="AC647">
            <v>124.788983582621</v>
          </cell>
          <cell r="AD647" t="str">
            <v>BOM</v>
          </cell>
        </row>
        <row r="648">
          <cell r="X648">
            <v>5562</v>
          </cell>
          <cell r="Y648">
            <v>2039122</v>
          </cell>
          <cell r="Z648" t="str">
            <v>REPASSADO PARA INSTALAÇÃO DIA 11/10/2012, MAS NÃO INFORMADO O LOCAL DE INSTALAÇÃO PELOS TÉCNICOS</v>
          </cell>
          <cell r="AA648">
            <v>5</v>
          </cell>
          <cell r="AB648" t="str">
            <v>MAQ. E EQUIPAMENTOS</v>
          </cell>
          <cell r="AC648">
            <v>124.788983582621</v>
          </cell>
          <cell r="AD648" t="str">
            <v>BOM</v>
          </cell>
        </row>
        <row r="649">
          <cell r="X649">
            <v>5563</v>
          </cell>
          <cell r="Y649">
            <v>2039123</v>
          </cell>
          <cell r="Z649" t="str">
            <v>FARMÁCIA</v>
          </cell>
          <cell r="AA649">
            <v>5</v>
          </cell>
          <cell r="AB649" t="str">
            <v>MAQ. E EQUIPAMENTOS</v>
          </cell>
          <cell r="AC649">
            <v>124.788983582621</v>
          </cell>
          <cell r="AD649" t="str">
            <v>BOM</v>
          </cell>
        </row>
        <row r="650">
          <cell r="X650">
            <v>5564</v>
          </cell>
          <cell r="Y650">
            <v>2039124</v>
          </cell>
          <cell r="Z650" t="str">
            <v>REPASSADO PARA INSTALAÇÃO DIA 11/10/2012, MAS NÃO INFORMADO O LOCAL DE INSTALAÇÃO PELOS TÉCNICOS</v>
          </cell>
          <cell r="AA650">
            <v>5</v>
          </cell>
          <cell r="AB650" t="str">
            <v>MAQ. E EQUIPAMENTOS</v>
          </cell>
          <cell r="AC650">
            <v>124.788983582621</v>
          </cell>
          <cell r="AD650" t="str">
            <v>BOM</v>
          </cell>
        </row>
        <row r="651">
          <cell r="X651">
            <v>5565</v>
          </cell>
          <cell r="Y651">
            <v>2039125</v>
          </cell>
          <cell r="Z651" t="str">
            <v>REPASSADO PARA INSTALAÇÃO DIA 11/10/2012, MAS NÃO INFORMADO O LOCAL DE INSTALAÇÃO PELOS TÉCNICOS</v>
          </cell>
          <cell r="AA651">
            <v>5</v>
          </cell>
          <cell r="AB651" t="str">
            <v>MAQ. E EQUIPAMENTOS</v>
          </cell>
          <cell r="AC651">
            <v>124.788983582621</v>
          </cell>
          <cell r="AD651" t="str">
            <v>BOM</v>
          </cell>
        </row>
        <row r="652">
          <cell r="X652">
            <v>5566</v>
          </cell>
          <cell r="Y652">
            <v>2039126</v>
          </cell>
          <cell r="Z652" t="str">
            <v>REPASSADO PARA INSTALAÇÃO DIA 11/10/2012, MAS NÃO INFORMADO O LOCAL DE INSTALAÇÃO PELOS TÉCNICOS</v>
          </cell>
          <cell r="AA652">
            <v>5</v>
          </cell>
          <cell r="AB652" t="str">
            <v>MAQ. E EQUIPAMENTOS</v>
          </cell>
          <cell r="AC652">
            <v>124.788983582621</v>
          </cell>
          <cell r="AD652" t="str">
            <v>BOM</v>
          </cell>
        </row>
        <row r="653">
          <cell r="X653">
            <v>5567</v>
          </cell>
          <cell r="Y653">
            <v>2039127</v>
          </cell>
          <cell r="Z653" t="str">
            <v>REPASSADO PARA INSTALAÇÃO DIA 11/10/2012, MAS NÃO INFORMADO O LOCAL DE INSTALAÇÃO PELOS TÉCNICOS</v>
          </cell>
          <cell r="AA653">
            <v>5</v>
          </cell>
          <cell r="AB653" t="str">
            <v>MAQ. E EQUIPAMENTOS</v>
          </cell>
          <cell r="AC653">
            <v>124.788983582621</v>
          </cell>
          <cell r="AD653" t="str">
            <v>BOM</v>
          </cell>
        </row>
        <row r="654">
          <cell r="X654">
            <v>5568</v>
          </cell>
          <cell r="Y654">
            <v>2039128</v>
          </cell>
          <cell r="Z654" t="str">
            <v>CORREDOR DA PULSOTERAPIA</v>
          </cell>
          <cell r="AA654">
            <v>5</v>
          </cell>
          <cell r="AB654" t="str">
            <v>MAQ. E EQUIPAMENTOS</v>
          </cell>
          <cell r="AC654">
            <v>124.788983582621</v>
          </cell>
          <cell r="AD654" t="str">
            <v>BOM</v>
          </cell>
        </row>
        <row r="655">
          <cell r="X655">
            <v>5569</v>
          </cell>
          <cell r="Y655">
            <v>2039129</v>
          </cell>
          <cell r="Z655" t="str">
            <v>EXPURGO MATERIAL SUJO 3º ANADAR</v>
          </cell>
          <cell r="AA655">
            <v>5</v>
          </cell>
          <cell r="AB655" t="str">
            <v>MAQ. E EQUIPAMENTOS</v>
          </cell>
          <cell r="AC655">
            <v>124.788983582621</v>
          </cell>
          <cell r="AD655" t="str">
            <v>BOM</v>
          </cell>
        </row>
        <row r="656">
          <cell r="X656">
            <v>5570</v>
          </cell>
          <cell r="Y656">
            <v>2039130</v>
          </cell>
          <cell r="Z656" t="str">
            <v>CHEFIA GERAL DE ENFERMAGEM</v>
          </cell>
          <cell r="AA656">
            <v>5</v>
          </cell>
          <cell r="AB656" t="str">
            <v>MAQ. E EQUIPAMENTOS</v>
          </cell>
          <cell r="AC656">
            <v>124.788983582621</v>
          </cell>
          <cell r="AD656" t="str">
            <v>BOM</v>
          </cell>
        </row>
        <row r="657">
          <cell r="X657">
            <v>5571</v>
          </cell>
          <cell r="Y657">
            <v>2039131</v>
          </cell>
          <cell r="Z657" t="str">
            <v>REPASSADO PARA INSTALAÇÃO DIA 11/10/2012, MAS NÃO INFORMADO O LOCAL DE INSTALAÇÃO PELOS TÉCNICOS</v>
          </cell>
          <cell r="AA657">
            <v>5</v>
          </cell>
          <cell r="AB657" t="str">
            <v>MAQ. E EQUIPAMENTOS</v>
          </cell>
          <cell r="AC657">
            <v>124.788983582621</v>
          </cell>
          <cell r="AD657" t="str">
            <v>BOM</v>
          </cell>
        </row>
        <row r="658">
          <cell r="X658">
            <v>5572</v>
          </cell>
          <cell r="Y658">
            <v>2039132</v>
          </cell>
          <cell r="Z658" t="str">
            <v>REPASSADO PARA INSTALAÇÃO DIA 11/10/2012, MAS NÃO INFORMADO O LOCAL DE INSTALAÇÃO PELOS TÉCNICOS</v>
          </cell>
          <cell r="AA658">
            <v>5</v>
          </cell>
          <cell r="AB658" t="str">
            <v>MAQ. E EQUIPAMENTOS</v>
          </cell>
          <cell r="AC658">
            <v>124.788983582621</v>
          </cell>
          <cell r="AD658" t="str">
            <v>BOM</v>
          </cell>
        </row>
        <row r="659">
          <cell r="X659">
            <v>5573</v>
          </cell>
          <cell r="Y659">
            <v>2039133</v>
          </cell>
          <cell r="Z659" t="str">
            <v>CLÍNICA MÉDICA CORREDOR – ALA 2</v>
          </cell>
          <cell r="AA659">
            <v>5</v>
          </cell>
          <cell r="AB659" t="str">
            <v>MAQ. E EQUIPAMENTOS</v>
          </cell>
          <cell r="AC659">
            <v>124.788983582621</v>
          </cell>
          <cell r="AD659" t="str">
            <v>BOM</v>
          </cell>
        </row>
        <row r="660">
          <cell r="X660">
            <v>5574</v>
          </cell>
          <cell r="Y660">
            <v>2039134</v>
          </cell>
          <cell r="Z660" t="str">
            <v>CLÍNICA MÉDICA  – ALA 2</v>
          </cell>
          <cell r="AA660">
            <v>5</v>
          </cell>
          <cell r="AB660" t="str">
            <v>MAQ. E EQUIPAMENTOS</v>
          </cell>
          <cell r="AC660">
            <v>124.788983582621</v>
          </cell>
          <cell r="AD660" t="str">
            <v>BOM</v>
          </cell>
        </row>
        <row r="661">
          <cell r="X661">
            <v>5575</v>
          </cell>
          <cell r="Y661">
            <v>2039135</v>
          </cell>
          <cell r="Z661" t="str">
            <v>HEMODIÁLISE</v>
          </cell>
          <cell r="AA661">
            <v>5</v>
          </cell>
          <cell r="AB661" t="str">
            <v>MAQ. E EQUIPAMENTOS</v>
          </cell>
          <cell r="AC661">
            <v>124.788983582621</v>
          </cell>
          <cell r="AD661" t="str">
            <v>BOM</v>
          </cell>
        </row>
        <row r="662">
          <cell r="X662">
            <v>5576</v>
          </cell>
          <cell r="Y662">
            <v>2039136</v>
          </cell>
          <cell r="Z662" t="str">
            <v>CLÍNICA MÉDICA CORREDOR – ALA 1</v>
          </cell>
          <cell r="AA662">
            <v>5</v>
          </cell>
          <cell r="AB662" t="str">
            <v>MAQ. E EQUIPAMENTOS</v>
          </cell>
          <cell r="AC662">
            <v>124.788983582621</v>
          </cell>
          <cell r="AD662" t="str">
            <v>BOM</v>
          </cell>
        </row>
        <row r="663">
          <cell r="X663">
            <v>5577</v>
          </cell>
          <cell r="Y663">
            <v>2039137</v>
          </cell>
          <cell r="Z663" t="str">
            <v>CLÍNICA MÉDICA CORREDOR – ALA 1</v>
          </cell>
          <cell r="AA663">
            <v>5</v>
          </cell>
          <cell r="AB663" t="str">
            <v>MAQ. E EQUIPAMENTOS</v>
          </cell>
          <cell r="AC663">
            <v>124.788983582621</v>
          </cell>
          <cell r="AD663" t="str">
            <v>BOM</v>
          </cell>
        </row>
        <row r="664">
          <cell r="X664">
            <v>5578</v>
          </cell>
          <cell r="Y664">
            <v>2039138</v>
          </cell>
          <cell r="Z664" t="str">
            <v>CORREDOR CME</v>
          </cell>
          <cell r="AA664">
            <v>5</v>
          </cell>
          <cell r="AB664" t="str">
            <v>MAQ. E EQUIPAMENTOS</v>
          </cell>
          <cell r="AC664">
            <v>124.788983582621</v>
          </cell>
          <cell r="AD664" t="str">
            <v>BOM</v>
          </cell>
        </row>
        <row r="665">
          <cell r="X665">
            <v>5579</v>
          </cell>
          <cell r="Y665">
            <v>2039139</v>
          </cell>
          <cell r="Z665" t="str">
            <v>HALL DO ELEVADOR 4º PAVIMENTO</v>
          </cell>
          <cell r="AA665">
            <v>5</v>
          </cell>
          <cell r="AB665" t="str">
            <v>MAQ. E EQUIPAMENTOS</v>
          </cell>
          <cell r="AC665">
            <v>124.788983582621</v>
          </cell>
          <cell r="AD665" t="str">
            <v>BOM</v>
          </cell>
        </row>
        <row r="666">
          <cell r="X666">
            <v>5580</v>
          </cell>
          <cell r="Y666">
            <v>2039140</v>
          </cell>
          <cell r="Z666" t="str">
            <v>HALL DO ELEVADOR 4º PAVIMENTO  SERVIÇO</v>
          </cell>
          <cell r="AA666">
            <v>5</v>
          </cell>
          <cell r="AB666" t="str">
            <v>MAQ. E EQUIPAMENTOS</v>
          </cell>
          <cell r="AC666">
            <v>124.788983582621</v>
          </cell>
          <cell r="AD666" t="str">
            <v>BOM</v>
          </cell>
        </row>
        <row r="667">
          <cell r="X667">
            <v>5581</v>
          </cell>
          <cell r="Y667">
            <v>2039141</v>
          </cell>
          <cell r="Z667" t="str">
            <v>SALA DE CONVIVÊNCIA</v>
          </cell>
          <cell r="AA667">
            <v>5</v>
          </cell>
          <cell r="AB667" t="str">
            <v>MAQ. E EQUIPAMENTOS</v>
          </cell>
          <cell r="AC667">
            <v>124.788983582621</v>
          </cell>
          <cell r="AD667" t="str">
            <v>BOM</v>
          </cell>
        </row>
        <row r="668">
          <cell r="X668">
            <v>5582</v>
          </cell>
          <cell r="Y668">
            <v>2039142</v>
          </cell>
          <cell r="Z668" t="str">
            <v>CHEFIA - CME</v>
          </cell>
          <cell r="AA668">
            <v>5</v>
          </cell>
          <cell r="AB668" t="str">
            <v>MAQ. E EQUIPAMENTOS</v>
          </cell>
          <cell r="AC668">
            <v>124.788983582621</v>
          </cell>
          <cell r="AD668" t="str">
            <v>BOM</v>
          </cell>
        </row>
        <row r="669">
          <cell r="X669">
            <v>5583</v>
          </cell>
          <cell r="Y669">
            <v>2039143</v>
          </cell>
          <cell r="Z669" t="str">
            <v>PRÓXIMO AO TANQUE DE OXIGÊNIO</v>
          </cell>
          <cell r="AA669">
            <v>5</v>
          </cell>
          <cell r="AB669" t="str">
            <v>MAQ. E EQUIPAMENTOS</v>
          </cell>
          <cell r="AC669">
            <v>124.788983582621</v>
          </cell>
          <cell r="AD669" t="str">
            <v>BOM</v>
          </cell>
        </row>
        <row r="670">
          <cell r="X670">
            <v>5584</v>
          </cell>
          <cell r="Y670">
            <v>2039144</v>
          </cell>
          <cell r="Z670" t="str">
            <v>ALMOXARIFADO – COORDENAÇÃO</v>
          </cell>
          <cell r="AA670">
            <v>5</v>
          </cell>
          <cell r="AB670" t="str">
            <v>MAQ. E EQUIPAMENTOS</v>
          </cell>
          <cell r="AC670">
            <v>124.788983582621</v>
          </cell>
          <cell r="AD670" t="str">
            <v>BOM</v>
          </cell>
        </row>
        <row r="671">
          <cell r="X671">
            <v>5585</v>
          </cell>
          <cell r="Y671">
            <v>2039145</v>
          </cell>
          <cell r="Z671" t="str">
            <v>ALMOXARIFADO – CORREDOR</v>
          </cell>
          <cell r="AA671">
            <v>5</v>
          </cell>
          <cell r="AB671" t="str">
            <v>MAQ. E EQUIPAMENTOS</v>
          </cell>
          <cell r="AC671">
            <v>124.788983582621</v>
          </cell>
          <cell r="AD671" t="str">
            <v>BOM</v>
          </cell>
        </row>
        <row r="672">
          <cell r="X672">
            <v>5586</v>
          </cell>
          <cell r="Y672">
            <v>2039146</v>
          </cell>
          <cell r="Z672" t="str">
            <v>ALMOXARIFADO – CORREDOR</v>
          </cell>
          <cell r="AA672">
            <v>5</v>
          </cell>
          <cell r="AB672" t="str">
            <v>MAQ. E EQUIPAMENTOS</v>
          </cell>
          <cell r="AC672">
            <v>124.788983582621</v>
          </cell>
          <cell r="AD672" t="str">
            <v>BOM</v>
          </cell>
        </row>
        <row r="673">
          <cell r="X673">
            <v>5587</v>
          </cell>
          <cell r="Y673">
            <v>2039147</v>
          </cell>
          <cell r="Z673" t="str">
            <v>FARMÁCIA</v>
          </cell>
          <cell r="AA673">
            <v>5</v>
          </cell>
          <cell r="AB673" t="str">
            <v>MAQ. E EQUIPAMENTOS</v>
          </cell>
          <cell r="AC673">
            <v>124.788983582621</v>
          </cell>
          <cell r="AD673" t="str">
            <v>BOM</v>
          </cell>
        </row>
        <row r="674">
          <cell r="X674">
            <v>5588</v>
          </cell>
          <cell r="Y674">
            <v>2039148</v>
          </cell>
          <cell r="Z674" t="str">
            <v>FARMÁCIA</v>
          </cell>
          <cell r="AA674">
            <v>5</v>
          </cell>
          <cell r="AB674" t="str">
            <v>MAQ. E EQUIPAMENTOS</v>
          </cell>
          <cell r="AC674">
            <v>124.788983582621</v>
          </cell>
          <cell r="AD674" t="str">
            <v>BOM</v>
          </cell>
        </row>
        <row r="675">
          <cell r="X675">
            <v>5589</v>
          </cell>
          <cell r="Y675">
            <v>2039149</v>
          </cell>
          <cell r="Z675" t="str">
            <v>FARMÁCIA</v>
          </cell>
          <cell r="AA675">
            <v>5</v>
          </cell>
          <cell r="AB675" t="str">
            <v>MAQ. E EQUIPAMENTOS</v>
          </cell>
          <cell r="AC675">
            <v>124.788983582621</v>
          </cell>
          <cell r="AD675" t="str">
            <v>BOM</v>
          </cell>
        </row>
        <row r="676">
          <cell r="X676">
            <v>5590</v>
          </cell>
          <cell r="Y676">
            <v>2039150</v>
          </cell>
          <cell r="Z676" t="str">
            <v>REPASSADO TI</v>
          </cell>
          <cell r="AA676">
            <v>5</v>
          </cell>
          <cell r="AB676" t="str">
            <v>MAQ. E EQUIPAMENTOS</v>
          </cell>
          <cell r="AC676">
            <v>124.788983582621</v>
          </cell>
          <cell r="AD676" t="str">
            <v>BOM</v>
          </cell>
        </row>
        <row r="677">
          <cell r="X677">
            <v>5591</v>
          </cell>
          <cell r="Y677">
            <v>2039151</v>
          </cell>
          <cell r="Z677" t="str">
            <v>REPASSADO TI</v>
          </cell>
          <cell r="AA677">
            <v>5</v>
          </cell>
          <cell r="AB677" t="str">
            <v>MAQ. E EQUIPAMENTOS</v>
          </cell>
          <cell r="AC677">
            <v>124.788983582621</v>
          </cell>
          <cell r="AD677" t="str">
            <v>BOM</v>
          </cell>
        </row>
        <row r="678">
          <cell r="X678">
            <v>5592</v>
          </cell>
          <cell r="Y678">
            <v>2039152</v>
          </cell>
          <cell r="Z678" t="str">
            <v>FARMÁCIA</v>
          </cell>
          <cell r="AA678">
            <v>5</v>
          </cell>
          <cell r="AB678" t="str">
            <v>MAQ. E EQUIPAMENTOS</v>
          </cell>
          <cell r="AC678">
            <v>124.788983582621</v>
          </cell>
          <cell r="AD678" t="str">
            <v>BOM</v>
          </cell>
        </row>
        <row r="679">
          <cell r="X679">
            <v>5593</v>
          </cell>
          <cell r="Y679">
            <v>2039153</v>
          </cell>
          <cell r="Z679" t="str">
            <v>ALMOXARIFADO</v>
          </cell>
          <cell r="AA679">
            <v>5</v>
          </cell>
          <cell r="AB679" t="str">
            <v>MAQ. E EQUIPAMENTOS</v>
          </cell>
          <cell r="AC679">
            <v>124.788983582621</v>
          </cell>
          <cell r="AD679" t="str">
            <v>BOM</v>
          </cell>
        </row>
        <row r="680">
          <cell r="X680">
            <v>5594</v>
          </cell>
          <cell r="Y680">
            <v>2039154</v>
          </cell>
          <cell r="Z680" t="str">
            <v>HGG</v>
          </cell>
          <cell r="AA680">
            <v>5</v>
          </cell>
          <cell r="AB680" t="str">
            <v>MAQ. E EQUIPAMENTOS</v>
          </cell>
          <cell r="AC680">
            <v>124.788983582621</v>
          </cell>
          <cell r="AD680" t="str">
            <v>BOM</v>
          </cell>
        </row>
        <row r="681">
          <cell r="X681">
            <v>5595</v>
          </cell>
          <cell r="Y681">
            <v>2039155</v>
          </cell>
          <cell r="Z681" t="str">
            <v>COPA 3º PAVIMENTO</v>
          </cell>
          <cell r="AA681">
            <v>5</v>
          </cell>
          <cell r="AB681" t="str">
            <v>MAQ. E EQUIPAMENTOS</v>
          </cell>
          <cell r="AC681">
            <v>124.788983582621</v>
          </cell>
          <cell r="AD681" t="str">
            <v>BOM</v>
          </cell>
        </row>
        <row r="682">
          <cell r="X682">
            <v>5596</v>
          </cell>
          <cell r="Y682">
            <v>2039156</v>
          </cell>
          <cell r="Z682" t="str">
            <v>SALA DE QUIMICA 3º ANDAR</v>
          </cell>
          <cell r="AA682">
            <v>5</v>
          </cell>
          <cell r="AB682" t="str">
            <v>MAQ. E EQUIPAMENTOS</v>
          </cell>
          <cell r="AC682">
            <v>124.788983582621</v>
          </cell>
          <cell r="AD682" t="str">
            <v>BOM</v>
          </cell>
        </row>
        <row r="683">
          <cell r="X683">
            <v>5597</v>
          </cell>
          <cell r="Y683">
            <v>2039157</v>
          </cell>
          <cell r="Z683" t="str">
            <v>SALA DE MATERIAL ESTERELIZADO - CME</v>
          </cell>
          <cell r="AA683">
            <v>5</v>
          </cell>
          <cell r="AB683" t="str">
            <v>MAQ. E EQUIPAMENTOS</v>
          </cell>
          <cell r="AC683">
            <v>124.788983582621</v>
          </cell>
          <cell r="AD683" t="str">
            <v>BOM</v>
          </cell>
        </row>
        <row r="684">
          <cell r="X684">
            <v>5598</v>
          </cell>
          <cell r="Y684">
            <v>2039158</v>
          </cell>
          <cell r="Z684" t="str">
            <v>HALL DO ELEVADOR 3º ANDAR</v>
          </cell>
          <cell r="AA684">
            <v>5</v>
          </cell>
          <cell r="AB684" t="str">
            <v>MAQ. E EQUIPAMENTOS</v>
          </cell>
          <cell r="AC684">
            <v>124.788983582621</v>
          </cell>
          <cell r="AD684" t="str">
            <v>BOM</v>
          </cell>
        </row>
        <row r="685">
          <cell r="X685">
            <v>5599</v>
          </cell>
          <cell r="Y685">
            <v>2039159</v>
          </cell>
          <cell r="Z685" t="str">
            <v>LABORATÓRIO 3º ANDAR – CORREDOR</v>
          </cell>
          <cell r="AA685">
            <v>5</v>
          </cell>
          <cell r="AB685" t="str">
            <v>MAQ. E EQUIPAMENTOS</v>
          </cell>
          <cell r="AC685">
            <v>124.788983582621</v>
          </cell>
          <cell r="AD685" t="str">
            <v>BOM</v>
          </cell>
        </row>
        <row r="686">
          <cell r="X686">
            <v>5600</v>
          </cell>
          <cell r="Y686">
            <v>2039160</v>
          </cell>
          <cell r="Z686" t="str">
            <v>SALA DE ESTERILIZAÇÃO CME</v>
          </cell>
          <cell r="AA686">
            <v>5</v>
          </cell>
          <cell r="AB686" t="str">
            <v>MAQ. E EQUIPAMENTOS</v>
          </cell>
          <cell r="AC686">
            <v>124.788983582621</v>
          </cell>
          <cell r="AD686" t="str">
            <v>BOM</v>
          </cell>
        </row>
        <row r="687">
          <cell r="X687">
            <v>5601</v>
          </cell>
          <cell r="Y687">
            <v>2039161</v>
          </cell>
          <cell r="Z687" t="str">
            <v>CORREDOR MATERIAL SUJO  CME</v>
          </cell>
          <cell r="AA687">
            <v>5</v>
          </cell>
          <cell r="AB687" t="str">
            <v>MAQ. E EQUIPAMENTOS</v>
          </cell>
          <cell r="AC687">
            <v>124.788983582621</v>
          </cell>
          <cell r="AD687" t="str">
            <v>BOM</v>
          </cell>
        </row>
        <row r="688">
          <cell r="X688">
            <v>5602</v>
          </cell>
          <cell r="Y688">
            <v>2039162</v>
          </cell>
          <cell r="Z688" t="str">
            <v>SALA DE REPOUSO CME</v>
          </cell>
          <cell r="AA688">
            <v>5</v>
          </cell>
          <cell r="AB688" t="str">
            <v>MAQ. E EQUIPAMENTOS</v>
          </cell>
          <cell r="AC688">
            <v>124.788983582621</v>
          </cell>
          <cell r="AD688" t="str">
            <v>BOM</v>
          </cell>
        </row>
        <row r="689">
          <cell r="X689">
            <v>5603</v>
          </cell>
          <cell r="Y689">
            <v>2039163</v>
          </cell>
          <cell r="Z689" t="str">
            <v>ALMOXARIFADO – HGG</v>
          </cell>
          <cell r="AA689">
            <v>5</v>
          </cell>
          <cell r="AB689" t="str">
            <v>MAQ. E EQUIPAMENTOS</v>
          </cell>
          <cell r="AC689">
            <v>124.788983582621</v>
          </cell>
          <cell r="AD689" t="str">
            <v>BOM</v>
          </cell>
        </row>
        <row r="690">
          <cell r="X690">
            <v>5604</v>
          </cell>
          <cell r="Y690">
            <v>2039164</v>
          </cell>
          <cell r="Z690" t="str">
            <v>SAÍDA DAS AUTOCLAVES  CME</v>
          </cell>
          <cell r="AA690">
            <v>5</v>
          </cell>
          <cell r="AB690" t="str">
            <v>MAQ. E EQUIPAMENTOS</v>
          </cell>
          <cell r="AC690">
            <v>125.310121082621</v>
          </cell>
          <cell r="AD690" t="str">
            <v>BOM</v>
          </cell>
        </row>
        <row r="691">
          <cell r="X691">
            <v>5605</v>
          </cell>
          <cell r="Y691">
            <v>2039165</v>
          </cell>
          <cell r="Z691" t="str">
            <v>CORREDOR MATERIAL LIMPO CME</v>
          </cell>
          <cell r="AA691">
            <v>5</v>
          </cell>
          <cell r="AB691" t="str">
            <v>MAQ. E EQUIPAMENTOS</v>
          </cell>
          <cell r="AC691">
            <v>125.310121082621</v>
          </cell>
          <cell r="AD691" t="str">
            <v>BOM</v>
          </cell>
        </row>
        <row r="692">
          <cell r="X692">
            <v>5606</v>
          </cell>
          <cell r="Y692">
            <v>2039166</v>
          </cell>
          <cell r="Z692" t="str">
            <v>SALA DE MATERIAL ESTERELIZADO - CME</v>
          </cell>
          <cell r="AA692">
            <v>5</v>
          </cell>
          <cell r="AB692" t="str">
            <v>MAQ. E EQUIPAMENTOS</v>
          </cell>
          <cell r="AC692">
            <v>50.3001210826213</v>
          </cell>
          <cell r="AD692" t="str">
            <v>BOM</v>
          </cell>
        </row>
        <row r="693">
          <cell r="X693">
            <v>5607</v>
          </cell>
          <cell r="Y693">
            <v>2039167</v>
          </cell>
          <cell r="Z693" t="str">
            <v>SALA DE MATERIAL ESTERELIZADO - CME</v>
          </cell>
          <cell r="AA693">
            <v>5</v>
          </cell>
          <cell r="AB693" t="str">
            <v>MAQ. E EQUIPAMENTOS</v>
          </cell>
          <cell r="AC693">
            <v>114.520121082619</v>
          </cell>
          <cell r="AD693" t="str">
            <v>BOM</v>
          </cell>
        </row>
        <row r="694">
          <cell r="X694">
            <v>5608</v>
          </cell>
          <cell r="Y694">
            <v>2039168</v>
          </cell>
          <cell r="Z694" t="str">
            <v>CORREDOR  RECEPÇÃO CENTRAL</v>
          </cell>
          <cell r="AA694">
            <v>5</v>
          </cell>
          <cell r="AB694" t="str">
            <v>MAQ. E EQUIPAMENTOS</v>
          </cell>
          <cell r="AC694">
            <v>124.226787749288</v>
          </cell>
          <cell r="AD694" t="str">
            <v>BOM</v>
          </cell>
        </row>
        <row r="695">
          <cell r="X695">
            <v>5609</v>
          </cell>
          <cell r="Y695">
            <v>2039169</v>
          </cell>
          <cell r="Z695" t="str">
            <v>SEÇÃO DE FATURAMENTO</v>
          </cell>
          <cell r="AA695">
            <v>5</v>
          </cell>
          <cell r="AB695" t="str">
            <v>MAQ. E EQUIPAMENTOS</v>
          </cell>
          <cell r="AC695">
            <v>124.226787749288</v>
          </cell>
          <cell r="AD695" t="str">
            <v>BOM</v>
          </cell>
        </row>
        <row r="696">
          <cell r="X696">
            <v>5610</v>
          </cell>
          <cell r="Y696">
            <v>2039170</v>
          </cell>
          <cell r="Z696" t="str">
            <v>SEÇÃO DE NUTRIÇÃO</v>
          </cell>
          <cell r="AA696">
            <v>5</v>
          </cell>
          <cell r="AB696" t="str">
            <v>MAQ. E EQUIPAMENTOS</v>
          </cell>
          <cell r="AC696">
            <v>124.226787749288</v>
          </cell>
          <cell r="AD696" t="str">
            <v>BOM</v>
          </cell>
        </row>
        <row r="697">
          <cell r="X697">
            <v>5613</v>
          </cell>
          <cell r="Y697">
            <v>2039171</v>
          </cell>
          <cell r="Z697" t="str">
            <v>CORREDOR 1º PAVIMENTO</v>
          </cell>
          <cell r="AA697">
            <v>5</v>
          </cell>
          <cell r="AB697" t="str">
            <v>MAQ. E EQUIPAMENTOS</v>
          </cell>
          <cell r="AC697">
            <v>98.670954415949</v>
          </cell>
          <cell r="AD697" t="str">
            <v>BOM</v>
          </cell>
        </row>
        <row r="698">
          <cell r="X698">
            <v>5614</v>
          </cell>
          <cell r="Y698">
            <v>2039172</v>
          </cell>
          <cell r="Z698" t="str">
            <v>SAME</v>
          </cell>
          <cell r="AA698">
            <v>5</v>
          </cell>
          <cell r="AB698" t="str">
            <v>MAQ. E EQUIPAMENTOS</v>
          </cell>
          <cell r="AC698">
            <v>119.145954415953</v>
          </cell>
          <cell r="AD698" t="str">
            <v>BOM</v>
          </cell>
        </row>
        <row r="699">
          <cell r="X699">
            <v>5615</v>
          </cell>
          <cell r="Y699">
            <v>2039173</v>
          </cell>
          <cell r="Z699" t="str">
            <v>CORREDOR</v>
          </cell>
          <cell r="AA699">
            <v>5</v>
          </cell>
          <cell r="AB699" t="str">
            <v>MAQ. E EQUIPAMENTOS</v>
          </cell>
          <cell r="AC699">
            <v>112.694704415955</v>
          </cell>
          <cell r="AD699" t="str">
            <v>BOM</v>
          </cell>
        </row>
        <row r="700">
          <cell r="X700">
            <v>5616</v>
          </cell>
          <cell r="Y700">
            <v>2039174</v>
          </cell>
          <cell r="Z700" t="str">
            <v>REFEITÓRIO</v>
          </cell>
          <cell r="AA700">
            <v>5</v>
          </cell>
          <cell r="AB700" t="str">
            <v>MAQ. E EQUIPAMENTOS</v>
          </cell>
          <cell r="AC700">
            <v>124.226787749288</v>
          </cell>
          <cell r="AD700" t="str">
            <v>BOM</v>
          </cell>
        </row>
        <row r="701">
          <cell r="X701">
            <v>5617</v>
          </cell>
          <cell r="Y701">
            <v>2039175</v>
          </cell>
          <cell r="Z701" t="str">
            <v>SAME</v>
          </cell>
          <cell r="AA701">
            <v>5</v>
          </cell>
          <cell r="AB701" t="str">
            <v>MAQ. E EQUIPAMENTOS</v>
          </cell>
          <cell r="AC701">
            <v>122.51512108262</v>
          </cell>
          <cell r="AD701" t="str">
            <v>BOM</v>
          </cell>
        </row>
        <row r="702">
          <cell r="X702">
            <v>5618</v>
          </cell>
          <cell r="Y702">
            <v>2039176</v>
          </cell>
          <cell r="Z702" t="str">
            <v>SAME</v>
          </cell>
          <cell r="AA702">
            <v>5</v>
          </cell>
          <cell r="AB702" t="str">
            <v>MAQ. E EQUIPAMENTOS</v>
          </cell>
          <cell r="AC702">
            <v>122.51512108262</v>
          </cell>
          <cell r="AD702" t="str">
            <v>BOM</v>
          </cell>
        </row>
        <row r="703">
          <cell r="X703">
            <v>5619</v>
          </cell>
          <cell r="Y703">
            <v>2039177</v>
          </cell>
          <cell r="Z703" t="str">
            <v>DIRETORIA ADMINISTRATIVA</v>
          </cell>
          <cell r="AA703">
            <v>5</v>
          </cell>
          <cell r="AB703" t="str">
            <v>MAQ. E EQUIPAMENTOS</v>
          </cell>
          <cell r="AC703">
            <v>122.51512108262</v>
          </cell>
          <cell r="AD703" t="str">
            <v>BOM</v>
          </cell>
        </row>
        <row r="704">
          <cell r="X704">
            <v>5620</v>
          </cell>
          <cell r="Y704">
            <v>2039178</v>
          </cell>
          <cell r="Z704" t="str">
            <v>DIRETORIA GERAL</v>
          </cell>
          <cell r="AA704">
            <v>5</v>
          </cell>
          <cell r="AB704" t="str">
            <v>MAQ. E EQUIPAMENTOS</v>
          </cell>
          <cell r="AC704">
            <v>122.51512108262</v>
          </cell>
          <cell r="AD704" t="str">
            <v>BOM</v>
          </cell>
        </row>
        <row r="705">
          <cell r="X705">
            <v>5621</v>
          </cell>
          <cell r="Y705">
            <v>2039179</v>
          </cell>
          <cell r="Z705" t="str">
            <v>DIRETORIA GERAL</v>
          </cell>
          <cell r="AA705">
            <v>5</v>
          </cell>
          <cell r="AB705" t="str">
            <v>MAQ. E EQUIPAMENTOS</v>
          </cell>
          <cell r="AC705">
            <v>122.51512108262</v>
          </cell>
          <cell r="AD705" t="str">
            <v>BOM</v>
          </cell>
        </row>
        <row r="706">
          <cell r="X706">
            <v>5622</v>
          </cell>
          <cell r="Y706">
            <v>2039180</v>
          </cell>
          <cell r="Z706" t="str">
            <v>SRDH</v>
          </cell>
          <cell r="AA706">
            <v>5</v>
          </cell>
          <cell r="AB706" t="str">
            <v>MAQ. E EQUIPAMENTOS</v>
          </cell>
          <cell r="AC706">
            <v>122.51512108262</v>
          </cell>
          <cell r="AD706" t="str">
            <v>BOM</v>
          </cell>
        </row>
        <row r="707">
          <cell r="X707">
            <v>5623</v>
          </cell>
          <cell r="Y707">
            <v>2039181</v>
          </cell>
          <cell r="Z707" t="str">
            <v>DIRETORIA GERAL</v>
          </cell>
          <cell r="AA707">
            <v>5</v>
          </cell>
          <cell r="AB707" t="str">
            <v>MAQ. E EQUIPAMENTOS</v>
          </cell>
          <cell r="AC707">
            <v>122.51512108262</v>
          </cell>
          <cell r="AD707" t="str">
            <v>BOM</v>
          </cell>
        </row>
        <row r="708">
          <cell r="X708">
            <v>5624</v>
          </cell>
          <cell r="Y708">
            <v>2039182</v>
          </cell>
          <cell r="Z708" t="str">
            <v>HUMANIZAÇÃO</v>
          </cell>
          <cell r="AA708">
            <v>5</v>
          </cell>
          <cell r="AB708" t="str">
            <v>MAQ. E EQUIPAMENTOS</v>
          </cell>
          <cell r="AC708">
            <v>122.51512108262</v>
          </cell>
          <cell r="AD708" t="str">
            <v>BOM</v>
          </cell>
        </row>
        <row r="709">
          <cell r="X709">
            <v>5625</v>
          </cell>
          <cell r="Y709">
            <v>2039183</v>
          </cell>
          <cell r="Z709" t="str">
            <v>DIRETORIA ADMINISTRATIVA</v>
          </cell>
          <cell r="AA709">
            <v>5</v>
          </cell>
          <cell r="AB709" t="str">
            <v>MAQ. E EQUIPAMENTOS</v>
          </cell>
          <cell r="AC709">
            <v>122.51512108262</v>
          </cell>
          <cell r="AD709" t="str">
            <v>BOM</v>
          </cell>
        </row>
        <row r="710">
          <cell r="X710">
            <v>5626</v>
          </cell>
          <cell r="Y710">
            <v>2039184</v>
          </cell>
          <cell r="Z710" t="str">
            <v>ASTEC</v>
          </cell>
          <cell r="AA710">
            <v>5</v>
          </cell>
          <cell r="AB710" t="str">
            <v>MAQ. E EQUIPAMENTOS</v>
          </cell>
          <cell r="AC710">
            <v>122.51512108262</v>
          </cell>
          <cell r="AD710" t="str">
            <v>BOM</v>
          </cell>
        </row>
        <row r="711">
          <cell r="X711">
            <v>5631</v>
          </cell>
          <cell r="Y711">
            <v>2039185</v>
          </cell>
          <cell r="Z711" t="str">
            <v>SERVIÇO SOCIAL</v>
          </cell>
          <cell r="AA711">
            <v>7</v>
          </cell>
          <cell r="AB711" t="str">
            <v>MAQ. E EQUIPAMENTOS</v>
          </cell>
          <cell r="AC711">
            <v>328.278392877453</v>
          </cell>
          <cell r="AD711" t="str">
            <v>BOM</v>
          </cell>
        </row>
        <row r="712">
          <cell r="X712">
            <v>5632</v>
          </cell>
          <cell r="Y712">
            <v>2039186</v>
          </cell>
          <cell r="Z712" t="str">
            <v>CLÍNICA CIRÚRGICA – ALA II</v>
          </cell>
          <cell r="AA712">
            <v>7</v>
          </cell>
          <cell r="AB712" t="str">
            <v>MAQ. E EQUIPAMENTOS</v>
          </cell>
          <cell r="AC712">
            <v>330.148713710787</v>
          </cell>
          <cell r="AD712" t="str">
            <v>BOM</v>
          </cell>
        </row>
        <row r="713">
          <cell r="X713">
            <v>5633</v>
          </cell>
          <cell r="Y713">
            <v>2039187</v>
          </cell>
          <cell r="Z713" t="str">
            <v>FARMÁCIA</v>
          </cell>
          <cell r="AA713">
            <v>7</v>
          </cell>
          <cell r="AB713" t="str">
            <v>MAQ. E EQUIPAMENTOS</v>
          </cell>
          <cell r="AC713">
            <v>330.77005954412</v>
          </cell>
          <cell r="AD713" t="str">
            <v>BOM</v>
          </cell>
        </row>
        <row r="714">
          <cell r="X714">
            <v>5634</v>
          </cell>
          <cell r="Y714">
            <v>2039188</v>
          </cell>
          <cell r="Z714" t="str">
            <v>REPASSADO PARA INSTALAÇÃO DIA 11/10/2012, MAS NÃO INFORMADO O LOCAL DE INSTALAÇÃO PELOS TÉCNICOS</v>
          </cell>
          <cell r="AA714">
            <v>5</v>
          </cell>
          <cell r="AB714" t="str">
            <v>MAQ. E EQUIPAMENTOS</v>
          </cell>
          <cell r="AC714">
            <v>3134.88348290599</v>
          </cell>
          <cell r="AD714" t="str">
            <v>BOM</v>
          </cell>
        </row>
        <row r="715">
          <cell r="X715">
            <v>5635</v>
          </cell>
          <cell r="Y715">
            <v>2039189</v>
          </cell>
          <cell r="Z715" t="str">
            <v>REPASSADO PARA INSTALAÇÃO DIA 11/10/2012, MAS NÃO INFORMADO O LOCAL DE INSTALAÇÃO PELOS TÉCNICOS</v>
          </cell>
          <cell r="AA715">
            <v>5</v>
          </cell>
          <cell r="AB715" t="str">
            <v>MAQ. E EQUIPAMENTOS</v>
          </cell>
          <cell r="AC715">
            <v>3134.88348290599</v>
          </cell>
          <cell r="AD715" t="str">
            <v>BOM</v>
          </cell>
        </row>
        <row r="716">
          <cell r="X716">
            <v>5661</v>
          </cell>
          <cell r="Y716">
            <v>2039190</v>
          </cell>
          <cell r="Z716" t="str">
            <v>SALA DE MONITORAMENTO</v>
          </cell>
          <cell r="AA716">
            <v>3</v>
          </cell>
          <cell r="AB716" t="str">
            <v>EQUIP. DE INFORMÁTICA</v>
          </cell>
          <cell r="AC716">
            <v>928.079340740634</v>
          </cell>
          <cell r="AD716" t="str">
            <v>BOM</v>
          </cell>
        </row>
        <row r="717">
          <cell r="X717">
            <v>5662</v>
          </cell>
          <cell r="Y717">
            <v>2039191</v>
          </cell>
          <cell r="Z717" t="str">
            <v>SALA DE MONITORAMENTO</v>
          </cell>
          <cell r="AA717">
            <v>3</v>
          </cell>
          <cell r="AB717" t="str">
            <v>EQUIP. DE INFORMÁTICA</v>
          </cell>
          <cell r="AC717">
            <v>928.079340740634</v>
          </cell>
          <cell r="AD717" t="str">
            <v>BOM</v>
          </cell>
        </row>
        <row r="718">
          <cell r="X718">
            <v>5663</v>
          </cell>
          <cell r="Y718">
            <v>2039192</v>
          </cell>
          <cell r="Z718" t="str">
            <v>SALA DE MONITORAMENTO</v>
          </cell>
          <cell r="AA718">
            <v>3</v>
          </cell>
          <cell r="AB718" t="str">
            <v>EQUIP. DE INFORMÁTICA</v>
          </cell>
          <cell r="AC718">
            <v>928.079340740634</v>
          </cell>
          <cell r="AD718" t="str">
            <v>BOM</v>
          </cell>
        </row>
        <row r="719">
          <cell r="X719">
            <v>5664</v>
          </cell>
          <cell r="Y719">
            <v>2039193</v>
          </cell>
          <cell r="Z719" t="str">
            <v>SALA DE MONITORAMENTO</v>
          </cell>
          <cell r="AA719">
            <v>3</v>
          </cell>
          <cell r="AB719" t="str">
            <v>EQUIP. DE INFORMÁTICA</v>
          </cell>
          <cell r="AC719">
            <v>928.079340740634</v>
          </cell>
          <cell r="AD719" t="str">
            <v>BOM</v>
          </cell>
        </row>
        <row r="720">
          <cell r="X720">
            <v>5667</v>
          </cell>
          <cell r="Y720">
            <v>2039194</v>
          </cell>
          <cell r="Z720" t="str">
            <v>CLÍNICA CIRÚRGICA CORREDOR ALA 2</v>
          </cell>
          <cell r="AA720">
            <v>2</v>
          </cell>
          <cell r="AB720" t="str">
            <v>EQUIP. DE INFORMÁTICA</v>
          </cell>
          <cell r="AC720">
            <v>17.7833775641004</v>
          </cell>
          <cell r="AD720" t="str">
            <v>BOM</v>
          </cell>
        </row>
        <row r="721">
          <cell r="X721">
            <v>5668</v>
          </cell>
          <cell r="Y721">
            <v>2039195</v>
          </cell>
          <cell r="Z721" t="str">
            <v>CLÍNICA MÉDICA  – ALA 2</v>
          </cell>
          <cell r="AA721">
            <v>2</v>
          </cell>
          <cell r="AB721" t="str">
            <v>EQUIP. DE INFORMÁTICA</v>
          </cell>
          <cell r="AC721">
            <v>17.7833775641004</v>
          </cell>
          <cell r="AD721" t="str">
            <v>BOM</v>
          </cell>
        </row>
        <row r="722">
          <cell r="X722">
            <v>5669</v>
          </cell>
          <cell r="Y722">
            <v>2039196</v>
          </cell>
          <cell r="Z722" t="str">
            <v>REPASSADO PARA INSTALAÇÃO DIA 11/10/2012, MAS NÃO INFORMADO O LOCAL DE INSTALAÇÃO PELOS TÉCNICOS</v>
          </cell>
          <cell r="AA722">
            <v>2</v>
          </cell>
          <cell r="AB722" t="str">
            <v>EQUIP. DE INFORMÁTICA</v>
          </cell>
          <cell r="AC722">
            <v>17.7833775641004</v>
          </cell>
          <cell r="AD722" t="str">
            <v>BOM</v>
          </cell>
        </row>
        <row r="723">
          <cell r="X723">
            <v>5670</v>
          </cell>
          <cell r="Y723">
            <v>2039197</v>
          </cell>
          <cell r="Z723" t="str">
            <v>COPA CME</v>
          </cell>
          <cell r="AA723">
            <v>2</v>
          </cell>
          <cell r="AB723" t="str">
            <v>EQUIP. DE INFORMÁTICA</v>
          </cell>
          <cell r="AC723">
            <v>17.7833775641004</v>
          </cell>
          <cell r="AD723" t="str">
            <v>BOM</v>
          </cell>
        </row>
        <row r="724">
          <cell r="X724">
            <v>5671</v>
          </cell>
          <cell r="Y724">
            <v>2039198</v>
          </cell>
          <cell r="Z724" t="str">
            <v>UNIDADE DE TERAPIA INTENSIVA</v>
          </cell>
          <cell r="AA724">
            <v>2</v>
          </cell>
          <cell r="AB724" t="str">
            <v>EQUIP. DE INFORMÁTICA</v>
          </cell>
          <cell r="AC724">
            <v>17.7833775641004</v>
          </cell>
          <cell r="AD724" t="str">
            <v>BOM</v>
          </cell>
        </row>
        <row r="725">
          <cell r="X725">
            <v>5672</v>
          </cell>
          <cell r="Y725">
            <v>2039199</v>
          </cell>
          <cell r="Z725" t="str">
            <v>ASTEC</v>
          </cell>
          <cell r="AA725">
            <v>2</v>
          </cell>
          <cell r="AB725" t="str">
            <v>EQUIP. DE INFORMÁTICA</v>
          </cell>
          <cell r="AC725">
            <v>17.7833775641004</v>
          </cell>
          <cell r="AD725" t="str">
            <v>BOM</v>
          </cell>
        </row>
        <row r="726">
          <cell r="X726">
            <v>5673</v>
          </cell>
          <cell r="Y726">
            <v>2039200</v>
          </cell>
          <cell r="Z726" t="str">
            <v>SERVIÇO SOCIAL</v>
          </cell>
          <cell r="AA726">
            <v>2</v>
          </cell>
          <cell r="AB726" t="str">
            <v>EQUIP. DE INFORMÁTICA</v>
          </cell>
          <cell r="AC726">
            <v>17.7833775641004</v>
          </cell>
          <cell r="AD726" t="str">
            <v>BOM</v>
          </cell>
        </row>
        <row r="727">
          <cell r="X727">
            <v>5674</v>
          </cell>
          <cell r="Y727">
            <v>2039201</v>
          </cell>
          <cell r="Z727" t="str">
            <v>FARMÁCIA</v>
          </cell>
          <cell r="AA727">
            <v>2</v>
          </cell>
          <cell r="AB727" t="str">
            <v>EQUIP. DE INFORMÁTICA</v>
          </cell>
          <cell r="AC727">
            <v>17.7833775641004</v>
          </cell>
          <cell r="AD727" t="str">
            <v>BOM</v>
          </cell>
        </row>
        <row r="728">
          <cell r="X728">
            <v>5675</v>
          </cell>
          <cell r="Y728">
            <v>2039202</v>
          </cell>
          <cell r="Z728" t="str">
            <v>CHEFIA  CENTRO CIRÚRGICO</v>
          </cell>
          <cell r="AA728">
            <v>2</v>
          </cell>
          <cell r="AB728" t="str">
            <v>EQUIP. DE INFORMÁTICA</v>
          </cell>
          <cell r="AC728">
            <v>17.7833775641004</v>
          </cell>
          <cell r="AD728" t="str">
            <v>BOM</v>
          </cell>
        </row>
        <row r="729">
          <cell r="X729">
            <v>5676</v>
          </cell>
          <cell r="Y729">
            <v>2039203</v>
          </cell>
          <cell r="Z729" t="str">
            <v>REPASSADO PARA INSTALAÇÃO DIA 07/10/2012, MAS NÃO INFORMADO O LOCAL DE INSTALAÇÃO PELOS TÉCNICOS</v>
          </cell>
          <cell r="AA729">
            <v>2</v>
          </cell>
          <cell r="AB729" t="str">
            <v>EQUIP. DE INFORMÁTICA</v>
          </cell>
          <cell r="AC729">
            <v>17.7833775641004</v>
          </cell>
          <cell r="AD729" t="str">
            <v>BOM</v>
          </cell>
        </row>
        <row r="730">
          <cell r="X730">
            <v>5689</v>
          </cell>
          <cell r="Y730">
            <v>2039204</v>
          </cell>
          <cell r="Z730" t="str">
            <v>CLINICA MÉDICA</v>
          </cell>
          <cell r="AA730">
            <v>5</v>
          </cell>
          <cell r="AB730" t="str">
            <v>MAQ. E EQUIPAMENTOS</v>
          </cell>
          <cell r="AC730">
            <v>219.012368945869</v>
          </cell>
          <cell r="AD730" t="str">
            <v>BOM</v>
          </cell>
        </row>
        <row r="731">
          <cell r="X731">
            <v>5693</v>
          </cell>
          <cell r="Y731">
            <v>2039205</v>
          </cell>
          <cell r="Z731" t="str">
            <v>CAPD</v>
          </cell>
          <cell r="AA731">
            <v>5</v>
          </cell>
          <cell r="AB731" t="str">
            <v>MAQ. E EQUIPAMENTOS</v>
          </cell>
          <cell r="AC731">
            <v>219.012368945869</v>
          </cell>
          <cell r="AD731" t="str">
            <v>BOM</v>
          </cell>
        </row>
        <row r="732">
          <cell r="X732">
            <v>5714</v>
          </cell>
          <cell r="Y732">
            <v>2039206</v>
          </cell>
          <cell r="Z732" t="str">
            <v>ASTEC</v>
          </cell>
          <cell r="AA732">
            <v>5</v>
          </cell>
          <cell r="AB732" t="str">
            <v>MAQ. E EQUIPAMENTOS</v>
          </cell>
          <cell r="AC732">
            <v>521.61815071219</v>
          </cell>
          <cell r="AD732" t="str">
            <v>BOM</v>
          </cell>
        </row>
        <row r="733">
          <cell r="X733">
            <v>5715</v>
          </cell>
          <cell r="Y733">
            <v>2039207</v>
          </cell>
          <cell r="Z733" t="str">
            <v>REPASSADO PARA INSTALAÇÃO DIA 07/10/2012, MAS NÃO INFORMADO O LOCAL DE INSTALAÇÃO PELOS TÉCNICOS</v>
          </cell>
          <cell r="AA733">
            <v>5</v>
          </cell>
          <cell r="AB733" t="str">
            <v>MAQ. E EQUIPAMENTOS</v>
          </cell>
          <cell r="AC733">
            <v>219.012368945869</v>
          </cell>
          <cell r="AD733" t="str">
            <v>BOM</v>
          </cell>
        </row>
        <row r="734">
          <cell r="X734">
            <v>5720</v>
          </cell>
          <cell r="Y734">
            <v>2039208</v>
          </cell>
          <cell r="Z734" t="str">
            <v>ASTEC</v>
          </cell>
          <cell r="AA734">
            <v>5</v>
          </cell>
          <cell r="AB734" t="str">
            <v>MAQ. E EQUIPAMENTOS</v>
          </cell>
          <cell r="AC734">
            <v>219.012368945869</v>
          </cell>
          <cell r="AD734" t="str">
            <v>BOM</v>
          </cell>
        </row>
        <row r="735">
          <cell r="X735">
            <v>5683</v>
          </cell>
          <cell r="Y735">
            <v>2039209</v>
          </cell>
          <cell r="Z735" t="str">
            <v>SAME</v>
          </cell>
          <cell r="AA735">
            <v>4</v>
          </cell>
          <cell r="AB735" t="str">
            <v>MAQ. E EQUIPAMENTOS</v>
          </cell>
          <cell r="AC735">
            <v>249.242933333334</v>
          </cell>
          <cell r="AD735" t="str">
            <v>BOM</v>
          </cell>
        </row>
        <row r="736">
          <cell r="X736">
            <v>5684</v>
          </cell>
          <cell r="Y736">
            <v>2039210</v>
          </cell>
          <cell r="Z736" t="str">
            <v>ALMOXARIFADO – HGG</v>
          </cell>
          <cell r="AA736">
            <v>4</v>
          </cell>
          <cell r="AB736" t="str">
            <v>MAQ. E EQUIPAMENTOS</v>
          </cell>
          <cell r="AC736">
            <v>249.242933333334</v>
          </cell>
          <cell r="AD736" t="str">
            <v>BOM</v>
          </cell>
        </row>
        <row r="737">
          <cell r="X737">
            <v>5685</v>
          </cell>
          <cell r="Y737">
            <v>2039211</v>
          </cell>
          <cell r="Z737" t="str">
            <v>ALMOXARIFADO – HGG</v>
          </cell>
          <cell r="AA737">
            <v>4</v>
          </cell>
          <cell r="AB737" t="str">
            <v>MAQ. E EQUIPAMENTOS</v>
          </cell>
          <cell r="AC737">
            <v>249.242933333334</v>
          </cell>
          <cell r="AD737" t="str">
            <v>BOM</v>
          </cell>
        </row>
        <row r="738">
          <cell r="X738">
            <v>5686</v>
          </cell>
          <cell r="Y738">
            <v>2039212</v>
          </cell>
          <cell r="Z738" t="str">
            <v>ALMOXARIFADO – HGG</v>
          </cell>
          <cell r="AA738">
            <v>4</v>
          </cell>
          <cell r="AB738" t="str">
            <v>MAQ. E EQUIPAMENTOS</v>
          </cell>
          <cell r="AC738">
            <v>249.242933333334</v>
          </cell>
          <cell r="AD738" t="str">
            <v>BOM</v>
          </cell>
        </row>
        <row r="739">
          <cell r="X739">
            <v>5687</v>
          </cell>
          <cell r="Y739">
            <v>2039213</v>
          </cell>
          <cell r="Z739" t="str">
            <v>ALMOXARIFADO – HGG</v>
          </cell>
          <cell r="AA739">
            <v>4</v>
          </cell>
          <cell r="AB739" t="str">
            <v>MAQ. E EQUIPAMENTOS</v>
          </cell>
          <cell r="AC739">
            <v>249.242933333334</v>
          </cell>
          <cell r="AD739" t="str">
            <v>BOM</v>
          </cell>
        </row>
        <row r="740">
          <cell r="X740">
            <v>5688</v>
          </cell>
          <cell r="Y740">
            <v>2039214</v>
          </cell>
          <cell r="Z740" t="str">
            <v>ALMOXARIFADO – HGG</v>
          </cell>
          <cell r="AA740">
            <v>4</v>
          </cell>
          <cell r="AB740" t="str">
            <v>MAQ. E EQUIPAMENTOS</v>
          </cell>
          <cell r="AC740">
            <v>249.242933333334</v>
          </cell>
          <cell r="AD740" t="str">
            <v>BOM</v>
          </cell>
        </row>
        <row r="741">
          <cell r="X741">
            <v>5487</v>
          </cell>
          <cell r="Y741">
            <v>2039215</v>
          </cell>
          <cell r="Z741" t="str">
            <v>UNIDADE DE TERAPIA INTENSIVA</v>
          </cell>
          <cell r="AA741">
            <v>5</v>
          </cell>
          <cell r="AB741" t="str">
            <v>MAQ. E EQUIPAMENTOS</v>
          </cell>
          <cell r="AC741">
            <v>1136.9721994302</v>
          </cell>
          <cell r="AD741" t="str">
            <v>BOM</v>
          </cell>
        </row>
        <row r="742">
          <cell r="X742">
            <v>6349</v>
          </cell>
          <cell r="Y742">
            <v>2039216</v>
          </cell>
          <cell r="Z742" t="str">
            <v>ASTEC</v>
          </cell>
          <cell r="AA742">
            <v>6</v>
          </cell>
          <cell r="AB742" t="str">
            <v>MAQ. E EQUIPAMENTOS</v>
          </cell>
          <cell r="AC742">
            <v>9643.81553418694</v>
          </cell>
          <cell r="AD742" t="str">
            <v>BOM</v>
          </cell>
        </row>
        <row r="743">
          <cell r="X743">
            <v>6214</v>
          </cell>
          <cell r="Y743">
            <v>2039217</v>
          </cell>
          <cell r="Z743" t="str">
            <v>ASTEC</v>
          </cell>
          <cell r="AA743">
            <v>4</v>
          </cell>
          <cell r="AB743" t="str">
            <v>EQUIP. DE INFORMÁTICA</v>
          </cell>
          <cell r="AC743">
            <v>452.935925925876</v>
          </cell>
          <cell r="AD743" t="str">
            <v>BOM</v>
          </cell>
        </row>
        <row r="744">
          <cell r="X744">
            <v>5695</v>
          </cell>
          <cell r="Y744">
            <v>2039219</v>
          </cell>
          <cell r="Z744" t="str">
            <v>AMBULATÓRIO</v>
          </cell>
          <cell r="AA744">
            <v>6</v>
          </cell>
          <cell r="AB744" t="str">
            <v>MAQ. E EQUIPAMENTOS</v>
          </cell>
          <cell r="AC744">
            <v>320.043128917375</v>
          </cell>
          <cell r="AD744" t="str">
            <v>BOM</v>
          </cell>
        </row>
        <row r="745">
          <cell r="X745">
            <v>5696</v>
          </cell>
          <cell r="Y745">
            <v>2039220</v>
          </cell>
          <cell r="Z745" t="str">
            <v>GALPÃO ALMOXARIFADO</v>
          </cell>
          <cell r="AA745">
            <v>6</v>
          </cell>
          <cell r="AB745" t="str">
            <v>MAQ. E EQUIPAMENTOS</v>
          </cell>
          <cell r="AC745">
            <v>320.043128917375</v>
          </cell>
          <cell r="AD745" t="str">
            <v>SUCATA</v>
          </cell>
        </row>
        <row r="746">
          <cell r="X746">
            <v>5697</v>
          </cell>
          <cell r="Y746">
            <v>2039221</v>
          </cell>
          <cell r="Z746" t="str">
            <v>UNIDADE DE TERAPIA INTENSIVA</v>
          </cell>
          <cell r="AA746">
            <v>6</v>
          </cell>
          <cell r="AB746" t="str">
            <v>MAQ. E EQUIPAMENTOS</v>
          </cell>
          <cell r="AC746">
            <v>320.043128917375</v>
          </cell>
          <cell r="AD746" t="str">
            <v>SUCATA</v>
          </cell>
        </row>
        <row r="747">
          <cell r="X747">
            <v>5698</v>
          </cell>
          <cell r="Y747">
            <v>2039222</v>
          </cell>
          <cell r="Z747" t="str">
            <v>HEMODIALISE / DIÁLISE</v>
          </cell>
          <cell r="AA747">
            <v>6</v>
          </cell>
          <cell r="AB747" t="str">
            <v>MAQ. E EQUIPAMENTOS</v>
          </cell>
          <cell r="AC747">
            <v>316.814253917375</v>
          </cell>
          <cell r="AD747" t="str">
            <v>BOM</v>
          </cell>
        </row>
        <row r="748">
          <cell r="X748">
            <v>5699</v>
          </cell>
          <cell r="Y748">
            <v>2039223</v>
          </cell>
          <cell r="Z748" t="str">
            <v>PSICOLOGIA</v>
          </cell>
          <cell r="AA748">
            <v>6</v>
          </cell>
          <cell r="AB748" t="str">
            <v>MAQ. E EQUIPAMENTOS</v>
          </cell>
          <cell r="AC748">
            <v>277.049891559829</v>
          </cell>
          <cell r="AD748" t="str">
            <v>BOM</v>
          </cell>
        </row>
        <row r="749">
          <cell r="X749">
            <v>5700</v>
          </cell>
          <cell r="Y749">
            <v>2039224</v>
          </cell>
          <cell r="Z749" t="str">
            <v>CENTRAL DE MATERIAL E ESTERILIZAÇÃO</v>
          </cell>
          <cell r="AA749">
            <v>6</v>
          </cell>
          <cell r="AB749" t="str">
            <v>MAQ. E EQUIPAMENTOS</v>
          </cell>
          <cell r="AC749">
            <v>277.859358226495</v>
          </cell>
          <cell r="AD749" t="str">
            <v>BOM</v>
          </cell>
        </row>
        <row r="750">
          <cell r="X750">
            <v>5701</v>
          </cell>
          <cell r="Y750">
            <v>2039225</v>
          </cell>
          <cell r="Z750" t="str">
            <v>CENTRO CIRÚRGICO</v>
          </cell>
          <cell r="AA750">
            <v>6</v>
          </cell>
          <cell r="AB750" t="str">
            <v>MAQ. E EQUIPAMENTOS</v>
          </cell>
          <cell r="AC750">
            <v>277.859358226495</v>
          </cell>
          <cell r="AD750" t="str">
            <v>BOM</v>
          </cell>
        </row>
        <row r="751">
          <cell r="X751">
            <v>5702</v>
          </cell>
          <cell r="Y751">
            <v>2039226</v>
          </cell>
          <cell r="Z751" t="str">
            <v>CLINICA MEDICA</v>
          </cell>
          <cell r="AA751">
            <v>6</v>
          </cell>
          <cell r="AB751" t="str">
            <v>MAQ. E EQUIPAMENTOS</v>
          </cell>
          <cell r="AC751">
            <v>277.859358226495</v>
          </cell>
          <cell r="AD751" t="str">
            <v>RUIM</v>
          </cell>
        </row>
        <row r="752">
          <cell r="X752">
            <v>5703</v>
          </cell>
          <cell r="Y752">
            <v>2039227</v>
          </cell>
          <cell r="Z752" t="str">
            <v>CLINICA CIRURGICA</v>
          </cell>
          <cell r="AA752">
            <v>6</v>
          </cell>
          <cell r="AB752" t="str">
            <v>MAQ. E EQUIPAMENTOS</v>
          </cell>
          <cell r="AC752">
            <v>257.214058226491</v>
          </cell>
          <cell r="AD752" t="str">
            <v>BOM</v>
          </cell>
        </row>
        <row r="753">
          <cell r="X753">
            <v>5704</v>
          </cell>
          <cell r="Y753">
            <v>2039228</v>
          </cell>
          <cell r="Z753" t="str">
            <v>CLÍNICA MÉDICA  – ALA 3</v>
          </cell>
          <cell r="AA753">
            <v>6</v>
          </cell>
          <cell r="AB753" t="str">
            <v>MAQ. E EQUIPAMENTOS</v>
          </cell>
          <cell r="AC753">
            <v>278.078133903129</v>
          </cell>
          <cell r="AD753" t="str">
            <v>BOM</v>
          </cell>
        </row>
        <row r="754">
          <cell r="X754">
            <v>5705</v>
          </cell>
          <cell r="Y754">
            <v>2039229</v>
          </cell>
          <cell r="Z754" t="str">
            <v>CLÍNICA MÉDICA</v>
          </cell>
          <cell r="AA754">
            <v>6</v>
          </cell>
          <cell r="AB754" t="str">
            <v>MAQ. E EQUIPAMENTOS</v>
          </cell>
          <cell r="AC754">
            <v>278.078133903129</v>
          </cell>
          <cell r="AD754" t="str">
            <v>BOM</v>
          </cell>
        </row>
        <row r="755">
          <cell r="X755">
            <v>5706</v>
          </cell>
          <cell r="Y755">
            <v>2039230</v>
          </cell>
          <cell r="Z755" t="str">
            <v>ENSINO E PESQUISA</v>
          </cell>
          <cell r="AA755">
            <v>6</v>
          </cell>
          <cell r="AB755" t="str">
            <v>MAQ. E EQUIPAMENTOS</v>
          </cell>
          <cell r="AC755">
            <v>278.078133903129</v>
          </cell>
          <cell r="AD755" t="str">
            <v>BOM</v>
          </cell>
        </row>
        <row r="756">
          <cell r="X756">
            <v>5709</v>
          </cell>
          <cell r="Y756">
            <v>2039233</v>
          </cell>
          <cell r="Z756" t="str">
            <v>CLÍNICA CIRÚRGICA</v>
          </cell>
          <cell r="AA756">
            <v>6</v>
          </cell>
          <cell r="AB756" t="str">
            <v>MAQ. E EQUIPAMENTOS</v>
          </cell>
          <cell r="AC756">
            <v>278.078133903129</v>
          </cell>
          <cell r="AD756" t="str">
            <v>BOM</v>
          </cell>
        </row>
        <row r="757">
          <cell r="X757">
            <v>5710</v>
          </cell>
          <cell r="Y757">
            <v>2039234</v>
          </cell>
          <cell r="Z757" t="str">
            <v>CALDEIRA</v>
          </cell>
          <cell r="AA757">
            <v>6</v>
          </cell>
          <cell r="AB757" t="str">
            <v>MAQ. E EQUIPAMENTOS</v>
          </cell>
          <cell r="AC757">
            <v>278.078133903129</v>
          </cell>
          <cell r="AD757" t="str">
            <v>BOM</v>
          </cell>
        </row>
        <row r="758">
          <cell r="X758">
            <v>5711</v>
          </cell>
          <cell r="Y758">
            <v>2039235</v>
          </cell>
          <cell r="Z758" t="str">
            <v>AMBULATÓRIO</v>
          </cell>
          <cell r="AA758">
            <v>6</v>
          </cell>
          <cell r="AB758" t="str">
            <v>MAQ. E EQUIPAMENTOS</v>
          </cell>
          <cell r="AC758">
            <v>674.545413461535</v>
          </cell>
          <cell r="AD758" t="str">
            <v>BOM</v>
          </cell>
        </row>
        <row r="759">
          <cell r="X759">
            <v>5712</v>
          </cell>
          <cell r="Y759">
            <v>2039236</v>
          </cell>
          <cell r="Z759" t="str">
            <v>HEMODIALISE / DIÁLISE</v>
          </cell>
          <cell r="AA759">
            <v>6</v>
          </cell>
          <cell r="AB759" t="str">
            <v>MAQ. E EQUIPAMENTOS</v>
          </cell>
          <cell r="AC759">
            <v>683.69557179487</v>
          </cell>
          <cell r="AD759" t="str">
            <v>BOM</v>
          </cell>
        </row>
        <row r="760">
          <cell r="X760">
            <v>3941</v>
          </cell>
          <cell r="Y760">
            <v>2099237</v>
          </cell>
          <cell r="Z760" t="str">
            <v>MANUTENCAO PREDIAL</v>
          </cell>
          <cell r="AA760">
            <v>5</v>
          </cell>
          <cell r="AB760" t="str">
            <v>MAQ. E EQUIPAMENTOS</v>
          </cell>
          <cell r="AC760">
            <v>157.879982371777</v>
          </cell>
          <cell r="AD760" t="str">
            <v>BOM</v>
          </cell>
        </row>
        <row r="761">
          <cell r="X761">
            <v>3942</v>
          </cell>
          <cell r="Y761">
            <v>2039238</v>
          </cell>
          <cell r="Z761" t="str">
            <v>ALMOXARIFADO</v>
          </cell>
          <cell r="AA761">
            <v>5</v>
          </cell>
          <cell r="AB761" t="str">
            <v>MAQ. E EQUIPAMENTOS</v>
          </cell>
          <cell r="AC761">
            <v>157.879982371777</v>
          </cell>
          <cell r="AD761" t="str">
            <v>BOM</v>
          </cell>
        </row>
        <row r="762">
          <cell r="X762">
            <v>3943</v>
          </cell>
          <cell r="Y762">
            <v>2039239</v>
          </cell>
          <cell r="Z762" t="str">
            <v>GERÊNCIA DE HOTELARIA</v>
          </cell>
          <cell r="AA762">
            <v>5</v>
          </cell>
          <cell r="AB762" t="str">
            <v>MAQ. E EQUIPAMENTOS</v>
          </cell>
          <cell r="AC762">
            <v>157.879982371777</v>
          </cell>
          <cell r="AD762" t="str">
            <v>BOM</v>
          </cell>
        </row>
        <row r="763">
          <cell r="X763">
            <v>3944</v>
          </cell>
          <cell r="Y763">
            <v>2039240</v>
          </cell>
          <cell r="Z763" t="str">
            <v>GALPÃO ALMOXARIFADO</v>
          </cell>
          <cell r="AA763">
            <v>5</v>
          </cell>
          <cell r="AB763" t="str">
            <v>MAQ. E EQUIPAMENTOS</v>
          </cell>
          <cell r="AC763">
            <v>157.879982371777</v>
          </cell>
          <cell r="AD763" t="str">
            <v>RUIM</v>
          </cell>
        </row>
        <row r="764">
          <cell r="X764">
            <v>5716</v>
          </cell>
          <cell r="Y764">
            <v>2039241</v>
          </cell>
          <cell r="Z764" t="str">
            <v>MANUTENÇÃO PREDIAL</v>
          </cell>
          <cell r="AA764">
            <v>3</v>
          </cell>
          <cell r="AB764" t="str">
            <v>MAQ. E EQUIPAMENTOS</v>
          </cell>
          <cell r="AC764">
            <v>34.8766976495681</v>
          </cell>
          <cell r="AD764" t="str">
            <v>BOM</v>
          </cell>
        </row>
        <row r="765">
          <cell r="X765">
            <v>5717</v>
          </cell>
          <cell r="Y765">
            <v>2039242</v>
          </cell>
          <cell r="Z765" t="str">
            <v>MANUTENÇÃO PREDIAL</v>
          </cell>
          <cell r="AA765">
            <v>3</v>
          </cell>
          <cell r="AB765" t="str">
            <v>MAQ. E EQUIPAMENTOS</v>
          </cell>
          <cell r="AC765">
            <v>34.8766976495681</v>
          </cell>
          <cell r="AD765" t="str">
            <v>BOM</v>
          </cell>
        </row>
        <row r="766">
          <cell r="X766">
            <v>5736</v>
          </cell>
          <cell r="Y766">
            <v>2039243</v>
          </cell>
          <cell r="Z766" t="str">
            <v>CLINICA CIRÚRGICA</v>
          </cell>
          <cell r="AA766">
            <v>6</v>
          </cell>
          <cell r="AB766" t="str">
            <v>MAQ. E EQUIPAMENTOS</v>
          </cell>
          <cell r="AC766">
            <v>457.769880519881</v>
          </cell>
          <cell r="AD766" t="str">
            <v>BOM</v>
          </cell>
        </row>
        <row r="767">
          <cell r="X767">
            <v>6007</v>
          </cell>
          <cell r="Y767">
            <v>2039244</v>
          </cell>
          <cell r="Z767" t="str">
            <v>COPA - TERCEIRIZADA</v>
          </cell>
          <cell r="AA767">
            <v>6</v>
          </cell>
          <cell r="AB767" t="str">
            <v>MAQ. E EQUIPAMENTOS</v>
          </cell>
          <cell r="AC767">
            <v>457.769880519881</v>
          </cell>
          <cell r="AD767" t="str">
            <v>RUIM</v>
          </cell>
        </row>
        <row r="768">
          <cell r="X768">
            <v>6492</v>
          </cell>
          <cell r="Y768">
            <v>2039245</v>
          </cell>
          <cell r="Z768" t="str">
            <v>COPA – TERCEIRIZADA</v>
          </cell>
          <cell r="AA768">
            <v>6</v>
          </cell>
          <cell r="AB768" t="str">
            <v>MÓVEIS E UTENSÍLIOS</v>
          </cell>
          <cell r="AC768">
            <v>34.0309631766341</v>
          </cell>
          <cell r="AD768" t="str">
            <v>BOM</v>
          </cell>
        </row>
        <row r="769">
          <cell r="X769">
            <v>6493</v>
          </cell>
          <cell r="Y769">
            <v>2039246</v>
          </cell>
          <cell r="Z769" t="str">
            <v>3º ANDAR CORRDEDOR</v>
          </cell>
          <cell r="AA769">
            <v>6</v>
          </cell>
          <cell r="AB769" t="str">
            <v>MÓVEIS E UTENSÍLIOS</v>
          </cell>
          <cell r="AC769">
            <v>38.7407263532718</v>
          </cell>
          <cell r="AD769" t="str">
            <v>BOM</v>
          </cell>
        </row>
        <row r="770">
          <cell r="X770">
            <v>5728</v>
          </cell>
          <cell r="Y770">
            <v>2039247</v>
          </cell>
          <cell r="Z770" t="str">
            <v>UNIDADE DE TERAPIA INTENSIVA</v>
          </cell>
          <cell r="AA770">
            <v>10</v>
          </cell>
          <cell r="AB770" t="str">
            <v>MAQ. E EQUIPAMENTOS</v>
          </cell>
          <cell r="AC770">
            <v>764.037685185185</v>
          </cell>
          <cell r="AD770" t="str">
            <v>BOM</v>
          </cell>
        </row>
        <row r="771">
          <cell r="X771">
            <v>5729</v>
          </cell>
          <cell r="Y771">
            <v>2039248</v>
          </cell>
          <cell r="Z771" t="str">
            <v>GALPÃO ALMOXARIFADO</v>
          </cell>
          <cell r="AA771">
            <v>10</v>
          </cell>
          <cell r="AB771" t="str">
            <v>MAQ. E EQUIPAMENTOS</v>
          </cell>
          <cell r="AC771">
            <v>527.472381944445</v>
          </cell>
          <cell r="AD771" t="str">
            <v>RUIM</v>
          </cell>
        </row>
        <row r="772">
          <cell r="X772">
            <v>5730</v>
          </cell>
          <cell r="Y772">
            <v>2039249</v>
          </cell>
          <cell r="Z772" t="str">
            <v>GALPÃO ALMOXARIFADO</v>
          </cell>
          <cell r="AA772">
            <v>10</v>
          </cell>
          <cell r="AB772" t="str">
            <v>MAQ. E EQUIPAMENTOS</v>
          </cell>
          <cell r="AC772">
            <v>528.431944444445</v>
          </cell>
          <cell r="AD772" t="str">
            <v>RUIM</v>
          </cell>
        </row>
        <row r="773">
          <cell r="X773">
            <v>5731</v>
          </cell>
          <cell r="Y773">
            <v>2039250</v>
          </cell>
          <cell r="Z773" t="str">
            <v>GALPÃO ALMOXARIFADO</v>
          </cell>
          <cell r="AA773">
            <v>10</v>
          </cell>
          <cell r="AB773" t="str">
            <v>MAQ. E EQUIPAMENTOS</v>
          </cell>
          <cell r="AC773">
            <v>764.037685185185</v>
          </cell>
          <cell r="AD773" t="str">
            <v>RUIM</v>
          </cell>
        </row>
        <row r="774">
          <cell r="X774">
            <v>5732</v>
          </cell>
          <cell r="Y774">
            <v>2039251</v>
          </cell>
          <cell r="Z774" t="str">
            <v>GALPÃO ALMOXARIFADO</v>
          </cell>
          <cell r="AA774">
            <v>10</v>
          </cell>
          <cell r="AB774" t="str">
            <v>MAQ. E EQUIPAMENTOS</v>
          </cell>
          <cell r="AC774">
            <v>764.037685185185</v>
          </cell>
          <cell r="AD774" t="str">
            <v>RUIM</v>
          </cell>
        </row>
        <row r="775">
          <cell r="X775">
            <v>5733</v>
          </cell>
          <cell r="Y775">
            <v>2039252</v>
          </cell>
          <cell r="Z775" t="str">
            <v>COEX - HGG</v>
          </cell>
          <cell r="AA775">
            <v>10</v>
          </cell>
          <cell r="AB775" t="str">
            <v>MAQ. E EQUIPAMENTOS</v>
          </cell>
          <cell r="AC775">
            <v>528.431944444445</v>
          </cell>
          <cell r="AD775" t="str">
            <v>BOM</v>
          </cell>
        </row>
        <row r="776">
          <cell r="X776">
            <v>5734</v>
          </cell>
          <cell r="Y776">
            <v>2039253</v>
          </cell>
          <cell r="Z776" t="str">
            <v>UNIDADE DE TERAPIA INTENSIVA</v>
          </cell>
          <cell r="AA776">
            <v>10</v>
          </cell>
          <cell r="AB776" t="str">
            <v>MAQ. E EQUIPAMENTOS</v>
          </cell>
          <cell r="AC776">
            <v>764.037685185185</v>
          </cell>
          <cell r="AD776" t="str">
            <v>BOM</v>
          </cell>
        </row>
        <row r="777">
          <cell r="X777">
            <v>6196</v>
          </cell>
          <cell r="Y777">
            <v>2039254</v>
          </cell>
          <cell r="Z777" t="str">
            <v>GALPÃO ALMOXARIFADO</v>
          </cell>
          <cell r="AA777">
            <v>5</v>
          </cell>
          <cell r="AB777" t="str">
            <v>MAQ. E EQUIPAMENTOS</v>
          </cell>
          <cell r="AC777">
            <v>247.61556980057</v>
          </cell>
          <cell r="AD777" t="str">
            <v>RUIM</v>
          </cell>
        </row>
        <row r="778">
          <cell r="X778">
            <v>6197</v>
          </cell>
          <cell r="Y778">
            <v>2039255</v>
          </cell>
          <cell r="Z778" t="str">
            <v>GALPÃO ALMOXARIFADO</v>
          </cell>
          <cell r="AA778">
            <v>5</v>
          </cell>
          <cell r="AB778" t="str">
            <v>MAQ. E EQUIPAMENTOS</v>
          </cell>
          <cell r="AC778">
            <v>247.61556980057</v>
          </cell>
          <cell r="AD778" t="str">
            <v>RUIM</v>
          </cell>
        </row>
        <row r="779">
          <cell r="X779">
            <v>6198</v>
          </cell>
          <cell r="Y779">
            <v>2039256</v>
          </cell>
          <cell r="Z779" t="str">
            <v>GALPÃO ALMOXARIFADO</v>
          </cell>
          <cell r="AA779">
            <v>5</v>
          </cell>
          <cell r="AB779" t="str">
            <v>MAQ. E EQUIPAMENTOS</v>
          </cell>
          <cell r="AC779">
            <v>247.61556980057</v>
          </cell>
          <cell r="AD779" t="str">
            <v>RUIM</v>
          </cell>
        </row>
        <row r="780">
          <cell r="X780">
            <v>6199</v>
          </cell>
          <cell r="Y780">
            <v>2039257</v>
          </cell>
          <cell r="Z780" t="str">
            <v>GALPÃO ALMOXARIFADO</v>
          </cell>
          <cell r="AA780">
            <v>5</v>
          </cell>
          <cell r="AB780" t="str">
            <v>MAQ. E EQUIPAMENTOS</v>
          </cell>
          <cell r="AC780">
            <v>247.61556980057</v>
          </cell>
          <cell r="AD780" t="str">
            <v>RUIM</v>
          </cell>
        </row>
        <row r="781">
          <cell r="X781">
            <v>6200</v>
          </cell>
          <cell r="Y781">
            <v>2039258</v>
          </cell>
          <cell r="Z781" t="str">
            <v>GALPÃO ALMOXARIFADO</v>
          </cell>
          <cell r="AA781">
            <v>5</v>
          </cell>
          <cell r="AB781" t="str">
            <v>MAQ. E EQUIPAMENTOS</v>
          </cell>
          <cell r="AC781">
            <v>247.61556980057</v>
          </cell>
          <cell r="AD781" t="str">
            <v>RUIM</v>
          </cell>
        </row>
        <row r="782">
          <cell r="X782">
            <v>6201</v>
          </cell>
          <cell r="Y782">
            <v>2039259</v>
          </cell>
          <cell r="Z782" t="str">
            <v>GALPÃO ALMOXARIFADO</v>
          </cell>
          <cell r="AA782">
            <v>5</v>
          </cell>
          <cell r="AB782" t="str">
            <v>MAQ. E EQUIPAMENTOS</v>
          </cell>
          <cell r="AC782">
            <v>247.61556980057</v>
          </cell>
          <cell r="AD782" t="str">
            <v>RUIM</v>
          </cell>
        </row>
        <row r="783">
          <cell r="X783">
            <v>6202</v>
          </cell>
          <cell r="Y783">
            <v>2039260</v>
          </cell>
          <cell r="Z783" t="str">
            <v>GALPÃO ALMOXARIFADO</v>
          </cell>
          <cell r="AA783">
            <v>5</v>
          </cell>
          <cell r="AB783" t="str">
            <v>MAQ. E EQUIPAMENTOS</v>
          </cell>
          <cell r="AC783">
            <v>247.61556980057</v>
          </cell>
          <cell r="AD783" t="str">
            <v>RUIM</v>
          </cell>
        </row>
        <row r="784">
          <cell r="X784">
            <v>6203</v>
          </cell>
          <cell r="Y784">
            <v>2039261</v>
          </cell>
          <cell r="Z784" t="str">
            <v>GALPÃO ALMOXARIFADO</v>
          </cell>
          <cell r="AA784">
            <v>5</v>
          </cell>
          <cell r="AB784" t="str">
            <v>MAQ. E EQUIPAMENTOS</v>
          </cell>
          <cell r="AC784">
            <v>247.61556980057</v>
          </cell>
          <cell r="AD784" t="str">
            <v>RUIM</v>
          </cell>
        </row>
        <row r="785">
          <cell r="X785">
            <v>6204</v>
          </cell>
          <cell r="Y785">
            <v>2039262</v>
          </cell>
          <cell r="Z785" t="str">
            <v>GALPÃO ALMOXARIFADO</v>
          </cell>
          <cell r="AA785">
            <v>5</v>
          </cell>
          <cell r="AB785" t="str">
            <v>MAQ. E EQUIPAMENTOS</v>
          </cell>
          <cell r="AC785">
            <v>247.61556980057</v>
          </cell>
          <cell r="AD785" t="str">
            <v>RUIM</v>
          </cell>
        </row>
        <row r="786">
          <cell r="X786">
            <v>6205</v>
          </cell>
          <cell r="Y786">
            <v>2039263</v>
          </cell>
          <cell r="Z786" t="str">
            <v>GALPÃO ALMOXARIFADO</v>
          </cell>
          <cell r="AA786">
            <v>5</v>
          </cell>
          <cell r="AB786" t="str">
            <v>MAQ. E EQUIPAMENTOS</v>
          </cell>
          <cell r="AC786">
            <v>247.61556980057</v>
          </cell>
          <cell r="AD786" t="str">
            <v>RUIM</v>
          </cell>
        </row>
        <row r="787">
          <cell r="X787">
            <v>6361</v>
          </cell>
          <cell r="Y787">
            <v>2039264</v>
          </cell>
          <cell r="Z787" t="str">
            <v>ADMINISTRAÇÃO - SEDE - GRH</v>
          </cell>
          <cell r="AA787">
            <v>2</v>
          </cell>
          <cell r="AB787" t="str">
            <v>EQUIP. DE INFORMÁTICA</v>
          </cell>
          <cell r="AC787">
            <v>16.266052777776</v>
          </cell>
          <cell r="AD787" t="str">
            <v>BOM</v>
          </cell>
        </row>
        <row r="788">
          <cell r="X788">
            <v>6362</v>
          </cell>
          <cell r="Y788">
            <v>2039265</v>
          </cell>
          <cell r="Z788" t="str">
            <v>ADMINISTRAÇÃO - SEDE - GEFIN</v>
          </cell>
          <cell r="AA788">
            <v>2</v>
          </cell>
          <cell r="AB788" t="str">
            <v>EQUIP. DE INFORMÁTICA</v>
          </cell>
          <cell r="AC788">
            <v>16.266052777776</v>
          </cell>
          <cell r="AD788" t="str">
            <v>BOM</v>
          </cell>
        </row>
        <row r="789">
          <cell r="X789">
            <v>6363</v>
          </cell>
          <cell r="Y789">
            <v>2039266</v>
          </cell>
          <cell r="Z789" t="str">
            <v>ADMINISTRAÇÃO - SEDE - GEDOC</v>
          </cell>
          <cell r="AA789">
            <v>2</v>
          </cell>
          <cell r="AB789" t="str">
            <v>EQUIP. DE INFORMÁTICA</v>
          </cell>
          <cell r="AC789">
            <v>16.266052777776</v>
          </cell>
          <cell r="AD789" t="str">
            <v>BOM</v>
          </cell>
        </row>
        <row r="790">
          <cell r="X790">
            <v>6364</v>
          </cell>
          <cell r="Y790">
            <v>2039267</v>
          </cell>
          <cell r="Z790" t="str">
            <v>ADMINISTRAÇÃO - SEDE - GEP</v>
          </cell>
          <cell r="AA790">
            <v>2</v>
          </cell>
          <cell r="AB790" t="str">
            <v>EQUIP. DE INFORMÁTICA</v>
          </cell>
          <cell r="AC790">
            <v>16.266052777776</v>
          </cell>
          <cell r="AD790" t="str">
            <v>BOM</v>
          </cell>
        </row>
        <row r="791">
          <cell r="X791">
            <v>6365</v>
          </cell>
          <cell r="Y791">
            <v>2039268</v>
          </cell>
          <cell r="Z791" t="str">
            <v>ADMINISTRAÇÃO - SEDE - GRH</v>
          </cell>
          <cell r="AA791">
            <v>2</v>
          </cell>
          <cell r="AB791" t="str">
            <v>EQUIP. DE INFORMÁTICA</v>
          </cell>
          <cell r="AC791">
            <v>16.266052777776</v>
          </cell>
          <cell r="AD791" t="str">
            <v>BOM</v>
          </cell>
        </row>
        <row r="792">
          <cell r="X792">
            <v>5782</v>
          </cell>
          <cell r="Y792">
            <v>2039269</v>
          </cell>
          <cell r="Z792" t="str">
            <v>SALA DE MONITORAMENTO</v>
          </cell>
          <cell r="AA792">
            <v>6</v>
          </cell>
          <cell r="AB792" t="str">
            <v>MAQ. E EQUIPAMENTOS</v>
          </cell>
          <cell r="AC792">
            <v>946.014571224958</v>
          </cell>
          <cell r="AD792" t="str">
            <v>BOM</v>
          </cell>
        </row>
        <row r="793">
          <cell r="X793">
            <v>5783</v>
          </cell>
          <cell r="Y793">
            <v>2039270</v>
          </cell>
          <cell r="Z793" t="str">
            <v>SALA DE MONITORAMENTO</v>
          </cell>
          <cell r="AA793">
            <v>6</v>
          </cell>
          <cell r="AB793" t="str">
            <v>MAQ. E EQUIPAMENTOS</v>
          </cell>
          <cell r="AC793">
            <v>946.014571224958</v>
          </cell>
          <cell r="AD793" t="str">
            <v>BOM</v>
          </cell>
        </row>
        <row r="794">
          <cell r="X794">
            <v>5784</v>
          </cell>
          <cell r="Y794">
            <v>2039271</v>
          </cell>
          <cell r="Z794" t="str">
            <v>SALA DE MONITORAMENTO</v>
          </cell>
          <cell r="AA794">
            <v>6</v>
          </cell>
          <cell r="AB794" t="str">
            <v>MAQ. E EQUIPAMENTOS</v>
          </cell>
          <cell r="AC794">
            <v>946.014571224958</v>
          </cell>
          <cell r="AD794" t="str">
            <v>BOM</v>
          </cell>
        </row>
        <row r="795">
          <cell r="X795">
            <v>5785</v>
          </cell>
          <cell r="Y795">
            <v>2039272</v>
          </cell>
          <cell r="Z795" t="str">
            <v>SALA DE MONITORAMENTO</v>
          </cell>
          <cell r="AA795">
            <v>6</v>
          </cell>
          <cell r="AB795" t="str">
            <v>MAQ. E EQUIPAMENTOS</v>
          </cell>
          <cell r="AC795">
            <v>946.014571224958</v>
          </cell>
          <cell r="AD795" t="str">
            <v>BOM</v>
          </cell>
        </row>
        <row r="796">
          <cell r="X796">
            <v>5691</v>
          </cell>
          <cell r="Y796">
            <v>2039273</v>
          </cell>
          <cell r="Z796" t="str">
            <v>GERÊNCIA DE HOTELARIA</v>
          </cell>
          <cell r="AA796">
            <v>10</v>
          </cell>
          <cell r="AB796" t="str">
            <v>MAQ. E EQUIPAMENTOS</v>
          </cell>
          <cell r="AC796">
            <v>720.74675925926</v>
          </cell>
          <cell r="AD796" t="str">
            <v>BOM</v>
          </cell>
        </row>
        <row r="797">
          <cell r="X797">
            <v>5735</v>
          </cell>
          <cell r="Y797">
            <v>2039274</v>
          </cell>
          <cell r="Z797" t="str">
            <v>NUTRIÇÃO – LACTÁRIO</v>
          </cell>
          <cell r="AA797">
            <v>10</v>
          </cell>
          <cell r="AB797" t="str">
            <v>MAQ. E EQUIPAMENTOS</v>
          </cell>
          <cell r="AC797">
            <v>720.74675925926</v>
          </cell>
          <cell r="AD797" t="str">
            <v>BOM</v>
          </cell>
        </row>
        <row r="798">
          <cell r="X798">
            <v>5753</v>
          </cell>
          <cell r="Y798">
            <v>2039275</v>
          </cell>
          <cell r="Z798" t="str">
            <v>LAVANDERIA</v>
          </cell>
          <cell r="AA798">
            <v>3</v>
          </cell>
          <cell r="AB798" t="str">
            <v>MAQ. E EQUIPAMENTOS</v>
          </cell>
          <cell r="AC798">
            <v>58.7231481481413</v>
          </cell>
          <cell r="AD798" t="str">
            <v>BOM</v>
          </cell>
        </row>
        <row r="799">
          <cell r="X799">
            <v>5754</v>
          </cell>
          <cell r="Y799">
            <v>2039276</v>
          </cell>
          <cell r="Z799" t="str">
            <v>LAVANDERIA</v>
          </cell>
          <cell r="AA799">
            <v>3</v>
          </cell>
          <cell r="AB799" t="str">
            <v>MAQ. E EQUIPAMENTOS</v>
          </cell>
          <cell r="AC799">
            <v>58.7231481481413</v>
          </cell>
          <cell r="AD799" t="str">
            <v>BOM</v>
          </cell>
        </row>
        <row r="800">
          <cell r="X800">
            <v>5755</v>
          </cell>
          <cell r="Y800">
            <v>2039277</v>
          </cell>
          <cell r="Z800" t="str">
            <v>LAVANDERIA</v>
          </cell>
          <cell r="AA800">
            <v>3</v>
          </cell>
          <cell r="AB800" t="str">
            <v>MAQ. E EQUIPAMENTOS</v>
          </cell>
          <cell r="AC800">
            <v>58.7231481481413</v>
          </cell>
          <cell r="AD800" t="str">
            <v>BOM</v>
          </cell>
        </row>
        <row r="801">
          <cell r="X801">
            <v>5756</v>
          </cell>
          <cell r="Y801">
            <v>2039278</v>
          </cell>
          <cell r="Z801" t="str">
            <v>LAVANDERIA</v>
          </cell>
          <cell r="AA801">
            <v>3</v>
          </cell>
          <cell r="AB801" t="str">
            <v>MAQ. E EQUIPAMENTOS</v>
          </cell>
          <cell r="AC801">
            <v>58.7231481481413</v>
          </cell>
          <cell r="AD801" t="str">
            <v>BOM</v>
          </cell>
        </row>
        <row r="802">
          <cell r="X802">
            <v>5761</v>
          </cell>
          <cell r="Y802">
            <v>2039279</v>
          </cell>
          <cell r="Z802" t="str">
            <v>AMBULATÓRIO</v>
          </cell>
          <cell r="AA802">
            <v>2</v>
          </cell>
          <cell r="AB802" t="str">
            <v>MAQ. E EQUIPAMENTOS</v>
          </cell>
          <cell r="AC802">
            <v>11.8887959401689</v>
          </cell>
          <cell r="AD802" t="str">
            <v>BOM</v>
          </cell>
        </row>
        <row r="803">
          <cell r="X803">
            <v>5762</v>
          </cell>
          <cell r="Y803">
            <v>2039280</v>
          </cell>
          <cell r="Z803" t="str">
            <v>UNIDADE DE TERAPIA INTENSIVA</v>
          </cell>
          <cell r="AA803">
            <v>2</v>
          </cell>
          <cell r="AB803" t="str">
            <v>MAQ. E EQUIPAMENTOS</v>
          </cell>
          <cell r="AC803">
            <v>11.8887959401689</v>
          </cell>
          <cell r="AD803" t="str">
            <v>BOM</v>
          </cell>
        </row>
        <row r="804">
          <cell r="X804">
            <v>5763</v>
          </cell>
          <cell r="Y804">
            <v>2039281</v>
          </cell>
          <cell r="Z804" t="str">
            <v>HEMODIALISE / DIÁLISE</v>
          </cell>
          <cell r="AA804">
            <v>2</v>
          </cell>
          <cell r="AB804" t="str">
            <v>MAQ. E EQUIPAMENTOS</v>
          </cell>
          <cell r="AC804">
            <v>11.8887959401689</v>
          </cell>
          <cell r="AD804" t="str">
            <v>BOM</v>
          </cell>
        </row>
        <row r="805">
          <cell r="X805">
            <v>5764</v>
          </cell>
          <cell r="Y805">
            <v>2039282</v>
          </cell>
          <cell r="Z805" t="str">
            <v>HEMODIALISE / DIÁLISE</v>
          </cell>
          <cell r="AA805">
            <v>2</v>
          </cell>
          <cell r="AB805" t="str">
            <v>MAQ. E EQUIPAMENTOS</v>
          </cell>
          <cell r="AC805">
            <v>11.8887959401689</v>
          </cell>
          <cell r="AD805" t="str">
            <v>BOM</v>
          </cell>
        </row>
        <row r="806">
          <cell r="X806">
            <v>5765</v>
          </cell>
          <cell r="Y806">
            <v>2039283</v>
          </cell>
          <cell r="Z806" t="str">
            <v>APOIO AO DIAGNÓSTICO</v>
          </cell>
          <cell r="AA806">
            <v>2</v>
          </cell>
          <cell r="AB806" t="str">
            <v>MAQ. E EQUIPAMENTOS</v>
          </cell>
          <cell r="AC806">
            <v>11.8887959401689</v>
          </cell>
          <cell r="AD806" t="str">
            <v>BOM</v>
          </cell>
        </row>
        <row r="807">
          <cell r="X807">
            <v>5766</v>
          </cell>
          <cell r="Y807">
            <v>2039284</v>
          </cell>
          <cell r="Z807" t="str">
            <v>CLÍNICA MÉDICA</v>
          </cell>
          <cell r="AA807">
            <v>2</v>
          </cell>
          <cell r="AB807" t="str">
            <v>MAQ. E EQUIPAMENTOS</v>
          </cell>
          <cell r="AC807">
            <v>11.8887959401689</v>
          </cell>
          <cell r="AD807" t="str">
            <v>BOM</v>
          </cell>
        </row>
        <row r="808">
          <cell r="X808">
            <v>5767</v>
          </cell>
          <cell r="Y808">
            <v>2039285</v>
          </cell>
          <cell r="Z808" t="str">
            <v>CLÍNICA MÉDICA</v>
          </cell>
          <cell r="AA808">
            <v>2</v>
          </cell>
          <cell r="AB808" t="str">
            <v>MAQ. E EQUIPAMENTOS</v>
          </cell>
          <cell r="AC808">
            <v>11.8887959401689</v>
          </cell>
          <cell r="AD808" t="str">
            <v>BOM</v>
          </cell>
        </row>
        <row r="809">
          <cell r="X809">
            <v>5768</v>
          </cell>
          <cell r="Y809">
            <v>2039286</v>
          </cell>
          <cell r="Z809" t="str">
            <v>CLINICA CIRÚRGICA</v>
          </cell>
          <cell r="AA809">
            <v>2</v>
          </cell>
          <cell r="AB809" t="str">
            <v>MAQ. E EQUIPAMENTOS</v>
          </cell>
          <cell r="AC809">
            <v>11.8887959401689</v>
          </cell>
          <cell r="AD809" t="str">
            <v>BOM</v>
          </cell>
        </row>
        <row r="810">
          <cell r="X810">
            <v>5769</v>
          </cell>
          <cell r="Y810">
            <v>2039287</v>
          </cell>
          <cell r="Z810" t="str">
            <v>UNIDADE DE TERAPIA INTENSIVA</v>
          </cell>
          <cell r="AA810">
            <v>2</v>
          </cell>
          <cell r="AB810" t="str">
            <v>MAQ. E EQUIPAMENTOS</v>
          </cell>
          <cell r="AC810">
            <v>11.8887959401689</v>
          </cell>
          <cell r="AD810" t="str">
            <v>BOM</v>
          </cell>
        </row>
        <row r="811">
          <cell r="X811">
            <v>5770</v>
          </cell>
          <cell r="Y811">
            <v>2039288</v>
          </cell>
          <cell r="Z811" t="str">
            <v>CLÍNICA MÉDICA</v>
          </cell>
          <cell r="AA811">
            <v>2</v>
          </cell>
          <cell r="AB811" t="str">
            <v>MAQ. E EQUIPAMENTOS</v>
          </cell>
          <cell r="AC811">
            <v>11.8887959401689</v>
          </cell>
          <cell r="AD811" t="str">
            <v>BOM</v>
          </cell>
        </row>
        <row r="812">
          <cell r="X812">
            <v>5771</v>
          </cell>
          <cell r="Y812">
            <v>2039289</v>
          </cell>
          <cell r="Z812" t="str">
            <v>CLÍNICA MÉDICA</v>
          </cell>
          <cell r="AA812">
            <v>2</v>
          </cell>
          <cell r="AB812" t="str">
            <v>MAQ. E EQUIPAMENTOS</v>
          </cell>
          <cell r="AC812">
            <v>11.8887959401689</v>
          </cell>
          <cell r="AD812" t="str">
            <v>BOM</v>
          </cell>
        </row>
        <row r="813">
          <cell r="X813">
            <v>5772</v>
          </cell>
          <cell r="Y813">
            <v>2039290</v>
          </cell>
          <cell r="Z813" t="str">
            <v>AMBULATÓRIO</v>
          </cell>
          <cell r="AA813">
            <v>2</v>
          </cell>
          <cell r="AB813" t="str">
            <v>MAQ. E EQUIPAMENTOS</v>
          </cell>
          <cell r="AC813">
            <v>11.8887959401689</v>
          </cell>
          <cell r="AD813" t="str">
            <v>BOM</v>
          </cell>
        </row>
        <row r="814">
          <cell r="X814">
            <v>5773</v>
          </cell>
          <cell r="Y814">
            <v>2039291</v>
          </cell>
          <cell r="Z814" t="str">
            <v>APOIO AO DIAGNÓSTICO</v>
          </cell>
          <cell r="AA814">
            <v>2</v>
          </cell>
          <cell r="AB814" t="str">
            <v>MAQ. E EQUIPAMENTOS</v>
          </cell>
          <cell r="AC814">
            <v>11.8887959401689</v>
          </cell>
          <cell r="AD814" t="str">
            <v>BOM</v>
          </cell>
        </row>
        <row r="815">
          <cell r="X815">
            <v>5774</v>
          </cell>
          <cell r="Y815">
            <v>2039292</v>
          </cell>
          <cell r="Z815" t="str">
            <v>UNIDADE DE TERAPIA INTENSIVA</v>
          </cell>
          <cell r="AA815">
            <v>2</v>
          </cell>
          <cell r="AB815" t="str">
            <v>MAQ. E EQUIPAMENTOS</v>
          </cell>
          <cell r="AC815">
            <v>11.8887959401689</v>
          </cell>
          <cell r="AD815" t="str">
            <v>BOM</v>
          </cell>
        </row>
        <row r="816">
          <cell r="X816">
            <v>5775</v>
          </cell>
          <cell r="Y816">
            <v>2039293</v>
          </cell>
          <cell r="Z816" t="str">
            <v>CLINICA CIRÚRGICA</v>
          </cell>
          <cell r="AA816">
            <v>2</v>
          </cell>
          <cell r="AB816" t="str">
            <v>MAQ. E EQUIPAMENTOS</v>
          </cell>
          <cell r="AC816">
            <v>11.8887959401689</v>
          </cell>
          <cell r="AD816" t="str">
            <v>BOM</v>
          </cell>
        </row>
        <row r="817">
          <cell r="X817">
            <v>5776</v>
          </cell>
          <cell r="Y817">
            <v>2039294</v>
          </cell>
          <cell r="Z817" t="str">
            <v>CLINICA CIRÚRGICA</v>
          </cell>
          <cell r="AA817">
            <v>2</v>
          </cell>
          <cell r="AB817" t="str">
            <v>MAQ. E EQUIPAMENTOS</v>
          </cell>
          <cell r="AC817">
            <v>11.8887959401689</v>
          </cell>
          <cell r="AD817" t="str">
            <v>BOM</v>
          </cell>
        </row>
        <row r="818">
          <cell r="X818">
            <v>5777</v>
          </cell>
          <cell r="Y818">
            <v>2039295</v>
          </cell>
          <cell r="Z818" t="str">
            <v>CLINICA MÉDICA</v>
          </cell>
          <cell r="AA818">
            <v>2</v>
          </cell>
          <cell r="AB818" t="str">
            <v>MAQ. E EQUIPAMENTOS</v>
          </cell>
          <cell r="AC818">
            <v>11.8887959401689</v>
          </cell>
          <cell r="AD818" t="str">
            <v>BOM</v>
          </cell>
        </row>
        <row r="819">
          <cell r="X819">
            <v>5778</v>
          </cell>
          <cell r="Y819">
            <v>2039296</v>
          </cell>
          <cell r="Z819" t="str">
            <v>ALMOXARIFADO – HGG</v>
          </cell>
          <cell r="AA819">
            <v>2</v>
          </cell>
          <cell r="AB819" t="str">
            <v>MAQ. E EQUIPAMENTOS</v>
          </cell>
          <cell r="AC819">
            <v>11.8887959401689</v>
          </cell>
          <cell r="AD819" t="str">
            <v>BOM</v>
          </cell>
        </row>
        <row r="820">
          <cell r="X820">
            <v>5780</v>
          </cell>
          <cell r="Y820">
            <v>2039297</v>
          </cell>
          <cell r="Z820" t="str">
            <v>SALA DOS MOTORISTAS – HGG</v>
          </cell>
          <cell r="AA820">
            <v>3</v>
          </cell>
          <cell r="AB820" t="str">
            <v>MAQ. E EQUIPAMENTOS</v>
          </cell>
          <cell r="AC820">
            <v>34.3564814814758</v>
          </cell>
          <cell r="AD820" t="str">
            <v>BOM</v>
          </cell>
        </row>
        <row r="821">
          <cell r="X821">
            <v>5786</v>
          </cell>
          <cell r="Y821">
            <v>2039298</v>
          </cell>
          <cell r="Z821" t="str">
            <v>ALMOXARIFADO</v>
          </cell>
          <cell r="AA821">
            <v>6</v>
          </cell>
          <cell r="AB821" t="str">
            <v>MAQ. E EQUIPAMENTOS</v>
          </cell>
          <cell r="AC821">
            <v>9.30270299145129</v>
          </cell>
          <cell r="AD821" t="str">
            <v>BOM</v>
          </cell>
        </row>
        <row r="822">
          <cell r="X822">
            <v>5787</v>
          </cell>
          <cell r="Y822">
            <v>2039299</v>
          </cell>
          <cell r="Z822" t="str">
            <v>CLÍNICA CIRÚRGICA</v>
          </cell>
          <cell r="AA822">
            <v>6</v>
          </cell>
          <cell r="AB822" t="str">
            <v>MAQ. E EQUIPAMENTOS</v>
          </cell>
          <cell r="AC822">
            <v>9.0914529914513</v>
          </cell>
          <cell r="AD822" t="str">
            <v>BOM</v>
          </cell>
        </row>
        <row r="823">
          <cell r="X823">
            <v>5788</v>
          </cell>
          <cell r="Y823">
            <v>2039300</v>
          </cell>
          <cell r="Z823" t="str">
            <v>ALMOXARIFADO</v>
          </cell>
          <cell r="AA823">
            <v>6</v>
          </cell>
          <cell r="AB823" t="str">
            <v>MAQ. E EQUIPAMENTOS</v>
          </cell>
          <cell r="AC823">
            <v>2.92138215811796</v>
          </cell>
          <cell r="AD823" t="str">
            <v>BOM</v>
          </cell>
        </row>
        <row r="824">
          <cell r="X824">
            <v>5789</v>
          </cell>
          <cell r="Y824">
            <v>2039301</v>
          </cell>
          <cell r="Z824" t="str">
            <v>ALMOXARIFADO</v>
          </cell>
          <cell r="AA824">
            <v>6</v>
          </cell>
          <cell r="AB824" t="str">
            <v>MAQ. E EQUIPAMENTOS</v>
          </cell>
          <cell r="AC824">
            <v>2.92138215811796</v>
          </cell>
          <cell r="AD824" t="str">
            <v>BOM</v>
          </cell>
        </row>
        <row r="825">
          <cell r="X825">
            <v>5790</v>
          </cell>
          <cell r="Y825">
            <v>2039302</v>
          </cell>
          <cell r="Z825" t="str">
            <v>CHI - NUCLEO ADMINISTRATIVO</v>
          </cell>
          <cell r="AA825">
            <v>6</v>
          </cell>
          <cell r="AB825" t="str">
            <v>MAQ. E EQUIPAMENTOS</v>
          </cell>
          <cell r="AC825">
            <v>2.92138215811796</v>
          </cell>
          <cell r="AD825" t="str">
            <v>BOM</v>
          </cell>
        </row>
        <row r="826">
          <cell r="X826">
            <v>5791</v>
          </cell>
          <cell r="Y826">
            <v>2039303</v>
          </cell>
          <cell r="Z826" t="str">
            <v>ALMOXARIFADO</v>
          </cell>
          <cell r="AA826">
            <v>6</v>
          </cell>
          <cell r="AB826" t="str">
            <v>MAQ. E EQUIPAMENTOS</v>
          </cell>
          <cell r="AC826">
            <v>2.92138215811796</v>
          </cell>
          <cell r="AD826" t="str">
            <v>BOM</v>
          </cell>
        </row>
        <row r="827">
          <cell r="X827">
            <v>5792</v>
          </cell>
          <cell r="Y827">
            <v>2039304</v>
          </cell>
          <cell r="Z827" t="str">
            <v>AMBULATÓRIO – GERÊNCIA</v>
          </cell>
          <cell r="AA827">
            <v>6</v>
          </cell>
          <cell r="AB827" t="str">
            <v>MAQ. E EQUIPAMENTOS</v>
          </cell>
          <cell r="AC827" t="str">
            <v>-</v>
          </cell>
          <cell r="AD827" t="str">
            <v>BOM</v>
          </cell>
        </row>
        <row r="828">
          <cell r="X828">
            <v>5793</v>
          </cell>
          <cell r="Y828">
            <v>2039305</v>
          </cell>
          <cell r="Z828" t="str">
            <v>ENSINO E PESQUISA</v>
          </cell>
          <cell r="AA828">
            <v>6</v>
          </cell>
          <cell r="AB828" t="str">
            <v>MAQ. E EQUIPAMENTOS</v>
          </cell>
          <cell r="AC828" t="str">
            <v>-</v>
          </cell>
          <cell r="AD828" t="str">
            <v>BOM</v>
          </cell>
        </row>
        <row r="829">
          <cell r="X829">
            <v>5794</v>
          </cell>
          <cell r="Y829">
            <v>2039306</v>
          </cell>
          <cell r="Z829" t="str">
            <v>GERÊNCIA DE ENFERMAGEM</v>
          </cell>
          <cell r="AA829">
            <v>6</v>
          </cell>
          <cell r="AB829" t="str">
            <v>MAQ. E EQUIPAMENTOS</v>
          </cell>
          <cell r="AC829">
            <v>14.7998342414513</v>
          </cell>
          <cell r="AD829" t="str">
            <v>BOM</v>
          </cell>
        </row>
        <row r="830">
          <cell r="X830">
            <v>5795</v>
          </cell>
          <cell r="Y830">
            <v>2039307</v>
          </cell>
          <cell r="Z830" t="str">
            <v>CLINICA CIRÚRGICA</v>
          </cell>
          <cell r="AA830">
            <v>6</v>
          </cell>
          <cell r="AB830" t="str">
            <v>MAQ. E EQUIPAMENTOS</v>
          </cell>
          <cell r="AC830">
            <v>14.7998342414513</v>
          </cell>
          <cell r="AD830" t="str">
            <v>BOM</v>
          </cell>
        </row>
        <row r="831">
          <cell r="X831">
            <v>5796</v>
          </cell>
          <cell r="Y831">
            <v>2039308</v>
          </cell>
          <cell r="Z831" t="str">
            <v>ALMOXARIFADO</v>
          </cell>
          <cell r="AA831">
            <v>6</v>
          </cell>
          <cell r="AB831" t="str">
            <v>MAQ. E EQUIPAMENTOS</v>
          </cell>
          <cell r="AC831">
            <v>14.3050367877476</v>
          </cell>
          <cell r="AD831" t="str">
            <v>BOM</v>
          </cell>
        </row>
        <row r="832">
          <cell r="X832">
            <v>5797</v>
          </cell>
          <cell r="Y832">
            <v>2039309</v>
          </cell>
          <cell r="Z832" t="str">
            <v>ADMINISTRAÇÃO - SEDE - ASCONI</v>
          </cell>
          <cell r="AA832">
            <v>6</v>
          </cell>
          <cell r="AB832" t="str">
            <v>MAQ. E EQUIPAMENTOS</v>
          </cell>
          <cell r="AC832">
            <v>14.3050367877476</v>
          </cell>
          <cell r="AD832" t="str">
            <v>BOM</v>
          </cell>
        </row>
        <row r="833">
          <cell r="X833">
            <v>5798</v>
          </cell>
          <cell r="Y833">
            <v>2039310</v>
          </cell>
          <cell r="Z833" t="str">
            <v>RECEPÇÃO “A”</v>
          </cell>
          <cell r="AA833">
            <v>6</v>
          </cell>
          <cell r="AB833" t="str">
            <v>MAQ. E EQUIPAMENTOS</v>
          </cell>
          <cell r="AC833">
            <v>14.3050367877476</v>
          </cell>
          <cell r="AD833" t="str">
            <v>BOM</v>
          </cell>
        </row>
        <row r="834">
          <cell r="X834">
            <v>5799</v>
          </cell>
          <cell r="Y834">
            <v>2039311</v>
          </cell>
          <cell r="Z834" t="str">
            <v>ALMOXARIFADO – SUCATA</v>
          </cell>
          <cell r="AA834">
            <v>6</v>
          </cell>
          <cell r="AB834" t="str">
            <v>MAQ. E EQUIPAMENTOS</v>
          </cell>
          <cell r="AC834">
            <v>14.3050367877476</v>
          </cell>
          <cell r="AD834" t="str">
            <v>RUIM</v>
          </cell>
        </row>
        <row r="835">
          <cell r="X835">
            <v>5800</v>
          </cell>
          <cell r="Y835">
            <v>2039312</v>
          </cell>
          <cell r="Z835" t="str">
            <v>ALMOXARIFADO</v>
          </cell>
          <cell r="AA835">
            <v>6</v>
          </cell>
          <cell r="AB835" t="str">
            <v>MAQ. E EQUIPAMENTOS</v>
          </cell>
          <cell r="AC835">
            <v>14.3050367877476</v>
          </cell>
          <cell r="AD835" t="str">
            <v>BOM</v>
          </cell>
        </row>
        <row r="836">
          <cell r="X836">
            <v>5801</v>
          </cell>
          <cell r="Y836">
            <v>2039313</v>
          </cell>
          <cell r="Z836" t="str">
            <v>ALMOXARIFADO – SUCATA</v>
          </cell>
          <cell r="AA836">
            <v>6</v>
          </cell>
          <cell r="AB836" t="str">
            <v>MAQ. E EQUIPAMENTOS</v>
          </cell>
          <cell r="AC836">
            <v>14.3050367877476</v>
          </cell>
          <cell r="AD836" t="str">
            <v>RUIM</v>
          </cell>
        </row>
        <row r="837">
          <cell r="X837">
            <v>5802</v>
          </cell>
          <cell r="Y837">
            <v>2039314</v>
          </cell>
          <cell r="Z837" t="str">
            <v>FARMÁCIA</v>
          </cell>
          <cell r="AA837">
            <v>6</v>
          </cell>
          <cell r="AB837" t="str">
            <v>MAQ. E EQUIPAMENTOS</v>
          </cell>
          <cell r="AC837">
            <v>14.3050367877476</v>
          </cell>
          <cell r="AD837" t="str">
            <v>BOM</v>
          </cell>
        </row>
        <row r="838">
          <cell r="X838">
            <v>5803</v>
          </cell>
          <cell r="Y838">
            <v>2039315</v>
          </cell>
          <cell r="Z838" t="str">
            <v>ALMOXARIFADO</v>
          </cell>
          <cell r="AA838">
            <v>6</v>
          </cell>
          <cell r="AB838" t="str">
            <v>MAQ. E EQUIPAMENTOS</v>
          </cell>
          <cell r="AC838">
            <v>14.3050367877476</v>
          </cell>
          <cell r="AD838" t="str">
            <v>BOM</v>
          </cell>
        </row>
        <row r="839">
          <cell r="X839">
            <v>5804</v>
          </cell>
          <cell r="Y839">
            <v>2039316</v>
          </cell>
          <cell r="Z839" t="str">
            <v>CHI - TRIAGEM MEDICA</v>
          </cell>
          <cell r="AA839">
            <v>6</v>
          </cell>
          <cell r="AB839" t="str">
            <v>MAQ. E EQUIPAMENTOS</v>
          </cell>
          <cell r="AC839">
            <v>14.3050367877476</v>
          </cell>
          <cell r="AD839" t="str">
            <v>BOM</v>
          </cell>
        </row>
        <row r="840">
          <cell r="X840">
            <v>5805</v>
          </cell>
          <cell r="Y840">
            <v>2039317</v>
          </cell>
          <cell r="Z840" t="str">
            <v>ASTEC</v>
          </cell>
          <cell r="AA840">
            <v>6</v>
          </cell>
          <cell r="AB840" t="str">
            <v>MAQ. E EQUIPAMENTOS</v>
          </cell>
          <cell r="AC840">
            <v>14.3050367877476</v>
          </cell>
          <cell r="AD840" t="str">
            <v>BOM</v>
          </cell>
        </row>
        <row r="841">
          <cell r="X841">
            <v>5806</v>
          </cell>
          <cell r="Y841">
            <v>2039318</v>
          </cell>
          <cell r="Z841" t="str">
            <v>ALMOXARIFADO – SUCATA</v>
          </cell>
          <cell r="AA841">
            <v>6</v>
          </cell>
          <cell r="AB841" t="str">
            <v>MAQ. E EQUIPAMENTOS</v>
          </cell>
          <cell r="AC841">
            <v>14.3050367877476</v>
          </cell>
          <cell r="AD841" t="str">
            <v>RUIM</v>
          </cell>
        </row>
        <row r="842">
          <cell r="X842">
            <v>5807</v>
          </cell>
          <cell r="Y842">
            <v>2039319</v>
          </cell>
          <cell r="Z842" t="str">
            <v>AGÊNCIA TRANSFUSIONAL</v>
          </cell>
          <cell r="AA842">
            <v>6</v>
          </cell>
          <cell r="AB842" t="str">
            <v>MAQ. E EQUIPAMENTOS</v>
          </cell>
          <cell r="AC842">
            <v>14.3050367877476</v>
          </cell>
          <cell r="AD842" t="str">
            <v>BOM</v>
          </cell>
        </row>
        <row r="843">
          <cell r="X843">
            <v>5808</v>
          </cell>
          <cell r="Y843">
            <v>2039320</v>
          </cell>
          <cell r="Z843" t="str">
            <v>SRDH</v>
          </cell>
          <cell r="AA843">
            <v>6</v>
          </cell>
          <cell r="AB843" t="str">
            <v>MAQ. E EQUIPAMENTOS</v>
          </cell>
          <cell r="AC843">
            <v>14.3050367877476</v>
          </cell>
          <cell r="AD843" t="str">
            <v>BOM</v>
          </cell>
        </row>
        <row r="844">
          <cell r="X844">
            <v>5809</v>
          </cell>
          <cell r="Y844">
            <v>2039321</v>
          </cell>
          <cell r="Z844" t="str">
            <v>ALMOXARIFADO – SUCATA</v>
          </cell>
          <cell r="AA844">
            <v>6</v>
          </cell>
          <cell r="AB844" t="str">
            <v>MAQ. E EQUIPAMENTOS</v>
          </cell>
          <cell r="AC844">
            <v>14.3050367877476</v>
          </cell>
          <cell r="AD844" t="str">
            <v>RUIM</v>
          </cell>
        </row>
        <row r="845">
          <cell r="X845">
            <v>5810</v>
          </cell>
          <cell r="Y845">
            <v>2039322</v>
          </cell>
          <cell r="Z845" t="str">
            <v>ALMOXARIFADO – SUCATA</v>
          </cell>
          <cell r="AA845">
            <v>6</v>
          </cell>
          <cell r="AB845" t="str">
            <v>MAQ. E EQUIPAMENTOS</v>
          </cell>
          <cell r="AC845">
            <v>14.3050367877476</v>
          </cell>
          <cell r="AD845" t="str">
            <v>RUIM</v>
          </cell>
        </row>
        <row r="846">
          <cell r="X846">
            <v>5811</v>
          </cell>
          <cell r="Y846">
            <v>2039323</v>
          </cell>
          <cell r="Z846" t="str">
            <v>CCIH</v>
          </cell>
          <cell r="AA846">
            <v>6</v>
          </cell>
          <cell r="AB846" t="str">
            <v>MAQ. E EQUIPAMENTOS</v>
          </cell>
          <cell r="AC846">
            <v>14.3050367877476</v>
          </cell>
          <cell r="AD846" t="str">
            <v>BOM</v>
          </cell>
        </row>
        <row r="847">
          <cell r="X847">
            <v>5812</v>
          </cell>
          <cell r="Y847">
            <v>2039324</v>
          </cell>
          <cell r="Z847" t="str">
            <v>CLINICA MÉDICA</v>
          </cell>
          <cell r="AA847">
            <v>6</v>
          </cell>
          <cell r="AB847" t="str">
            <v>MAQ. E EQUIPAMENTOS</v>
          </cell>
          <cell r="AC847">
            <v>14.3050367877476</v>
          </cell>
          <cell r="AD847" t="str">
            <v>BOM</v>
          </cell>
        </row>
        <row r="848">
          <cell r="X848">
            <v>5813</v>
          </cell>
          <cell r="Y848">
            <v>2039325</v>
          </cell>
          <cell r="Z848" t="str">
            <v>CLINICA MÉDICA</v>
          </cell>
          <cell r="AA848">
            <v>6</v>
          </cell>
          <cell r="AB848" t="str">
            <v>MAQ. E EQUIPAMENTOS</v>
          </cell>
          <cell r="AC848">
            <v>14.3050367877476</v>
          </cell>
          <cell r="AD848" t="str">
            <v>BOM</v>
          </cell>
        </row>
        <row r="849">
          <cell r="X849">
            <v>5814</v>
          </cell>
          <cell r="Y849">
            <v>2039326</v>
          </cell>
          <cell r="Z849" t="str">
            <v>LABORATORIO</v>
          </cell>
          <cell r="AA849">
            <v>6</v>
          </cell>
          <cell r="AB849" t="str">
            <v>MAQ. E EQUIPAMENTOS</v>
          </cell>
          <cell r="AC849">
            <v>2.04436965811501</v>
          </cell>
          <cell r="AD849" t="str">
            <v>BOM</v>
          </cell>
        </row>
        <row r="850">
          <cell r="X850">
            <v>5815</v>
          </cell>
          <cell r="Y850">
            <v>2039327</v>
          </cell>
          <cell r="Z850" t="str">
            <v>HEMODIALISE / DIÁLISE</v>
          </cell>
          <cell r="AA850">
            <v>6</v>
          </cell>
          <cell r="AB850" t="str">
            <v>MAQ. E EQUIPAMENTOS</v>
          </cell>
          <cell r="AC850">
            <v>2.04436965811501</v>
          </cell>
          <cell r="AD850" t="str">
            <v>BOM</v>
          </cell>
        </row>
        <row r="851">
          <cell r="X851">
            <v>5820</v>
          </cell>
          <cell r="Y851">
            <v>2039328</v>
          </cell>
          <cell r="Z851" t="str">
            <v>CENTRAL DE MATERIAL E ESTERILIZAÇÃO</v>
          </cell>
          <cell r="AA851">
            <v>10</v>
          </cell>
          <cell r="AB851" t="str">
            <v>MAQ. E EQUIPAMENTOS</v>
          </cell>
          <cell r="AC851">
            <v>2691.4425</v>
          </cell>
          <cell r="AD851" t="str">
            <v>BOM</v>
          </cell>
        </row>
        <row r="852">
          <cell r="X852">
            <v>3945</v>
          </cell>
          <cell r="Y852">
            <v>2039329</v>
          </cell>
          <cell r="Z852" t="str">
            <v>SETOR DE FLUXO E INTERNAÇÃO                                 (TÉCNICA EM ENFERMAGEM)</v>
          </cell>
          <cell r="AA852">
            <v>6</v>
          </cell>
          <cell r="AB852" t="str">
            <v>MAQ. E EQUIPAMENTOS</v>
          </cell>
          <cell r="AC852">
            <v>135.71722008547</v>
          </cell>
          <cell r="AD852" t="str">
            <v>BOM</v>
          </cell>
        </row>
        <row r="853">
          <cell r="X853">
            <v>5738</v>
          </cell>
          <cell r="Y853">
            <v>2039330</v>
          </cell>
          <cell r="Z853" t="str">
            <v>ÁREA DAS CALDEIRAS - HGG</v>
          </cell>
          <cell r="AA853">
            <v>25</v>
          </cell>
          <cell r="AB853" t="str">
            <v>MAQ. E EQUIPAMENTOS</v>
          </cell>
          <cell r="AC853">
            <v>64738.8817735043</v>
          </cell>
          <cell r="AD853" t="str">
            <v>BOM</v>
          </cell>
        </row>
        <row r="854">
          <cell r="X854">
            <v>5821</v>
          </cell>
          <cell r="Y854">
            <v>2039331</v>
          </cell>
          <cell r="Z854" t="str">
            <v>UNIDADE DE TERAPIA INTENSIVA</v>
          </cell>
          <cell r="AA854">
            <v>2</v>
          </cell>
          <cell r="AB854" t="str">
            <v>MAQ. E EQUIPAMENTOS</v>
          </cell>
          <cell r="AC854" t="str">
            <v>-</v>
          </cell>
          <cell r="AD854" t="str">
            <v>REGULAR</v>
          </cell>
        </row>
        <row r="855">
          <cell r="X855">
            <v>5822</v>
          </cell>
          <cell r="Y855">
            <v>2039332</v>
          </cell>
          <cell r="Z855" t="str">
            <v>UNIDADE DE TERAPIA INTENSIVA</v>
          </cell>
          <cell r="AA855">
            <v>2</v>
          </cell>
          <cell r="AB855" t="str">
            <v>MAQ. E EQUIPAMENTOS</v>
          </cell>
          <cell r="AC855" t="str">
            <v>-</v>
          </cell>
          <cell r="AD855" t="str">
            <v>REGULAR</v>
          </cell>
        </row>
        <row r="856">
          <cell r="X856">
            <v>5823</v>
          </cell>
          <cell r="Y856">
            <v>2039333</v>
          </cell>
          <cell r="Z856" t="str">
            <v>UNIDADE DE TERAPIA INTENSIVA</v>
          </cell>
          <cell r="AA856">
            <v>2</v>
          </cell>
          <cell r="AB856" t="str">
            <v>MAQ. E EQUIPAMENTOS</v>
          </cell>
          <cell r="AC856" t="str">
            <v>-</v>
          </cell>
          <cell r="AD856" t="str">
            <v>REGULAR</v>
          </cell>
        </row>
        <row r="857">
          <cell r="X857">
            <v>5824</v>
          </cell>
          <cell r="Y857">
            <v>2039334</v>
          </cell>
          <cell r="Z857" t="str">
            <v>UNIDADE DE TERAPIA INTENSIVA</v>
          </cell>
          <cell r="AA857">
            <v>2</v>
          </cell>
          <cell r="AB857" t="str">
            <v>MAQ. E EQUIPAMENTOS</v>
          </cell>
          <cell r="AC857" t="str">
            <v>-</v>
          </cell>
          <cell r="AD857" t="str">
            <v>REGULAR</v>
          </cell>
        </row>
        <row r="858">
          <cell r="X858">
            <v>5825</v>
          </cell>
          <cell r="Y858">
            <v>2039335</v>
          </cell>
          <cell r="Z858" t="str">
            <v>UNIDADE DE TERAPIA INTENSIVA</v>
          </cell>
          <cell r="AA858">
            <v>2</v>
          </cell>
          <cell r="AB858" t="str">
            <v>MAQ. E EQUIPAMENTOS</v>
          </cell>
          <cell r="AC858" t="str">
            <v>-</v>
          </cell>
          <cell r="AD858" t="str">
            <v>REGULAR</v>
          </cell>
        </row>
        <row r="859">
          <cell r="X859">
            <v>5826</v>
          </cell>
          <cell r="Y859">
            <v>2039336</v>
          </cell>
          <cell r="Z859" t="str">
            <v>UNIDADE DE TERAPIA INTENSIVA</v>
          </cell>
          <cell r="AA859">
            <v>2</v>
          </cell>
          <cell r="AB859" t="str">
            <v>MAQ. E EQUIPAMENTOS</v>
          </cell>
          <cell r="AC859" t="str">
            <v>-</v>
          </cell>
          <cell r="AD859" t="str">
            <v>REGULAR</v>
          </cell>
        </row>
        <row r="860">
          <cell r="X860">
            <v>5827</v>
          </cell>
          <cell r="Y860">
            <v>2039337</v>
          </cell>
          <cell r="Z860" t="str">
            <v>UNIDADE DE TERAPIA INTENSIVA</v>
          </cell>
          <cell r="AA860">
            <v>2</v>
          </cell>
          <cell r="AB860" t="str">
            <v>MAQ. E EQUIPAMENTOS</v>
          </cell>
          <cell r="AC860" t="str">
            <v>-</v>
          </cell>
          <cell r="AD860" t="str">
            <v>REGULAR</v>
          </cell>
        </row>
        <row r="861">
          <cell r="X861">
            <v>5828</v>
          </cell>
          <cell r="Y861">
            <v>2039338</v>
          </cell>
          <cell r="Z861" t="str">
            <v>UNIDADE DE TERAPIA INTENSIVA</v>
          </cell>
          <cell r="AA861">
            <v>2</v>
          </cell>
          <cell r="AB861" t="str">
            <v>MAQ. E EQUIPAMENTOS</v>
          </cell>
          <cell r="AC861" t="str">
            <v>-</v>
          </cell>
          <cell r="AD861" t="str">
            <v>REGULAR</v>
          </cell>
        </row>
        <row r="862">
          <cell r="X862">
            <v>5829</v>
          </cell>
          <cell r="Y862">
            <v>2039339</v>
          </cell>
          <cell r="Z862" t="str">
            <v>UNIDADE DE TERAPIA INTENSIVA</v>
          </cell>
          <cell r="AA862">
            <v>2</v>
          </cell>
          <cell r="AB862" t="str">
            <v>MAQ. E EQUIPAMENTOS</v>
          </cell>
          <cell r="AC862">
            <v>8.08634615384442</v>
          </cell>
          <cell r="AD862" t="str">
            <v>REGULAR</v>
          </cell>
        </row>
        <row r="863">
          <cell r="X863">
            <v>5830</v>
          </cell>
          <cell r="Y863">
            <v>2039340</v>
          </cell>
          <cell r="Z863" t="str">
            <v>UNIDADE DE TERAPIA INTENSIVA</v>
          </cell>
          <cell r="AA863">
            <v>2</v>
          </cell>
          <cell r="AB863" t="str">
            <v>MAQ. E EQUIPAMENTOS</v>
          </cell>
          <cell r="AC863">
            <v>8.08634615384442</v>
          </cell>
          <cell r="AD863" t="str">
            <v>REGULAR</v>
          </cell>
        </row>
        <row r="864">
          <cell r="X864">
            <v>5831</v>
          </cell>
          <cell r="Y864">
            <v>2039341</v>
          </cell>
          <cell r="Z864" t="str">
            <v>APOIO AO DIAGNÓSTICO</v>
          </cell>
          <cell r="AA864">
            <v>2</v>
          </cell>
          <cell r="AB864" t="str">
            <v>MAQ. E EQUIPAMENTOS</v>
          </cell>
          <cell r="AC864">
            <v>8.08634615384442</v>
          </cell>
          <cell r="AD864" t="str">
            <v>REGULAR</v>
          </cell>
        </row>
        <row r="865">
          <cell r="X865">
            <v>5832</v>
          </cell>
          <cell r="Y865">
            <v>2039342</v>
          </cell>
          <cell r="Z865" t="str">
            <v>UNIDADE DE TERAPIA INTENSIVA</v>
          </cell>
          <cell r="AA865">
            <v>2</v>
          </cell>
          <cell r="AB865" t="str">
            <v>MAQ. E EQUIPAMENTOS</v>
          </cell>
          <cell r="AC865">
            <v>8.08634615384442</v>
          </cell>
          <cell r="AD865" t="str">
            <v>REGULAR</v>
          </cell>
        </row>
        <row r="866">
          <cell r="X866">
            <v>5833</v>
          </cell>
          <cell r="Y866">
            <v>2039343</v>
          </cell>
          <cell r="Z866" t="str">
            <v>UNIDADE DE TERAPIA INTENSIVA</v>
          </cell>
          <cell r="AA866">
            <v>2</v>
          </cell>
          <cell r="AB866" t="str">
            <v>MAQ. E EQUIPAMENTOS</v>
          </cell>
          <cell r="AC866">
            <v>8.08634615384442</v>
          </cell>
          <cell r="AD866" t="str">
            <v>REGULAR</v>
          </cell>
        </row>
        <row r="867">
          <cell r="X867">
            <v>5834</v>
          </cell>
          <cell r="Y867">
            <v>2039344</v>
          </cell>
          <cell r="Z867" t="str">
            <v>UNIDADE DE TERAPIA INTENSIVA</v>
          </cell>
          <cell r="AA867">
            <v>2</v>
          </cell>
          <cell r="AB867" t="str">
            <v>MAQ. E EQUIPAMENTOS</v>
          </cell>
          <cell r="AC867">
            <v>8.08634615384442</v>
          </cell>
          <cell r="AD867" t="str">
            <v>REGULAR</v>
          </cell>
        </row>
        <row r="868">
          <cell r="X868">
            <v>5835</v>
          </cell>
          <cell r="Y868">
            <v>2039345</v>
          </cell>
          <cell r="Z868" t="str">
            <v>APOIO AO DIAGNÓSTICO</v>
          </cell>
          <cell r="AA868">
            <v>2</v>
          </cell>
          <cell r="AB868" t="str">
            <v>MAQ. E EQUIPAMENTOS</v>
          </cell>
          <cell r="AC868">
            <v>8.08634615384442</v>
          </cell>
          <cell r="AD868" t="str">
            <v>REGULAR</v>
          </cell>
        </row>
        <row r="869">
          <cell r="X869">
            <v>5836</v>
          </cell>
          <cell r="Y869">
            <v>2039346</v>
          </cell>
          <cell r="Z869" t="str">
            <v>CENTRO CIRÚRGICO</v>
          </cell>
          <cell r="AA869">
            <v>2</v>
          </cell>
          <cell r="AB869" t="str">
            <v>MAQ. E EQUIPAMENTOS</v>
          </cell>
          <cell r="AC869">
            <v>8.08634615384442</v>
          </cell>
          <cell r="AD869" t="str">
            <v>REGULAR</v>
          </cell>
        </row>
        <row r="870">
          <cell r="X870">
            <v>5837</v>
          </cell>
          <cell r="Y870">
            <v>2039347</v>
          </cell>
          <cell r="Z870" t="str">
            <v>CENTRO CIRÚRGICO</v>
          </cell>
          <cell r="AA870">
            <v>2</v>
          </cell>
          <cell r="AB870" t="str">
            <v>MAQ. E EQUIPAMENTOS</v>
          </cell>
          <cell r="AC870">
            <v>8.08634615384442</v>
          </cell>
          <cell r="AD870" t="str">
            <v>REGULAR</v>
          </cell>
        </row>
        <row r="871">
          <cell r="X871">
            <v>5838</v>
          </cell>
          <cell r="Y871">
            <v>2039348</v>
          </cell>
          <cell r="Z871" t="str">
            <v>APOIO AO DIAGNÓSTICO</v>
          </cell>
          <cell r="AA871">
            <v>2</v>
          </cell>
          <cell r="AB871" t="str">
            <v>MAQ. E EQUIPAMENTOS</v>
          </cell>
          <cell r="AC871">
            <v>9.01151282051127</v>
          </cell>
          <cell r="AD871" t="str">
            <v>REGULAR</v>
          </cell>
        </row>
        <row r="872">
          <cell r="X872">
            <v>5839</v>
          </cell>
          <cell r="Y872">
            <v>2039349</v>
          </cell>
          <cell r="Z872" t="str">
            <v>APOIO AO DIAGNÓSTICO</v>
          </cell>
          <cell r="AA872">
            <v>2</v>
          </cell>
          <cell r="AB872" t="str">
            <v>MAQ. E EQUIPAMENTOS</v>
          </cell>
          <cell r="AC872">
            <v>9.01151282051127</v>
          </cell>
          <cell r="AD872" t="str">
            <v>REGULAR</v>
          </cell>
        </row>
        <row r="873">
          <cell r="X873">
            <v>5840</v>
          </cell>
          <cell r="Y873">
            <v>2039350</v>
          </cell>
          <cell r="Z873" t="str">
            <v>APOIO AO DIAGNÓSTICO</v>
          </cell>
          <cell r="AA873">
            <v>2</v>
          </cell>
          <cell r="AB873" t="str">
            <v>MAQ. E EQUIPAMENTOS</v>
          </cell>
          <cell r="AC873">
            <v>9.01151282051127</v>
          </cell>
          <cell r="AD873" t="str">
            <v>REGULAR</v>
          </cell>
        </row>
        <row r="874">
          <cell r="X874">
            <v>5841</v>
          </cell>
          <cell r="Y874">
            <v>2039351</v>
          </cell>
          <cell r="Z874" t="str">
            <v>CLINICA CIRÚRGICA</v>
          </cell>
          <cell r="AA874">
            <v>2</v>
          </cell>
          <cell r="AB874" t="str">
            <v>MAQ. E EQUIPAMENTOS</v>
          </cell>
          <cell r="AC874">
            <v>9.01151282051127</v>
          </cell>
          <cell r="AD874" t="str">
            <v>REGULAR</v>
          </cell>
        </row>
        <row r="875">
          <cell r="X875">
            <v>5842</v>
          </cell>
          <cell r="Y875">
            <v>2039352</v>
          </cell>
          <cell r="Z875" t="str">
            <v>CLINICA CIRÚRGICA</v>
          </cell>
          <cell r="AA875">
            <v>2</v>
          </cell>
          <cell r="AB875" t="str">
            <v>MAQ. E EQUIPAMENTOS</v>
          </cell>
          <cell r="AC875">
            <v>9.01151282051127</v>
          </cell>
          <cell r="AD875" t="str">
            <v>REGULAR</v>
          </cell>
        </row>
        <row r="876">
          <cell r="X876">
            <v>5843</v>
          </cell>
          <cell r="Y876">
            <v>2039353</v>
          </cell>
          <cell r="Z876" t="str">
            <v>CENTRO CIRÚRGICO</v>
          </cell>
          <cell r="AA876">
            <v>2</v>
          </cell>
          <cell r="AB876" t="str">
            <v>MAQ. E EQUIPAMENTOS</v>
          </cell>
          <cell r="AC876">
            <v>7.60751282051099</v>
          </cell>
          <cell r="AD876" t="str">
            <v>REGULAR</v>
          </cell>
        </row>
        <row r="877">
          <cell r="X877">
            <v>5844</v>
          </cell>
          <cell r="Y877">
            <v>2039354</v>
          </cell>
          <cell r="Z877" t="str">
            <v>CENTRO CIRÚRGICO</v>
          </cell>
          <cell r="AA877">
            <v>2</v>
          </cell>
          <cell r="AB877" t="str">
            <v>MAQ. E EQUIPAMENTOS</v>
          </cell>
          <cell r="AC877">
            <v>7.60751282051099</v>
          </cell>
          <cell r="AD877" t="str">
            <v>REGULAR</v>
          </cell>
        </row>
        <row r="878">
          <cell r="X878">
            <v>5845</v>
          </cell>
          <cell r="Y878">
            <v>2039355</v>
          </cell>
          <cell r="Z878" t="str">
            <v>CENTRO CIRÚRGICO</v>
          </cell>
          <cell r="AA878">
            <v>2</v>
          </cell>
          <cell r="AB878" t="str">
            <v>MAQ. E EQUIPAMENTOS</v>
          </cell>
          <cell r="AC878">
            <v>7.60751282051099</v>
          </cell>
          <cell r="AD878" t="str">
            <v>REGULAR</v>
          </cell>
        </row>
        <row r="879">
          <cell r="X879">
            <v>5846</v>
          </cell>
          <cell r="Y879">
            <v>2039356</v>
          </cell>
          <cell r="Z879" t="str">
            <v>CLINICA CIRÚRGICA</v>
          </cell>
          <cell r="AA879">
            <v>2</v>
          </cell>
          <cell r="AB879" t="str">
            <v>MAQ. E EQUIPAMENTOS</v>
          </cell>
          <cell r="AC879">
            <v>9.19242948717798</v>
          </cell>
          <cell r="AD879" t="str">
            <v>REGULAR</v>
          </cell>
        </row>
        <row r="880">
          <cell r="X880">
            <v>5847</v>
          </cell>
          <cell r="Y880">
            <v>2039357</v>
          </cell>
          <cell r="Z880" t="str">
            <v>CLINICA CIRÚRGICA</v>
          </cell>
          <cell r="AA880">
            <v>2</v>
          </cell>
          <cell r="AB880" t="str">
            <v>MAQ. E EQUIPAMENTOS</v>
          </cell>
          <cell r="AC880">
            <v>9.19242948717798</v>
          </cell>
          <cell r="AD880" t="str">
            <v>REGULAR</v>
          </cell>
        </row>
        <row r="881">
          <cell r="X881">
            <v>5848</v>
          </cell>
          <cell r="Y881">
            <v>2039358</v>
          </cell>
          <cell r="Z881" t="str">
            <v>CLINICA CIRÚRGICA</v>
          </cell>
          <cell r="AA881">
            <v>2</v>
          </cell>
          <cell r="AB881" t="str">
            <v>MAQ. E EQUIPAMENTOS</v>
          </cell>
          <cell r="AC881">
            <v>9.19242948717798</v>
          </cell>
          <cell r="AD881" t="str">
            <v>REGULAR</v>
          </cell>
        </row>
        <row r="882">
          <cell r="X882">
            <v>5849</v>
          </cell>
          <cell r="Y882">
            <v>2039359</v>
          </cell>
          <cell r="Z882" t="str">
            <v>HEMODIALISE / DIÁLISE</v>
          </cell>
          <cell r="AA882">
            <v>2</v>
          </cell>
          <cell r="AB882" t="str">
            <v>MAQ. E EQUIPAMENTOS</v>
          </cell>
          <cell r="AC882">
            <v>9.19242948717798</v>
          </cell>
          <cell r="AD882" t="str">
            <v>REGULAR</v>
          </cell>
        </row>
        <row r="883">
          <cell r="X883">
            <v>5850</v>
          </cell>
          <cell r="Y883">
            <v>2039360</v>
          </cell>
          <cell r="Z883" t="str">
            <v>CLINICA CIRÚRGICA</v>
          </cell>
          <cell r="AA883">
            <v>2</v>
          </cell>
          <cell r="AB883" t="str">
            <v>MAQ. E EQUIPAMENTOS</v>
          </cell>
          <cell r="AC883">
            <v>9.19242948717798</v>
          </cell>
          <cell r="AD883" t="str">
            <v>REGULAR</v>
          </cell>
        </row>
        <row r="884">
          <cell r="X884">
            <v>5851</v>
          </cell>
          <cell r="Y884">
            <v>2039361</v>
          </cell>
          <cell r="Z884" t="str">
            <v>CLINICA MÉDICA</v>
          </cell>
          <cell r="AA884">
            <v>2</v>
          </cell>
          <cell r="AB884" t="str">
            <v>MAQ. E EQUIPAMENTOS</v>
          </cell>
          <cell r="AC884">
            <v>7.61238782051173</v>
          </cell>
          <cell r="AD884" t="str">
            <v>REGULAR</v>
          </cell>
        </row>
        <row r="885">
          <cell r="X885">
            <v>5852</v>
          </cell>
          <cell r="Y885">
            <v>2039362</v>
          </cell>
          <cell r="Z885" t="str">
            <v>CLINICA MÉDICA</v>
          </cell>
          <cell r="AA885">
            <v>2</v>
          </cell>
          <cell r="AB885" t="str">
            <v>MAQ. E EQUIPAMENTOS</v>
          </cell>
          <cell r="AC885">
            <v>7.61238782051173</v>
          </cell>
          <cell r="AD885" t="str">
            <v>REGULAR</v>
          </cell>
        </row>
        <row r="886">
          <cell r="X886">
            <v>5853</v>
          </cell>
          <cell r="Y886">
            <v>2039363</v>
          </cell>
          <cell r="Z886" t="str">
            <v>CLINICA MÉDICA</v>
          </cell>
          <cell r="AA886">
            <v>2</v>
          </cell>
          <cell r="AB886" t="str">
            <v>MAQ. E EQUIPAMENTOS</v>
          </cell>
          <cell r="AC886">
            <v>8.36801282051173</v>
          </cell>
          <cell r="AD886" t="str">
            <v>REGULAR</v>
          </cell>
        </row>
        <row r="887">
          <cell r="X887">
            <v>5854</v>
          </cell>
          <cell r="Y887">
            <v>2039364</v>
          </cell>
          <cell r="Z887" t="str">
            <v>CLINICA MÉDICA</v>
          </cell>
          <cell r="AA887">
            <v>2</v>
          </cell>
          <cell r="AB887" t="str">
            <v>MAQ. E EQUIPAMENTOS</v>
          </cell>
          <cell r="AC887">
            <v>8.36801282051173</v>
          </cell>
          <cell r="AD887" t="str">
            <v>REGULAR</v>
          </cell>
        </row>
        <row r="888">
          <cell r="X888">
            <v>5855</v>
          </cell>
          <cell r="Y888">
            <v>2039365</v>
          </cell>
          <cell r="Z888" t="str">
            <v>CLINICA CIRÚRGICA</v>
          </cell>
          <cell r="AA888">
            <v>2</v>
          </cell>
          <cell r="AB888" t="str">
            <v>MAQ. E EQUIPAMENTOS</v>
          </cell>
          <cell r="AC888">
            <v>8.36801282051173</v>
          </cell>
          <cell r="AD888" t="str">
            <v>REGULAR</v>
          </cell>
        </row>
        <row r="889">
          <cell r="X889">
            <v>5856</v>
          </cell>
          <cell r="Y889">
            <v>2039366</v>
          </cell>
          <cell r="Z889" t="str">
            <v>HEMODIALISE / DIÁLISE</v>
          </cell>
          <cell r="AA889">
            <v>2</v>
          </cell>
          <cell r="AB889" t="str">
            <v>MAQ. E EQUIPAMENTOS</v>
          </cell>
          <cell r="AC889">
            <v>8.36801282051173</v>
          </cell>
          <cell r="AD889" t="str">
            <v>REGULAR</v>
          </cell>
        </row>
        <row r="890">
          <cell r="X890">
            <v>5857</v>
          </cell>
          <cell r="Y890">
            <v>2039367</v>
          </cell>
          <cell r="Z890" t="str">
            <v>HEMODIALISE / DIÁLISE</v>
          </cell>
          <cell r="AA890">
            <v>2</v>
          </cell>
          <cell r="AB890" t="str">
            <v>MAQ. E EQUIPAMENTOS</v>
          </cell>
          <cell r="AC890">
            <v>8.36801282051173</v>
          </cell>
          <cell r="AD890" t="str">
            <v>REGULAR</v>
          </cell>
        </row>
        <row r="891">
          <cell r="X891">
            <v>5858</v>
          </cell>
          <cell r="Y891">
            <v>2039368</v>
          </cell>
          <cell r="Z891" t="str">
            <v>CLINICA MÉDICA</v>
          </cell>
          <cell r="AA891">
            <v>2</v>
          </cell>
          <cell r="AB891" t="str">
            <v>MAQ. E EQUIPAMENTOS</v>
          </cell>
          <cell r="AC891">
            <v>8.36801282051173</v>
          </cell>
          <cell r="AD891" t="str">
            <v>REGULAR</v>
          </cell>
        </row>
        <row r="892">
          <cell r="X892">
            <v>5859</v>
          </cell>
          <cell r="Y892">
            <v>2039369</v>
          </cell>
          <cell r="Z892" t="str">
            <v>CLINICA MÉDICA</v>
          </cell>
          <cell r="AA892">
            <v>2</v>
          </cell>
          <cell r="AB892" t="str">
            <v>MAQ. E EQUIPAMENTOS</v>
          </cell>
          <cell r="AC892">
            <v>8.36801282051173</v>
          </cell>
          <cell r="AD892" t="str">
            <v>REGULAR</v>
          </cell>
        </row>
        <row r="893">
          <cell r="X893">
            <v>5860</v>
          </cell>
          <cell r="Y893">
            <v>2039370</v>
          </cell>
          <cell r="Z893" t="str">
            <v>CLINICA MÉDICA</v>
          </cell>
          <cell r="AA893">
            <v>2</v>
          </cell>
          <cell r="AB893" t="str">
            <v>MAQ. E EQUIPAMENTOS</v>
          </cell>
          <cell r="AC893">
            <v>8.36801282051173</v>
          </cell>
          <cell r="AD893" t="str">
            <v>REGULAR</v>
          </cell>
        </row>
        <row r="894">
          <cell r="X894">
            <v>5861</v>
          </cell>
          <cell r="Y894">
            <v>2039371</v>
          </cell>
          <cell r="Z894" t="str">
            <v>ALMOXARIFADO – HGG</v>
          </cell>
          <cell r="AA894">
            <v>2</v>
          </cell>
          <cell r="AB894" t="str">
            <v>MAQ. E EQUIPAMENTOS</v>
          </cell>
          <cell r="AC894">
            <v>8.36801282051173</v>
          </cell>
          <cell r="AD894" t="str">
            <v>REGULAR</v>
          </cell>
        </row>
        <row r="895">
          <cell r="X895">
            <v>5862</v>
          </cell>
          <cell r="Y895">
            <v>2039372</v>
          </cell>
          <cell r="Z895" t="str">
            <v>ALMOXARIFADO – HGG</v>
          </cell>
          <cell r="AA895">
            <v>2</v>
          </cell>
          <cell r="AB895" t="str">
            <v>MAQ. E EQUIPAMENTOS</v>
          </cell>
          <cell r="AC895">
            <v>8.36801282051173</v>
          </cell>
          <cell r="AD895" t="str">
            <v>REGULAR</v>
          </cell>
        </row>
        <row r="896">
          <cell r="X896">
            <v>5863</v>
          </cell>
          <cell r="Y896">
            <v>2039373</v>
          </cell>
          <cell r="Z896" t="str">
            <v>AMBULATÓRIO</v>
          </cell>
          <cell r="AA896">
            <v>2</v>
          </cell>
          <cell r="AB896" t="str">
            <v>MAQ. E EQUIPAMENTOS</v>
          </cell>
          <cell r="AC896">
            <v>8.36801282051173</v>
          </cell>
          <cell r="AD896" t="str">
            <v>REGULAR</v>
          </cell>
        </row>
        <row r="897">
          <cell r="X897">
            <v>5864</v>
          </cell>
          <cell r="Y897">
            <v>2039374</v>
          </cell>
          <cell r="Z897" t="str">
            <v>ALMOXARIFADO – HGG</v>
          </cell>
          <cell r="AA897">
            <v>2</v>
          </cell>
          <cell r="AB897" t="str">
            <v>MAQ. E EQUIPAMENTOS</v>
          </cell>
          <cell r="AC897">
            <v>8.36801282051173</v>
          </cell>
          <cell r="AD897" t="str">
            <v>REGULAR</v>
          </cell>
        </row>
        <row r="898">
          <cell r="X898">
            <v>5865</v>
          </cell>
          <cell r="Y898">
            <v>2039375</v>
          </cell>
          <cell r="Z898" t="str">
            <v>ALMOXARIFADO – HGG</v>
          </cell>
          <cell r="AA898">
            <v>2</v>
          </cell>
          <cell r="AB898" t="str">
            <v>MAQ. E EQUIPAMENTOS</v>
          </cell>
          <cell r="AC898">
            <v>8.36801282051173</v>
          </cell>
          <cell r="AD898" t="str">
            <v>REGULAR</v>
          </cell>
        </row>
        <row r="899">
          <cell r="X899">
            <v>5866</v>
          </cell>
          <cell r="Y899">
            <v>2039376</v>
          </cell>
          <cell r="Z899" t="str">
            <v>CLINICA MÉDICA</v>
          </cell>
          <cell r="AA899">
            <v>2</v>
          </cell>
          <cell r="AB899" t="str">
            <v>MAQ. E EQUIPAMENTOS</v>
          </cell>
          <cell r="AC899">
            <v>8.36801282051173</v>
          </cell>
          <cell r="AD899" t="str">
            <v>REGULAR</v>
          </cell>
        </row>
        <row r="900">
          <cell r="X900">
            <v>5867</v>
          </cell>
          <cell r="Y900">
            <v>2039377</v>
          </cell>
          <cell r="Z900" t="str">
            <v>CENTRO DE TERAPIA INTENSIVA</v>
          </cell>
          <cell r="AA900">
            <v>2</v>
          </cell>
          <cell r="AB900" t="str">
            <v>MAQ. E EQUIPAMENTOS</v>
          </cell>
          <cell r="AC900">
            <v>8.36801282051173</v>
          </cell>
          <cell r="AD900" t="str">
            <v>REGULAR</v>
          </cell>
        </row>
        <row r="901">
          <cell r="X901">
            <v>5868</v>
          </cell>
          <cell r="Y901">
            <v>2039378</v>
          </cell>
          <cell r="Z901" t="str">
            <v>ALMOXARIFADO – HGG</v>
          </cell>
          <cell r="AA901">
            <v>2</v>
          </cell>
          <cell r="AB901" t="str">
            <v>MAQ. E EQUIPAMENTOS</v>
          </cell>
          <cell r="AC901">
            <v>8.77967948717789</v>
          </cell>
          <cell r="AD901" t="str">
            <v>REGULAR</v>
          </cell>
        </row>
        <row r="902">
          <cell r="X902">
            <v>5869</v>
          </cell>
          <cell r="Y902">
            <v>2039379</v>
          </cell>
          <cell r="Z902" t="str">
            <v>CLINICA MÉDICA</v>
          </cell>
          <cell r="AA902">
            <v>2</v>
          </cell>
          <cell r="AB902" t="str">
            <v>MAQ. E EQUIPAMENTOS</v>
          </cell>
          <cell r="AC902">
            <v>8.77967948717789</v>
          </cell>
          <cell r="AD902" t="str">
            <v>REGULAR</v>
          </cell>
        </row>
        <row r="903">
          <cell r="X903">
            <v>5870</v>
          </cell>
          <cell r="Y903">
            <v>2039380</v>
          </cell>
          <cell r="Z903" t="str">
            <v>ALMOXARIFADO – HGG</v>
          </cell>
          <cell r="AA903">
            <v>2</v>
          </cell>
          <cell r="AB903" t="str">
            <v>MAQ. E EQUIPAMENTOS</v>
          </cell>
          <cell r="AC903">
            <v>8.77967948717789</v>
          </cell>
          <cell r="AD903" t="str">
            <v>REGULAR</v>
          </cell>
        </row>
        <row r="904">
          <cell r="X904">
            <v>5871</v>
          </cell>
          <cell r="Y904">
            <v>2039381</v>
          </cell>
          <cell r="Z904" t="str">
            <v>CENTRO CIRÚRGICO</v>
          </cell>
          <cell r="AA904">
            <v>10</v>
          </cell>
          <cell r="AB904" t="str">
            <v>MAQ. E EQUIPAMENTOS</v>
          </cell>
          <cell r="AC904">
            <v>6927.77787777778</v>
          </cell>
          <cell r="AD904" t="str">
            <v>BOM</v>
          </cell>
        </row>
        <row r="905">
          <cell r="X905">
            <v>5872</v>
          </cell>
          <cell r="Y905">
            <v>2039382</v>
          </cell>
          <cell r="Z905" t="str">
            <v>CENTRO CIRÚRGICO</v>
          </cell>
          <cell r="AA905">
            <v>10</v>
          </cell>
          <cell r="AB905" t="str">
            <v>MAQ. E EQUIPAMENTOS</v>
          </cell>
          <cell r="AC905">
            <v>6927.77787777778</v>
          </cell>
          <cell r="AD905" t="str">
            <v>BOM</v>
          </cell>
        </row>
        <row r="906">
          <cell r="X906">
            <v>5874</v>
          </cell>
          <cell r="Y906">
            <v>2039383</v>
          </cell>
          <cell r="Z906" t="str">
            <v>CAPELANIA</v>
          </cell>
          <cell r="AA906">
            <v>7</v>
          </cell>
          <cell r="AB906" t="str">
            <v>MÓVEIS E UTENSÍLIOS</v>
          </cell>
          <cell r="AC906">
            <v>263.876089743589</v>
          </cell>
          <cell r="AD906" t="str">
            <v>BOM</v>
          </cell>
        </row>
        <row r="907">
          <cell r="X907">
            <v>6382</v>
          </cell>
          <cell r="Y907">
            <v>2039384</v>
          </cell>
          <cell r="Z907" t="str">
            <v>GALPÃO ALMOXARIFADO</v>
          </cell>
          <cell r="AA907">
            <v>3</v>
          </cell>
          <cell r="AB907" t="str">
            <v>EQUIP. DE INFORMÁTICA</v>
          </cell>
          <cell r="AC907">
            <v>419.599423076924</v>
          </cell>
          <cell r="AD907" t="str">
            <v>BOM</v>
          </cell>
        </row>
        <row r="908">
          <cell r="X908">
            <v>6383</v>
          </cell>
          <cell r="Y908">
            <v>2039385</v>
          </cell>
          <cell r="Z908" t="str">
            <v>GALPÃO ALMOXARIFADO</v>
          </cell>
          <cell r="AA908">
            <v>3</v>
          </cell>
          <cell r="AB908" t="str">
            <v>EQUIP. DE INFORMÁTICA</v>
          </cell>
          <cell r="AC908">
            <v>419.599423076924</v>
          </cell>
          <cell r="AD908" t="str">
            <v>BOM</v>
          </cell>
        </row>
        <row r="909">
          <cell r="X909">
            <v>6384</v>
          </cell>
          <cell r="Y909">
            <v>2039386</v>
          </cell>
          <cell r="Z909" t="str">
            <v>GALPÃO ALMOXARIFADO</v>
          </cell>
          <cell r="AA909">
            <v>3</v>
          </cell>
          <cell r="AB909" t="str">
            <v>EQUIP. DE INFORMÁTICA</v>
          </cell>
          <cell r="AC909">
            <v>419.599423076924</v>
          </cell>
          <cell r="AD909" t="str">
            <v>BOM</v>
          </cell>
        </row>
        <row r="910">
          <cell r="X910">
            <v>6398</v>
          </cell>
          <cell r="Y910">
            <v>2039387</v>
          </cell>
          <cell r="Z910" t="str">
            <v>ASTEC</v>
          </cell>
          <cell r="AA910">
            <v>4</v>
          </cell>
          <cell r="AB910" t="str">
            <v>EQUIP. DE INFORMÁTICA</v>
          </cell>
          <cell r="AC910">
            <v>89.4938750712165</v>
          </cell>
          <cell r="AD910" t="str">
            <v>BOM</v>
          </cell>
        </row>
        <row r="911">
          <cell r="X911">
            <v>6486</v>
          </cell>
          <cell r="Y911">
            <v>2039388</v>
          </cell>
          <cell r="Z911" t="str">
            <v>ASTEC</v>
          </cell>
          <cell r="AA911">
            <v>4</v>
          </cell>
          <cell r="AB911" t="str">
            <v>EQUIP. DE INFORMÁTICA</v>
          </cell>
          <cell r="AC911">
            <v>89.4938750712165</v>
          </cell>
          <cell r="AD911" t="str">
            <v>BOM</v>
          </cell>
        </row>
        <row r="912">
          <cell r="X912">
            <v>7316</v>
          </cell>
          <cell r="Y912">
            <v>2039389</v>
          </cell>
          <cell r="Z912" t="str">
            <v>ENGENHARIA CLÍNICA</v>
          </cell>
          <cell r="AA912">
            <v>5</v>
          </cell>
          <cell r="AB912" t="str">
            <v>MAQ. E EQUIPAMENTOS</v>
          </cell>
          <cell r="AC912">
            <v>168.766933048433</v>
          </cell>
          <cell r="AD912" t="str">
            <v>BOM</v>
          </cell>
        </row>
        <row r="913">
          <cell r="X913">
            <v>5890</v>
          </cell>
          <cell r="Y913">
            <v>2039390</v>
          </cell>
          <cell r="Z913" t="str">
            <v>ASTEC</v>
          </cell>
          <cell r="AA913">
            <v>3</v>
          </cell>
          <cell r="AB913" t="str">
            <v>MAQ. E EQUIPAMENTOS</v>
          </cell>
          <cell r="AC913">
            <v>473.67507948718</v>
          </cell>
          <cell r="AD913" t="str">
            <v>BOM</v>
          </cell>
        </row>
        <row r="914">
          <cell r="X914">
            <v>5891</v>
          </cell>
          <cell r="Y914">
            <v>2039391</v>
          </cell>
          <cell r="Z914" t="str">
            <v>RECEPÇÃO CENTRAL</v>
          </cell>
          <cell r="AA914">
            <v>3</v>
          </cell>
          <cell r="AB914" t="str">
            <v>MAQ. E EQUIPAMENTOS</v>
          </cell>
          <cell r="AC914">
            <v>473.67507948718</v>
          </cell>
          <cell r="AD914" t="str">
            <v>BOM</v>
          </cell>
        </row>
        <row r="915">
          <cell r="X915">
            <v>5896</v>
          </cell>
          <cell r="Y915">
            <v>2039392</v>
          </cell>
          <cell r="Z915" t="str">
            <v>ASTEC</v>
          </cell>
          <cell r="AA915">
            <v>2</v>
          </cell>
          <cell r="AB915" t="str">
            <v>MAQ. E EQUIPAMENTOS</v>
          </cell>
          <cell r="AC915">
            <v>41.4672147435852</v>
          </cell>
          <cell r="AD915" t="str">
            <v>REGULAR</v>
          </cell>
        </row>
        <row r="916">
          <cell r="X916">
            <v>5897</v>
          </cell>
          <cell r="Y916">
            <v>2039393</v>
          </cell>
          <cell r="Z916" t="str">
            <v>FARMÁCIA</v>
          </cell>
          <cell r="AA916">
            <v>2</v>
          </cell>
          <cell r="AB916" t="str">
            <v>MAQ. E EQUIPAMENTOS</v>
          </cell>
          <cell r="AC916">
            <v>41.4672147435852</v>
          </cell>
          <cell r="AD916" t="str">
            <v>REGULAR</v>
          </cell>
        </row>
        <row r="917">
          <cell r="X917">
            <v>5898</v>
          </cell>
          <cell r="Y917">
            <v>2039394</v>
          </cell>
          <cell r="Z917" t="str">
            <v>FARMÁCIA</v>
          </cell>
          <cell r="AA917">
            <v>2</v>
          </cell>
          <cell r="AB917" t="str">
            <v>MAQ. E EQUIPAMENTOS</v>
          </cell>
          <cell r="AC917">
            <v>41.4672147435852</v>
          </cell>
          <cell r="AD917" t="str">
            <v>REGULAR</v>
          </cell>
        </row>
        <row r="918">
          <cell r="X918">
            <v>5899</v>
          </cell>
          <cell r="Y918">
            <v>2039395</v>
          </cell>
          <cell r="Z918" t="str">
            <v>FARMACIA - CENTRO CIRURGICO</v>
          </cell>
          <cell r="AA918">
            <v>2</v>
          </cell>
          <cell r="AB918" t="str">
            <v>MAQ. E EQUIPAMENTOS</v>
          </cell>
          <cell r="AC918">
            <v>41.4672147435852</v>
          </cell>
          <cell r="AD918" t="str">
            <v>REGULAR</v>
          </cell>
        </row>
        <row r="919">
          <cell r="X919">
            <v>5900</v>
          </cell>
          <cell r="Y919">
            <v>2039396</v>
          </cell>
          <cell r="Z919" t="str">
            <v>FARMÁCIA</v>
          </cell>
          <cell r="AA919">
            <v>2</v>
          </cell>
          <cell r="AB919" t="str">
            <v>MAQ. E EQUIPAMENTOS</v>
          </cell>
          <cell r="AC919">
            <v>41.4672147435852</v>
          </cell>
          <cell r="AD919" t="str">
            <v>REGULAR</v>
          </cell>
        </row>
        <row r="920">
          <cell r="X920">
            <v>5901</v>
          </cell>
          <cell r="Y920">
            <v>2039397</v>
          </cell>
          <cell r="Z920" t="str">
            <v>DIÁLISE</v>
          </cell>
          <cell r="AA920">
            <v>2</v>
          </cell>
          <cell r="AB920" t="str">
            <v>MAQ. E EQUIPAMENTOS</v>
          </cell>
          <cell r="AC920">
            <v>43.4724647435856</v>
          </cell>
          <cell r="AD920" t="str">
            <v>REGULAR</v>
          </cell>
        </row>
        <row r="921">
          <cell r="X921">
            <v>5902</v>
          </cell>
          <cell r="Y921">
            <v>2039398</v>
          </cell>
          <cell r="Z921" t="str">
            <v>CLINICA MEDICA</v>
          </cell>
          <cell r="AA921">
            <v>2</v>
          </cell>
          <cell r="AB921" t="str">
            <v>MAQ. E EQUIPAMENTOS</v>
          </cell>
          <cell r="AC921">
            <v>43.4724647435856</v>
          </cell>
          <cell r="AD921" t="str">
            <v>REGULAR</v>
          </cell>
        </row>
        <row r="922">
          <cell r="X922">
            <v>5903</v>
          </cell>
          <cell r="Y922">
            <v>2039399</v>
          </cell>
          <cell r="Z922" t="str">
            <v>AGÊNCIA TRANSFUSIONAL</v>
          </cell>
          <cell r="AA922">
            <v>2</v>
          </cell>
          <cell r="AB922" t="str">
            <v>MAQ. E EQUIPAMENTOS</v>
          </cell>
          <cell r="AC922">
            <v>43.4724647435856</v>
          </cell>
          <cell r="AD922" t="str">
            <v>REGULAR</v>
          </cell>
        </row>
        <row r="923">
          <cell r="X923">
            <v>5904</v>
          </cell>
          <cell r="Y923">
            <v>2039400</v>
          </cell>
          <cell r="Z923" t="str">
            <v>PORTARIA “A”</v>
          </cell>
          <cell r="AA923">
            <v>2</v>
          </cell>
          <cell r="AB923" t="str">
            <v>MAQ. E EQUIPAMENTOS</v>
          </cell>
          <cell r="AC923">
            <v>43.4724647435856</v>
          </cell>
          <cell r="AD923" t="str">
            <v>REGULAR</v>
          </cell>
        </row>
        <row r="924">
          <cell r="X924">
            <v>5905</v>
          </cell>
          <cell r="Y924">
            <v>2039401</v>
          </cell>
          <cell r="Z924" t="str">
            <v>CLINICA MEDICA</v>
          </cell>
          <cell r="AA924">
            <v>2</v>
          </cell>
          <cell r="AB924" t="str">
            <v>MAQ. E EQUIPAMENTOS</v>
          </cell>
          <cell r="AC924">
            <v>43.4724647435856</v>
          </cell>
          <cell r="AD924" t="str">
            <v>REGULAR</v>
          </cell>
        </row>
        <row r="925">
          <cell r="X925">
            <v>5906</v>
          </cell>
          <cell r="Y925">
            <v>2039402</v>
          </cell>
          <cell r="Z925" t="str">
            <v>UNIDADE DE TERAPIA INTENSIVA</v>
          </cell>
          <cell r="AA925">
            <v>2</v>
          </cell>
          <cell r="AB925" t="str">
            <v>MAQ. E EQUIPAMENTOS</v>
          </cell>
          <cell r="AC925">
            <v>43.4724647435856</v>
          </cell>
          <cell r="AD925" t="str">
            <v>REGULAR</v>
          </cell>
        </row>
        <row r="926">
          <cell r="X926">
            <v>5907</v>
          </cell>
          <cell r="Y926">
            <v>2039403</v>
          </cell>
          <cell r="Z926" t="str">
            <v>CLINICA CIRURGICA</v>
          </cell>
          <cell r="AA926">
            <v>2</v>
          </cell>
          <cell r="AB926" t="str">
            <v>MAQ. E EQUIPAMENTOS</v>
          </cell>
          <cell r="AC926">
            <v>43.4724647435856</v>
          </cell>
          <cell r="AD926" t="str">
            <v>REGULAR</v>
          </cell>
        </row>
        <row r="927">
          <cell r="X927">
            <v>5908</v>
          </cell>
          <cell r="Y927">
            <v>2039404</v>
          </cell>
          <cell r="Z927" t="str">
            <v>PORTARIA “A”</v>
          </cell>
          <cell r="AA927">
            <v>2</v>
          </cell>
          <cell r="AB927" t="str">
            <v>MAQ. E EQUIPAMENTOS</v>
          </cell>
          <cell r="AC927">
            <v>43.4724647435856</v>
          </cell>
          <cell r="AD927" t="str">
            <v>REGULAR</v>
          </cell>
        </row>
        <row r="928">
          <cell r="X928">
            <v>5909</v>
          </cell>
          <cell r="Y928">
            <v>2039405</v>
          </cell>
          <cell r="Z928" t="str">
            <v>UNIDADE DE TERAPIA INTENSIVA</v>
          </cell>
          <cell r="AA928">
            <v>2</v>
          </cell>
          <cell r="AB928" t="str">
            <v>MAQ. E EQUIPAMENTOS</v>
          </cell>
          <cell r="AC928">
            <v>43.4724647435856</v>
          </cell>
          <cell r="AD928" t="str">
            <v>REGULAR</v>
          </cell>
        </row>
        <row r="929">
          <cell r="X929">
            <v>5910</v>
          </cell>
          <cell r="Y929">
            <v>2039406</v>
          </cell>
          <cell r="Z929" t="str">
            <v>CLINICA CIRURGICA</v>
          </cell>
          <cell r="AA929">
            <v>2</v>
          </cell>
          <cell r="AB929" t="str">
            <v>MAQ. E EQUIPAMENTOS</v>
          </cell>
          <cell r="AC929">
            <v>43.4724647435856</v>
          </cell>
          <cell r="AD929" t="str">
            <v>REGULAR</v>
          </cell>
        </row>
        <row r="930">
          <cell r="X930">
            <v>5911</v>
          </cell>
          <cell r="Y930">
            <v>2039407</v>
          </cell>
          <cell r="Z930" t="str">
            <v>ALMOXARIFADO</v>
          </cell>
          <cell r="AA930">
            <v>2</v>
          </cell>
          <cell r="AB930" t="str">
            <v>MAQ. E EQUIPAMENTOS</v>
          </cell>
          <cell r="AC930">
            <v>43.4724647435856</v>
          </cell>
          <cell r="AD930" t="str">
            <v>REGULAR</v>
          </cell>
        </row>
        <row r="931">
          <cell r="X931">
            <v>5912</v>
          </cell>
          <cell r="Y931">
            <v>2039408</v>
          </cell>
          <cell r="Z931" t="str">
            <v>ALMOXARIFADO</v>
          </cell>
          <cell r="AA931">
            <v>2</v>
          </cell>
          <cell r="AB931" t="str">
            <v>MAQ. E EQUIPAMENTOS</v>
          </cell>
          <cell r="AC931">
            <v>43.4724647435856</v>
          </cell>
          <cell r="AD931" t="str">
            <v>REGULAR</v>
          </cell>
        </row>
        <row r="932">
          <cell r="X932">
            <v>5918</v>
          </cell>
          <cell r="Y932">
            <v>2039409</v>
          </cell>
          <cell r="Z932" t="str">
            <v>AMBULATÓRIO – ALA E</v>
          </cell>
          <cell r="AA932">
            <v>6</v>
          </cell>
          <cell r="AB932" t="str">
            <v>MAQ. E EQUIPAMENTOS</v>
          </cell>
          <cell r="AC932">
            <v>621.358525640968</v>
          </cell>
          <cell r="AD932" t="str">
            <v>BOM</v>
          </cell>
        </row>
        <row r="933">
          <cell r="X933">
            <v>5919</v>
          </cell>
          <cell r="Y933">
            <v>2039410</v>
          </cell>
          <cell r="Z933" t="str">
            <v>AMBULATÓRIO – ALA D</v>
          </cell>
          <cell r="AA933">
            <v>6</v>
          </cell>
          <cell r="AB933" t="str">
            <v>MAQ. E EQUIPAMENTOS</v>
          </cell>
          <cell r="AC933">
            <v>621.358525640968</v>
          </cell>
          <cell r="AD933" t="str">
            <v>BOM</v>
          </cell>
        </row>
        <row r="934">
          <cell r="X934">
            <v>5920</v>
          </cell>
          <cell r="Y934">
            <v>2039411</v>
          </cell>
          <cell r="Z934" t="str">
            <v>AMBULATÓRIO – ALA C</v>
          </cell>
          <cell r="AA934">
            <v>6</v>
          </cell>
          <cell r="AB934" t="str">
            <v>MAQ. E EQUIPAMENTOS</v>
          </cell>
          <cell r="AC934">
            <v>621.358525640968</v>
          </cell>
          <cell r="AD934" t="str">
            <v>BOM</v>
          </cell>
        </row>
        <row r="935">
          <cell r="X935">
            <v>5921</v>
          </cell>
          <cell r="Y935">
            <v>2039412</v>
          </cell>
          <cell r="Z935" t="str">
            <v>UNIDADE DE TERAPIA INTENSIVA</v>
          </cell>
          <cell r="AA935">
            <v>6</v>
          </cell>
          <cell r="AB935" t="str">
            <v>MAQ. E EQUIPAMENTOS</v>
          </cell>
          <cell r="AC935">
            <v>621.358525640968</v>
          </cell>
          <cell r="AD935" t="str">
            <v>BOM</v>
          </cell>
        </row>
        <row r="936">
          <cell r="X936">
            <v>5922</v>
          </cell>
          <cell r="Y936">
            <v>2039413</v>
          </cell>
          <cell r="Z936" t="str">
            <v>RECEPÇÃO APOIO AO DIAGNÓSTICO</v>
          </cell>
          <cell r="AA936">
            <v>6</v>
          </cell>
          <cell r="AB936" t="str">
            <v>MAQ. E EQUIPAMENTOS</v>
          </cell>
          <cell r="AC936">
            <v>621.358525640968</v>
          </cell>
          <cell r="AD936" t="str">
            <v>BOM</v>
          </cell>
        </row>
        <row r="937">
          <cell r="X937">
            <v>5923</v>
          </cell>
          <cell r="Y937">
            <v>2039414</v>
          </cell>
          <cell r="Z937" t="str">
            <v>AMBULATÓRIO – ALA D</v>
          </cell>
          <cell r="AA937">
            <v>6</v>
          </cell>
          <cell r="AB937" t="str">
            <v>MAQ. E EQUIPAMENTOS</v>
          </cell>
          <cell r="AC937">
            <v>621.358525640968</v>
          </cell>
          <cell r="AD937" t="str">
            <v>BOM</v>
          </cell>
        </row>
        <row r="938">
          <cell r="X938">
            <v>5924</v>
          </cell>
          <cell r="Y938">
            <v>2039415</v>
          </cell>
          <cell r="Z938" t="str">
            <v>AMBULATÓRIO – ALA B</v>
          </cell>
          <cell r="AA938">
            <v>6</v>
          </cell>
          <cell r="AB938" t="str">
            <v>MAQ. E EQUIPAMENTOS</v>
          </cell>
          <cell r="AC938">
            <v>621.358525640968</v>
          </cell>
          <cell r="AD938" t="str">
            <v>BOM</v>
          </cell>
        </row>
        <row r="939">
          <cell r="X939">
            <v>5925</v>
          </cell>
          <cell r="Y939">
            <v>2039416</v>
          </cell>
          <cell r="Z939" t="str">
            <v>AMBULATÓRIO – ALA C</v>
          </cell>
          <cell r="AA939">
            <v>6</v>
          </cell>
          <cell r="AB939" t="str">
            <v>MAQ. E EQUIPAMENTOS</v>
          </cell>
          <cell r="AC939">
            <v>621.358525640968</v>
          </cell>
          <cell r="AD939" t="str">
            <v>BOM</v>
          </cell>
        </row>
        <row r="940">
          <cell r="X940">
            <v>5926</v>
          </cell>
          <cell r="Y940">
            <v>2039417</v>
          </cell>
          <cell r="Z940" t="str">
            <v>AMBULATÓRIO – ALA E</v>
          </cell>
          <cell r="AA940">
            <v>6</v>
          </cell>
          <cell r="AB940" t="str">
            <v>MAQ. E EQUIPAMENTOS</v>
          </cell>
          <cell r="AC940">
            <v>621.358525640968</v>
          </cell>
          <cell r="AD940" t="str">
            <v>BOM</v>
          </cell>
        </row>
        <row r="941">
          <cell r="X941">
            <v>5927</v>
          </cell>
          <cell r="Y941">
            <v>2039418</v>
          </cell>
          <cell r="Z941" t="str">
            <v>AMBULATÓRIO – ALA B</v>
          </cell>
          <cell r="AA941">
            <v>6</v>
          </cell>
          <cell r="AB941" t="str">
            <v>MAQ. E EQUIPAMENTOS</v>
          </cell>
          <cell r="AC941">
            <v>621.358525640968</v>
          </cell>
          <cell r="AD941" t="str">
            <v>BOM</v>
          </cell>
        </row>
        <row r="942">
          <cell r="X942">
            <v>5928</v>
          </cell>
          <cell r="Y942">
            <v>2039419</v>
          </cell>
          <cell r="Z942" t="str">
            <v>GUARITA PORTARIA “A”</v>
          </cell>
          <cell r="AA942">
            <v>3</v>
          </cell>
          <cell r="AB942" t="str">
            <v>MAQ. E EQUIPAMENTOS</v>
          </cell>
          <cell r="AC942">
            <v>473.67507948718</v>
          </cell>
          <cell r="AD942" t="str">
            <v>BOM</v>
          </cell>
        </row>
        <row r="943">
          <cell r="X943">
            <v>5929</v>
          </cell>
          <cell r="Y943">
            <v>2039420</v>
          </cell>
          <cell r="Z943" t="str">
            <v>AMBULATÓRO – RECEPÇÃO</v>
          </cell>
          <cell r="AA943">
            <v>3</v>
          </cell>
          <cell r="AB943" t="str">
            <v>MAQ. E EQUIPAMENTOS</v>
          </cell>
          <cell r="AC943">
            <v>473.67507948718</v>
          </cell>
          <cell r="AD943" t="str">
            <v>BOM</v>
          </cell>
        </row>
        <row r="944">
          <cell r="X944">
            <v>5930</v>
          </cell>
          <cell r="Y944">
            <v>2039421</v>
          </cell>
          <cell r="Z944" t="str">
            <v>PORTARIA "A"</v>
          </cell>
          <cell r="AA944">
            <v>3</v>
          </cell>
          <cell r="AB944" t="str">
            <v>MAQ. E EQUIPAMENTOS</v>
          </cell>
          <cell r="AC944">
            <v>473.67507948718</v>
          </cell>
          <cell r="AD944" t="str">
            <v>BOM</v>
          </cell>
        </row>
        <row r="945">
          <cell r="X945">
            <v>5931</v>
          </cell>
          <cell r="Y945">
            <v>2039422</v>
          </cell>
          <cell r="Z945" t="str">
            <v>PORTARIA "A"</v>
          </cell>
          <cell r="AA945">
            <v>3</v>
          </cell>
          <cell r="AB945" t="str">
            <v>MAQ. E EQUIPAMENTOS</v>
          </cell>
          <cell r="AC945">
            <v>473.67507948718</v>
          </cell>
          <cell r="AD945" t="str">
            <v>BOM</v>
          </cell>
        </row>
        <row r="946">
          <cell r="X946">
            <v>5932</v>
          </cell>
          <cell r="Y946">
            <v>2039423</v>
          </cell>
          <cell r="Z946" t="str">
            <v>PORTARIA "A"</v>
          </cell>
          <cell r="AA946">
            <v>3</v>
          </cell>
          <cell r="AB946" t="str">
            <v>MAQ. E EQUIPAMENTOS</v>
          </cell>
          <cell r="AC946">
            <v>473.67507948718</v>
          </cell>
          <cell r="AD946" t="str">
            <v>BOM</v>
          </cell>
        </row>
        <row r="947">
          <cell r="X947">
            <v>5933</v>
          </cell>
          <cell r="Y947">
            <v>2039424</v>
          </cell>
          <cell r="Z947" t="str">
            <v>AMBULATÓRO – RECEPÇÃO</v>
          </cell>
          <cell r="AA947">
            <v>3</v>
          </cell>
          <cell r="AB947" t="str">
            <v>MAQ. E EQUIPAMENTOS</v>
          </cell>
          <cell r="AC947">
            <v>473.67507948718</v>
          </cell>
          <cell r="AD947" t="str">
            <v>BOM</v>
          </cell>
        </row>
        <row r="948">
          <cell r="X948">
            <v>5934</v>
          </cell>
          <cell r="Y948">
            <v>2039425</v>
          </cell>
          <cell r="Z948" t="str">
            <v>ALMOXARIFADO</v>
          </cell>
          <cell r="AA948">
            <v>3</v>
          </cell>
          <cell r="AB948" t="str">
            <v>MAQ. E EQUIPAMENTOS</v>
          </cell>
          <cell r="AC948">
            <v>473.67507948718</v>
          </cell>
          <cell r="AD948" t="str">
            <v>BOM</v>
          </cell>
        </row>
        <row r="949">
          <cell r="X949">
            <v>5935</v>
          </cell>
          <cell r="Y949">
            <v>2039426</v>
          </cell>
          <cell r="Z949" t="str">
            <v>AMBULATÓRIO – RECEPÇÃO</v>
          </cell>
          <cell r="AA949">
            <v>3</v>
          </cell>
          <cell r="AB949" t="str">
            <v>MAQ. E EQUIPAMENTOS</v>
          </cell>
          <cell r="AC949">
            <v>473.67507948718</v>
          </cell>
          <cell r="AD949" t="str">
            <v>BOM</v>
          </cell>
        </row>
        <row r="950">
          <cell r="X950">
            <v>5936</v>
          </cell>
          <cell r="Y950">
            <v>2039427</v>
          </cell>
          <cell r="Z950" t="str">
            <v>AMBULATÓRIO</v>
          </cell>
          <cell r="AA950">
            <v>3</v>
          </cell>
          <cell r="AB950" t="str">
            <v>MAQ. E EQUIPAMENTOS</v>
          </cell>
          <cell r="AC950">
            <v>473.67507948718</v>
          </cell>
          <cell r="AD950" t="str">
            <v>BOM</v>
          </cell>
        </row>
        <row r="951">
          <cell r="X951">
            <v>5937</v>
          </cell>
          <cell r="Y951">
            <v>2039428</v>
          </cell>
          <cell r="Z951" t="str">
            <v>AMBULATÓRO – RECEPÇÃO</v>
          </cell>
          <cell r="AA951">
            <v>3</v>
          </cell>
          <cell r="AB951" t="str">
            <v>MAQ. E EQUIPAMENTOS</v>
          </cell>
          <cell r="AC951">
            <v>473.67507948718</v>
          </cell>
          <cell r="AD951" t="str">
            <v>BOM</v>
          </cell>
        </row>
        <row r="952">
          <cell r="X952">
            <v>5938</v>
          </cell>
          <cell r="Y952">
            <v>2039429</v>
          </cell>
          <cell r="Z952" t="str">
            <v>CEAD</v>
          </cell>
          <cell r="AA952">
            <v>3</v>
          </cell>
          <cell r="AB952" t="str">
            <v>MAQ. E EQUIPAMENTOS</v>
          </cell>
          <cell r="AC952">
            <v>473.67507948718</v>
          </cell>
          <cell r="AD952" t="str">
            <v>BOM</v>
          </cell>
        </row>
        <row r="953">
          <cell r="X953">
            <v>5942</v>
          </cell>
          <cell r="Y953">
            <v>2039430</v>
          </cell>
          <cell r="Z953" t="str">
            <v>AMBULATÓRO – RECEPÇÃO</v>
          </cell>
          <cell r="AA953">
            <v>3</v>
          </cell>
          <cell r="AB953" t="str">
            <v>MAQ. E EQUIPAMENTOS</v>
          </cell>
          <cell r="AC953">
            <v>473.67507948718</v>
          </cell>
          <cell r="AD953" t="str">
            <v>BOM</v>
          </cell>
        </row>
        <row r="954">
          <cell r="X954">
            <v>5944</v>
          </cell>
          <cell r="Y954">
            <v>2039431</v>
          </cell>
          <cell r="Z954" t="str">
            <v>RECEPÇÃO APOIO AO DIAGNÓSTICO</v>
          </cell>
          <cell r="AA954">
            <v>3</v>
          </cell>
          <cell r="AB954" t="str">
            <v>MAQ. E EQUIPAMENTOS</v>
          </cell>
          <cell r="AC954">
            <v>473.67507948718</v>
          </cell>
          <cell r="AD954" t="str">
            <v>BOM</v>
          </cell>
        </row>
        <row r="955">
          <cell r="X955">
            <v>5945</v>
          </cell>
          <cell r="Y955">
            <v>2039432</v>
          </cell>
          <cell r="Z955" t="str">
            <v>RECEPÇÃO APOIO AO DIAGNÓSTICO</v>
          </cell>
          <cell r="AA955">
            <v>3</v>
          </cell>
          <cell r="AB955" t="str">
            <v>MAQ. E EQUIPAMENTOS</v>
          </cell>
          <cell r="AC955">
            <v>473.67507948718</v>
          </cell>
          <cell r="AD955" t="str">
            <v>BOM</v>
          </cell>
        </row>
        <row r="956">
          <cell r="X956">
            <v>5946</v>
          </cell>
          <cell r="Y956">
            <v>2039433</v>
          </cell>
          <cell r="Z956" t="str">
            <v>GALPÃO ALMOXARIFADO</v>
          </cell>
          <cell r="AA956">
            <v>5</v>
          </cell>
          <cell r="AB956" t="str">
            <v>MAQ. E EQUIPAMENTOS</v>
          </cell>
          <cell r="AC956">
            <v>542.947202564102</v>
          </cell>
          <cell r="AD956" t="str">
            <v>SUCATA</v>
          </cell>
        </row>
        <row r="957">
          <cell r="X957">
            <v>5947</v>
          </cell>
          <cell r="Y957">
            <v>2039434</v>
          </cell>
          <cell r="Z957" t="str">
            <v>GALPÃO ALMOXARIFADO</v>
          </cell>
          <cell r="AA957">
            <v>5</v>
          </cell>
          <cell r="AB957" t="str">
            <v>MAQ. E EQUIPAMENTOS</v>
          </cell>
          <cell r="AC957">
            <v>542.947202564102</v>
          </cell>
          <cell r="AD957" t="str">
            <v>SUCATA</v>
          </cell>
        </row>
        <row r="958">
          <cell r="X958">
            <v>5948</v>
          </cell>
          <cell r="Y958">
            <v>2039435</v>
          </cell>
          <cell r="Z958" t="str">
            <v>AMBULATORIO - HGG</v>
          </cell>
          <cell r="AA958">
            <v>5</v>
          </cell>
          <cell r="AB958" t="str">
            <v>MAQ. E EQUIPAMENTOS</v>
          </cell>
          <cell r="AC958">
            <v>542.947202564102</v>
          </cell>
          <cell r="AD958" t="str">
            <v>BOM</v>
          </cell>
        </row>
        <row r="959">
          <cell r="X959">
            <v>5949</v>
          </cell>
          <cell r="Y959">
            <v>2039436</v>
          </cell>
          <cell r="Z959" t="str">
            <v>ASTEC</v>
          </cell>
          <cell r="AA959">
            <v>5</v>
          </cell>
          <cell r="AB959" t="str">
            <v>MAQ. E EQUIPAMENTOS</v>
          </cell>
          <cell r="AC959">
            <v>542.947202564102</v>
          </cell>
          <cell r="AD959" t="str">
            <v>BOM</v>
          </cell>
        </row>
        <row r="960">
          <cell r="X960">
            <v>5950</v>
          </cell>
          <cell r="Y960">
            <v>2039437</v>
          </cell>
          <cell r="Z960" t="str">
            <v>AMBULATÓRIO</v>
          </cell>
          <cell r="AA960">
            <v>6</v>
          </cell>
          <cell r="AB960" t="str">
            <v>MÓVEIS E UTENSÍLIOS</v>
          </cell>
          <cell r="AC960">
            <v>18.2286775641005</v>
          </cell>
          <cell r="AD960" t="str">
            <v>BOM</v>
          </cell>
        </row>
        <row r="961">
          <cell r="X961">
            <v>5951</v>
          </cell>
          <cell r="Y961">
            <v>2039438</v>
          </cell>
          <cell r="Z961" t="str">
            <v>AMBULATÓRIO</v>
          </cell>
          <cell r="AA961">
            <v>6</v>
          </cell>
          <cell r="AB961" t="str">
            <v>MÓVEIS E UTENSÍLIOS</v>
          </cell>
          <cell r="AC961">
            <v>18.2286775641005</v>
          </cell>
          <cell r="AD961" t="str">
            <v>BOM</v>
          </cell>
        </row>
        <row r="962">
          <cell r="X962">
            <v>5952</v>
          </cell>
          <cell r="Y962">
            <v>2039439</v>
          </cell>
          <cell r="Z962" t="str">
            <v>AMBULATÓRIO</v>
          </cell>
          <cell r="AA962">
            <v>6</v>
          </cell>
          <cell r="AB962" t="str">
            <v>MÓVEIS E UTENSÍLIOS</v>
          </cell>
          <cell r="AC962">
            <v>18.2286775641005</v>
          </cell>
          <cell r="AD962" t="str">
            <v>BOM</v>
          </cell>
        </row>
        <row r="963">
          <cell r="X963">
            <v>5953</v>
          </cell>
          <cell r="Y963">
            <v>2039440</v>
          </cell>
          <cell r="Z963" t="str">
            <v>AMBULATÓRIO</v>
          </cell>
          <cell r="AA963">
            <v>6</v>
          </cell>
          <cell r="AB963" t="str">
            <v>MÓVEIS E UTENSÍLIOS</v>
          </cell>
          <cell r="AC963">
            <v>18.2286775641005</v>
          </cell>
          <cell r="AD963" t="str">
            <v>BOM</v>
          </cell>
        </row>
        <row r="964">
          <cell r="X964">
            <v>5954</v>
          </cell>
          <cell r="Y964">
            <v>2039441</v>
          </cell>
          <cell r="Z964" t="str">
            <v>AMBULATÓRIO</v>
          </cell>
          <cell r="AA964">
            <v>6</v>
          </cell>
          <cell r="AB964" t="str">
            <v>MÓVEIS E UTENSÍLIOS</v>
          </cell>
          <cell r="AC964">
            <v>18.2286775641005</v>
          </cell>
          <cell r="AD964" t="str">
            <v>BOM</v>
          </cell>
        </row>
        <row r="965">
          <cell r="X965">
            <v>5955</v>
          </cell>
          <cell r="Y965">
            <v>2039442</v>
          </cell>
          <cell r="Z965" t="str">
            <v>AMBULATÓRIO</v>
          </cell>
          <cell r="AA965">
            <v>6</v>
          </cell>
          <cell r="AB965" t="str">
            <v>MÓVEIS E UTENSÍLIOS</v>
          </cell>
          <cell r="AC965">
            <v>18.2286775641005</v>
          </cell>
          <cell r="AD965" t="str">
            <v>BOM</v>
          </cell>
        </row>
        <row r="966">
          <cell r="X966">
            <v>5956</v>
          </cell>
          <cell r="Y966">
            <v>2039443</v>
          </cell>
          <cell r="Z966" t="str">
            <v>AMBULATÓRIO</v>
          </cell>
          <cell r="AA966">
            <v>6</v>
          </cell>
          <cell r="AB966" t="str">
            <v>MÓVEIS E UTENSÍLIOS</v>
          </cell>
          <cell r="AC966">
            <v>18.2286775641005</v>
          </cell>
          <cell r="AD966" t="str">
            <v>BOM</v>
          </cell>
        </row>
        <row r="967">
          <cell r="X967">
            <v>5957</v>
          </cell>
          <cell r="Y967">
            <v>2039444</v>
          </cell>
          <cell r="Z967" t="str">
            <v>AMBULATÓRIO</v>
          </cell>
          <cell r="AA967">
            <v>6</v>
          </cell>
          <cell r="AB967" t="str">
            <v>MÓVEIS E UTENSÍLIOS</v>
          </cell>
          <cell r="AC967">
            <v>18.2286775641005</v>
          </cell>
          <cell r="AD967" t="str">
            <v>BOM</v>
          </cell>
        </row>
        <row r="968">
          <cell r="X968">
            <v>5876</v>
          </cell>
          <cell r="Y968">
            <v>2039445</v>
          </cell>
          <cell r="Z968" t="str">
            <v>FARMÁCIA – DOSE</v>
          </cell>
          <cell r="AA968">
            <v>3</v>
          </cell>
          <cell r="AB968" t="str">
            <v>MAQ. E EQUIPAMENTOS</v>
          </cell>
          <cell r="AC968">
            <v>1768.85246723647</v>
          </cell>
          <cell r="AD968" t="str">
            <v>BOM</v>
          </cell>
        </row>
        <row r="969">
          <cell r="X969">
            <v>5877</v>
          </cell>
          <cell r="Y969">
            <v>2039446</v>
          </cell>
          <cell r="Z969" t="str">
            <v>FARMÁCIA – DOSE</v>
          </cell>
          <cell r="AA969">
            <v>3</v>
          </cell>
          <cell r="AB969" t="str">
            <v>MAQ. E EQUIPAMENTOS</v>
          </cell>
          <cell r="AC969">
            <v>1768.85246723647</v>
          </cell>
          <cell r="AD969" t="str">
            <v>BOM</v>
          </cell>
        </row>
        <row r="970">
          <cell r="X970">
            <v>5913</v>
          </cell>
          <cell r="Y970">
            <v>2039447</v>
          </cell>
          <cell r="Z970" t="str">
            <v>ASTEC</v>
          </cell>
          <cell r="AA970">
            <v>3</v>
          </cell>
          <cell r="AB970" t="str">
            <v>EQUIP. DE INFORMÁTICA</v>
          </cell>
          <cell r="AC970">
            <v>13.8084637464374</v>
          </cell>
          <cell r="AD970" t="str">
            <v>BOM</v>
          </cell>
        </row>
        <row r="971">
          <cell r="X971">
            <v>5914</v>
          </cell>
          <cell r="Y971">
            <v>2039448</v>
          </cell>
          <cell r="Z971" t="str">
            <v>ASTEC</v>
          </cell>
          <cell r="AA971">
            <v>3</v>
          </cell>
          <cell r="AB971" t="str">
            <v>EQUIP. DE INFORMÁTICA</v>
          </cell>
          <cell r="AC971">
            <v>13.8084637464374</v>
          </cell>
          <cell r="AD971" t="str">
            <v>BOM</v>
          </cell>
        </row>
        <row r="972">
          <cell r="X972">
            <v>5915</v>
          </cell>
          <cell r="Y972">
            <v>2039449</v>
          </cell>
          <cell r="Z972" t="str">
            <v>ASTEC</v>
          </cell>
          <cell r="AA972">
            <v>3</v>
          </cell>
          <cell r="AB972" t="str">
            <v>EQUIP. DE INFORMÁTICA</v>
          </cell>
          <cell r="AC972">
            <v>13.8084637464374</v>
          </cell>
          <cell r="AD972" t="str">
            <v>BOM</v>
          </cell>
        </row>
        <row r="973">
          <cell r="X973">
            <v>5916</v>
          </cell>
          <cell r="Y973">
            <v>2039450</v>
          </cell>
          <cell r="Z973" t="str">
            <v>ASTEC</v>
          </cell>
          <cell r="AA973">
            <v>3</v>
          </cell>
          <cell r="AB973" t="str">
            <v>EQUIP. DE INFORMÁTICA</v>
          </cell>
          <cell r="AC973">
            <v>13.8084637464374</v>
          </cell>
          <cell r="AD973" t="str">
            <v>BOM</v>
          </cell>
        </row>
        <row r="974">
          <cell r="X974">
            <v>5917</v>
          </cell>
          <cell r="Y974">
            <v>2039451</v>
          </cell>
          <cell r="Z974" t="str">
            <v>ASTEC</v>
          </cell>
          <cell r="AA974">
            <v>3</v>
          </cell>
          <cell r="AB974" t="str">
            <v>EQUIP. DE INFORMÁTICA</v>
          </cell>
          <cell r="AC974">
            <v>13.8084637464374</v>
          </cell>
          <cell r="AD974" t="str">
            <v>BOM</v>
          </cell>
        </row>
        <row r="975">
          <cell r="X975">
            <v>3946</v>
          </cell>
          <cell r="Y975">
            <v>2039452</v>
          </cell>
          <cell r="Z975" t="str">
            <v>CTI</v>
          </cell>
          <cell r="AA975">
            <v>3</v>
          </cell>
          <cell r="AB975" t="str">
            <v>EQUIP. DE INFORMÁTICA</v>
          </cell>
          <cell r="AC975">
            <v>1408.14633119658</v>
          </cell>
          <cell r="AD975" t="str">
            <v>BOM</v>
          </cell>
        </row>
        <row r="976">
          <cell r="X976">
            <v>3947</v>
          </cell>
          <cell r="Y976">
            <v>2039453</v>
          </cell>
          <cell r="Z976" t="str">
            <v>OUVIDORIA</v>
          </cell>
          <cell r="AA976">
            <v>3</v>
          </cell>
          <cell r="AB976" t="str">
            <v>EQUIP. DE INFORMÁTICA</v>
          </cell>
          <cell r="AC976">
            <v>1408.14633119658</v>
          </cell>
          <cell r="AD976" t="str">
            <v>BOM</v>
          </cell>
        </row>
        <row r="977">
          <cell r="X977">
            <v>3948</v>
          </cell>
          <cell r="Y977">
            <v>2039454</v>
          </cell>
          <cell r="Z977" t="str">
            <v>AMBULATÓRIO</v>
          </cell>
          <cell r="AA977">
            <v>3</v>
          </cell>
          <cell r="AB977" t="str">
            <v>EQUIP. DE INFORMÁTICA</v>
          </cell>
          <cell r="AC977">
            <v>1146.49682905972</v>
          </cell>
          <cell r="AD977" t="str">
            <v>BOM</v>
          </cell>
        </row>
        <row r="978">
          <cell r="X978">
            <v>5878</v>
          </cell>
          <cell r="Y978">
            <v>2039455</v>
          </cell>
          <cell r="Z978" t="str">
            <v>ASTEC</v>
          </cell>
          <cell r="AA978">
            <v>3</v>
          </cell>
          <cell r="AB978" t="str">
            <v>MAQ. E EQUIPAMENTOS</v>
          </cell>
          <cell r="AC978">
            <v>536.603259615385</v>
          </cell>
          <cell r="AD978" t="str">
            <v>BOM</v>
          </cell>
        </row>
        <row r="979">
          <cell r="X979">
            <v>5879</v>
          </cell>
          <cell r="Y979">
            <v>2039456</v>
          </cell>
          <cell r="Z979" t="str">
            <v>FARMÁCIA</v>
          </cell>
          <cell r="AA979">
            <v>3</v>
          </cell>
          <cell r="AB979" t="str">
            <v>MAQ. E EQUIPAMENTOS</v>
          </cell>
          <cell r="AC979">
            <v>536.603259615385</v>
          </cell>
          <cell r="AD979" t="str">
            <v>BOM</v>
          </cell>
        </row>
        <row r="980">
          <cell r="X980">
            <v>5880</v>
          </cell>
          <cell r="Y980">
            <v>2039457</v>
          </cell>
          <cell r="Z980" t="str">
            <v>FARMÁCIA – DOSE</v>
          </cell>
          <cell r="AA980">
            <v>3</v>
          </cell>
          <cell r="AB980" t="str">
            <v>MAQ. E EQUIPAMENTOS</v>
          </cell>
          <cell r="AC980">
            <v>536.603259615385</v>
          </cell>
          <cell r="AD980" t="str">
            <v>BOM</v>
          </cell>
        </row>
        <row r="981">
          <cell r="X981">
            <v>5881</v>
          </cell>
          <cell r="Y981">
            <v>2039458</v>
          </cell>
          <cell r="Z981" t="str">
            <v>FARMÁCIA – DOSE</v>
          </cell>
          <cell r="AA981">
            <v>3</v>
          </cell>
          <cell r="AB981" t="str">
            <v>MAQ. E EQUIPAMENTOS</v>
          </cell>
          <cell r="AC981">
            <v>536.603259615385</v>
          </cell>
          <cell r="AD981" t="str">
            <v>BOM</v>
          </cell>
        </row>
        <row r="982">
          <cell r="X982">
            <v>5882</v>
          </cell>
          <cell r="Y982">
            <v>2039459</v>
          </cell>
          <cell r="Z982" t="str">
            <v>UTI - FARMÁCIA SATÉLITE</v>
          </cell>
          <cell r="AA982">
            <v>3</v>
          </cell>
          <cell r="AB982" t="str">
            <v>MAQ. E EQUIPAMENTOS</v>
          </cell>
          <cell r="AC982">
            <v>536.603259615385</v>
          </cell>
          <cell r="AD982" t="str">
            <v>BOM</v>
          </cell>
        </row>
        <row r="983">
          <cell r="X983">
            <v>5883</v>
          </cell>
          <cell r="Y983">
            <v>2039460</v>
          </cell>
          <cell r="Z983" t="str">
            <v>ALMOXARIFADO</v>
          </cell>
          <cell r="AA983">
            <v>3</v>
          </cell>
          <cell r="AB983" t="str">
            <v>MAQ. E EQUIPAMENTOS</v>
          </cell>
          <cell r="AC983">
            <v>536.603259615385</v>
          </cell>
          <cell r="AD983" t="str">
            <v>BOM</v>
          </cell>
        </row>
        <row r="984">
          <cell r="X984">
            <v>5884</v>
          </cell>
          <cell r="Y984">
            <v>2039461</v>
          </cell>
          <cell r="Z984" t="str">
            <v>ADMINISTRAÇÃO - SEDE - GECONT</v>
          </cell>
          <cell r="AA984">
            <v>3</v>
          </cell>
          <cell r="AB984" t="str">
            <v>MAQ. E EQUIPAMENTOS</v>
          </cell>
          <cell r="AC984">
            <v>536.603259615385</v>
          </cell>
          <cell r="AD984" t="str">
            <v>BOM</v>
          </cell>
        </row>
        <row r="985">
          <cell r="X985">
            <v>5885</v>
          </cell>
          <cell r="Y985">
            <v>2039462</v>
          </cell>
          <cell r="Z985" t="str">
            <v>ADMINISTRAÇÃO - SEDE - GEFIN</v>
          </cell>
          <cell r="AA985">
            <v>3</v>
          </cell>
          <cell r="AB985" t="str">
            <v>MAQ. E EQUIPAMENTOS</v>
          </cell>
          <cell r="AC985">
            <v>536.603259615385</v>
          </cell>
          <cell r="AD985" t="str">
            <v>BOM</v>
          </cell>
        </row>
        <row r="986">
          <cell r="X986">
            <v>5886</v>
          </cell>
          <cell r="Y986">
            <v>2039463</v>
          </cell>
          <cell r="Z986" t="str">
            <v>FARMÁCIA – DOSE</v>
          </cell>
          <cell r="AA986">
            <v>3</v>
          </cell>
          <cell r="AB986" t="str">
            <v>MAQ. E EQUIPAMENTOS</v>
          </cell>
          <cell r="AC986">
            <v>536.603259615385</v>
          </cell>
          <cell r="AD986" t="str">
            <v>BOM</v>
          </cell>
        </row>
        <row r="987">
          <cell r="X987">
            <v>5887</v>
          </cell>
          <cell r="Y987">
            <v>2039464</v>
          </cell>
          <cell r="Z987" t="str">
            <v>ALMOXARIFADO</v>
          </cell>
          <cell r="AA987">
            <v>3</v>
          </cell>
          <cell r="AB987" t="str">
            <v>MAQ. E EQUIPAMENTOS</v>
          </cell>
          <cell r="AC987">
            <v>536.603259615385</v>
          </cell>
          <cell r="AD987" t="str">
            <v>BOM</v>
          </cell>
        </row>
        <row r="988">
          <cell r="X988">
            <v>5888</v>
          </cell>
          <cell r="Y988">
            <v>2039465</v>
          </cell>
          <cell r="Z988" t="str">
            <v>ALMOXARIFADO</v>
          </cell>
          <cell r="AA988">
            <v>3</v>
          </cell>
          <cell r="AB988" t="str">
            <v>MAQ. E EQUIPAMENTOS</v>
          </cell>
          <cell r="AC988">
            <v>1769.42759188034</v>
          </cell>
          <cell r="AD988" t="str">
            <v>BOM</v>
          </cell>
        </row>
        <row r="989">
          <cell r="X989">
            <v>5889</v>
          </cell>
          <cell r="Y989">
            <v>2039466</v>
          </cell>
          <cell r="Z989" t="str">
            <v>FARMÁCIA – DOSE</v>
          </cell>
          <cell r="AA989">
            <v>3</v>
          </cell>
          <cell r="AB989" t="str">
            <v>MAQ. E EQUIPAMENTOS</v>
          </cell>
          <cell r="AC989">
            <v>1769.42759188034</v>
          </cell>
          <cell r="AD989" t="str">
            <v>BOM</v>
          </cell>
        </row>
        <row r="990">
          <cell r="X990">
            <v>5958</v>
          </cell>
          <cell r="Y990">
            <v>2039467</v>
          </cell>
          <cell r="Z990" t="str">
            <v>ASTEC</v>
          </cell>
          <cell r="AA990">
            <v>3</v>
          </cell>
          <cell r="AB990" t="str">
            <v>EQUIP. DE INFORMÁTICA</v>
          </cell>
          <cell r="AC990">
            <v>561.22863960109</v>
          </cell>
          <cell r="AD990" t="str">
            <v>BOM</v>
          </cell>
        </row>
        <row r="991">
          <cell r="X991">
            <v>5959</v>
          </cell>
          <cell r="Y991">
            <v>2039468</v>
          </cell>
          <cell r="Z991" t="str">
            <v>ASTEC</v>
          </cell>
          <cell r="AA991">
            <v>3</v>
          </cell>
          <cell r="AB991" t="str">
            <v>EQUIP. DE INFORMÁTICA</v>
          </cell>
          <cell r="AC991">
            <v>561.22863960109</v>
          </cell>
          <cell r="AD991" t="str">
            <v>BOM</v>
          </cell>
        </row>
        <row r="992">
          <cell r="X992">
            <v>5960</v>
          </cell>
          <cell r="Y992">
            <v>2039469</v>
          </cell>
          <cell r="Z992" t="str">
            <v>ASTEC</v>
          </cell>
          <cell r="AA992">
            <v>3</v>
          </cell>
          <cell r="AB992" t="str">
            <v>EQUIP. DE INFORMÁTICA</v>
          </cell>
          <cell r="AC992">
            <v>561.22863960109</v>
          </cell>
          <cell r="AD992" t="str">
            <v>BOM</v>
          </cell>
        </row>
        <row r="993">
          <cell r="X993">
            <v>5961</v>
          </cell>
          <cell r="Y993">
            <v>2039470</v>
          </cell>
          <cell r="Z993" t="str">
            <v>ASTEC</v>
          </cell>
          <cell r="AA993">
            <v>3</v>
          </cell>
          <cell r="AB993" t="str">
            <v>EQUIP. DE INFORMÁTICA</v>
          </cell>
          <cell r="AC993">
            <v>561.22863960109</v>
          </cell>
          <cell r="AD993" t="str">
            <v>BOM</v>
          </cell>
        </row>
        <row r="994">
          <cell r="X994">
            <v>5962</v>
          </cell>
          <cell r="Y994">
            <v>2039471</v>
          </cell>
          <cell r="Z994" t="str">
            <v>ASTEC</v>
          </cell>
          <cell r="AA994">
            <v>3</v>
          </cell>
          <cell r="AB994" t="str">
            <v>EQUIP. DE INFORMÁTICA</v>
          </cell>
          <cell r="AC994">
            <v>561.22863960109</v>
          </cell>
          <cell r="AD994" t="str">
            <v>BOM</v>
          </cell>
        </row>
        <row r="995">
          <cell r="X995">
            <v>5963</v>
          </cell>
          <cell r="Y995">
            <v>2039472</v>
          </cell>
          <cell r="Z995" t="str">
            <v>AMBULATÓRIO – RECEPÇÃO</v>
          </cell>
          <cell r="AA995">
            <v>3</v>
          </cell>
          <cell r="AB995" t="str">
            <v>EQUIP. DE INFORMÁTICA</v>
          </cell>
          <cell r="AC995">
            <v>561.22863960109</v>
          </cell>
          <cell r="AD995" t="str">
            <v>BOM</v>
          </cell>
        </row>
        <row r="996">
          <cell r="X996">
            <v>5964</v>
          </cell>
          <cell r="Y996">
            <v>2039473</v>
          </cell>
          <cell r="Z996" t="str">
            <v>AMBULATÓRIO – RECEPÇÃO</v>
          </cell>
          <cell r="AA996">
            <v>3</v>
          </cell>
          <cell r="AB996" t="str">
            <v>EQUIP. DE INFORMÁTICA</v>
          </cell>
          <cell r="AC996">
            <v>561.22863960109</v>
          </cell>
          <cell r="AD996" t="str">
            <v>BOM</v>
          </cell>
        </row>
        <row r="997">
          <cell r="X997">
            <v>5965</v>
          </cell>
          <cell r="Y997">
            <v>2039474</v>
          </cell>
          <cell r="Z997" t="str">
            <v>ASTEC</v>
          </cell>
          <cell r="AA997">
            <v>3</v>
          </cell>
          <cell r="AB997" t="str">
            <v>EQUIP. DE INFORMÁTICA</v>
          </cell>
          <cell r="AC997">
            <v>561.22863960109</v>
          </cell>
          <cell r="AD997" t="str">
            <v>BOM</v>
          </cell>
        </row>
        <row r="998">
          <cell r="X998">
            <v>5966</v>
          </cell>
          <cell r="Y998">
            <v>2039475</v>
          </cell>
          <cell r="Z998" t="str">
            <v>AMBULATÓRIO – RECEPÇÃO</v>
          </cell>
          <cell r="AA998">
            <v>3</v>
          </cell>
          <cell r="AB998" t="str">
            <v>EQUIP. DE INFORMÁTICA</v>
          </cell>
          <cell r="AC998">
            <v>561.22863960109</v>
          </cell>
          <cell r="AD998" t="str">
            <v>BOM</v>
          </cell>
        </row>
        <row r="999">
          <cell r="X999">
            <v>5967</v>
          </cell>
          <cell r="Y999">
            <v>2039476</v>
          </cell>
          <cell r="Z999" t="str">
            <v>AMBULATÓRIO</v>
          </cell>
          <cell r="AA999">
            <v>3</v>
          </cell>
          <cell r="AB999" t="str">
            <v>EQUIP. DE INFORMÁTICA</v>
          </cell>
          <cell r="AC999">
            <v>561.22863960109</v>
          </cell>
          <cell r="AD999" t="str">
            <v>BOM</v>
          </cell>
        </row>
        <row r="1000">
          <cell r="X1000">
            <v>5968</v>
          </cell>
          <cell r="Y1000">
            <v>2039477</v>
          </cell>
          <cell r="Z1000" t="str">
            <v>HGG</v>
          </cell>
          <cell r="AA1000">
            <v>2</v>
          </cell>
          <cell r="AB1000" t="str">
            <v>MAQ. E EQUIPAMENTOS</v>
          </cell>
          <cell r="AC1000">
            <v>128.732942307681</v>
          </cell>
          <cell r="AD1000" t="str">
            <v>REGULAR</v>
          </cell>
        </row>
        <row r="1001">
          <cell r="X1001">
            <v>5969</v>
          </cell>
          <cell r="Y1001">
            <v>2039478</v>
          </cell>
          <cell r="Z1001" t="str">
            <v>HGG</v>
          </cell>
          <cell r="AA1001">
            <v>2</v>
          </cell>
          <cell r="AB1001" t="str">
            <v>MAQ. E EQUIPAMENTOS</v>
          </cell>
          <cell r="AC1001">
            <v>128.732942307681</v>
          </cell>
          <cell r="AD1001" t="str">
            <v>REGULAR</v>
          </cell>
        </row>
        <row r="1002">
          <cell r="X1002">
            <v>5970</v>
          </cell>
          <cell r="Y1002">
            <v>2039479</v>
          </cell>
          <cell r="Z1002" t="str">
            <v>HGG</v>
          </cell>
          <cell r="AA1002">
            <v>2</v>
          </cell>
          <cell r="AB1002" t="str">
            <v>MAQ. E EQUIPAMENTOS</v>
          </cell>
          <cell r="AC1002">
            <v>128.732942307681</v>
          </cell>
          <cell r="AD1002" t="str">
            <v>REGULAR</v>
          </cell>
        </row>
        <row r="1003">
          <cell r="X1003">
            <v>5971</v>
          </cell>
          <cell r="Y1003">
            <v>2039480</v>
          </cell>
          <cell r="Z1003" t="str">
            <v>HGG</v>
          </cell>
          <cell r="AA1003">
            <v>2</v>
          </cell>
          <cell r="AB1003" t="str">
            <v>MAQ. E EQUIPAMENTOS</v>
          </cell>
          <cell r="AC1003">
            <v>128.732942307681</v>
          </cell>
          <cell r="AD1003" t="str">
            <v>REGULAR</v>
          </cell>
        </row>
        <row r="1004">
          <cell r="X1004">
            <v>5972</v>
          </cell>
          <cell r="Y1004">
            <v>2039481</v>
          </cell>
          <cell r="Z1004" t="str">
            <v>HGG</v>
          </cell>
          <cell r="AA1004">
            <v>2</v>
          </cell>
          <cell r="AB1004" t="str">
            <v>MAQ. E EQUIPAMENTOS</v>
          </cell>
          <cell r="AC1004">
            <v>128.732942307681</v>
          </cell>
          <cell r="AD1004" t="str">
            <v>REGULAR</v>
          </cell>
        </row>
        <row r="1005">
          <cell r="X1005">
            <v>5973</v>
          </cell>
          <cell r="Y1005">
            <v>2039482</v>
          </cell>
          <cell r="Z1005" t="str">
            <v>RAMPA 1º ANDAR</v>
          </cell>
          <cell r="AA1005">
            <v>2</v>
          </cell>
          <cell r="AB1005" t="str">
            <v>MAQ. E EQUIPAMENTOS</v>
          </cell>
          <cell r="AC1005">
            <v>128.732942307681</v>
          </cell>
          <cell r="AD1005" t="str">
            <v>REGULAR</v>
          </cell>
        </row>
        <row r="1006">
          <cell r="X1006">
            <v>5974</v>
          </cell>
          <cell r="Y1006">
            <v>2039483</v>
          </cell>
          <cell r="Z1006" t="str">
            <v>RAMPA 1º ANDAR</v>
          </cell>
          <cell r="AA1006">
            <v>2</v>
          </cell>
          <cell r="AB1006" t="str">
            <v>MAQ. E EQUIPAMENTOS</v>
          </cell>
          <cell r="AC1006">
            <v>128.732942307681</v>
          </cell>
          <cell r="AD1006" t="str">
            <v>REGULAR</v>
          </cell>
        </row>
        <row r="1007">
          <cell r="X1007">
            <v>5975</v>
          </cell>
          <cell r="Y1007">
            <v>2039484</v>
          </cell>
          <cell r="Z1007" t="str">
            <v>RAMPA 2º ANDAR</v>
          </cell>
          <cell r="AA1007">
            <v>2</v>
          </cell>
          <cell r="AB1007" t="str">
            <v>MAQ. E EQUIPAMENTOS</v>
          </cell>
          <cell r="AC1007">
            <v>128.732942307681</v>
          </cell>
          <cell r="AD1007" t="str">
            <v>REGULAR</v>
          </cell>
        </row>
        <row r="1008">
          <cell r="X1008">
            <v>5976</v>
          </cell>
          <cell r="Y1008">
            <v>2039485</v>
          </cell>
          <cell r="Z1008" t="str">
            <v>RAMPA 2º ANDAR</v>
          </cell>
          <cell r="AA1008">
            <v>2</v>
          </cell>
          <cell r="AB1008" t="str">
            <v>MAQ. E EQUIPAMENTOS</v>
          </cell>
          <cell r="AC1008">
            <v>128.732942307681</v>
          </cell>
          <cell r="AD1008" t="str">
            <v>REGULAR</v>
          </cell>
        </row>
        <row r="1009">
          <cell r="X1009">
            <v>5977</v>
          </cell>
          <cell r="Y1009">
            <v>2039486</v>
          </cell>
          <cell r="Z1009" t="str">
            <v>RAMPA 3º ANDAR</v>
          </cell>
          <cell r="AA1009">
            <v>2</v>
          </cell>
          <cell r="AB1009" t="str">
            <v>MAQ. E EQUIPAMENTOS</v>
          </cell>
          <cell r="AC1009">
            <v>128.732942307681</v>
          </cell>
          <cell r="AD1009" t="str">
            <v>REGULAR</v>
          </cell>
        </row>
        <row r="1010">
          <cell r="X1010">
            <v>5978</v>
          </cell>
          <cell r="Y1010">
            <v>2039487</v>
          </cell>
          <cell r="Z1010" t="str">
            <v>RAMPA 4º ANDAR</v>
          </cell>
          <cell r="AA1010">
            <v>2</v>
          </cell>
          <cell r="AB1010" t="str">
            <v>MAQ. E EQUIPAMENTOS</v>
          </cell>
          <cell r="AC1010">
            <v>128.732942307681</v>
          </cell>
          <cell r="AD1010" t="str">
            <v>REGULAR</v>
          </cell>
        </row>
        <row r="1011">
          <cell r="X1011">
            <v>5979</v>
          </cell>
          <cell r="Y1011">
            <v>2039488</v>
          </cell>
          <cell r="Z1011" t="str">
            <v>RAMPA 4º ANDAR</v>
          </cell>
          <cell r="AA1011">
            <v>2</v>
          </cell>
          <cell r="AB1011" t="str">
            <v>MAQ. E EQUIPAMENTOS</v>
          </cell>
          <cell r="AC1011">
            <v>128.732942307681</v>
          </cell>
          <cell r="AD1011" t="str">
            <v>REGULAR</v>
          </cell>
        </row>
        <row r="1012">
          <cell r="X1012">
            <v>5980</v>
          </cell>
          <cell r="Y1012">
            <v>2039489</v>
          </cell>
          <cell r="Z1012" t="str">
            <v>5º ANDAR</v>
          </cell>
          <cell r="AA1012">
            <v>2</v>
          </cell>
          <cell r="AB1012" t="str">
            <v>MAQ. E EQUIPAMENTOS</v>
          </cell>
          <cell r="AC1012">
            <v>128.732942307681</v>
          </cell>
          <cell r="AD1012" t="str">
            <v>REGULAR</v>
          </cell>
        </row>
        <row r="1013">
          <cell r="X1013">
            <v>5981</v>
          </cell>
          <cell r="Y1013">
            <v>2039490</v>
          </cell>
          <cell r="Z1013" t="str">
            <v>5º ANDAR</v>
          </cell>
          <cell r="AA1013">
            <v>2</v>
          </cell>
          <cell r="AB1013" t="str">
            <v>MAQ. E EQUIPAMENTOS</v>
          </cell>
          <cell r="AC1013">
            <v>128.732942307681</v>
          </cell>
          <cell r="AD1013" t="str">
            <v>REGULAR</v>
          </cell>
        </row>
        <row r="1014">
          <cell r="X1014">
            <v>5982</v>
          </cell>
          <cell r="Y1014">
            <v>2039491</v>
          </cell>
          <cell r="Z1014" t="str">
            <v>HGG</v>
          </cell>
          <cell r="AA1014">
            <v>2</v>
          </cell>
          <cell r="AB1014" t="str">
            <v>MAQ. E EQUIPAMENTOS</v>
          </cell>
          <cell r="AC1014">
            <v>128.732942307681</v>
          </cell>
          <cell r="AD1014" t="str">
            <v>REGULAR</v>
          </cell>
        </row>
        <row r="1015">
          <cell r="X1015">
            <v>5983</v>
          </cell>
          <cell r="Y1015">
            <v>2039492</v>
          </cell>
          <cell r="Z1015" t="str">
            <v>HGG</v>
          </cell>
          <cell r="AA1015">
            <v>2</v>
          </cell>
          <cell r="AB1015" t="str">
            <v>MAQ. E EQUIPAMENTOS</v>
          </cell>
          <cell r="AC1015">
            <v>128.732942307681</v>
          </cell>
          <cell r="AD1015" t="str">
            <v>REGULAR</v>
          </cell>
        </row>
        <row r="1016">
          <cell r="X1016">
            <v>5984</v>
          </cell>
          <cell r="Y1016">
            <v>2039493</v>
          </cell>
          <cell r="Z1016" t="str">
            <v>HGG</v>
          </cell>
          <cell r="AA1016">
            <v>2</v>
          </cell>
          <cell r="AB1016" t="str">
            <v>MAQ. E EQUIPAMENTOS</v>
          </cell>
          <cell r="AC1016">
            <v>128.732942307681</v>
          </cell>
          <cell r="AD1016" t="str">
            <v>REGULAR</v>
          </cell>
        </row>
        <row r="1017">
          <cell r="X1017">
            <v>5985</v>
          </cell>
          <cell r="Y1017">
            <v>2039494</v>
          </cell>
          <cell r="Z1017" t="str">
            <v>GALPÃO ALMOXARIFADO</v>
          </cell>
          <cell r="AA1017">
            <v>2</v>
          </cell>
          <cell r="AB1017" t="str">
            <v>MAQ. E EQUIPAMENTOS</v>
          </cell>
          <cell r="AC1017">
            <v>128.732942307681</v>
          </cell>
          <cell r="AD1017" t="str">
            <v>SUCATA</v>
          </cell>
        </row>
        <row r="1018">
          <cell r="X1018">
            <v>5986</v>
          </cell>
          <cell r="Y1018">
            <v>2039495</v>
          </cell>
          <cell r="Z1018" t="str">
            <v>1º ANDAR</v>
          </cell>
          <cell r="AA1018">
            <v>2</v>
          </cell>
          <cell r="AB1018" t="str">
            <v>MAQ. E EQUIPAMENTOS</v>
          </cell>
          <cell r="AC1018">
            <v>128.593192307681</v>
          </cell>
          <cell r="AD1018" t="str">
            <v>REGULAR</v>
          </cell>
        </row>
        <row r="1019">
          <cell r="X1019">
            <v>5987</v>
          </cell>
          <cell r="Y1019">
            <v>2039496</v>
          </cell>
          <cell r="Z1019" t="str">
            <v>GALPÃO ALMOXARIFADO</v>
          </cell>
          <cell r="AA1019">
            <v>2</v>
          </cell>
          <cell r="AB1019" t="str">
            <v>MAQ. E EQUIPAMENTOS</v>
          </cell>
          <cell r="AC1019">
            <v>128.593192307681</v>
          </cell>
          <cell r="AD1019" t="str">
            <v>SUCATA</v>
          </cell>
        </row>
        <row r="1020">
          <cell r="X1020">
            <v>5988</v>
          </cell>
          <cell r="Y1020">
            <v>2039497</v>
          </cell>
          <cell r="Z1020" t="str">
            <v>3º ANDAR</v>
          </cell>
          <cell r="AA1020">
            <v>2</v>
          </cell>
          <cell r="AB1020" t="str">
            <v>MAQ. E EQUIPAMENTOS</v>
          </cell>
          <cell r="AC1020">
            <v>128.593192307681</v>
          </cell>
          <cell r="AD1020" t="str">
            <v>REGULAR</v>
          </cell>
        </row>
        <row r="1021">
          <cell r="X1021">
            <v>5989</v>
          </cell>
          <cell r="Y1021">
            <v>2039498</v>
          </cell>
          <cell r="Z1021" t="str">
            <v>CLINICA MEDICA</v>
          </cell>
          <cell r="AA1021">
            <v>2</v>
          </cell>
          <cell r="AB1021" t="str">
            <v>MAQ. E EQUIPAMENTOS</v>
          </cell>
          <cell r="AC1021">
            <v>128.593192307681</v>
          </cell>
          <cell r="AD1021" t="str">
            <v>REGULAR</v>
          </cell>
        </row>
        <row r="1022">
          <cell r="X1022">
            <v>5990</v>
          </cell>
          <cell r="Y1022">
            <v>2039499</v>
          </cell>
          <cell r="Z1022" t="str">
            <v>GALPÃO ALMOXARIFADO</v>
          </cell>
          <cell r="AA1022">
            <v>2</v>
          </cell>
          <cell r="AB1022" t="str">
            <v>MAQ. E EQUIPAMENTOS</v>
          </cell>
          <cell r="AC1022">
            <v>128.775192307681</v>
          </cell>
          <cell r="AD1022" t="str">
            <v>SUCATA</v>
          </cell>
        </row>
        <row r="1023">
          <cell r="X1023">
            <v>5991</v>
          </cell>
          <cell r="Y1023">
            <v>2039500</v>
          </cell>
          <cell r="Z1023" t="str">
            <v>4º DIÁLISE</v>
          </cell>
          <cell r="AA1023">
            <v>2</v>
          </cell>
          <cell r="AB1023" t="str">
            <v>MAQ. E EQUIPAMENTOS</v>
          </cell>
          <cell r="AC1023">
            <v>128.775192307681</v>
          </cell>
          <cell r="AD1023" t="str">
            <v>REGULAR</v>
          </cell>
        </row>
        <row r="1024">
          <cell r="X1024">
            <v>5992</v>
          </cell>
          <cell r="Y1024">
            <v>2039501</v>
          </cell>
          <cell r="Z1024" t="str">
            <v>CLINICA MEDICA</v>
          </cell>
          <cell r="AA1024">
            <v>2</v>
          </cell>
          <cell r="AB1024" t="str">
            <v>MAQ. E EQUIPAMENTOS</v>
          </cell>
          <cell r="AC1024">
            <v>128.775192307681</v>
          </cell>
          <cell r="AD1024" t="str">
            <v>REGULAR</v>
          </cell>
        </row>
        <row r="1025">
          <cell r="X1025">
            <v>5993</v>
          </cell>
          <cell r="Y1025">
            <v>2039502</v>
          </cell>
          <cell r="Z1025" t="str">
            <v>ESCADA DE INCÊNDIO</v>
          </cell>
          <cell r="AA1025">
            <v>2</v>
          </cell>
          <cell r="AB1025" t="str">
            <v>MAQ. E EQUIPAMENTOS</v>
          </cell>
          <cell r="AC1025">
            <v>128.775192307681</v>
          </cell>
          <cell r="AD1025" t="str">
            <v>REGULAR</v>
          </cell>
        </row>
        <row r="1026">
          <cell r="X1026">
            <v>5994</v>
          </cell>
          <cell r="Y1026">
            <v>2039503</v>
          </cell>
          <cell r="Z1026" t="str">
            <v>CLINICA CIRÚRGICA</v>
          </cell>
          <cell r="AA1026">
            <v>2</v>
          </cell>
          <cell r="AB1026" t="str">
            <v>MAQ. E EQUIPAMENTOS</v>
          </cell>
          <cell r="AC1026">
            <v>128.854925641014</v>
          </cell>
          <cell r="AD1026" t="str">
            <v>REGULAR</v>
          </cell>
        </row>
        <row r="1027">
          <cell r="X1027">
            <v>5995</v>
          </cell>
          <cell r="Y1027">
            <v>2039504</v>
          </cell>
          <cell r="Z1027" t="str">
            <v>HGG</v>
          </cell>
          <cell r="AA1027">
            <v>2</v>
          </cell>
          <cell r="AB1027" t="str">
            <v>MAQ. E EQUIPAMENTOS</v>
          </cell>
          <cell r="AC1027">
            <v>128.854925641014</v>
          </cell>
          <cell r="AD1027" t="str">
            <v>REGULAR</v>
          </cell>
        </row>
        <row r="1028">
          <cell r="X1028">
            <v>5996</v>
          </cell>
          <cell r="Y1028">
            <v>2039505</v>
          </cell>
          <cell r="Z1028" t="str">
            <v>ESCADA 2º ANDAR</v>
          </cell>
          <cell r="AA1028">
            <v>2</v>
          </cell>
          <cell r="AB1028" t="str">
            <v>MAQ. E EQUIPAMENTOS</v>
          </cell>
          <cell r="AC1028">
            <v>128.854925641014</v>
          </cell>
          <cell r="AD1028" t="str">
            <v>REGULAR</v>
          </cell>
        </row>
        <row r="1029">
          <cell r="X1029">
            <v>5997</v>
          </cell>
          <cell r="Y1029">
            <v>2039506</v>
          </cell>
          <cell r="Z1029" t="str">
            <v>ESCADA 3º ANDAR</v>
          </cell>
          <cell r="AA1029">
            <v>2</v>
          </cell>
          <cell r="AB1029" t="str">
            <v>MAQ. E EQUIPAMENTOS</v>
          </cell>
          <cell r="AC1029">
            <v>128.854925641014</v>
          </cell>
          <cell r="AD1029" t="str">
            <v>REGULAR</v>
          </cell>
        </row>
        <row r="1030">
          <cell r="X1030">
            <v>5998</v>
          </cell>
          <cell r="Y1030">
            <v>2039507</v>
          </cell>
          <cell r="Z1030" t="str">
            <v>HGG</v>
          </cell>
          <cell r="AA1030">
            <v>2</v>
          </cell>
          <cell r="AB1030" t="str">
            <v>MAQ. E EQUIPAMENTOS</v>
          </cell>
          <cell r="AC1030">
            <v>128.854925641014</v>
          </cell>
          <cell r="AD1030" t="str">
            <v>REGULAR</v>
          </cell>
        </row>
        <row r="1031">
          <cell r="X1031">
            <v>5999</v>
          </cell>
          <cell r="Y1031">
            <v>2039508</v>
          </cell>
          <cell r="Z1031" t="str">
            <v>HGG</v>
          </cell>
          <cell r="AA1031">
            <v>2</v>
          </cell>
          <cell r="AB1031" t="str">
            <v>MAQ. E EQUIPAMENTOS</v>
          </cell>
          <cell r="AC1031">
            <v>128.854925641014</v>
          </cell>
          <cell r="AD1031" t="str">
            <v>REGULAR</v>
          </cell>
        </row>
        <row r="1032">
          <cell r="X1032">
            <v>6000</v>
          </cell>
          <cell r="Y1032">
            <v>2039509</v>
          </cell>
          <cell r="Z1032" t="str">
            <v>HGG</v>
          </cell>
          <cell r="AA1032">
            <v>2</v>
          </cell>
          <cell r="AB1032" t="str">
            <v>MAQ. E EQUIPAMENTOS</v>
          </cell>
          <cell r="AC1032">
            <v>128.883525641014</v>
          </cell>
          <cell r="AD1032" t="str">
            <v>REGULAR</v>
          </cell>
        </row>
        <row r="1033">
          <cell r="X1033">
            <v>6409</v>
          </cell>
          <cell r="Y1033">
            <v>2039510</v>
          </cell>
          <cell r="Z1033" t="str">
            <v>ADMINISTRAÇÃO - SEDE - GEFIN</v>
          </cell>
          <cell r="AA1033">
            <v>3</v>
          </cell>
          <cell r="AB1033" t="str">
            <v>EQUIP. DE INFORMÁTICA</v>
          </cell>
          <cell r="AC1033">
            <v>533.947955840456</v>
          </cell>
          <cell r="AD1033" t="str">
            <v>BOM</v>
          </cell>
        </row>
        <row r="1034">
          <cell r="X1034">
            <v>6402</v>
          </cell>
          <cell r="Y1034">
            <v>2039511</v>
          </cell>
          <cell r="Z1034" t="str">
            <v>ALMOXARIFADO</v>
          </cell>
          <cell r="AA1034">
            <v>4</v>
          </cell>
          <cell r="AB1034" t="str">
            <v>MAQ. E EQUIPAMENTOS</v>
          </cell>
          <cell r="AC1034">
            <v>69.6286467236406</v>
          </cell>
          <cell r="AD1034" t="str">
            <v>BOM</v>
          </cell>
        </row>
        <row r="1035">
          <cell r="X1035">
            <v>6403</v>
          </cell>
          <cell r="Y1035">
            <v>2039512</v>
          </cell>
          <cell r="Z1035" t="str">
            <v>ALMOXARIFADO</v>
          </cell>
          <cell r="AA1035">
            <v>4</v>
          </cell>
          <cell r="AB1035" t="str">
            <v>MAQ. E EQUIPAMENTOS</v>
          </cell>
          <cell r="AC1035">
            <v>69.6286467236406</v>
          </cell>
          <cell r="AD1035" t="str">
            <v>BOM</v>
          </cell>
        </row>
        <row r="1036">
          <cell r="X1036">
            <v>6404</v>
          </cell>
          <cell r="Y1036">
            <v>2039513</v>
          </cell>
          <cell r="Z1036" t="str">
            <v>HEMODIALISE / DIÁLISE</v>
          </cell>
          <cell r="AA1036">
            <v>4</v>
          </cell>
          <cell r="AB1036" t="str">
            <v>MAQ. E EQUIPAMENTOS</v>
          </cell>
          <cell r="AC1036">
            <v>27.6552849002824</v>
          </cell>
          <cell r="AD1036" t="str">
            <v>BOM</v>
          </cell>
        </row>
        <row r="1037">
          <cell r="X1037">
            <v>6405</v>
          </cell>
          <cell r="Y1037">
            <v>2039514</v>
          </cell>
          <cell r="Z1037" t="str">
            <v>AMBULATÓRIO</v>
          </cell>
          <cell r="AA1037">
            <v>4</v>
          </cell>
          <cell r="AB1037" t="str">
            <v>MAQ. E EQUIPAMENTOS</v>
          </cell>
          <cell r="AC1037">
            <v>27.6552849002824</v>
          </cell>
          <cell r="AD1037" t="str">
            <v>BOM</v>
          </cell>
        </row>
        <row r="1038">
          <cell r="X1038">
            <v>6406</v>
          </cell>
          <cell r="Y1038">
            <v>2039515</v>
          </cell>
          <cell r="Z1038" t="str">
            <v>AMBULATÓRIO</v>
          </cell>
          <cell r="AA1038">
            <v>4</v>
          </cell>
          <cell r="AB1038" t="str">
            <v>MAQ. E EQUIPAMENTOS</v>
          </cell>
          <cell r="AC1038">
            <v>27.6552849002824</v>
          </cell>
          <cell r="AD1038" t="str">
            <v>BOM</v>
          </cell>
        </row>
        <row r="1039">
          <cell r="X1039">
            <v>6407</v>
          </cell>
          <cell r="Y1039">
            <v>2039516</v>
          </cell>
          <cell r="Z1039" t="str">
            <v>ALMOXARIFADO</v>
          </cell>
          <cell r="AA1039">
            <v>4</v>
          </cell>
          <cell r="AB1039" t="str">
            <v>MAQ. E EQUIPAMENTOS</v>
          </cell>
          <cell r="AC1039">
            <v>27.6552849002824</v>
          </cell>
          <cell r="AD1039" t="str">
            <v>BOM</v>
          </cell>
        </row>
        <row r="1040">
          <cell r="X1040">
            <v>7613</v>
          </cell>
          <cell r="Y1040">
            <v>2039517</v>
          </cell>
          <cell r="Z1040" t="str">
            <v>PORTARIA "A"</v>
          </cell>
          <cell r="AA1040">
            <v>7</v>
          </cell>
          <cell r="AB1040" t="str">
            <v>MÓVEIS E UTENSÍLIOS</v>
          </cell>
          <cell r="AC1040">
            <v>114.23438749999</v>
          </cell>
          <cell r="AD1040" t="str">
            <v>BOM</v>
          </cell>
        </row>
        <row r="1041">
          <cell r="X1041">
            <v>6503</v>
          </cell>
          <cell r="Y1041">
            <v>2039518</v>
          </cell>
          <cell r="Z1041" t="str">
            <v>CENTRO CIRÚRGICO</v>
          </cell>
          <cell r="AA1041">
            <v>10</v>
          </cell>
          <cell r="AB1041" t="str">
            <v>MAQ. E EQUIPAMENTOS</v>
          </cell>
          <cell r="AC1041">
            <v>6791.89798888889</v>
          </cell>
          <cell r="AD1041" t="str">
            <v>BOM</v>
          </cell>
        </row>
        <row r="1042">
          <cell r="X1042">
            <v>6490</v>
          </cell>
          <cell r="Y1042">
            <v>2039519</v>
          </cell>
          <cell r="Z1042" t="str">
            <v>CENTRAL DE MATERIAL E ESTERILIZAÇÃO</v>
          </cell>
          <cell r="AA1042">
            <v>10</v>
          </cell>
          <cell r="AB1042" t="str">
            <v>MAQ. E EQUIPAMENTOS</v>
          </cell>
          <cell r="AC1042">
            <v>11273.8137535612</v>
          </cell>
          <cell r="AD1042" t="str">
            <v>BOM</v>
          </cell>
        </row>
        <row r="1043">
          <cell r="X1043">
            <v>7614</v>
          </cell>
          <cell r="Y1043">
            <v>2039520</v>
          </cell>
          <cell r="Z1043" t="str">
            <v>APOIO AO DIAGNÓSTICO</v>
          </cell>
          <cell r="AA1043">
            <v>6</v>
          </cell>
          <cell r="AB1043" t="str">
            <v>MAQ. E EQUIPAMENTOS</v>
          </cell>
          <cell r="AC1043">
            <v>277.497868883547</v>
          </cell>
          <cell r="AD1043" t="str">
            <v>BOM</v>
          </cell>
        </row>
        <row r="1044">
          <cell r="X1044">
            <v>7615</v>
          </cell>
          <cell r="Y1044">
            <v>2039521</v>
          </cell>
          <cell r="Z1044" t="str">
            <v>CLINICA CIRURGICA</v>
          </cell>
          <cell r="AA1044">
            <v>6</v>
          </cell>
          <cell r="AB1044" t="str">
            <v>MAQ. E EQUIPAMENTOS</v>
          </cell>
          <cell r="AC1044">
            <v>277.497868883547</v>
          </cell>
          <cell r="AD1044" t="str">
            <v>BOM</v>
          </cell>
        </row>
        <row r="1045">
          <cell r="X1045">
            <v>7616</v>
          </cell>
          <cell r="Y1045">
            <v>2039522</v>
          </cell>
          <cell r="Z1045" t="str">
            <v>SETOR DE FISIOTERAPIA</v>
          </cell>
          <cell r="AA1045">
            <v>6</v>
          </cell>
          <cell r="AB1045" t="str">
            <v>MAQ. E EQUIPAMENTOS</v>
          </cell>
          <cell r="AC1045">
            <v>277.497868883547</v>
          </cell>
          <cell r="AD1045" t="str">
            <v>BOM</v>
          </cell>
        </row>
        <row r="1046">
          <cell r="X1046">
            <v>7617</v>
          </cell>
          <cell r="Y1046">
            <v>2039523</v>
          </cell>
          <cell r="Z1046" t="str">
            <v>ALMOXARIFADO – HGG</v>
          </cell>
          <cell r="AA1046">
            <v>6</v>
          </cell>
          <cell r="AB1046" t="str">
            <v>MAQ. E EQUIPAMENTOS</v>
          </cell>
          <cell r="AC1046">
            <v>277.497868883547</v>
          </cell>
          <cell r="AD1046" t="str">
            <v>BOM</v>
          </cell>
        </row>
        <row r="1047">
          <cell r="X1047">
            <v>7618</v>
          </cell>
          <cell r="Y1047">
            <v>2039524</v>
          </cell>
          <cell r="Z1047" t="str">
            <v>ALMOXARIFADO- HGG</v>
          </cell>
          <cell r="AA1047">
            <v>6</v>
          </cell>
          <cell r="AB1047" t="str">
            <v>MAQ. E EQUIPAMENTOS</v>
          </cell>
          <cell r="AC1047">
            <v>337.196814707977</v>
          </cell>
          <cell r="AD1047" t="str">
            <v>BOM</v>
          </cell>
        </row>
        <row r="1048">
          <cell r="X1048">
            <v>7619</v>
          </cell>
          <cell r="Y1048">
            <v>2039525</v>
          </cell>
          <cell r="Z1048" t="str">
            <v>PORTARIA “A”</v>
          </cell>
          <cell r="AA1048">
            <v>6</v>
          </cell>
          <cell r="AB1048" t="str">
            <v>MAQ. E EQUIPAMENTOS</v>
          </cell>
          <cell r="AC1048">
            <v>337.196814707977</v>
          </cell>
          <cell r="AD1048" t="str">
            <v>BOM</v>
          </cell>
        </row>
        <row r="1049">
          <cell r="X1049">
            <v>7620</v>
          </cell>
          <cell r="Y1049">
            <v>2039526</v>
          </cell>
          <cell r="Z1049" t="str">
            <v>ÁREA DAS CALDEIRAS - HGG</v>
          </cell>
          <cell r="AA1049">
            <v>6</v>
          </cell>
          <cell r="AB1049" t="str">
            <v>MAQ. E EQUIPAMENTOS</v>
          </cell>
          <cell r="AC1049">
            <v>337.196814707977</v>
          </cell>
          <cell r="AD1049" t="str">
            <v>BOM</v>
          </cell>
        </row>
        <row r="1050">
          <cell r="X1050">
            <v>7621</v>
          </cell>
          <cell r="Y1050">
            <v>2039527</v>
          </cell>
          <cell r="Z1050" t="str">
            <v>UNIDADE COLETORA DE SANGUE</v>
          </cell>
          <cell r="AA1050">
            <v>6</v>
          </cell>
          <cell r="AB1050" t="str">
            <v>MAQ. E EQUIPAMENTOS</v>
          </cell>
          <cell r="AC1050">
            <v>298.39494002849</v>
          </cell>
          <cell r="AD1050" t="str">
            <v>BOM</v>
          </cell>
        </row>
        <row r="1051">
          <cell r="X1051">
            <v>7622</v>
          </cell>
          <cell r="Y1051">
            <v>2039528</v>
          </cell>
          <cell r="Z1051" t="str">
            <v>GUARITA PORTARIA “A”</v>
          </cell>
          <cell r="AA1051">
            <v>6</v>
          </cell>
          <cell r="AB1051" t="str">
            <v>MAQ. E EQUIPAMENTOS</v>
          </cell>
          <cell r="AC1051">
            <v>298.39494002849</v>
          </cell>
          <cell r="AD1051" t="str">
            <v>BOM</v>
          </cell>
        </row>
        <row r="1052">
          <cell r="X1052">
            <v>7623</v>
          </cell>
          <cell r="Y1052">
            <v>2039529</v>
          </cell>
          <cell r="Z1052" t="str">
            <v>ENGENHARIA CLÍNICA</v>
          </cell>
          <cell r="AA1052">
            <v>6</v>
          </cell>
          <cell r="AB1052" t="str">
            <v>MAQ. E EQUIPAMENTOS</v>
          </cell>
          <cell r="AC1052">
            <v>298.39494002849</v>
          </cell>
          <cell r="AD1052" t="str">
            <v>BOM</v>
          </cell>
        </row>
        <row r="1053">
          <cell r="X1053">
            <v>7624</v>
          </cell>
          <cell r="Y1053">
            <v>2039530</v>
          </cell>
          <cell r="Z1053" t="str">
            <v>ALMOXARIFADO</v>
          </cell>
          <cell r="AA1053">
            <v>6</v>
          </cell>
          <cell r="AB1053" t="str">
            <v>MAQ. E EQUIPAMENTOS</v>
          </cell>
          <cell r="AC1053">
            <v>887.065726994302</v>
          </cell>
          <cell r="AD1053" t="str">
            <v>BOM</v>
          </cell>
        </row>
        <row r="1054">
          <cell r="X1054">
            <v>7625</v>
          </cell>
          <cell r="Y1054">
            <v>2039531</v>
          </cell>
          <cell r="Z1054" t="str">
            <v>CENTRO CIRÚRGICO</v>
          </cell>
          <cell r="AA1054">
            <v>10</v>
          </cell>
          <cell r="AB1054" t="str">
            <v>MÓVEIS E UTENSÍLIOS</v>
          </cell>
          <cell r="AC1054">
            <v>604.476346153798</v>
          </cell>
          <cell r="AD1054" t="str">
            <v>BOM</v>
          </cell>
        </row>
        <row r="1055">
          <cell r="X1055">
            <v>7626</v>
          </cell>
          <cell r="Y1055">
            <v>2039532</v>
          </cell>
          <cell r="Z1055" t="str">
            <v>CENTRO CIRÚRGICO</v>
          </cell>
          <cell r="AA1055">
            <v>10</v>
          </cell>
          <cell r="AB1055" t="str">
            <v>MÓVEIS E UTENSÍLIOS</v>
          </cell>
          <cell r="AC1055">
            <v>604.476346153798</v>
          </cell>
          <cell r="AD1055" t="str">
            <v>BOM</v>
          </cell>
        </row>
        <row r="1056">
          <cell r="X1056">
            <v>7627</v>
          </cell>
          <cell r="Y1056">
            <v>2039533</v>
          </cell>
          <cell r="Z1056" t="str">
            <v>CENTRO CIRÚRGICO</v>
          </cell>
          <cell r="AA1056">
            <v>10</v>
          </cell>
          <cell r="AB1056" t="str">
            <v>MÓVEIS E UTENSÍLIOS</v>
          </cell>
          <cell r="AC1056">
            <v>604.476346153798</v>
          </cell>
          <cell r="AD1056" t="str">
            <v>BOM</v>
          </cell>
        </row>
        <row r="1057">
          <cell r="X1057">
            <v>7730</v>
          </cell>
          <cell r="Y1057">
            <v>2039534</v>
          </cell>
          <cell r="Z1057" t="str">
            <v>ESCRITÓRIO DE QUALIDADE</v>
          </cell>
          <cell r="AA1057">
            <v>10</v>
          </cell>
          <cell r="AB1057" t="str">
            <v>MAQ. E EQUIPAMENTOS</v>
          </cell>
          <cell r="AC1057">
            <v>733.081474358975</v>
          </cell>
          <cell r="AD1057" t="str">
            <v>BOM</v>
          </cell>
        </row>
        <row r="1058">
          <cell r="X1058">
            <v>7731</v>
          </cell>
          <cell r="Y1058">
            <v>2039535</v>
          </cell>
          <cell r="Z1058" t="str">
            <v>ESCRITÓRIO DE QUALIDADE</v>
          </cell>
          <cell r="AA1058">
            <v>10</v>
          </cell>
          <cell r="AB1058" t="str">
            <v>MAQ. E EQUIPAMENTOS</v>
          </cell>
          <cell r="AC1058">
            <v>733.081474358975</v>
          </cell>
          <cell r="AD1058" t="str">
            <v>BOM</v>
          </cell>
        </row>
        <row r="1059">
          <cell r="X1059">
            <v>7732</v>
          </cell>
          <cell r="Y1059">
            <v>2039536</v>
          </cell>
          <cell r="Z1059" t="str">
            <v>DIRETORIA DE ENFERMAGEM</v>
          </cell>
          <cell r="AA1059">
            <v>10</v>
          </cell>
          <cell r="AB1059" t="str">
            <v>MAQ. E EQUIPAMENTOS</v>
          </cell>
          <cell r="AC1059">
            <v>733.081474358975</v>
          </cell>
          <cell r="AD1059" t="str">
            <v>BOM</v>
          </cell>
        </row>
        <row r="1060">
          <cell r="X1060">
            <v>7733</v>
          </cell>
          <cell r="Y1060">
            <v>2039537</v>
          </cell>
          <cell r="Z1060" t="str">
            <v>PORTARIA A</v>
          </cell>
          <cell r="AA1060">
            <v>10</v>
          </cell>
          <cell r="AB1060" t="str">
            <v>MAQ. E EQUIPAMENTOS</v>
          </cell>
          <cell r="AC1060">
            <v>733.081474358975</v>
          </cell>
          <cell r="AD1060" t="str">
            <v>BOM</v>
          </cell>
        </row>
        <row r="1061">
          <cell r="X1061">
            <v>7734</v>
          </cell>
          <cell r="Y1061">
            <v>2039538</v>
          </cell>
          <cell r="Z1061" t="str">
            <v>ALMOXARIFADO</v>
          </cell>
          <cell r="AA1061">
            <v>10</v>
          </cell>
          <cell r="AB1061" t="str">
            <v>MAQ. E EQUIPAMENTOS</v>
          </cell>
          <cell r="AC1061">
            <v>733.081474358975</v>
          </cell>
          <cell r="AD1061" t="str">
            <v>BOM</v>
          </cell>
        </row>
        <row r="1062">
          <cell r="X1062">
            <v>7628</v>
          </cell>
          <cell r="Y1062">
            <v>2039539</v>
          </cell>
          <cell r="Z1062" t="str">
            <v>UNIDADE DE TERAPIA INTENSIVA</v>
          </cell>
          <cell r="AA1062">
            <v>10</v>
          </cell>
          <cell r="AB1062" t="str">
            <v>MAQ. E EQUIPAMENTOS</v>
          </cell>
          <cell r="AC1062">
            <v>9782.25784188035</v>
          </cell>
          <cell r="AD1062" t="str">
            <v>BOM</v>
          </cell>
        </row>
        <row r="1063">
          <cell r="X1063">
            <v>7735</v>
          </cell>
          <cell r="Y1063">
            <v>2039540</v>
          </cell>
          <cell r="Z1063" t="str">
            <v>UNIDADE DE TERAPIA INTENSIVA</v>
          </cell>
          <cell r="AA1063">
            <v>10</v>
          </cell>
          <cell r="AB1063" t="str">
            <v>MAQ. E EQUIPAMENTOS</v>
          </cell>
          <cell r="AC1063">
            <v>9782.25784188035</v>
          </cell>
          <cell r="AD1063" t="str">
            <v>BOM</v>
          </cell>
        </row>
        <row r="1064">
          <cell r="X1064">
            <v>7736</v>
          </cell>
          <cell r="Y1064">
            <v>2039541</v>
          </cell>
          <cell r="Z1064" t="str">
            <v>UNIDADE DE TERAPIA INTENSIVA</v>
          </cell>
          <cell r="AA1064">
            <v>10</v>
          </cell>
          <cell r="AB1064" t="str">
            <v>MAQ. E EQUIPAMENTOS</v>
          </cell>
          <cell r="AC1064">
            <v>9782.25784188035</v>
          </cell>
          <cell r="AD1064" t="str">
            <v>BOM</v>
          </cell>
        </row>
        <row r="1065">
          <cell r="X1065">
            <v>7644</v>
          </cell>
          <cell r="Y1065">
            <v>2039542</v>
          </cell>
          <cell r="Z1065" t="str">
            <v>CLÍNICA CIRÚRGICA</v>
          </cell>
          <cell r="AA1065">
            <v>6</v>
          </cell>
          <cell r="AB1065" t="str">
            <v>MÓVEIS E UTENSÍLIOS</v>
          </cell>
          <cell r="AC1065">
            <v>100.343344764949</v>
          </cell>
          <cell r="AD1065" t="str">
            <v>REGULAR</v>
          </cell>
        </row>
        <row r="1066">
          <cell r="X1066">
            <v>7645</v>
          </cell>
          <cell r="Y1066">
            <v>2039543</v>
          </cell>
          <cell r="Z1066" t="str">
            <v>CLÍNICA CIRÚRGICA</v>
          </cell>
          <cell r="AA1066">
            <v>6</v>
          </cell>
          <cell r="AB1066" t="str">
            <v>MÓVEIS E UTENSÍLIOS</v>
          </cell>
          <cell r="AC1066">
            <v>100.343344764949</v>
          </cell>
          <cell r="AD1066" t="str">
            <v>REGULAR</v>
          </cell>
        </row>
        <row r="1067">
          <cell r="X1067">
            <v>7647</v>
          </cell>
          <cell r="Y1067">
            <v>2039545</v>
          </cell>
          <cell r="Z1067" t="str">
            <v>CLÍNICA CIRÚRGICA</v>
          </cell>
          <cell r="AA1067">
            <v>6</v>
          </cell>
          <cell r="AB1067" t="str">
            <v>MÓVEIS E UTENSÍLIOS</v>
          </cell>
          <cell r="AC1067">
            <v>91.684423931613</v>
          </cell>
          <cell r="AD1067" t="str">
            <v>REGULAR</v>
          </cell>
        </row>
        <row r="1068">
          <cell r="X1068">
            <v>7648</v>
          </cell>
          <cell r="Y1068">
            <v>2039546</v>
          </cell>
          <cell r="Z1068" t="str">
            <v>CLÍNICA CIRÚRGICA</v>
          </cell>
          <cell r="AA1068">
            <v>6</v>
          </cell>
          <cell r="AB1068" t="str">
            <v>MÓVEIS E UTENSÍLIOS</v>
          </cell>
          <cell r="AC1068">
            <v>98.8547905982824</v>
          </cell>
          <cell r="AD1068" t="str">
            <v>REGULAR</v>
          </cell>
        </row>
        <row r="1069">
          <cell r="X1069">
            <v>7649</v>
          </cell>
          <cell r="Y1069">
            <v>2039547</v>
          </cell>
          <cell r="Z1069" t="str">
            <v>GALPÃO ALMOXARIFADO</v>
          </cell>
          <cell r="AA1069">
            <v>6</v>
          </cell>
          <cell r="AB1069" t="str">
            <v>MÓVEIS E UTENSÍLIOS</v>
          </cell>
          <cell r="AC1069">
            <v>94.9872905982824</v>
          </cell>
          <cell r="AD1069" t="str">
            <v>SUCATA</v>
          </cell>
        </row>
        <row r="1070">
          <cell r="X1070">
            <v>7650</v>
          </cell>
          <cell r="Y1070">
            <v>2039548</v>
          </cell>
          <cell r="Z1070" t="str">
            <v>CLÍNICA CIRÚRGICA</v>
          </cell>
          <cell r="AA1070">
            <v>6</v>
          </cell>
          <cell r="AB1070" t="str">
            <v>MÓVEIS E UTENSÍLIOS</v>
          </cell>
          <cell r="AC1070">
            <v>94.4672905982803</v>
          </cell>
          <cell r="AD1070" t="str">
            <v>REGULAR</v>
          </cell>
        </row>
        <row r="1071">
          <cell r="X1071">
            <v>7651</v>
          </cell>
          <cell r="Y1071">
            <v>2039549</v>
          </cell>
          <cell r="Z1071" t="str">
            <v>CLÍNICA CIRÚRGICA</v>
          </cell>
          <cell r="AA1071">
            <v>6</v>
          </cell>
          <cell r="AB1071" t="str">
            <v>MÓVEIS E UTENSÍLIOS</v>
          </cell>
          <cell r="AC1071">
            <v>95.5506239316138</v>
          </cell>
          <cell r="AD1071" t="str">
            <v>REGULAR</v>
          </cell>
        </row>
        <row r="1072">
          <cell r="X1072">
            <v>7652</v>
          </cell>
          <cell r="Y1072">
            <v>2039550</v>
          </cell>
          <cell r="Z1072" t="str">
            <v>CLÍNICA CIRÚRGICA</v>
          </cell>
          <cell r="AA1072">
            <v>6</v>
          </cell>
          <cell r="AB1072" t="str">
            <v>MÓVEIS E UTENSÍLIOS</v>
          </cell>
          <cell r="AC1072">
            <v>104.446957264949</v>
          </cell>
          <cell r="AD1072" t="str">
            <v>REGULAR</v>
          </cell>
        </row>
        <row r="1073">
          <cell r="X1073">
            <v>7653</v>
          </cell>
          <cell r="Y1073">
            <v>2039551</v>
          </cell>
          <cell r="Z1073" t="str">
            <v>CLÍNICA CIRÚRGICA</v>
          </cell>
          <cell r="AA1073">
            <v>6</v>
          </cell>
          <cell r="AB1073" t="str">
            <v>MÓVEIS E UTENSÍLIOS</v>
          </cell>
          <cell r="AC1073">
            <v>102.923248931616</v>
          </cell>
          <cell r="AD1073" t="str">
            <v>REGULAR</v>
          </cell>
        </row>
        <row r="1074">
          <cell r="X1074">
            <v>7654</v>
          </cell>
          <cell r="Y1074">
            <v>2039552</v>
          </cell>
          <cell r="Z1074" t="str">
            <v>CLÍNICA CIRÚRGICA</v>
          </cell>
          <cell r="AA1074">
            <v>6</v>
          </cell>
          <cell r="AB1074" t="str">
            <v>MÓVEIS E UTENSÍLIOS</v>
          </cell>
          <cell r="AC1074">
            <v>104.094808931616</v>
          </cell>
          <cell r="AD1074" t="str">
            <v>REGULAR</v>
          </cell>
        </row>
        <row r="1075">
          <cell r="X1075">
            <v>7656</v>
          </cell>
          <cell r="Y1075">
            <v>2039554</v>
          </cell>
          <cell r="Z1075" t="str">
            <v>CLÍNICA CIRÚRGICA</v>
          </cell>
          <cell r="AA1075">
            <v>6</v>
          </cell>
          <cell r="AB1075" t="str">
            <v>MÓVEIS E UTENSÍLIOS</v>
          </cell>
          <cell r="AC1075">
            <v>104.094808931616</v>
          </cell>
          <cell r="AD1075" t="str">
            <v>REGULAR</v>
          </cell>
        </row>
        <row r="1076">
          <cell r="X1076">
            <v>7657</v>
          </cell>
          <cell r="Y1076">
            <v>2039555</v>
          </cell>
          <cell r="Z1076" t="str">
            <v>CENTRO CIRÚRGICO</v>
          </cell>
          <cell r="AA1076">
            <v>6</v>
          </cell>
          <cell r="AB1076" t="str">
            <v>MÓVEIS E UTENSÍLIOS</v>
          </cell>
          <cell r="AC1076">
            <v>104.094808931616</v>
          </cell>
          <cell r="AD1076" t="str">
            <v>REGULAR</v>
          </cell>
        </row>
        <row r="1077">
          <cell r="X1077">
            <v>7658</v>
          </cell>
          <cell r="Y1077">
            <v>2039556</v>
          </cell>
          <cell r="Z1077" t="str">
            <v>CENTRO CIRÚRGICO</v>
          </cell>
          <cell r="AA1077">
            <v>6</v>
          </cell>
          <cell r="AB1077" t="str">
            <v>MÓVEIS E UTENSÍLIOS</v>
          </cell>
          <cell r="AC1077">
            <v>104.094808931616</v>
          </cell>
          <cell r="AD1077" t="str">
            <v>REGULAR</v>
          </cell>
        </row>
        <row r="1078">
          <cell r="X1078">
            <v>7709</v>
          </cell>
          <cell r="Y1078">
            <v>2039557</v>
          </cell>
          <cell r="Z1078" t="str">
            <v>APOIO AO DIAGNÓSTICO</v>
          </cell>
          <cell r="AA1078">
            <v>3</v>
          </cell>
          <cell r="AB1078" t="str">
            <v>MAQ. E EQUIPAMENTOS</v>
          </cell>
          <cell r="AC1078">
            <v>364.061074572614</v>
          </cell>
          <cell r="AD1078" t="str">
            <v>BOM</v>
          </cell>
        </row>
        <row r="1079">
          <cell r="X1079">
            <v>7710</v>
          </cell>
          <cell r="Y1079">
            <v>2039558</v>
          </cell>
          <cell r="Z1079" t="str">
            <v>CLINICA CIRURGICA</v>
          </cell>
          <cell r="AA1079">
            <v>3</v>
          </cell>
          <cell r="AB1079" t="str">
            <v>MAQ. E EQUIPAMENTOS</v>
          </cell>
          <cell r="AC1079">
            <v>365.061074572614</v>
          </cell>
          <cell r="AD1079" t="str">
            <v>BOM</v>
          </cell>
        </row>
        <row r="1080">
          <cell r="X1080">
            <v>7711</v>
          </cell>
          <cell r="Y1080">
            <v>2039559</v>
          </cell>
          <cell r="Z1080" t="str">
            <v>UNIDADE DE TERAPIA INTENSIVA</v>
          </cell>
          <cell r="AA1080">
            <v>3</v>
          </cell>
          <cell r="AB1080" t="str">
            <v>MAQ. E EQUIPAMENTOS</v>
          </cell>
          <cell r="AC1080">
            <v>366.061074572614</v>
          </cell>
          <cell r="AD1080" t="str">
            <v>BOM</v>
          </cell>
        </row>
        <row r="1081">
          <cell r="X1081">
            <v>7712</v>
          </cell>
          <cell r="Y1081">
            <v>2039560</v>
          </cell>
          <cell r="Z1081" t="str">
            <v>UNIDADE DE TERAPIA INTENSIVA</v>
          </cell>
          <cell r="AA1081">
            <v>3</v>
          </cell>
          <cell r="AB1081" t="str">
            <v>MAQ. E EQUIPAMENTOS</v>
          </cell>
          <cell r="AC1081">
            <v>367.061074572614</v>
          </cell>
          <cell r="AD1081" t="str">
            <v>BOM</v>
          </cell>
        </row>
        <row r="1082">
          <cell r="X1082">
            <v>7713</v>
          </cell>
          <cell r="Y1082">
            <v>2039561</v>
          </cell>
          <cell r="Z1082" t="str">
            <v>UNIDADE DE TERAPIA INTENSIVA</v>
          </cell>
          <cell r="AA1082">
            <v>3</v>
          </cell>
          <cell r="AB1082" t="str">
            <v>MAQ. E EQUIPAMENTOS</v>
          </cell>
          <cell r="AC1082">
            <v>368.061074572614</v>
          </cell>
          <cell r="AD1082" t="str">
            <v>BOM</v>
          </cell>
        </row>
        <row r="1083">
          <cell r="X1083">
            <v>7714</v>
          </cell>
          <cell r="Y1083">
            <v>2039562</v>
          </cell>
          <cell r="Z1083" t="str">
            <v>UNIDADE DE TERAPIA INTENSIVA</v>
          </cell>
          <cell r="AA1083">
            <v>3</v>
          </cell>
          <cell r="AB1083" t="str">
            <v>MAQ. E EQUIPAMENTOS</v>
          </cell>
          <cell r="AC1083">
            <v>369.061074572614</v>
          </cell>
          <cell r="AD1083" t="str">
            <v>BOM</v>
          </cell>
        </row>
        <row r="1084">
          <cell r="X1084">
            <v>7715</v>
          </cell>
          <cell r="Y1084">
            <v>2039563</v>
          </cell>
          <cell r="Z1084" t="str">
            <v>UNIDADE DE TERAPIA INTENSIVA</v>
          </cell>
          <cell r="AA1084">
            <v>3</v>
          </cell>
          <cell r="AB1084" t="str">
            <v>MAQ. E EQUIPAMENTOS</v>
          </cell>
          <cell r="AC1084">
            <v>370.061074572614</v>
          </cell>
          <cell r="AD1084" t="str">
            <v>BOM</v>
          </cell>
        </row>
        <row r="1085">
          <cell r="X1085">
            <v>7716</v>
          </cell>
          <cell r="Y1085">
            <v>2039564</v>
          </cell>
          <cell r="Z1085" t="str">
            <v>UNIDADE DE TERAPIA INTENSIVA</v>
          </cell>
          <cell r="AA1085">
            <v>3</v>
          </cell>
          <cell r="AB1085" t="str">
            <v>MAQ. E EQUIPAMENTOS</v>
          </cell>
          <cell r="AC1085">
            <v>371.061074572614</v>
          </cell>
          <cell r="AD1085" t="str">
            <v>BOM</v>
          </cell>
        </row>
        <row r="1086">
          <cell r="X1086">
            <v>7717</v>
          </cell>
          <cell r="Y1086">
            <v>2039565</v>
          </cell>
          <cell r="Z1086" t="str">
            <v>UNIDADE DE TERAPIA INTENSIVA</v>
          </cell>
          <cell r="AA1086">
            <v>3</v>
          </cell>
          <cell r="AB1086" t="str">
            <v>MAQ. E EQUIPAMENTOS</v>
          </cell>
          <cell r="AC1086">
            <v>372.061074572614</v>
          </cell>
          <cell r="AD1086" t="str">
            <v>BOM</v>
          </cell>
        </row>
        <row r="1087">
          <cell r="X1087">
            <v>7718</v>
          </cell>
          <cell r="Y1087">
            <v>2039566</v>
          </cell>
          <cell r="Z1087" t="str">
            <v>UNIDADE DE TERAPIA INTENSIVA</v>
          </cell>
          <cell r="AA1087">
            <v>3</v>
          </cell>
          <cell r="AB1087" t="str">
            <v>MAQ. E EQUIPAMENTOS</v>
          </cell>
          <cell r="AC1087">
            <v>373.061074572614</v>
          </cell>
          <cell r="AD1087" t="str">
            <v>BOM</v>
          </cell>
        </row>
        <row r="1088">
          <cell r="X1088">
            <v>7719</v>
          </cell>
          <cell r="Y1088">
            <v>2039567</v>
          </cell>
          <cell r="Z1088" t="str">
            <v>UNIDADE DE TERAPIA INTENSIVA</v>
          </cell>
          <cell r="AA1088">
            <v>3</v>
          </cell>
          <cell r="AB1088" t="str">
            <v>MAQ. E EQUIPAMENTOS</v>
          </cell>
          <cell r="AC1088">
            <v>374.061074572614</v>
          </cell>
          <cell r="AD1088" t="str">
            <v>BOM</v>
          </cell>
        </row>
        <row r="1089">
          <cell r="X1089">
            <v>7720</v>
          </cell>
          <cell r="Y1089">
            <v>2039568</v>
          </cell>
          <cell r="Z1089" t="str">
            <v>UNIDADE DE TERAPIA INTENSIVA</v>
          </cell>
          <cell r="AA1089">
            <v>3</v>
          </cell>
          <cell r="AB1089" t="str">
            <v>MAQ. E EQUIPAMENTOS</v>
          </cell>
          <cell r="AC1089">
            <v>375.061074572614</v>
          </cell>
          <cell r="AD1089" t="str">
            <v>BOM</v>
          </cell>
        </row>
        <row r="1090">
          <cell r="X1090">
            <v>7721</v>
          </cell>
          <cell r="Y1090">
            <v>2039569</v>
          </cell>
          <cell r="Z1090" t="str">
            <v>UNIDADE DE TERAPIA INTENSIVA</v>
          </cell>
          <cell r="AA1090">
            <v>3</v>
          </cell>
          <cell r="AB1090" t="str">
            <v>MAQ. E EQUIPAMENTOS</v>
          </cell>
          <cell r="AC1090">
            <v>376.061074572614</v>
          </cell>
          <cell r="AD1090" t="str">
            <v>BOM</v>
          </cell>
        </row>
        <row r="1091">
          <cell r="X1091">
            <v>7722</v>
          </cell>
          <cell r="Y1091">
            <v>2039570</v>
          </cell>
          <cell r="Z1091" t="str">
            <v>UNIDADE DE TERAPIA INTENSIVA</v>
          </cell>
          <cell r="AA1091">
            <v>3</v>
          </cell>
          <cell r="AB1091" t="str">
            <v>MAQ. E EQUIPAMENTOS</v>
          </cell>
          <cell r="AC1091">
            <v>377.061074572614</v>
          </cell>
          <cell r="AD1091" t="str">
            <v>BOM</v>
          </cell>
        </row>
        <row r="1092">
          <cell r="X1092">
            <v>7723</v>
          </cell>
          <cell r="Y1092">
            <v>2039571</v>
          </cell>
          <cell r="Z1092" t="str">
            <v>HEMODIALISE / DIÁLISE</v>
          </cell>
          <cell r="AA1092">
            <v>3</v>
          </cell>
          <cell r="AB1092" t="str">
            <v>MAQ. E EQUIPAMENTOS</v>
          </cell>
          <cell r="AC1092">
            <v>378.061074572614</v>
          </cell>
          <cell r="AD1092" t="str">
            <v>BOM</v>
          </cell>
        </row>
        <row r="1093">
          <cell r="X1093">
            <v>7724</v>
          </cell>
          <cell r="Y1093">
            <v>2039572</v>
          </cell>
          <cell r="Z1093" t="str">
            <v>UNIDADE DE TERAPIA INTENSIVA</v>
          </cell>
          <cell r="AA1093">
            <v>3</v>
          </cell>
          <cell r="AB1093" t="str">
            <v>MAQ. E EQUIPAMENTOS</v>
          </cell>
          <cell r="AC1093">
            <v>379.061074572614</v>
          </cell>
          <cell r="AD1093" t="str">
            <v>BOM</v>
          </cell>
        </row>
        <row r="1094">
          <cell r="X1094">
            <v>7725</v>
          </cell>
          <cell r="Y1094">
            <v>2039573</v>
          </cell>
          <cell r="Z1094" t="str">
            <v>UNIDADE DE TERAPIA INTENSIVA</v>
          </cell>
          <cell r="AA1094">
            <v>3</v>
          </cell>
          <cell r="AB1094" t="str">
            <v>MAQ. E EQUIPAMENTOS</v>
          </cell>
          <cell r="AC1094">
            <v>380.061074572614</v>
          </cell>
          <cell r="AD1094" t="str">
            <v>BOM</v>
          </cell>
        </row>
        <row r="1095">
          <cell r="X1095">
            <v>7726</v>
          </cell>
          <cell r="Y1095">
            <v>2039574</v>
          </cell>
          <cell r="Z1095" t="str">
            <v>UNIDADE DE TERAPIA INTENSIVA</v>
          </cell>
          <cell r="AA1095">
            <v>3</v>
          </cell>
          <cell r="AB1095" t="str">
            <v>MAQ. E EQUIPAMENTOS</v>
          </cell>
          <cell r="AC1095">
            <v>381.061074572614</v>
          </cell>
          <cell r="AD1095" t="str">
            <v>BOM</v>
          </cell>
        </row>
        <row r="1096">
          <cell r="X1096">
            <v>7727</v>
          </cell>
          <cell r="Y1096">
            <v>2039575</v>
          </cell>
          <cell r="Z1096" t="str">
            <v>UNIDADE DE TERAPIA INTENSIVA</v>
          </cell>
          <cell r="AA1096">
            <v>3</v>
          </cell>
          <cell r="AB1096" t="str">
            <v>MAQ. E EQUIPAMENTOS</v>
          </cell>
          <cell r="AC1096">
            <v>382.061074572614</v>
          </cell>
          <cell r="AD1096" t="str">
            <v>BOM</v>
          </cell>
        </row>
        <row r="1097">
          <cell r="X1097">
            <v>7728</v>
          </cell>
          <cell r="Y1097">
            <v>2039576</v>
          </cell>
          <cell r="Z1097" t="str">
            <v>UNIDADE DE TERAPIA INTENSIVA</v>
          </cell>
          <cell r="AA1097">
            <v>3</v>
          </cell>
          <cell r="AB1097" t="str">
            <v>MAQ. E EQUIPAMENTOS</v>
          </cell>
          <cell r="AC1097">
            <v>383.061074572614</v>
          </cell>
          <cell r="AD1097" t="str">
            <v>BOM</v>
          </cell>
        </row>
        <row r="1098">
          <cell r="X1098">
            <v>7729</v>
          </cell>
          <cell r="Y1098">
            <v>2039577</v>
          </cell>
          <cell r="Z1098" t="str">
            <v>UNIDADE DE TERAPIA INTENSIVA</v>
          </cell>
          <cell r="AA1098">
            <v>6</v>
          </cell>
          <cell r="AB1098" t="str">
            <v>MÓVEIS E UTENSÍLIOS</v>
          </cell>
          <cell r="AC1098">
            <v>104.09</v>
          </cell>
          <cell r="AD1098" t="str">
            <v>REGULAR</v>
          </cell>
        </row>
        <row r="1099">
          <cell r="X1099">
            <v>7730</v>
          </cell>
          <cell r="Y1099">
            <v>2039578</v>
          </cell>
          <cell r="Z1099" t="str">
            <v>CLÍNICA MÉDICA</v>
          </cell>
          <cell r="AA1099">
            <v>6</v>
          </cell>
          <cell r="AB1099" t="str">
            <v>MÓVEIS E UTENSÍLIOS</v>
          </cell>
          <cell r="AC1099">
            <v>104.094808931616</v>
          </cell>
          <cell r="AD1099" t="str">
            <v>REGULAR</v>
          </cell>
        </row>
        <row r="1100">
          <cell r="X1100">
            <v>7731</v>
          </cell>
          <cell r="Y1100">
            <v>2039579</v>
          </cell>
          <cell r="Z1100" t="str">
            <v>CLÍNICA MÉDICA</v>
          </cell>
          <cell r="AA1100">
            <v>6</v>
          </cell>
          <cell r="AB1100" t="str">
            <v>MÓVEIS E UTENSÍLIOS</v>
          </cell>
          <cell r="AC1100">
            <v>104.094808931616</v>
          </cell>
          <cell r="AD1100" t="str">
            <v>REGULAR</v>
          </cell>
        </row>
        <row r="1101">
          <cell r="X1101">
            <v>7732</v>
          </cell>
          <cell r="Y1101">
            <v>2039580</v>
          </cell>
          <cell r="Z1101" t="str">
            <v>CLÍNICA MÉDICA</v>
          </cell>
          <cell r="AA1101">
            <v>6</v>
          </cell>
          <cell r="AB1101" t="str">
            <v>MÓVEIS E UTENSÍLIOS</v>
          </cell>
          <cell r="AC1101">
            <v>104.094808931616</v>
          </cell>
          <cell r="AD1101" t="str">
            <v>REGULAR</v>
          </cell>
        </row>
        <row r="1102">
          <cell r="X1102">
            <v>7733</v>
          </cell>
          <cell r="Y1102">
            <v>2039581</v>
          </cell>
          <cell r="Z1102" t="str">
            <v>CLÍNICA MÉDICA</v>
          </cell>
          <cell r="AA1102">
            <v>6</v>
          </cell>
          <cell r="AB1102" t="str">
            <v>MÓVEIS E UTENSÍLIOS</v>
          </cell>
          <cell r="AC1102">
            <v>104.094808931616</v>
          </cell>
          <cell r="AD1102" t="str">
            <v>REGULAR</v>
          </cell>
        </row>
        <row r="1103">
          <cell r="X1103">
            <v>7734</v>
          </cell>
          <cell r="Y1103">
            <v>2039582</v>
          </cell>
          <cell r="Z1103" t="str">
            <v>CLINICA CIRURGICA</v>
          </cell>
          <cell r="AA1103">
            <v>6</v>
          </cell>
          <cell r="AB1103" t="str">
            <v>MÓVEIS E UTENSÍLIOS</v>
          </cell>
          <cell r="AC1103">
            <v>104.094808931616</v>
          </cell>
          <cell r="AD1103" t="str">
            <v>REGULAR</v>
          </cell>
        </row>
        <row r="1104">
          <cell r="X1104">
            <v>7635</v>
          </cell>
          <cell r="Y1104">
            <v>2039583</v>
          </cell>
          <cell r="Z1104" t="str">
            <v>CLÍNICA MÉDICA</v>
          </cell>
          <cell r="AA1104">
            <v>6</v>
          </cell>
          <cell r="AB1104" t="str">
            <v>MÓVEIS E UTENSÍLIOS</v>
          </cell>
          <cell r="AC1104">
            <v>104.094808931616</v>
          </cell>
          <cell r="AD1104" t="str">
            <v>REGULAR</v>
          </cell>
        </row>
        <row r="1105">
          <cell r="X1105">
            <v>7636</v>
          </cell>
          <cell r="Y1105">
            <v>2039584</v>
          </cell>
          <cell r="Z1105" t="str">
            <v>CLÍNICA MÉDICA</v>
          </cell>
          <cell r="AA1105">
            <v>6</v>
          </cell>
          <cell r="AB1105" t="str">
            <v>MÓVEIS E UTENSÍLIOS</v>
          </cell>
          <cell r="AC1105">
            <v>104.094808931616</v>
          </cell>
          <cell r="AD1105" t="str">
            <v>REGULAR</v>
          </cell>
        </row>
        <row r="1106">
          <cell r="X1106">
            <v>7737</v>
          </cell>
          <cell r="Y1106">
            <v>2039585</v>
          </cell>
          <cell r="Z1106" t="str">
            <v>CLÍNICA MÉDICA</v>
          </cell>
          <cell r="AA1106">
            <v>6</v>
          </cell>
          <cell r="AB1106" t="str">
            <v>MÓVEIS E UTENSÍLIOS</v>
          </cell>
          <cell r="AC1106">
            <v>104.094808931616</v>
          </cell>
          <cell r="AD1106" t="str">
            <v>REGULAR</v>
          </cell>
        </row>
        <row r="1107">
          <cell r="X1107">
            <v>7738</v>
          </cell>
          <cell r="Y1107">
            <v>2039586</v>
          </cell>
          <cell r="Z1107" t="str">
            <v>CLÍNICA MÉDICA</v>
          </cell>
          <cell r="AA1107">
            <v>6</v>
          </cell>
          <cell r="AB1107" t="str">
            <v>MÓVEIS E UTENSÍLIOS</v>
          </cell>
          <cell r="AC1107">
            <v>104.094808931616</v>
          </cell>
          <cell r="AD1107" t="str">
            <v>REGULAR</v>
          </cell>
        </row>
        <row r="1108">
          <cell r="X1108">
            <v>7739</v>
          </cell>
          <cell r="Y1108">
            <v>2039587</v>
          </cell>
          <cell r="Z1108" t="str">
            <v>CLÍNICA MÉDICA</v>
          </cell>
          <cell r="AA1108">
            <v>6</v>
          </cell>
          <cell r="AB1108" t="str">
            <v>MÓVEIS E UTENSÍLIOS</v>
          </cell>
          <cell r="AC1108">
            <v>104.094812073282</v>
          </cell>
          <cell r="AD1108" t="str">
            <v>REGULAR</v>
          </cell>
        </row>
        <row r="1109">
          <cell r="X1109">
            <v>7740</v>
          </cell>
          <cell r="Y1109">
            <v>2039588</v>
          </cell>
          <cell r="Z1109" t="str">
            <v>CLÍNICA MÉDICA</v>
          </cell>
          <cell r="AA1109">
            <v>6</v>
          </cell>
          <cell r="AB1109" t="str">
            <v>MÓVEIS E UTENSÍLIOS</v>
          </cell>
          <cell r="AC1109">
            <v>104.094812073282</v>
          </cell>
          <cell r="AD1109" t="str">
            <v>REGULAR</v>
          </cell>
        </row>
        <row r="1110">
          <cell r="X1110">
            <v>7741</v>
          </cell>
          <cell r="Y1110">
            <v>2039589</v>
          </cell>
          <cell r="Z1110" t="str">
            <v>CLÍNICA MÉDICA</v>
          </cell>
          <cell r="AA1110">
            <v>6</v>
          </cell>
          <cell r="AB1110" t="str">
            <v>MÓVEIS E UTENSÍLIOS</v>
          </cell>
          <cell r="AC1110">
            <v>104.094812073282</v>
          </cell>
          <cell r="AD1110" t="str">
            <v>REGULAR</v>
          </cell>
        </row>
        <row r="1111">
          <cell r="X1111">
            <v>7742</v>
          </cell>
          <cell r="Y1111">
            <v>2039590</v>
          </cell>
          <cell r="Z1111" t="str">
            <v>CLÍNICA MÉDICA</v>
          </cell>
          <cell r="AA1111">
            <v>6</v>
          </cell>
          <cell r="AB1111" t="str">
            <v>MÓVEIS E UTENSÍLIOS</v>
          </cell>
          <cell r="AC1111">
            <v>104.094812073282</v>
          </cell>
          <cell r="AD1111" t="str">
            <v>REGULAR</v>
          </cell>
        </row>
        <row r="1112">
          <cell r="X1112">
            <v>7743</v>
          </cell>
          <cell r="Y1112">
            <v>2039591</v>
          </cell>
          <cell r="Z1112" t="str">
            <v>CLÍNICA MÉDICA</v>
          </cell>
          <cell r="AA1112">
            <v>6</v>
          </cell>
          <cell r="AB1112" t="str">
            <v>MÓVEIS E UTENSÍLIOS</v>
          </cell>
          <cell r="AC1112">
            <v>104.094812073282</v>
          </cell>
          <cell r="AD1112" t="str">
            <v>REGULAR</v>
          </cell>
        </row>
        <row r="1113">
          <cell r="X1113">
            <v>7659</v>
          </cell>
          <cell r="Y1113">
            <v>2039592</v>
          </cell>
          <cell r="Z1113" t="str">
            <v>CENTRO CIRÚRGICO</v>
          </cell>
          <cell r="AA1113">
            <v>6</v>
          </cell>
          <cell r="AB1113" t="str">
            <v>MÓVEIS E UTENSÍLIOS</v>
          </cell>
          <cell r="AC1113">
            <v>104.255153953624</v>
          </cell>
          <cell r="AD1113" t="str">
            <v>REGULAR</v>
          </cell>
        </row>
        <row r="1114">
          <cell r="X1114">
            <v>7660</v>
          </cell>
          <cell r="Y1114">
            <v>2039593</v>
          </cell>
          <cell r="Z1114" t="str">
            <v>CLÍNICA CIRÚRGICA</v>
          </cell>
          <cell r="AA1114">
            <v>6</v>
          </cell>
          <cell r="AB1114" t="str">
            <v>MÓVEIS E UTENSÍLIOS</v>
          </cell>
          <cell r="AC1114">
            <v>104.255153953624</v>
          </cell>
          <cell r="AD1114" t="str">
            <v>REGULAR</v>
          </cell>
        </row>
        <row r="1115">
          <cell r="X1115">
            <v>7661</v>
          </cell>
          <cell r="Y1115">
            <v>2039594</v>
          </cell>
          <cell r="Z1115" t="str">
            <v>HEMODIALISE / DIÁLISE</v>
          </cell>
          <cell r="AA1115">
            <v>6</v>
          </cell>
          <cell r="AB1115" t="str">
            <v>MÓVEIS E UTENSÍLIOS</v>
          </cell>
          <cell r="AC1115">
            <v>104.255153953624</v>
          </cell>
          <cell r="AD1115" t="str">
            <v>REGULAR</v>
          </cell>
        </row>
        <row r="1116">
          <cell r="X1116">
            <v>7662</v>
          </cell>
          <cell r="Y1116">
            <v>2039595</v>
          </cell>
          <cell r="Z1116" t="str">
            <v>CLÍNICA CIRÚRGICA</v>
          </cell>
          <cell r="AA1116">
            <v>6</v>
          </cell>
          <cell r="AB1116" t="str">
            <v>MÓVEIS E UTENSÍLIOS</v>
          </cell>
          <cell r="AC1116">
            <v>104.255153953624</v>
          </cell>
          <cell r="AD1116" t="str">
            <v>REGULAR</v>
          </cell>
        </row>
        <row r="1117">
          <cell r="X1117">
            <v>7663</v>
          </cell>
          <cell r="Y1117">
            <v>2039596</v>
          </cell>
          <cell r="Z1117" t="str">
            <v>CLÍNICA CIRÚRGICA</v>
          </cell>
          <cell r="AA1117">
            <v>6</v>
          </cell>
          <cell r="AB1117" t="str">
            <v>MÓVEIS E UTENSÍLIOS</v>
          </cell>
          <cell r="AC1117">
            <v>104.255153953624</v>
          </cell>
          <cell r="AD1117" t="str">
            <v>REGULAR</v>
          </cell>
        </row>
        <row r="1118">
          <cell r="X1118">
            <v>7664</v>
          </cell>
          <cell r="Y1118">
            <v>2039597</v>
          </cell>
          <cell r="Z1118" t="str">
            <v>CLÍNICA CIRÚRGICA</v>
          </cell>
          <cell r="AA1118">
            <v>6</v>
          </cell>
          <cell r="AB1118" t="str">
            <v>MÓVEIS E UTENSÍLIOS</v>
          </cell>
          <cell r="AC1118">
            <v>104.255153953624</v>
          </cell>
          <cell r="AD1118" t="str">
            <v>REGULAR</v>
          </cell>
        </row>
        <row r="1119">
          <cell r="X1119">
            <v>7665</v>
          </cell>
          <cell r="Y1119">
            <v>2039598</v>
          </cell>
          <cell r="Z1119" t="str">
            <v>CLÍNICA CIRÚRGICA</v>
          </cell>
          <cell r="AA1119">
            <v>6</v>
          </cell>
          <cell r="AB1119" t="str">
            <v>MÓVEIS E UTENSÍLIOS</v>
          </cell>
          <cell r="AC1119">
            <v>104.255153953624</v>
          </cell>
          <cell r="AD1119" t="str">
            <v>REGULAR</v>
          </cell>
        </row>
        <row r="1120">
          <cell r="X1120">
            <v>7666</v>
          </cell>
          <cell r="Y1120">
            <v>2039599</v>
          </cell>
          <cell r="Z1120" t="str">
            <v>CLÍNICA CIRÚRGICA</v>
          </cell>
          <cell r="AA1120">
            <v>6</v>
          </cell>
          <cell r="AB1120" t="str">
            <v>MÓVEIS E UTENSÍLIOS</v>
          </cell>
          <cell r="AC1120">
            <v>104.255153953624</v>
          </cell>
          <cell r="AD1120" t="str">
            <v>REGULAR</v>
          </cell>
        </row>
        <row r="1121">
          <cell r="X1121">
            <v>7667</v>
          </cell>
          <cell r="Y1121">
            <v>2039600</v>
          </cell>
          <cell r="Z1121" t="str">
            <v>CLÍNICA CIRÚRGICA</v>
          </cell>
          <cell r="AA1121">
            <v>6</v>
          </cell>
          <cell r="AB1121" t="str">
            <v>MÓVEIS E UTENSÍLIOS</v>
          </cell>
          <cell r="AC1121">
            <v>104.255153953624</v>
          </cell>
          <cell r="AD1121" t="str">
            <v>REGULAR</v>
          </cell>
        </row>
        <row r="1122">
          <cell r="X1122">
            <v>7668</v>
          </cell>
          <cell r="Y1122">
            <v>2039601</v>
          </cell>
          <cell r="Z1122" t="str">
            <v>CLÍNICA CIRÚRGICA</v>
          </cell>
          <cell r="AA1122">
            <v>6</v>
          </cell>
          <cell r="AB1122" t="str">
            <v>MÓVEIS E UTENSÍLIOS</v>
          </cell>
          <cell r="AC1122">
            <v>104.255153953624</v>
          </cell>
          <cell r="AD1122" t="str">
            <v>REGULAR</v>
          </cell>
        </row>
        <row r="1123">
          <cell r="X1123">
            <v>7669</v>
          </cell>
          <cell r="Y1123">
            <v>2039602</v>
          </cell>
          <cell r="Z1123" t="str">
            <v>CLÍNICA CIRÚRGICA</v>
          </cell>
          <cell r="AA1123">
            <v>6</v>
          </cell>
          <cell r="AB1123" t="str">
            <v>MÓVEIS E UTENSÍLIOS</v>
          </cell>
          <cell r="AC1123">
            <v>104.255153953624</v>
          </cell>
          <cell r="AD1123" t="str">
            <v>REGULAR</v>
          </cell>
        </row>
        <row r="1124">
          <cell r="X1124">
            <v>7670</v>
          </cell>
          <cell r="Y1124">
            <v>2039603</v>
          </cell>
          <cell r="Z1124" t="str">
            <v>AGÊNCIA TRANSFUSIONAL</v>
          </cell>
          <cell r="AA1124">
            <v>6</v>
          </cell>
          <cell r="AB1124" t="str">
            <v>MÓVEIS E UTENSÍLIOS</v>
          </cell>
          <cell r="AC1124">
            <v>104.255153953624</v>
          </cell>
          <cell r="AD1124" t="str">
            <v>REGULAR</v>
          </cell>
        </row>
        <row r="1125">
          <cell r="X1125">
            <v>7671</v>
          </cell>
          <cell r="Y1125">
            <v>2039604</v>
          </cell>
          <cell r="Z1125" t="str">
            <v>DIÁLISE</v>
          </cell>
          <cell r="AA1125">
            <v>6</v>
          </cell>
          <cell r="AB1125" t="str">
            <v>MÓVEIS E UTENSÍLIOS</v>
          </cell>
          <cell r="AC1125">
            <v>104.255153953624</v>
          </cell>
          <cell r="AD1125" t="str">
            <v>REGULAR</v>
          </cell>
        </row>
        <row r="1126">
          <cell r="X1126">
            <v>7673</v>
          </cell>
          <cell r="Y1126">
            <v>2039606</v>
          </cell>
          <cell r="Z1126" t="str">
            <v>CLÍNICA CIRÚRGICA</v>
          </cell>
          <cell r="AA1126">
            <v>6</v>
          </cell>
          <cell r="AB1126" t="str">
            <v>MÓVEIS E UTENSÍLIOS</v>
          </cell>
          <cell r="AC1126">
            <v>104.255153953624</v>
          </cell>
          <cell r="AD1126" t="str">
            <v>REGULAR</v>
          </cell>
        </row>
        <row r="1127">
          <cell r="X1127">
            <v>7675</v>
          </cell>
          <cell r="Y1127">
            <v>2039608</v>
          </cell>
          <cell r="Z1127" t="str">
            <v>APOIO AO DIAGNÓSTICO</v>
          </cell>
          <cell r="AA1127">
            <v>6</v>
          </cell>
          <cell r="AB1127" t="str">
            <v>MÓVEIS E UTENSÍLIOS</v>
          </cell>
          <cell r="AC1127">
            <v>104.255153953624</v>
          </cell>
          <cell r="AD1127" t="str">
            <v>REGULAR</v>
          </cell>
        </row>
        <row r="1128">
          <cell r="X1128">
            <v>7676</v>
          </cell>
          <cell r="Y1128">
            <v>2039609</v>
          </cell>
          <cell r="Z1128" t="str">
            <v>CLÍNICA MÉDICA</v>
          </cell>
          <cell r="AA1128">
            <v>6</v>
          </cell>
          <cell r="AB1128" t="str">
            <v>MÓVEIS E UTENSÍLIOS</v>
          </cell>
          <cell r="AC1128">
            <v>104.255153953624</v>
          </cell>
          <cell r="AD1128" t="str">
            <v>REGULAR</v>
          </cell>
        </row>
        <row r="1129">
          <cell r="X1129">
            <v>7677</v>
          </cell>
          <cell r="Y1129">
            <v>2039610</v>
          </cell>
          <cell r="Z1129" t="str">
            <v>CLÍNICA MÉDICA</v>
          </cell>
          <cell r="AA1129">
            <v>6</v>
          </cell>
          <cell r="AB1129" t="str">
            <v>MÓVEIS E UTENSÍLIOS</v>
          </cell>
          <cell r="AC1129">
            <v>104.255153953624</v>
          </cell>
          <cell r="AD1129" t="str">
            <v>REGULAR</v>
          </cell>
        </row>
        <row r="1130">
          <cell r="X1130">
            <v>7679</v>
          </cell>
          <cell r="Y1130">
            <v>2039612</v>
          </cell>
          <cell r="Z1130" t="str">
            <v>CLÍNICA MÉDICA</v>
          </cell>
          <cell r="AA1130">
            <v>6</v>
          </cell>
          <cell r="AB1130" t="str">
            <v>MÓVEIS E UTENSÍLIOS</v>
          </cell>
          <cell r="AC1130">
            <v>104.255153953624</v>
          </cell>
          <cell r="AD1130" t="str">
            <v>REGULAR</v>
          </cell>
        </row>
        <row r="1131">
          <cell r="X1131">
            <v>7681</v>
          </cell>
          <cell r="Y1131">
            <v>2039614</v>
          </cell>
          <cell r="Z1131" t="str">
            <v>GALPÃO ALMOXARIFADO</v>
          </cell>
          <cell r="AA1131">
            <v>6</v>
          </cell>
          <cell r="AB1131" t="str">
            <v>MÓVEIS E UTENSÍLIOS</v>
          </cell>
          <cell r="AC1131">
            <v>104.255153953624</v>
          </cell>
          <cell r="AD1131" t="str">
            <v>SUCATA</v>
          </cell>
        </row>
        <row r="1132">
          <cell r="X1132">
            <v>7682</v>
          </cell>
          <cell r="Y1132">
            <v>2039615</v>
          </cell>
          <cell r="Z1132" t="str">
            <v>CLÍNICA MÉDICA</v>
          </cell>
          <cell r="AA1132">
            <v>6</v>
          </cell>
          <cell r="AB1132" t="str">
            <v>MÓVEIS E UTENSÍLIOS</v>
          </cell>
          <cell r="AC1132">
            <v>104.255153953624</v>
          </cell>
          <cell r="AD1132" t="str">
            <v>REGULAR</v>
          </cell>
        </row>
        <row r="1133">
          <cell r="X1133">
            <v>7683</v>
          </cell>
          <cell r="Y1133">
            <v>2039616</v>
          </cell>
          <cell r="Z1133" t="str">
            <v>CLÍNICA MÉDICA</v>
          </cell>
          <cell r="AA1133">
            <v>6</v>
          </cell>
          <cell r="AB1133" t="str">
            <v>MÓVEIS E UTENSÍLIOS</v>
          </cell>
          <cell r="AC1133">
            <v>104.255153953624</v>
          </cell>
          <cell r="AD1133" t="str">
            <v>REGULAR</v>
          </cell>
        </row>
        <row r="1134">
          <cell r="X1134">
            <v>7684</v>
          </cell>
          <cell r="Y1134">
            <v>2039617</v>
          </cell>
          <cell r="Z1134" t="str">
            <v>CLÍNICA MÉDICA</v>
          </cell>
          <cell r="AA1134">
            <v>6</v>
          </cell>
          <cell r="AB1134" t="str">
            <v>MÓVEIS E UTENSÍLIOS</v>
          </cell>
          <cell r="AC1134">
            <v>104.255153953624</v>
          </cell>
          <cell r="AD1134" t="str">
            <v>REGULAR</v>
          </cell>
        </row>
        <row r="1135">
          <cell r="X1135">
            <v>7685</v>
          </cell>
          <cell r="Y1135">
            <v>2039618</v>
          </cell>
          <cell r="Z1135" t="str">
            <v>CLÍNICA MÉDICA</v>
          </cell>
          <cell r="AA1135">
            <v>6</v>
          </cell>
          <cell r="AB1135" t="str">
            <v>MÓVEIS E UTENSÍLIOS</v>
          </cell>
          <cell r="AC1135">
            <v>104.255153953624</v>
          </cell>
          <cell r="AD1135" t="str">
            <v>REGULAR</v>
          </cell>
        </row>
        <row r="1136">
          <cell r="X1136">
            <v>7686</v>
          </cell>
          <cell r="Y1136">
            <v>2039619</v>
          </cell>
          <cell r="Z1136" t="str">
            <v>CLÍNICA MÉDICA</v>
          </cell>
          <cell r="AA1136">
            <v>6</v>
          </cell>
          <cell r="AB1136" t="str">
            <v>MÓVEIS E UTENSÍLIOS</v>
          </cell>
          <cell r="AC1136">
            <v>104.255153953624</v>
          </cell>
          <cell r="AD1136" t="str">
            <v>REGULAR</v>
          </cell>
        </row>
        <row r="1137">
          <cell r="X1137">
            <v>7687</v>
          </cell>
          <cell r="Y1137">
            <v>2039620</v>
          </cell>
          <cell r="Z1137" t="str">
            <v>CLÍNICA MÉDICA</v>
          </cell>
          <cell r="AA1137">
            <v>6</v>
          </cell>
          <cell r="AB1137" t="str">
            <v>MÓVEIS E UTENSÍLIOS</v>
          </cell>
          <cell r="AC1137">
            <v>104.255153953624</v>
          </cell>
          <cell r="AD1137" t="str">
            <v>REGULAR</v>
          </cell>
        </row>
        <row r="1138">
          <cell r="X1138">
            <v>7689</v>
          </cell>
          <cell r="Y1138">
            <v>2039622</v>
          </cell>
          <cell r="Z1138" t="str">
            <v>CENTRO CIRÚRGICO</v>
          </cell>
          <cell r="AA1138">
            <v>6</v>
          </cell>
          <cell r="AB1138" t="str">
            <v>MÓVEIS E UTENSÍLIOS</v>
          </cell>
          <cell r="AC1138">
            <v>98.8695324786243</v>
          </cell>
          <cell r="AD1138" t="str">
            <v>REGULAR</v>
          </cell>
        </row>
        <row r="1139">
          <cell r="X1139">
            <v>7690</v>
          </cell>
          <cell r="Y1139">
            <v>2039623</v>
          </cell>
          <cell r="Z1139" t="str">
            <v>CENTRO CIRÚRGICO</v>
          </cell>
          <cell r="AA1139">
            <v>6</v>
          </cell>
          <cell r="AB1139" t="str">
            <v>MÓVEIS E UTENSÍLIOS</v>
          </cell>
          <cell r="AC1139">
            <v>100.127444978624</v>
          </cell>
          <cell r="AD1139" t="str">
            <v>REGULAR</v>
          </cell>
        </row>
        <row r="1140">
          <cell r="X1140">
            <v>7691</v>
          </cell>
          <cell r="Y1140">
            <v>2039624</v>
          </cell>
          <cell r="Z1140" t="str">
            <v>CENTRO CIRÚRGICO</v>
          </cell>
          <cell r="AA1140">
            <v>6</v>
          </cell>
          <cell r="AB1140" t="str">
            <v>MÓVEIS E UTENSÍLIOS</v>
          </cell>
          <cell r="AC1140">
            <v>101.723465811958</v>
          </cell>
          <cell r="AD1140" t="str">
            <v>REGULAR</v>
          </cell>
        </row>
        <row r="1141">
          <cell r="X1141">
            <v>7692</v>
          </cell>
          <cell r="Y1141">
            <v>2039625</v>
          </cell>
          <cell r="Z1141" t="str">
            <v>CENTRO CIRÚRGICO</v>
          </cell>
          <cell r="AA1141">
            <v>6</v>
          </cell>
          <cell r="AB1141" t="str">
            <v>MÓVEIS E UTENSÍLIOS</v>
          </cell>
          <cell r="AC1141">
            <v>101.723465811958</v>
          </cell>
          <cell r="AD1141" t="str">
            <v>REGULAR</v>
          </cell>
        </row>
        <row r="1142">
          <cell r="X1142">
            <v>7694</v>
          </cell>
          <cell r="Y1142">
            <v>2039627</v>
          </cell>
          <cell r="Z1142" t="str">
            <v>CENTRO CIRÚRGICO</v>
          </cell>
          <cell r="AA1142">
            <v>6</v>
          </cell>
          <cell r="AB1142" t="str">
            <v>MÓVEIS E UTENSÍLIOS</v>
          </cell>
          <cell r="AC1142">
            <v>96.956799145291</v>
          </cell>
          <cell r="AD1142" t="str">
            <v>REGULAR</v>
          </cell>
        </row>
        <row r="1143">
          <cell r="X1143">
            <v>7695</v>
          </cell>
          <cell r="Y1143">
            <v>2039628</v>
          </cell>
          <cell r="Z1143" t="str">
            <v>CENTRO CIRÚRGICO</v>
          </cell>
          <cell r="AA1143">
            <v>6</v>
          </cell>
          <cell r="AB1143" t="str">
            <v>MÓVEIS E UTENSÍLIOS</v>
          </cell>
          <cell r="AC1143">
            <v>95.8626324786224</v>
          </cell>
          <cell r="AD1143" t="str">
            <v>REGULAR</v>
          </cell>
        </row>
        <row r="1144">
          <cell r="X1144">
            <v>7700</v>
          </cell>
          <cell r="Y1144">
            <v>2039633</v>
          </cell>
          <cell r="Z1144" t="str">
            <v>CENTRO CIRÚRGICO</v>
          </cell>
          <cell r="AA1144">
            <v>6</v>
          </cell>
          <cell r="AB1144" t="str">
            <v>MÓVEIS E UTENSÍLIOS</v>
          </cell>
          <cell r="AC1144">
            <v>103.371757478624</v>
          </cell>
          <cell r="AD1144" t="str">
            <v>REGULAR</v>
          </cell>
        </row>
        <row r="1145">
          <cell r="X1145">
            <v>7702</v>
          </cell>
          <cell r="Y1145">
            <v>2039635</v>
          </cell>
          <cell r="Z1145" t="str">
            <v>CENTRO CIRÚRGICO</v>
          </cell>
          <cell r="AA1145">
            <v>6</v>
          </cell>
          <cell r="AB1145" t="str">
            <v>MÓVEIS E UTENSÍLIOS</v>
          </cell>
          <cell r="AC1145">
            <v>102.812215811958</v>
          </cell>
          <cell r="AD1145" t="str">
            <v>REGULAR</v>
          </cell>
        </row>
        <row r="1146">
          <cell r="X1146">
            <v>7703</v>
          </cell>
          <cell r="Y1146">
            <v>2039636</v>
          </cell>
          <cell r="Z1146" t="str">
            <v>CENTRO CIRÚRGICO</v>
          </cell>
          <cell r="AA1146">
            <v>6</v>
          </cell>
          <cell r="AB1146" t="str">
            <v>MÓVEIS E UTENSÍLIOS</v>
          </cell>
          <cell r="AC1146">
            <v>102.879978311958</v>
          </cell>
          <cell r="AD1146" t="str">
            <v>REGULAR</v>
          </cell>
        </row>
        <row r="1147">
          <cell r="X1147">
            <v>7705</v>
          </cell>
          <cell r="Y1147">
            <v>2039638</v>
          </cell>
          <cell r="Z1147" t="str">
            <v>HEMODIALISE / DIÁLISE</v>
          </cell>
          <cell r="AA1147">
            <v>6</v>
          </cell>
          <cell r="AB1147" t="str">
            <v>MÓVEIS E UTENSÍLIOS</v>
          </cell>
          <cell r="AC1147">
            <v>102.879978311958</v>
          </cell>
          <cell r="AD1147" t="str">
            <v>REGULAR</v>
          </cell>
        </row>
        <row r="1148">
          <cell r="X1148">
            <v>7706</v>
          </cell>
          <cell r="Y1148">
            <v>2039639</v>
          </cell>
          <cell r="Z1148" t="str">
            <v>HEMODIALISE / DIÁLISE</v>
          </cell>
          <cell r="AA1148">
            <v>6</v>
          </cell>
          <cell r="AB1148" t="str">
            <v>MÓVEIS E UTENSÍLIOS</v>
          </cell>
          <cell r="AC1148">
            <v>102.879978311958</v>
          </cell>
          <cell r="AD1148" t="str">
            <v>REGULAR</v>
          </cell>
        </row>
        <row r="1149">
          <cell r="X1149">
            <v>7831</v>
          </cell>
          <cell r="Y1149">
            <v>2039642</v>
          </cell>
          <cell r="Z1149" t="str">
            <v>UNIDADE DE TERAPIA INTENSIVA</v>
          </cell>
          <cell r="AA1149">
            <v>6</v>
          </cell>
          <cell r="AB1149" t="str">
            <v>MÓVEIS E UTENSÍLIOS</v>
          </cell>
          <cell r="AC1149">
            <v>99.280549145291</v>
          </cell>
          <cell r="AD1149" t="str">
            <v>REGULAR</v>
          </cell>
        </row>
        <row r="1150">
          <cell r="X1150">
            <v>7832</v>
          </cell>
          <cell r="Y1150">
            <v>2039643</v>
          </cell>
          <cell r="Z1150" t="str">
            <v>UNIDADE DE TERAPIA INTENSIVA</v>
          </cell>
          <cell r="AA1150">
            <v>6</v>
          </cell>
          <cell r="AB1150" t="str">
            <v>MÓVEIS E UTENSÍLIOS</v>
          </cell>
          <cell r="AC1150">
            <v>99.280549145291</v>
          </cell>
          <cell r="AD1150" t="str">
            <v>REGULAR</v>
          </cell>
        </row>
        <row r="1151">
          <cell r="X1151">
            <v>7833</v>
          </cell>
          <cell r="Y1151">
            <v>2039644</v>
          </cell>
          <cell r="Z1151" t="str">
            <v>UNIDADE DE TERAPIA INTENSIVA</v>
          </cell>
          <cell r="AA1151">
            <v>6</v>
          </cell>
          <cell r="AB1151" t="str">
            <v>MÓVEIS E UTENSÍLIOS</v>
          </cell>
          <cell r="AC1151">
            <v>99.280549145291</v>
          </cell>
          <cell r="AD1151" t="str">
            <v>REGULAR</v>
          </cell>
        </row>
        <row r="1152">
          <cell r="X1152">
            <v>7834</v>
          </cell>
          <cell r="Y1152">
            <v>2039645</v>
          </cell>
          <cell r="Z1152" t="str">
            <v>UNIDADE DE TERAPIA INTENSIVA</v>
          </cell>
          <cell r="AA1152">
            <v>6</v>
          </cell>
          <cell r="AB1152" t="str">
            <v>MÓVEIS E UTENSÍLIOS</v>
          </cell>
          <cell r="AC1152">
            <v>89.3301324786211</v>
          </cell>
          <cell r="AD1152" t="str">
            <v>REGULAR</v>
          </cell>
        </row>
        <row r="1153">
          <cell r="X1153">
            <v>7835</v>
          </cell>
          <cell r="Y1153">
            <v>2039646</v>
          </cell>
          <cell r="Z1153" t="str">
            <v>UNIDADE DE TERAPIA INTENSIVA</v>
          </cell>
          <cell r="AA1153">
            <v>6</v>
          </cell>
          <cell r="AB1153" t="str">
            <v>MÓVEIS E UTENSÍLIOS</v>
          </cell>
          <cell r="AC1153">
            <v>95.8626324786224</v>
          </cell>
          <cell r="AD1153" t="str">
            <v>REGULAR</v>
          </cell>
        </row>
        <row r="1154">
          <cell r="X1154">
            <v>7836</v>
          </cell>
          <cell r="Y1154">
            <v>2039647</v>
          </cell>
          <cell r="Z1154" t="str">
            <v>UNIDADE DE TERAPIA INTENSIVA</v>
          </cell>
          <cell r="AA1154">
            <v>6</v>
          </cell>
          <cell r="AB1154" t="str">
            <v>MÓVEIS E UTENSÍLIOS</v>
          </cell>
          <cell r="AC1154">
            <v>95.8626324786224</v>
          </cell>
          <cell r="AD1154" t="str">
            <v>REGULAR</v>
          </cell>
        </row>
        <row r="1155">
          <cell r="X1155">
            <v>7837</v>
          </cell>
          <cell r="Y1155">
            <v>2039648</v>
          </cell>
          <cell r="Z1155" t="str">
            <v>UNIDADE DE TERAPIA INTENSIVA</v>
          </cell>
          <cell r="AA1155">
            <v>6</v>
          </cell>
          <cell r="AB1155" t="str">
            <v>MÓVEIS E UTENSÍLIOS</v>
          </cell>
          <cell r="AC1155">
            <v>95.8626324786224</v>
          </cell>
          <cell r="AD1155" t="str">
            <v>REGULAR</v>
          </cell>
        </row>
        <row r="1156">
          <cell r="X1156">
            <v>7838</v>
          </cell>
          <cell r="Y1156">
            <v>2039649</v>
          </cell>
          <cell r="Z1156" t="str">
            <v>UNIDADE DE TERAPIA INTENSIVA</v>
          </cell>
          <cell r="AA1156">
            <v>6</v>
          </cell>
          <cell r="AB1156" t="str">
            <v>MÓVEIS E UTENSÍLIOS</v>
          </cell>
          <cell r="AC1156">
            <v>95.8626324786224</v>
          </cell>
          <cell r="AD1156" t="str">
            <v>REGULAR</v>
          </cell>
        </row>
        <row r="1157">
          <cell r="X1157">
            <v>7839</v>
          </cell>
          <cell r="Y1157">
            <v>2039650</v>
          </cell>
          <cell r="Z1157" t="str">
            <v>UNIDADE DE TERAPIA INTENSIVA</v>
          </cell>
          <cell r="AA1157">
            <v>6</v>
          </cell>
          <cell r="AB1157" t="str">
            <v>MÓVEIS E UTENSÍLIOS</v>
          </cell>
          <cell r="AC1157">
            <v>95.8626324786224</v>
          </cell>
          <cell r="AD1157" t="str">
            <v>REGULAR</v>
          </cell>
        </row>
        <row r="1158">
          <cell r="X1158">
            <v>7840</v>
          </cell>
          <cell r="Y1158">
            <v>2039651</v>
          </cell>
          <cell r="Z1158" t="str">
            <v>UNIDADE DE TERAPIA INTENSIVA</v>
          </cell>
          <cell r="AA1158">
            <v>6</v>
          </cell>
          <cell r="AB1158" t="str">
            <v>MÓVEIS E UTENSÍLIOS</v>
          </cell>
          <cell r="AC1158">
            <v>95.8626324786224</v>
          </cell>
          <cell r="AD1158" t="str">
            <v>REGULAR</v>
          </cell>
        </row>
        <row r="1159">
          <cell r="X1159">
            <v>7841</v>
          </cell>
          <cell r="Y1159">
            <v>2039652</v>
          </cell>
          <cell r="Z1159" t="str">
            <v>UNIDADE DE TERAPIA INTENSIVA</v>
          </cell>
          <cell r="AA1159">
            <v>6</v>
          </cell>
          <cell r="AB1159" t="str">
            <v>MÓVEIS E UTENSÍLIOS</v>
          </cell>
          <cell r="AC1159">
            <v>95.8626324786224</v>
          </cell>
          <cell r="AD1159" t="str">
            <v>REGULAR</v>
          </cell>
        </row>
        <row r="1160">
          <cell r="X1160">
            <v>7842</v>
          </cell>
          <cell r="Y1160">
            <v>2039653</v>
          </cell>
          <cell r="Z1160" t="str">
            <v>UNIDADE DE TERAPIA INTENSIVA</v>
          </cell>
          <cell r="AA1160">
            <v>6</v>
          </cell>
          <cell r="AB1160" t="str">
            <v>MÓVEIS E UTENSÍLIOS</v>
          </cell>
          <cell r="AC1160">
            <v>95.8626324786224</v>
          </cell>
          <cell r="AD1160" t="str">
            <v>REGULAR</v>
          </cell>
        </row>
        <row r="1161">
          <cell r="X1161">
            <v>7843</v>
          </cell>
          <cell r="Y1161">
            <v>2039654</v>
          </cell>
          <cell r="Z1161" t="str">
            <v>UNIDADE DE TERAPIA INTENSIVA</v>
          </cell>
          <cell r="AA1161">
            <v>6</v>
          </cell>
          <cell r="AB1161" t="str">
            <v>MÓVEIS E UTENSÍLIOS</v>
          </cell>
          <cell r="AC1161">
            <v>97.403674145291</v>
          </cell>
          <cell r="AD1161" t="str">
            <v>REGULAR</v>
          </cell>
        </row>
        <row r="1162">
          <cell r="X1162">
            <v>7844</v>
          </cell>
          <cell r="Y1162">
            <v>2039655</v>
          </cell>
          <cell r="Z1162" t="str">
            <v>UNIDADE DE TERAPIA INTENSIVA</v>
          </cell>
          <cell r="AA1162">
            <v>6</v>
          </cell>
          <cell r="AB1162" t="str">
            <v>MÓVEIS E UTENSÍLIOS</v>
          </cell>
          <cell r="AC1162">
            <v>94.299924145291</v>
          </cell>
          <cell r="AD1162" t="str">
            <v>REGULAR</v>
          </cell>
        </row>
        <row r="1163">
          <cell r="X1163">
            <v>7845</v>
          </cell>
          <cell r="Y1163">
            <v>2039656</v>
          </cell>
          <cell r="Z1163" t="str">
            <v>UNIDADE DE TERAPIA INTENSIVA</v>
          </cell>
          <cell r="AA1163">
            <v>6</v>
          </cell>
          <cell r="AB1163" t="str">
            <v>MÓVEIS E UTENSÍLIOS</v>
          </cell>
          <cell r="AC1163">
            <v>97.403674145291</v>
          </cell>
          <cell r="AD1163" t="str">
            <v>REGULAR</v>
          </cell>
        </row>
        <row r="1164">
          <cell r="X1164">
            <v>7846</v>
          </cell>
          <cell r="Y1164">
            <v>2039657</v>
          </cell>
          <cell r="Z1164" t="str">
            <v>UNIDADE DE TERAPIA INTENSIVA</v>
          </cell>
          <cell r="AA1164">
            <v>6</v>
          </cell>
          <cell r="AB1164" t="str">
            <v>MÓVEIS E UTENSÍLIOS</v>
          </cell>
          <cell r="AC1164">
            <v>100.347632478624</v>
          </cell>
          <cell r="AD1164" t="str">
            <v>REGULAR</v>
          </cell>
        </row>
        <row r="1165">
          <cell r="X1165">
            <v>7847</v>
          </cell>
          <cell r="Y1165">
            <v>2039658</v>
          </cell>
          <cell r="Z1165" t="str">
            <v>UNIDADE DE TERAPIA INTENSIVA</v>
          </cell>
          <cell r="AA1165">
            <v>6</v>
          </cell>
          <cell r="AB1165" t="str">
            <v>MÓVEIS E UTENSÍLIOS</v>
          </cell>
          <cell r="AC1165">
            <v>100.347632478624</v>
          </cell>
          <cell r="AD1165" t="str">
            <v>REGULAR</v>
          </cell>
        </row>
        <row r="1166">
          <cell r="X1166">
            <v>7848</v>
          </cell>
          <cell r="Y1166">
            <v>2039659</v>
          </cell>
          <cell r="Z1166" t="str">
            <v>UNIDADE DE TERAPIA INTENSIVA</v>
          </cell>
          <cell r="AA1166">
            <v>6</v>
          </cell>
          <cell r="AB1166" t="str">
            <v>MÓVEIS E UTENSÍLIOS</v>
          </cell>
          <cell r="AC1166">
            <v>94.299924145291</v>
          </cell>
          <cell r="AD1166" t="str">
            <v>REGULAR</v>
          </cell>
        </row>
        <row r="1167">
          <cell r="X1167">
            <v>7849</v>
          </cell>
          <cell r="Y1167">
            <v>2039660</v>
          </cell>
          <cell r="Z1167" t="str">
            <v>UNIDADE DE TERAPIA INTENSIVA</v>
          </cell>
          <cell r="AA1167">
            <v>6</v>
          </cell>
          <cell r="AB1167" t="str">
            <v>MÓVEIS E UTENSÍLIOS</v>
          </cell>
          <cell r="AC1167">
            <v>94.299924145291</v>
          </cell>
          <cell r="AD1167" t="str">
            <v>REGULAR</v>
          </cell>
        </row>
        <row r="1168">
          <cell r="X1168">
            <v>7931</v>
          </cell>
          <cell r="Y1168">
            <v>2039661</v>
          </cell>
          <cell r="Z1168" t="str">
            <v>UNIDADE DE TERAPIA INTENSIVA</v>
          </cell>
          <cell r="AA1168">
            <v>6</v>
          </cell>
          <cell r="AB1168" t="str">
            <v>MÓVEIS E UTENSÍLIOS</v>
          </cell>
          <cell r="AC1168">
            <v>93.8747158119577</v>
          </cell>
          <cell r="AD1168" t="str">
            <v>REGULAR</v>
          </cell>
        </row>
        <row r="1169">
          <cell r="X1169">
            <v>7932</v>
          </cell>
          <cell r="Y1169">
            <v>2039662</v>
          </cell>
          <cell r="Z1169" t="str">
            <v>UNIDADE DE TERAPIA INTENSIVA</v>
          </cell>
          <cell r="AA1169">
            <v>6</v>
          </cell>
          <cell r="AB1169" t="str">
            <v>MÓVEIS E UTENSÍLIOS</v>
          </cell>
          <cell r="AC1169">
            <v>97.403674145291</v>
          </cell>
          <cell r="AD1169" t="str">
            <v>REGULAR</v>
          </cell>
        </row>
        <row r="1170">
          <cell r="X1170">
            <v>7933</v>
          </cell>
          <cell r="Y1170">
            <v>2039663</v>
          </cell>
          <cell r="Z1170" t="str">
            <v>UNIDADE DE TERAPIA INTENSIVA</v>
          </cell>
          <cell r="AA1170">
            <v>6</v>
          </cell>
          <cell r="AB1170" t="str">
            <v>MÓVEIS E UTENSÍLIOS</v>
          </cell>
          <cell r="AC1170">
            <v>94.299924145291</v>
          </cell>
          <cell r="AD1170" t="str">
            <v>REGULAR</v>
          </cell>
        </row>
        <row r="1171">
          <cell r="X1171">
            <v>7934</v>
          </cell>
          <cell r="Y1171">
            <v>2039664</v>
          </cell>
          <cell r="Z1171" t="str">
            <v>UNIDADE DE TERAPIA INTENSIVA</v>
          </cell>
          <cell r="AA1171">
            <v>6</v>
          </cell>
          <cell r="AB1171" t="str">
            <v>MÓVEIS E UTENSÍLIOS</v>
          </cell>
          <cell r="AC1171">
            <v>97.403674145291</v>
          </cell>
          <cell r="AD1171" t="str">
            <v>REGULAR</v>
          </cell>
        </row>
        <row r="1172">
          <cell r="X1172">
            <v>7935</v>
          </cell>
          <cell r="Y1172">
            <v>2039665</v>
          </cell>
          <cell r="Z1172" t="str">
            <v>UNIDADE DE TERAPIA INTENSIVA</v>
          </cell>
          <cell r="AA1172">
            <v>6</v>
          </cell>
          <cell r="AB1172" t="str">
            <v>MÓVEIS E UTENSÍLIOS</v>
          </cell>
          <cell r="AC1172">
            <v>101.506799145291</v>
          </cell>
          <cell r="AD1172" t="str">
            <v>REGULAR</v>
          </cell>
        </row>
        <row r="1173">
          <cell r="X1173">
            <v>7936</v>
          </cell>
          <cell r="Y1173">
            <v>2039666</v>
          </cell>
          <cell r="Z1173" t="str">
            <v>UNIDADE DE TERAPIA INTENSIVA</v>
          </cell>
          <cell r="AA1173">
            <v>6</v>
          </cell>
          <cell r="AB1173" t="str">
            <v>MÓVEIS E UTENSÍLIOS</v>
          </cell>
          <cell r="AC1173">
            <v>103.998465811958</v>
          </cell>
          <cell r="AD1173" t="str">
            <v>REGULAR</v>
          </cell>
        </row>
        <row r="1174">
          <cell r="X1174">
            <v>7937</v>
          </cell>
          <cell r="Y1174">
            <v>2039667</v>
          </cell>
          <cell r="Z1174" t="str">
            <v>UNIDADE DE TERAPIA INTENSIVA</v>
          </cell>
          <cell r="AA1174">
            <v>6</v>
          </cell>
          <cell r="AB1174" t="str">
            <v>MÓVEIS E UTENSÍLIOS</v>
          </cell>
          <cell r="AC1174">
            <v>103.998465811958</v>
          </cell>
          <cell r="AD1174" t="str">
            <v>REGULAR</v>
          </cell>
        </row>
        <row r="1175">
          <cell r="X1175">
            <v>7938</v>
          </cell>
          <cell r="Y1175">
            <v>2039668</v>
          </cell>
          <cell r="Z1175" t="str">
            <v>UNIDADE DE TERAPIA INTENSIVA</v>
          </cell>
          <cell r="AA1175">
            <v>6</v>
          </cell>
          <cell r="AB1175" t="str">
            <v>MÓVEIS E UTENSÍLIOS</v>
          </cell>
          <cell r="AC1175">
            <v>101.506799145291</v>
          </cell>
          <cell r="AD1175" t="str">
            <v>REGULAR</v>
          </cell>
        </row>
        <row r="1176">
          <cell r="X1176">
            <v>7939</v>
          </cell>
          <cell r="Y1176">
            <v>2039669</v>
          </cell>
          <cell r="Z1176" t="str">
            <v>UNIDADE DE TERAPIA INTENSIVA</v>
          </cell>
          <cell r="AA1176">
            <v>6</v>
          </cell>
          <cell r="AB1176" t="str">
            <v>MÓVEIS E UTENSÍLIOS</v>
          </cell>
          <cell r="AC1176">
            <v>93.4359658119577</v>
          </cell>
          <cell r="AD1176" t="str">
            <v>REGULAR</v>
          </cell>
        </row>
        <row r="1177">
          <cell r="X1177">
            <v>7940</v>
          </cell>
          <cell r="Y1177">
            <v>2039670</v>
          </cell>
          <cell r="Z1177" t="str">
            <v>UNIDADE DE TERAPIA INTENSIVA</v>
          </cell>
          <cell r="AA1177">
            <v>6</v>
          </cell>
          <cell r="AB1177" t="str">
            <v>MÓVEIS E UTENSÍLIOS</v>
          </cell>
          <cell r="AC1177">
            <v>93.4359658119577</v>
          </cell>
          <cell r="AD1177" t="str">
            <v>REGULAR</v>
          </cell>
        </row>
        <row r="1178">
          <cell r="X1178">
            <v>7737</v>
          </cell>
          <cell r="Y1178">
            <v>2039671</v>
          </cell>
          <cell r="Z1178" t="str">
            <v>ASTEC</v>
          </cell>
          <cell r="AA1178">
            <v>2</v>
          </cell>
          <cell r="AB1178" t="str">
            <v>EQUIP. DE INFORMÁTICA</v>
          </cell>
          <cell r="AC1178">
            <v>326.698333333333</v>
          </cell>
          <cell r="AD1178" t="str">
            <v>RUIM</v>
          </cell>
        </row>
        <row r="1179">
          <cell r="X1179">
            <v>7738</v>
          </cell>
          <cell r="Y1179">
            <v>2039674</v>
          </cell>
          <cell r="Z1179" t="str">
            <v>ASTEC</v>
          </cell>
          <cell r="AA1179">
            <v>2</v>
          </cell>
          <cell r="AB1179" t="str">
            <v>EQUIP. DE INFORMÁTICA</v>
          </cell>
          <cell r="AC1179">
            <v>326.698333333333</v>
          </cell>
          <cell r="AD1179" t="str">
            <v>REGULAR</v>
          </cell>
        </row>
        <row r="1180">
          <cell r="X1180">
            <v>7739</v>
          </cell>
          <cell r="Y1180">
            <v>2039675</v>
          </cell>
          <cell r="Z1180" t="str">
            <v>ASTEC</v>
          </cell>
          <cell r="AA1180">
            <v>2</v>
          </cell>
          <cell r="AB1180" t="str">
            <v>EQUIP. DE INFORMÁTICA</v>
          </cell>
          <cell r="AC1180">
            <v>326.698333333333</v>
          </cell>
          <cell r="AD1180" t="str">
            <v>REGULAR</v>
          </cell>
        </row>
        <row r="1181">
          <cell r="X1181">
            <v>7740</v>
          </cell>
          <cell r="Y1181">
            <v>2039672</v>
          </cell>
          <cell r="Z1181" t="str">
            <v>ASTEC</v>
          </cell>
          <cell r="AA1181">
            <v>2</v>
          </cell>
          <cell r="AB1181" t="str">
            <v>EQUIP. DE INFORMÁTICA</v>
          </cell>
          <cell r="AC1181">
            <v>326.698333333333</v>
          </cell>
          <cell r="AD1181" t="str">
            <v>REGULAR</v>
          </cell>
        </row>
        <row r="1182">
          <cell r="X1182">
            <v>7741</v>
          </cell>
          <cell r="Y1182">
            <v>2039673</v>
          </cell>
          <cell r="Z1182" t="str">
            <v>ASTEC</v>
          </cell>
          <cell r="AA1182">
            <v>2</v>
          </cell>
          <cell r="AB1182" t="str">
            <v>EQUIP. DE INFORMÁTICA</v>
          </cell>
          <cell r="AC1182">
            <v>326.698333333333</v>
          </cell>
          <cell r="AD1182" t="str">
            <v>REGULAR</v>
          </cell>
        </row>
        <row r="1183">
          <cell r="X1183">
            <v>6518</v>
          </cell>
          <cell r="Y1183">
            <v>2039676</v>
          </cell>
          <cell r="Z1183" t="str">
            <v>FONOAUDIOLOGIA - ITINERANTE - VIDEO GAME</v>
          </cell>
          <cell r="AA1183">
            <v>10</v>
          </cell>
          <cell r="AB1183" t="str">
            <v>MAQ. E EQUIPAMENTOS</v>
          </cell>
          <cell r="AC1183">
            <v>21317.4145370371</v>
          </cell>
          <cell r="AD1183" t="str">
            <v>BOM</v>
          </cell>
        </row>
        <row r="1184">
          <cell r="X1184">
            <v>6519</v>
          </cell>
          <cell r="Y1184">
            <v>2039677</v>
          </cell>
          <cell r="Z1184" t="str">
            <v>UNIDADE DE TERAPIA INTENSIVA</v>
          </cell>
          <cell r="AA1184">
            <v>10</v>
          </cell>
          <cell r="AB1184" t="str">
            <v>MAQ. E EQUIPAMENTOS</v>
          </cell>
          <cell r="AC1184">
            <v>21317.4145370371</v>
          </cell>
          <cell r="AD1184" t="str">
            <v>BOM</v>
          </cell>
        </row>
        <row r="1185">
          <cell r="X1185">
            <v>6520</v>
          </cell>
          <cell r="Y1185">
            <v>2039678</v>
          </cell>
          <cell r="Z1185" t="str">
            <v>UNIDADE DE TERAPIA INTENSIVA</v>
          </cell>
          <cell r="AA1185">
            <v>10</v>
          </cell>
          <cell r="AB1185" t="str">
            <v>MAQ. E EQUIPAMENTOS</v>
          </cell>
          <cell r="AC1185">
            <v>21317.4145370371</v>
          </cell>
          <cell r="AD1185" t="str">
            <v>BOM</v>
          </cell>
        </row>
        <row r="1186">
          <cell r="X1186">
            <v>6521</v>
          </cell>
          <cell r="Y1186">
            <v>2039679</v>
          </cell>
          <cell r="Z1186" t="str">
            <v>UNIDADE DE TERAPIA INTENSIVA</v>
          </cell>
          <cell r="AA1186">
            <v>10</v>
          </cell>
          <cell r="AB1186" t="str">
            <v>MAQ. E EQUIPAMENTOS</v>
          </cell>
          <cell r="AC1186">
            <v>21317.4145370371</v>
          </cell>
          <cell r="AD1186" t="str">
            <v>BOM</v>
          </cell>
        </row>
        <row r="1187">
          <cell r="X1187">
            <v>6522</v>
          </cell>
          <cell r="Y1187">
            <v>2039680</v>
          </cell>
          <cell r="Z1187" t="str">
            <v>UNIDADE DE TERAPIA INTENSIVA</v>
          </cell>
          <cell r="AA1187">
            <v>10</v>
          </cell>
          <cell r="AB1187" t="str">
            <v>MAQ. E EQUIPAMENTOS</v>
          </cell>
          <cell r="AC1187">
            <v>21317.4145370371</v>
          </cell>
          <cell r="AD1187" t="str">
            <v>BOM</v>
          </cell>
        </row>
        <row r="1188">
          <cell r="X1188">
            <v>6523</v>
          </cell>
          <cell r="Y1188">
            <v>2039681</v>
          </cell>
          <cell r="Z1188" t="str">
            <v>UNIDADE DE TERAPIA INTENSIVA</v>
          </cell>
          <cell r="AA1188">
            <v>10</v>
          </cell>
          <cell r="AB1188" t="str">
            <v>MAQ. E EQUIPAMENTOS</v>
          </cell>
          <cell r="AC1188">
            <v>21317.4145370371</v>
          </cell>
          <cell r="AD1188" t="str">
            <v>BOM</v>
          </cell>
        </row>
        <row r="1189">
          <cell r="X1189">
            <v>6524</v>
          </cell>
          <cell r="Y1189">
            <v>2039682</v>
          </cell>
          <cell r="Z1189" t="str">
            <v>UNIDADE DE TERAPIA INTENSIVA</v>
          </cell>
          <cell r="AA1189">
            <v>10</v>
          </cell>
          <cell r="AB1189" t="str">
            <v>MAQ. E EQUIPAMENTOS</v>
          </cell>
          <cell r="AC1189">
            <v>21317.4145370371</v>
          </cell>
          <cell r="AD1189" t="str">
            <v>BOM</v>
          </cell>
        </row>
        <row r="1190">
          <cell r="X1190">
            <v>6525</v>
          </cell>
          <cell r="Y1190">
            <v>2039683</v>
          </cell>
          <cell r="Z1190" t="str">
            <v>UNIDADE DE TERAPIA INTENSIVA</v>
          </cell>
          <cell r="AA1190">
            <v>10</v>
          </cell>
          <cell r="AB1190" t="str">
            <v>MAQ. E EQUIPAMENTOS</v>
          </cell>
          <cell r="AC1190">
            <v>21317.4145370371</v>
          </cell>
          <cell r="AD1190" t="str">
            <v>BOM</v>
          </cell>
        </row>
        <row r="1191">
          <cell r="X1191">
            <v>6526</v>
          </cell>
          <cell r="Y1191">
            <v>2039684</v>
          </cell>
          <cell r="Z1191" t="str">
            <v>UNIDADE DE TERAPIA INTENSIVA</v>
          </cell>
          <cell r="AA1191">
            <v>10</v>
          </cell>
          <cell r="AB1191" t="str">
            <v>MAQ. E EQUIPAMENTOS</v>
          </cell>
          <cell r="AC1191">
            <v>21317.4145370371</v>
          </cell>
          <cell r="AD1191" t="str">
            <v>BOM</v>
          </cell>
        </row>
        <row r="1192">
          <cell r="X1192">
            <v>6527</v>
          </cell>
          <cell r="Y1192">
            <v>2039685</v>
          </cell>
          <cell r="Z1192" t="str">
            <v>UNIDADE DE TERAPIA INTENSIVA</v>
          </cell>
          <cell r="AA1192">
            <v>10</v>
          </cell>
          <cell r="AB1192" t="str">
            <v>MAQ. E EQUIPAMENTOS</v>
          </cell>
          <cell r="AC1192">
            <v>21317.4145370371</v>
          </cell>
          <cell r="AD1192" t="str">
            <v>BOM</v>
          </cell>
        </row>
        <row r="1193">
          <cell r="X1193">
            <v>6528</v>
          </cell>
          <cell r="Y1193">
            <v>2039686</v>
          </cell>
          <cell r="Z1193" t="str">
            <v>UNIDADE DE TERAPIA INTENSIVA</v>
          </cell>
          <cell r="AA1193">
            <v>10</v>
          </cell>
          <cell r="AB1193" t="str">
            <v>MAQ. E EQUIPAMENTOS</v>
          </cell>
          <cell r="AC1193">
            <v>21317.4145370371</v>
          </cell>
          <cell r="AD1193" t="str">
            <v>BOM</v>
          </cell>
        </row>
        <row r="1194">
          <cell r="X1194">
            <v>6529</v>
          </cell>
          <cell r="Y1194">
            <v>2039687</v>
          </cell>
          <cell r="Z1194" t="str">
            <v>UNIDADE DE TERAPIA INTENSIVA</v>
          </cell>
          <cell r="AA1194">
            <v>10</v>
          </cell>
          <cell r="AB1194" t="str">
            <v>MAQ. E EQUIPAMENTOS</v>
          </cell>
          <cell r="AC1194">
            <v>21309.9577370371</v>
          </cell>
          <cell r="AD1194" t="str">
            <v>BOM</v>
          </cell>
        </row>
        <row r="1195">
          <cell r="X1195">
            <v>6530</v>
          </cell>
          <cell r="Y1195">
            <v>2039688</v>
          </cell>
          <cell r="Z1195" t="str">
            <v>UNIDADE DE TERAPIA INTENSIVA</v>
          </cell>
          <cell r="AA1195">
            <v>10</v>
          </cell>
          <cell r="AB1195" t="str">
            <v>MAQ. E EQUIPAMENTOS</v>
          </cell>
          <cell r="AC1195">
            <v>21309.9577370371</v>
          </cell>
          <cell r="AD1195" t="str">
            <v>BOM</v>
          </cell>
        </row>
        <row r="1196">
          <cell r="X1196">
            <v>6531</v>
          </cell>
          <cell r="Y1196">
            <v>2039689</v>
          </cell>
          <cell r="Z1196" t="str">
            <v>UNIDADE DE TERAPIA INTENSIVA</v>
          </cell>
          <cell r="AA1196">
            <v>10</v>
          </cell>
          <cell r="AB1196" t="str">
            <v>MAQ. E EQUIPAMENTOS</v>
          </cell>
          <cell r="AC1196">
            <v>21309.9577370371</v>
          </cell>
          <cell r="AD1196" t="str">
            <v>BOM</v>
          </cell>
        </row>
        <row r="1197">
          <cell r="X1197">
            <v>6532</v>
          </cell>
          <cell r="Y1197">
            <v>2039690</v>
          </cell>
          <cell r="Z1197" t="str">
            <v>UNIDADE DE TERAPIA INTENSIVA</v>
          </cell>
          <cell r="AA1197">
            <v>10</v>
          </cell>
          <cell r="AB1197" t="str">
            <v>MAQ. E EQUIPAMENTOS</v>
          </cell>
          <cell r="AC1197">
            <v>21286.6912037037</v>
          </cell>
          <cell r="AD1197" t="str">
            <v>BOM</v>
          </cell>
        </row>
        <row r="1198">
          <cell r="X1198">
            <v>6533</v>
          </cell>
          <cell r="Y1198">
            <v>2039691</v>
          </cell>
          <cell r="Z1198" t="str">
            <v>UNIDADE DE TERAPIA INTENSIVA</v>
          </cell>
          <cell r="AA1198">
            <v>10</v>
          </cell>
          <cell r="AB1198" t="str">
            <v>MAQ. E EQUIPAMENTOS</v>
          </cell>
          <cell r="AC1198">
            <v>21286.6912037037</v>
          </cell>
          <cell r="AD1198" t="str">
            <v>BOM</v>
          </cell>
        </row>
        <row r="1199">
          <cell r="X1199">
            <v>6534</v>
          </cell>
          <cell r="Y1199">
            <v>2039692</v>
          </cell>
          <cell r="Z1199" t="str">
            <v>UNIDADE DE TERAPIA INTENSIVA</v>
          </cell>
          <cell r="AA1199">
            <v>10</v>
          </cell>
          <cell r="AB1199" t="str">
            <v>MAQ. E EQUIPAMENTOS</v>
          </cell>
          <cell r="AC1199">
            <v>21294.2254620371</v>
          </cell>
          <cell r="AD1199" t="str">
            <v>BOM</v>
          </cell>
        </row>
        <row r="1200">
          <cell r="X1200">
            <v>7747</v>
          </cell>
          <cell r="Y1200">
            <v>2039693</v>
          </cell>
          <cell r="Z1200" t="str">
            <v>UNIDADE DE TERAPIA INTENSIVA</v>
          </cell>
          <cell r="AA1200">
            <v>5</v>
          </cell>
          <cell r="AB1200" t="str">
            <v>MAQ. E EQUIPAMENTOS</v>
          </cell>
          <cell r="AC1200">
            <v>110.325979344721</v>
          </cell>
          <cell r="AD1200" t="str">
            <v>BOM</v>
          </cell>
        </row>
        <row r="1201">
          <cell r="X1201">
            <v>7748</v>
          </cell>
          <cell r="Y1201">
            <v>2039694</v>
          </cell>
          <cell r="Z1201" t="str">
            <v>UNIDADE DE TERAPIA INTENSIVA</v>
          </cell>
          <cell r="AA1201">
            <v>5</v>
          </cell>
          <cell r="AB1201" t="str">
            <v>MAQ. E EQUIPAMENTOS</v>
          </cell>
          <cell r="AC1201">
            <v>110.325979344721</v>
          </cell>
          <cell r="AD1201" t="str">
            <v>BOM</v>
          </cell>
        </row>
        <row r="1202">
          <cell r="X1202">
            <v>7750</v>
          </cell>
          <cell r="Y1202">
            <v>2039695</v>
          </cell>
          <cell r="Z1202" t="str">
            <v>UNIDADE DE TERAPIA INTENSIVA</v>
          </cell>
          <cell r="AA1202">
            <v>5</v>
          </cell>
          <cell r="AB1202" t="str">
            <v>MAQ. E EQUIPAMENTOS</v>
          </cell>
          <cell r="AC1202">
            <v>110.325979344721</v>
          </cell>
          <cell r="AD1202" t="str">
            <v>BOM</v>
          </cell>
        </row>
        <row r="1203">
          <cell r="X1203">
            <v>7752</v>
          </cell>
          <cell r="Y1203">
            <v>2039696</v>
          </cell>
          <cell r="Z1203" t="str">
            <v>UNIDADE DE TERAPIA INTENSIVA</v>
          </cell>
          <cell r="AA1203">
            <v>5</v>
          </cell>
          <cell r="AB1203" t="str">
            <v>MAQ. E EQUIPAMENTOS</v>
          </cell>
          <cell r="AC1203">
            <v>110.325979344721</v>
          </cell>
          <cell r="AD1203" t="str">
            <v>BOM</v>
          </cell>
        </row>
        <row r="1204">
          <cell r="X1204">
            <v>7753</v>
          </cell>
          <cell r="Y1204">
            <v>2039697</v>
          </cell>
          <cell r="Z1204" t="str">
            <v>UNIDADE DE TERAPIA INTENSIVA</v>
          </cell>
          <cell r="AA1204">
            <v>5</v>
          </cell>
          <cell r="AB1204" t="str">
            <v>MAQ. E EQUIPAMENTOS</v>
          </cell>
          <cell r="AC1204">
            <v>110.325979344721</v>
          </cell>
          <cell r="AD1204" t="str">
            <v>BOM</v>
          </cell>
        </row>
        <row r="1205">
          <cell r="X1205">
            <v>7754</v>
          </cell>
          <cell r="Y1205">
            <v>2039698</v>
          </cell>
          <cell r="Z1205" t="str">
            <v>UNIDADE DE TERAPIA INTENSIVA</v>
          </cell>
          <cell r="AA1205">
            <v>5</v>
          </cell>
          <cell r="AB1205" t="str">
            <v>MAQ. E EQUIPAMENTOS</v>
          </cell>
          <cell r="AC1205">
            <v>110.325979344721</v>
          </cell>
          <cell r="AD1205" t="str">
            <v>BOM</v>
          </cell>
        </row>
        <row r="1206">
          <cell r="X1206">
            <v>7755</v>
          </cell>
          <cell r="Y1206">
            <v>2039699</v>
          </cell>
          <cell r="Z1206" t="str">
            <v>UNIDADE DE TERAPIA INTENSIVA</v>
          </cell>
          <cell r="AA1206">
            <v>5</v>
          </cell>
          <cell r="AB1206" t="str">
            <v>MAQ. E EQUIPAMENTOS</v>
          </cell>
          <cell r="AC1206">
            <v>110.325979344721</v>
          </cell>
          <cell r="AD1206" t="str">
            <v>BOM</v>
          </cell>
        </row>
        <row r="1207">
          <cell r="X1207">
            <v>7756</v>
          </cell>
          <cell r="Y1207">
            <v>2039700</v>
          </cell>
          <cell r="Z1207" t="str">
            <v>UNIDADE DE TERAPIA INTENSIVA</v>
          </cell>
          <cell r="AA1207">
            <v>5</v>
          </cell>
          <cell r="AB1207" t="str">
            <v>MAQ. E EQUIPAMENTOS</v>
          </cell>
          <cell r="AC1207">
            <v>110.325979344721</v>
          </cell>
          <cell r="AD1207" t="str">
            <v>BOM</v>
          </cell>
        </row>
        <row r="1208">
          <cell r="X1208">
            <v>7757</v>
          </cell>
          <cell r="Y1208">
            <v>2039701</v>
          </cell>
          <cell r="Z1208" t="str">
            <v>UNIDADE DE TERAPIA INTENSIVA</v>
          </cell>
          <cell r="AA1208">
            <v>5</v>
          </cell>
          <cell r="AB1208" t="str">
            <v>MAQ. E EQUIPAMENTOS</v>
          </cell>
          <cell r="AC1208">
            <v>110.325979344721</v>
          </cell>
          <cell r="AD1208" t="str">
            <v>BOM</v>
          </cell>
        </row>
        <row r="1209">
          <cell r="X1209">
            <v>7758</v>
          </cell>
          <cell r="Y1209">
            <v>2039702</v>
          </cell>
          <cell r="Z1209" t="str">
            <v>DIRETORIA MULTIDISCIPLINAR</v>
          </cell>
          <cell r="AA1209">
            <v>5</v>
          </cell>
          <cell r="AB1209" t="str">
            <v>MAQ. E EQUIPAMENTOS</v>
          </cell>
          <cell r="AC1209">
            <v>110.325979344721</v>
          </cell>
          <cell r="AD1209" t="str">
            <v>BOM</v>
          </cell>
        </row>
        <row r="1210">
          <cell r="X1210">
            <v>7759</v>
          </cell>
          <cell r="Y1210">
            <v>2039703</v>
          </cell>
          <cell r="Z1210" t="str">
            <v>UNIDADE DE TERAPIA INTENSIVA</v>
          </cell>
          <cell r="AA1210">
            <v>5</v>
          </cell>
          <cell r="AB1210" t="str">
            <v>MAQ. E EQUIPAMENTOS</v>
          </cell>
          <cell r="AC1210">
            <v>110.325979344721</v>
          </cell>
          <cell r="AD1210" t="str">
            <v>BOM</v>
          </cell>
        </row>
        <row r="1211">
          <cell r="X1211">
            <v>7760</v>
          </cell>
          <cell r="Y1211">
            <v>2039704</v>
          </cell>
          <cell r="Z1211" t="str">
            <v>UNIDADE DE TERAPIA INTENSIVA</v>
          </cell>
          <cell r="AA1211">
            <v>7</v>
          </cell>
          <cell r="AB1211" t="str">
            <v>EQUIP. DE INFORMÁTICA</v>
          </cell>
          <cell r="AC1211">
            <v>924.044166666597</v>
          </cell>
          <cell r="AD1211" t="str">
            <v>BOM</v>
          </cell>
        </row>
        <row r="1212">
          <cell r="X1212">
            <v>7823</v>
          </cell>
          <cell r="Y1212">
            <v>2039705</v>
          </cell>
          <cell r="Z1212" t="str">
            <v>UNIDADE DE TERAPIA INTENSIVA</v>
          </cell>
          <cell r="AA1212">
            <v>6</v>
          </cell>
          <cell r="AB1212" t="str">
            <v>MÓVEIS E UTENSÍLIOS</v>
          </cell>
          <cell r="AC1212">
            <v>44.6582229344688</v>
          </cell>
          <cell r="AD1212" t="str">
            <v>BOM</v>
          </cell>
        </row>
        <row r="1213">
          <cell r="X1213">
            <v>7824</v>
          </cell>
          <cell r="Y1213">
            <v>2039706</v>
          </cell>
          <cell r="Z1213" t="str">
            <v>UNIDADE DE TERAPIA INTENSIVA</v>
          </cell>
          <cell r="AA1213">
            <v>6</v>
          </cell>
          <cell r="AB1213" t="str">
            <v>MÓVEIS E UTENSÍLIOS</v>
          </cell>
          <cell r="AC1213">
            <v>55.2207229344688</v>
          </cell>
          <cell r="AD1213" t="str">
            <v>BOM</v>
          </cell>
        </row>
        <row r="1214">
          <cell r="X1214">
            <v>7825</v>
          </cell>
          <cell r="Y1214">
            <v>2039707</v>
          </cell>
          <cell r="Z1214" t="str">
            <v>UNIDADE DE TERAPIA INTENSIVA</v>
          </cell>
          <cell r="AA1214">
            <v>6</v>
          </cell>
          <cell r="AB1214" t="str">
            <v>MÓVEIS E UTENSÍLIOS</v>
          </cell>
          <cell r="AC1214">
            <v>55.4915562678021</v>
          </cell>
          <cell r="AD1214" t="str">
            <v>BOM</v>
          </cell>
        </row>
        <row r="1215">
          <cell r="X1215">
            <v>7826</v>
          </cell>
          <cell r="Y1215">
            <v>2039708</v>
          </cell>
          <cell r="Z1215" t="str">
            <v>UNIDADE DE TERAPIA INTENSIVA</v>
          </cell>
          <cell r="AA1215">
            <v>6</v>
          </cell>
          <cell r="AB1215" t="str">
            <v>MÓVEIS E UTENSÍLIOS</v>
          </cell>
          <cell r="AC1215">
            <v>55.4915562678021</v>
          </cell>
          <cell r="AD1215" t="str">
            <v>BOM</v>
          </cell>
        </row>
        <row r="1216">
          <cell r="X1216">
            <v>7827</v>
          </cell>
          <cell r="Y1216">
            <v>2039709</v>
          </cell>
          <cell r="Z1216" t="str">
            <v>UNIDADE DE TERAPIA INTENSIVA</v>
          </cell>
          <cell r="AA1216">
            <v>6</v>
          </cell>
          <cell r="AB1216" t="str">
            <v>MÓVEIS E UTENSÍLIOS</v>
          </cell>
          <cell r="AC1216">
            <v>55.4915562678021</v>
          </cell>
          <cell r="AD1216" t="str">
            <v>BOM</v>
          </cell>
        </row>
        <row r="1217">
          <cell r="X1217">
            <v>7828</v>
          </cell>
          <cell r="Y1217">
            <v>2039710</v>
          </cell>
          <cell r="Z1217" t="str">
            <v>UNIDADE DE TERAPIA INTENSIVA</v>
          </cell>
          <cell r="AA1217">
            <v>6</v>
          </cell>
          <cell r="AB1217" t="str">
            <v>MÓVEIS E UTENSÍLIOS</v>
          </cell>
          <cell r="AC1217">
            <v>55.4915562678021</v>
          </cell>
          <cell r="AD1217" t="str">
            <v>BOM</v>
          </cell>
        </row>
        <row r="1218">
          <cell r="X1218">
            <v>7829</v>
          </cell>
          <cell r="Y1218">
            <v>2039711</v>
          </cell>
          <cell r="Z1218" t="str">
            <v>UNIDADE DE TERAPIA INTENSIVA</v>
          </cell>
          <cell r="AA1218">
            <v>6</v>
          </cell>
          <cell r="AB1218" t="str">
            <v>MÓVEIS E UTENSÍLIOS</v>
          </cell>
          <cell r="AC1218">
            <v>55.4915562678021</v>
          </cell>
          <cell r="AD1218" t="str">
            <v>BOM</v>
          </cell>
        </row>
        <row r="1219">
          <cell r="X1219">
            <v>6202</v>
          </cell>
          <cell r="Y1219">
            <v>2039712</v>
          </cell>
          <cell r="Z1219" t="str">
            <v>HGG</v>
          </cell>
          <cell r="AA1219">
            <v>10</v>
          </cell>
          <cell r="AB1219" t="str">
            <v>MAQ. E EQUIPAMENTOS</v>
          </cell>
          <cell r="AC1219">
            <v>11491.0132350427</v>
          </cell>
          <cell r="AD1219" t="str">
            <v>BOM</v>
          </cell>
        </row>
        <row r="1220">
          <cell r="X1220">
            <v>6203</v>
          </cell>
          <cell r="Y1220">
            <v>2039713</v>
          </cell>
          <cell r="Z1220" t="str">
            <v>HGG</v>
          </cell>
          <cell r="AA1220">
            <v>10</v>
          </cell>
          <cell r="AB1220" t="str">
            <v>MAQ. E EQUIPAMENTOS</v>
          </cell>
          <cell r="AC1220">
            <v>11491.0132350427</v>
          </cell>
          <cell r="AD1220" t="str">
            <v>BOM</v>
          </cell>
        </row>
        <row r="1221">
          <cell r="X1221">
            <v>6204</v>
          </cell>
          <cell r="Y1221">
            <v>2039714</v>
          </cell>
          <cell r="Z1221" t="str">
            <v>HGG</v>
          </cell>
          <cell r="AA1221">
            <v>10</v>
          </cell>
          <cell r="AB1221" t="str">
            <v>MAQ. E EQUIPAMENTOS</v>
          </cell>
          <cell r="AC1221">
            <v>15321.4441467236</v>
          </cell>
          <cell r="AD1221" t="str">
            <v>BOM</v>
          </cell>
        </row>
        <row r="1222">
          <cell r="X1222">
            <v>7742</v>
          </cell>
          <cell r="Y1222">
            <v>2039715</v>
          </cell>
          <cell r="Z1222" t="str">
            <v>CENTRO CIRÚRGICO</v>
          </cell>
          <cell r="AA1222">
            <v>10</v>
          </cell>
          <cell r="AB1222" t="str">
            <v>MAQ. E EQUIPAMENTOS</v>
          </cell>
          <cell r="AC1222">
            <v>6917.24539316239</v>
          </cell>
          <cell r="AD1222" t="str">
            <v>BOM</v>
          </cell>
        </row>
        <row r="1223">
          <cell r="X1223">
            <v>7744</v>
          </cell>
          <cell r="Y1223">
            <v>2039717</v>
          </cell>
          <cell r="Z1223" t="str">
            <v>CENTRO CIRÚRGICO</v>
          </cell>
          <cell r="AA1223">
            <v>10</v>
          </cell>
          <cell r="AB1223" t="str">
            <v>MAQ. E EQUIPAMENTOS</v>
          </cell>
          <cell r="AC1223">
            <v>6451.30687820513</v>
          </cell>
          <cell r="AD1223" t="str">
            <v>BOM</v>
          </cell>
        </row>
        <row r="1224">
          <cell r="X1224">
            <v>7745</v>
          </cell>
          <cell r="Y1224">
            <v>2039718</v>
          </cell>
          <cell r="Z1224" t="str">
            <v>LAVANDERIA - AREA SUJA</v>
          </cell>
          <cell r="AA1224">
            <v>10</v>
          </cell>
          <cell r="AB1224" t="str">
            <v>MAQ. E EQUIPAMENTOS</v>
          </cell>
          <cell r="AC1224">
            <v>707.254972222218</v>
          </cell>
          <cell r="AD1224" t="str">
            <v>BOM</v>
          </cell>
        </row>
        <row r="1225">
          <cell r="X1225">
            <v>7761</v>
          </cell>
          <cell r="Y1225">
            <v>2039719</v>
          </cell>
          <cell r="Z1225" t="str">
            <v>UNIDADE DE TERAPIA INTENSIVA</v>
          </cell>
          <cell r="AA1225">
            <v>10</v>
          </cell>
          <cell r="AB1225" t="str">
            <v>MÓVEIS E UTENSÍLIOS</v>
          </cell>
          <cell r="AC1225">
            <v>167.458225747863</v>
          </cell>
          <cell r="AD1225" t="str">
            <v>BOM</v>
          </cell>
        </row>
        <row r="1226">
          <cell r="X1226">
            <v>7762</v>
          </cell>
          <cell r="Y1226">
            <v>2039720</v>
          </cell>
          <cell r="Z1226" t="str">
            <v>UNIDADE DE TERAPIA INTENSIVA</v>
          </cell>
          <cell r="AA1226">
            <v>10</v>
          </cell>
          <cell r="AB1226" t="str">
            <v>MÓVEIS E UTENSÍLIOS</v>
          </cell>
          <cell r="AC1226">
            <v>167.458225747863</v>
          </cell>
          <cell r="AD1226" t="str">
            <v>BOM</v>
          </cell>
        </row>
        <row r="1227">
          <cell r="X1227">
            <v>7763</v>
          </cell>
          <cell r="Y1227">
            <v>2039721</v>
          </cell>
          <cell r="Z1227" t="str">
            <v>UNIDADE DE TERAPIA INTENSIVA</v>
          </cell>
          <cell r="AA1227">
            <v>10</v>
          </cell>
          <cell r="AB1227" t="str">
            <v>MÓVEIS E UTENSÍLIOS</v>
          </cell>
          <cell r="AC1227">
            <v>167.458225747863</v>
          </cell>
          <cell r="AD1227" t="str">
            <v>BOM</v>
          </cell>
        </row>
        <row r="1228">
          <cell r="X1228">
            <v>7764</v>
          </cell>
          <cell r="Y1228">
            <v>2039722</v>
          </cell>
          <cell r="Z1228" t="str">
            <v>UNIDADE DE TERAPIA INTENSIVA</v>
          </cell>
          <cell r="AA1228">
            <v>10</v>
          </cell>
          <cell r="AB1228" t="str">
            <v>MÓVEIS E UTENSÍLIOS</v>
          </cell>
          <cell r="AC1228">
            <v>158.42084241453</v>
          </cell>
          <cell r="AD1228" t="str">
            <v>BOM</v>
          </cell>
        </row>
        <row r="1229">
          <cell r="X1229">
            <v>7765</v>
          </cell>
          <cell r="Y1229">
            <v>2039723</v>
          </cell>
          <cell r="Z1229" t="str">
            <v>UNIDADE DE TERAPIA INTENSIVA</v>
          </cell>
          <cell r="AA1229">
            <v>10</v>
          </cell>
          <cell r="AB1229" t="str">
            <v>MÓVEIS E UTENSÍLIOS</v>
          </cell>
          <cell r="AC1229" t="str">
            <v>-</v>
          </cell>
          <cell r="AD1229" t="str">
            <v>BOM</v>
          </cell>
        </row>
        <row r="1230">
          <cell r="X1230">
            <v>7766</v>
          </cell>
          <cell r="Y1230">
            <v>2039724</v>
          </cell>
          <cell r="Z1230" t="str">
            <v>UNIDADE DE TERAPIA INTENSIVA</v>
          </cell>
          <cell r="AA1230">
            <v>10</v>
          </cell>
          <cell r="AB1230" t="str">
            <v>MÓVEIS E UTENSÍLIOS</v>
          </cell>
          <cell r="AC1230">
            <v>158.238842414527</v>
          </cell>
          <cell r="AD1230" t="str">
            <v>BOM</v>
          </cell>
        </row>
        <row r="1231">
          <cell r="X1231">
            <v>7767</v>
          </cell>
          <cell r="Y1231">
            <v>2039725</v>
          </cell>
          <cell r="Z1231" t="str">
            <v>UNIDADE DE TERAPIA INTENSIVA</v>
          </cell>
          <cell r="AA1231">
            <v>10</v>
          </cell>
          <cell r="AB1231" t="str">
            <v>MÓVEIS E UTENSÍLIOS</v>
          </cell>
          <cell r="AC1231">
            <v>166.588634081196</v>
          </cell>
          <cell r="AD1231" t="str">
            <v>BOM</v>
          </cell>
        </row>
        <row r="1232">
          <cell r="X1232">
            <v>7768</v>
          </cell>
          <cell r="Y1232">
            <v>2039726</v>
          </cell>
          <cell r="Z1232" t="str">
            <v>UNIDADE DE TERAPIA INTENSIVA</v>
          </cell>
          <cell r="AA1232">
            <v>10</v>
          </cell>
          <cell r="AB1232" t="str">
            <v>MÓVEIS E UTENSÍLIOS</v>
          </cell>
          <cell r="AC1232">
            <v>166.588634081196</v>
          </cell>
          <cell r="AD1232" t="str">
            <v>BOM</v>
          </cell>
        </row>
        <row r="1233">
          <cell r="X1233">
            <v>7769</v>
          </cell>
          <cell r="Y1233">
            <v>2039727</v>
          </cell>
          <cell r="Z1233" t="str">
            <v>UNIDADE DE TERAPIA INTENSIVA</v>
          </cell>
          <cell r="AA1233">
            <v>10</v>
          </cell>
          <cell r="AB1233" t="str">
            <v>MÓVEIS E UTENSÍLIOS</v>
          </cell>
          <cell r="AC1233">
            <v>166.588634081196</v>
          </cell>
          <cell r="AD1233" t="str">
            <v>BOM</v>
          </cell>
        </row>
        <row r="1234">
          <cell r="X1234">
            <v>7770</v>
          </cell>
          <cell r="Y1234">
            <v>2039728</v>
          </cell>
          <cell r="Z1234" t="str">
            <v>UNIDADE DE TERAPIA INTENSIVA</v>
          </cell>
          <cell r="AA1234">
            <v>10</v>
          </cell>
          <cell r="AB1234" t="str">
            <v>MÓVEIS E UTENSÍLIOS</v>
          </cell>
          <cell r="AC1234">
            <v>166.588634081196</v>
          </cell>
          <cell r="AD1234" t="str">
            <v>BOM</v>
          </cell>
        </row>
        <row r="1235">
          <cell r="X1235">
            <v>7771</v>
          </cell>
          <cell r="Y1235">
            <v>2039729</v>
          </cell>
          <cell r="Z1235" t="str">
            <v>UNIDADE DE TERAPIA INTENSIVA</v>
          </cell>
          <cell r="AA1235">
            <v>10</v>
          </cell>
          <cell r="AB1235" t="str">
            <v>MÓVEIS E UTENSÍLIOS</v>
          </cell>
          <cell r="AC1235">
            <v>166.588634081196</v>
          </cell>
          <cell r="AD1235" t="str">
            <v>BOM</v>
          </cell>
        </row>
        <row r="1236">
          <cell r="X1236">
            <v>7772</v>
          </cell>
          <cell r="Y1236">
            <v>2039730</v>
          </cell>
          <cell r="Z1236" t="str">
            <v>UNIDADE DE TERAPIA INTENSIVA</v>
          </cell>
          <cell r="AA1236">
            <v>10</v>
          </cell>
          <cell r="AB1236" t="str">
            <v>MÓVEIS E UTENSÍLIOS</v>
          </cell>
          <cell r="AC1236">
            <v>167.192863247863</v>
          </cell>
          <cell r="AD1236" t="str">
            <v>BOM</v>
          </cell>
        </row>
        <row r="1237">
          <cell r="X1237">
            <v>7773</v>
          </cell>
          <cell r="Y1237">
            <v>2039731</v>
          </cell>
          <cell r="Z1237" t="str">
            <v>UNIDADE DE TERAPIA INTENSIVA</v>
          </cell>
          <cell r="AA1237">
            <v>10</v>
          </cell>
          <cell r="AB1237" t="str">
            <v>MÓVEIS E UTENSÍLIOS</v>
          </cell>
          <cell r="AC1237">
            <v>167.192863247863</v>
          </cell>
          <cell r="AD1237" t="str">
            <v>BOM</v>
          </cell>
        </row>
        <row r="1238">
          <cell r="X1238">
            <v>7774</v>
          </cell>
          <cell r="Y1238">
            <v>2039732</v>
          </cell>
          <cell r="Z1238" t="str">
            <v>UNIDADE DE TERAPIA INTENSIVA</v>
          </cell>
          <cell r="AA1238">
            <v>10</v>
          </cell>
          <cell r="AB1238" t="str">
            <v>MÓVEIS E UTENSÍLIOS</v>
          </cell>
          <cell r="AC1238">
            <v>167.192863247863</v>
          </cell>
          <cell r="AD1238" t="str">
            <v>BOM</v>
          </cell>
        </row>
        <row r="1239">
          <cell r="X1239">
            <v>7775</v>
          </cell>
          <cell r="Y1239">
            <v>2039733</v>
          </cell>
          <cell r="Z1239" t="str">
            <v>UNIDADE DE TERAPIA INTENSIVA</v>
          </cell>
          <cell r="AA1239">
            <v>10</v>
          </cell>
          <cell r="AB1239" t="str">
            <v>MÓVEIS E UTENSÍLIOS</v>
          </cell>
          <cell r="AC1239">
            <v>167.192863247863</v>
          </cell>
          <cell r="AD1239" t="str">
            <v>BOM</v>
          </cell>
        </row>
        <row r="1240">
          <cell r="X1240">
            <v>7776</v>
          </cell>
          <cell r="Y1240">
            <v>2039734</v>
          </cell>
          <cell r="Z1240" t="str">
            <v>UNIDADE DE TERAPIA INTENSIVA</v>
          </cell>
          <cell r="AA1240">
            <v>10</v>
          </cell>
          <cell r="AB1240" t="str">
            <v>MÓVEIS E UTENSÍLIOS</v>
          </cell>
          <cell r="AC1240">
            <v>167.192863247863</v>
          </cell>
          <cell r="AD1240" t="str">
            <v>BOM</v>
          </cell>
        </row>
        <row r="1241">
          <cell r="X1241">
            <v>7777</v>
          </cell>
          <cell r="Y1241">
            <v>2039735</v>
          </cell>
          <cell r="Z1241" t="str">
            <v>UNIDADE DE TERAPIA INTENSIVA</v>
          </cell>
          <cell r="AA1241">
            <v>10</v>
          </cell>
          <cell r="AB1241" t="str">
            <v>MÓVEIS E UTENSÍLIOS</v>
          </cell>
          <cell r="AC1241">
            <v>166.98134241453</v>
          </cell>
          <cell r="AD1241" t="str">
            <v>BOM</v>
          </cell>
        </row>
        <row r="1242">
          <cell r="X1242">
            <v>7778</v>
          </cell>
          <cell r="Y1242">
            <v>2039736</v>
          </cell>
          <cell r="Z1242" t="str">
            <v>UNIDADE DE TERAPIA INTENSIVA</v>
          </cell>
          <cell r="AA1242">
            <v>10</v>
          </cell>
          <cell r="AB1242" t="str">
            <v>MÓVEIS E UTENSÍLIOS</v>
          </cell>
          <cell r="AC1242">
            <v>166.98134241453</v>
          </cell>
          <cell r="AD1242" t="str">
            <v>BOM</v>
          </cell>
        </row>
        <row r="1243">
          <cell r="X1243">
            <v>7779</v>
          </cell>
          <cell r="Y1243">
            <v>2039737</v>
          </cell>
          <cell r="Z1243" t="str">
            <v>UNIDADE DE TERAPIA INTENSIVA</v>
          </cell>
          <cell r="AA1243">
            <v>10</v>
          </cell>
          <cell r="AB1243" t="str">
            <v>MÓVEIS E UTENSÍLIOS</v>
          </cell>
          <cell r="AC1243">
            <v>166.98134241453</v>
          </cell>
          <cell r="AD1243" t="str">
            <v>BOM</v>
          </cell>
        </row>
        <row r="1244">
          <cell r="X1244">
            <v>7780</v>
          </cell>
          <cell r="Y1244">
            <v>2039738</v>
          </cell>
          <cell r="Z1244" t="str">
            <v>UNIDADE DE TERAPIA INTENSIVA</v>
          </cell>
          <cell r="AA1244">
            <v>10</v>
          </cell>
          <cell r="AB1244" t="str">
            <v>MÓVEIS E UTENSÍLIOS</v>
          </cell>
          <cell r="AC1244">
            <v>166.98134241453</v>
          </cell>
          <cell r="AD1244" t="str">
            <v>BOM</v>
          </cell>
        </row>
        <row r="1245">
          <cell r="X1245">
            <v>7781</v>
          </cell>
          <cell r="Y1245">
            <v>2039739</v>
          </cell>
          <cell r="Z1245" t="str">
            <v>UNIDADE DE TERAPIA INTENSIVA</v>
          </cell>
          <cell r="AA1245">
            <v>10</v>
          </cell>
          <cell r="AB1245" t="str">
            <v>MÓVEIS E UTENSÍLIOS</v>
          </cell>
          <cell r="AC1245">
            <v>166.98134241453</v>
          </cell>
          <cell r="AD1245" t="str">
            <v>BOM</v>
          </cell>
        </row>
        <row r="1246">
          <cell r="X1246">
            <v>7782</v>
          </cell>
          <cell r="Y1246">
            <v>2039740</v>
          </cell>
          <cell r="Z1246" t="str">
            <v>UNIDADE DE TERAPIA INTENSIVA</v>
          </cell>
          <cell r="AA1246">
            <v>10</v>
          </cell>
          <cell r="AB1246" t="str">
            <v>MÓVEIS E UTENSÍLIOS</v>
          </cell>
          <cell r="AC1246">
            <v>166.98134241453</v>
          </cell>
          <cell r="AD1246" t="str">
            <v>BOM</v>
          </cell>
        </row>
        <row r="1247">
          <cell r="X1247">
            <v>7783</v>
          </cell>
          <cell r="Y1247">
            <v>2039741</v>
          </cell>
          <cell r="Z1247" t="str">
            <v>UNIDADE DE TERAPIA INTENSIVA</v>
          </cell>
          <cell r="AA1247">
            <v>10</v>
          </cell>
          <cell r="AB1247" t="str">
            <v>MÓVEIS E UTENSÍLIOS</v>
          </cell>
          <cell r="AC1247">
            <v>166.98134241453</v>
          </cell>
          <cell r="AD1247" t="str">
            <v>BOM</v>
          </cell>
        </row>
        <row r="1248">
          <cell r="X1248">
            <v>7784</v>
          </cell>
          <cell r="Y1248">
            <v>2039742</v>
          </cell>
          <cell r="Z1248" t="str">
            <v>UNIDADE DE TERAPIA INTENSIVA</v>
          </cell>
          <cell r="AA1248">
            <v>10</v>
          </cell>
          <cell r="AB1248" t="str">
            <v>MÓVEIS E UTENSÍLIOS</v>
          </cell>
          <cell r="AC1248">
            <v>162.994675747863</v>
          </cell>
          <cell r="AD1248" t="str">
            <v>BOM</v>
          </cell>
        </row>
        <row r="1249">
          <cell r="X1249">
            <v>7785</v>
          </cell>
          <cell r="Y1249">
            <v>2039743</v>
          </cell>
          <cell r="Z1249" t="str">
            <v>UNIDADE DE TERAPIA INTENSIVA</v>
          </cell>
          <cell r="AA1249">
            <v>10</v>
          </cell>
          <cell r="AB1249" t="str">
            <v>MÓVEIS E UTENSÍLIOS</v>
          </cell>
          <cell r="AC1249">
            <v>162.994675747863</v>
          </cell>
          <cell r="AD1249" t="str">
            <v>BOM</v>
          </cell>
        </row>
        <row r="1250">
          <cell r="X1250">
            <v>7786</v>
          </cell>
          <cell r="Y1250">
            <v>2039744</v>
          </cell>
          <cell r="Z1250" t="str">
            <v>UNIDADE DE TERAPIA INTENSIVA</v>
          </cell>
          <cell r="AA1250">
            <v>10</v>
          </cell>
          <cell r="AB1250" t="str">
            <v>MÓVEIS E UTENSÍLIOS</v>
          </cell>
          <cell r="AC1250">
            <v>165.877425747862</v>
          </cell>
          <cell r="AD1250" t="str">
            <v>BOM</v>
          </cell>
        </row>
        <row r="1251">
          <cell r="X1251">
            <v>7787</v>
          </cell>
          <cell r="Y1251">
            <v>2039745</v>
          </cell>
          <cell r="Z1251" t="str">
            <v>UNIDADE DE TERAPIA INTENSIVA</v>
          </cell>
          <cell r="AA1251">
            <v>10</v>
          </cell>
          <cell r="AB1251" t="str">
            <v>MÓVEIS E UTENSÍLIOS</v>
          </cell>
          <cell r="AC1251">
            <v>165.877425747862</v>
          </cell>
          <cell r="AD1251" t="str">
            <v>BOM</v>
          </cell>
        </row>
        <row r="1252">
          <cell r="X1252">
            <v>7788</v>
          </cell>
          <cell r="Y1252">
            <v>2039746</v>
          </cell>
          <cell r="Z1252" t="str">
            <v>UNIDADE DE TERAPIA INTENSIVA</v>
          </cell>
          <cell r="AA1252">
            <v>10</v>
          </cell>
          <cell r="AB1252" t="str">
            <v>MÓVEIS E UTENSÍLIOS</v>
          </cell>
          <cell r="AC1252">
            <v>165.877425747862</v>
          </cell>
          <cell r="AD1252" t="str">
            <v>BOM</v>
          </cell>
        </row>
        <row r="1253">
          <cell r="X1253">
            <v>7789</v>
          </cell>
          <cell r="Y1253">
            <v>2039747</v>
          </cell>
          <cell r="Z1253" t="str">
            <v>UNIDADE DE TERAPIA INTENSIVA</v>
          </cell>
          <cell r="AA1253">
            <v>10</v>
          </cell>
          <cell r="AB1253" t="str">
            <v>MÓVEIS E UTENSÍLIOS</v>
          </cell>
          <cell r="AC1253">
            <v>165.877425747862</v>
          </cell>
          <cell r="AD1253" t="str">
            <v>BOM</v>
          </cell>
        </row>
        <row r="1254">
          <cell r="X1254">
            <v>7790</v>
          </cell>
          <cell r="Y1254">
            <v>2039748</v>
          </cell>
          <cell r="Z1254" t="str">
            <v>CENTRO CIRÚRGICO</v>
          </cell>
          <cell r="AA1254">
            <v>10</v>
          </cell>
          <cell r="AB1254" t="str">
            <v>MAQ. E EQUIPAMENTOS</v>
          </cell>
          <cell r="AC1254">
            <v>4404.02605555556</v>
          </cell>
          <cell r="AD1254" t="str">
            <v>BOM</v>
          </cell>
        </row>
        <row r="1255">
          <cell r="X1255">
            <v>7945</v>
          </cell>
          <cell r="Y1255">
            <v>2039749</v>
          </cell>
          <cell r="Z1255" t="str">
            <v>UNIDADE DE TERAPIA INTENSIVA</v>
          </cell>
          <cell r="AA1255">
            <v>4</v>
          </cell>
          <cell r="AB1255" t="str">
            <v>EQUIP. DE INFORMÁTICA</v>
          </cell>
          <cell r="AC1255">
            <v>577.766593732194</v>
          </cell>
          <cell r="AD1255" t="str">
            <v>BOM</v>
          </cell>
        </row>
        <row r="1256">
          <cell r="X1256">
            <v>7454</v>
          </cell>
          <cell r="Y1256">
            <v>2039750</v>
          </cell>
          <cell r="Z1256" t="str">
            <v>UNIDADE DE TERAPIA INTENSIVA</v>
          </cell>
          <cell r="AA1256">
            <v>10</v>
          </cell>
          <cell r="AB1256" t="str">
            <v>MAQ. E EQUIPAMENTOS</v>
          </cell>
          <cell r="AC1256">
            <v>22612.0994480057</v>
          </cell>
          <cell r="AD1256" t="str">
            <v>BOM</v>
          </cell>
        </row>
        <row r="1257">
          <cell r="X1257">
            <v>7455</v>
          </cell>
          <cell r="Y1257">
            <v>2039751</v>
          </cell>
          <cell r="Z1257" t="str">
            <v>UNIDADE DE TERAPIA INTENSIVA</v>
          </cell>
          <cell r="AA1257">
            <v>10</v>
          </cell>
          <cell r="AB1257" t="str">
            <v>MAQ. E EQUIPAMENTOS</v>
          </cell>
          <cell r="AC1257">
            <v>22614.2498646723</v>
          </cell>
          <cell r="AD1257" t="str">
            <v>BOM</v>
          </cell>
        </row>
        <row r="1258">
          <cell r="X1258">
            <v>7456</v>
          </cell>
          <cell r="Y1258">
            <v>2039752</v>
          </cell>
          <cell r="Z1258" t="str">
            <v>UNIDADE DE TERAPIA INTENSIVA</v>
          </cell>
          <cell r="AA1258">
            <v>10</v>
          </cell>
          <cell r="AB1258" t="str">
            <v>MAQ. E EQUIPAMENTOS</v>
          </cell>
          <cell r="AC1258">
            <v>22614.2498646723</v>
          </cell>
          <cell r="AD1258" t="str">
            <v>BOM</v>
          </cell>
        </row>
        <row r="1259">
          <cell r="X1259">
            <v>7457</v>
          </cell>
          <cell r="Y1259">
            <v>2039753</v>
          </cell>
          <cell r="Z1259" t="str">
            <v>UNIDADE DE TERAPIA INTENSIVA</v>
          </cell>
          <cell r="AA1259">
            <v>10</v>
          </cell>
          <cell r="AB1259" t="str">
            <v>MAQ. E EQUIPAMENTOS</v>
          </cell>
          <cell r="AC1259">
            <v>1017.23775641026</v>
          </cell>
          <cell r="AD1259" t="str">
            <v>BOM</v>
          </cell>
        </row>
        <row r="1260">
          <cell r="X1260">
            <v>7458</v>
          </cell>
          <cell r="Y1260">
            <v>2039754</v>
          </cell>
          <cell r="Z1260" t="str">
            <v>UNIDADE DE TERAPIA INTENSIVA</v>
          </cell>
          <cell r="AA1260">
            <v>10</v>
          </cell>
          <cell r="AB1260" t="str">
            <v>MAQ. E EQUIPAMENTOS</v>
          </cell>
          <cell r="AC1260">
            <v>1017.23775641026</v>
          </cell>
          <cell r="AD1260" t="str">
            <v>BOM</v>
          </cell>
        </row>
        <row r="1261">
          <cell r="X1261">
            <v>7459</v>
          </cell>
          <cell r="Y1261">
            <v>2039755</v>
          </cell>
          <cell r="Z1261" t="str">
            <v>DIRETORIA GERAL</v>
          </cell>
          <cell r="AA1261">
            <v>10</v>
          </cell>
          <cell r="AB1261" t="str">
            <v>MAQ. E EQUIPAMENTOS</v>
          </cell>
          <cell r="AC1261">
            <v>1017.23775641026</v>
          </cell>
          <cell r="AD1261" t="str">
            <v>BOM</v>
          </cell>
        </row>
        <row r="1262">
          <cell r="X1262">
            <v>7460</v>
          </cell>
          <cell r="Y1262">
            <v>2039756</v>
          </cell>
          <cell r="Z1262" t="str">
            <v>UNIDADE DE TERAPIA INTENSIVA</v>
          </cell>
          <cell r="AA1262">
            <v>10</v>
          </cell>
          <cell r="AB1262" t="str">
            <v>MAQ. E EQUIPAMENTOS</v>
          </cell>
          <cell r="AC1262">
            <v>992.484673076918</v>
          </cell>
          <cell r="AD1262" t="str">
            <v>BOM</v>
          </cell>
        </row>
        <row r="1263">
          <cell r="X1263">
            <v>7461</v>
          </cell>
          <cell r="Y1263">
            <v>2039757</v>
          </cell>
          <cell r="Z1263" t="str">
            <v>UTI - FARMÁCIA SATÉLITE</v>
          </cell>
          <cell r="AA1263">
            <v>10</v>
          </cell>
          <cell r="AB1263" t="str">
            <v>MAQ. E EQUIPAMENTOS</v>
          </cell>
          <cell r="AC1263">
            <v>992.484673076918</v>
          </cell>
          <cell r="AD1263" t="str">
            <v>BOM</v>
          </cell>
        </row>
        <row r="1264">
          <cell r="X1264">
            <v>7462</v>
          </cell>
          <cell r="Y1264">
            <v>2039758</v>
          </cell>
          <cell r="Z1264" t="str">
            <v>UNIDADE DE TERAPIA INTENSIVA</v>
          </cell>
          <cell r="AA1264">
            <v>10</v>
          </cell>
          <cell r="AB1264" t="str">
            <v>MAQ. E EQUIPAMENTOS</v>
          </cell>
          <cell r="AC1264">
            <v>992.484673076918</v>
          </cell>
          <cell r="AD1264" t="str">
            <v>BOM</v>
          </cell>
        </row>
        <row r="1265">
          <cell r="X1265">
            <v>7830</v>
          </cell>
          <cell r="Y1265">
            <v>2039759</v>
          </cell>
          <cell r="Z1265" t="str">
            <v>UNIDADE DE TERAPIA INTENSIVA</v>
          </cell>
          <cell r="AA1265">
            <v>5</v>
          </cell>
          <cell r="AB1265" t="str">
            <v>MÓVEIS E UTENSÍLIOS</v>
          </cell>
          <cell r="AC1265">
            <v>14913.502551281</v>
          </cell>
          <cell r="AD1265" t="str">
            <v>BOM</v>
          </cell>
        </row>
        <row r="1266">
          <cell r="X1266">
            <v>7872</v>
          </cell>
          <cell r="Y1266">
            <v>2039760</v>
          </cell>
          <cell r="Z1266" t="str">
            <v>CENTRO CIRÚRGICO</v>
          </cell>
          <cell r="AA1266">
            <v>10</v>
          </cell>
          <cell r="AB1266" t="str">
            <v>MAQ. E EQUIPAMENTOS</v>
          </cell>
          <cell r="AC1266">
            <v>605.469313461539</v>
          </cell>
          <cell r="AD1266" t="str">
            <v>BOM</v>
          </cell>
        </row>
        <row r="1267">
          <cell r="X1267">
            <v>7870</v>
          </cell>
          <cell r="Y1267">
            <v>2039761</v>
          </cell>
          <cell r="Z1267" t="str">
            <v>ASTEC</v>
          </cell>
          <cell r="AA1267">
            <v>3</v>
          </cell>
          <cell r="AB1267" t="str">
            <v>EQUIP. DE INFORMÁTICA</v>
          </cell>
          <cell r="AC1267">
            <v>301.786022079772</v>
          </cell>
          <cell r="AD1267" t="str">
            <v>BOM</v>
          </cell>
        </row>
        <row r="1268">
          <cell r="X1268">
            <v>7871</v>
          </cell>
          <cell r="Y1268">
            <v>2039762</v>
          </cell>
          <cell r="Z1268" t="str">
            <v>ASTEC</v>
          </cell>
          <cell r="AA1268">
            <v>3</v>
          </cell>
          <cell r="AB1268" t="str">
            <v>MAQ. E EQUIPAMENTOS</v>
          </cell>
          <cell r="AC1268">
            <v>216.484953703689</v>
          </cell>
          <cell r="AD1268" t="str">
            <v>BOM</v>
          </cell>
        </row>
        <row r="1269">
          <cell r="X1269">
            <v>6540</v>
          </cell>
          <cell r="Y1269">
            <v>2039763</v>
          </cell>
          <cell r="Z1269" t="str">
            <v>ALMOXARIFADO</v>
          </cell>
          <cell r="AA1269">
            <v>3</v>
          </cell>
          <cell r="AB1269" t="str">
            <v>MAQ. E EQUIPAMENTOS</v>
          </cell>
          <cell r="AC1269">
            <v>21.1664707977191</v>
          </cell>
          <cell r="AD1269" t="str">
            <v>BOM</v>
          </cell>
        </row>
        <row r="1270">
          <cell r="X1270">
            <v>7850</v>
          </cell>
          <cell r="Y1270">
            <v>2039764</v>
          </cell>
          <cell r="Z1270" t="str">
            <v>CLINICA MÉDICA</v>
          </cell>
          <cell r="AA1270">
            <v>10</v>
          </cell>
          <cell r="AB1270" t="str">
            <v>MAQ. E EQUIPAMENTOS</v>
          </cell>
          <cell r="AC1270">
            <v>743.794836253561</v>
          </cell>
          <cell r="AD1270" t="str">
            <v>BOM</v>
          </cell>
        </row>
        <row r="1271">
          <cell r="X1271">
            <v>7851</v>
          </cell>
          <cell r="Y1271">
            <v>2039765</v>
          </cell>
          <cell r="Z1271" t="str">
            <v>UNIDADE DE TERAPIA INTENSIVA</v>
          </cell>
          <cell r="AA1271">
            <v>10</v>
          </cell>
          <cell r="AB1271" t="str">
            <v>MAQ. E EQUIPAMENTOS</v>
          </cell>
          <cell r="AC1271">
            <v>743.794836253561</v>
          </cell>
          <cell r="AD1271" t="str">
            <v>BOM</v>
          </cell>
        </row>
        <row r="1272">
          <cell r="X1272">
            <v>7852</v>
          </cell>
          <cell r="Y1272">
            <v>2039766</v>
          </cell>
          <cell r="Z1272" t="str">
            <v>APOIO AO DIAGNÓSTICO</v>
          </cell>
          <cell r="AA1272">
            <v>10</v>
          </cell>
          <cell r="AB1272" t="str">
            <v>MAQ. E EQUIPAMENTOS</v>
          </cell>
          <cell r="AC1272">
            <v>743.794836253561</v>
          </cell>
          <cell r="AD1272" t="str">
            <v>BOM</v>
          </cell>
        </row>
        <row r="1273">
          <cell r="X1273">
            <v>7853</v>
          </cell>
          <cell r="Y1273">
            <v>2039767</v>
          </cell>
          <cell r="Z1273" t="str">
            <v>CLINICA MÉDICA</v>
          </cell>
          <cell r="AA1273">
            <v>10</v>
          </cell>
          <cell r="AB1273" t="str">
            <v>MAQ. E EQUIPAMENTOS</v>
          </cell>
          <cell r="AC1273">
            <v>743.794836253561</v>
          </cell>
          <cell r="AD1273" t="str">
            <v>BOM</v>
          </cell>
        </row>
        <row r="1274">
          <cell r="X1274">
            <v>7854</v>
          </cell>
          <cell r="Y1274">
            <v>2039768</v>
          </cell>
          <cell r="Z1274" t="str">
            <v>UNIDADE DE TERAPIA INTENSIVA</v>
          </cell>
          <cell r="AA1274">
            <v>10</v>
          </cell>
          <cell r="AB1274" t="str">
            <v>MAQ. E EQUIPAMENTOS</v>
          </cell>
          <cell r="AC1274">
            <v>743.794836253561</v>
          </cell>
          <cell r="AD1274" t="str">
            <v>BOM</v>
          </cell>
        </row>
        <row r="1275">
          <cell r="X1275">
            <v>7855</v>
          </cell>
          <cell r="Y1275">
            <v>2039769</v>
          </cell>
          <cell r="Z1275" t="str">
            <v>UNIDADE DE TERAPIA INTENSIVA</v>
          </cell>
          <cell r="AA1275">
            <v>10</v>
          </cell>
          <cell r="AB1275" t="str">
            <v>MAQ. E EQUIPAMENTOS</v>
          </cell>
          <cell r="AC1275">
            <v>743.794836253561</v>
          </cell>
          <cell r="AD1275" t="str">
            <v>BOM</v>
          </cell>
        </row>
        <row r="1276">
          <cell r="X1276">
            <v>7856</v>
          </cell>
          <cell r="Y1276">
            <v>2039770</v>
          </cell>
          <cell r="Z1276" t="str">
            <v>HEMODIALISE / DIÁLISE</v>
          </cell>
          <cell r="AA1276">
            <v>10</v>
          </cell>
          <cell r="AB1276" t="str">
            <v>MAQ. E EQUIPAMENTOS</v>
          </cell>
          <cell r="AC1276">
            <v>743.794836253561</v>
          </cell>
          <cell r="AD1276" t="str">
            <v>BOM</v>
          </cell>
        </row>
        <row r="1277">
          <cell r="X1277">
            <v>7857</v>
          </cell>
          <cell r="Y1277">
            <v>2039771</v>
          </cell>
          <cell r="Z1277" t="str">
            <v>UNIDADE DE TERAPIA INTENSIVA</v>
          </cell>
          <cell r="AA1277">
            <v>10</v>
          </cell>
          <cell r="AB1277" t="str">
            <v>MAQ. E EQUIPAMENTOS</v>
          </cell>
          <cell r="AC1277">
            <v>742.751477920227</v>
          </cell>
          <cell r="AD1277" t="str">
            <v>BOM</v>
          </cell>
        </row>
        <row r="1278">
          <cell r="X1278">
            <v>7858</v>
          </cell>
          <cell r="Y1278">
            <v>2039772</v>
          </cell>
          <cell r="Z1278" t="str">
            <v>CLÍNICA CIRÚRGICA</v>
          </cell>
          <cell r="AA1278">
            <v>10</v>
          </cell>
          <cell r="AB1278" t="str">
            <v>MAQ. E EQUIPAMENTOS</v>
          </cell>
          <cell r="AC1278">
            <v>742.751477920227</v>
          </cell>
          <cell r="AD1278" t="str">
            <v>BOM</v>
          </cell>
        </row>
        <row r="1279">
          <cell r="X1279">
            <v>7859</v>
          </cell>
          <cell r="Y1279">
            <v>2039773</v>
          </cell>
          <cell r="Z1279" t="str">
            <v>HEMODIALISE / DIÁLISE</v>
          </cell>
          <cell r="AA1279">
            <v>10</v>
          </cell>
          <cell r="AB1279" t="str">
            <v>MAQ. E EQUIPAMENTOS</v>
          </cell>
          <cell r="AC1279">
            <v>743.738394586894</v>
          </cell>
          <cell r="AD1279" t="str">
            <v>BOM</v>
          </cell>
        </row>
        <row r="1280">
          <cell r="X1280">
            <v>7860</v>
          </cell>
          <cell r="Y1280">
            <v>2039774</v>
          </cell>
          <cell r="Z1280" t="str">
            <v>UNIDADE DE TERAPIA INTENSIVA</v>
          </cell>
          <cell r="AA1280">
            <v>10</v>
          </cell>
          <cell r="AB1280" t="str">
            <v>MAQ. E EQUIPAMENTOS</v>
          </cell>
          <cell r="AC1280">
            <v>743.738394586894</v>
          </cell>
          <cell r="AD1280" t="str">
            <v>BOM</v>
          </cell>
        </row>
        <row r="1281">
          <cell r="X1281">
            <v>7861</v>
          </cell>
          <cell r="Y1281">
            <v>2039775</v>
          </cell>
          <cell r="Z1281" t="str">
            <v>UNIDADE DE TERAPIA INTENSIVA</v>
          </cell>
          <cell r="AA1281">
            <v>10</v>
          </cell>
          <cell r="AB1281" t="str">
            <v>MAQ. E EQUIPAMENTOS</v>
          </cell>
          <cell r="AC1281">
            <v>743.738394586894</v>
          </cell>
          <cell r="AD1281" t="str">
            <v>BOM</v>
          </cell>
        </row>
        <row r="1282">
          <cell r="X1282">
            <v>7862</v>
          </cell>
          <cell r="Y1282">
            <v>2039776</v>
          </cell>
          <cell r="Z1282" t="str">
            <v>CLÍNICA CIRÚRGICA</v>
          </cell>
          <cell r="AA1282">
            <v>10</v>
          </cell>
          <cell r="AB1282" t="str">
            <v>MAQ. E EQUIPAMENTOS</v>
          </cell>
          <cell r="AC1282">
            <v>743.738394586894</v>
          </cell>
          <cell r="AD1282" t="str">
            <v>BOM</v>
          </cell>
        </row>
        <row r="1283">
          <cell r="X1283">
            <v>7863</v>
          </cell>
          <cell r="Y1283">
            <v>2039777</v>
          </cell>
          <cell r="Z1283" t="str">
            <v>CHI – TRIAGEM MÉDICA</v>
          </cell>
          <cell r="AA1283">
            <v>10</v>
          </cell>
          <cell r="AB1283" t="str">
            <v>MAQ. E EQUIPAMENTOS</v>
          </cell>
          <cell r="AC1283">
            <v>743.738394586894</v>
          </cell>
          <cell r="AD1283" t="str">
            <v>BOM</v>
          </cell>
        </row>
        <row r="1284">
          <cell r="X1284">
            <v>7864</v>
          </cell>
          <cell r="Y1284">
            <v>2039778</v>
          </cell>
          <cell r="Z1284" t="str">
            <v>CLINICA MÉDICA</v>
          </cell>
          <cell r="AA1284">
            <v>10</v>
          </cell>
          <cell r="AB1284" t="str">
            <v>MAQ. E EQUIPAMENTOS</v>
          </cell>
          <cell r="AC1284">
            <v>743.738394586894</v>
          </cell>
          <cell r="AD1284" t="str">
            <v>BOM</v>
          </cell>
        </row>
        <row r="1285">
          <cell r="X1285">
            <v>7865</v>
          </cell>
          <cell r="Y1285">
            <v>2039779</v>
          </cell>
          <cell r="Z1285" t="str">
            <v>UNIDADE DE TERAPIA INTENSIVA</v>
          </cell>
          <cell r="AA1285">
            <v>8</v>
          </cell>
          <cell r="AB1285" t="str">
            <v>MAQ. E EQUIPAMENTOS</v>
          </cell>
          <cell r="AC1285">
            <v>400.060384615385</v>
          </cell>
          <cell r="AD1285" t="str">
            <v>BOM</v>
          </cell>
        </row>
        <row r="1286">
          <cell r="X1286">
            <v>7866</v>
          </cell>
          <cell r="Y1286">
            <v>2039780</v>
          </cell>
          <cell r="Z1286" t="str">
            <v>UNIDADE DE TERAPIA INTENSIVA</v>
          </cell>
          <cell r="AA1286">
            <v>8</v>
          </cell>
          <cell r="AB1286" t="str">
            <v>MAQ. E EQUIPAMENTOS</v>
          </cell>
          <cell r="AC1286">
            <v>400.060384615385</v>
          </cell>
          <cell r="AD1286" t="str">
            <v>BOM</v>
          </cell>
        </row>
        <row r="1287">
          <cell r="X1287">
            <v>7867</v>
          </cell>
          <cell r="Y1287">
            <v>2039781</v>
          </cell>
          <cell r="Z1287" t="str">
            <v>UNIDADE DE TERAPIA INTENSIVA</v>
          </cell>
          <cell r="AA1287">
            <v>8</v>
          </cell>
          <cell r="AB1287" t="str">
            <v>MAQ. E EQUIPAMENTOS</v>
          </cell>
          <cell r="AC1287">
            <v>405.899551282051</v>
          </cell>
          <cell r="AD1287" t="str">
            <v>BOM</v>
          </cell>
        </row>
        <row r="1288">
          <cell r="X1288">
            <v>7868</v>
          </cell>
          <cell r="Y1288">
            <v>2039782</v>
          </cell>
          <cell r="Z1288" t="str">
            <v>UNIDADE DE TERAPIA INTENSIVA</v>
          </cell>
          <cell r="AA1288">
            <v>8</v>
          </cell>
          <cell r="AB1288" t="str">
            <v>MAQ. E EQUIPAMENTOS</v>
          </cell>
          <cell r="AC1288">
            <v>405.899551282051</v>
          </cell>
          <cell r="AD1288" t="str">
            <v>BOM</v>
          </cell>
        </row>
        <row r="1289">
          <cell r="X1289">
            <v>7791</v>
          </cell>
          <cell r="Y1289">
            <v>2039783</v>
          </cell>
          <cell r="Z1289" t="str">
            <v>UNIDADE DE TERAPIA INTENSIVA</v>
          </cell>
          <cell r="AA1289">
            <v>10</v>
          </cell>
          <cell r="AB1289" t="str">
            <v>MÓVEIS E UTENSÍLIOS</v>
          </cell>
          <cell r="AC1289">
            <v>1125.0852962963</v>
          </cell>
          <cell r="AD1289" t="str">
            <v>BOM</v>
          </cell>
        </row>
        <row r="1290">
          <cell r="X1290">
            <v>7792</v>
          </cell>
          <cell r="Y1290">
            <v>2039784</v>
          </cell>
          <cell r="Z1290" t="str">
            <v>UNIDADE DE TERAPIA INTENSIVA</v>
          </cell>
          <cell r="AA1290">
            <v>10</v>
          </cell>
          <cell r="AB1290" t="str">
            <v>MÓVEIS E UTENSÍLIOS</v>
          </cell>
          <cell r="AC1290">
            <v>2098.36286111111</v>
          </cell>
          <cell r="AD1290" t="str">
            <v>BOM</v>
          </cell>
        </row>
        <row r="1291">
          <cell r="X1291">
            <v>7793</v>
          </cell>
          <cell r="Y1291">
            <v>2039785</v>
          </cell>
          <cell r="Z1291" t="str">
            <v>UNIDADE DE TERAPIA INTENSIVA</v>
          </cell>
          <cell r="AA1291">
            <v>10</v>
          </cell>
          <cell r="AB1291" t="str">
            <v>MÓVEIS E UTENSÍLIOS</v>
          </cell>
          <cell r="AC1291">
            <v>509.426691666667</v>
          </cell>
          <cell r="AD1291" t="str">
            <v>BOM</v>
          </cell>
        </row>
        <row r="1292">
          <cell r="X1292">
            <v>7794</v>
          </cell>
          <cell r="Y1292">
            <v>2039786</v>
          </cell>
          <cell r="Z1292" t="str">
            <v>UNIDADE DE TERAPIA INTENSIVA</v>
          </cell>
          <cell r="AA1292">
            <v>10</v>
          </cell>
          <cell r="AB1292" t="str">
            <v>MÓVEIS E UTENSÍLIOS</v>
          </cell>
          <cell r="AC1292">
            <v>2540.74874074074</v>
          </cell>
          <cell r="AD1292" t="str">
            <v>BOM</v>
          </cell>
        </row>
        <row r="1293">
          <cell r="X1293">
            <v>7795</v>
          </cell>
          <cell r="Y1293">
            <v>2039787</v>
          </cell>
          <cell r="Z1293" t="str">
            <v>UNIDADE DE TERAPIA INTENSIVA</v>
          </cell>
          <cell r="AA1293">
            <v>10</v>
          </cell>
          <cell r="AB1293" t="str">
            <v>MÓVEIS E UTENSÍLIOS</v>
          </cell>
          <cell r="AC1293">
            <v>1678.63438888889</v>
          </cell>
          <cell r="AD1293" t="str">
            <v>BOM</v>
          </cell>
        </row>
        <row r="1294">
          <cell r="X1294">
            <v>7796</v>
          </cell>
          <cell r="Y1294">
            <v>2039788</v>
          </cell>
          <cell r="Z1294" t="str">
            <v>UNIDADE DE TERAPIA INTENSIVA</v>
          </cell>
          <cell r="AA1294">
            <v>10</v>
          </cell>
          <cell r="AB1294" t="str">
            <v>MÓVEIS E UTENSÍLIOS</v>
          </cell>
          <cell r="AC1294">
            <v>1138.67974074074</v>
          </cell>
          <cell r="AD1294" t="str">
            <v>BOM</v>
          </cell>
        </row>
        <row r="1295">
          <cell r="X1295">
            <v>7797</v>
          </cell>
          <cell r="Y1295">
            <v>2039789</v>
          </cell>
          <cell r="Z1295" t="str">
            <v>UNIDADE DE TERAPIA INTENSIVA</v>
          </cell>
          <cell r="AA1295">
            <v>10</v>
          </cell>
          <cell r="AB1295" t="str">
            <v>MÓVEIS E UTENSÍLIOS</v>
          </cell>
          <cell r="AC1295">
            <v>509.426691666667</v>
          </cell>
          <cell r="AD1295" t="str">
            <v>BOM</v>
          </cell>
        </row>
        <row r="1296">
          <cell r="X1296">
            <v>7798</v>
          </cell>
          <cell r="Y1296">
            <v>2039790</v>
          </cell>
          <cell r="Z1296" t="str">
            <v>UNIDADE DE TERAPIA INTENSIVA</v>
          </cell>
          <cell r="AA1296">
            <v>10</v>
          </cell>
          <cell r="AB1296" t="str">
            <v>MÓVEIS E UTENSÍLIOS</v>
          </cell>
          <cell r="AC1296">
            <v>448.20037037037</v>
          </cell>
          <cell r="AD1296" t="str">
            <v>BOM</v>
          </cell>
        </row>
        <row r="1297">
          <cell r="X1297">
            <v>7799</v>
          </cell>
          <cell r="Y1297">
            <v>2039791</v>
          </cell>
          <cell r="Z1297" t="str">
            <v>UNIDADE DE TERAPIA INTENSIVA</v>
          </cell>
          <cell r="AA1297">
            <v>10</v>
          </cell>
          <cell r="AB1297" t="str">
            <v>MÓVEIS E UTENSÍLIOS</v>
          </cell>
          <cell r="AC1297">
            <v>582.496830555555</v>
          </cell>
          <cell r="AD1297" t="str">
            <v>BOM</v>
          </cell>
        </row>
        <row r="1298">
          <cell r="X1298">
            <v>7800</v>
          </cell>
          <cell r="Y1298">
            <v>2039792</v>
          </cell>
          <cell r="Z1298" t="str">
            <v>UNIDADE DE TERAPIA INTENSIVA</v>
          </cell>
          <cell r="AA1298">
            <v>10</v>
          </cell>
          <cell r="AB1298" t="str">
            <v>MÓVEIS E UTENSÍLIOS</v>
          </cell>
          <cell r="AC1298">
            <v>509.426691666667</v>
          </cell>
          <cell r="AD1298" t="str">
            <v>BOM</v>
          </cell>
        </row>
        <row r="1299">
          <cell r="X1299">
            <v>7801</v>
          </cell>
          <cell r="Y1299">
            <v>2039793</v>
          </cell>
          <cell r="Z1299" t="str">
            <v>UNIDADE DE TERAPIA INTENSIVA</v>
          </cell>
          <cell r="AA1299">
            <v>10</v>
          </cell>
          <cell r="AB1299" t="str">
            <v>MÓVEIS E UTENSÍLIOS</v>
          </cell>
          <cell r="AC1299">
            <v>449.384562037037</v>
          </cell>
          <cell r="AD1299" t="str">
            <v>BOM</v>
          </cell>
        </row>
        <row r="1300">
          <cell r="X1300">
            <v>7802</v>
          </cell>
          <cell r="Y1300">
            <v>2039794</v>
          </cell>
          <cell r="Z1300" t="str">
            <v>UNIDADE DE TERAPIA INTENSIVA</v>
          </cell>
          <cell r="AA1300">
            <v>10</v>
          </cell>
          <cell r="AB1300" t="str">
            <v>MÓVEIS E UTENSÍLIOS</v>
          </cell>
          <cell r="AC1300">
            <v>509.426691666667</v>
          </cell>
          <cell r="AD1300" t="str">
            <v>BOM</v>
          </cell>
        </row>
        <row r="1301">
          <cell r="X1301">
            <v>7803</v>
          </cell>
          <cell r="Y1301">
            <v>2039795</v>
          </cell>
          <cell r="Z1301" t="str">
            <v>UNIDADE DE TERAPIA INTENSIVA</v>
          </cell>
          <cell r="AA1301">
            <v>10</v>
          </cell>
          <cell r="AB1301" t="str">
            <v>MÓVEIS E UTENSÍLIOS</v>
          </cell>
          <cell r="AC1301">
            <v>1018.59548148148</v>
          </cell>
          <cell r="AD1301" t="str">
            <v>BOM</v>
          </cell>
        </row>
        <row r="1302">
          <cell r="X1302">
            <v>7804</v>
          </cell>
          <cell r="Y1302">
            <v>2039796</v>
          </cell>
          <cell r="Z1302" t="str">
            <v>UNIDADE DE TERAPIA INTENSIVA</v>
          </cell>
          <cell r="AA1302">
            <v>10</v>
          </cell>
          <cell r="AB1302" t="str">
            <v>MÓVEIS E UTENSÍLIOS</v>
          </cell>
          <cell r="AC1302">
            <v>1048.6165462963</v>
          </cell>
          <cell r="AD1302" t="str">
            <v>BOM</v>
          </cell>
        </row>
        <row r="1303">
          <cell r="X1303">
            <v>7805</v>
          </cell>
          <cell r="Y1303">
            <v>2039797</v>
          </cell>
          <cell r="Z1303" t="str">
            <v>UNIDADE DE TERAPIA INTENSIVA</v>
          </cell>
          <cell r="AA1303">
            <v>10</v>
          </cell>
          <cell r="AB1303" t="str">
            <v>MÓVEIS E UTENSÍLIOS</v>
          </cell>
          <cell r="AC1303">
            <v>1408.86932407407</v>
          </cell>
          <cell r="AD1303" t="str">
            <v>BOM</v>
          </cell>
        </row>
        <row r="1304">
          <cell r="X1304">
            <v>7806</v>
          </cell>
          <cell r="Y1304">
            <v>2039798</v>
          </cell>
          <cell r="Z1304" t="str">
            <v>UNIDADE DE TERAPIA INTENSIVA</v>
          </cell>
          <cell r="AA1304">
            <v>10</v>
          </cell>
          <cell r="AB1304" t="str">
            <v>MÓVEIS E UTENSÍLIOS</v>
          </cell>
          <cell r="AC1304">
            <v>3534.84249074074</v>
          </cell>
          <cell r="AD1304" t="str">
            <v>BOM</v>
          </cell>
        </row>
        <row r="1305">
          <cell r="X1305">
            <v>7807</v>
          </cell>
          <cell r="Y1305">
            <v>2039799</v>
          </cell>
          <cell r="Z1305" t="str">
            <v>UNIDADE DE TERAPIA INTENSIVA</v>
          </cell>
          <cell r="AA1305">
            <v>10</v>
          </cell>
          <cell r="AB1305" t="str">
            <v>MÓVEIS E UTENSÍLIOS</v>
          </cell>
          <cell r="AC1305">
            <v>790.888537037037</v>
          </cell>
          <cell r="AD1305" t="str">
            <v>BOM</v>
          </cell>
        </row>
        <row r="1306">
          <cell r="X1306">
            <v>7808</v>
          </cell>
          <cell r="Y1306">
            <v>2039800</v>
          </cell>
          <cell r="Z1306" t="str">
            <v>UNIDADE DE TERAPIA INTENSIVA</v>
          </cell>
          <cell r="AA1306">
            <v>10</v>
          </cell>
          <cell r="AB1306" t="str">
            <v>MÓVEIS E UTENSÍLIOS</v>
          </cell>
          <cell r="AC1306">
            <v>4257.61378703704</v>
          </cell>
          <cell r="AD1306" t="str">
            <v>BOM</v>
          </cell>
        </row>
        <row r="1307">
          <cell r="X1307">
            <v>7946</v>
          </cell>
          <cell r="Y1307">
            <v>2039801</v>
          </cell>
          <cell r="Z1307" t="str">
            <v>UNIDADE DE TERAPIA INTENSIVA</v>
          </cell>
          <cell r="AA1307">
            <v>10</v>
          </cell>
          <cell r="AB1307" t="str">
            <v>MÓVEIS E UTENSÍLIOS</v>
          </cell>
          <cell r="AC1307">
            <v>449.384562037037</v>
          </cell>
          <cell r="AD1307" t="str">
            <v>BOM</v>
          </cell>
        </row>
        <row r="1308">
          <cell r="X1308">
            <v>7947</v>
          </cell>
          <cell r="Y1308">
            <v>2039802</v>
          </cell>
          <cell r="Z1308" t="str">
            <v>UNIDADE DE TERAPIA INTENSIVA</v>
          </cell>
          <cell r="AA1308">
            <v>10</v>
          </cell>
          <cell r="AB1308" t="str">
            <v>MÓVEIS E UTENSÍLIOS</v>
          </cell>
          <cell r="AC1308">
            <v>509.426691666667</v>
          </cell>
          <cell r="AD1308" t="str">
            <v>BOM</v>
          </cell>
        </row>
        <row r="1309">
          <cell r="X1309">
            <v>7948</v>
          </cell>
          <cell r="Y1309">
            <v>2039803</v>
          </cell>
          <cell r="Z1309" t="str">
            <v>UNIDADE DE TERAPIA INTENSIVA</v>
          </cell>
          <cell r="AA1309">
            <v>10</v>
          </cell>
          <cell r="AB1309" t="str">
            <v>MÓVEIS E UTENSÍLIOS</v>
          </cell>
          <cell r="AC1309">
            <v>680.490117592592</v>
          </cell>
          <cell r="AD1309" t="str">
            <v>BOM</v>
          </cell>
        </row>
        <row r="1310">
          <cell r="X1310">
            <v>7949</v>
          </cell>
          <cell r="Y1310">
            <v>2039804</v>
          </cell>
          <cell r="Z1310" t="str">
            <v>UNIDADE DE TERAPIA INTENSIVA</v>
          </cell>
          <cell r="AA1310">
            <v>10</v>
          </cell>
          <cell r="AB1310" t="str">
            <v>MÓVEIS E UTENSÍLIOS</v>
          </cell>
          <cell r="AC1310">
            <v>1426.42881481482</v>
          </cell>
          <cell r="AD1310" t="str">
            <v>BOM</v>
          </cell>
        </row>
        <row r="1311">
          <cell r="X1311">
            <v>7950</v>
          </cell>
          <cell r="Y1311">
            <v>2039805</v>
          </cell>
          <cell r="Z1311" t="str">
            <v>UNIDADE DE TERAPIA INTENSIVA</v>
          </cell>
          <cell r="AA1311">
            <v>10</v>
          </cell>
          <cell r="AB1311" t="str">
            <v>MÓVEIS E UTENSÍLIOS</v>
          </cell>
          <cell r="AC1311">
            <v>1469.05337037037</v>
          </cell>
          <cell r="AD1311" t="str">
            <v>BOM</v>
          </cell>
        </row>
        <row r="1312">
          <cell r="X1312">
            <v>7951</v>
          </cell>
          <cell r="Y1312">
            <v>2039806</v>
          </cell>
          <cell r="Z1312" t="str">
            <v>UNIDADE DE TERAPIA INTENSIVA</v>
          </cell>
          <cell r="AA1312">
            <v>10</v>
          </cell>
          <cell r="AB1312" t="str">
            <v>MÓVEIS E UTENSÍLIOS</v>
          </cell>
          <cell r="AC1312">
            <v>1738.67651851852</v>
          </cell>
          <cell r="AD1312" t="str">
            <v>BOM</v>
          </cell>
        </row>
        <row r="1313">
          <cell r="X1313">
            <v>6552</v>
          </cell>
          <cell r="Y1313">
            <v>2039807</v>
          </cell>
          <cell r="Z1313" t="str">
            <v>MANUTENÇÃO PREDIAL</v>
          </cell>
          <cell r="AA1313">
            <v>3</v>
          </cell>
          <cell r="AB1313" t="str">
            <v>MAQ. E EQUIPAMENTOS</v>
          </cell>
          <cell r="AC1313">
            <v>138.021955128195</v>
          </cell>
          <cell r="AD1313" t="str">
            <v>BOM</v>
          </cell>
        </row>
        <row r="1314">
          <cell r="X1314">
            <v>7873</v>
          </cell>
          <cell r="Y1314">
            <v>2039808</v>
          </cell>
          <cell r="Z1314" t="str">
            <v>ROUPARIA</v>
          </cell>
          <cell r="AA1314">
            <v>3</v>
          </cell>
          <cell r="AB1314" t="str">
            <v>MÓVEIS E UTENSÍLIOS</v>
          </cell>
          <cell r="AC1314">
            <v>244.054220085453</v>
          </cell>
          <cell r="AD1314" t="str">
            <v>REGULAR</v>
          </cell>
        </row>
        <row r="1315">
          <cell r="X1315">
            <v>7874</v>
          </cell>
          <cell r="Y1315">
            <v>2039809</v>
          </cell>
          <cell r="Z1315" t="str">
            <v>ROUPARIA</v>
          </cell>
          <cell r="AA1315">
            <v>3</v>
          </cell>
          <cell r="AB1315" t="str">
            <v>MÓVEIS E UTENSÍLIOS</v>
          </cell>
          <cell r="AC1315">
            <v>244.054220085453</v>
          </cell>
          <cell r="AD1315" t="str">
            <v>REGULAR</v>
          </cell>
        </row>
        <row r="1316">
          <cell r="X1316">
            <v>7875</v>
          </cell>
          <cell r="Y1316">
            <v>2039810</v>
          </cell>
          <cell r="Z1316" t="str">
            <v>ROUPARIA</v>
          </cell>
          <cell r="AA1316">
            <v>3</v>
          </cell>
          <cell r="AB1316" t="str">
            <v>MÓVEIS E UTENSÍLIOS</v>
          </cell>
          <cell r="AC1316">
            <v>244.054220085453</v>
          </cell>
          <cell r="AD1316" t="str">
            <v>REGULAR</v>
          </cell>
        </row>
        <row r="1317">
          <cell r="X1317">
            <v>7876</v>
          </cell>
          <cell r="Y1317">
            <v>2039811</v>
          </cell>
          <cell r="Z1317" t="str">
            <v>INSTALADOS NA FACHADA DO HOSPITAL</v>
          </cell>
          <cell r="AA1317">
            <v>2</v>
          </cell>
          <cell r="AB1317" t="str">
            <v>EQUIP. DE INFORMÁTICA</v>
          </cell>
          <cell r="AC1317">
            <v>1449.48176691596</v>
          </cell>
          <cell r="AD1317" t="str">
            <v>REGULAR</v>
          </cell>
        </row>
        <row r="1318">
          <cell r="X1318">
            <v>7877</v>
          </cell>
          <cell r="Y1318">
            <v>2039812</v>
          </cell>
          <cell r="Z1318" t="str">
            <v>INSTALADOS NA FACHADA DO HOSPITAL</v>
          </cell>
          <cell r="AA1318">
            <v>2</v>
          </cell>
          <cell r="AB1318" t="str">
            <v>EQUIP. DE INFORMÁTICA</v>
          </cell>
          <cell r="AC1318">
            <v>1449.48176691596</v>
          </cell>
          <cell r="AD1318" t="str">
            <v>REGULAR</v>
          </cell>
        </row>
        <row r="1319">
          <cell r="X1319">
            <v>7878</v>
          </cell>
          <cell r="Y1319">
            <v>2039813</v>
          </cell>
          <cell r="Z1319" t="str">
            <v>INSTALADOS NA FACHADA DO HOSPITAL</v>
          </cell>
          <cell r="AA1319">
            <v>2</v>
          </cell>
          <cell r="AB1319" t="str">
            <v>EQUIP. DE INFORMÁTICA</v>
          </cell>
          <cell r="AC1319">
            <v>1449.48176691596</v>
          </cell>
          <cell r="AD1319" t="str">
            <v>REGULAR</v>
          </cell>
        </row>
        <row r="1320">
          <cell r="X1320">
            <v>7879</v>
          </cell>
          <cell r="Y1320">
            <v>2039814</v>
          </cell>
          <cell r="Z1320" t="str">
            <v>INSTALADOS NA FACHADA DO HOSPITAL</v>
          </cell>
          <cell r="AA1320">
            <v>2</v>
          </cell>
          <cell r="AB1320" t="str">
            <v>EQUIP. DE INFORMÁTICA</v>
          </cell>
          <cell r="AC1320">
            <v>1449.48176691596</v>
          </cell>
          <cell r="AD1320" t="str">
            <v>REGULAR</v>
          </cell>
        </row>
        <row r="1321">
          <cell r="X1321">
            <v>7880</v>
          </cell>
          <cell r="Y1321">
            <v>2039815</v>
          </cell>
          <cell r="Z1321" t="str">
            <v>INSTALADOS NA FACHADA DO HOSPITAL</v>
          </cell>
          <cell r="AA1321">
            <v>2</v>
          </cell>
          <cell r="AB1321" t="str">
            <v>EQUIP. DE INFORMÁTICA</v>
          </cell>
          <cell r="AC1321">
            <v>1449.48176691596</v>
          </cell>
          <cell r="AD1321" t="str">
            <v>REGULAR</v>
          </cell>
        </row>
        <row r="1322">
          <cell r="X1322">
            <v>7881</v>
          </cell>
          <cell r="Y1322">
            <v>2039816</v>
          </cell>
          <cell r="Z1322" t="str">
            <v>INSTALADOS NA FACHADA DO HOSPITAL</v>
          </cell>
          <cell r="AA1322">
            <v>2</v>
          </cell>
          <cell r="AB1322" t="str">
            <v>EQUIP. DE INFORMÁTICA</v>
          </cell>
          <cell r="AC1322">
            <v>1449.48176691596</v>
          </cell>
          <cell r="AD1322" t="str">
            <v>REGULAR</v>
          </cell>
        </row>
        <row r="1323">
          <cell r="X1323">
            <v>7882</v>
          </cell>
          <cell r="Y1323">
            <v>2039817</v>
          </cell>
          <cell r="Z1323" t="str">
            <v>INSTALADOS NA FACHADA DO HOSPITAL</v>
          </cell>
          <cell r="AA1323">
            <v>2</v>
          </cell>
          <cell r="AB1323" t="str">
            <v>EQUIP. DE INFORMÁTICA</v>
          </cell>
          <cell r="AC1323">
            <v>1449.48176691596</v>
          </cell>
          <cell r="AD1323" t="str">
            <v>REGULAR</v>
          </cell>
        </row>
        <row r="1324">
          <cell r="X1324">
            <v>7883</v>
          </cell>
          <cell r="Y1324">
            <v>2039818</v>
          </cell>
          <cell r="Z1324" t="str">
            <v>INSTALADOS NA FACHADA DO HOSPITAL</v>
          </cell>
          <cell r="AA1324">
            <v>2</v>
          </cell>
          <cell r="AB1324" t="str">
            <v>EQUIP. DE INFORMÁTICA</v>
          </cell>
          <cell r="AC1324">
            <v>1449.48176691596</v>
          </cell>
          <cell r="AD1324" t="str">
            <v>REGULAR</v>
          </cell>
        </row>
        <row r="1325">
          <cell r="X1325">
            <v>7884</v>
          </cell>
          <cell r="Y1325">
            <v>2039819</v>
          </cell>
          <cell r="Z1325" t="str">
            <v>INSTALADOS NA FACHADA DO HOSPITAL</v>
          </cell>
          <cell r="AA1325">
            <v>2</v>
          </cell>
          <cell r="AB1325" t="str">
            <v>EQUIP. DE INFORMÁTICA</v>
          </cell>
          <cell r="AC1325">
            <v>1449.48176691596</v>
          </cell>
          <cell r="AD1325" t="str">
            <v>REGULAR</v>
          </cell>
        </row>
        <row r="1326">
          <cell r="X1326">
            <v>7885</v>
          </cell>
          <cell r="Y1326">
            <v>2039820</v>
          </cell>
          <cell r="Z1326" t="str">
            <v>INSTALADOS NA FACHADA DO HOSPITAL</v>
          </cell>
          <cell r="AA1326">
            <v>2</v>
          </cell>
          <cell r="AB1326" t="str">
            <v>EQUIP. DE INFORMÁTICA</v>
          </cell>
          <cell r="AC1326">
            <v>1449.48176691596</v>
          </cell>
          <cell r="AD1326" t="str">
            <v>REGULAR</v>
          </cell>
        </row>
        <row r="1327">
          <cell r="X1327">
            <v>7886</v>
          </cell>
          <cell r="Y1327">
            <v>2039821</v>
          </cell>
          <cell r="Z1327" t="str">
            <v>INSTALADOS NA FACHADA DO HOSPITAL</v>
          </cell>
          <cell r="AA1327">
            <v>2</v>
          </cell>
          <cell r="AB1327" t="str">
            <v>EQUIP. DE INFORMÁTICA</v>
          </cell>
          <cell r="AC1327">
            <v>1449.48176691596</v>
          </cell>
          <cell r="AD1327" t="str">
            <v>REGULAR</v>
          </cell>
        </row>
        <row r="1328">
          <cell r="X1328">
            <v>7887</v>
          </cell>
          <cell r="Y1328">
            <v>2039822</v>
          </cell>
          <cell r="Z1328" t="str">
            <v>INSTALADOS NA FACHADA DO HOSPITAL</v>
          </cell>
          <cell r="AA1328">
            <v>2</v>
          </cell>
          <cell r="AB1328" t="str">
            <v>EQUIP. DE INFORMÁTICA</v>
          </cell>
          <cell r="AC1328">
            <v>1449.48176691596</v>
          </cell>
          <cell r="AD1328" t="str">
            <v>REGULAR</v>
          </cell>
        </row>
        <row r="1329">
          <cell r="X1329">
            <v>7888</v>
          </cell>
          <cell r="Y1329">
            <v>2039823</v>
          </cell>
          <cell r="Z1329" t="str">
            <v>INSTALADOS NA FACHADA DO HOSPITAL</v>
          </cell>
          <cell r="AA1329">
            <v>2</v>
          </cell>
          <cell r="AB1329" t="str">
            <v>EQUIP. DE INFORMÁTICA</v>
          </cell>
          <cell r="AC1329">
            <v>1449.48176691596</v>
          </cell>
          <cell r="AD1329" t="str">
            <v>REGULAR</v>
          </cell>
        </row>
        <row r="1330">
          <cell r="X1330">
            <v>7889</v>
          </cell>
          <cell r="Y1330">
            <v>2039824</v>
          </cell>
          <cell r="Z1330" t="str">
            <v>INSTALADOS NA FACHADA DO HOSPITAL</v>
          </cell>
          <cell r="AA1330">
            <v>2</v>
          </cell>
          <cell r="AB1330" t="str">
            <v>EQUIP. DE INFORMÁTICA</v>
          </cell>
          <cell r="AC1330">
            <v>1449.48176691596</v>
          </cell>
          <cell r="AD1330" t="str">
            <v>REGULAR</v>
          </cell>
        </row>
        <row r="1331">
          <cell r="X1331">
            <v>7890</v>
          </cell>
          <cell r="Y1331">
            <v>2039825</v>
          </cell>
          <cell r="Z1331" t="str">
            <v>INSTALADOS NA FACHADA DO HOSPITAL</v>
          </cell>
          <cell r="AA1331">
            <v>2</v>
          </cell>
          <cell r="AB1331" t="str">
            <v>EQUIP. DE INFORMÁTICA</v>
          </cell>
          <cell r="AC1331">
            <v>1449.48176691596</v>
          </cell>
          <cell r="AD1331" t="str">
            <v>REGULAR</v>
          </cell>
        </row>
        <row r="1332">
          <cell r="X1332">
            <v>7891</v>
          </cell>
          <cell r="Y1332">
            <v>2039826</v>
          </cell>
          <cell r="Z1332" t="str">
            <v>INSTALADOS NA FACHADA DO HOSPITAL</v>
          </cell>
          <cell r="AA1332">
            <v>2</v>
          </cell>
          <cell r="AB1332" t="str">
            <v>EQUIP. DE INFORMÁTICA</v>
          </cell>
          <cell r="AC1332">
            <v>1449.48176691596</v>
          </cell>
          <cell r="AD1332" t="str">
            <v>REGULAR</v>
          </cell>
        </row>
        <row r="1333">
          <cell r="X1333">
            <v>7892</v>
          </cell>
          <cell r="Y1333">
            <v>2039827</v>
          </cell>
          <cell r="Z1333" t="str">
            <v>INSTALADOS NA FACHADA DO HOSPITAL</v>
          </cell>
          <cell r="AA1333">
            <v>2</v>
          </cell>
          <cell r="AB1333" t="str">
            <v>EQUIP. DE INFORMÁTICA</v>
          </cell>
          <cell r="AC1333">
            <v>1449.48176691596</v>
          </cell>
          <cell r="AD1333" t="str">
            <v>REGULAR</v>
          </cell>
        </row>
        <row r="1334">
          <cell r="X1334">
            <v>7893</v>
          </cell>
          <cell r="Y1334">
            <v>2039828</v>
          </cell>
          <cell r="Z1334" t="str">
            <v>INSTALADOS NA FACHADA DO HOSPITAL</v>
          </cell>
          <cell r="AA1334">
            <v>2</v>
          </cell>
          <cell r="AB1334" t="str">
            <v>EQUIP. DE INFORMÁTICA</v>
          </cell>
          <cell r="AC1334">
            <v>1449.48176691596</v>
          </cell>
          <cell r="AD1334" t="str">
            <v>REGULAR</v>
          </cell>
        </row>
        <row r="1335">
          <cell r="X1335">
            <v>7894</v>
          </cell>
          <cell r="Y1335">
            <v>2039829</v>
          </cell>
          <cell r="Z1335" t="str">
            <v>INSTALADOS NA FACHADA DO HOSPITAL</v>
          </cell>
          <cell r="AA1335">
            <v>2</v>
          </cell>
          <cell r="AB1335" t="str">
            <v>EQUIP. DE INFORMÁTICA</v>
          </cell>
          <cell r="AC1335">
            <v>1449.48176691596</v>
          </cell>
          <cell r="AD1335" t="str">
            <v>REGULAR</v>
          </cell>
        </row>
        <row r="1336">
          <cell r="X1336">
            <v>7895</v>
          </cell>
          <cell r="Y1336">
            <v>2039830</v>
          </cell>
          <cell r="Z1336" t="str">
            <v>HEMODIALISE / DIÁLISE</v>
          </cell>
          <cell r="AA1336">
            <v>2</v>
          </cell>
          <cell r="AB1336" t="str">
            <v>MAQ. E EQUIPAMENTOS</v>
          </cell>
          <cell r="AC1336">
            <v>18.3560719373205</v>
          </cell>
          <cell r="AD1336" t="str">
            <v>REGULAR</v>
          </cell>
        </row>
        <row r="1337">
          <cell r="X1337">
            <v>7896</v>
          </cell>
          <cell r="Y1337">
            <v>2039831</v>
          </cell>
          <cell r="Z1337" t="str">
            <v>CLINICA CIRÚRGICA</v>
          </cell>
          <cell r="AA1337">
            <v>2</v>
          </cell>
          <cell r="AB1337" t="str">
            <v>MAQ. E EQUIPAMENTOS</v>
          </cell>
          <cell r="AC1337">
            <v>18.3560719373205</v>
          </cell>
          <cell r="AD1337" t="str">
            <v>REGULAR</v>
          </cell>
        </row>
        <row r="1338">
          <cell r="X1338">
            <v>7897</v>
          </cell>
          <cell r="Y1338">
            <v>2039832</v>
          </cell>
          <cell r="Z1338" t="str">
            <v>HEMODIALISE / DIÁLISE</v>
          </cell>
          <cell r="AA1338">
            <v>2</v>
          </cell>
          <cell r="AB1338" t="str">
            <v>MAQ. E EQUIPAMENTOS</v>
          </cell>
          <cell r="AC1338">
            <v>18.3560719373205</v>
          </cell>
          <cell r="AD1338" t="str">
            <v>REGULAR</v>
          </cell>
        </row>
        <row r="1339">
          <cell r="X1339">
            <v>7898</v>
          </cell>
          <cell r="Y1339">
            <v>2039833</v>
          </cell>
          <cell r="Z1339" t="str">
            <v>CLINICA MEDICA</v>
          </cell>
          <cell r="AA1339">
            <v>2</v>
          </cell>
          <cell r="AB1339" t="str">
            <v>MAQ. E EQUIPAMENTOS</v>
          </cell>
          <cell r="AC1339">
            <v>14.3252136752123</v>
          </cell>
          <cell r="AD1339" t="str">
            <v>REGULAR</v>
          </cell>
        </row>
        <row r="1340">
          <cell r="X1340">
            <v>7899</v>
          </cell>
          <cell r="Y1340">
            <v>2039834</v>
          </cell>
          <cell r="Z1340" t="str">
            <v>AMBULATÓRIO</v>
          </cell>
          <cell r="AA1340">
            <v>2</v>
          </cell>
          <cell r="AB1340" t="str">
            <v>MAQ. E EQUIPAMENTOS</v>
          </cell>
          <cell r="AC1340">
            <v>14.3252136752123</v>
          </cell>
          <cell r="AD1340" t="str">
            <v>REGULAR</v>
          </cell>
        </row>
        <row r="1341">
          <cell r="X1341">
            <v>7900</v>
          </cell>
          <cell r="Y1341">
            <v>2039835</v>
          </cell>
          <cell r="Z1341" t="str">
            <v>CLINICA MEDICA</v>
          </cell>
          <cell r="AA1341">
            <v>2</v>
          </cell>
          <cell r="AB1341" t="str">
            <v>MAQ. E EQUIPAMENTOS</v>
          </cell>
          <cell r="AC1341">
            <v>14.3252136752123</v>
          </cell>
          <cell r="AD1341" t="str">
            <v>REGULAR</v>
          </cell>
        </row>
        <row r="1342">
          <cell r="X1342">
            <v>7901</v>
          </cell>
          <cell r="Y1342">
            <v>2039836</v>
          </cell>
          <cell r="Z1342" t="str">
            <v>CLÍNICA CIRÚRGICA</v>
          </cell>
          <cell r="AA1342">
            <v>2</v>
          </cell>
          <cell r="AB1342" t="str">
            <v>MAQ. E EQUIPAMENTOS</v>
          </cell>
          <cell r="AC1342">
            <v>15.8534611823344</v>
          </cell>
          <cell r="AD1342" t="str">
            <v>REGULAR</v>
          </cell>
        </row>
        <row r="1343">
          <cell r="X1343">
            <v>7902</v>
          </cell>
          <cell r="Y1343">
            <v>2039837</v>
          </cell>
          <cell r="Z1343" t="str">
            <v>CLINICA MEDICA</v>
          </cell>
          <cell r="AA1343">
            <v>2</v>
          </cell>
          <cell r="AB1343" t="str">
            <v>MAQ. E EQUIPAMENTOS</v>
          </cell>
          <cell r="AC1343">
            <v>15.8534611823344</v>
          </cell>
          <cell r="AD1343" t="str">
            <v>REGULAR</v>
          </cell>
        </row>
        <row r="1344">
          <cell r="X1344">
            <v>7903</v>
          </cell>
          <cell r="Y1344">
            <v>2039838</v>
          </cell>
          <cell r="Z1344" t="str">
            <v>CLÍNICA CIRÚRGICA</v>
          </cell>
          <cell r="AA1344">
            <v>2</v>
          </cell>
          <cell r="AB1344" t="str">
            <v>MAQ. E EQUIPAMENTOS</v>
          </cell>
          <cell r="AC1344">
            <v>15.8534611823344</v>
          </cell>
          <cell r="AD1344" t="str">
            <v>REGULAR</v>
          </cell>
        </row>
        <row r="1345">
          <cell r="X1345">
            <v>7904</v>
          </cell>
          <cell r="Y1345">
            <v>2039839</v>
          </cell>
          <cell r="Z1345" t="str">
            <v>CLINICA MEDICA</v>
          </cell>
          <cell r="AA1345">
            <v>2</v>
          </cell>
          <cell r="AB1345" t="str">
            <v>MAQ. E EQUIPAMENTOS</v>
          </cell>
          <cell r="AC1345">
            <v>15.8534611823344</v>
          </cell>
          <cell r="AD1345" t="str">
            <v>REGULAR</v>
          </cell>
        </row>
        <row r="1346">
          <cell r="X1346">
            <v>7905</v>
          </cell>
          <cell r="Y1346">
            <v>2039840</v>
          </cell>
          <cell r="Z1346" t="str">
            <v>AMBULATÓRIO</v>
          </cell>
          <cell r="AA1346">
            <v>2</v>
          </cell>
          <cell r="AB1346" t="str">
            <v>MAQ. E EQUIPAMENTOS</v>
          </cell>
          <cell r="AC1346">
            <v>15.8534611823344</v>
          </cell>
          <cell r="AD1346" t="str">
            <v>REGULAR</v>
          </cell>
        </row>
        <row r="1347">
          <cell r="X1347">
            <v>7906</v>
          </cell>
          <cell r="Y1347">
            <v>2039841</v>
          </cell>
          <cell r="Z1347" t="str">
            <v>CLINICA MEDICA</v>
          </cell>
          <cell r="AA1347">
            <v>2</v>
          </cell>
          <cell r="AB1347" t="str">
            <v>MAQ. E EQUIPAMENTOS</v>
          </cell>
          <cell r="AC1347">
            <v>15.8534611823344</v>
          </cell>
          <cell r="AD1347" t="str">
            <v>REGULAR</v>
          </cell>
        </row>
        <row r="1348">
          <cell r="X1348">
            <v>7907</v>
          </cell>
          <cell r="Y1348">
            <v>2039842</v>
          </cell>
          <cell r="Z1348" t="str">
            <v>AMBULATÓRIO</v>
          </cell>
          <cell r="AA1348">
            <v>2</v>
          </cell>
          <cell r="AB1348" t="str">
            <v>MAQ. E EQUIPAMENTOS</v>
          </cell>
          <cell r="AC1348">
            <v>15.8534611823344</v>
          </cell>
          <cell r="AD1348" t="str">
            <v>REGULAR</v>
          </cell>
        </row>
        <row r="1349">
          <cell r="X1349">
            <v>7908</v>
          </cell>
          <cell r="Y1349">
            <v>2039843</v>
          </cell>
          <cell r="Z1349" t="str">
            <v>CLÍNICA CIRÚRGICA</v>
          </cell>
          <cell r="AA1349">
            <v>2</v>
          </cell>
          <cell r="AB1349" t="str">
            <v>MAQ. E EQUIPAMENTOS</v>
          </cell>
          <cell r="AC1349">
            <v>15.8534611823344</v>
          </cell>
          <cell r="AD1349" t="str">
            <v>REGULAR</v>
          </cell>
        </row>
        <row r="1350">
          <cell r="X1350">
            <v>7909</v>
          </cell>
          <cell r="Y1350">
            <v>2039844</v>
          </cell>
          <cell r="Z1350" t="str">
            <v>CLÍNICA CIRÚRGICA</v>
          </cell>
          <cell r="AA1350">
            <v>2</v>
          </cell>
          <cell r="AB1350" t="str">
            <v>MAQ. E EQUIPAMENTOS</v>
          </cell>
          <cell r="AC1350">
            <v>15.8534611823344</v>
          </cell>
          <cell r="AD1350" t="str">
            <v>REGULAR</v>
          </cell>
        </row>
        <row r="1351">
          <cell r="X1351">
            <v>7910</v>
          </cell>
          <cell r="Y1351">
            <v>2039845</v>
          </cell>
          <cell r="Z1351" t="str">
            <v>AMBULATÓRIO</v>
          </cell>
          <cell r="AA1351">
            <v>2</v>
          </cell>
          <cell r="AB1351" t="str">
            <v>MAQ. E EQUIPAMENTOS</v>
          </cell>
          <cell r="AC1351">
            <v>15.8534611823344</v>
          </cell>
          <cell r="AD1351" t="str">
            <v>REGULAR</v>
          </cell>
        </row>
        <row r="1352">
          <cell r="X1352">
            <v>7911</v>
          </cell>
          <cell r="Y1352">
            <v>2039846</v>
          </cell>
          <cell r="Z1352" t="str">
            <v>CLÍNICA CIRÚRGICA</v>
          </cell>
          <cell r="AA1352">
            <v>2</v>
          </cell>
          <cell r="AB1352" t="str">
            <v>MAQ. E EQUIPAMENTOS</v>
          </cell>
          <cell r="AC1352">
            <v>15.8534611823344</v>
          </cell>
          <cell r="AD1352" t="str">
            <v>REGULAR</v>
          </cell>
        </row>
        <row r="1353">
          <cell r="X1353">
            <v>7912</v>
          </cell>
          <cell r="Y1353">
            <v>2039847</v>
          </cell>
          <cell r="Z1353" t="str">
            <v>CLÍNICA CIRÚRGICA</v>
          </cell>
          <cell r="AA1353">
            <v>2</v>
          </cell>
          <cell r="AB1353" t="str">
            <v>MAQ. E EQUIPAMENTOS</v>
          </cell>
          <cell r="AC1353">
            <v>15.8534611823344</v>
          </cell>
          <cell r="AD1353" t="str">
            <v>REGULAR</v>
          </cell>
        </row>
        <row r="1354">
          <cell r="X1354">
            <v>7913</v>
          </cell>
          <cell r="Y1354">
            <v>2039848</v>
          </cell>
          <cell r="Z1354" t="str">
            <v>CLINICA MEDICA</v>
          </cell>
          <cell r="AA1354">
            <v>2</v>
          </cell>
          <cell r="AB1354" t="str">
            <v>MAQ. E EQUIPAMENTOS</v>
          </cell>
          <cell r="AC1354">
            <v>15.8534611823344</v>
          </cell>
          <cell r="AD1354" t="str">
            <v>REGULAR</v>
          </cell>
        </row>
        <row r="1355">
          <cell r="X1355">
            <v>7914</v>
          </cell>
          <cell r="Y1355">
            <v>2039849</v>
          </cell>
          <cell r="Z1355" t="str">
            <v>CLINICA MEDICA</v>
          </cell>
          <cell r="AA1355">
            <v>2</v>
          </cell>
          <cell r="AB1355" t="str">
            <v>MAQ. E EQUIPAMENTOS</v>
          </cell>
          <cell r="AC1355">
            <v>15.8534611823344</v>
          </cell>
          <cell r="AD1355" t="str">
            <v>REGULAR</v>
          </cell>
        </row>
        <row r="1356">
          <cell r="X1356">
            <v>7915</v>
          </cell>
          <cell r="Y1356">
            <v>2039850</v>
          </cell>
          <cell r="Z1356" t="str">
            <v>CLÍNICA CIRÚRGICA</v>
          </cell>
          <cell r="AA1356">
            <v>2</v>
          </cell>
          <cell r="AB1356" t="str">
            <v>MAQ. E EQUIPAMENTOS</v>
          </cell>
          <cell r="AC1356">
            <v>15.8534611823344</v>
          </cell>
          <cell r="AD1356" t="str">
            <v>REGULAR</v>
          </cell>
        </row>
        <row r="1357">
          <cell r="X1357">
            <v>7916</v>
          </cell>
          <cell r="Y1357">
            <v>2039851</v>
          </cell>
          <cell r="Z1357" t="str">
            <v>APOIO AO DIAGNÓSTICO</v>
          </cell>
          <cell r="AA1357">
            <v>2</v>
          </cell>
          <cell r="AB1357" t="str">
            <v>MAQ. E EQUIPAMENTOS</v>
          </cell>
          <cell r="AC1357">
            <v>15.8534611823344</v>
          </cell>
          <cell r="AD1357" t="str">
            <v>REGULAR</v>
          </cell>
        </row>
        <row r="1358">
          <cell r="X1358">
            <v>7917</v>
          </cell>
          <cell r="Y1358">
            <v>2039852</v>
          </cell>
          <cell r="Z1358" t="str">
            <v>CLÍNICA CIRÚRGICA</v>
          </cell>
          <cell r="AA1358">
            <v>2</v>
          </cell>
          <cell r="AB1358" t="str">
            <v>MAQ. E EQUIPAMENTOS</v>
          </cell>
          <cell r="AC1358">
            <v>15.8534611823344</v>
          </cell>
          <cell r="AD1358" t="str">
            <v>REGULAR</v>
          </cell>
        </row>
        <row r="1359">
          <cell r="X1359">
            <v>7918</v>
          </cell>
          <cell r="Y1359">
            <v>2039853</v>
          </cell>
          <cell r="Z1359" t="str">
            <v>HEMODIALISE / DIÁLISE</v>
          </cell>
          <cell r="AA1359">
            <v>2</v>
          </cell>
          <cell r="AB1359" t="str">
            <v>MAQ. E EQUIPAMENTOS</v>
          </cell>
          <cell r="AC1359">
            <v>15.8534611823344</v>
          </cell>
          <cell r="AD1359" t="str">
            <v>REGULAR</v>
          </cell>
        </row>
        <row r="1360">
          <cell r="X1360">
            <v>7919</v>
          </cell>
          <cell r="Y1360">
            <v>2039854</v>
          </cell>
          <cell r="Z1360" t="str">
            <v>CLINICA MEDICA</v>
          </cell>
          <cell r="AA1360">
            <v>2</v>
          </cell>
          <cell r="AB1360" t="str">
            <v>MAQ. E EQUIPAMENTOS</v>
          </cell>
          <cell r="AC1360">
            <v>15.8534611823344</v>
          </cell>
          <cell r="AD1360" t="str">
            <v>REGULAR</v>
          </cell>
        </row>
        <row r="1361">
          <cell r="X1361">
            <v>7920</v>
          </cell>
          <cell r="Y1361">
            <v>2039855</v>
          </cell>
          <cell r="Z1361" t="str">
            <v>APOIO AO DIAGNÓSTICO</v>
          </cell>
          <cell r="AA1361">
            <v>2</v>
          </cell>
          <cell r="AB1361" t="str">
            <v>MAQ. E EQUIPAMENTOS</v>
          </cell>
          <cell r="AC1361">
            <v>15.8534611823344</v>
          </cell>
          <cell r="AD1361" t="str">
            <v>REGULAR</v>
          </cell>
        </row>
        <row r="1362">
          <cell r="X1362">
            <v>7921</v>
          </cell>
          <cell r="Y1362">
            <v>2039856</v>
          </cell>
          <cell r="Z1362" t="str">
            <v>AMBULATÓRIO</v>
          </cell>
          <cell r="AA1362">
            <v>2</v>
          </cell>
          <cell r="AB1362" t="str">
            <v>MAQ. E EQUIPAMENTOS</v>
          </cell>
          <cell r="AC1362">
            <v>15.8534611823344</v>
          </cell>
          <cell r="AD1362" t="str">
            <v>REGULAR</v>
          </cell>
        </row>
        <row r="1363">
          <cell r="X1363">
            <v>7922</v>
          </cell>
          <cell r="Y1363">
            <v>2039857</v>
          </cell>
          <cell r="Z1363" t="str">
            <v>APOIO AO DIAGNÓSTICO</v>
          </cell>
          <cell r="AA1363">
            <v>2</v>
          </cell>
          <cell r="AB1363" t="str">
            <v>MAQ. E EQUIPAMENTOS</v>
          </cell>
          <cell r="AC1363">
            <v>15.8534611823344</v>
          </cell>
          <cell r="AD1363" t="str">
            <v>REGULAR</v>
          </cell>
        </row>
        <row r="1364">
          <cell r="X1364">
            <v>7923</v>
          </cell>
          <cell r="Y1364">
            <v>2039858</v>
          </cell>
          <cell r="Z1364" t="str">
            <v>CLINICA MEDICA</v>
          </cell>
          <cell r="AA1364">
            <v>2</v>
          </cell>
          <cell r="AB1364" t="str">
            <v>MAQ. E EQUIPAMENTOS</v>
          </cell>
          <cell r="AC1364">
            <v>15.8534611823344</v>
          </cell>
          <cell r="AD1364" t="str">
            <v>REGULAR</v>
          </cell>
        </row>
        <row r="1365">
          <cell r="X1365">
            <v>7924</v>
          </cell>
          <cell r="Y1365">
            <v>2039859</v>
          </cell>
          <cell r="Z1365" t="str">
            <v>AMBULATÓRIO</v>
          </cell>
          <cell r="AA1365">
            <v>2</v>
          </cell>
          <cell r="AB1365" t="str">
            <v>MAQ. E EQUIPAMENTOS</v>
          </cell>
          <cell r="AC1365">
            <v>15.8534611823344</v>
          </cell>
          <cell r="AD1365" t="str">
            <v>REGULAR</v>
          </cell>
        </row>
        <row r="1366">
          <cell r="X1366">
            <v>7925</v>
          </cell>
          <cell r="Y1366">
            <v>2039860</v>
          </cell>
          <cell r="Z1366" t="str">
            <v>CLINICA MEDICA</v>
          </cell>
          <cell r="AA1366">
            <v>2</v>
          </cell>
          <cell r="AB1366" t="str">
            <v>MAQ. E EQUIPAMENTOS</v>
          </cell>
          <cell r="AC1366">
            <v>15.8534611823344</v>
          </cell>
          <cell r="AD1366" t="str">
            <v>REGULAR</v>
          </cell>
        </row>
        <row r="1367">
          <cell r="X1367">
            <v>7926</v>
          </cell>
          <cell r="Y1367">
            <v>2039861</v>
          </cell>
          <cell r="Z1367" t="str">
            <v>APOIO AO DIAGNÓSTICO</v>
          </cell>
          <cell r="AA1367">
            <v>2</v>
          </cell>
          <cell r="AB1367" t="str">
            <v>MAQ. E EQUIPAMENTOS</v>
          </cell>
          <cell r="AC1367">
            <v>15.8534611823344</v>
          </cell>
          <cell r="AD1367" t="str">
            <v>REGULAR</v>
          </cell>
        </row>
        <row r="1368">
          <cell r="X1368">
            <v>7927</v>
          </cell>
          <cell r="Y1368">
            <v>2039862</v>
          </cell>
          <cell r="Z1368" t="str">
            <v>AMBULATÓRIO</v>
          </cell>
          <cell r="AA1368">
            <v>2</v>
          </cell>
          <cell r="AB1368" t="str">
            <v>MAQ. E EQUIPAMENTOS</v>
          </cell>
          <cell r="AC1368">
            <v>15.8534611823344</v>
          </cell>
          <cell r="AD1368" t="str">
            <v>REGULAR</v>
          </cell>
        </row>
        <row r="1369">
          <cell r="X1369">
            <v>7928</v>
          </cell>
          <cell r="Y1369">
            <v>2039863</v>
          </cell>
          <cell r="Z1369" t="str">
            <v>APOIO AO DIAGNÓSTICO</v>
          </cell>
          <cell r="AA1369">
            <v>2</v>
          </cell>
          <cell r="AB1369" t="str">
            <v>MAQ. E EQUIPAMENTOS</v>
          </cell>
          <cell r="AC1369">
            <v>15.8534611823344</v>
          </cell>
          <cell r="AD1369" t="str">
            <v>REGULAR</v>
          </cell>
        </row>
        <row r="1370">
          <cell r="X1370">
            <v>7929</v>
          </cell>
          <cell r="Y1370">
            <v>2039864</v>
          </cell>
          <cell r="Z1370" t="str">
            <v>AMBULATÓRIO</v>
          </cell>
          <cell r="AA1370">
            <v>2</v>
          </cell>
          <cell r="AB1370" t="str">
            <v>MAQ. E EQUIPAMENTOS</v>
          </cell>
          <cell r="AC1370">
            <v>15.8534611823344</v>
          </cell>
          <cell r="AD1370" t="str">
            <v>REGULAR</v>
          </cell>
        </row>
        <row r="1371">
          <cell r="X1371">
            <v>7930</v>
          </cell>
          <cell r="Y1371">
            <v>2039865</v>
          </cell>
          <cell r="Z1371" t="str">
            <v>CLINICA MEDICA</v>
          </cell>
          <cell r="AA1371">
            <v>2</v>
          </cell>
          <cell r="AB1371" t="str">
            <v>MAQ. E EQUIPAMENTOS</v>
          </cell>
          <cell r="AC1371">
            <v>15.8534611823344</v>
          </cell>
          <cell r="AD1371" t="str">
            <v>REGULAR</v>
          </cell>
        </row>
        <row r="1372">
          <cell r="X1372">
            <v>7952</v>
          </cell>
          <cell r="Y1372">
            <v>2039866</v>
          </cell>
          <cell r="Z1372" t="str">
            <v>ALMOXARIFADO</v>
          </cell>
          <cell r="AA1372">
            <v>3</v>
          </cell>
          <cell r="AB1372" t="str">
            <v>EQUIP. DE INFORMÁTICA</v>
          </cell>
          <cell r="AC1372">
            <v>28.7200237179464</v>
          </cell>
          <cell r="AD1372" t="str">
            <v>BOM</v>
          </cell>
        </row>
        <row r="1373">
          <cell r="X1373">
            <v>7953</v>
          </cell>
          <cell r="Y1373">
            <v>2039867</v>
          </cell>
          <cell r="Z1373" t="str">
            <v>FARMÁCIA – DOSE</v>
          </cell>
          <cell r="AA1373">
            <v>3</v>
          </cell>
          <cell r="AB1373" t="str">
            <v>EQUIP. DE INFORMÁTICA</v>
          </cell>
          <cell r="AC1373">
            <v>28.7200237179464</v>
          </cell>
          <cell r="AD1373" t="str">
            <v>BOM</v>
          </cell>
        </row>
        <row r="1374">
          <cell r="X1374">
            <v>7954</v>
          </cell>
          <cell r="Y1374">
            <v>2039868</v>
          </cell>
          <cell r="Z1374" t="str">
            <v>ALMOXARIFADO</v>
          </cell>
          <cell r="AA1374">
            <v>3</v>
          </cell>
          <cell r="AB1374" t="str">
            <v>EQUIP. DE INFORMÁTICA</v>
          </cell>
          <cell r="AC1374">
            <v>28.7200237179464</v>
          </cell>
          <cell r="AD1374" t="str">
            <v>BOM</v>
          </cell>
        </row>
        <row r="1375">
          <cell r="X1375">
            <v>7955</v>
          </cell>
          <cell r="Y1375">
            <v>2039869</v>
          </cell>
          <cell r="Z1375" t="str">
            <v>ALMOXARIFADO</v>
          </cell>
          <cell r="AA1375">
            <v>3</v>
          </cell>
          <cell r="AB1375" t="str">
            <v>EQUIP. DE INFORMÁTICA</v>
          </cell>
          <cell r="AC1375">
            <v>28.7200237179464</v>
          </cell>
          <cell r="AD1375" t="str">
            <v>BOM</v>
          </cell>
        </row>
        <row r="1376">
          <cell r="X1376">
            <v>7956</v>
          </cell>
          <cell r="Y1376">
            <v>2039870</v>
          </cell>
          <cell r="Z1376" t="str">
            <v>ALMOXARIFADO</v>
          </cell>
          <cell r="AA1376">
            <v>3</v>
          </cell>
          <cell r="AB1376" t="str">
            <v>EQUIP. DE INFORMÁTICA</v>
          </cell>
          <cell r="AC1376">
            <v>28.7200237179464</v>
          </cell>
          <cell r="AD1376" t="str">
            <v>BOM</v>
          </cell>
        </row>
        <row r="1377">
          <cell r="X1377">
            <v>7957</v>
          </cell>
          <cell r="Y1377">
            <v>2039871</v>
          </cell>
          <cell r="Z1377" t="str">
            <v>ALMOXARIFADO</v>
          </cell>
          <cell r="AA1377">
            <v>3</v>
          </cell>
          <cell r="AB1377" t="str">
            <v>EQUIP. DE INFORMÁTICA</v>
          </cell>
          <cell r="AC1377">
            <v>28.7200237179464</v>
          </cell>
          <cell r="AD1377" t="str">
            <v>BOM</v>
          </cell>
        </row>
        <row r="1378">
          <cell r="X1378">
            <v>7958</v>
          </cell>
          <cell r="Y1378">
            <v>2039872</v>
          </cell>
          <cell r="Z1378" t="str">
            <v>CENTRAL DE MATERIAL E ESTERILIZAÇÃO</v>
          </cell>
          <cell r="AA1378">
            <v>3</v>
          </cell>
          <cell r="AB1378" t="str">
            <v>EQUIP. DE INFORMÁTICA</v>
          </cell>
          <cell r="AC1378">
            <v>28.7200237179464</v>
          </cell>
          <cell r="AD1378" t="str">
            <v>BOM</v>
          </cell>
        </row>
        <row r="1379">
          <cell r="X1379">
            <v>7959</v>
          </cell>
          <cell r="Y1379">
            <v>2039873</v>
          </cell>
          <cell r="Z1379" t="str">
            <v>ALMOXARIFADO</v>
          </cell>
          <cell r="AA1379">
            <v>3</v>
          </cell>
          <cell r="AB1379" t="str">
            <v>EQUIP. DE INFORMÁTICA</v>
          </cell>
          <cell r="AC1379">
            <v>28.7200237179464</v>
          </cell>
          <cell r="AD1379" t="str">
            <v>BOM</v>
          </cell>
        </row>
        <row r="1380">
          <cell r="X1380">
            <v>7960</v>
          </cell>
          <cell r="Y1380">
            <v>2039874</v>
          </cell>
          <cell r="Z1380" t="str">
            <v>ALMOXARIFADO</v>
          </cell>
          <cell r="AA1380">
            <v>3</v>
          </cell>
          <cell r="AB1380" t="str">
            <v>EQUIP. DE INFORMÁTICA</v>
          </cell>
          <cell r="AC1380">
            <v>28.7200237179464</v>
          </cell>
          <cell r="AD1380" t="str">
            <v>BOM</v>
          </cell>
        </row>
        <row r="1381">
          <cell r="X1381">
            <v>7961</v>
          </cell>
          <cell r="Y1381">
            <v>2039875</v>
          </cell>
          <cell r="Z1381" t="str">
            <v>FARMÁCIA – DOSE</v>
          </cell>
          <cell r="AA1381">
            <v>3</v>
          </cell>
          <cell r="AB1381" t="str">
            <v>EQUIP. DE INFORMÁTICA</v>
          </cell>
          <cell r="AC1381">
            <v>28.7200237179464</v>
          </cell>
          <cell r="AD1381" t="str">
            <v>BOM</v>
          </cell>
        </row>
        <row r="1382">
          <cell r="X1382">
            <v>7962</v>
          </cell>
          <cell r="Y1382">
            <v>2039876</v>
          </cell>
          <cell r="Z1382" t="str">
            <v>HEMODIALISE / DIÁLISE</v>
          </cell>
          <cell r="AA1382">
            <v>3</v>
          </cell>
          <cell r="AB1382" t="str">
            <v>EQUIP. DE INFORMÁTICA</v>
          </cell>
          <cell r="AC1382">
            <v>28.7200237179464</v>
          </cell>
          <cell r="AD1382" t="str">
            <v>BOM</v>
          </cell>
        </row>
        <row r="1383">
          <cell r="X1383">
            <v>7963</v>
          </cell>
          <cell r="Y1383">
            <v>2039877</v>
          </cell>
          <cell r="Z1383" t="str">
            <v>ALMOXARIFADO</v>
          </cell>
          <cell r="AA1383">
            <v>3</v>
          </cell>
          <cell r="AB1383" t="str">
            <v>EQUIP. DE INFORMÁTICA</v>
          </cell>
          <cell r="AC1383">
            <v>28.7200237179464</v>
          </cell>
          <cell r="AD1383" t="str">
            <v>BOM</v>
          </cell>
        </row>
        <row r="1384">
          <cell r="X1384">
            <v>7964</v>
          </cell>
          <cell r="Y1384">
            <v>2039878</v>
          </cell>
          <cell r="Z1384" t="str">
            <v>ALMOXARIFADO</v>
          </cell>
          <cell r="AA1384">
            <v>3</v>
          </cell>
          <cell r="AB1384" t="str">
            <v>EQUIP. DE INFORMÁTICA</v>
          </cell>
          <cell r="AC1384">
            <v>28.7200237179464</v>
          </cell>
          <cell r="AD1384" t="str">
            <v>BOM</v>
          </cell>
        </row>
        <row r="1385">
          <cell r="X1385">
            <v>7965</v>
          </cell>
          <cell r="Y1385">
            <v>2039879</v>
          </cell>
          <cell r="Z1385" t="str">
            <v>UNIDADE DE TERAPIA INTENSIVA</v>
          </cell>
          <cell r="AA1385">
            <v>4</v>
          </cell>
          <cell r="AB1385" t="str">
            <v>EQUIP. DE INFORMÁTICA</v>
          </cell>
          <cell r="AC1385">
            <v>752.666794871743</v>
          </cell>
          <cell r="AD1385" t="str">
            <v>BOM</v>
          </cell>
        </row>
        <row r="1386">
          <cell r="X1386">
            <v>7966</v>
          </cell>
          <cell r="Y1386">
            <v>2039880</v>
          </cell>
          <cell r="Z1386" t="str">
            <v>UNIDADE DE TERAPIA INTENSIVA</v>
          </cell>
          <cell r="AA1386">
            <v>4</v>
          </cell>
          <cell r="AB1386" t="str">
            <v>EQUIP. DE INFORMÁTICA</v>
          </cell>
          <cell r="AC1386">
            <v>752.666794871743</v>
          </cell>
          <cell r="AD1386" t="str">
            <v>BOM</v>
          </cell>
        </row>
        <row r="1387">
          <cell r="X1387">
            <v>7967</v>
          </cell>
          <cell r="Y1387">
            <v>2039881</v>
          </cell>
          <cell r="Z1387" t="str">
            <v>UNIDADE DE TERAPIA INTENSIVA</v>
          </cell>
          <cell r="AA1387">
            <v>4</v>
          </cell>
          <cell r="AB1387" t="str">
            <v>EQUIP. DE INFORMÁTICA</v>
          </cell>
          <cell r="AC1387">
            <v>752.666794871743</v>
          </cell>
          <cell r="AD1387" t="str">
            <v>BOM</v>
          </cell>
        </row>
        <row r="1388">
          <cell r="X1388">
            <v>7968</v>
          </cell>
          <cell r="Y1388">
            <v>2039882</v>
          </cell>
          <cell r="Z1388" t="str">
            <v>UNIDADE DE TERAPIA INTENSIVA</v>
          </cell>
          <cell r="AA1388">
            <v>4</v>
          </cell>
          <cell r="AB1388" t="str">
            <v>EQUIP. DE INFORMÁTICA</v>
          </cell>
          <cell r="AC1388">
            <v>752.666794871743</v>
          </cell>
          <cell r="AD1388" t="str">
            <v>BOM</v>
          </cell>
        </row>
        <row r="1389">
          <cell r="X1389">
            <v>7969</v>
          </cell>
          <cell r="Y1389">
            <v>2039883</v>
          </cell>
          <cell r="Z1389" t="str">
            <v>UNIDADE DE TERAPIA INTENSIVA</v>
          </cell>
          <cell r="AA1389">
            <v>4</v>
          </cell>
          <cell r="AB1389" t="str">
            <v>EQUIP. DE INFORMÁTICA</v>
          </cell>
          <cell r="AC1389">
            <v>752.666794871743</v>
          </cell>
          <cell r="AD1389" t="str">
            <v>BOM</v>
          </cell>
        </row>
        <row r="1390">
          <cell r="X1390">
            <v>7970</v>
          </cell>
          <cell r="Y1390">
            <v>2039884</v>
          </cell>
          <cell r="Z1390" t="str">
            <v>UNIDADE DE TERAPIA INTENSIVA</v>
          </cell>
          <cell r="AA1390">
            <v>4</v>
          </cell>
          <cell r="AB1390" t="str">
            <v>EQUIP. DE INFORMÁTICA</v>
          </cell>
          <cell r="AC1390">
            <v>752.666794871743</v>
          </cell>
          <cell r="AD1390" t="str">
            <v>BOM</v>
          </cell>
        </row>
        <row r="1391">
          <cell r="X1391">
            <v>7971</v>
          </cell>
          <cell r="Y1391">
            <v>2039885</v>
          </cell>
          <cell r="Z1391" t="str">
            <v>UNIDADE DE TERAPIA INTENSIVA</v>
          </cell>
          <cell r="AA1391">
            <v>4</v>
          </cell>
          <cell r="AB1391" t="str">
            <v>EQUIP. DE INFORMÁTICA</v>
          </cell>
          <cell r="AC1391">
            <v>752.666794871743</v>
          </cell>
          <cell r="AD1391" t="str">
            <v>BOM</v>
          </cell>
        </row>
        <row r="1392">
          <cell r="X1392">
            <v>7972</v>
          </cell>
          <cell r="Y1392">
            <v>2039886</v>
          </cell>
          <cell r="Z1392" t="str">
            <v>UNIDADE DE TERAPIA INTENSIVA</v>
          </cell>
          <cell r="AA1392">
            <v>4</v>
          </cell>
          <cell r="AB1392" t="str">
            <v>EQUIP. DE INFORMÁTICA</v>
          </cell>
          <cell r="AC1392">
            <v>752.666794871743</v>
          </cell>
          <cell r="AD1392" t="str">
            <v>BOM</v>
          </cell>
        </row>
        <row r="1393">
          <cell r="X1393">
            <v>7973</v>
          </cell>
          <cell r="Y1393">
            <v>2039887</v>
          </cell>
          <cell r="Z1393" t="str">
            <v>UNIDADE DE TERAPIA INTENSIVA</v>
          </cell>
          <cell r="AA1393">
            <v>4</v>
          </cell>
          <cell r="AB1393" t="str">
            <v>EQUIP. DE INFORMÁTICA</v>
          </cell>
          <cell r="AC1393">
            <v>752.666794871743</v>
          </cell>
          <cell r="AD1393" t="str">
            <v>BOM</v>
          </cell>
        </row>
        <row r="1394">
          <cell r="X1394">
            <v>7974</v>
          </cell>
          <cell r="Y1394">
            <v>2039888</v>
          </cell>
          <cell r="Z1394" t="str">
            <v>UNIDADE DE TERAPIA INTENSIVA</v>
          </cell>
          <cell r="AA1394">
            <v>4</v>
          </cell>
          <cell r="AB1394" t="str">
            <v>EQUIP. DE INFORMÁTICA</v>
          </cell>
          <cell r="AC1394">
            <v>752.666794871743</v>
          </cell>
          <cell r="AD1394" t="str">
            <v>BOM</v>
          </cell>
        </row>
        <row r="1395">
          <cell r="X1395">
            <v>7975</v>
          </cell>
          <cell r="Y1395">
            <v>2039889</v>
          </cell>
          <cell r="Z1395" t="str">
            <v>UNIDADE DE TERAPIA INTENSIVA</v>
          </cell>
          <cell r="AA1395">
            <v>4</v>
          </cell>
          <cell r="AB1395" t="str">
            <v>EQUIP. DE INFORMÁTICA</v>
          </cell>
          <cell r="AC1395">
            <v>752.666794871743</v>
          </cell>
          <cell r="AD1395" t="str">
            <v>BOM</v>
          </cell>
        </row>
        <row r="1396">
          <cell r="X1396">
            <v>7976</v>
          </cell>
          <cell r="Y1396">
            <v>2039890</v>
          </cell>
          <cell r="Z1396" t="str">
            <v>UNIDADE DE TERAPIA INTENSIVA</v>
          </cell>
          <cell r="AA1396">
            <v>4</v>
          </cell>
          <cell r="AB1396" t="str">
            <v>EQUIP. DE INFORMÁTICA</v>
          </cell>
          <cell r="AC1396">
            <v>752.666794871743</v>
          </cell>
          <cell r="AD1396" t="str">
            <v>BOM</v>
          </cell>
        </row>
        <row r="1397">
          <cell r="X1397">
            <v>7977</v>
          </cell>
          <cell r="Y1397">
            <v>2039891</v>
          </cell>
          <cell r="Z1397" t="str">
            <v>ASTEC</v>
          </cell>
          <cell r="AA1397">
            <v>4</v>
          </cell>
          <cell r="AB1397" t="str">
            <v>EQUIP. DE INFORMÁTICA</v>
          </cell>
          <cell r="AC1397">
            <v>752.666794871743</v>
          </cell>
          <cell r="AD1397" t="str">
            <v>BOM</v>
          </cell>
        </row>
        <row r="1398">
          <cell r="X1398">
            <v>7978</v>
          </cell>
          <cell r="Y1398">
            <v>2039892</v>
          </cell>
          <cell r="Z1398" t="str">
            <v>UNIDADE DE TERAPIA INTENSIVA</v>
          </cell>
          <cell r="AA1398">
            <v>5</v>
          </cell>
          <cell r="AB1398" t="str">
            <v>EQUIP. DE INFORMÁTICA</v>
          </cell>
          <cell r="AC1398">
            <v>208.806980448718</v>
          </cell>
          <cell r="AD1398" t="str">
            <v>BOM</v>
          </cell>
        </row>
        <row r="1399">
          <cell r="X1399">
            <v>7979</v>
          </cell>
          <cell r="Y1399">
            <v>2039893</v>
          </cell>
          <cell r="Z1399" t="str">
            <v>UNIDADE DE TERAPIA INTENSIVA</v>
          </cell>
          <cell r="AA1399">
            <v>5</v>
          </cell>
          <cell r="AB1399" t="str">
            <v>EQUIP. DE INFORMÁTICA</v>
          </cell>
          <cell r="AC1399">
            <v>208.806980448718</v>
          </cell>
          <cell r="AD1399" t="str">
            <v>BOM</v>
          </cell>
        </row>
        <row r="1400">
          <cell r="X1400">
            <v>7980</v>
          </cell>
          <cell r="Y1400">
            <v>2039894</v>
          </cell>
          <cell r="Z1400" t="str">
            <v>UNIDADE DE TERAPIA INTENSIVA</v>
          </cell>
          <cell r="AA1400">
            <v>5</v>
          </cell>
          <cell r="AB1400" t="str">
            <v>EQUIP. DE INFORMÁTICA</v>
          </cell>
          <cell r="AC1400">
            <v>208.806980448718</v>
          </cell>
          <cell r="AD1400" t="str">
            <v>BOM</v>
          </cell>
        </row>
        <row r="1401">
          <cell r="X1401">
            <v>7981</v>
          </cell>
          <cell r="Y1401">
            <v>2039895</v>
          </cell>
          <cell r="Z1401" t="str">
            <v>UNIDADE DE TERAPIA INTENSIVA</v>
          </cell>
          <cell r="AA1401">
            <v>5</v>
          </cell>
          <cell r="AB1401" t="str">
            <v>EQUIP. DE INFORMÁTICA</v>
          </cell>
          <cell r="AC1401">
            <v>208.806980448718</v>
          </cell>
          <cell r="AD1401" t="str">
            <v>BOM</v>
          </cell>
        </row>
        <row r="1402">
          <cell r="X1402">
            <v>7982</v>
          </cell>
          <cell r="Y1402">
            <v>2039896</v>
          </cell>
          <cell r="Z1402" t="str">
            <v>UNIDADE DE TERAPIA INTENSIVA</v>
          </cell>
          <cell r="AA1402">
            <v>5</v>
          </cell>
          <cell r="AB1402" t="str">
            <v>EQUIP. DE INFORMÁTICA</v>
          </cell>
          <cell r="AC1402">
            <v>208.806980448718</v>
          </cell>
          <cell r="AD1402" t="str">
            <v>BOM</v>
          </cell>
        </row>
        <row r="1403">
          <cell r="X1403">
            <v>7983</v>
          </cell>
          <cell r="Y1403">
            <v>2039897</v>
          </cell>
          <cell r="Z1403" t="str">
            <v>PORTARIA “A'</v>
          </cell>
          <cell r="AA1403">
            <v>5</v>
          </cell>
          <cell r="AB1403" t="str">
            <v>EQUIP. DE INFORMÁTICA</v>
          </cell>
          <cell r="AC1403">
            <v>208.806980448718</v>
          </cell>
          <cell r="AD1403" t="str">
            <v>BOM</v>
          </cell>
        </row>
        <row r="1404">
          <cell r="X1404">
            <v>7984</v>
          </cell>
          <cell r="Y1404">
            <v>2039898</v>
          </cell>
          <cell r="Z1404" t="str">
            <v>UNIDADE DE TERAPIA INTENSIVA</v>
          </cell>
          <cell r="AA1404">
            <v>5</v>
          </cell>
          <cell r="AB1404" t="str">
            <v>EQUIP. DE INFORMÁTICA</v>
          </cell>
          <cell r="AC1404">
            <v>208.806980448718</v>
          </cell>
          <cell r="AD1404" t="str">
            <v>BOM</v>
          </cell>
        </row>
        <row r="1405">
          <cell r="X1405">
            <v>7985</v>
          </cell>
          <cell r="Y1405">
            <v>2039899</v>
          </cell>
          <cell r="Z1405" t="str">
            <v>UNIDADE DE TERAPIA INTENSIVA</v>
          </cell>
          <cell r="AA1405">
            <v>5</v>
          </cell>
          <cell r="AB1405" t="str">
            <v>EQUIP. DE INFORMÁTICA</v>
          </cell>
          <cell r="AC1405">
            <v>208.806980448718</v>
          </cell>
          <cell r="AD1405" t="str">
            <v>BOM</v>
          </cell>
        </row>
        <row r="1406">
          <cell r="X1406">
            <v>7986</v>
          </cell>
          <cell r="Y1406">
            <v>2039900</v>
          </cell>
          <cell r="Z1406" t="str">
            <v>UNIDADE DE TERAPIA INTENSIVA</v>
          </cell>
          <cell r="AA1406">
            <v>5</v>
          </cell>
          <cell r="AB1406" t="str">
            <v>EQUIP. DE INFORMÁTICA</v>
          </cell>
          <cell r="AC1406">
            <v>208.806980448718</v>
          </cell>
          <cell r="AD1406" t="str">
            <v>BOM</v>
          </cell>
        </row>
        <row r="1407">
          <cell r="X1407">
            <v>7987</v>
          </cell>
          <cell r="Y1407">
            <v>2039901</v>
          </cell>
          <cell r="Z1407" t="str">
            <v>UNIDADE DE TERAPIA INTENSIVA</v>
          </cell>
          <cell r="AA1407">
            <v>5</v>
          </cell>
          <cell r="AB1407" t="str">
            <v>EQUIP. DE INFORMÁTICA</v>
          </cell>
          <cell r="AC1407">
            <v>208.806980448718</v>
          </cell>
          <cell r="AD1407" t="str">
            <v>BOM</v>
          </cell>
        </row>
        <row r="1408">
          <cell r="X1408">
            <v>7988</v>
          </cell>
          <cell r="Y1408">
            <v>2039902</v>
          </cell>
          <cell r="Z1408" t="str">
            <v>UNIDADE DE TERAPIA INTENSIVA</v>
          </cell>
          <cell r="AA1408">
            <v>5</v>
          </cell>
          <cell r="AB1408" t="str">
            <v>EQUIP. DE INFORMÁTICA</v>
          </cell>
          <cell r="AC1408">
            <v>208.806980448718</v>
          </cell>
          <cell r="AD1408" t="str">
            <v>BOM</v>
          </cell>
        </row>
        <row r="1409">
          <cell r="X1409">
            <v>7989</v>
          </cell>
          <cell r="Y1409">
            <v>2039903</v>
          </cell>
          <cell r="Z1409" t="str">
            <v>UNIDADE DE TERAPIA INTENSIVA</v>
          </cell>
          <cell r="AA1409">
            <v>5</v>
          </cell>
          <cell r="AB1409" t="str">
            <v>EQUIP. DE INFORMÁTICA</v>
          </cell>
          <cell r="AC1409">
            <v>208.806980448718</v>
          </cell>
          <cell r="AD1409" t="str">
            <v>BOM</v>
          </cell>
        </row>
        <row r="1410">
          <cell r="X1410">
            <v>7990</v>
          </cell>
          <cell r="Y1410" t="str">
            <v>-</v>
          </cell>
          <cell r="Z1410" t="str">
            <v>UTI - FARMÁCIA SATÉLITE</v>
          </cell>
          <cell r="AA1410">
            <v>5</v>
          </cell>
          <cell r="AB1410" t="str">
            <v>EQUIP. DE INFORMÁTICA</v>
          </cell>
          <cell r="AC1410">
            <v>208.806980448718</v>
          </cell>
          <cell r="AD1410" t="str">
            <v>BOM</v>
          </cell>
        </row>
        <row r="1411">
          <cell r="X1411">
            <v>7993</v>
          </cell>
          <cell r="Y1411">
            <v>2039904</v>
          </cell>
          <cell r="Z1411" t="str">
            <v>UNIDADE DE TERAPIA INTENSIVA</v>
          </cell>
          <cell r="AA1411">
            <v>10</v>
          </cell>
          <cell r="AB1411" t="str">
            <v>MÓVEIS E UTENSÍLIOS</v>
          </cell>
          <cell r="AC1411">
            <v>379.792213141026</v>
          </cell>
          <cell r="AD1411" t="str">
            <v>BOM</v>
          </cell>
        </row>
        <row r="1412">
          <cell r="X1412">
            <v>7994</v>
          </cell>
          <cell r="Y1412">
            <v>2039905</v>
          </cell>
          <cell r="Z1412" t="str">
            <v>UNIDADE DE TERAPIA INTENSIVA</v>
          </cell>
          <cell r="AA1412">
            <v>10</v>
          </cell>
          <cell r="AB1412" t="str">
            <v>MÓVEIS E UTENSÍLIOS</v>
          </cell>
          <cell r="AC1412">
            <v>379.792213141026</v>
          </cell>
          <cell r="AD1412" t="str">
            <v>BOM</v>
          </cell>
        </row>
        <row r="1413">
          <cell r="X1413">
            <v>7995</v>
          </cell>
          <cell r="Y1413">
            <v>2039906</v>
          </cell>
          <cell r="Z1413" t="str">
            <v>UNIDADE DE TERAPIA INTENSIVA</v>
          </cell>
          <cell r="AA1413">
            <v>10</v>
          </cell>
          <cell r="AB1413" t="str">
            <v>MÓVEIS E UTENSÍLIOS</v>
          </cell>
          <cell r="AC1413">
            <v>379.792213141026</v>
          </cell>
          <cell r="AD1413" t="str">
            <v>BOM</v>
          </cell>
        </row>
        <row r="1414">
          <cell r="X1414">
            <v>7996</v>
          </cell>
          <cell r="Y1414">
            <v>2039907</v>
          </cell>
          <cell r="Z1414" t="str">
            <v>UNIDADE DE TERAPIA INTENSIVA</v>
          </cell>
          <cell r="AA1414">
            <v>10</v>
          </cell>
          <cell r="AB1414" t="str">
            <v>MÓVEIS E UTENSÍLIOS</v>
          </cell>
          <cell r="AC1414">
            <v>227.405368589744</v>
          </cell>
          <cell r="AD1414" t="str">
            <v>BOM</v>
          </cell>
        </row>
        <row r="1415">
          <cell r="X1415">
            <v>7997</v>
          </cell>
          <cell r="Y1415">
            <v>2039908</v>
          </cell>
          <cell r="Z1415" t="str">
            <v>UNIDADE DE TERAPIA INTENSIVA</v>
          </cell>
          <cell r="AA1415">
            <v>10</v>
          </cell>
          <cell r="AB1415" t="str">
            <v>MÓVEIS E UTENSÍLIOS</v>
          </cell>
          <cell r="AC1415">
            <v>424.548701923076</v>
          </cell>
          <cell r="AD1415" t="str">
            <v>BOM</v>
          </cell>
        </row>
        <row r="1416">
          <cell r="X1416">
            <v>6553</v>
          </cell>
          <cell r="Y1416">
            <v>2039909</v>
          </cell>
          <cell r="Z1416" t="str">
            <v>UNIDADE DE TERAPIA INTENSIVA</v>
          </cell>
          <cell r="AA1416">
            <v>10</v>
          </cell>
          <cell r="AB1416" t="str">
            <v>MAQ. E EQUIPAMENTOS</v>
          </cell>
          <cell r="AC1416">
            <v>12802.2846025641</v>
          </cell>
          <cell r="AD1416" t="str">
            <v>BOM</v>
          </cell>
        </row>
        <row r="1417">
          <cell r="X1417">
            <v>7233</v>
          </cell>
          <cell r="Y1417">
            <v>2039910</v>
          </cell>
          <cell r="Z1417" t="str">
            <v>UNIDADE DE TERAPIA INTENSIVA</v>
          </cell>
          <cell r="AA1417">
            <v>6</v>
          </cell>
          <cell r="AB1417" t="str">
            <v>MAQ. E EQUIPAMENTOS</v>
          </cell>
          <cell r="AC1417">
            <v>111.061381766373</v>
          </cell>
          <cell r="AD1417" t="str">
            <v>BOM</v>
          </cell>
        </row>
        <row r="1418">
          <cell r="X1418">
            <v>7234</v>
          </cell>
          <cell r="Y1418">
            <v>2039911</v>
          </cell>
          <cell r="Z1418" t="str">
            <v>UNIDADE DE TERAPIA INTENSIVA</v>
          </cell>
          <cell r="AA1418">
            <v>6</v>
          </cell>
          <cell r="AB1418" t="str">
            <v>MAQ. E EQUIPAMENTOS</v>
          </cell>
          <cell r="AC1418">
            <v>111.061381766373</v>
          </cell>
          <cell r="AD1418" t="str">
            <v>BOM</v>
          </cell>
        </row>
        <row r="1419">
          <cell r="X1419">
            <v>7235</v>
          </cell>
          <cell r="Y1419">
            <v>2039912</v>
          </cell>
          <cell r="Z1419" t="str">
            <v>CENTRO CIRÚRGICO</v>
          </cell>
          <cell r="AA1419">
            <v>6</v>
          </cell>
          <cell r="AB1419" t="str">
            <v>MAQ. E EQUIPAMENTOS</v>
          </cell>
          <cell r="AC1419">
            <v>111.061381766373</v>
          </cell>
          <cell r="AD1419" t="str">
            <v>BOM</v>
          </cell>
        </row>
        <row r="1420">
          <cell r="X1420">
            <v>7236</v>
          </cell>
          <cell r="Y1420">
            <v>2039913</v>
          </cell>
          <cell r="Z1420" t="str">
            <v>CENTRO CIRÚRGICO</v>
          </cell>
          <cell r="AA1420">
            <v>6</v>
          </cell>
          <cell r="AB1420" t="str">
            <v>MAQ. E EQUIPAMENTOS</v>
          </cell>
          <cell r="AC1420">
            <v>111.061381766373</v>
          </cell>
          <cell r="AD1420" t="str">
            <v>BOM</v>
          </cell>
        </row>
        <row r="1421">
          <cell r="X1421">
            <v>7237</v>
          </cell>
          <cell r="Y1421">
            <v>2039914</v>
          </cell>
          <cell r="Z1421" t="str">
            <v>UNIDADE DE TERAPIA INTENSIVA</v>
          </cell>
          <cell r="AA1421">
            <v>6</v>
          </cell>
          <cell r="AB1421" t="str">
            <v>MAQ. E EQUIPAMENTOS</v>
          </cell>
          <cell r="AC1421">
            <v>111.061381766373</v>
          </cell>
          <cell r="AD1421" t="str">
            <v>BOM</v>
          </cell>
        </row>
        <row r="1422">
          <cell r="X1422">
            <v>7238</v>
          </cell>
          <cell r="Y1422">
            <v>2039915</v>
          </cell>
          <cell r="Z1422" t="str">
            <v>CENTRO CIRÚRGICO</v>
          </cell>
          <cell r="AA1422">
            <v>6</v>
          </cell>
          <cell r="AB1422" t="str">
            <v>MAQ. E EQUIPAMENTOS</v>
          </cell>
          <cell r="AC1422">
            <v>111.061381766373</v>
          </cell>
          <cell r="AD1422" t="str">
            <v>BOM</v>
          </cell>
        </row>
        <row r="1423">
          <cell r="X1423">
            <v>7239</v>
          </cell>
          <cell r="Y1423">
            <v>2039916</v>
          </cell>
          <cell r="Z1423" t="str">
            <v>CENTRO CIRÚRGICO</v>
          </cell>
          <cell r="AA1423">
            <v>6</v>
          </cell>
          <cell r="AB1423" t="str">
            <v>MAQ. E EQUIPAMENTOS</v>
          </cell>
          <cell r="AC1423">
            <v>111.061381766373</v>
          </cell>
          <cell r="AD1423" t="str">
            <v>BOM</v>
          </cell>
        </row>
        <row r="1424">
          <cell r="X1424">
            <v>7240</v>
          </cell>
          <cell r="Y1424">
            <v>2039917</v>
          </cell>
          <cell r="Z1424" t="str">
            <v>UNIDADE DE TERAPIA INTENSIVA</v>
          </cell>
          <cell r="AA1424">
            <v>6</v>
          </cell>
          <cell r="AB1424" t="str">
            <v>MAQ. E EQUIPAMENTOS</v>
          </cell>
          <cell r="AC1424">
            <v>111.061381766373</v>
          </cell>
          <cell r="AD1424" t="str">
            <v>BOM</v>
          </cell>
        </row>
        <row r="1425">
          <cell r="X1425">
            <v>7241</v>
          </cell>
          <cell r="Y1425">
            <v>2039918</v>
          </cell>
          <cell r="Z1425" t="str">
            <v>CENTRO CIRÚRGICO</v>
          </cell>
          <cell r="AA1425">
            <v>6</v>
          </cell>
          <cell r="AB1425" t="str">
            <v>MAQ. E EQUIPAMENTOS</v>
          </cell>
          <cell r="AC1425">
            <v>111.061381766373</v>
          </cell>
          <cell r="AD1425" t="str">
            <v>BOM</v>
          </cell>
        </row>
        <row r="1426">
          <cell r="X1426">
            <v>7242</v>
          </cell>
          <cell r="Y1426">
            <v>2039919</v>
          </cell>
          <cell r="Z1426" t="str">
            <v>UNIDADE DE TERAPIA INTENSIVA</v>
          </cell>
          <cell r="AA1426">
            <v>6</v>
          </cell>
          <cell r="AB1426" t="str">
            <v>MAQ. E EQUIPAMENTOS</v>
          </cell>
          <cell r="AC1426">
            <v>111.061381766373</v>
          </cell>
          <cell r="AD1426" t="str">
            <v>BOM</v>
          </cell>
        </row>
        <row r="1427">
          <cell r="X1427">
            <v>7243</v>
          </cell>
          <cell r="Y1427">
            <v>2039920</v>
          </cell>
          <cell r="Z1427" t="str">
            <v>GALPÃO ALMOXARIFADO</v>
          </cell>
          <cell r="AA1427">
            <v>6</v>
          </cell>
          <cell r="AB1427" t="str">
            <v>MAQ. E EQUIPAMENTOS</v>
          </cell>
          <cell r="AC1427">
            <v>111.061381766373</v>
          </cell>
          <cell r="AD1427" t="str">
            <v>SUCATA</v>
          </cell>
        </row>
        <row r="1428">
          <cell r="X1428">
            <v>7244</v>
          </cell>
          <cell r="Y1428">
            <v>2039921</v>
          </cell>
          <cell r="Z1428" t="str">
            <v>CENTRO CIRÚRGICO</v>
          </cell>
          <cell r="AA1428">
            <v>6</v>
          </cell>
          <cell r="AB1428" t="str">
            <v>MAQ. E EQUIPAMENTOS</v>
          </cell>
          <cell r="AC1428">
            <v>111.061381766373</v>
          </cell>
          <cell r="AD1428" t="str">
            <v>BOM</v>
          </cell>
        </row>
        <row r="1429">
          <cell r="X1429">
            <v>7245</v>
          </cell>
          <cell r="Y1429">
            <v>2039922</v>
          </cell>
          <cell r="Z1429" t="str">
            <v>CENTRO CIRÚRGICO</v>
          </cell>
          <cell r="AA1429">
            <v>6</v>
          </cell>
          <cell r="AB1429" t="str">
            <v>MAQ. E EQUIPAMENTOS</v>
          </cell>
          <cell r="AC1429">
            <v>111.061381766373</v>
          </cell>
          <cell r="AD1429" t="str">
            <v>BOM</v>
          </cell>
        </row>
        <row r="1430">
          <cell r="X1430">
            <v>7246</v>
          </cell>
          <cell r="Y1430">
            <v>2039923</v>
          </cell>
          <cell r="Z1430" t="str">
            <v>UNIDADE DE TERAPIA INTENSIVA</v>
          </cell>
          <cell r="AA1430">
            <v>6</v>
          </cell>
          <cell r="AB1430" t="str">
            <v>MAQ. E EQUIPAMENTOS</v>
          </cell>
          <cell r="AC1430">
            <v>111.061381766373</v>
          </cell>
          <cell r="AD1430" t="str">
            <v>BOM</v>
          </cell>
        </row>
        <row r="1431">
          <cell r="X1431">
            <v>7247</v>
          </cell>
          <cell r="Y1431">
            <v>2039924</v>
          </cell>
          <cell r="Z1431" t="str">
            <v>UNIDADE DE TERAPIA INTENSIVA</v>
          </cell>
          <cell r="AA1431">
            <v>6</v>
          </cell>
          <cell r="AB1431" t="str">
            <v>MAQ. E EQUIPAMENTOS</v>
          </cell>
          <cell r="AC1431">
            <v>111.061381766373</v>
          </cell>
          <cell r="AD1431" t="str">
            <v>BOM</v>
          </cell>
        </row>
        <row r="1432">
          <cell r="X1432">
            <v>7248</v>
          </cell>
          <cell r="Y1432">
            <v>2039925</v>
          </cell>
          <cell r="Z1432" t="str">
            <v>UNIDADE DE TERAPIA INTENSIVA</v>
          </cell>
          <cell r="AA1432">
            <v>6</v>
          </cell>
          <cell r="AB1432" t="str">
            <v>MAQ. E EQUIPAMENTOS</v>
          </cell>
          <cell r="AC1432">
            <v>111.061381766373</v>
          </cell>
          <cell r="AD1432" t="str">
            <v>BOM</v>
          </cell>
        </row>
        <row r="1433">
          <cell r="X1433">
            <v>7249</v>
          </cell>
          <cell r="Y1433">
            <v>2039926</v>
          </cell>
          <cell r="Z1433" t="str">
            <v>UNIDADE DE TERAPIA INTENSIVA</v>
          </cell>
          <cell r="AA1433">
            <v>6</v>
          </cell>
          <cell r="AB1433" t="str">
            <v>MAQ. E EQUIPAMENTOS</v>
          </cell>
          <cell r="AC1433">
            <v>111.061381766373</v>
          </cell>
          <cell r="AD1433" t="str">
            <v>BOM</v>
          </cell>
        </row>
        <row r="1434">
          <cell r="X1434">
            <v>7250</v>
          </cell>
          <cell r="Y1434">
            <v>2039927</v>
          </cell>
          <cell r="Z1434" t="str">
            <v>CENTRO CIRÚRGICO</v>
          </cell>
          <cell r="AA1434">
            <v>6</v>
          </cell>
          <cell r="AB1434" t="str">
            <v>MAQ. E EQUIPAMENTOS</v>
          </cell>
          <cell r="AC1434">
            <v>111.061381766373</v>
          </cell>
          <cell r="AD1434" t="str">
            <v>BOM</v>
          </cell>
        </row>
        <row r="1435">
          <cell r="X1435">
            <v>7251</v>
          </cell>
          <cell r="Y1435">
            <v>2039928</v>
          </cell>
          <cell r="Z1435" t="str">
            <v>UNIDADE DE TERAPIA INTENSIVA</v>
          </cell>
          <cell r="AA1435">
            <v>6</v>
          </cell>
          <cell r="AB1435" t="str">
            <v>MAQ. E EQUIPAMENTOS</v>
          </cell>
          <cell r="AC1435">
            <v>111.061381766373</v>
          </cell>
          <cell r="AD1435" t="str">
            <v>BOM</v>
          </cell>
        </row>
        <row r="1436">
          <cell r="X1436">
            <v>7252</v>
          </cell>
          <cell r="Y1436">
            <v>2039929</v>
          </cell>
          <cell r="Z1436" t="str">
            <v>CENTRO CIRÚRGICO</v>
          </cell>
          <cell r="AA1436">
            <v>6</v>
          </cell>
          <cell r="AB1436" t="str">
            <v>MAQ. E EQUIPAMENTOS</v>
          </cell>
          <cell r="AC1436">
            <v>111.061381766373</v>
          </cell>
          <cell r="AD1436" t="str">
            <v>BOM</v>
          </cell>
        </row>
        <row r="1437">
          <cell r="X1437">
            <v>7253</v>
          </cell>
          <cell r="Y1437">
            <v>2039930</v>
          </cell>
          <cell r="Z1437" t="str">
            <v>UTI - FARMÁCIA SATÉLITE</v>
          </cell>
          <cell r="AA1437">
            <v>6</v>
          </cell>
          <cell r="AB1437" t="str">
            <v>MAQ. E EQUIPAMENTOS</v>
          </cell>
          <cell r="AC1437">
            <v>111.061381766373</v>
          </cell>
          <cell r="AD1437" t="str">
            <v>BOM</v>
          </cell>
        </row>
        <row r="1438">
          <cell r="X1438">
            <v>7254</v>
          </cell>
          <cell r="Y1438">
            <v>2039931</v>
          </cell>
          <cell r="Z1438" t="str">
            <v>ROUPARIA</v>
          </cell>
          <cell r="AA1438">
            <v>6</v>
          </cell>
          <cell r="AB1438" t="str">
            <v>MAQ. E EQUIPAMENTOS</v>
          </cell>
          <cell r="AC1438">
            <v>113.749131766374</v>
          </cell>
          <cell r="AD1438" t="str">
            <v>BOM</v>
          </cell>
        </row>
        <row r="1439">
          <cell r="X1439">
            <v>7255</v>
          </cell>
          <cell r="Y1439">
            <v>2039932</v>
          </cell>
          <cell r="Z1439" t="str">
            <v>CLINICA MEDICA</v>
          </cell>
          <cell r="AA1439">
            <v>6</v>
          </cell>
          <cell r="AB1439" t="str">
            <v>MAQ. E EQUIPAMENTOS</v>
          </cell>
          <cell r="AC1439">
            <v>113.749131766374</v>
          </cell>
          <cell r="AD1439" t="str">
            <v>BOM</v>
          </cell>
        </row>
        <row r="1440">
          <cell r="X1440">
            <v>7256</v>
          </cell>
          <cell r="Y1440">
            <v>2039933</v>
          </cell>
          <cell r="Z1440" t="str">
            <v>SESMT (AMBULATÓRIO MÉDICO)</v>
          </cell>
          <cell r="AA1440">
            <v>6</v>
          </cell>
          <cell r="AB1440" t="str">
            <v>MAQ. E EQUIPAMENTOS</v>
          </cell>
          <cell r="AC1440">
            <v>113.749131766374</v>
          </cell>
          <cell r="AD1440" t="str">
            <v>BOM</v>
          </cell>
        </row>
        <row r="1441">
          <cell r="X1441">
            <v>7257</v>
          </cell>
          <cell r="Y1441">
            <v>2039934</v>
          </cell>
          <cell r="Z1441" t="str">
            <v>SESMT (AMBULATÓRIO MÉDICO)</v>
          </cell>
          <cell r="AA1441">
            <v>6</v>
          </cell>
          <cell r="AB1441" t="str">
            <v>MAQ. E EQUIPAMENTOS</v>
          </cell>
          <cell r="AC1441">
            <v>113.749131766374</v>
          </cell>
          <cell r="AD1441" t="str">
            <v>BOM</v>
          </cell>
        </row>
        <row r="1442">
          <cell r="X1442">
            <v>7258</v>
          </cell>
          <cell r="Y1442">
            <v>2039935</v>
          </cell>
          <cell r="Z1442" t="str">
            <v>UNIDADE DE TERAPIA INTENSIVA</v>
          </cell>
          <cell r="AA1442">
            <v>6</v>
          </cell>
          <cell r="AB1442" t="str">
            <v>MAQ. E EQUIPAMENTOS</v>
          </cell>
          <cell r="AC1442">
            <v>113.749131766374</v>
          </cell>
          <cell r="AD1442" t="str">
            <v>BOM</v>
          </cell>
        </row>
        <row r="1443">
          <cell r="X1443">
            <v>7259</v>
          </cell>
          <cell r="Y1443">
            <v>2039936</v>
          </cell>
          <cell r="Z1443" t="str">
            <v>UNIDADE DE TERAPIA INTENSIVA</v>
          </cell>
          <cell r="AA1443">
            <v>6</v>
          </cell>
          <cell r="AB1443" t="str">
            <v>MAQ. E EQUIPAMENTOS</v>
          </cell>
          <cell r="AC1443">
            <v>110.997356766373</v>
          </cell>
          <cell r="AD1443" t="str">
            <v>BOM</v>
          </cell>
        </row>
        <row r="1444">
          <cell r="X1444">
            <v>7260</v>
          </cell>
          <cell r="Y1444">
            <v>2039937</v>
          </cell>
          <cell r="Z1444" t="str">
            <v>CLINICA CIRURGICA</v>
          </cell>
          <cell r="AA1444">
            <v>6</v>
          </cell>
          <cell r="AB1444" t="str">
            <v>MAQ. E EQUIPAMENTOS</v>
          </cell>
          <cell r="AC1444">
            <v>110.997356766373</v>
          </cell>
          <cell r="AD1444" t="str">
            <v>BOM</v>
          </cell>
        </row>
        <row r="1445">
          <cell r="X1445">
            <v>7261</v>
          </cell>
          <cell r="Y1445">
            <v>2039938</v>
          </cell>
          <cell r="Z1445" t="str">
            <v>CLINICA CIRURGICA</v>
          </cell>
          <cell r="AA1445">
            <v>6</v>
          </cell>
          <cell r="AB1445" t="str">
            <v>MAQ. E EQUIPAMENTOS</v>
          </cell>
          <cell r="AC1445">
            <v>111.24554843304</v>
          </cell>
          <cell r="AD1445" t="str">
            <v>BOM</v>
          </cell>
        </row>
        <row r="1446">
          <cell r="X1446">
            <v>7279</v>
          </cell>
          <cell r="Y1446">
            <v>2039939</v>
          </cell>
          <cell r="Z1446" t="str">
            <v>GALPÃO ALMOXARIFADO</v>
          </cell>
          <cell r="AA1446">
            <v>10</v>
          </cell>
          <cell r="AB1446" t="str">
            <v>MAQ. E EQUIPAMENTOS</v>
          </cell>
          <cell r="AC1446">
            <v>2275.65342172365</v>
          </cell>
          <cell r="AD1446" t="str">
            <v>RUIM</v>
          </cell>
        </row>
        <row r="1447">
          <cell r="X1447">
            <v>7284</v>
          </cell>
          <cell r="Y1447">
            <v>2039940</v>
          </cell>
          <cell r="Z1447" t="str">
            <v>ASTEC</v>
          </cell>
          <cell r="AA1447">
            <v>6</v>
          </cell>
          <cell r="AB1447" t="str">
            <v>MÓVEIS E UTENSÍLIOS</v>
          </cell>
          <cell r="AC1447">
            <v>785.190158119658</v>
          </cell>
          <cell r="AD1447" t="str">
            <v>BOM</v>
          </cell>
        </row>
        <row r="1448">
          <cell r="X1448">
            <v>7869</v>
          </cell>
          <cell r="Y1448">
            <v>2039941</v>
          </cell>
          <cell r="Z1448" t="str">
            <v>CLÍNICA MEDICA</v>
          </cell>
          <cell r="AA1448">
            <v>10</v>
          </cell>
          <cell r="AB1448" t="str">
            <v>MAQ. E EQUIPAMENTOS</v>
          </cell>
          <cell r="AC1448">
            <v>807.388213675214</v>
          </cell>
          <cell r="AD1448" t="str">
            <v>BOM</v>
          </cell>
        </row>
        <row r="1449">
          <cell r="X1449">
            <v>7285</v>
          </cell>
          <cell r="Y1449">
            <v>2039942</v>
          </cell>
          <cell r="Z1449" t="str">
            <v>UNIDADE DE TERAPIA INTENSIVA</v>
          </cell>
          <cell r="AA1449">
            <v>10</v>
          </cell>
          <cell r="AB1449" t="str">
            <v>MÓVEIS E UTENSÍLIOS</v>
          </cell>
          <cell r="AC1449">
            <v>207.619082692308</v>
          </cell>
          <cell r="AD1449" t="str">
            <v>BOM</v>
          </cell>
        </row>
        <row r="1450">
          <cell r="X1450">
            <v>7286</v>
          </cell>
          <cell r="Y1450">
            <v>2039943</v>
          </cell>
          <cell r="Z1450" t="str">
            <v>UNIDADE DE TERAPIA INTENSIVA</v>
          </cell>
          <cell r="AA1450">
            <v>10</v>
          </cell>
          <cell r="AB1450" t="str">
            <v>MÓVEIS E UTENSÍLIOS</v>
          </cell>
          <cell r="AC1450">
            <v>207.619082692308</v>
          </cell>
          <cell r="AD1450" t="str">
            <v>BOM</v>
          </cell>
        </row>
        <row r="1451">
          <cell r="X1451">
            <v>7287</v>
          </cell>
          <cell r="Y1451">
            <v>2039944</v>
          </cell>
          <cell r="Z1451" t="str">
            <v>GALPÃO ALMOXARIFADO</v>
          </cell>
          <cell r="AA1451">
            <v>10</v>
          </cell>
          <cell r="AB1451" t="str">
            <v>MÓVEIS E UTENSÍLIOS</v>
          </cell>
          <cell r="AC1451">
            <v>259.628443447294</v>
          </cell>
          <cell r="AD1451" t="str">
            <v>SUCATA</v>
          </cell>
        </row>
        <row r="1452">
          <cell r="X1452">
            <v>7288</v>
          </cell>
          <cell r="Y1452">
            <v>2039945</v>
          </cell>
          <cell r="Z1452" t="str">
            <v>UNIDADE DE TERAPIA INTENSIVA</v>
          </cell>
          <cell r="AA1452">
            <v>10</v>
          </cell>
          <cell r="AB1452" t="str">
            <v>MÓVEIS E UTENSÍLIOS</v>
          </cell>
          <cell r="AC1452">
            <v>259.628443447294</v>
          </cell>
          <cell r="AD1452" t="str">
            <v>BOM</v>
          </cell>
        </row>
        <row r="1453">
          <cell r="X1453">
            <v>7289</v>
          </cell>
          <cell r="Y1453">
            <v>2039946</v>
          </cell>
          <cell r="Z1453" t="str">
            <v>GALPÃO ALMOXARIFADO</v>
          </cell>
          <cell r="AA1453">
            <v>10</v>
          </cell>
          <cell r="AB1453" t="str">
            <v>MÓVEIS E UTENSÍLIOS</v>
          </cell>
          <cell r="AC1453">
            <v>259.628443447294</v>
          </cell>
          <cell r="AD1453" t="str">
            <v>SUCATA</v>
          </cell>
        </row>
        <row r="1454">
          <cell r="X1454">
            <v>7290</v>
          </cell>
          <cell r="Y1454">
            <v>2039947</v>
          </cell>
          <cell r="Z1454" t="str">
            <v>UNIDADE DE TERAPIA INTENSIVA</v>
          </cell>
          <cell r="AA1454">
            <v>10</v>
          </cell>
          <cell r="AB1454" t="str">
            <v>MÓVEIS E UTENSÍLIOS</v>
          </cell>
          <cell r="AC1454">
            <v>259.628443447294</v>
          </cell>
          <cell r="AD1454" t="str">
            <v>BOM</v>
          </cell>
        </row>
        <row r="1455">
          <cell r="X1455">
            <v>7291</v>
          </cell>
          <cell r="Y1455">
            <v>2039948</v>
          </cell>
          <cell r="Z1455" t="str">
            <v>UNIDADE DE TERAPIA INTENSIVA</v>
          </cell>
          <cell r="AA1455">
            <v>10</v>
          </cell>
          <cell r="AB1455" t="str">
            <v>MÓVEIS E UTENSÍLIOS</v>
          </cell>
          <cell r="AC1455">
            <v>259.628443447294</v>
          </cell>
          <cell r="AD1455" t="str">
            <v>BOM</v>
          </cell>
        </row>
        <row r="1456">
          <cell r="X1456">
            <v>7292</v>
          </cell>
          <cell r="Y1456">
            <v>2039949</v>
          </cell>
          <cell r="Z1456" t="str">
            <v>UNIDADE DE TERAPIA INTENSIVA</v>
          </cell>
          <cell r="AA1456">
            <v>10</v>
          </cell>
          <cell r="AB1456" t="str">
            <v>MÓVEIS E UTENSÍLIOS</v>
          </cell>
          <cell r="AC1456">
            <v>259.628443447294</v>
          </cell>
          <cell r="AD1456" t="str">
            <v>BOM</v>
          </cell>
        </row>
        <row r="1457">
          <cell r="X1457">
            <v>7293</v>
          </cell>
          <cell r="Y1457">
            <v>2039950</v>
          </cell>
          <cell r="Z1457" t="str">
            <v>UNIDADE DE TERAPIA INTENSIVA</v>
          </cell>
          <cell r="AA1457">
            <v>10</v>
          </cell>
          <cell r="AB1457" t="str">
            <v>MÓVEIS E UTENSÍLIOS</v>
          </cell>
          <cell r="AC1457">
            <v>259.628443447294</v>
          </cell>
          <cell r="AD1457" t="str">
            <v>BOM</v>
          </cell>
        </row>
        <row r="1458">
          <cell r="X1458">
            <v>7294</v>
          </cell>
          <cell r="Y1458">
            <v>2039951</v>
          </cell>
          <cell r="Z1458" t="str">
            <v>UNIDADE DE TERAPIA INTENSIVA</v>
          </cell>
          <cell r="AA1458">
            <v>10</v>
          </cell>
          <cell r="AB1458" t="str">
            <v>MÓVEIS E UTENSÍLIOS</v>
          </cell>
          <cell r="AC1458">
            <v>259.628443447294</v>
          </cell>
          <cell r="AD1458" t="str">
            <v>BOM</v>
          </cell>
        </row>
        <row r="1459">
          <cell r="X1459">
            <v>7295</v>
          </cell>
          <cell r="Y1459">
            <v>2039952</v>
          </cell>
          <cell r="Z1459" t="str">
            <v>UNIDADE DE TERAPIA INTENSIVA</v>
          </cell>
          <cell r="AA1459">
            <v>10</v>
          </cell>
          <cell r="AB1459" t="str">
            <v>MÓVEIS E UTENSÍLIOS</v>
          </cell>
          <cell r="AC1459">
            <v>259.628443447294</v>
          </cell>
          <cell r="AD1459" t="str">
            <v>BOM</v>
          </cell>
        </row>
        <row r="1460">
          <cell r="X1460">
            <v>7296</v>
          </cell>
          <cell r="Y1460">
            <v>2039953</v>
          </cell>
          <cell r="Z1460" t="str">
            <v>UNIDADE DE TERAPIA INTENSIVA</v>
          </cell>
          <cell r="AA1460">
            <v>10</v>
          </cell>
          <cell r="AB1460" t="str">
            <v>MÓVEIS E UTENSÍLIOS</v>
          </cell>
          <cell r="AC1460">
            <v>259.628443447294</v>
          </cell>
          <cell r="AD1460" t="str">
            <v>BOM</v>
          </cell>
        </row>
        <row r="1461">
          <cell r="X1461">
            <v>7297</v>
          </cell>
          <cell r="Y1461">
            <v>2039954</v>
          </cell>
          <cell r="Z1461" t="str">
            <v>UNIDADE DE TERAPIA INTENSIVA</v>
          </cell>
          <cell r="AA1461">
            <v>10</v>
          </cell>
          <cell r="AB1461" t="str">
            <v>MÓVEIS E UTENSÍLIOS</v>
          </cell>
          <cell r="AC1461">
            <v>259.628443447294</v>
          </cell>
          <cell r="AD1461" t="str">
            <v>BOM</v>
          </cell>
        </row>
        <row r="1462">
          <cell r="X1462">
            <v>7298</v>
          </cell>
          <cell r="Y1462">
            <v>2039955</v>
          </cell>
          <cell r="Z1462" t="str">
            <v>UNIDADE DE TERAPIA INTENSIVA</v>
          </cell>
          <cell r="AA1462">
            <v>10</v>
          </cell>
          <cell r="AB1462" t="str">
            <v>MÓVEIS E UTENSÍLIOS</v>
          </cell>
          <cell r="AC1462">
            <v>259.628443447294</v>
          </cell>
          <cell r="AD1462" t="str">
            <v>BOM</v>
          </cell>
        </row>
        <row r="1463">
          <cell r="X1463">
            <v>7299</v>
          </cell>
          <cell r="Y1463">
            <v>2039956</v>
          </cell>
          <cell r="Z1463" t="str">
            <v>UNIDADE DE TERAPIA INTENSIVA</v>
          </cell>
          <cell r="AA1463">
            <v>10</v>
          </cell>
          <cell r="AB1463" t="str">
            <v>MÓVEIS E UTENSÍLIOS</v>
          </cell>
          <cell r="AC1463">
            <v>259.628443447294</v>
          </cell>
          <cell r="AD1463" t="str">
            <v>BOM</v>
          </cell>
        </row>
        <row r="1464">
          <cell r="X1464">
            <v>7300</v>
          </cell>
          <cell r="Y1464">
            <v>2039957</v>
          </cell>
          <cell r="Z1464" t="str">
            <v>UNIDADE DE TERAPIA INTENSIVA</v>
          </cell>
          <cell r="AA1464">
            <v>10</v>
          </cell>
          <cell r="AB1464" t="str">
            <v>MÓVEIS E UTENSÍLIOS</v>
          </cell>
          <cell r="AC1464">
            <v>259.628443447294</v>
          </cell>
          <cell r="AD1464" t="str">
            <v>BOM</v>
          </cell>
        </row>
        <row r="1465">
          <cell r="X1465">
            <v>7301</v>
          </cell>
          <cell r="Y1465">
            <v>2039958</v>
          </cell>
          <cell r="Z1465" t="str">
            <v>UNIDADE DE TERAPIA INTENSIVA</v>
          </cell>
          <cell r="AA1465">
            <v>10</v>
          </cell>
          <cell r="AB1465" t="str">
            <v>MÓVEIS E UTENSÍLIOS</v>
          </cell>
          <cell r="AC1465">
            <v>190.795393447294</v>
          </cell>
          <cell r="AD1465" t="str">
            <v>BOM</v>
          </cell>
        </row>
        <row r="1466">
          <cell r="X1466">
            <v>7302</v>
          </cell>
          <cell r="Y1466">
            <v>2039959</v>
          </cell>
          <cell r="Z1466" t="str">
            <v>UNIDADE DE TERAPIA INTENSIVA</v>
          </cell>
          <cell r="AA1466">
            <v>10</v>
          </cell>
          <cell r="AB1466" t="str">
            <v>MÓVEIS E UTENSÍLIOS</v>
          </cell>
          <cell r="AC1466">
            <v>190.795393447294</v>
          </cell>
          <cell r="AD1466" t="str">
            <v>BOM</v>
          </cell>
        </row>
        <row r="1467">
          <cell r="X1467">
            <v>7303</v>
          </cell>
          <cell r="Y1467">
            <v>2039960</v>
          </cell>
          <cell r="Z1467" t="str">
            <v>UNIDADE DE TERAPIA INTENSIVA</v>
          </cell>
          <cell r="AA1467">
            <v>10</v>
          </cell>
          <cell r="AB1467" t="str">
            <v>MÓVEIS E UTENSÍLIOS</v>
          </cell>
          <cell r="AC1467">
            <v>257.270026780627</v>
          </cell>
          <cell r="AD1467" t="str">
            <v>BOM</v>
          </cell>
        </row>
        <row r="1468">
          <cell r="X1468">
            <v>7304</v>
          </cell>
          <cell r="Y1468">
            <v>2039961</v>
          </cell>
          <cell r="Z1468" t="str">
            <v>UNIDADE DE TERAPIA INTENSIVA</v>
          </cell>
          <cell r="AA1468">
            <v>10</v>
          </cell>
          <cell r="AB1468" t="str">
            <v>MÓVEIS E UTENSÍLIOS</v>
          </cell>
          <cell r="AC1468">
            <v>255.72086011396</v>
          </cell>
          <cell r="AD1468" t="str">
            <v>BOM</v>
          </cell>
        </row>
        <row r="1469">
          <cell r="X1469">
            <v>7305</v>
          </cell>
          <cell r="Y1469">
            <v>2039962</v>
          </cell>
          <cell r="Z1469" t="str">
            <v>GALPÃO ALMOXARIFADO</v>
          </cell>
          <cell r="AA1469">
            <v>3</v>
          </cell>
          <cell r="AB1469" t="str">
            <v>MÓVEIS E UTENSÍLIOS</v>
          </cell>
          <cell r="AC1469">
            <v>660.469326923033</v>
          </cell>
          <cell r="AD1469" t="str">
            <v>SUCATA</v>
          </cell>
        </row>
        <row r="1470">
          <cell r="X1470">
            <v>7306</v>
          </cell>
          <cell r="Y1470">
            <v>2039963</v>
          </cell>
          <cell r="Z1470" t="str">
            <v>GALPÃO ALMOXARIFADO</v>
          </cell>
          <cell r="AA1470">
            <v>3</v>
          </cell>
          <cell r="AB1470" t="str">
            <v>MÓVEIS E UTENSÍLIOS</v>
          </cell>
          <cell r="AC1470">
            <v>660.469326923033</v>
          </cell>
          <cell r="AD1470" t="str">
            <v>SUCATA</v>
          </cell>
        </row>
        <row r="1471">
          <cell r="X1471">
            <v>7307</v>
          </cell>
          <cell r="Y1471">
            <v>2039964</v>
          </cell>
          <cell r="Z1471" t="str">
            <v>DEPOSITO DE LIXO</v>
          </cell>
          <cell r="AA1471">
            <v>3</v>
          </cell>
          <cell r="AB1471" t="str">
            <v>MÓVEIS E UTENSÍLIOS</v>
          </cell>
          <cell r="AC1471">
            <v>662.449118589699</v>
          </cell>
          <cell r="AD1471" t="str">
            <v>BOM</v>
          </cell>
        </row>
        <row r="1472">
          <cell r="X1472">
            <v>7308</v>
          </cell>
          <cell r="Y1472">
            <v>2039965</v>
          </cell>
          <cell r="Z1472" t="str">
            <v>DEPOSITO DE LIXO</v>
          </cell>
          <cell r="AA1472">
            <v>3</v>
          </cell>
          <cell r="AB1472" t="str">
            <v>MÓVEIS E UTENSÍLIOS</v>
          </cell>
          <cell r="AC1472">
            <v>662.449118589699</v>
          </cell>
          <cell r="AD1472" t="str">
            <v>BOM</v>
          </cell>
        </row>
        <row r="1473">
          <cell r="X1473">
            <v>7309</v>
          </cell>
          <cell r="Y1473">
            <v>2039966</v>
          </cell>
          <cell r="Z1473" t="str">
            <v>DEPOSITO DE LIXO</v>
          </cell>
          <cell r="AA1473">
            <v>3</v>
          </cell>
          <cell r="AB1473" t="str">
            <v>MÓVEIS E UTENSÍLIOS</v>
          </cell>
          <cell r="AC1473">
            <v>662.972368589699</v>
          </cell>
          <cell r="AD1473" t="str">
            <v>BOM</v>
          </cell>
        </row>
        <row r="1474">
          <cell r="X1474">
            <v>7310</v>
          </cell>
          <cell r="Y1474">
            <v>2039967</v>
          </cell>
          <cell r="Z1474" t="str">
            <v>DEPOSITO DE LIXO</v>
          </cell>
          <cell r="AA1474">
            <v>3</v>
          </cell>
          <cell r="AB1474" t="str">
            <v>MÓVEIS E UTENSÍLIOS</v>
          </cell>
          <cell r="AC1474">
            <v>649.511410256363</v>
          </cell>
          <cell r="AD1474" t="str">
            <v>BOM</v>
          </cell>
        </row>
        <row r="1475">
          <cell r="X1475">
            <v>7311</v>
          </cell>
          <cell r="Y1475">
            <v>2039968</v>
          </cell>
          <cell r="Z1475" t="str">
            <v>DEPOSITO DE LIXO</v>
          </cell>
          <cell r="AA1475">
            <v>3</v>
          </cell>
          <cell r="AB1475" t="str">
            <v>MÓVEIS E UTENSÍLIOS</v>
          </cell>
          <cell r="AC1475">
            <v>649.511410256363</v>
          </cell>
          <cell r="AD1475" t="str">
            <v>BOM</v>
          </cell>
        </row>
        <row r="1476">
          <cell r="X1476">
            <v>7312</v>
          </cell>
          <cell r="Y1476">
            <v>2039969</v>
          </cell>
          <cell r="Z1476" t="str">
            <v>GALPÃO ALMOXARIFADO</v>
          </cell>
          <cell r="AA1476">
            <v>3</v>
          </cell>
          <cell r="AB1476" t="str">
            <v>MÓVEIS E UTENSÍLIOS</v>
          </cell>
          <cell r="AC1476">
            <v>649.511410256363</v>
          </cell>
          <cell r="AD1476" t="str">
            <v>SUCATA</v>
          </cell>
        </row>
        <row r="1477">
          <cell r="X1477">
            <v>7313</v>
          </cell>
          <cell r="Y1477">
            <v>2039970</v>
          </cell>
          <cell r="Z1477" t="str">
            <v>DEPOSITO DE LIXO</v>
          </cell>
          <cell r="AA1477">
            <v>3</v>
          </cell>
          <cell r="AB1477" t="str">
            <v>MÓVEIS E UTENSÍLIOS</v>
          </cell>
          <cell r="AC1477">
            <v>649.511410256363</v>
          </cell>
          <cell r="AD1477" t="str">
            <v>BOM</v>
          </cell>
        </row>
        <row r="1478">
          <cell r="X1478">
            <v>7314</v>
          </cell>
          <cell r="Y1478">
            <v>2039971</v>
          </cell>
          <cell r="Z1478" t="str">
            <v>DEPOSITO DE LIXO</v>
          </cell>
          <cell r="AA1478">
            <v>3</v>
          </cell>
          <cell r="AB1478" t="str">
            <v>MÓVEIS E UTENSÍLIOS</v>
          </cell>
          <cell r="AC1478">
            <v>649.511410256363</v>
          </cell>
          <cell r="AD1478" t="str">
            <v>BOM</v>
          </cell>
        </row>
        <row r="1479">
          <cell r="X1479">
            <v>7262</v>
          </cell>
          <cell r="Y1479">
            <v>2039972</v>
          </cell>
          <cell r="Z1479" t="str">
            <v>ROUPARIA</v>
          </cell>
          <cell r="AA1479">
            <v>10</v>
          </cell>
          <cell r="AB1479" t="str">
            <v>MÓVEIS E UTENSÍLIOS</v>
          </cell>
          <cell r="AC1479">
            <v>143.553988603979</v>
          </cell>
          <cell r="AD1479" t="str">
            <v>BOM</v>
          </cell>
        </row>
        <row r="1480">
          <cell r="X1480">
            <v>7263</v>
          </cell>
          <cell r="Y1480">
            <v>2039973</v>
          </cell>
          <cell r="Z1480" t="str">
            <v>ROUPARIA</v>
          </cell>
          <cell r="AA1480">
            <v>10</v>
          </cell>
          <cell r="AB1480" t="str">
            <v>MÓVEIS E UTENSÍLIOS</v>
          </cell>
          <cell r="AC1480">
            <v>143.553988603979</v>
          </cell>
          <cell r="AD1480" t="str">
            <v>BOM</v>
          </cell>
        </row>
        <row r="1481">
          <cell r="X1481">
            <v>7264</v>
          </cell>
          <cell r="Y1481">
            <v>2039974</v>
          </cell>
          <cell r="Z1481" t="str">
            <v>ROUPARIA</v>
          </cell>
          <cell r="AA1481">
            <v>10</v>
          </cell>
          <cell r="AB1481" t="str">
            <v>MÓVEIS E UTENSÍLIOS</v>
          </cell>
          <cell r="AC1481">
            <v>143.553988603979</v>
          </cell>
          <cell r="AD1481" t="str">
            <v>BOM</v>
          </cell>
        </row>
        <row r="1482">
          <cell r="X1482">
            <v>7265</v>
          </cell>
          <cell r="Y1482">
            <v>2039975</v>
          </cell>
          <cell r="Z1482" t="str">
            <v>ROUPARIA</v>
          </cell>
          <cell r="AA1482">
            <v>10</v>
          </cell>
          <cell r="AB1482" t="str">
            <v>MÓVEIS E UTENSÍLIOS</v>
          </cell>
          <cell r="AC1482">
            <v>143.553988603979</v>
          </cell>
          <cell r="AD1482" t="str">
            <v>BOM</v>
          </cell>
        </row>
        <row r="1483">
          <cell r="X1483">
            <v>7266</v>
          </cell>
          <cell r="Y1483">
            <v>2039976</v>
          </cell>
          <cell r="Z1483" t="str">
            <v>ROUPARIA</v>
          </cell>
          <cell r="AA1483">
            <v>10</v>
          </cell>
          <cell r="AB1483" t="str">
            <v>MÓVEIS E UTENSÍLIOS</v>
          </cell>
          <cell r="AC1483">
            <v>143.553988603979</v>
          </cell>
          <cell r="AD1483" t="str">
            <v>BOM</v>
          </cell>
        </row>
        <row r="1484">
          <cell r="X1484">
            <v>7267</v>
          </cell>
          <cell r="Y1484">
            <v>2039977</v>
          </cell>
          <cell r="Z1484" t="str">
            <v>ROUPARIA</v>
          </cell>
          <cell r="AA1484">
            <v>10</v>
          </cell>
          <cell r="AB1484" t="str">
            <v>MÓVEIS E UTENSÍLIOS</v>
          </cell>
          <cell r="AC1484">
            <v>143.553988603979</v>
          </cell>
          <cell r="AD1484" t="str">
            <v>BOM</v>
          </cell>
        </row>
        <row r="1485">
          <cell r="X1485">
            <v>7268</v>
          </cell>
          <cell r="Y1485">
            <v>2039978</v>
          </cell>
          <cell r="Z1485" t="str">
            <v>ROUPARIA</v>
          </cell>
          <cell r="AA1485">
            <v>10</v>
          </cell>
          <cell r="AB1485" t="str">
            <v>MÓVEIS E UTENSÍLIOS</v>
          </cell>
          <cell r="AC1485">
            <v>143.553988603979</v>
          </cell>
          <cell r="AD1485" t="str">
            <v>BOM</v>
          </cell>
        </row>
        <row r="1486">
          <cell r="X1486">
            <v>7269</v>
          </cell>
          <cell r="Y1486">
            <v>2039979</v>
          </cell>
          <cell r="Z1486" t="str">
            <v>ROUPARIA</v>
          </cell>
          <cell r="AA1486">
            <v>10</v>
          </cell>
          <cell r="AB1486" t="str">
            <v>MÓVEIS E UTENSÍLIOS</v>
          </cell>
          <cell r="AC1486">
            <v>143.553988603979</v>
          </cell>
          <cell r="AD1486" t="str">
            <v>BOM</v>
          </cell>
        </row>
        <row r="1487">
          <cell r="X1487">
            <v>7270</v>
          </cell>
          <cell r="Y1487">
            <v>2039980</v>
          </cell>
          <cell r="Z1487" t="str">
            <v>ROUPARIA</v>
          </cell>
          <cell r="AA1487">
            <v>10</v>
          </cell>
          <cell r="AB1487" t="str">
            <v>MÓVEIS E UTENSÍLIOS</v>
          </cell>
          <cell r="AC1487">
            <v>143.553988603979</v>
          </cell>
          <cell r="AD1487" t="str">
            <v>BOM</v>
          </cell>
        </row>
        <row r="1488">
          <cell r="X1488">
            <v>7271</v>
          </cell>
          <cell r="Y1488">
            <v>2039981</v>
          </cell>
          <cell r="Z1488" t="str">
            <v>UNIDADE DE TERAPIA INTENSIVA</v>
          </cell>
          <cell r="AA1488">
            <v>7</v>
          </cell>
          <cell r="AB1488" t="str">
            <v>MÓVEIS E UTENSÍLIOS</v>
          </cell>
          <cell r="AC1488">
            <v>101.82416666666</v>
          </cell>
          <cell r="AD1488" t="str">
            <v>BOM</v>
          </cell>
        </row>
        <row r="1489">
          <cell r="X1489">
            <v>7272</v>
          </cell>
          <cell r="Y1489">
            <v>2039982</v>
          </cell>
          <cell r="Z1489" t="str">
            <v>UNIDADE DE TERAPIA INTENSIVA</v>
          </cell>
          <cell r="AA1489">
            <v>7</v>
          </cell>
          <cell r="AB1489" t="str">
            <v>MÓVEIS E UTENSÍLIOS</v>
          </cell>
          <cell r="AC1489">
            <v>101.82416666666</v>
          </cell>
          <cell r="AD1489" t="str">
            <v>BOM</v>
          </cell>
        </row>
        <row r="1490">
          <cell r="X1490">
            <v>7273</v>
          </cell>
          <cell r="Y1490">
            <v>2039983</v>
          </cell>
          <cell r="Z1490" t="str">
            <v>UNIDADE DE TERAPIA INTENSIVA</v>
          </cell>
          <cell r="AA1490">
            <v>7</v>
          </cell>
          <cell r="AB1490" t="str">
            <v>MÓVEIS E UTENSÍLIOS</v>
          </cell>
          <cell r="AC1490">
            <v>101.82416666666</v>
          </cell>
          <cell r="AD1490" t="str">
            <v>BOM</v>
          </cell>
        </row>
        <row r="1491">
          <cell r="X1491">
            <v>7274</v>
          </cell>
          <cell r="Y1491">
            <v>2039984</v>
          </cell>
          <cell r="Z1491" t="str">
            <v>UNIDADE DE TERAPIA INTENSIVA</v>
          </cell>
          <cell r="AA1491">
            <v>7</v>
          </cell>
          <cell r="AB1491" t="str">
            <v>MÓVEIS E UTENSÍLIOS</v>
          </cell>
          <cell r="AC1491">
            <v>101.82416666666</v>
          </cell>
          <cell r="AD1491" t="str">
            <v>BOM</v>
          </cell>
        </row>
        <row r="1492">
          <cell r="X1492">
            <v>7275</v>
          </cell>
          <cell r="Y1492">
            <v>2039985</v>
          </cell>
          <cell r="Z1492" t="str">
            <v>UNIDADE DE TERAPIA INTENSIVA</v>
          </cell>
          <cell r="AA1492">
            <v>7</v>
          </cell>
          <cell r="AB1492" t="str">
            <v>MÓVEIS E UTENSÍLIOS</v>
          </cell>
          <cell r="AC1492">
            <v>101.82416666666</v>
          </cell>
          <cell r="AD1492" t="str">
            <v>BOM</v>
          </cell>
        </row>
        <row r="1493">
          <cell r="X1493">
            <v>7276</v>
          </cell>
          <cell r="Y1493">
            <v>2039986</v>
          </cell>
          <cell r="Z1493" t="str">
            <v>UNIDADE DE TERAPIA INTENSIVA</v>
          </cell>
          <cell r="AA1493">
            <v>7</v>
          </cell>
          <cell r="AB1493" t="str">
            <v>MÓVEIS E UTENSÍLIOS</v>
          </cell>
          <cell r="AC1493">
            <v>165.151858974348</v>
          </cell>
          <cell r="AD1493" t="str">
            <v>BOM</v>
          </cell>
        </row>
        <row r="1494">
          <cell r="X1494">
            <v>7277</v>
          </cell>
          <cell r="Y1494">
            <v>2039987</v>
          </cell>
          <cell r="Z1494" t="str">
            <v>UNIDADE DE TERAPIA INTENSIVA</v>
          </cell>
          <cell r="AA1494">
            <v>7</v>
          </cell>
          <cell r="AB1494" t="str">
            <v>MÓVEIS E UTENSÍLIOS</v>
          </cell>
          <cell r="AC1494">
            <v>165.151858974348</v>
          </cell>
          <cell r="AD1494" t="str">
            <v>BOM</v>
          </cell>
        </row>
        <row r="1495">
          <cell r="X1495">
            <v>7278</v>
          </cell>
          <cell r="Y1495">
            <v>2039988</v>
          </cell>
          <cell r="Z1495" t="str">
            <v>UNIDADE DE TERAPIA INTENSIVA</v>
          </cell>
          <cell r="AA1495">
            <v>7</v>
          </cell>
          <cell r="AB1495" t="str">
            <v>MÓVEIS E UTENSÍLIOS</v>
          </cell>
          <cell r="AC1495">
            <v>165.151858974348</v>
          </cell>
          <cell r="AD1495" t="str">
            <v>BOM</v>
          </cell>
        </row>
        <row r="1496">
          <cell r="X1496">
            <v>6541</v>
          </cell>
          <cell r="Y1496">
            <v>2039989</v>
          </cell>
          <cell r="Z1496" t="str">
            <v>DIRETORIA GERAL</v>
          </cell>
          <cell r="AA1496">
            <v>6</v>
          </cell>
          <cell r="AB1496" t="str">
            <v>MAQ. E EQUIPAMENTOS</v>
          </cell>
          <cell r="AC1496">
            <v>90.4801709401648</v>
          </cell>
          <cell r="AD1496" t="str">
            <v>BOM</v>
          </cell>
        </row>
        <row r="1497">
          <cell r="X1497">
            <v>6542</v>
          </cell>
          <cell r="Y1497">
            <v>2039990</v>
          </cell>
          <cell r="Z1497" t="str">
            <v>ADMINISTRAÇÃO - SEDE - GEMAP</v>
          </cell>
          <cell r="AA1497">
            <v>6</v>
          </cell>
          <cell r="AB1497" t="str">
            <v>MAQ. E EQUIPAMENTOS</v>
          </cell>
          <cell r="AC1497">
            <v>90.4801709401648</v>
          </cell>
          <cell r="AD1497" t="str">
            <v>BOM</v>
          </cell>
        </row>
        <row r="1498">
          <cell r="X1498">
            <v>6543</v>
          </cell>
          <cell r="Y1498">
            <v>2039991</v>
          </cell>
          <cell r="Z1498" t="str">
            <v>ADMINISTRAÇÃO - SEDE - GEFIN</v>
          </cell>
          <cell r="AA1498">
            <v>6</v>
          </cell>
          <cell r="AB1498" t="str">
            <v>MAQ. E EQUIPAMENTOS</v>
          </cell>
          <cell r="AC1498">
            <v>90.4801709401648</v>
          </cell>
          <cell r="AD1498" t="str">
            <v>BOM</v>
          </cell>
        </row>
        <row r="1499">
          <cell r="X1499">
            <v>6544</v>
          </cell>
          <cell r="Y1499">
            <v>2039992</v>
          </cell>
          <cell r="Z1499" t="str">
            <v>ADMINISTRAÇÃO - SEDE - GELOG</v>
          </cell>
          <cell r="AA1499">
            <v>6</v>
          </cell>
          <cell r="AB1499" t="str">
            <v>MAQ. E EQUIPAMENTOS</v>
          </cell>
          <cell r="AC1499">
            <v>90.4801709401648</v>
          </cell>
          <cell r="AD1499" t="str">
            <v>BOM</v>
          </cell>
        </row>
        <row r="1500">
          <cell r="X1500">
            <v>6545</v>
          </cell>
          <cell r="Y1500">
            <v>2039993</v>
          </cell>
          <cell r="Z1500" t="str">
            <v>GEMAP</v>
          </cell>
          <cell r="AA1500">
            <v>6</v>
          </cell>
          <cell r="AB1500" t="str">
            <v>MAQ. E EQUIPAMENTOS</v>
          </cell>
          <cell r="AC1500">
            <v>90.4801709401648</v>
          </cell>
          <cell r="AD1500" t="str">
            <v>BOM</v>
          </cell>
        </row>
        <row r="1501">
          <cell r="X1501">
            <v>7212</v>
          </cell>
          <cell r="Y1501">
            <v>2039994</v>
          </cell>
          <cell r="Z1501" t="str">
            <v>CLÍNICA CIRÚRGICA</v>
          </cell>
          <cell r="AA1501">
            <v>3</v>
          </cell>
          <cell r="AB1501" t="str">
            <v>MÓVEIS E UTENSÍLIOS</v>
          </cell>
          <cell r="AC1501">
            <v>303.910304807692</v>
          </cell>
          <cell r="AD1501" t="str">
            <v>BOM</v>
          </cell>
        </row>
        <row r="1502">
          <cell r="X1502">
            <v>7213</v>
          </cell>
          <cell r="Y1502">
            <v>2039995</v>
          </cell>
          <cell r="Z1502" t="str">
            <v>CLÍNICA CIRÚRGICA</v>
          </cell>
          <cell r="AA1502">
            <v>3</v>
          </cell>
          <cell r="AB1502" t="str">
            <v>MÓVEIS E UTENSÍLIOS</v>
          </cell>
          <cell r="AC1502">
            <v>303.910304807692</v>
          </cell>
          <cell r="AD1502" t="str">
            <v>BOM</v>
          </cell>
        </row>
        <row r="1503">
          <cell r="X1503">
            <v>7214</v>
          </cell>
          <cell r="Y1503">
            <v>2039996</v>
          </cell>
          <cell r="Z1503" t="str">
            <v>CLÍNICA CIRÚRGICA</v>
          </cell>
          <cell r="AA1503">
            <v>3</v>
          </cell>
          <cell r="AB1503" t="str">
            <v>MÓVEIS E UTENSÍLIOS</v>
          </cell>
          <cell r="AC1503">
            <v>303.910304807692</v>
          </cell>
          <cell r="AD1503" t="str">
            <v>BOM</v>
          </cell>
        </row>
        <row r="1504">
          <cell r="X1504">
            <v>7215</v>
          </cell>
          <cell r="Y1504">
            <v>2039997</v>
          </cell>
          <cell r="Z1504" t="str">
            <v>HEMODIALISE / DIÁLISE</v>
          </cell>
          <cell r="AA1504">
            <v>3</v>
          </cell>
          <cell r="AB1504" t="str">
            <v>MÓVEIS E UTENSÍLIOS</v>
          </cell>
          <cell r="AC1504">
            <v>303.910304807692</v>
          </cell>
          <cell r="AD1504" t="str">
            <v>BOM</v>
          </cell>
        </row>
        <row r="1505">
          <cell r="X1505">
            <v>7216</v>
          </cell>
          <cell r="Y1505">
            <v>2039998</v>
          </cell>
          <cell r="Z1505" t="str">
            <v>HEMODIALISE / DIÁLISE</v>
          </cell>
          <cell r="AA1505">
            <v>3</v>
          </cell>
          <cell r="AB1505" t="str">
            <v>MÓVEIS E UTENSÍLIOS</v>
          </cell>
          <cell r="AC1505">
            <v>303.910304807692</v>
          </cell>
          <cell r="AD1505" t="str">
            <v>BOM</v>
          </cell>
        </row>
        <row r="1506">
          <cell r="X1506">
            <v>7999</v>
          </cell>
          <cell r="Y1506">
            <v>2039999</v>
          </cell>
          <cell r="Z1506" t="str">
            <v>CLÍNICA MÉDICA</v>
          </cell>
          <cell r="AA1506">
            <v>3</v>
          </cell>
          <cell r="AB1506" t="str">
            <v>MÓVEIS E UTENSÍLIOS</v>
          </cell>
          <cell r="AC1506">
            <v>303.910304807692</v>
          </cell>
          <cell r="AD1506" t="str">
            <v>BOM</v>
          </cell>
        </row>
        <row r="1507">
          <cell r="X1507">
            <v>8000</v>
          </cell>
          <cell r="Y1507">
            <v>2040000</v>
          </cell>
          <cell r="Z1507" t="str">
            <v>CLÍNICA MÉDICA</v>
          </cell>
          <cell r="AA1507">
            <v>3</v>
          </cell>
          <cell r="AB1507" t="str">
            <v>MÓVEIS E UTENSÍLIOS</v>
          </cell>
          <cell r="AC1507">
            <v>303.910304807692</v>
          </cell>
          <cell r="AD1507" t="str">
            <v>BOM</v>
          </cell>
        </row>
        <row r="1508">
          <cell r="X1508">
            <v>8001</v>
          </cell>
          <cell r="Y1508">
            <v>2040001</v>
          </cell>
          <cell r="Z1508" t="str">
            <v>CLÍNICA MÉDICA</v>
          </cell>
          <cell r="AA1508">
            <v>3</v>
          </cell>
          <cell r="AB1508" t="str">
            <v>MÓVEIS E UTENSÍLIOS</v>
          </cell>
          <cell r="AC1508">
            <v>303.910304807692</v>
          </cell>
          <cell r="AD1508" t="str">
            <v>BOM</v>
          </cell>
        </row>
        <row r="1509">
          <cell r="X1509">
            <v>8002</v>
          </cell>
          <cell r="Y1509">
            <v>2040002</v>
          </cell>
          <cell r="Z1509" t="str">
            <v>CLÍNICA MÉDICA</v>
          </cell>
          <cell r="AA1509">
            <v>3</v>
          </cell>
          <cell r="AB1509" t="str">
            <v>MÓVEIS E UTENSÍLIOS</v>
          </cell>
          <cell r="AC1509">
            <v>303.910304807692</v>
          </cell>
          <cell r="AD1509" t="str">
            <v>BOM</v>
          </cell>
        </row>
        <row r="1510">
          <cell r="X1510">
            <v>8003</v>
          </cell>
          <cell r="Y1510">
            <v>2040003</v>
          </cell>
          <cell r="Z1510" t="str">
            <v>CLÍNICA MÉDICA</v>
          </cell>
          <cell r="AA1510">
            <v>3</v>
          </cell>
          <cell r="AB1510" t="str">
            <v>MÓVEIS E UTENSÍLIOS</v>
          </cell>
          <cell r="AC1510">
            <v>303.910304807692</v>
          </cell>
          <cell r="AD1510" t="str">
            <v>BOM</v>
          </cell>
        </row>
        <row r="1511">
          <cell r="X1511">
            <v>8004</v>
          </cell>
          <cell r="Y1511">
            <v>2040004</v>
          </cell>
          <cell r="Z1511" t="str">
            <v>CLÍNICA MÉDICA</v>
          </cell>
          <cell r="AA1511">
            <v>3</v>
          </cell>
          <cell r="AB1511" t="str">
            <v>MÓVEIS E UTENSÍLIOS</v>
          </cell>
          <cell r="AC1511">
            <v>303.910304807692</v>
          </cell>
          <cell r="AD1511" t="str">
            <v>BOM</v>
          </cell>
        </row>
        <row r="1512">
          <cell r="X1512">
            <v>8005</v>
          </cell>
          <cell r="Y1512">
            <v>2040005</v>
          </cell>
          <cell r="Z1512" t="str">
            <v>CLÍNICA MÉDICA</v>
          </cell>
          <cell r="AA1512">
            <v>3</v>
          </cell>
          <cell r="AB1512" t="str">
            <v>MÓVEIS E UTENSÍLIOS</v>
          </cell>
          <cell r="AC1512">
            <v>303.910304807692</v>
          </cell>
          <cell r="AD1512" t="str">
            <v>BOM</v>
          </cell>
        </row>
        <row r="1513">
          <cell r="X1513">
            <v>8006</v>
          </cell>
          <cell r="Y1513">
            <v>2040006</v>
          </cell>
          <cell r="Z1513" t="str">
            <v>CLÍNICA CIRÚRGICA</v>
          </cell>
          <cell r="AA1513">
            <v>3</v>
          </cell>
          <cell r="AB1513" t="str">
            <v>MÓVEIS E UTENSÍLIOS</v>
          </cell>
          <cell r="AC1513">
            <v>303.910304807692</v>
          </cell>
          <cell r="AD1513" t="str">
            <v>BOM</v>
          </cell>
        </row>
        <row r="1514">
          <cell r="X1514">
            <v>8007</v>
          </cell>
          <cell r="Y1514">
            <v>2040007</v>
          </cell>
          <cell r="Z1514" t="str">
            <v>CLÍNICA CIRÚRGICA</v>
          </cell>
          <cell r="AA1514">
            <v>3</v>
          </cell>
          <cell r="AB1514" t="str">
            <v>MÓVEIS E UTENSÍLIOS</v>
          </cell>
          <cell r="AC1514">
            <v>303.910304807692</v>
          </cell>
          <cell r="AD1514" t="str">
            <v>BOM</v>
          </cell>
        </row>
        <row r="1515">
          <cell r="X1515">
            <v>8008</v>
          </cell>
          <cell r="Y1515">
            <v>2040008</v>
          </cell>
          <cell r="Z1515" t="str">
            <v>CLÍNICA CIRÚRGICA</v>
          </cell>
          <cell r="AA1515">
            <v>3</v>
          </cell>
          <cell r="AB1515" t="str">
            <v>MÓVEIS E UTENSÍLIOS</v>
          </cell>
          <cell r="AC1515">
            <v>303.910304807692</v>
          </cell>
          <cell r="AD1515" t="str">
            <v>BOM</v>
          </cell>
        </row>
        <row r="1516">
          <cell r="X1516">
            <v>6557</v>
          </cell>
          <cell r="Y1516">
            <v>2040009</v>
          </cell>
          <cell r="Z1516" t="str">
            <v>GALPÃO ALMOXARIFADO</v>
          </cell>
          <cell r="AA1516">
            <v>3</v>
          </cell>
          <cell r="AB1516" t="str">
            <v>MÓVEIS E UTENSÍLIOS</v>
          </cell>
          <cell r="AC1516">
            <v>113.189886039879</v>
          </cell>
          <cell r="AD1516" t="str">
            <v>SUCATA</v>
          </cell>
        </row>
        <row r="1517">
          <cell r="X1517">
            <v>6558</v>
          </cell>
          <cell r="Y1517">
            <v>2040010</v>
          </cell>
          <cell r="Z1517" t="str">
            <v>UNIDADE DE TERAPIA INTENSIVA</v>
          </cell>
          <cell r="AA1517">
            <v>3</v>
          </cell>
          <cell r="AB1517" t="str">
            <v>MÓVEIS E UTENSÍLIOS</v>
          </cell>
          <cell r="AC1517">
            <v>113.189886039879</v>
          </cell>
          <cell r="AD1517" t="str">
            <v>REGULAR</v>
          </cell>
        </row>
        <row r="1518">
          <cell r="X1518">
            <v>6559</v>
          </cell>
          <cell r="Y1518">
            <v>2040011</v>
          </cell>
          <cell r="Z1518" t="str">
            <v>UNIDADE DE TERAPIA INTENSIVA</v>
          </cell>
          <cell r="AA1518">
            <v>3</v>
          </cell>
          <cell r="AB1518" t="str">
            <v>MÓVEIS E UTENSÍLIOS</v>
          </cell>
          <cell r="AC1518">
            <v>113.189886039879</v>
          </cell>
          <cell r="AD1518" t="str">
            <v>REGULAR</v>
          </cell>
        </row>
        <row r="1519">
          <cell r="X1519">
            <v>6560</v>
          </cell>
          <cell r="Y1519">
            <v>2040012</v>
          </cell>
          <cell r="Z1519" t="str">
            <v>UNIDADE DE TERAPIA INTENSIVA</v>
          </cell>
          <cell r="AA1519">
            <v>3</v>
          </cell>
          <cell r="AB1519" t="str">
            <v>MÓVEIS E UTENSÍLIOS</v>
          </cell>
          <cell r="AC1519">
            <v>113.189886039879</v>
          </cell>
          <cell r="AD1519" t="str">
            <v>REGULAR</v>
          </cell>
        </row>
        <row r="1520">
          <cell r="X1520">
            <v>6561</v>
          </cell>
          <cell r="Y1520">
            <v>2040013</v>
          </cell>
          <cell r="Z1520" t="str">
            <v>UNIDADE DE TERAPIA INTENSIVA</v>
          </cell>
          <cell r="AA1520">
            <v>3</v>
          </cell>
          <cell r="AB1520" t="str">
            <v>MÓVEIS E UTENSÍLIOS</v>
          </cell>
          <cell r="AC1520">
            <v>113.189886039879</v>
          </cell>
          <cell r="AD1520" t="str">
            <v>REGULAR</v>
          </cell>
        </row>
        <row r="1521">
          <cell r="X1521">
            <v>6562</v>
          </cell>
          <cell r="Y1521">
            <v>2040014</v>
          </cell>
          <cell r="Z1521" t="str">
            <v>GALPÃO ALMOXARIFADO</v>
          </cell>
          <cell r="AA1521">
            <v>3</v>
          </cell>
          <cell r="AB1521" t="str">
            <v>MÓVEIS E UTENSÍLIOS</v>
          </cell>
          <cell r="AC1521">
            <v>113.189886039879</v>
          </cell>
          <cell r="AD1521" t="str">
            <v>SUCATA</v>
          </cell>
        </row>
        <row r="1522">
          <cell r="X1522">
            <v>6564</v>
          </cell>
          <cell r="Y1522">
            <v>2040015</v>
          </cell>
          <cell r="Z1522" t="str">
            <v>UNIDADE DE TERAPIA INTENSIVA</v>
          </cell>
          <cell r="AA1522">
            <v>3</v>
          </cell>
          <cell r="AB1522" t="str">
            <v>MÓVEIS E UTENSÍLIOS</v>
          </cell>
          <cell r="AC1522">
            <v>113.189886039879</v>
          </cell>
          <cell r="AD1522" t="str">
            <v>REGULAR</v>
          </cell>
        </row>
        <row r="1523">
          <cell r="X1523">
            <v>6566</v>
          </cell>
          <cell r="Y1523">
            <v>2040017</v>
          </cell>
          <cell r="Z1523" t="str">
            <v>UNIDADE DE TERAPIA INTENSIVA</v>
          </cell>
          <cell r="AA1523">
            <v>3</v>
          </cell>
          <cell r="AB1523" t="str">
            <v>MÓVEIS E UTENSÍLIOS</v>
          </cell>
          <cell r="AC1523">
            <v>113.189886039879</v>
          </cell>
          <cell r="AD1523" t="str">
            <v>REGULAR</v>
          </cell>
        </row>
        <row r="1524">
          <cell r="X1524">
            <v>6563</v>
          </cell>
          <cell r="Y1524">
            <v>2040018</v>
          </cell>
          <cell r="Z1524" t="str">
            <v>FARMÁCIA</v>
          </cell>
          <cell r="AA1524">
            <v>6</v>
          </cell>
          <cell r="AB1524" t="str">
            <v>MAQ. E EQUIPAMENTOS</v>
          </cell>
          <cell r="AC1524">
            <v>18.6701079772065</v>
          </cell>
          <cell r="AD1524" t="str">
            <v>REGULAR</v>
          </cell>
        </row>
        <row r="1525">
          <cell r="X1525">
            <v>6571</v>
          </cell>
          <cell r="Y1525">
            <v>2040019</v>
          </cell>
          <cell r="Z1525" t="str">
            <v>CENTRO CIRÚRGICO</v>
          </cell>
          <cell r="AA1525">
            <v>6</v>
          </cell>
          <cell r="AB1525" t="str">
            <v>MAQ. E EQUIPAMENTOS</v>
          </cell>
          <cell r="AC1525">
            <v>18.6701079772065</v>
          </cell>
          <cell r="AD1525" t="str">
            <v>REGULAR</v>
          </cell>
        </row>
        <row r="1526">
          <cell r="X1526">
            <v>6572</v>
          </cell>
          <cell r="Y1526">
            <v>2040020</v>
          </cell>
          <cell r="Z1526" t="str">
            <v>CENTRO CIRÚRGICO</v>
          </cell>
          <cell r="AA1526">
            <v>6</v>
          </cell>
          <cell r="AB1526" t="str">
            <v>MAQ. E EQUIPAMENTOS</v>
          </cell>
          <cell r="AC1526">
            <v>18.6701079772065</v>
          </cell>
          <cell r="AD1526" t="str">
            <v>REGULAR</v>
          </cell>
        </row>
        <row r="1527">
          <cell r="X1527">
            <v>6573</v>
          </cell>
          <cell r="Y1527">
            <v>2040021</v>
          </cell>
          <cell r="Z1527" t="str">
            <v>CENTRO CIRÚRGICO</v>
          </cell>
          <cell r="AA1527">
            <v>6</v>
          </cell>
          <cell r="AB1527" t="str">
            <v>MAQ. E EQUIPAMENTOS</v>
          </cell>
          <cell r="AC1527">
            <v>18.6701079772065</v>
          </cell>
          <cell r="AD1527" t="str">
            <v>REGULAR</v>
          </cell>
        </row>
        <row r="1528">
          <cell r="X1528">
            <v>6574</v>
          </cell>
          <cell r="Y1528">
            <v>2040022</v>
          </cell>
          <cell r="Z1528" t="str">
            <v>ALMOXARIFADO</v>
          </cell>
          <cell r="AA1528">
            <v>6</v>
          </cell>
          <cell r="AB1528" t="str">
            <v>MAQ. E EQUIPAMENTOS</v>
          </cell>
          <cell r="AC1528">
            <v>18.6701079772065</v>
          </cell>
          <cell r="AD1528" t="str">
            <v>REGULAR</v>
          </cell>
        </row>
        <row r="1529">
          <cell r="X1529">
            <v>6575</v>
          </cell>
          <cell r="Y1529">
            <v>2040023</v>
          </cell>
          <cell r="Z1529" t="str">
            <v>UNIDADE DE TERAPIA INTENSIVA</v>
          </cell>
          <cell r="AA1529">
            <v>6</v>
          </cell>
          <cell r="AB1529" t="str">
            <v>MAQ. E EQUIPAMENTOS</v>
          </cell>
          <cell r="AC1529">
            <v>18.6701079772065</v>
          </cell>
          <cell r="AD1529" t="str">
            <v>REGULAR</v>
          </cell>
        </row>
        <row r="1530">
          <cell r="X1530">
            <v>6576</v>
          </cell>
          <cell r="Y1530">
            <v>2040024</v>
          </cell>
          <cell r="Z1530" t="str">
            <v>UNIDADE DE TERAPIA INTENSIVA</v>
          </cell>
          <cell r="AA1530">
            <v>6</v>
          </cell>
          <cell r="AB1530" t="str">
            <v>MAQ. E EQUIPAMENTOS</v>
          </cell>
          <cell r="AC1530">
            <v>18.6701079772065</v>
          </cell>
          <cell r="AD1530" t="str">
            <v>REGULAR</v>
          </cell>
        </row>
        <row r="1531">
          <cell r="X1531">
            <v>6577</v>
          </cell>
          <cell r="Y1531">
            <v>2040025</v>
          </cell>
          <cell r="Z1531" t="str">
            <v>SAME</v>
          </cell>
          <cell r="AA1531">
            <v>6</v>
          </cell>
          <cell r="AB1531" t="str">
            <v>MAQ. E EQUIPAMENTOS</v>
          </cell>
          <cell r="AC1531">
            <v>18.6701079772065</v>
          </cell>
          <cell r="AD1531" t="str">
            <v>REGULAR</v>
          </cell>
        </row>
        <row r="1532">
          <cell r="X1532">
            <v>6578</v>
          </cell>
          <cell r="Y1532">
            <v>2040026</v>
          </cell>
          <cell r="Z1532" t="str">
            <v>ASTEC</v>
          </cell>
          <cell r="AA1532">
            <v>6</v>
          </cell>
          <cell r="AB1532" t="str">
            <v>MAQ. E EQUIPAMENTOS</v>
          </cell>
          <cell r="AC1532">
            <v>18.6701079772065</v>
          </cell>
          <cell r="AD1532" t="str">
            <v>REGULAR</v>
          </cell>
        </row>
        <row r="1533">
          <cell r="X1533">
            <v>6579</v>
          </cell>
          <cell r="Y1533">
            <v>2040027</v>
          </cell>
          <cell r="Z1533" t="str">
            <v>ALMOXARIFADO</v>
          </cell>
          <cell r="AA1533">
            <v>6</v>
          </cell>
          <cell r="AB1533" t="str">
            <v>MAQ. E EQUIPAMENTOS</v>
          </cell>
          <cell r="AC1533">
            <v>18.6701079772065</v>
          </cell>
          <cell r="AD1533" t="str">
            <v>REGULAR</v>
          </cell>
        </row>
        <row r="1534">
          <cell r="X1534">
            <v>6580</v>
          </cell>
          <cell r="Y1534">
            <v>2040028</v>
          </cell>
          <cell r="Z1534" t="str">
            <v>SEGURANÇA E TRANSPORTE</v>
          </cell>
          <cell r="AA1534">
            <v>6</v>
          </cell>
          <cell r="AB1534" t="str">
            <v>MAQ. E EQUIPAMENTOS</v>
          </cell>
          <cell r="AC1534">
            <v>18.6701079772065</v>
          </cell>
          <cell r="AD1534" t="str">
            <v>REGULAR</v>
          </cell>
        </row>
        <row r="1535">
          <cell r="X1535">
            <v>6581</v>
          </cell>
          <cell r="Y1535">
            <v>2040029</v>
          </cell>
          <cell r="Z1535" t="str">
            <v>CLÍNICA CIRÚRGICA</v>
          </cell>
          <cell r="AA1535">
            <v>6</v>
          </cell>
          <cell r="AB1535" t="str">
            <v>MAQ. E EQUIPAMENTOS</v>
          </cell>
          <cell r="AC1535">
            <v>18.6701079772065</v>
          </cell>
          <cell r="AD1535" t="str">
            <v>REGULAR</v>
          </cell>
        </row>
        <row r="1536">
          <cell r="X1536">
            <v>6582</v>
          </cell>
          <cell r="Y1536">
            <v>2040030</v>
          </cell>
          <cell r="Z1536" t="str">
            <v>SESMT</v>
          </cell>
          <cell r="AA1536">
            <v>6</v>
          </cell>
          <cell r="AB1536" t="str">
            <v>MAQ. E EQUIPAMENTOS</v>
          </cell>
          <cell r="AC1536">
            <v>18.6701079772065</v>
          </cell>
          <cell r="AD1536" t="str">
            <v>REGULAR</v>
          </cell>
        </row>
        <row r="1537">
          <cell r="X1537">
            <v>6583</v>
          </cell>
          <cell r="Y1537">
            <v>2040031</v>
          </cell>
          <cell r="Z1537" t="str">
            <v>UNIDADE DE TERAPIA INTENSIVA</v>
          </cell>
          <cell r="AA1537">
            <v>6</v>
          </cell>
          <cell r="AB1537" t="str">
            <v>MAQ. E EQUIPAMENTOS</v>
          </cell>
          <cell r="AC1537">
            <v>18.6701079772065</v>
          </cell>
          <cell r="AD1537" t="str">
            <v>REGULAR</v>
          </cell>
        </row>
        <row r="1538">
          <cell r="X1538">
            <v>6584</v>
          </cell>
          <cell r="Y1538">
            <v>2040032</v>
          </cell>
          <cell r="Z1538" t="str">
            <v>FARMÁCIA – DOSE</v>
          </cell>
          <cell r="AA1538">
            <v>6</v>
          </cell>
          <cell r="AB1538" t="str">
            <v>MAQ. E EQUIPAMENTOS</v>
          </cell>
          <cell r="AC1538">
            <v>18.6701079772065</v>
          </cell>
          <cell r="AD1538" t="str">
            <v>REGULAR</v>
          </cell>
        </row>
        <row r="1539">
          <cell r="X1539">
            <v>6585</v>
          </cell>
          <cell r="Y1539">
            <v>2040033</v>
          </cell>
          <cell r="Z1539" t="str">
            <v>CENTRAL DE MATERIAL E ESTERILIZAÇÃO</v>
          </cell>
          <cell r="AA1539">
            <v>6</v>
          </cell>
          <cell r="AB1539" t="str">
            <v>MAQ. E EQUIPAMENTOS</v>
          </cell>
          <cell r="AC1539">
            <v>18.6701079772065</v>
          </cell>
          <cell r="AD1539" t="str">
            <v>REGULAR</v>
          </cell>
        </row>
        <row r="1540">
          <cell r="X1540">
            <v>6586</v>
          </cell>
          <cell r="Y1540">
            <v>2040034</v>
          </cell>
          <cell r="Z1540" t="str">
            <v>FATURAMENTO</v>
          </cell>
          <cell r="AA1540">
            <v>6</v>
          </cell>
          <cell r="AB1540" t="str">
            <v>MAQ. E EQUIPAMENTOS</v>
          </cell>
          <cell r="AC1540">
            <v>18.6701079772065</v>
          </cell>
          <cell r="AD1540" t="str">
            <v>REGULAR</v>
          </cell>
        </row>
        <row r="1541">
          <cell r="X1541">
            <v>6587</v>
          </cell>
          <cell r="Y1541">
            <v>2040035</v>
          </cell>
          <cell r="Z1541" t="str">
            <v>CENTRAL DE MATERIAL E ESTERILIZAÇÃO</v>
          </cell>
          <cell r="AA1541">
            <v>6</v>
          </cell>
          <cell r="AB1541" t="str">
            <v>MAQ. E EQUIPAMENTOS</v>
          </cell>
          <cell r="AC1541">
            <v>18.6701079772065</v>
          </cell>
          <cell r="AD1541" t="str">
            <v>REGULAR</v>
          </cell>
        </row>
        <row r="1542">
          <cell r="X1542">
            <v>6588</v>
          </cell>
          <cell r="Y1542">
            <v>2040036</v>
          </cell>
          <cell r="Z1542" t="str">
            <v>CHI – CENTRAL HUMANIZADA DE INTERNAÇÃO</v>
          </cell>
          <cell r="AA1542">
            <v>6</v>
          </cell>
          <cell r="AB1542" t="str">
            <v>MAQ. E EQUIPAMENTOS</v>
          </cell>
          <cell r="AC1542">
            <v>18.6701079772065</v>
          </cell>
          <cell r="AD1542" t="str">
            <v>REGULAR</v>
          </cell>
        </row>
        <row r="1543">
          <cell r="X1543">
            <v>6589</v>
          </cell>
          <cell r="Y1543">
            <v>2040037</v>
          </cell>
          <cell r="Z1543" t="str">
            <v>SEGURANÇA E TRANSPORTE (SALA MOTORISTAS)</v>
          </cell>
          <cell r="AA1543">
            <v>6</v>
          </cell>
          <cell r="AB1543" t="str">
            <v>MAQ. E EQUIPAMENTOS</v>
          </cell>
          <cell r="AC1543">
            <v>18.6701079772065</v>
          </cell>
          <cell r="AD1543" t="str">
            <v>REGULAR</v>
          </cell>
        </row>
        <row r="1544">
          <cell r="X1544">
            <v>6590</v>
          </cell>
          <cell r="Y1544">
            <v>2040038</v>
          </cell>
          <cell r="Z1544" t="str">
            <v>ALMOXARIFADO - DISPENSANDO PARA OS RESPECTIVOS LUGARES</v>
          </cell>
          <cell r="AA1544">
            <v>6</v>
          </cell>
          <cell r="AB1544" t="str">
            <v>MAQ. E EQUIPAMENTOS</v>
          </cell>
          <cell r="AC1544">
            <v>18.6701079772065</v>
          </cell>
          <cell r="AD1544" t="str">
            <v>REGULAR</v>
          </cell>
        </row>
        <row r="1545">
          <cell r="X1545">
            <v>6591</v>
          </cell>
          <cell r="Y1545">
            <v>2040039</v>
          </cell>
          <cell r="Z1545" t="str">
            <v>ALMOXARIFADO - DISPENSANDO PARA OS RESPECTIVOS LUGARES</v>
          </cell>
          <cell r="AA1545">
            <v>6</v>
          </cell>
          <cell r="AB1545" t="str">
            <v>MAQ. E EQUIPAMENTOS</v>
          </cell>
          <cell r="AC1545">
            <v>18.6701079772065</v>
          </cell>
          <cell r="AD1545" t="str">
            <v>REGULAR</v>
          </cell>
        </row>
        <row r="1546">
          <cell r="X1546">
            <v>6592</v>
          </cell>
          <cell r="Y1546">
            <v>2040040</v>
          </cell>
          <cell r="Z1546" t="str">
            <v>ALMOXARIFADO - DISPENSANDO PARA OS RESPECTIVOS LUGARES</v>
          </cell>
          <cell r="AA1546">
            <v>6</v>
          </cell>
          <cell r="AB1546" t="str">
            <v>MAQ. E EQUIPAMENTOS</v>
          </cell>
          <cell r="AC1546">
            <v>18.6701079772065</v>
          </cell>
          <cell r="AD1546" t="str">
            <v>REGULAR</v>
          </cell>
        </row>
        <row r="1547">
          <cell r="X1547">
            <v>6593</v>
          </cell>
          <cell r="Y1547">
            <v>2040041</v>
          </cell>
          <cell r="Z1547" t="str">
            <v>ALMOXARIFADO - DISPENSANDO PARA OS RESPECTIVOS LUGARES</v>
          </cell>
          <cell r="AA1547">
            <v>6</v>
          </cell>
          <cell r="AB1547" t="str">
            <v>MAQ. E EQUIPAMENTOS</v>
          </cell>
          <cell r="AC1547">
            <v>18.6701079772065</v>
          </cell>
          <cell r="AD1547" t="str">
            <v>REGULAR</v>
          </cell>
        </row>
        <row r="1548">
          <cell r="X1548">
            <v>6594</v>
          </cell>
          <cell r="Y1548">
            <v>2040042</v>
          </cell>
          <cell r="Z1548" t="str">
            <v>ALMOXARIFADO - DISPENSANDO PARA OS RESPECTIVOS LUGARES</v>
          </cell>
          <cell r="AA1548">
            <v>6</v>
          </cell>
          <cell r="AB1548" t="str">
            <v>MAQ. E EQUIPAMENTOS</v>
          </cell>
          <cell r="AC1548">
            <v>18.6701079772065</v>
          </cell>
          <cell r="AD1548" t="str">
            <v>REGULAR</v>
          </cell>
        </row>
        <row r="1549">
          <cell r="X1549">
            <v>6595</v>
          </cell>
          <cell r="Y1549">
            <v>2040043</v>
          </cell>
          <cell r="Z1549" t="str">
            <v>ALMOXARIFADO - DISPENSANDO PARA OS RESPECTIVOS LUGARES</v>
          </cell>
          <cell r="AA1549">
            <v>6</v>
          </cell>
          <cell r="AB1549" t="str">
            <v>MAQ. E EQUIPAMENTOS</v>
          </cell>
          <cell r="AC1549">
            <v>18.6701079772065</v>
          </cell>
          <cell r="AD1549" t="str">
            <v>REGULAR</v>
          </cell>
        </row>
        <row r="1550">
          <cell r="X1550">
            <v>6596</v>
          </cell>
          <cell r="Y1550">
            <v>2040044</v>
          </cell>
          <cell r="Z1550" t="str">
            <v>ALMOXARIFADO - DISPENSANDO PARA OS RESPECTIVOS LUGARES</v>
          </cell>
          <cell r="AA1550">
            <v>6</v>
          </cell>
          <cell r="AB1550" t="str">
            <v>MAQ. E EQUIPAMENTOS</v>
          </cell>
          <cell r="AC1550">
            <v>18.6701079772065</v>
          </cell>
          <cell r="AD1550" t="str">
            <v>REGULAR</v>
          </cell>
        </row>
        <row r="1551">
          <cell r="X1551">
            <v>6597</v>
          </cell>
          <cell r="Y1551">
            <v>2040045</v>
          </cell>
          <cell r="Z1551" t="str">
            <v>ALMOXARIFADO - DISPENSANDO PARA OS RESPECTIVOS LUGARES</v>
          </cell>
          <cell r="AA1551">
            <v>6</v>
          </cell>
          <cell r="AB1551" t="str">
            <v>MAQ. E EQUIPAMENTOS</v>
          </cell>
          <cell r="AC1551">
            <v>18.6701079772065</v>
          </cell>
          <cell r="AD1551" t="str">
            <v>REGULAR</v>
          </cell>
        </row>
        <row r="1552">
          <cell r="X1552">
            <v>6598</v>
          </cell>
          <cell r="Y1552">
            <v>2040046</v>
          </cell>
          <cell r="Z1552" t="str">
            <v>ALMOXARIFADO - DISPENSANDO PARA OS RESPECTIVOS LUGARES</v>
          </cell>
          <cell r="AA1552">
            <v>6</v>
          </cell>
          <cell r="AB1552" t="str">
            <v>MAQ. E EQUIPAMENTOS</v>
          </cell>
          <cell r="AC1552">
            <v>18.6701079772065</v>
          </cell>
          <cell r="AD1552" t="str">
            <v>REGULAR</v>
          </cell>
        </row>
        <row r="1553">
          <cell r="X1553">
            <v>6599</v>
          </cell>
          <cell r="Y1553">
            <v>2040047</v>
          </cell>
          <cell r="Z1553" t="str">
            <v>ALMOXARIFADO - DISPENSANDO PARA OS RESPECTIVOS LUGARES</v>
          </cell>
          <cell r="AA1553">
            <v>6</v>
          </cell>
          <cell r="AB1553" t="str">
            <v>MAQ. E EQUIPAMENTOS</v>
          </cell>
          <cell r="AC1553">
            <v>18.6701079772065</v>
          </cell>
          <cell r="AD1553" t="str">
            <v>REGULAR</v>
          </cell>
        </row>
        <row r="1554">
          <cell r="X1554">
            <v>7392</v>
          </cell>
          <cell r="Y1554">
            <v>2040048</v>
          </cell>
          <cell r="Z1554" t="str">
            <v>CENTRO CIRÚRGICO</v>
          </cell>
          <cell r="AA1554">
            <v>4</v>
          </cell>
          <cell r="AB1554" t="str">
            <v>MAQ. E EQUIPAMENTOS</v>
          </cell>
          <cell r="AC1554">
            <v>19.15</v>
          </cell>
          <cell r="AD1554" t="str">
            <v>REGULAR</v>
          </cell>
        </row>
        <row r="1555">
          <cell r="X1555">
            <v>7393</v>
          </cell>
          <cell r="Y1555">
            <v>2040049</v>
          </cell>
          <cell r="Z1555" t="str">
            <v>ALMOXARIFADO - DISPENSANDO PARA OS RESPECTIVOS LUGARES</v>
          </cell>
          <cell r="AA1555">
            <v>4</v>
          </cell>
          <cell r="AB1555" t="str">
            <v>MAQ. E EQUIPAMENTOS</v>
          </cell>
          <cell r="AC1555">
            <v>19.15</v>
          </cell>
          <cell r="AD1555" t="str">
            <v>REGULAR</v>
          </cell>
        </row>
        <row r="1556">
          <cell r="X1556">
            <v>7394</v>
          </cell>
          <cell r="Y1556">
            <v>2040050</v>
          </cell>
          <cell r="Z1556" t="str">
            <v>CENTRO CIRÚRGICO</v>
          </cell>
          <cell r="AA1556">
            <v>4</v>
          </cell>
          <cell r="AB1556" t="str">
            <v>MAQ. E EQUIPAMENTOS</v>
          </cell>
          <cell r="AC1556">
            <v>19.15</v>
          </cell>
          <cell r="AD1556" t="str">
            <v>REGULAR</v>
          </cell>
        </row>
        <row r="1557">
          <cell r="X1557">
            <v>7395</v>
          </cell>
          <cell r="Y1557">
            <v>2040051</v>
          </cell>
          <cell r="Z1557" t="str">
            <v>ALMOXARIFADO - DISPENSANDO PARA OS RESPECTIVOS LUGARES</v>
          </cell>
          <cell r="AA1557">
            <v>4</v>
          </cell>
          <cell r="AB1557" t="str">
            <v>MAQ. E EQUIPAMENTOS</v>
          </cell>
          <cell r="AC1557">
            <v>19.15</v>
          </cell>
          <cell r="AD1557" t="str">
            <v>REGULAR</v>
          </cell>
        </row>
        <row r="1558">
          <cell r="X1558">
            <v>7351</v>
          </cell>
          <cell r="Y1558">
            <v>2040052</v>
          </cell>
          <cell r="Z1558" t="str">
            <v>HGG</v>
          </cell>
          <cell r="AA1558">
            <v>2</v>
          </cell>
          <cell r="AB1558" t="str">
            <v>MAQ. E EQUIPAMENTOS</v>
          </cell>
          <cell r="AC1558">
            <v>19.6037905982889</v>
          </cell>
          <cell r="AD1558" t="str">
            <v>REGULAR</v>
          </cell>
        </row>
        <row r="1559">
          <cell r="X1559">
            <v>7352</v>
          </cell>
          <cell r="Y1559">
            <v>2040053</v>
          </cell>
          <cell r="Z1559" t="str">
            <v>HGG</v>
          </cell>
          <cell r="AA1559">
            <v>2</v>
          </cell>
          <cell r="AB1559" t="str">
            <v>MAQ. E EQUIPAMENTOS</v>
          </cell>
          <cell r="AC1559">
            <v>19.6037905982889</v>
          </cell>
          <cell r="AD1559" t="str">
            <v>BOM</v>
          </cell>
        </row>
        <row r="1560">
          <cell r="X1560">
            <v>7353</v>
          </cell>
          <cell r="Y1560">
            <v>2040054</v>
          </cell>
          <cell r="Z1560" t="str">
            <v>HGG</v>
          </cell>
          <cell r="AA1560">
            <v>2</v>
          </cell>
          <cell r="AB1560" t="str">
            <v>MAQ. E EQUIPAMENTOS</v>
          </cell>
          <cell r="AC1560">
            <v>19.6037905982889</v>
          </cell>
          <cell r="AD1560" t="str">
            <v>BOM</v>
          </cell>
        </row>
        <row r="1561">
          <cell r="X1561">
            <v>7354</v>
          </cell>
          <cell r="Y1561">
            <v>2040055</v>
          </cell>
          <cell r="Z1561" t="str">
            <v>HGG</v>
          </cell>
          <cell r="AA1561">
            <v>2</v>
          </cell>
          <cell r="AB1561" t="str">
            <v>MAQ. E EQUIPAMENTOS</v>
          </cell>
          <cell r="AC1561">
            <v>19.6037905982889</v>
          </cell>
          <cell r="AD1561" t="str">
            <v>BOM</v>
          </cell>
        </row>
        <row r="1562">
          <cell r="X1562">
            <v>7355</v>
          </cell>
          <cell r="Y1562">
            <v>2040056</v>
          </cell>
          <cell r="Z1562" t="str">
            <v>HGG</v>
          </cell>
          <cell r="AA1562">
            <v>2</v>
          </cell>
          <cell r="AB1562" t="str">
            <v>MAQ. E EQUIPAMENTOS</v>
          </cell>
          <cell r="AC1562">
            <v>15.16</v>
          </cell>
          <cell r="AD1562" t="str">
            <v>BOM</v>
          </cell>
        </row>
        <row r="1563">
          <cell r="X1563">
            <v>7356</v>
          </cell>
          <cell r="Y1563">
            <v>2040057</v>
          </cell>
          <cell r="Z1563" t="str">
            <v>HGG</v>
          </cell>
          <cell r="AA1563">
            <v>2</v>
          </cell>
          <cell r="AB1563" t="str">
            <v>MAQ. E EQUIPAMENTOS</v>
          </cell>
          <cell r="AC1563">
            <v>15.16</v>
          </cell>
          <cell r="AD1563" t="str">
            <v>BOM</v>
          </cell>
        </row>
        <row r="1564">
          <cell r="X1564">
            <v>7357</v>
          </cell>
          <cell r="Y1564">
            <v>2040058</v>
          </cell>
          <cell r="Z1564" t="str">
            <v>HGG</v>
          </cell>
          <cell r="AA1564">
            <v>2</v>
          </cell>
          <cell r="AB1564" t="str">
            <v>MAQ. E EQUIPAMENTOS</v>
          </cell>
          <cell r="AC1564">
            <v>15.16</v>
          </cell>
          <cell r="AD1564" t="str">
            <v>BOM</v>
          </cell>
        </row>
        <row r="1565">
          <cell r="X1565">
            <v>7358</v>
          </cell>
          <cell r="Y1565">
            <v>2040059</v>
          </cell>
          <cell r="Z1565" t="str">
            <v>HGG</v>
          </cell>
          <cell r="AA1565">
            <v>2</v>
          </cell>
          <cell r="AB1565" t="str">
            <v>MAQ. E EQUIPAMENTOS</v>
          </cell>
          <cell r="AC1565">
            <v>15.16</v>
          </cell>
          <cell r="AD1565" t="str">
            <v>BOM</v>
          </cell>
        </row>
        <row r="1566">
          <cell r="X1566">
            <v>7359</v>
          </cell>
          <cell r="Y1566">
            <v>2040060</v>
          </cell>
          <cell r="Z1566" t="str">
            <v>HGG</v>
          </cell>
          <cell r="AA1566">
            <v>2</v>
          </cell>
          <cell r="AB1566" t="str">
            <v>MAQ. E EQUIPAMENTOS</v>
          </cell>
          <cell r="AC1566">
            <v>15.16</v>
          </cell>
          <cell r="AD1566" t="str">
            <v>BOM</v>
          </cell>
        </row>
        <row r="1567">
          <cell r="X1567">
            <v>7360</v>
          </cell>
          <cell r="Y1567">
            <v>2040061</v>
          </cell>
          <cell r="Z1567" t="str">
            <v>HGG</v>
          </cell>
          <cell r="AA1567">
            <v>2</v>
          </cell>
          <cell r="AB1567" t="str">
            <v>MAQ. E EQUIPAMENTOS</v>
          </cell>
          <cell r="AC1567">
            <v>15.16</v>
          </cell>
          <cell r="AD1567" t="str">
            <v>BOM</v>
          </cell>
        </row>
        <row r="1568">
          <cell r="X1568">
            <v>7361</v>
          </cell>
          <cell r="Y1568">
            <v>2040062</v>
          </cell>
          <cell r="Z1568" t="str">
            <v>HGG</v>
          </cell>
          <cell r="AA1568">
            <v>2</v>
          </cell>
          <cell r="AB1568" t="str">
            <v>MAQ. E EQUIPAMENTOS</v>
          </cell>
          <cell r="AC1568">
            <v>13.8567307692292</v>
          </cell>
          <cell r="AD1568" t="str">
            <v>BOM</v>
          </cell>
        </row>
        <row r="1569">
          <cell r="X1569">
            <v>7362</v>
          </cell>
          <cell r="Y1569">
            <v>2040063</v>
          </cell>
          <cell r="Z1569" t="str">
            <v>HGG</v>
          </cell>
          <cell r="AA1569">
            <v>2</v>
          </cell>
          <cell r="AB1569" t="str">
            <v>MAQ. E EQUIPAMENTOS</v>
          </cell>
          <cell r="AC1569">
            <v>13.8567307692292</v>
          </cell>
          <cell r="AD1569" t="str">
            <v>BOM</v>
          </cell>
        </row>
        <row r="1570">
          <cell r="X1570">
            <v>7363</v>
          </cell>
          <cell r="Y1570">
            <v>2040064</v>
          </cell>
          <cell r="Z1570" t="str">
            <v>HGG</v>
          </cell>
          <cell r="AA1570">
            <v>2</v>
          </cell>
          <cell r="AB1570" t="str">
            <v>MAQ. E EQUIPAMENTOS</v>
          </cell>
          <cell r="AC1570">
            <v>13.8567307692292</v>
          </cell>
          <cell r="AD1570" t="str">
            <v>BOM</v>
          </cell>
        </row>
        <row r="1571">
          <cell r="X1571">
            <v>7364</v>
          </cell>
          <cell r="Y1571">
            <v>2040065</v>
          </cell>
          <cell r="Z1571" t="str">
            <v>HGG</v>
          </cell>
          <cell r="AA1571">
            <v>2</v>
          </cell>
          <cell r="AB1571" t="str">
            <v>MAQ. E EQUIPAMENTOS</v>
          </cell>
          <cell r="AC1571">
            <v>13.8567307692292</v>
          </cell>
          <cell r="AD1571" t="str">
            <v>BOM</v>
          </cell>
        </row>
        <row r="1572">
          <cell r="X1572">
            <v>7365</v>
          </cell>
          <cell r="Y1572">
            <v>2040066</v>
          </cell>
          <cell r="Z1572" t="str">
            <v>HGG</v>
          </cell>
          <cell r="AA1572">
            <v>2</v>
          </cell>
          <cell r="AB1572" t="str">
            <v>MAQ. E EQUIPAMENTOS</v>
          </cell>
          <cell r="AC1572">
            <v>13.8567307692292</v>
          </cell>
          <cell r="AD1572" t="str">
            <v>BOM</v>
          </cell>
        </row>
        <row r="1573">
          <cell r="X1573">
            <v>7366</v>
          </cell>
          <cell r="Y1573">
            <v>2040067</v>
          </cell>
          <cell r="Z1573" t="str">
            <v>HGG</v>
          </cell>
          <cell r="AA1573">
            <v>2</v>
          </cell>
          <cell r="AB1573" t="str">
            <v>MAQ. E EQUIPAMENTOS</v>
          </cell>
          <cell r="AC1573">
            <v>13.8567307692292</v>
          </cell>
          <cell r="AD1573" t="str">
            <v>BOM</v>
          </cell>
        </row>
        <row r="1574">
          <cell r="X1574">
            <v>7367</v>
          </cell>
          <cell r="Y1574">
            <v>2040068</v>
          </cell>
          <cell r="Z1574" t="str">
            <v>HGG</v>
          </cell>
          <cell r="AA1574">
            <v>2</v>
          </cell>
          <cell r="AB1574" t="str">
            <v>MAQ. E EQUIPAMENTOS</v>
          </cell>
          <cell r="AC1574">
            <v>13.8567307692292</v>
          </cell>
          <cell r="AD1574" t="str">
            <v>BOM</v>
          </cell>
        </row>
        <row r="1575">
          <cell r="X1575">
            <v>7368</v>
          </cell>
          <cell r="Y1575">
            <v>2040069</v>
          </cell>
          <cell r="Z1575" t="str">
            <v>HGG</v>
          </cell>
          <cell r="AA1575">
            <v>2</v>
          </cell>
          <cell r="AB1575" t="str">
            <v>MAQ. E EQUIPAMENTOS</v>
          </cell>
          <cell r="AC1575">
            <v>13.8567307692292</v>
          </cell>
          <cell r="AD1575" t="str">
            <v>BOM</v>
          </cell>
        </row>
        <row r="1576">
          <cell r="X1576">
            <v>7369</v>
          </cell>
          <cell r="Y1576">
            <v>2040070</v>
          </cell>
          <cell r="Z1576" t="str">
            <v>HGG</v>
          </cell>
          <cell r="AA1576">
            <v>2</v>
          </cell>
          <cell r="AB1576" t="str">
            <v>MAQ. E EQUIPAMENTOS</v>
          </cell>
          <cell r="AC1576">
            <v>13.8567307692292</v>
          </cell>
          <cell r="AD1576" t="str">
            <v>BOM</v>
          </cell>
        </row>
        <row r="1577">
          <cell r="X1577">
            <v>7370</v>
          </cell>
          <cell r="Y1577">
            <v>2040071</v>
          </cell>
          <cell r="Z1577" t="str">
            <v>HGG</v>
          </cell>
          <cell r="AA1577">
            <v>2</v>
          </cell>
          <cell r="AB1577" t="str">
            <v>MAQ. E EQUIPAMENTOS</v>
          </cell>
          <cell r="AC1577">
            <v>13.8567307692292</v>
          </cell>
          <cell r="AD1577" t="str">
            <v>BOM</v>
          </cell>
        </row>
        <row r="1578">
          <cell r="X1578">
            <v>7371</v>
          </cell>
          <cell r="Y1578">
            <v>2040072</v>
          </cell>
          <cell r="Z1578" t="str">
            <v>HGG</v>
          </cell>
          <cell r="AA1578">
            <v>2</v>
          </cell>
          <cell r="AB1578" t="str">
            <v>MAQ. E EQUIPAMENTOS</v>
          </cell>
          <cell r="AC1578">
            <v>13.8567307692292</v>
          </cell>
          <cell r="AD1578" t="str">
            <v>BOM</v>
          </cell>
        </row>
        <row r="1579">
          <cell r="X1579">
            <v>7372</v>
          </cell>
          <cell r="Y1579">
            <v>2040073</v>
          </cell>
          <cell r="Z1579" t="str">
            <v>HGG</v>
          </cell>
          <cell r="AA1579">
            <v>2</v>
          </cell>
          <cell r="AB1579" t="str">
            <v>MAQ. E EQUIPAMENTOS</v>
          </cell>
          <cell r="AC1579">
            <v>13.8567307692292</v>
          </cell>
          <cell r="AD1579" t="str">
            <v>BOM</v>
          </cell>
        </row>
        <row r="1580">
          <cell r="X1580">
            <v>7373</v>
          </cell>
          <cell r="Y1580">
            <v>2040074</v>
          </cell>
          <cell r="Z1580" t="str">
            <v>HGG</v>
          </cell>
          <cell r="AA1580">
            <v>2</v>
          </cell>
          <cell r="AB1580" t="str">
            <v>MAQ. E EQUIPAMENTOS</v>
          </cell>
          <cell r="AC1580">
            <v>13.8567307692292</v>
          </cell>
          <cell r="AD1580" t="str">
            <v>BOM</v>
          </cell>
        </row>
        <row r="1581">
          <cell r="X1581">
            <v>7374</v>
          </cell>
          <cell r="Y1581">
            <v>2040075</v>
          </cell>
          <cell r="Z1581" t="str">
            <v>HGG</v>
          </cell>
          <cell r="AA1581">
            <v>2</v>
          </cell>
          <cell r="AB1581" t="str">
            <v>MAQ. E EQUIPAMENTOS</v>
          </cell>
          <cell r="AC1581">
            <v>13.8567307692292</v>
          </cell>
          <cell r="AD1581" t="str">
            <v>BOM</v>
          </cell>
        </row>
        <row r="1582">
          <cell r="X1582">
            <v>7375</v>
          </cell>
          <cell r="Y1582">
            <v>2040076</v>
          </cell>
          <cell r="Z1582" t="str">
            <v>HGG</v>
          </cell>
          <cell r="AA1582">
            <v>2</v>
          </cell>
          <cell r="AB1582" t="str">
            <v>MAQ. E EQUIPAMENTOS</v>
          </cell>
          <cell r="AC1582">
            <v>13.8567307692292</v>
          </cell>
          <cell r="AD1582" t="str">
            <v>BOM</v>
          </cell>
        </row>
        <row r="1583">
          <cell r="X1583">
            <v>7376</v>
          </cell>
          <cell r="Y1583">
            <v>2040077</v>
          </cell>
          <cell r="Z1583" t="str">
            <v>HGG</v>
          </cell>
          <cell r="AA1583">
            <v>2</v>
          </cell>
          <cell r="AB1583" t="str">
            <v>MAQ. E EQUIPAMENTOS</v>
          </cell>
          <cell r="AC1583">
            <v>13.8567307692292</v>
          </cell>
          <cell r="AD1583" t="str">
            <v>BOM</v>
          </cell>
        </row>
        <row r="1584">
          <cell r="X1584">
            <v>7377</v>
          </cell>
          <cell r="Y1584">
            <v>2040078</v>
          </cell>
          <cell r="Z1584" t="str">
            <v>HGG</v>
          </cell>
          <cell r="AA1584">
            <v>2</v>
          </cell>
          <cell r="AB1584" t="str">
            <v>MAQ. E EQUIPAMENTOS</v>
          </cell>
          <cell r="AC1584">
            <v>13.8567307692292</v>
          </cell>
          <cell r="AD1584" t="str">
            <v>BOM</v>
          </cell>
        </row>
        <row r="1585">
          <cell r="X1585">
            <v>7378</v>
          </cell>
          <cell r="Y1585">
            <v>2040079</v>
          </cell>
          <cell r="Z1585" t="str">
            <v>HGG</v>
          </cell>
          <cell r="AA1585">
            <v>2</v>
          </cell>
          <cell r="AB1585" t="str">
            <v>MAQ. E EQUIPAMENTOS</v>
          </cell>
          <cell r="AC1585">
            <v>13.8567307692292</v>
          </cell>
          <cell r="AD1585" t="str">
            <v>BOM</v>
          </cell>
        </row>
        <row r="1586">
          <cell r="X1586">
            <v>7379</v>
          </cell>
          <cell r="Y1586">
            <v>2040080</v>
          </cell>
          <cell r="Z1586" t="str">
            <v>HGG</v>
          </cell>
          <cell r="AA1586">
            <v>2</v>
          </cell>
          <cell r="AB1586" t="str">
            <v>MAQ. E EQUIPAMENTOS</v>
          </cell>
          <cell r="AC1586">
            <v>13.8567307692292</v>
          </cell>
          <cell r="AD1586" t="str">
            <v>BOM</v>
          </cell>
        </row>
        <row r="1587">
          <cell r="X1587">
            <v>7380</v>
          </cell>
          <cell r="Y1587">
            <v>2040081</v>
          </cell>
          <cell r="Z1587" t="str">
            <v>HGG</v>
          </cell>
          <cell r="AA1587">
            <v>2</v>
          </cell>
          <cell r="AB1587" t="str">
            <v>MAQ. E EQUIPAMENTOS</v>
          </cell>
          <cell r="AC1587">
            <v>13.8567307692292</v>
          </cell>
          <cell r="AD1587" t="str">
            <v>BOM</v>
          </cell>
        </row>
        <row r="1588">
          <cell r="X1588">
            <v>7381</v>
          </cell>
          <cell r="Y1588">
            <v>2040082</v>
          </cell>
          <cell r="Z1588" t="str">
            <v>HGG</v>
          </cell>
          <cell r="AA1588">
            <v>2</v>
          </cell>
          <cell r="AB1588" t="str">
            <v>MAQ. E EQUIPAMENTOS</v>
          </cell>
          <cell r="AC1588">
            <v>13.8567307692292</v>
          </cell>
          <cell r="AD1588" t="str">
            <v>BOM</v>
          </cell>
        </row>
        <row r="1589">
          <cell r="X1589">
            <v>7382</v>
          </cell>
          <cell r="Y1589">
            <v>2040083</v>
          </cell>
          <cell r="Z1589" t="str">
            <v>HGG</v>
          </cell>
          <cell r="AA1589">
            <v>2</v>
          </cell>
          <cell r="AB1589" t="str">
            <v>MAQ. E EQUIPAMENTOS</v>
          </cell>
          <cell r="AC1589">
            <v>13.8567307692292</v>
          </cell>
          <cell r="AD1589" t="str">
            <v>BOM</v>
          </cell>
        </row>
        <row r="1590">
          <cell r="X1590">
            <v>7383</v>
          </cell>
          <cell r="Y1590">
            <v>2040084</v>
          </cell>
          <cell r="Z1590" t="str">
            <v>HGG</v>
          </cell>
          <cell r="AA1590">
            <v>2</v>
          </cell>
          <cell r="AB1590" t="str">
            <v>MAQ. E EQUIPAMENTOS</v>
          </cell>
          <cell r="AC1590">
            <v>13.8567307692292</v>
          </cell>
          <cell r="AD1590" t="str">
            <v>BOM</v>
          </cell>
        </row>
        <row r="1591">
          <cell r="X1591">
            <v>7384</v>
          </cell>
          <cell r="Y1591">
            <v>2040085</v>
          </cell>
          <cell r="Z1591" t="str">
            <v>UNIDADE DE TERAPIA INTENSIVA</v>
          </cell>
          <cell r="AA1591">
            <v>2</v>
          </cell>
          <cell r="AB1591" t="str">
            <v>MAQ. E EQUIPAMENTOS</v>
          </cell>
          <cell r="AC1591">
            <v>13.8567307692292</v>
          </cell>
          <cell r="AD1591" t="str">
            <v>BOM</v>
          </cell>
        </row>
        <row r="1592">
          <cell r="X1592">
            <v>7385</v>
          </cell>
          <cell r="Y1592">
            <v>2040086</v>
          </cell>
          <cell r="Z1592" t="str">
            <v>HGG</v>
          </cell>
          <cell r="AA1592">
            <v>2</v>
          </cell>
          <cell r="AB1592" t="str">
            <v>MAQ. E EQUIPAMENTOS</v>
          </cell>
          <cell r="AC1592">
            <v>13.8567307692292</v>
          </cell>
          <cell r="AD1592" t="str">
            <v>BOM</v>
          </cell>
        </row>
        <row r="1593">
          <cell r="X1593">
            <v>7386</v>
          </cell>
          <cell r="Y1593">
            <v>2040087</v>
          </cell>
          <cell r="Z1593" t="str">
            <v>HGG</v>
          </cell>
          <cell r="AA1593">
            <v>2</v>
          </cell>
          <cell r="AB1593" t="str">
            <v>MAQ. E EQUIPAMENTOS</v>
          </cell>
          <cell r="AC1593">
            <v>13.8567307692292</v>
          </cell>
          <cell r="AD1593" t="str">
            <v>BOM</v>
          </cell>
        </row>
        <row r="1594">
          <cell r="X1594">
            <v>7387</v>
          </cell>
          <cell r="Y1594">
            <v>2040088</v>
          </cell>
          <cell r="Z1594" t="str">
            <v>HGG</v>
          </cell>
          <cell r="AA1594">
            <v>2</v>
          </cell>
          <cell r="AB1594" t="str">
            <v>MAQ. E EQUIPAMENTOS</v>
          </cell>
          <cell r="AC1594">
            <v>13.8567307692292</v>
          </cell>
          <cell r="AD1594" t="str">
            <v>BOM</v>
          </cell>
        </row>
        <row r="1595">
          <cell r="X1595">
            <v>7388</v>
          </cell>
          <cell r="Y1595">
            <v>2040089</v>
          </cell>
          <cell r="Z1595" t="str">
            <v>HGG</v>
          </cell>
          <cell r="AA1595">
            <v>2</v>
          </cell>
          <cell r="AB1595" t="str">
            <v>MAQ. E EQUIPAMENTOS</v>
          </cell>
          <cell r="AC1595">
            <v>13.8567307692292</v>
          </cell>
          <cell r="AD1595" t="str">
            <v>BOM</v>
          </cell>
        </row>
        <row r="1596">
          <cell r="X1596">
            <v>7389</v>
          </cell>
          <cell r="Y1596">
            <v>2040090</v>
          </cell>
          <cell r="Z1596" t="str">
            <v>CONSULTÓRIO FONO</v>
          </cell>
          <cell r="AA1596">
            <v>2</v>
          </cell>
          <cell r="AB1596" t="str">
            <v>MAQ. E EQUIPAMENTOS</v>
          </cell>
          <cell r="AC1596">
            <v>13.8567307692292</v>
          </cell>
          <cell r="AD1596" t="str">
            <v>BOM</v>
          </cell>
        </row>
        <row r="1597">
          <cell r="X1597">
            <v>7390</v>
          </cell>
          <cell r="Y1597">
            <v>2040091</v>
          </cell>
          <cell r="Z1597" t="str">
            <v>HGG</v>
          </cell>
          <cell r="AA1597">
            <v>3</v>
          </cell>
          <cell r="AB1597" t="str">
            <v>MAQ. E EQUIPAMENTOS</v>
          </cell>
          <cell r="AC1597">
            <v>37.5231997863218</v>
          </cell>
          <cell r="AD1597" t="str">
            <v>BOM</v>
          </cell>
        </row>
        <row r="1598">
          <cell r="X1598">
            <v>7391</v>
          </cell>
          <cell r="Y1598">
            <v>2040092</v>
          </cell>
          <cell r="Z1598" t="str">
            <v>HGG</v>
          </cell>
          <cell r="AA1598">
            <v>3</v>
          </cell>
          <cell r="AB1598" t="str">
            <v>MAQ. E EQUIPAMENTOS</v>
          </cell>
          <cell r="AC1598">
            <v>37.5231997863218</v>
          </cell>
          <cell r="AD1598" t="str">
            <v>BOM</v>
          </cell>
        </row>
        <row r="1599">
          <cell r="X1599">
            <v>7396</v>
          </cell>
          <cell r="Y1599">
            <v>2040093</v>
          </cell>
          <cell r="Z1599" t="str">
            <v>MANUTENÇÃO PREDIAL</v>
          </cell>
          <cell r="AA1599">
            <v>4</v>
          </cell>
          <cell r="AB1599" t="str">
            <v>EQUIP. DE INFORMÁTICA</v>
          </cell>
          <cell r="AC1599">
            <v>34108.8727949431</v>
          </cell>
          <cell r="AD1599" t="str">
            <v>BOM</v>
          </cell>
        </row>
        <row r="1600">
          <cell r="X1600">
            <v>7405</v>
          </cell>
          <cell r="Y1600">
            <v>2040094</v>
          </cell>
          <cell r="Z1600" t="str">
            <v>MANUTENÇÃO PREDIAL</v>
          </cell>
          <cell r="AA1600">
            <v>4</v>
          </cell>
          <cell r="AB1600" t="str">
            <v>EQUIP. DE INFORMÁTICA</v>
          </cell>
          <cell r="AC1600">
            <v>844.769529914527</v>
          </cell>
          <cell r="AD1600" t="str">
            <v>BOM</v>
          </cell>
        </row>
        <row r="1601">
          <cell r="X1601">
            <v>7406</v>
          </cell>
          <cell r="Y1601">
            <v>2040095</v>
          </cell>
          <cell r="Z1601" t="str">
            <v>MANUTENÇÃO PREDIAL</v>
          </cell>
          <cell r="AA1601">
            <v>4</v>
          </cell>
          <cell r="AB1601" t="str">
            <v>EQUIP. DE INFORMÁTICA</v>
          </cell>
          <cell r="AC1601">
            <v>844.769529914527</v>
          </cell>
          <cell r="AD1601" t="str">
            <v>BOM</v>
          </cell>
        </row>
        <row r="1602">
          <cell r="X1602">
            <v>7227</v>
          </cell>
          <cell r="Y1602">
            <v>2040096</v>
          </cell>
          <cell r="Z1602" t="str">
            <v>UNIDADE DE TERAPIA INTENSIVA</v>
          </cell>
          <cell r="AA1602">
            <v>10</v>
          </cell>
          <cell r="AB1602" t="str">
            <v>MAQ. E EQUIPAMENTOS</v>
          </cell>
          <cell r="AC1602">
            <v>6387.1374673077</v>
          </cell>
          <cell r="AD1602" t="str">
            <v>BOM</v>
          </cell>
        </row>
        <row r="1603">
          <cell r="X1603">
            <v>7228</v>
          </cell>
          <cell r="Y1603">
            <v>2040097</v>
          </cell>
          <cell r="Z1603" t="str">
            <v>UNIDADE DE TERAPIA INTENSIVA</v>
          </cell>
          <cell r="AA1603">
            <v>10</v>
          </cell>
          <cell r="AB1603" t="str">
            <v>MAQ. E EQUIPAMENTOS</v>
          </cell>
          <cell r="AC1603">
            <v>6387.1374673077</v>
          </cell>
          <cell r="AD1603" t="str">
            <v>BOM</v>
          </cell>
        </row>
        <row r="1604">
          <cell r="X1604">
            <v>7317</v>
          </cell>
          <cell r="Y1604">
            <v>2040098</v>
          </cell>
          <cell r="Z1604" t="str">
            <v>CENTRO CIRÚRGICO</v>
          </cell>
          <cell r="AA1604">
            <v>10</v>
          </cell>
          <cell r="AB1604" t="str">
            <v>MAQ. E EQUIPAMENTOS</v>
          </cell>
          <cell r="AC1604">
            <v>133.818557692299</v>
          </cell>
          <cell r="AD1604" t="str">
            <v>BOM</v>
          </cell>
        </row>
        <row r="1605">
          <cell r="X1605">
            <v>7318</v>
          </cell>
          <cell r="Y1605">
            <v>2040099</v>
          </cell>
          <cell r="Z1605" t="str">
            <v>CENTRO CIRÚRGICO</v>
          </cell>
          <cell r="AA1605">
            <v>10</v>
          </cell>
          <cell r="AB1605" t="str">
            <v>MAQ. E EQUIPAMENTOS</v>
          </cell>
          <cell r="AC1605">
            <v>133.818557692299</v>
          </cell>
          <cell r="AD1605" t="str">
            <v>BOM</v>
          </cell>
        </row>
        <row r="1606">
          <cell r="X1606">
            <v>7319</v>
          </cell>
          <cell r="Y1606">
            <v>2040100</v>
          </cell>
          <cell r="Z1606" t="str">
            <v>CENTRO CIRÚRGICO</v>
          </cell>
          <cell r="AA1606">
            <v>10</v>
          </cell>
          <cell r="AB1606" t="str">
            <v>MAQ. E EQUIPAMENTOS</v>
          </cell>
          <cell r="AC1606">
            <v>133.818557692299</v>
          </cell>
          <cell r="AD1606" t="str">
            <v>BOM</v>
          </cell>
        </row>
        <row r="1607">
          <cell r="X1607">
            <v>7320</v>
          </cell>
          <cell r="Y1607">
            <v>2040101</v>
          </cell>
          <cell r="Z1607" t="str">
            <v>CENTRO CIRÚRGICO</v>
          </cell>
          <cell r="AA1607">
            <v>10</v>
          </cell>
          <cell r="AB1607" t="str">
            <v>MAQ. E EQUIPAMENTOS</v>
          </cell>
          <cell r="AC1607">
            <v>133.818557692299</v>
          </cell>
          <cell r="AD1607" t="str">
            <v>BOM</v>
          </cell>
        </row>
        <row r="1608">
          <cell r="X1608">
            <v>7321</v>
          </cell>
          <cell r="Y1608">
            <v>2040102</v>
          </cell>
          <cell r="Z1608" t="str">
            <v>CENTRO CIRÚRGICO</v>
          </cell>
          <cell r="AA1608">
            <v>10</v>
          </cell>
          <cell r="AB1608" t="str">
            <v>MAQ. E EQUIPAMENTOS</v>
          </cell>
          <cell r="AC1608">
            <v>133.818557692299</v>
          </cell>
          <cell r="AD1608" t="str">
            <v>BOM</v>
          </cell>
        </row>
        <row r="1609">
          <cell r="X1609">
            <v>7322</v>
          </cell>
          <cell r="Y1609">
            <v>2040103</v>
          </cell>
          <cell r="Z1609" t="str">
            <v>CENTRO CIRÚRGICO</v>
          </cell>
          <cell r="AA1609">
            <v>10</v>
          </cell>
          <cell r="AB1609" t="str">
            <v>MAQ. E EQUIPAMENTOS</v>
          </cell>
          <cell r="AC1609">
            <v>133.818557692299</v>
          </cell>
          <cell r="AD1609" t="str">
            <v>BOM</v>
          </cell>
        </row>
        <row r="1610">
          <cell r="X1610">
            <v>7323</v>
          </cell>
          <cell r="Y1610">
            <v>2040104</v>
          </cell>
          <cell r="Z1610" t="str">
            <v>CENTRO CIRÚRGICO</v>
          </cell>
          <cell r="AA1610">
            <v>10</v>
          </cell>
          <cell r="AB1610" t="str">
            <v>MAQ. E EQUIPAMENTOS</v>
          </cell>
          <cell r="AC1610">
            <v>133.818557692299</v>
          </cell>
          <cell r="AD1610" t="str">
            <v>BOM</v>
          </cell>
        </row>
        <row r="1611">
          <cell r="X1611">
            <v>7324</v>
          </cell>
          <cell r="Y1611">
            <v>2040105</v>
          </cell>
          <cell r="Z1611" t="str">
            <v>CENTRO CIRÚRGICO</v>
          </cell>
          <cell r="AA1611">
            <v>10</v>
          </cell>
          <cell r="AB1611" t="str">
            <v>MAQ. E EQUIPAMENTOS</v>
          </cell>
          <cell r="AC1611">
            <v>133.818557692299</v>
          </cell>
          <cell r="AD1611" t="str">
            <v>BOM</v>
          </cell>
        </row>
        <row r="1612">
          <cell r="X1612">
            <v>7325</v>
          </cell>
          <cell r="Y1612">
            <v>2040106</v>
          </cell>
          <cell r="Z1612" t="str">
            <v>CENTRO CIRÚRGICO</v>
          </cell>
          <cell r="AA1612">
            <v>10</v>
          </cell>
          <cell r="AB1612" t="str">
            <v>MAQ. E EQUIPAMENTOS</v>
          </cell>
          <cell r="AC1612">
            <v>133.818557692299</v>
          </cell>
          <cell r="AD1612" t="str">
            <v>BOM</v>
          </cell>
        </row>
        <row r="1613">
          <cell r="X1613">
            <v>7326</v>
          </cell>
          <cell r="Y1613">
            <v>2040107</v>
          </cell>
          <cell r="Z1613" t="str">
            <v>CENTRO CIRÚRGICO</v>
          </cell>
          <cell r="AA1613">
            <v>10</v>
          </cell>
          <cell r="AB1613" t="str">
            <v>MAQ. E EQUIPAMENTOS</v>
          </cell>
          <cell r="AC1613">
            <v>133.818557692299</v>
          </cell>
          <cell r="AD1613" t="str">
            <v>BOM</v>
          </cell>
        </row>
        <row r="1614">
          <cell r="X1614">
            <v>7327</v>
          </cell>
          <cell r="Y1614">
            <v>2040108</v>
          </cell>
          <cell r="Z1614" t="str">
            <v>CENTRO CIRÚRGICO</v>
          </cell>
          <cell r="AA1614">
            <v>10</v>
          </cell>
          <cell r="AB1614" t="str">
            <v>MAQ. E EQUIPAMENTOS</v>
          </cell>
          <cell r="AC1614">
            <v>133.818557692299</v>
          </cell>
          <cell r="AD1614" t="str">
            <v>BOM</v>
          </cell>
        </row>
        <row r="1615">
          <cell r="X1615">
            <v>7328</v>
          </cell>
          <cell r="Y1615">
            <v>2040109</v>
          </cell>
          <cell r="Z1615" t="str">
            <v>CENTRO CIRÚRGICO</v>
          </cell>
          <cell r="AA1615">
            <v>10</v>
          </cell>
          <cell r="AB1615" t="str">
            <v>MAQ. E EQUIPAMENTOS</v>
          </cell>
          <cell r="AC1615">
            <v>133.818557692299</v>
          </cell>
          <cell r="AD1615" t="str">
            <v>BOM</v>
          </cell>
        </row>
        <row r="1616">
          <cell r="X1616">
            <v>7329</v>
          </cell>
          <cell r="Y1616">
            <v>2040110</v>
          </cell>
          <cell r="Z1616" t="str">
            <v>CENTRO CIRÚRGICO</v>
          </cell>
          <cell r="AA1616">
            <v>10</v>
          </cell>
          <cell r="AB1616" t="str">
            <v>MAQ. E EQUIPAMENTOS</v>
          </cell>
          <cell r="AC1616">
            <v>133.818557692299</v>
          </cell>
          <cell r="AD1616" t="str">
            <v>BOM</v>
          </cell>
        </row>
        <row r="1617">
          <cell r="X1617">
            <v>7330</v>
          </cell>
          <cell r="Y1617">
            <v>2040111</v>
          </cell>
          <cell r="Z1617" t="str">
            <v>CENTRO CIRÚRGICO</v>
          </cell>
          <cell r="AA1617">
            <v>10</v>
          </cell>
          <cell r="AB1617" t="str">
            <v>MAQ. E EQUIPAMENTOS</v>
          </cell>
          <cell r="AC1617">
            <v>133.818557692299</v>
          </cell>
          <cell r="AD1617" t="str">
            <v>BOM</v>
          </cell>
        </row>
        <row r="1618">
          <cell r="X1618">
            <v>7331</v>
          </cell>
          <cell r="Y1618">
            <v>2040112</v>
          </cell>
          <cell r="Z1618" t="str">
            <v>CENTRO CIRÚRGICO</v>
          </cell>
          <cell r="AA1618">
            <v>10</v>
          </cell>
          <cell r="AB1618" t="str">
            <v>MAQ. E EQUIPAMENTOS</v>
          </cell>
          <cell r="AC1618">
            <v>133.818557692299</v>
          </cell>
          <cell r="AD1618" t="str">
            <v>BOM</v>
          </cell>
        </row>
        <row r="1619">
          <cell r="X1619">
            <v>7332</v>
          </cell>
          <cell r="Y1619">
            <v>2040113</v>
          </cell>
          <cell r="Z1619" t="str">
            <v>CENTRO CIRÚRGICO</v>
          </cell>
          <cell r="AA1619">
            <v>10</v>
          </cell>
          <cell r="AB1619" t="str">
            <v>MAQ. E EQUIPAMENTOS</v>
          </cell>
          <cell r="AC1619">
            <v>133.818557692299</v>
          </cell>
          <cell r="AD1619" t="str">
            <v>BOM</v>
          </cell>
        </row>
        <row r="1620">
          <cell r="X1620">
            <v>7333</v>
          </cell>
          <cell r="Y1620">
            <v>2040114</v>
          </cell>
          <cell r="Z1620" t="str">
            <v>CENTRO CIRÚRGICO</v>
          </cell>
          <cell r="AA1620">
            <v>10</v>
          </cell>
          <cell r="AB1620" t="str">
            <v>MAQ. E EQUIPAMENTOS</v>
          </cell>
          <cell r="AC1620">
            <v>133.818557692299</v>
          </cell>
          <cell r="AD1620" t="str">
            <v>BOM</v>
          </cell>
        </row>
        <row r="1621">
          <cell r="X1621">
            <v>7334</v>
          </cell>
          <cell r="Y1621">
            <v>2040115</v>
          </cell>
          <cell r="Z1621" t="str">
            <v>CENTRO CIRÚRGICO</v>
          </cell>
          <cell r="AA1621">
            <v>10</v>
          </cell>
          <cell r="AB1621" t="str">
            <v>MAQ. E EQUIPAMENTOS</v>
          </cell>
          <cell r="AC1621">
            <v>133.818557692299</v>
          </cell>
          <cell r="AD1621" t="str">
            <v>BOM</v>
          </cell>
        </row>
        <row r="1622">
          <cell r="X1622">
            <v>7335</v>
          </cell>
          <cell r="Y1622">
            <v>2040116</v>
          </cell>
          <cell r="Z1622" t="str">
            <v>CENTRO CIRÚRGICO</v>
          </cell>
          <cell r="AA1622">
            <v>10</v>
          </cell>
          <cell r="AB1622" t="str">
            <v>MAQ. E EQUIPAMENTOS</v>
          </cell>
          <cell r="AC1622">
            <v>133.818557692299</v>
          </cell>
          <cell r="AD1622" t="str">
            <v>BOM</v>
          </cell>
        </row>
        <row r="1623">
          <cell r="X1623">
            <v>7336</v>
          </cell>
          <cell r="Y1623">
            <v>2040117</v>
          </cell>
          <cell r="Z1623" t="str">
            <v>CENTRO CIRÚRGICO</v>
          </cell>
          <cell r="AA1623">
            <v>10</v>
          </cell>
          <cell r="AB1623" t="str">
            <v>MAQ. E EQUIPAMENTOS</v>
          </cell>
          <cell r="AC1623">
            <v>133.818557692299</v>
          </cell>
          <cell r="AD1623" t="str">
            <v>BOM</v>
          </cell>
        </row>
        <row r="1624">
          <cell r="X1624">
            <v>7337</v>
          </cell>
          <cell r="Y1624">
            <v>2040118</v>
          </cell>
          <cell r="Z1624" t="str">
            <v>CENTRO CIRÚRGICO</v>
          </cell>
          <cell r="AA1624">
            <v>10</v>
          </cell>
          <cell r="AB1624" t="str">
            <v>MAQ. E EQUIPAMENTOS</v>
          </cell>
          <cell r="AC1624">
            <v>133.818557692299</v>
          </cell>
          <cell r="AD1624" t="str">
            <v>BOM</v>
          </cell>
        </row>
        <row r="1625">
          <cell r="X1625">
            <v>7338</v>
          </cell>
          <cell r="Y1625">
            <v>2040119</v>
          </cell>
          <cell r="Z1625" t="str">
            <v>CENTRO CIRÚRGICO</v>
          </cell>
          <cell r="AA1625">
            <v>10</v>
          </cell>
          <cell r="AB1625" t="str">
            <v>MAQ. E EQUIPAMENTOS</v>
          </cell>
          <cell r="AC1625">
            <v>454.638166666664</v>
          </cell>
          <cell r="AD1625" t="str">
            <v>BOM</v>
          </cell>
        </row>
        <row r="1626">
          <cell r="X1626">
            <v>7339</v>
          </cell>
          <cell r="Y1626">
            <v>2040120</v>
          </cell>
          <cell r="Z1626" t="str">
            <v>CENTRO CIRÚRGICO</v>
          </cell>
          <cell r="AA1626">
            <v>10</v>
          </cell>
          <cell r="AB1626" t="str">
            <v>MAQ. E EQUIPAMENTOS</v>
          </cell>
          <cell r="AC1626">
            <v>454.638166666664</v>
          </cell>
          <cell r="AD1626" t="str">
            <v>BOM</v>
          </cell>
        </row>
        <row r="1627">
          <cell r="X1627">
            <v>7340</v>
          </cell>
          <cell r="Y1627">
            <v>2040121</v>
          </cell>
          <cell r="Z1627" t="str">
            <v>CENTRO CIRÚRGICO</v>
          </cell>
          <cell r="AA1627">
            <v>10</v>
          </cell>
          <cell r="AB1627" t="str">
            <v>MAQ. E EQUIPAMENTOS</v>
          </cell>
          <cell r="AC1627">
            <v>454.638166666664</v>
          </cell>
          <cell r="AD1627" t="str">
            <v>BOM</v>
          </cell>
        </row>
        <row r="1628">
          <cell r="X1628">
            <v>7341</v>
          </cell>
          <cell r="Y1628">
            <v>2040122</v>
          </cell>
          <cell r="Z1628" t="str">
            <v>CENTRO CIRÚRGICO</v>
          </cell>
          <cell r="AA1628">
            <v>10</v>
          </cell>
          <cell r="AB1628" t="str">
            <v>MAQ. E EQUIPAMENTOS</v>
          </cell>
          <cell r="AC1628">
            <v>454.638166666664</v>
          </cell>
          <cell r="AD1628" t="str">
            <v>BOM</v>
          </cell>
        </row>
        <row r="1629">
          <cell r="X1629">
            <v>7342</v>
          </cell>
          <cell r="Y1629">
            <v>2040123</v>
          </cell>
          <cell r="Z1629" t="str">
            <v>CENTRO CIRÚRGICO</v>
          </cell>
          <cell r="AA1629">
            <v>10</v>
          </cell>
          <cell r="AB1629" t="str">
            <v>MAQ. E EQUIPAMENTOS</v>
          </cell>
          <cell r="AC1629">
            <v>454.638166666664</v>
          </cell>
          <cell r="AD1629" t="str">
            <v>BOM</v>
          </cell>
        </row>
        <row r="1630">
          <cell r="X1630">
            <v>7343</v>
          </cell>
          <cell r="Y1630">
            <v>2040124</v>
          </cell>
          <cell r="Z1630" t="str">
            <v>CENTRO CIRÚRGICO</v>
          </cell>
          <cell r="AA1630">
            <v>10</v>
          </cell>
          <cell r="AB1630" t="str">
            <v>MAQ. E EQUIPAMENTOS</v>
          </cell>
          <cell r="AC1630">
            <v>454.638166666664</v>
          </cell>
          <cell r="AD1630" t="str">
            <v>BOM</v>
          </cell>
        </row>
        <row r="1631">
          <cell r="X1631">
            <v>7344</v>
          </cell>
          <cell r="Y1631">
            <v>2040125</v>
          </cell>
          <cell r="Z1631" t="str">
            <v>CENTRO CIRÚRGICO</v>
          </cell>
          <cell r="AA1631">
            <v>10</v>
          </cell>
          <cell r="AB1631" t="str">
            <v>MAQ. E EQUIPAMENTOS</v>
          </cell>
          <cell r="AC1631">
            <v>454.638166666664</v>
          </cell>
          <cell r="AD1631" t="str">
            <v>BOM</v>
          </cell>
        </row>
        <row r="1632">
          <cell r="X1632">
            <v>7345</v>
          </cell>
          <cell r="Y1632">
            <v>2040126</v>
          </cell>
          <cell r="Z1632" t="str">
            <v>CENTRO CIRÚRGICO</v>
          </cell>
          <cell r="AA1632">
            <v>10</v>
          </cell>
          <cell r="AB1632" t="str">
            <v>MAQ. E EQUIPAMENTOS</v>
          </cell>
          <cell r="AC1632">
            <v>454.638166666664</v>
          </cell>
          <cell r="AD1632" t="str">
            <v>BOM</v>
          </cell>
        </row>
        <row r="1633">
          <cell r="X1633">
            <v>7346</v>
          </cell>
          <cell r="Y1633">
            <v>2040127</v>
          </cell>
          <cell r="Z1633" t="str">
            <v>CENTRO CIRÚRGICO</v>
          </cell>
          <cell r="AA1633">
            <v>10</v>
          </cell>
          <cell r="AB1633" t="str">
            <v>MAQ. E EQUIPAMENTOS</v>
          </cell>
          <cell r="AC1633">
            <v>454.638166666664</v>
          </cell>
          <cell r="AD1633" t="str">
            <v>BOM</v>
          </cell>
        </row>
        <row r="1634">
          <cell r="X1634">
            <v>7347</v>
          </cell>
          <cell r="Y1634">
            <v>2040128</v>
          </cell>
          <cell r="Z1634" t="str">
            <v>CENTRO CIRÚRGICO</v>
          </cell>
          <cell r="AA1634">
            <v>10</v>
          </cell>
          <cell r="AB1634" t="str">
            <v>MAQ. E EQUIPAMENTOS</v>
          </cell>
          <cell r="AC1634">
            <v>454.638166666664</v>
          </cell>
          <cell r="AD1634" t="str">
            <v>BOM</v>
          </cell>
        </row>
        <row r="1635">
          <cell r="X1635">
            <v>7348</v>
          </cell>
          <cell r="Y1635">
            <v>2040129</v>
          </cell>
          <cell r="Z1635" t="str">
            <v>CENTRO CIRÚRGICO</v>
          </cell>
          <cell r="AA1635">
            <v>10</v>
          </cell>
          <cell r="AB1635" t="str">
            <v>MAQ. E EQUIPAMENTOS</v>
          </cell>
          <cell r="AC1635">
            <v>454.638166666664</v>
          </cell>
          <cell r="AD1635" t="str">
            <v>BOM</v>
          </cell>
        </row>
        <row r="1636">
          <cell r="X1636">
            <v>7349</v>
          </cell>
          <cell r="Y1636">
            <v>2040130</v>
          </cell>
          <cell r="Z1636" t="str">
            <v>CENTRO CIRÚRGICO</v>
          </cell>
          <cell r="AA1636">
            <v>10</v>
          </cell>
          <cell r="AB1636" t="str">
            <v>MAQ. E EQUIPAMENTOS</v>
          </cell>
          <cell r="AC1636">
            <v>454.638166666664</v>
          </cell>
          <cell r="AD1636" t="str">
            <v>BOM</v>
          </cell>
        </row>
        <row r="1637">
          <cell r="X1637">
            <v>7350</v>
          </cell>
          <cell r="Y1637">
            <v>2040131</v>
          </cell>
          <cell r="Z1637" t="str">
            <v>CENTRO CIRÚRGICO</v>
          </cell>
          <cell r="AA1637">
            <v>10</v>
          </cell>
          <cell r="AB1637" t="str">
            <v>MAQ. E EQUIPAMENTOS</v>
          </cell>
          <cell r="AC1637">
            <v>454.638166666664</v>
          </cell>
          <cell r="AD1637" t="str">
            <v>BOM</v>
          </cell>
        </row>
        <row r="1638">
          <cell r="X1638">
            <v>7528</v>
          </cell>
          <cell r="Y1638">
            <v>2040132</v>
          </cell>
          <cell r="Z1638" t="str">
            <v>ALMOXARIFADO</v>
          </cell>
          <cell r="AA1638">
            <v>3</v>
          </cell>
          <cell r="AB1638" t="str">
            <v>MÓVEIS E UTENSÍLIOS</v>
          </cell>
          <cell r="AC1638">
            <v>383.270977884615</v>
          </cell>
          <cell r="AD1638" t="str">
            <v>BOM</v>
          </cell>
        </row>
        <row r="1639">
          <cell r="X1639">
            <v>7529</v>
          </cell>
          <cell r="Y1639">
            <v>2040133</v>
          </cell>
          <cell r="Z1639" t="str">
            <v>ALMOXARIFADO</v>
          </cell>
          <cell r="AA1639">
            <v>3</v>
          </cell>
          <cell r="AB1639" t="str">
            <v>MÓVEIS E UTENSÍLIOS</v>
          </cell>
          <cell r="AC1639">
            <v>383.270977884615</v>
          </cell>
          <cell r="AD1639" t="str">
            <v>BOM</v>
          </cell>
        </row>
        <row r="1640">
          <cell r="X1640">
            <v>7941</v>
          </cell>
          <cell r="Y1640">
            <v>2040134</v>
          </cell>
          <cell r="Z1640" t="str">
            <v>INSTALADOS NA FACHADA DO HOSPITAL</v>
          </cell>
          <cell r="AA1640">
            <v>2</v>
          </cell>
          <cell r="AB1640" t="str">
            <v>EQUIP. DE INFORMÁTICA</v>
          </cell>
          <cell r="AC1640">
            <v>1455.73649836182</v>
          </cell>
          <cell r="AD1640" t="str">
            <v>BOM</v>
          </cell>
        </row>
        <row r="1641">
          <cell r="X1641">
            <v>7942</v>
          </cell>
          <cell r="Y1641">
            <v>2040135</v>
          </cell>
          <cell r="Z1641" t="str">
            <v>INSTALADOS NA FACHADA DO HOSPITAL</v>
          </cell>
          <cell r="AA1641">
            <v>2</v>
          </cell>
          <cell r="AB1641" t="str">
            <v>EQUIP. DE INFORMÁTICA</v>
          </cell>
          <cell r="AC1641">
            <v>1455.73649836182</v>
          </cell>
          <cell r="AD1641" t="str">
            <v>BOM</v>
          </cell>
        </row>
        <row r="1642">
          <cell r="X1642">
            <v>7943</v>
          </cell>
          <cell r="Y1642">
            <v>2040136</v>
          </cell>
          <cell r="Z1642" t="str">
            <v>INSTALADOS NA FACHADA DO HOSPITAL</v>
          </cell>
          <cell r="AA1642">
            <v>2</v>
          </cell>
          <cell r="AB1642" t="str">
            <v>EQUIP. DE INFORMÁTICA</v>
          </cell>
          <cell r="AC1642">
            <v>1455.73649836182</v>
          </cell>
          <cell r="AD1642" t="str">
            <v>BOM</v>
          </cell>
        </row>
        <row r="1643">
          <cell r="X1643">
            <v>7944</v>
          </cell>
          <cell r="Y1643">
            <v>2040137</v>
          </cell>
          <cell r="Z1643" t="str">
            <v>INSTALADOS NA FACHADA DO HOSPITAL</v>
          </cell>
          <cell r="AA1643">
            <v>2</v>
          </cell>
          <cell r="AB1643" t="str">
            <v>EQUIP. DE INFORMÁTICA</v>
          </cell>
          <cell r="AC1643">
            <v>1455.73649836182</v>
          </cell>
          <cell r="AD1643" t="str">
            <v>BOM</v>
          </cell>
        </row>
        <row r="1644">
          <cell r="X1644">
            <v>7520</v>
          </cell>
          <cell r="Y1644">
            <v>2040138</v>
          </cell>
          <cell r="Z1644" t="str">
            <v>EQUIPAMENTO INSTALADO NA CENTRAL DE VÁCUO</v>
          </cell>
          <cell r="AA1644">
            <v>10</v>
          </cell>
          <cell r="AB1644" t="str">
            <v>MAQ. E EQUIPAMENTOS</v>
          </cell>
          <cell r="AC1644">
            <v>30930.2919685898</v>
          </cell>
          <cell r="AD1644" t="str">
            <v>BOM</v>
          </cell>
        </row>
        <row r="1645">
          <cell r="X1645">
            <v>7407</v>
          </cell>
          <cell r="Y1645">
            <v>2040139</v>
          </cell>
          <cell r="Z1645" t="str">
            <v>HEMODIALISE / DIÁLISE</v>
          </cell>
          <cell r="AA1645">
            <v>9</v>
          </cell>
          <cell r="AB1645" t="str">
            <v>MÓVEIS E UTENSÍLIOS</v>
          </cell>
          <cell r="AC1645">
            <v>207.903716488604</v>
          </cell>
          <cell r="AD1645" t="str">
            <v>BOM</v>
          </cell>
        </row>
        <row r="1646">
          <cell r="X1646">
            <v>7408</v>
          </cell>
          <cell r="Y1646">
            <v>2040140</v>
          </cell>
          <cell r="Z1646" t="str">
            <v>REPOUSO STAFF – CLÍNICA MÉDICA</v>
          </cell>
          <cell r="AA1646">
            <v>9</v>
          </cell>
          <cell r="AB1646" t="str">
            <v>MÓVEIS E UTENSÍLIOS</v>
          </cell>
          <cell r="AC1646">
            <v>207.218616488604</v>
          </cell>
          <cell r="AD1646" t="str">
            <v>BOM</v>
          </cell>
        </row>
        <row r="1647">
          <cell r="X1647">
            <v>7409</v>
          </cell>
          <cell r="Y1647">
            <v>2040141</v>
          </cell>
          <cell r="Z1647" t="str">
            <v>UNIDADE DE TERAPIA INTENSIVA</v>
          </cell>
          <cell r="AA1647">
            <v>9</v>
          </cell>
          <cell r="AB1647" t="str">
            <v>MÓVEIS E UTENSÍLIOS</v>
          </cell>
          <cell r="AC1647">
            <v>207.218616488604</v>
          </cell>
          <cell r="AD1647" t="str">
            <v>BOM</v>
          </cell>
        </row>
        <row r="1648">
          <cell r="X1648">
            <v>7410</v>
          </cell>
          <cell r="Y1648">
            <v>2040142</v>
          </cell>
          <cell r="Z1648" t="str">
            <v>REPOUSO  MEDICO - STAFF CLINICA CIRURGICA</v>
          </cell>
          <cell r="AA1648">
            <v>9</v>
          </cell>
          <cell r="AB1648" t="str">
            <v>MÓVEIS E UTENSÍLIOS</v>
          </cell>
          <cell r="AC1648">
            <v>207.218616488604</v>
          </cell>
          <cell r="AD1648" t="str">
            <v>BOM</v>
          </cell>
        </row>
        <row r="1649">
          <cell r="X1649">
            <v>6569</v>
          </cell>
          <cell r="Y1649">
            <v>2040143</v>
          </cell>
          <cell r="Z1649" t="str">
            <v>GALPÃO ALMOXARIFADO</v>
          </cell>
          <cell r="AA1649">
            <v>7</v>
          </cell>
          <cell r="AB1649" t="str">
            <v>MÓVEIS E UTENSÍLIOS</v>
          </cell>
          <cell r="AC1649">
            <v>1964.4847647792</v>
          </cell>
          <cell r="AD1649" t="str">
            <v>BOM</v>
          </cell>
        </row>
        <row r="1650">
          <cell r="X1650">
            <v>7411</v>
          </cell>
          <cell r="Y1650">
            <v>2040144</v>
          </cell>
          <cell r="Z1650" t="str">
            <v>UNIDADE DE TERAPIA INTENSIVA</v>
          </cell>
          <cell r="AA1650">
            <v>3</v>
          </cell>
          <cell r="AB1650" t="str">
            <v>EQUIP. DE INFORMÁTICA</v>
          </cell>
          <cell r="AC1650">
            <v>74.7047542734997</v>
          </cell>
          <cell r="AD1650" t="str">
            <v>BOM</v>
          </cell>
        </row>
        <row r="1651">
          <cell r="X1651">
            <v>7412</v>
          </cell>
          <cell r="Y1651">
            <v>2040145</v>
          </cell>
          <cell r="Z1651" t="str">
            <v>UNIDADE DE TERAPIA INTENSIVA</v>
          </cell>
          <cell r="AA1651">
            <v>6</v>
          </cell>
          <cell r="AB1651" t="str">
            <v>MAQ. E EQUIPAMENTOS</v>
          </cell>
          <cell r="AC1651">
            <v>681.442227599674</v>
          </cell>
          <cell r="AD1651" t="str">
            <v>BOM</v>
          </cell>
        </row>
        <row r="1652">
          <cell r="X1652">
            <v>6768</v>
          </cell>
          <cell r="Y1652">
            <v>2040146</v>
          </cell>
          <cell r="Z1652" t="str">
            <v>UNIDADE DE TERAPIA INTENSIVA</v>
          </cell>
          <cell r="AA1652">
            <v>9</v>
          </cell>
          <cell r="AB1652" t="str">
            <v>MÓVEIS E UTENSÍLIOS</v>
          </cell>
          <cell r="AC1652">
            <v>83.0108974358908</v>
          </cell>
          <cell r="AD1652" t="str">
            <v>BOM</v>
          </cell>
        </row>
        <row r="1653">
          <cell r="X1653">
            <v>6769</v>
          </cell>
          <cell r="Y1653">
            <v>2040147</v>
          </cell>
          <cell r="Z1653" t="str">
            <v>UNIDADE DE TERAPIA INTENSIVA</v>
          </cell>
          <cell r="AA1653">
            <v>9</v>
          </cell>
          <cell r="AB1653" t="str">
            <v>MÓVEIS E UTENSÍLIOS</v>
          </cell>
          <cell r="AC1653">
            <v>83.0108974358908</v>
          </cell>
          <cell r="AD1653" t="str">
            <v>BOM</v>
          </cell>
        </row>
        <row r="1654">
          <cell r="X1654">
            <v>6770</v>
          </cell>
          <cell r="Y1654">
            <v>2040148</v>
          </cell>
          <cell r="Z1654" t="str">
            <v>UNIDADE DE TERAPIA INTENSIVA</v>
          </cell>
          <cell r="AA1654">
            <v>9</v>
          </cell>
          <cell r="AB1654" t="str">
            <v>MÓVEIS E UTENSÍLIOS</v>
          </cell>
          <cell r="AC1654">
            <v>83.0108974358908</v>
          </cell>
          <cell r="AD1654" t="str">
            <v>BOM</v>
          </cell>
        </row>
        <row r="1655">
          <cell r="X1655">
            <v>7420</v>
          </cell>
          <cell r="Y1655">
            <v>2040149</v>
          </cell>
          <cell r="Z1655" t="str">
            <v>UNIDADE DE TERAPIA INTENSIVA</v>
          </cell>
          <cell r="AA1655">
            <v>10</v>
          </cell>
          <cell r="AB1655" t="str">
            <v>MÓVEIS E UTENSÍLIOS</v>
          </cell>
          <cell r="AC1655">
            <v>159.05238425925</v>
          </cell>
          <cell r="AD1655" t="str">
            <v>BOM</v>
          </cell>
        </row>
        <row r="1656">
          <cell r="X1656">
            <v>7421</v>
          </cell>
          <cell r="Y1656">
            <v>2040150</v>
          </cell>
          <cell r="Z1656" t="str">
            <v>UNIDADE DE TERAPIA INTENSIVA</v>
          </cell>
          <cell r="AA1656">
            <v>10</v>
          </cell>
          <cell r="AB1656" t="str">
            <v>MÓVEIS E UTENSÍLIOS</v>
          </cell>
          <cell r="AC1656">
            <v>159.05238425925</v>
          </cell>
          <cell r="AD1656" t="str">
            <v>BOM</v>
          </cell>
        </row>
        <row r="1657">
          <cell r="X1657">
            <v>7422</v>
          </cell>
          <cell r="Y1657">
            <v>2040151</v>
          </cell>
          <cell r="Z1657" t="str">
            <v>GALPÃO ALMOXARIFADO</v>
          </cell>
          <cell r="AA1657">
            <v>8</v>
          </cell>
          <cell r="AB1657" t="str">
            <v>MÓVEIS E UTENSÍLIOS</v>
          </cell>
          <cell r="AC1657">
            <v>362.642577564102</v>
          </cell>
          <cell r="AD1657" t="str">
            <v>SUCATA</v>
          </cell>
        </row>
        <row r="1658">
          <cell r="X1658">
            <v>7423</v>
          </cell>
          <cell r="Y1658">
            <v>2040152</v>
          </cell>
          <cell r="Z1658" t="str">
            <v>UNIDADE DE TERAPIA INTENSIVA</v>
          </cell>
          <cell r="AA1658">
            <v>8</v>
          </cell>
          <cell r="AB1658" t="str">
            <v>MÓVEIS E UTENSÍLIOS</v>
          </cell>
          <cell r="AC1658">
            <v>362.642577564102</v>
          </cell>
          <cell r="AD1658" t="str">
            <v>BOM</v>
          </cell>
        </row>
        <row r="1659">
          <cell r="X1659">
            <v>7484</v>
          </cell>
          <cell r="Y1659">
            <v>2040153</v>
          </cell>
          <cell r="Z1659" t="str">
            <v>ALMOXARIFADO - DISPENSANDO PARA OS RESPECTIVOS LUGARES</v>
          </cell>
          <cell r="AA1659">
            <v>5</v>
          </cell>
          <cell r="AB1659" t="str">
            <v>MÓVEIS E UTENSÍLIOS</v>
          </cell>
          <cell r="AC1659">
            <v>84.6776602564052</v>
          </cell>
          <cell r="AD1659" t="str">
            <v>BOM</v>
          </cell>
        </row>
        <row r="1660">
          <cell r="X1660">
            <v>7414</v>
          </cell>
          <cell r="Y1660">
            <v>2040154</v>
          </cell>
          <cell r="Z1660" t="str">
            <v>CENTRO CIRÚRGICO</v>
          </cell>
          <cell r="AA1660">
            <v>6</v>
          </cell>
          <cell r="AB1660" t="str">
            <v>MAQ. E EQUIPAMENTOS</v>
          </cell>
          <cell r="AC1660">
            <v>326.056722863248</v>
          </cell>
          <cell r="AD1660" t="str">
            <v>BOM</v>
          </cell>
        </row>
        <row r="1661">
          <cell r="X1661">
            <v>7415</v>
          </cell>
          <cell r="Y1661">
            <v>2040155</v>
          </cell>
          <cell r="Z1661" t="str">
            <v>GALPÃO ALMOXARIFADO</v>
          </cell>
          <cell r="AA1661">
            <v>6</v>
          </cell>
          <cell r="AB1661" t="str">
            <v>MAQ. E EQUIPAMENTOS</v>
          </cell>
          <cell r="AC1661">
            <v>326.056722863248</v>
          </cell>
          <cell r="AD1661" t="str">
            <v>RUIM</v>
          </cell>
        </row>
        <row r="1662">
          <cell r="X1662">
            <v>7416</v>
          </cell>
          <cell r="Y1662">
            <v>2040156</v>
          </cell>
          <cell r="Z1662" t="str">
            <v>FARMÁCIA</v>
          </cell>
          <cell r="AA1662">
            <v>6</v>
          </cell>
          <cell r="AB1662" t="str">
            <v>MAQ. E EQUIPAMENTOS</v>
          </cell>
          <cell r="AC1662">
            <v>326.056722863248</v>
          </cell>
          <cell r="AD1662" t="str">
            <v>BOM</v>
          </cell>
        </row>
        <row r="1663">
          <cell r="X1663">
            <v>7417</v>
          </cell>
          <cell r="Y1663">
            <v>2040157</v>
          </cell>
          <cell r="Z1663" t="str">
            <v>APOIO AO DIAGNÓSTICO</v>
          </cell>
          <cell r="AA1663">
            <v>10</v>
          </cell>
          <cell r="AB1663" t="str">
            <v>MAQ. E EQUIPAMENTOS</v>
          </cell>
          <cell r="AC1663">
            <v>4154.57559038462</v>
          </cell>
          <cell r="AD1663" t="str">
            <v>BOM</v>
          </cell>
        </row>
        <row r="1664">
          <cell r="X1664">
            <v>7467</v>
          </cell>
          <cell r="Y1664">
            <v>2040158</v>
          </cell>
          <cell r="Z1664" t="str">
            <v>APOIO AO DIAGNÓSTICO</v>
          </cell>
          <cell r="AA1664">
            <v>10</v>
          </cell>
          <cell r="AB1664" t="str">
            <v>MAQ. E EQUIPAMENTOS</v>
          </cell>
          <cell r="AC1664">
            <v>8205.33260961539</v>
          </cell>
          <cell r="AD1664" t="str">
            <v>BOM</v>
          </cell>
        </row>
        <row r="1665">
          <cell r="X1665">
            <v>7483</v>
          </cell>
          <cell r="Y1665">
            <v>2040159</v>
          </cell>
          <cell r="Z1665" t="str">
            <v>UNIDADE DE TERAPIA INTENSIVA</v>
          </cell>
          <cell r="AA1665">
            <v>6</v>
          </cell>
          <cell r="AB1665" t="str">
            <v>MÓVEIS E UTENSÍLIOS</v>
          </cell>
          <cell r="AC1665">
            <v>99.9909241452933</v>
          </cell>
          <cell r="AD1665" t="str">
            <v>BOM</v>
          </cell>
        </row>
        <row r="1666">
          <cell r="X1666">
            <v>7466</v>
          </cell>
          <cell r="Y1666">
            <v>2040160</v>
          </cell>
          <cell r="Z1666" t="str">
            <v>APOIO AO DIAGNÓSTICO</v>
          </cell>
          <cell r="AA1666">
            <v>10</v>
          </cell>
          <cell r="AB1666" t="str">
            <v>MAQ. E EQUIPAMENTOS</v>
          </cell>
          <cell r="AC1666">
            <v>2105.50393910257</v>
          </cell>
          <cell r="AD1666" t="str">
            <v>BOM</v>
          </cell>
        </row>
        <row r="1667">
          <cell r="X1667">
            <v>7470</v>
          </cell>
          <cell r="Y1667">
            <v>2040161</v>
          </cell>
          <cell r="Z1667" t="str">
            <v>TERREO – PORTARIA “A”</v>
          </cell>
          <cell r="AA1667">
            <v>5</v>
          </cell>
          <cell r="AB1667" t="str">
            <v>MAQ. E EQUIPAMENTOS</v>
          </cell>
          <cell r="AC1667">
            <v>907.558839387465</v>
          </cell>
          <cell r="AD1667" t="str">
            <v>BOM</v>
          </cell>
        </row>
        <row r="1668">
          <cell r="X1668">
            <v>7471</v>
          </cell>
          <cell r="Y1668">
            <v>2040162</v>
          </cell>
          <cell r="Z1668" t="str">
            <v>TERREO – PORTARIA “A”</v>
          </cell>
          <cell r="AA1668">
            <v>5</v>
          </cell>
          <cell r="AB1668" t="str">
            <v>MAQ. E EQUIPAMENTOS</v>
          </cell>
          <cell r="AC1668">
            <v>907.558839387465</v>
          </cell>
          <cell r="AD1668" t="str">
            <v>BOM</v>
          </cell>
        </row>
        <row r="1669">
          <cell r="X1669">
            <v>7472</v>
          </cell>
          <cell r="Y1669">
            <v>2040163</v>
          </cell>
          <cell r="Z1669" t="str">
            <v>TERREO – PORTARIA “A”</v>
          </cell>
          <cell r="AA1669">
            <v>5</v>
          </cell>
          <cell r="AB1669" t="str">
            <v>MAQ. E EQUIPAMENTOS</v>
          </cell>
          <cell r="AC1669">
            <v>907.558839387465</v>
          </cell>
          <cell r="AD1669" t="str">
            <v>BOM</v>
          </cell>
        </row>
        <row r="1670">
          <cell r="X1670">
            <v>7473</v>
          </cell>
          <cell r="Y1670">
            <v>2040164</v>
          </cell>
          <cell r="Z1670" t="str">
            <v>UNIDADE DE TERAPIA INTENSIVA</v>
          </cell>
          <cell r="AA1670">
            <v>5</v>
          </cell>
          <cell r="AB1670" t="str">
            <v>MAQ. E EQUIPAMENTOS</v>
          </cell>
          <cell r="AC1670">
            <v>907.558839387465</v>
          </cell>
          <cell r="AD1670" t="str">
            <v>BOM</v>
          </cell>
        </row>
        <row r="1671">
          <cell r="X1671">
            <v>7474</v>
          </cell>
          <cell r="Y1671">
            <v>2040165</v>
          </cell>
          <cell r="Z1671" t="str">
            <v>TERREO – PORTARIA “A”</v>
          </cell>
          <cell r="AA1671">
            <v>5</v>
          </cell>
          <cell r="AB1671" t="str">
            <v>MAQ. E EQUIPAMENTOS</v>
          </cell>
          <cell r="AC1671">
            <v>907.558839387465</v>
          </cell>
          <cell r="AD1671" t="str">
            <v>BOM</v>
          </cell>
        </row>
        <row r="1672">
          <cell r="X1672">
            <v>7475</v>
          </cell>
          <cell r="Y1672">
            <v>2040166</v>
          </cell>
          <cell r="Z1672" t="str">
            <v>UNIDADE DE TERAPIA INTENSIVA</v>
          </cell>
          <cell r="AA1672">
            <v>5</v>
          </cell>
          <cell r="AB1672" t="str">
            <v>MAQ. E EQUIPAMENTOS</v>
          </cell>
          <cell r="AC1672">
            <v>907.558839387465</v>
          </cell>
          <cell r="AD1672" t="str">
            <v>RUIM</v>
          </cell>
        </row>
        <row r="1673">
          <cell r="X1673">
            <v>7476</v>
          </cell>
          <cell r="Y1673">
            <v>2040167</v>
          </cell>
          <cell r="Z1673" t="str">
            <v>CLÍNICA CIRÚRGICA</v>
          </cell>
          <cell r="AA1673">
            <v>5</v>
          </cell>
          <cell r="AB1673" t="str">
            <v>MAQ. E EQUIPAMENTOS</v>
          </cell>
          <cell r="AC1673">
            <v>907.558839387465</v>
          </cell>
          <cell r="AD1673" t="str">
            <v>BOM</v>
          </cell>
        </row>
        <row r="1674">
          <cell r="X1674">
            <v>7477</v>
          </cell>
          <cell r="Y1674">
            <v>2040168</v>
          </cell>
          <cell r="Z1674" t="str">
            <v>CLÍNICA MÉDICA</v>
          </cell>
          <cell r="AA1674">
            <v>5</v>
          </cell>
          <cell r="AB1674" t="str">
            <v>MAQ. E EQUIPAMENTOS</v>
          </cell>
          <cell r="AC1674">
            <v>907.558839387465</v>
          </cell>
          <cell r="AD1674" t="str">
            <v>BOM</v>
          </cell>
        </row>
        <row r="1675">
          <cell r="X1675">
            <v>7478</v>
          </cell>
          <cell r="Y1675">
            <v>2040169</v>
          </cell>
          <cell r="Z1675" t="str">
            <v>CENTRO CIRURGICO - CORREDOR EXTERNO</v>
          </cell>
          <cell r="AA1675">
            <v>5</v>
          </cell>
          <cell r="AB1675" t="str">
            <v>MAQ. E EQUIPAMENTOS</v>
          </cell>
          <cell r="AC1675">
            <v>907.558839387465</v>
          </cell>
          <cell r="AD1675" t="str">
            <v>BOM</v>
          </cell>
        </row>
        <row r="1676">
          <cell r="X1676">
            <v>7479</v>
          </cell>
          <cell r="Y1676">
            <v>2040170</v>
          </cell>
          <cell r="Z1676" t="str">
            <v>CLÍNICA CIRÚRGICA</v>
          </cell>
          <cell r="AA1676">
            <v>5</v>
          </cell>
          <cell r="AB1676" t="str">
            <v>MAQ. E EQUIPAMENTOS</v>
          </cell>
          <cell r="AC1676">
            <v>907.558839387465</v>
          </cell>
          <cell r="AD1676" t="str">
            <v>BOM</v>
          </cell>
        </row>
        <row r="1677">
          <cell r="X1677">
            <v>7480</v>
          </cell>
          <cell r="Y1677">
            <v>2040171</v>
          </cell>
          <cell r="Z1677" t="str">
            <v>CLÍNICA MÉDICA</v>
          </cell>
          <cell r="AA1677">
            <v>5</v>
          </cell>
          <cell r="AB1677" t="str">
            <v>MAQ. E EQUIPAMENTOS</v>
          </cell>
          <cell r="AC1677">
            <v>907.558839387465</v>
          </cell>
          <cell r="AD1677" t="str">
            <v>BOM</v>
          </cell>
        </row>
        <row r="1678">
          <cell r="X1678">
            <v>7481</v>
          </cell>
          <cell r="Y1678">
            <v>2040172</v>
          </cell>
          <cell r="Z1678" t="str">
            <v>ASSIST. TÉCNICA</v>
          </cell>
          <cell r="AA1678">
            <v>5</v>
          </cell>
          <cell r="AB1678" t="str">
            <v>MAQ. E EQUIPAMENTOS</v>
          </cell>
          <cell r="AC1678">
            <v>907.558839387465</v>
          </cell>
          <cell r="AD1678" t="str">
            <v>RUIM</v>
          </cell>
        </row>
        <row r="1679">
          <cell r="X1679">
            <v>7482</v>
          </cell>
          <cell r="Y1679">
            <v>2040173</v>
          </cell>
          <cell r="Z1679" t="str">
            <v>CENTRO CIRURGICO - CORREDOR EXTERNO</v>
          </cell>
          <cell r="AA1679">
            <v>5</v>
          </cell>
          <cell r="AB1679" t="str">
            <v>MAQ. E EQUIPAMENTOS</v>
          </cell>
          <cell r="AC1679">
            <v>907.558839387465</v>
          </cell>
          <cell r="AD1679" t="str">
            <v>BOM</v>
          </cell>
        </row>
        <row r="1680">
          <cell r="X1680">
            <v>7485</v>
          </cell>
          <cell r="Y1680">
            <v>2040174</v>
          </cell>
          <cell r="Z1680" t="str">
            <v>CENTRAL DE MATERIAL E ESTERILIZAÇÃO</v>
          </cell>
          <cell r="AA1680">
            <v>4</v>
          </cell>
          <cell r="AB1680" t="str">
            <v>MAQ. E EQUIPAMENTOS</v>
          </cell>
          <cell r="AC1680">
            <v>60.0806915951325</v>
          </cell>
          <cell r="AD1680" t="str">
            <v>BOM</v>
          </cell>
        </row>
        <row r="1681">
          <cell r="X1681">
            <v>7486</v>
          </cell>
          <cell r="Y1681">
            <v>2040175</v>
          </cell>
          <cell r="Z1681" t="str">
            <v>CENTRAL DE MATERIAL E ESTERILIZAÇÃO</v>
          </cell>
          <cell r="AA1681">
            <v>4</v>
          </cell>
          <cell r="AB1681" t="str">
            <v>MAQ. E EQUIPAMENTOS</v>
          </cell>
          <cell r="AC1681">
            <v>60.0806915951325</v>
          </cell>
          <cell r="AD1681" t="str">
            <v>BOM</v>
          </cell>
        </row>
        <row r="1682">
          <cell r="X1682">
            <v>7487</v>
          </cell>
          <cell r="Y1682">
            <v>2040176</v>
          </cell>
          <cell r="Z1682" t="str">
            <v>CENTRAL DE MATERIAL E ESTERILIZAÇÃO</v>
          </cell>
          <cell r="AA1682">
            <v>4</v>
          </cell>
          <cell r="AB1682" t="str">
            <v>MAQ. E EQUIPAMENTOS</v>
          </cell>
          <cell r="AC1682">
            <v>60.0806915951325</v>
          </cell>
          <cell r="AD1682" t="str">
            <v>BOM</v>
          </cell>
        </row>
        <row r="1683">
          <cell r="X1683">
            <v>7488</v>
          </cell>
          <cell r="Y1683">
            <v>2040177</v>
          </cell>
          <cell r="Z1683" t="str">
            <v>CENTRAL DE MATERIAL E ESTERILIZAÇÃO</v>
          </cell>
          <cell r="AA1683">
            <v>4</v>
          </cell>
          <cell r="AB1683" t="str">
            <v>MAQ. E EQUIPAMENTOS</v>
          </cell>
          <cell r="AC1683">
            <v>60.0806915951325</v>
          </cell>
          <cell r="AD1683" t="str">
            <v>BOM</v>
          </cell>
        </row>
        <row r="1684">
          <cell r="X1684">
            <v>7489</v>
          </cell>
          <cell r="Y1684">
            <v>2040178</v>
          </cell>
          <cell r="Z1684" t="str">
            <v>CENTRAL DE MATERIAL E ESTERILIZAÇÃO</v>
          </cell>
          <cell r="AA1684">
            <v>4</v>
          </cell>
          <cell r="AB1684" t="str">
            <v>MAQ. E EQUIPAMENTOS</v>
          </cell>
          <cell r="AC1684">
            <v>60.0806915951325</v>
          </cell>
          <cell r="AD1684" t="str">
            <v>BOM</v>
          </cell>
        </row>
        <row r="1685">
          <cell r="X1685">
            <v>7490</v>
          </cell>
          <cell r="Y1685">
            <v>2040179</v>
          </cell>
          <cell r="Z1685" t="str">
            <v>CENTRAL DE MATERIAL E ESTERILIZAÇÃO</v>
          </cell>
          <cell r="AA1685">
            <v>4</v>
          </cell>
          <cell r="AB1685" t="str">
            <v>MAQ. E EQUIPAMENTOS</v>
          </cell>
          <cell r="AC1685">
            <v>60.0806915951325</v>
          </cell>
          <cell r="AD1685" t="str">
            <v>BOM</v>
          </cell>
        </row>
        <row r="1686">
          <cell r="X1686">
            <v>7491</v>
          </cell>
          <cell r="Y1686">
            <v>2040180</v>
          </cell>
          <cell r="Z1686" t="str">
            <v>CENTRAL DE MATERIAL E ESTERILIZAÇÃO</v>
          </cell>
          <cell r="AA1686">
            <v>4</v>
          </cell>
          <cell r="AB1686" t="str">
            <v>MAQ. E EQUIPAMENTOS</v>
          </cell>
          <cell r="AC1686">
            <v>60.0806915951325</v>
          </cell>
          <cell r="AD1686" t="str">
            <v>BOM</v>
          </cell>
        </row>
        <row r="1687">
          <cell r="X1687">
            <v>7492</v>
          </cell>
          <cell r="Y1687">
            <v>2040181</v>
          </cell>
          <cell r="Z1687" t="str">
            <v>CENTRAL DE MATERIAL E ESTERILIZAÇÃO</v>
          </cell>
          <cell r="AA1687">
            <v>4</v>
          </cell>
          <cell r="AB1687" t="str">
            <v>MAQ. E EQUIPAMENTOS</v>
          </cell>
          <cell r="AC1687">
            <v>60.0806915951325</v>
          </cell>
          <cell r="AD1687" t="str">
            <v>BOM</v>
          </cell>
        </row>
        <row r="1688">
          <cell r="X1688">
            <v>7493</v>
          </cell>
          <cell r="Y1688">
            <v>2040182</v>
          </cell>
          <cell r="Z1688" t="str">
            <v>CENTRAL DE MATERIAL E ESTERILIZAÇÃO</v>
          </cell>
          <cell r="AA1688">
            <v>4</v>
          </cell>
          <cell r="AB1688" t="str">
            <v>MAQ. E EQUIPAMENTOS</v>
          </cell>
          <cell r="AC1688">
            <v>60.0806915951325</v>
          </cell>
          <cell r="AD1688" t="str">
            <v>BOM</v>
          </cell>
        </row>
        <row r="1689">
          <cell r="X1689">
            <v>7494</v>
          </cell>
          <cell r="Y1689">
            <v>2040183</v>
          </cell>
          <cell r="Z1689" t="str">
            <v>CENTRAL DE MATERIAL E ESTERILIZAÇÃO</v>
          </cell>
          <cell r="AA1689">
            <v>4</v>
          </cell>
          <cell r="AB1689" t="str">
            <v>MAQ. E EQUIPAMENTOS</v>
          </cell>
          <cell r="AC1689">
            <v>60.0806915951325</v>
          </cell>
          <cell r="AD1689" t="str">
            <v>BOM</v>
          </cell>
        </row>
        <row r="1690">
          <cell r="X1690">
            <v>7495</v>
          </cell>
          <cell r="Y1690">
            <v>2040184</v>
          </cell>
          <cell r="Z1690" t="str">
            <v>CENTRAL DE MATERIAL E ESTERILIZAÇÃO</v>
          </cell>
          <cell r="AA1690">
            <v>4</v>
          </cell>
          <cell r="AB1690" t="str">
            <v>MAQ. E EQUIPAMENTOS</v>
          </cell>
          <cell r="AC1690">
            <v>60.0806915951325</v>
          </cell>
          <cell r="AD1690" t="str">
            <v>BOM</v>
          </cell>
        </row>
        <row r="1691">
          <cell r="X1691">
            <v>7496</v>
          </cell>
          <cell r="Y1691">
            <v>2040185</v>
          </cell>
          <cell r="Z1691" t="str">
            <v>CENTRAL DE MATERIAL E ESTERILIZAÇÃO</v>
          </cell>
          <cell r="AA1691">
            <v>4</v>
          </cell>
          <cell r="AB1691" t="str">
            <v>MAQ. E EQUIPAMENTOS</v>
          </cell>
          <cell r="AC1691">
            <v>60.0806915951325</v>
          </cell>
          <cell r="AD1691" t="str">
            <v>BOM</v>
          </cell>
        </row>
        <row r="1692">
          <cell r="X1692">
            <v>7497</v>
          </cell>
          <cell r="Y1692">
            <v>2040186</v>
          </cell>
          <cell r="Z1692" t="str">
            <v>CENTRAL DE MATERIAL E ESTERILIZAÇÃO</v>
          </cell>
          <cell r="AA1692">
            <v>4</v>
          </cell>
          <cell r="AB1692" t="str">
            <v>MAQ. E EQUIPAMENTOS</v>
          </cell>
          <cell r="AC1692">
            <v>60.0806915951325</v>
          </cell>
          <cell r="AD1692" t="str">
            <v>BOM</v>
          </cell>
        </row>
        <row r="1693">
          <cell r="X1693">
            <v>7498</v>
          </cell>
          <cell r="Y1693">
            <v>2040187</v>
          </cell>
          <cell r="Z1693" t="str">
            <v>CENTRAL DE MATERIAL E ESTERILIZAÇÃO</v>
          </cell>
          <cell r="AA1693">
            <v>4</v>
          </cell>
          <cell r="AB1693" t="str">
            <v>MAQ. E EQUIPAMENTOS</v>
          </cell>
          <cell r="AC1693">
            <v>60.0806915951325</v>
          </cell>
          <cell r="AD1693" t="str">
            <v>BOM</v>
          </cell>
        </row>
        <row r="1694">
          <cell r="X1694">
            <v>7499</v>
          </cell>
          <cell r="Y1694">
            <v>2040188</v>
          </cell>
          <cell r="Z1694" t="str">
            <v>CENTRAL DE MATERIAL E ESTERILIZAÇÃO</v>
          </cell>
          <cell r="AA1694">
            <v>4</v>
          </cell>
          <cell r="AB1694" t="str">
            <v>MAQ. E EQUIPAMENTOS</v>
          </cell>
          <cell r="AC1694">
            <v>60.0806915951325</v>
          </cell>
          <cell r="AD1694" t="str">
            <v>BOM</v>
          </cell>
        </row>
        <row r="1695">
          <cell r="X1695">
            <v>7500</v>
          </cell>
          <cell r="Y1695">
            <v>2040189</v>
          </cell>
          <cell r="Z1695" t="str">
            <v>CENTRAL DE MATERIAL E ESTERILIZAÇÃO</v>
          </cell>
          <cell r="AA1695">
            <v>4</v>
          </cell>
          <cell r="AB1695" t="str">
            <v>MAQ. E EQUIPAMENTOS</v>
          </cell>
          <cell r="AC1695">
            <v>60.0806915951325</v>
          </cell>
          <cell r="AD1695" t="str">
            <v>BOM</v>
          </cell>
        </row>
        <row r="1696">
          <cell r="X1696">
            <v>7501</v>
          </cell>
          <cell r="Y1696">
            <v>2040190</v>
          </cell>
          <cell r="Z1696" t="str">
            <v>CENTRAL DE MATERIAL E ESTERILIZAÇÃO</v>
          </cell>
          <cell r="AA1696">
            <v>4</v>
          </cell>
          <cell r="AB1696" t="str">
            <v>MAQ. E EQUIPAMENTOS</v>
          </cell>
          <cell r="AC1696">
            <v>60.0806915951325</v>
          </cell>
          <cell r="AD1696" t="str">
            <v>BOM</v>
          </cell>
        </row>
        <row r="1697">
          <cell r="X1697">
            <v>7502</v>
          </cell>
          <cell r="Y1697">
            <v>2040191</v>
          </cell>
          <cell r="Z1697" t="str">
            <v>CENTRAL DE MATERIAL E ESTERILIZAÇÃO</v>
          </cell>
          <cell r="AA1697">
            <v>4</v>
          </cell>
          <cell r="AB1697" t="str">
            <v>MAQ. E EQUIPAMENTOS</v>
          </cell>
          <cell r="AC1697">
            <v>60.0806915951325</v>
          </cell>
          <cell r="AD1697" t="str">
            <v>BOM</v>
          </cell>
        </row>
        <row r="1698">
          <cell r="X1698">
            <v>7503</v>
          </cell>
          <cell r="Y1698">
            <v>2040192</v>
          </cell>
          <cell r="Z1698" t="str">
            <v>CENTRAL DE MATERIAL E ESTERILIZAÇÃO</v>
          </cell>
          <cell r="AA1698">
            <v>4</v>
          </cell>
          <cell r="AB1698" t="str">
            <v>MAQ. E EQUIPAMENTOS</v>
          </cell>
          <cell r="AC1698">
            <v>60.0806915951325</v>
          </cell>
          <cell r="AD1698" t="str">
            <v>BOM</v>
          </cell>
        </row>
        <row r="1699">
          <cell r="X1699">
            <v>7504</v>
          </cell>
          <cell r="Y1699">
            <v>2040193</v>
          </cell>
          <cell r="Z1699" t="str">
            <v>CENTRAL DE MATERIAL E ESTERILIZAÇÃO</v>
          </cell>
          <cell r="AA1699">
            <v>4</v>
          </cell>
          <cell r="AB1699" t="str">
            <v>MAQ. E EQUIPAMENTOS</v>
          </cell>
          <cell r="AC1699">
            <v>60.0806915951325</v>
          </cell>
          <cell r="AD1699" t="str">
            <v>BOM</v>
          </cell>
        </row>
        <row r="1700">
          <cell r="X1700">
            <v>7505</v>
          </cell>
          <cell r="Y1700">
            <v>2040194</v>
          </cell>
          <cell r="Z1700" t="str">
            <v>CENTRAL DE MATERIAL E ESTERILIZAÇÃO</v>
          </cell>
          <cell r="AA1700">
            <v>4</v>
          </cell>
          <cell r="AB1700" t="str">
            <v>MAQ. E EQUIPAMENTOS</v>
          </cell>
          <cell r="AC1700">
            <v>60.0806915951325</v>
          </cell>
          <cell r="AD1700" t="str">
            <v>BOM</v>
          </cell>
        </row>
        <row r="1701">
          <cell r="X1701">
            <v>7506</v>
          </cell>
          <cell r="Y1701">
            <v>2040195</v>
          </cell>
          <cell r="Z1701" t="str">
            <v>CENTRAL DE MATERIAL E ESTERILIZAÇÃO</v>
          </cell>
          <cell r="AA1701">
            <v>4</v>
          </cell>
          <cell r="AB1701" t="str">
            <v>MAQ. E EQUIPAMENTOS</v>
          </cell>
          <cell r="AC1701">
            <v>60.0806915951325</v>
          </cell>
          <cell r="AD1701" t="str">
            <v>BOM</v>
          </cell>
        </row>
        <row r="1702">
          <cell r="X1702">
            <v>7507</v>
          </cell>
          <cell r="Y1702">
            <v>2040196</v>
          </cell>
          <cell r="Z1702" t="str">
            <v>CENTRAL DE MATERIAL E ESTERILIZAÇÃO</v>
          </cell>
          <cell r="AA1702">
            <v>4</v>
          </cell>
          <cell r="AB1702" t="str">
            <v>MAQ. E EQUIPAMENTOS</v>
          </cell>
          <cell r="AC1702">
            <v>60.0806915951325</v>
          </cell>
          <cell r="AD1702" t="str">
            <v>BOM</v>
          </cell>
        </row>
        <row r="1703">
          <cell r="X1703">
            <v>7508</v>
          </cell>
          <cell r="Y1703">
            <v>2040197</v>
          </cell>
          <cell r="Z1703" t="str">
            <v>CENTRAL DE MATERIAL E ESTERILIZAÇÃO</v>
          </cell>
          <cell r="AA1703">
            <v>4</v>
          </cell>
          <cell r="AB1703" t="str">
            <v>MAQ. E EQUIPAMENTOS</v>
          </cell>
          <cell r="AC1703">
            <v>60.0806915951325</v>
          </cell>
          <cell r="AD1703" t="str">
            <v>BOM</v>
          </cell>
        </row>
        <row r="1704">
          <cell r="X1704">
            <v>7509</v>
          </cell>
          <cell r="Y1704">
            <v>2040198</v>
          </cell>
          <cell r="Z1704" t="str">
            <v>CENTRAL DE MATERIAL E ESTERILIZAÇÃO</v>
          </cell>
          <cell r="AA1704">
            <v>4</v>
          </cell>
          <cell r="AB1704" t="str">
            <v>MAQ. E EQUIPAMENTOS</v>
          </cell>
          <cell r="AC1704">
            <v>60.0806915951325</v>
          </cell>
          <cell r="AD1704" t="str">
            <v>BOM</v>
          </cell>
        </row>
        <row r="1705">
          <cell r="X1705">
            <v>7510</v>
          </cell>
          <cell r="Y1705">
            <v>2040199</v>
          </cell>
          <cell r="Z1705" t="str">
            <v>CENTRAL DE MATERIAL E ESTERILIZAÇÃO</v>
          </cell>
          <cell r="AA1705">
            <v>4</v>
          </cell>
          <cell r="AB1705" t="str">
            <v>MAQ. E EQUIPAMENTOS</v>
          </cell>
          <cell r="AC1705">
            <v>60.0806915951325</v>
          </cell>
          <cell r="AD1705" t="str">
            <v>BOM</v>
          </cell>
        </row>
        <row r="1706">
          <cell r="X1706">
            <v>7511</v>
          </cell>
          <cell r="Y1706">
            <v>2040200</v>
          </cell>
          <cell r="Z1706" t="str">
            <v>CENTRAL DE MATERIAL E ESTERILIZAÇÃO</v>
          </cell>
          <cell r="AA1706">
            <v>4</v>
          </cell>
          <cell r="AB1706" t="str">
            <v>MAQ. E EQUIPAMENTOS</v>
          </cell>
          <cell r="AC1706">
            <v>60.0806915951325</v>
          </cell>
          <cell r="AD1706" t="str">
            <v>BOM</v>
          </cell>
        </row>
        <row r="1707">
          <cell r="X1707">
            <v>7512</v>
          </cell>
          <cell r="Y1707">
            <v>2040201</v>
          </cell>
          <cell r="Z1707" t="str">
            <v>CENTRAL DE MATERIAL E ESTERILIZAÇÃO</v>
          </cell>
          <cell r="AA1707">
            <v>4</v>
          </cell>
          <cell r="AB1707" t="str">
            <v>MAQ. E EQUIPAMENTOS</v>
          </cell>
          <cell r="AC1707">
            <v>60.0806915951325</v>
          </cell>
          <cell r="AD1707" t="str">
            <v>BOM</v>
          </cell>
        </row>
        <row r="1708">
          <cell r="X1708">
            <v>7513</v>
          </cell>
          <cell r="Y1708">
            <v>2040202</v>
          </cell>
          <cell r="Z1708" t="str">
            <v>CENTRAL DE MATERIAL E ESTERILIZAÇÃO</v>
          </cell>
          <cell r="AA1708">
            <v>4</v>
          </cell>
          <cell r="AB1708" t="str">
            <v>MAQ. E EQUIPAMENTOS</v>
          </cell>
          <cell r="AC1708">
            <v>60.0806915951325</v>
          </cell>
          <cell r="AD1708" t="str">
            <v>BOM</v>
          </cell>
        </row>
        <row r="1709">
          <cell r="X1709">
            <v>7514</v>
          </cell>
          <cell r="Y1709">
            <v>2040203</v>
          </cell>
          <cell r="Z1709" t="str">
            <v>CENTRAL DE MATERIAL E ESTERILIZAÇÃO</v>
          </cell>
          <cell r="AA1709">
            <v>4</v>
          </cell>
          <cell r="AB1709" t="str">
            <v>MAQ. E EQUIPAMENTOS</v>
          </cell>
          <cell r="AC1709">
            <v>60.0806915951325</v>
          </cell>
          <cell r="AD1709" t="str">
            <v>BOM</v>
          </cell>
        </row>
        <row r="1710">
          <cell r="X1710">
            <v>7515</v>
          </cell>
          <cell r="Y1710">
            <v>2040204</v>
          </cell>
          <cell r="Z1710" t="str">
            <v>CENTRAL DE MATERIAL E ESTERILIZAÇÃO</v>
          </cell>
          <cell r="AA1710">
            <v>4</v>
          </cell>
          <cell r="AB1710" t="str">
            <v>MAQ. E EQUIPAMENTOS</v>
          </cell>
          <cell r="AC1710">
            <v>60.0806915951325</v>
          </cell>
          <cell r="AD1710" t="str">
            <v>BOM</v>
          </cell>
        </row>
        <row r="1711">
          <cell r="X1711">
            <v>7516</v>
          </cell>
          <cell r="Y1711">
            <v>2040205</v>
          </cell>
          <cell r="Z1711" t="str">
            <v>CENTRAL DE MATERIAL E ESTERILIZAÇÃO</v>
          </cell>
          <cell r="AA1711">
            <v>4</v>
          </cell>
          <cell r="AB1711" t="str">
            <v>MAQ. E EQUIPAMENTOS</v>
          </cell>
          <cell r="AC1711">
            <v>60.0806915951325</v>
          </cell>
          <cell r="AD1711" t="str">
            <v>BOM</v>
          </cell>
        </row>
        <row r="1712">
          <cell r="X1712">
            <v>7517</v>
          </cell>
          <cell r="Y1712">
            <v>2040206</v>
          </cell>
          <cell r="Z1712" t="str">
            <v>CENTRAL DE MATERIAL E ESTERILIZAÇÃO</v>
          </cell>
          <cell r="AA1712">
            <v>4</v>
          </cell>
          <cell r="AB1712" t="str">
            <v>MAQ. E EQUIPAMENTOS</v>
          </cell>
          <cell r="AC1712">
            <v>60.0806915951325</v>
          </cell>
          <cell r="AD1712" t="str">
            <v>BOM</v>
          </cell>
        </row>
        <row r="1713">
          <cell r="X1713">
            <v>7518</v>
          </cell>
          <cell r="Y1713">
            <v>2040207</v>
          </cell>
          <cell r="Z1713" t="str">
            <v>CENTRAL DE MATERIAL E ESTERILIZAÇÃO</v>
          </cell>
          <cell r="AA1713">
            <v>4</v>
          </cell>
          <cell r="AB1713" t="str">
            <v>MAQ. E EQUIPAMENTOS</v>
          </cell>
          <cell r="AC1713">
            <v>60.0806915951325</v>
          </cell>
          <cell r="AD1713" t="str">
            <v>BOM</v>
          </cell>
        </row>
        <row r="1714">
          <cell r="X1714">
            <v>7519</v>
          </cell>
          <cell r="Y1714">
            <v>2040208</v>
          </cell>
          <cell r="Z1714" t="str">
            <v>CENTRAL DE MATERIAL E ESTERILIZAÇÃO</v>
          </cell>
          <cell r="AA1714">
            <v>4</v>
          </cell>
          <cell r="AB1714" t="str">
            <v>MAQ. E EQUIPAMENTOS</v>
          </cell>
          <cell r="AC1714">
            <v>60.0806915951325</v>
          </cell>
          <cell r="AD1714" t="str">
            <v>BOM</v>
          </cell>
        </row>
        <row r="1715">
          <cell r="X1715">
            <v>7424</v>
          </cell>
          <cell r="Y1715">
            <v>2040209</v>
          </cell>
          <cell r="Z1715" t="str">
            <v>CLÍNICA CIRÚRGICA</v>
          </cell>
          <cell r="AA1715">
            <v>10</v>
          </cell>
          <cell r="AB1715" t="str">
            <v>MÓVEIS E UTENSÍLIOS</v>
          </cell>
          <cell r="AC1715">
            <v>252.36230715812</v>
          </cell>
          <cell r="AD1715" t="str">
            <v>BOM</v>
          </cell>
        </row>
        <row r="1716">
          <cell r="X1716">
            <v>7425</v>
          </cell>
          <cell r="Y1716">
            <v>2040210</v>
          </cell>
          <cell r="Z1716" t="str">
            <v>CLÍNICA CIRÚRGICA</v>
          </cell>
          <cell r="AA1716">
            <v>10</v>
          </cell>
          <cell r="AB1716" t="str">
            <v>MÓVEIS E UTENSÍLIOS</v>
          </cell>
          <cell r="AC1716">
            <v>252.36230715812</v>
          </cell>
          <cell r="AD1716" t="str">
            <v>BOM</v>
          </cell>
        </row>
        <row r="1717">
          <cell r="X1717">
            <v>7426</v>
          </cell>
          <cell r="Y1717">
            <v>2040211</v>
          </cell>
          <cell r="Z1717" t="str">
            <v>CLÍNICA CIRÚRGICA</v>
          </cell>
          <cell r="AA1717">
            <v>10</v>
          </cell>
          <cell r="AB1717" t="str">
            <v>MÓVEIS E UTENSÍLIOS</v>
          </cell>
          <cell r="AC1717">
            <v>252.36230715812</v>
          </cell>
          <cell r="AD1717" t="str">
            <v>BOM</v>
          </cell>
        </row>
        <row r="1718">
          <cell r="X1718">
            <v>7427</v>
          </cell>
          <cell r="Y1718">
            <v>2040212</v>
          </cell>
          <cell r="Z1718" t="str">
            <v>CLÍNICA CIRÚRGICA</v>
          </cell>
          <cell r="AA1718">
            <v>10</v>
          </cell>
          <cell r="AB1718" t="str">
            <v>MÓVEIS E UTENSÍLIOS</v>
          </cell>
          <cell r="AC1718">
            <v>252.36230715812</v>
          </cell>
          <cell r="AD1718" t="str">
            <v>BOM</v>
          </cell>
        </row>
        <row r="1719">
          <cell r="X1719">
            <v>7428</v>
          </cell>
          <cell r="Y1719">
            <v>2040213</v>
          </cell>
          <cell r="Z1719" t="str">
            <v>SESMT</v>
          </cell>
          <cell r="AA1719">
            <v>10</v>
          </cell>
          <cell r="AB1719" t="str">
            <v>MÓVEIS E UTENSÍLIOS</v>
          </cell>
          <cell r="AC1719">
            <v>252.36230715812</v>
          </cell>
          <cell r="AD1719" t="str">
            <v>BOM</v>
          </cell>
        </row>
        <row r="1720">
          <cell r="X1720">
            <v>7429</v>
          </cell>
          <cell r="Y1720">
            <v>2040214</v>
          </cell>
          <cell r="Z1720" t="str">
            <v>CHI – NÚCLEO MÉDICO</v>
          </cell>
          <cell r="AA1720">
            <v>10</v>
          </cell>
          <cell r="AB1720" t="str">
            <v>MÓVEIS E UTENSÍLIOS</v>
          </cell>
          <cell r="AC1720">
            <v>252.36230715812</v>
          </cell>
          <cell r="AD1720" t="str">
            <v>BOM</v>
          </cell>
        </row>
        <row r="1721">
          <cell r="X1721">
            <v>7430</v>
          </cell>
          <cell r="Y1721">
            <v>2040215</v>
          </cell>
          <cell r="Z1721" t="str">
            <v>CLÍNICA CIRÚRGICA</v>
          </cell>
          <cell r="AA1721">
            <v>10</v>
          </cell>
          <cell r="AB1721" t="str">
            <v>MÓVEIS E UTENSÍLIOS</v>
          </cell>
          <cell r="AC1721">
            <v>252.36230715812</v>
          </cell>
          <cell r="AD1721" t="str">
            <v>BOM</v>
          </cell>
        </row>
        <row r="1722">
          <cell r="X1722">
            <v>7431</v>
          </cell>
          <cell r="Y1722">
            <v>2040216</v>
          </cell>
          <cell r="Z1722" t="str">
            <v>CLÍNICA CIRÚRGICA</v>
          </cell>
          <cell r="AA1722">
            <v>10</v>
          </cell>
          <cell r="AB1722" t="str">
            <v>MÓVEIS E UTENSÍLIOS</v>
          </cell>
          <cell r="AC1722">
            <v>252.36230715812</v>
          </cell>
          <cell r="AD1722" t="str">
            <v>BOM</v>
          </cell>
        </row>
        <row r="1723">
          <cell r="X1723">
            <v>7432</v>
          </cell>
          <cell r="Y1723">
            <v>2040217</v>
          </cell>
          <cell r="Z1723" t="str">
            <v>CLÍNICA CIRÚRGICA</v>
          </cell>
          <cell r="AA1723">
            <v>10</v>
          </cell>
          <cell r="AB1723" t="str">
            <v>MÓVEIS E UTENSÍLIOS</v>
          </cell>
          <cell r="AC1723">
            <v>252.36230715812</v>
          </cell>
          <cell r="AD1723" t="str">
            <v>BOM</v>
          </cell>
        </row>
        <row r="1724">
          <cell r="X1724">
            <v>7433</v>
          </cell>
          <cell r="Y1724">
            <v>2040218</v>
          </cell>
          <cell r="Z1724" t="str">
            <v>CLÍNICA CIRÚRGICA</v>
          </cell>
          <cell r="AA1724">
            <v>10</v>
          </cell>
          <cell r="AB1724" t="str">
            <v>MÓVEIS E UTENSÍLIOS</v>
          </cell>
          <cell r="AC1724">
            <v>252.36230715812</v>
          </cell>
          <cell r="AD1724" t="str">
            <v>BOM</v>
          </cell>
        </row>
        <row r="1725">
          <cell r="X1725">
            <v>7434</v>
          </cell>
          <cell r="Y1725">
            <v>2040219</v>
          </cell>
          <cell r="Z1725" t="str">
            <v>CLÍNICA CIRÚRGICA</v>
          </cell>
          <cell r="AA1725">
            <v>10</v>
          </cell>
          <cell r="AB1725" t="str">
            <v>MÓVEIS E UTENSÍLIOS</v>
          </cell>
          <cell r="AC1725">
            <v>252.36230715812</v>
          </cell>
          <cell r="AD1725" t="str">
            <v>BOM</v>
          </cell>
        </row>
        <row r="1726">
          <cell r="X1726">
            <v>7435</v>
          </cell>
          <cell r="Y1726">
            <v>2040220</v>
          </cell>
          <cell r="Z1726" t="str">
            <v>CHI – NÚCLEO MÉDICO</v>
          </cell>
          <cell r="AA1726">
            <v>10</v>
          </cell>
          <cell r="AB1726" t="str">
            <v>MÓVEIS E UTENSÍLIOS</v>
          </cell>
          <cell r="AC1726">
            <v>252.36230715812</v>
          </cell>
          <cell r="AD1726" t="str">
            <v>BOM</v>
          </cell>
        </row>
        <row r="1727">
          <cell r="X1727">
            <v>7436</v>
          </cell>
          <cell r="Y1727">
            <v>2040221</v>
          </cell>
          <cell r="Z1727" t="str">
            <v>CLINICA MEDICA</v>
          </cell>
          <cell r="AA1727">
            <v>10</v>
          </cell>
          <cell r="AB1727" t="str">
            <v>MÓVEIS E UTENSÍLIOS</v>
          </cell>
          <cell r="AC1727">
            <v>252.36230715812</v>
          </cell>
          <cell r="AD1727" t="str">
            <v>BOM</v>
          </cell>
        </row>
        <row r="1728">
          <cell r="X1728">
            <v>7437</v>
          </cell>
          <cell r="Y1728">
            <v>2040222</v>
          </cell>
          <cell r="Z1728" t="str">
            <v>PSICOLOGIA</v>
          </cell>
          <cell r="AA1728">
            <v>10</v>
          </cell>
          <cell r="AB1728" t="str">
            <v>MÓVEIS E UTENSÍLIOS</v>
          </cell>
          <cell r="AC1728">
            <v>252.36230715812</v>
          </cell>
          <cell r="AD1728" t="str">
            <v>BOM</v>
          </cell>
        </row>
        <row r="1729">
          <cell r="X1729">
            <v>7438</v>
          </cell>
          <cell r="Y1729">
            <v>2040223</v>
          </cell>
          <cell r="Z1729" t="str">
            <v>CLINICA CIRURGICA</v>
          </cell>
          <cell r="AA1729">
            <v>10</v>
          </cell>
          <cell r="AB1729" t="str">
            <v>MÓVEIS E UTENSÍLIOS</v>
          </cell>
          <cell r="AC1729">
            <v>252.36230715812</v>
          </cell>
          <cell r="AD1729" t="str">
            <v>BOM</v>
          </cell>
        </row>
        <row r="1730">
          <cell r="X1730">
            <v>7439</v>
          </cell>
          <cell r="Y1730">
            <v>2040224</v>
          </cell>
          <cell r="Z1730" t="str">
            <v>CLINICA CIRURGICA</v>
          </cell>
          <cell r="AA1730">
            <v>10</v>
          </cell>
          <cell r="AB1730" t="str">
            <v>MÓVEIS E UTENSÍLIOS</v>
          </cell>
          <cell r="AC1730">
            <v>252.36230715812</v>
          </cell>
          <cell r="AD1730" t="str">
            <v>BOM</v>
          </cell>
        </row>
        <row r="1731">
          <cell r="X1731">
            <v>7440</v>
          </cell>
          <cell r="Y1731">
            <v>2040225</v>
          </cell>
          <cell r="Z1731" t="str">
            <v>CLINICA MEDICA</v>
          </cell>
          <cell r="AA1731">
            <v>10</v>
          </cell>
          <cell r="AB1731" t="str">
            <v>MÓVEIS E UTENSÍLIOS</v>
          </cell>
          <cell r="AC1731">
            <v>252.36230715812</v>
          </cell>
          <cell r="AD1731" t="str">
            <v>BOM</v>
          </cell>
        </row>
        <row r="1732">
          <cell r="X1732">
            <v>7441</v>
          </cell>
          <cell r="Y1732">
            <v>2040226</v>
          </cell>
          <cell r="Z1732" t="str">
            <v>CLÍNICA MÉDICA</v>
          </cell>
          <cell r="AA1732">
            <v>10</v>
          </cell>
          <cell r="AB1732" t="str">
            <v>MÓVEIS E UTENSÍLIOS</v>
          </cell>
          <cell r="AC1732">
            <v>252.36230715812</v>
          </cell>
          <cell r="AD1732" t="str">
            <v>BOM</v>
          </cell>
        </row>
        <row r="1733">
          <cell r="X1733">
            <v>7442</v>
          </cell>
          <cell r="Y1733">
            <v>2040227</v>
          </cell>
          <cell r="Z1733" t="str">
            <v>CLÍNICA MÉDICA</v>
          </cell>
          <cell r="AA1733">
            <v>10</v>
          </cell>
          <cell r="AB1733" t="str">
            <v>MÓVEIS E UTENSÍLIOS</v>
          </cell>
          <cell r="AC1733">
            <v>252.36230715812</v>
          </cell>
          <cell r="AD1733" t="str">
            <v>BOM</v>
          </cell>
        </row>
        <row r="1734">
          <cell r="X1734">
            <v>7443</v>
          </cell>
          <cell r="Y1734">
            <v>2040228</v>
          </cell>
          <cell r="Z1734" t="str">
            <v>CLÍNICA MÉDICA</v>
          </cell>
          <cell r="AA1734">
            <v>10</v>
          </cell>
          <cell r="AB1734" t="str">
            <v>MÓVEIS E UTENSÍLIOS</v>
          </cell>
          <cell r="AC1734">
            <v>252.36230715812</v>
          </cell>
          <cell r="AD1734" t="str">
            <v>BOM</v>
          </cell>
        </row>
        <row r="1735">
          <cell r="X1735">
            <v>7444</v>
          </cell>
          <cell r="Y1735">
            <v>2040229</v>
          </cell>
          <cell r="Z1735" t="str">
            <v>CLÍNICA MÉDICA</v>
          </cell>
          <cell r="AA1735">
            <v>10</v>
          </cell>
          <cell r="AB1735" t="str">
            <v>MÓVEIS E UTENSÍLIOS</v>
          </cell>
          <cell r="AC1735">
            <v>252.36230715812</v>
          </cell>
          <cell r="AD1735" t="str">
            <v>BOM</v>
          </cell>
        </row>
        <row r="1736">
          <cell r="X1736">
            <v>7445</v>
          </cell>
          <cell r="Y1736">
            <v>2040230</v>
          </cell>
          <cell r="Z1736" t="str">
            <v>CLÍNICA MÉDICA</v>
          </cell>
          <cell r="AA1736">
            <v>10</v>
          </cell>
          <cell r="AB1736" t="str">
            <v>MÓVEIS E UTENSÍLIOS</v>
          </cell>
          <cell r="AC1736">
            <v>252.36230715812</v>
          </cell>
          <cell r="AD1736" t="str">
            <v>BOM</v>
          </cell>
        </row>
        <row r="1737">
          <cell r="X1737">
            <v>7446</v>
          </cell>
          <cell r="Y1737">
            <v>2040231</v>
          </cell>
          <cell r="Z1737" t="str">
            <v>COORDENAÇÃO DE CONDUTORES</v>
          </cell>
          <cell r="AA1737">
            <v>10</v>
          </cell>
          <cell r="AB1737" t="str">
            <v>MÓVEIS E UTENSÍLIOS</v>
          </cell>
          <cell r="AC1737">
            <v>252.36230715812</v>
          </cell>
          <cell r="AD1737" t="str">
            <v>BOM</v>
          </cell>
        </row>
        <row r="1738">
          <cell r="X1738">
            <v>7447</v>
          </cell>
          <cell r="Y1738">
            <v>2040232</v>
          </cell>
          <cell r="Z1738" t="str">
            <v>CLÍNICA MÉDICA</v>
          </cell>
          <cell r="AA1738">
            <v>10</v>
          </cell>
          <cell r="AB1738" t="str">
            <v>MÓVEIS E UTENSÍLIOS</v>
          </cell>
          <cell r="AC1738">
            <v>252.36230715812</v>
          </cell>
          <cell r="AD1738" t="str">
            <v>BOM</v>
          </cell>
        </row>
        <row r="1739">
          <cell r="X1739">
            <v>7448</v>
          </cell>
          <cell r="Y1739">
            <v>2040233</v>
          </cell>
          <cell r="Z1739" t="str">
            <v>CLÍNICA MÉDICA</v>
          </cell>
          <cell r="AA1739">
            <v>10</v>
          </cell>
          <cell r="AB1739" t="str">
            <v>MÓVEIS E UTENSÍLIOS</v>
          </cell>
          <cell r="AC1739">
            <v>252.36230715812</v>
          </cell>
          <cell r="AD1739" t="str">
            <v>BOM</v>
          </cell>
        </row>
        <row r="1740">
          <cell r="X1740">
            <v>7449</v>
          </cell>
          <cell r="Y1740">
            <v>2040234</v>
          </cell>
          <cell r="Z1740" t="str">
            <v>CLÍNICA MÉDICA</v>
          </cell>
          <cell r="AA1740">
            <v>10</v>
          </cell>
          <cell r="AB1740" t="str">
            <v>MÓVEIS E UTENSÍLIOS</v>
          </cell>
          <cell r="AC1740">
            <v>252.36230715812</v>
          </cell>
          <cell r="AD1740" t="str">
            <v>BOM</v>
          </cell>
        </row>
        <row r="1741">
          <cell r="X1741">
            <v>7450</v>
          </cell>
          <cell r="Y1741">
            <v>2040235</v>
          </cell>
          <cell r="Z1741" t="str">
            <v>HEMODIALISE / DIÁLISE</v>
          </cell>
          <cell r="AA1741">
            <v>10</v>
          </cell>
          <cell r="AB1741" t="str">
            <v>MÓVEIS E UTENSÍLIOS</v>
          </cell>
          <cell r="AC1741">
            <v>252.36230715812</v>
          </cell>
          <cell r="AD1741" t="str">
            <v>BOM</v>
          </cell>
        </row>
        <row r="1742">
          <cell r="X1742">
            <v>7451</v>
          </cell>
          <cell r="Y1742">
            <v>2040236</v>
          </cell>
          <cell r="Z1742" t="str">
            <v>HEMODIALISE / DIÁLISE</v>
          </cell>
          <cell r="AA1742">
            <v>10</v>
          </cell>
          <cell r="AB1742" t="str">
            <v>MÓVEIS E UTENSÍLIOS</v>
          </cell>
          <cell r="AC1742">
            <v>252.36230715812</v>
          </cell>
          <cell r="AD1742" t="str">
            <v>BOM</v>
          </cell>
        </row>
        <row r="1743">
          <cell r="X1743">
            <v>7452</v>
          </cell>
          <cell r="Y1743">
            <v>2040237</v>
          </cell>
          <cell r="Z1743" t="str">
            <v>HEMODIALISE / DIÁLISE</v>
          </cell>
          <cell r="AA1743">
            <v>10</v>
          </cell>
          <cell r="AB1743" t="str">
            <v>MÓVEIS E UTENSÍLIOS</v>
          </cell>
          <cell r="AC1743">
            <v>252.36230715812</v>
          </cell>
          <cell r="AD1743" t="str">
            <v>BOM</v>
          </cell>
        </row>
        <row r="1744">
          <cell r="X1744">
            <v>7453</v>
          </cell>
          <cell r="Y1744">
            <v>2040238</v>
          </cell>
          <cell r="Z1744" t="str">
            <v>HEMODIALISE / DIÁLISE</v>
          </cell>
          <cell r="AA1744">
            <v>10</v>
          </cell>
          <cell r="AB1744" t="str">
            <v>MÓVEIS E UTENSÍLIOS</v>
          </cell>
          <cell r="AC1744">
            <v>252.36230715812</v>
          </cell>
          <cell r="AD1744" t="str">
            <v>BOM</v>
          </cell>
        </row>
        <row r="1745">
          <cell r="X1745">
            <v>7465</v>
          </cell>
          <cell r="Y1745">
            <v>2040239</v>
          </cell>
          <cell r="Z1745" t="str">
            <v>CENTRO CIRÚRGICO</v>
          </cell>
          <cell r="AA1745">
            <v>10</v>
          </cell>
          <cell r="AB1745" t="str">
            <v>MAQ. E EQUIPAMENTOS</v>
          </cell>
          <cell r="AC1745">
            <v>635.091538461537</v>
          </cell>
          <cell r="AD1745" t="str">
            <v>BOM</v>
          </cell>
        </row>
        <row r="1746">
          <cell r="X1746">
            <v>7468</v>
          </cell>
          <cell r="Y1746">
            <v>2040240</v>
          </cell>
          <cell r="Z1746" t="str">
            <v>CENTRO CIRÚRGICO</v>
          </cell>
          <cell r="AA1746">
            <v>10</v>
          </cell>
          <cell r="AB1746" t="str">
            <v>MAQ. E EQUIPAMENTOS</v>
          </cell>
          <cell r="AC1746">
            <v>1737.41074074074</v>
          </cell>
          <cell r="AD1746" t="str">
            <v>BOM</v>
          </cell>
        </row>
        <row r="1747">
          <cell r="X1747">
            <v>7469</v>
          </cell>
          <cell r="Y1747">
            <v>2040241</v>
          </cell>
          <cell r="Z1747" t="str">
            <v>CENTRO CIRÚRGICO</v>
          </cell>
          <cell r="AA1747">
            <v>10</v>
          </cell>
          <cell r="AB1747" t="str">
            <v>MAQ. E EQUIPAMENTOS</v>
          </cell>
          <cell r="AC1747">
            <v>1737.41074074074</v>
          </cell>
          <cell r="AD1747" t="str">
            <v>BOM</v>
          </cell>
        </row>
        <row r="1748">
          <cell r="X1748">
            <v>7561</v>
          </cell>
          <cell r="Y1748">
            <v>2040242</v>
          </cell>
          <cell r="Z1748" t="str">
            <v>UNIDADE DE TERAPIA INTENSIVA</v>
          </cell>
          <cell r="AA1748">
            <v>10</v>
          </cell>
          <cell r="AB1748" t="str">
            <v>MÓVEIS E UTENSÍLIOS</v>
          </cell>
          <cell r="AC1748">
            <v>124.525293803412</v>
          </cell>
          <cell r="AD1748" t="str">
            <v>BOM</v>
          </cell>
        </row>
        <row r="1749">
          <cell r="X1749">
            <v>7521</v>
          </cell>
          <cell r="Y1749">
            <v>2040243</v>
          </cell>
          <cell r="Z1749" t="str">
            <v>RECEPÇÃO PORTARIA “A”</v>
          </cell>
          <cell r="AA1749">
            <v>10</v>
          </cell>
          <cell r="AB1749" t="str">
            <v>MÓVEIS E UTENSÍLIOS</v>
          </cell>
          <cell r="AC1749">
            <v>3248.94837606837</v>
          </cell>
          <cell r="AD1749" t="str">
            <v>BOM</v>
          </cell>
        </row>
        <row r="1750">
          <cell r="X1750">
            <v>7522</v>
          </cell>
          <cell r="Y1750">
            <v>2040244</v>
          </cell>
          <cell r="Z1750" t="str">
            <v>ASTEC</v>
          </cell>
          <cell r="AA1750">
            <v>6</v>
          </cell>
          <cell r="AB1750" t="str">
            <v>EQUIP. DE INFORMÁTICA</v>
          </cell>
          <cell r="AC1750">
            <v>1020.69169746433</v>
          </cell>
          <cell r="AD1750" t="str">
            <v>BOM</v>
          </cell>
        </row>
        <row r="1751">
          <cell r="X1751">
            <v>7523</v>
          </cell>
          <cell r="Y1751">
            <v>2040245</v>
          </cell>
          <cell r="Z1751" t="str">
            <v>ASTEC</v>
          </cell>
          <cell r="AA1751">
            <v>6</v>
          </cell>
          <cell r="AB1751" t="str">
            <v>EQUIP. DE INFORMÁTICA</v>
          </cell>
          <cell r="AC1751">
            <v>1020.69169746433</v>
          </cell>
          <cell r="AD1751" t="str">
            <v>BOM</v>
          </cell>
        </row>
        <row r="1752">
          <cell r="X1752">
            <v>7524</v>
          </cell>
          <cell r="Y1752">
            <v>2040246</v>
          </cell>
          <cell r="Z1752" t="str">
            <v>ASTEC</v>
          </cell>
          <cell r="AA1752">
            <v>6</v>
          </cell>
          <cell r="AB1752" t="str">
            <v>EQUIP. DE INFORMÁTICA</v>
          </cell>
          <cell r="AC1752">
            <v>1020.69169746433</v>
          </cell>
          <cell r="AD1752" t="str">
            <v>BOM</v>
          </cell>
        </row>
        <row r="1753">
          <cell r="X1753">
            <v>7525</v>
          </cell>
          <cell r="Y1753">
            <v>2040247</v>
          </cell>
          <cell r="Z1753" t="str">
            <v>ASTEC</v>
          </cell>
          <cell r="AA1753">
            <v>6</v>
          </cell>
          <cell r="AB1753" t="str">
            <v>EQUIP. DE INFORMÁTICA</v>
          </cell>
          <cell r="AC1753">
            <v>1020.69169746433</v>
          </cell>
          <cell r="AD1753" t="str">
            <v>BOM</v>
          </cell>
        </row>
        <row r="1754">
          <cell r="X1754">
            <v>7526</v>
          </cell>
          <cell r="Y1754">
            <v>2040248</v>
          </cell>
          <cell r="Z1754" t="str">
            <v>ASTEC</v>
          </cell>
          <cell r="AA1754">
            <v>6</v>
          </cell>
          <cell r="AB1754" t="str">
            <v>EQUIP. DE INFORMÁTICA</v>
          </cell>
          <cell r="AC1754">
            <v>1020.69169746433</v>
          </cell>
          <cell r="AD1754" t="str">
            <v>BOM</v>
          </cell>
        </row>
        <row r="1755">
          <cell r="X1755">
            <v>7527</v>
          </cell>
          <cell r="Y1755">
            <v>2040249</v>
          </cell>
          <cell r="Z1755" t="str">
            <v>SALA DE MONITORAMENTO</v>
          </cell>
          <cell r="AA1755">
            <v>10</v>
          </cell>
          <cell r="AB1755" t="str">
            <v>MAQ. E EQUIPAMENTOS</v>
          </cell>
          <cell r="AC1755">
            <v>992.400940455838</v>
          </cell>
          <cell r="AD1755" t="str">
            <v>BOM</v>
          </cell>
        </row>
        <row r="1756">
          <cell r="X1756">
            <v>7530</v>
          </cell>
          <cell r="Y1756">
            <v>2040250</v>
          </cell>
          <cell r="Z1756" t="str">
            <v>UNIDADE DE TERAPIA INTENSIVA</v>
          </cell>
          <cell r="AA1756">
            <v>3</v>
          </cell>
          <cell r="AB1756" t="str">
            <v>MAQ. E EQUIPAMENTOS</v>
          </cell>
          <cell r="AC1756">
            <v>73.53</v>
          </cell>
          <cell r="AD1756" t="str">
            <v>BOM</v>
          </cell>
        </row>
        <row r="1757">
          <cell r="X1757">
            <v>7463</v>
          </cell>
          <cell r="Y1757">
            <v>2040251</v>
          </cell>
          <cell r="Z1757" t="str">
            <v>SALA DE MONITORAMENTO</v>
          </cell>
          <cell r="AA1757">
            <v>10</v>
          </cell>
          <cell r="AB1757" t="str">
            <v>MÓVEIS E UTENSÍLIOS</v>
          </cell>
          <cell r="AC1757">
            <v>1031.05847578347</v>
          </cell>
          <cell r="AD1757" t="str">
            <v>BOM</v>
          </cell>
        </row>
        <row r="1758">
          <cell r="X1758">
            <v>7464</v>
          </cell>
          <cell r="Y1758">
            <v>2040252</v>
          </cell>
          <cell r="Z1758" t="str">
            <v>SALA DE MONITORAMENTO</v>
          </cell>
          <cell r="AA1758">
            <v>10</v>
          </cell>
          <cell r="AB1758" t="str">
            <v>MÓVEIS E UTENSÍLIOS</v>
          </cell>
          <cell r="AC1758">
            <v>2239.05975783476</v>
          </cell>
          <cell r="AD1758" t="str">
            <v>BOM</v>
          </cell>
        </row>
        <row r="1759">
          <cell r="X1759">
            <v>7531</v>
          </cell>
          <cell r="Y1759">
            <v>2040253</v>
          </cell>
          <cell r="Z1759" t="str">
            <v>ASTEC</v>
          </cell>
          <cell r="AA1759">
            <v>6</v>
          </cell>
          <cell r="AB1759" t="str">
            <v>EQUIP. DE INFORMÁTICA</v>
          </cell>
          <cell r="AC1759">
            <v>528.994844444417</v>
          </cell>
          <cell r="AD1759" t="str">
            <v>BOM</v>
          </cell>
        </row>
        <row r="1760">
          <cell r="X1760">
            <v>7532</v>
          </cell>
          <cell r="Y1760">
            <v>2040254</v>
          </cell>
          <cell r="Z1760" t="str">
            <v>CLÍNICA CIRÚRGICA</v>
          </cell>
          <cell r="AA1760">
            <v>3</v>
          </cell>
          <cell r="AB1760" t="str">
            <v>MÓVEIS E UTENSÍLIOS</v>
          </cell>
          <cell r="AC1760">
            <v>162.223976139593</v>
          </cell>
          <cell r="AD1760" t="str">
            <v>BOM</v>
          </cell>
        </row>
        <row r="1761">
          <cell r="X1761">
            <v>7533</v>
          </cell>
          <cell r="Y1761">
            <v>2040255</v>
          </cell>
          <cell r="Z1761" t="str">
            <v>CLÍNICA CIRÚRGICA</v>
          </cell>
          <cell r="AA1761">
            <v>3</v>
          </cell>
          <cell r="AB1761" t="str">
            <v>MÓVEIS E UTENSÍLIOS</v>
          </cell>
          <cell r="AC1761">
            <v>162.223976139593</v>
          </cell>
          <cell r="AD1761" t="str">
            <v>BOM</v>
          </cell>
        </row>
        <row r="1762">
          <cell r="X1762">
            <v>7534</v>
          </cell>
          <cell r="Y1762">
            <v>2040256</v>
          </cell>
          <cell r="Z1762" t="str">
            <v>CLÍNICA CIRÚRGICA</v>
          </cell>
          <cell r="AA1762">
            <v>3</v>
          </cell>
          <cell r="AB1762" t="str">
            <v>MÓVEIS E UTENSÍLIOS</v>
          </cell>
          <cell r="AC1762">
            <v>162.223976139593</v>
          </cell>
          <cell r="AD1762" t="str">
            <v>BOM</v>
          </cell>
        </row>
        <row r="1763">
          <cell r="X1763">
            <v>7535</v>
          </cell>
          <cell r="Y1763">
            <v>2040257</v>
          </cell>
          <cell r="Z1763" t="str">
            <v>CLÍNICA CIRÚRGICA</v>
          </cell>
          <cell r="AA1763">
            <v>3</v>
          </cell>
          <cell r="AB1763" t="str">
            <v>MÓVEIS E UTENSÍLIOS</v>
          </cell>
          <cell r="AC1763">
            <v>162.223976139593</v>
          </cell>
          <cell r="AD1763" t="str">
            <v>BOM</v>
          </cell>
        </row>
        <row r="1764">
          <cell r="X1764">
            <v>7536</v>
          </cell>
          <cell r="Y1764">
            <v>2040258</v>
          </cell>
          <cell r="Z1764" t="str">
            <v>CLÍNICA CIRÚRGICA</v>
          </cell>
          <cell r="AA1764">
            <v>3</v>
          </cell>
          <cell r="AB1764" t="str">
            <v>MÓVEIS E UTENSÍLIOS</v>
          </cell>
          <cell r="AC1764">
            <v>162.223976139593</v>
          </cell>
          <cell r="AD1764" t="str">
            <v>BOM</v>
          </cell>
        </row>
        <row r="1765">
          <cell r="X1765">
            <v>7537</v>
          </cell>
          <cell r="Y1765">
            <v>2040259</v>
          </cell>
          <cell r="Z1765" t="str">
            <v>CLÍNICA CIRÚRGICA</v>
          </cell>
          <cell r="AA1765">
            <v>3</v>
          </cell>
          <cell r="AB1765" t="str">
            <v>MÓVEIS E UTENSÍLIOS</v>
          </cell>
          <cell r="AC1765">
            <v>162.223976139593</v>
          </cell>
          <cell r="AD1765" t="str">
            <v>BOM</v>
          </cell>
        </row>
        <row r="1766">
          <cell r="X1766">
            <v>7538</v>
          </cell>
          <cell r="Y1766">
            <v>2040260</v>
          </cell>
          <cell r="Z1766" t="str">
            <v>CLÍNICA CIRÚRGICA</v>
          </cell>
          <cell r="AA1766">
            <v>3</v>
          </cell>
          <cell r="AB1766" t="str">
            <v>MÓVEIS E UTENSÍLIOS</v>
          </cell>
          <cell r="AC1766">
            <v>162.223976139593</v>
          </cell>
          <cell r="AD1766" t="str">
            <v>BOM</v>
          </cell>
        </row>
        <row r="1767">
          <cell r="X1767">
            <v>7539</v>
          </cell>
          <cell r="Y1767">
            <v>2040261</v>
          </cell>
          <cell r="Z1767" t="str">
            <v>CLÍNICA CIRÚRGICA</v>
          </cell>
          <cell r="AA1767">
            <v>3</v>
          </cell>
          <cell r="AB1767" t="str">
            <v>MÓVEIS E UTENSÍLIOS</v>
          </cell>
          <cell r="AC1767">
            <v>162.223976139593</v>
          </cell>
          <cell r="AD1767" t="str">
            <v>BOM</v>
          </cell>
        </row>
        <row r="1768">
          <cell r="X1768">
            <v>7540</v>
          </cell>
          <cell r="Y1768">
            <v>2040262</v>
          </cell>
          <cell r="Z1768" t="str">
            <v>CLÍNICA MEDICA</v>
          </cell>
          <cell r="AA1768">
            <v>3</v>
          </cell>
          <cell r="AB1768" t="str">
            <v>MÓVEIS E UTENSÍLIOS</v>
          </cell>
          <cell r="AC1768">
            <v>162.223976139593</v>
          </cell>
          <cell r="AD1768" t="str">
            <v>BOM</v>
          </cell>
        </row>
        <row r="1769">
          <cell r="X1769">
            <v>7541</v>
          </cell>
          <cell r="Y1769">
            <v>2040263</v>
          </cell>
          <cell r="Z1769" t="str">
            <v>CLÍNICA MEDICA</v>
          </cell>
          <cell r="AA1769">
            <v>3</v>
          </cell>
          <cell r="AB1769" t="str">
            <v>MÓVEIS E UTENSÍLIOS</v>
          </cell>
          <cell r="AC1769">
            <v>162.223976139593</v>
          </cell>
          <cell r="AD1769" t="str">
            <v>BOM</v>
          </cell>
        </row>
        <row r="1770">
          <cell r="X1770">
            <v>7542</v>
          </cell>
          <cell r="Y1770">
            <v>2040264</v>
          </cell>
          <cell r="Z1770" t="str">
            <v>CLÍNICA MEDICA</v>
          </cell>
          <cell r="AA1770">
            <v>3</v>
          </cell>
          <cell r="AB1770" t="str">
            <v>MÓVEIS E UTENSÍLIOS</v>
          </cell>
          <cell r="AC1770">
            <v>162.223976139593</v>
          </cell>
          <cell r="AD1770" t="str">
            <v>BOM</v>
          </cell>
        </row>
        <row r="1771">
          <cell r="X1771">
            <v>7543</v>
          </cell>
          <cell r="Y1771">
            <v>2040265</v>
          </cell>
          <cell r="Z1771" t="str">
            <v>HEMODIALISE / DIÁLISE</v>
          </cell>
          <cell r="AA1771">
            <v>3</v>
          </cell>
          <cell r="AB1771" t="str">
            <v>MÓVEIS E UTENSÍLIOS</v>
          </cell>
          <cell r="AC1771">
            <v>162.223976139593</v>
          </cell>
          <cell r="AD1771" t="str">
            <v>BOM</v>
          </cell>
        </row>
        <row r="1772">
          <cell r="X1772">
            <v>7544</v>
          </cell>
          <cell r="Y1772">
            <v>2040266</v>
          </cell>
          <cell r="Z1772" t="str">
            <v>HEMODIALISE / DIÁLISE</v>
          </cell>
          <cell r="AA1772">
            <v>3</v>
          </cell>
          <cell r="AB1772" t="str">
            <v>MÓVEIS E UTENSÍLIOS</v>
          </cell>
          <cell r="AC1772">
            <v>162.223976139593</v>
          </cell>
          <cell r="AD1772" t="str">
            <v>BOM</v>
          </cell>
        </row>
        <row r="1773">
          <cell r="X1773">
            <v>7545</v>
          </cell>
          <cell r="Y1773">
            <v>2040267</v>
          </cell>
          <cell r="Z1773" t="str">
            <v>CLÍNICA MEDICA</v>
          </cell>
          <cell r="AA1773">
            <v>3</v>
          </cell>
          <cell r="AB1773" t="str">
            <v>MÓVEIS E UTENSÍLIOS</v>
          </cell>
          <cell r="AC1773">
            <v>162.223976139593</v>
          </cell>
          <cell r="AD1773" t="str">
            <v>BOM</v>
          </cell>
        </row>
        <row r="1774">
          <cell r="X1774">
            <v>7546</v>
          </cell>
          <cell r="Y1774">
            <v>2040268</v>
          </cell>
          <cell r="Z1774" t="str">
            <v>HEMODIALISE / DIÁLISE</v>
          </cell>
          <cell r="AA1774">
            <v>3</v>
          </cell>
          <cell r="AB1774" t="str">
            <v>MÓVEIS E UTENSÍLIOS</v>
          </cell>
          <cell r="AC1774">
            <v>162.223976139593</v>
          </cell>
          <cell r="AD1774" t="str">
            <v>BOM</v>
          </cell>
        </row>
        <row r="1775">
          <cell r="X1775">
            <v>7547</v>
          </cell>
          <cell r="Y1775">
            <v>2040269</v>
          </cell>
          <cell r="Z1775" t="str">
            <v>CLÍNICA MEDICA</v>
          </cell>
          <cell r="AA1775">
            <v>3</v>
          </cell>
          <cell r="AB1775" t="str">
            <v>MÓVEIS E UTENSÍLIOS</v>
          </cell>
          <cell r="AC1775">
            <v>162.223976139593</v>
          </cell>
          <cell r="AD1775" t="str">
            <v>BOM</v>
          </cell>
        </row>
        <row r="1776">
          <cell r="X1776">
            <v>7548</v>
          </cell>
          <cell r="Y1776">
            <v>2040270</v>
          </cell>
          <cell r="Z1776" t="str">
            <v>HEMODIALISE / DIÁLISE</v>
          </cell>
          <cell r="AA1776">
            <v>3</v>
          </cell>
          <cell r="AB1776" t="str">
            <v>MÓVEIS E UTENSÍLIOS</v>
          </cell>
          <cell r="AC1776">
            <v>162.223976139593</v>
          </cell>
          <cell r="AD1776" t="str">
            <v>BOM</v>
          </cell>
        </row>
        <row r="1777">
          <cell r="X1777">
            <v>7549</v>
          </cell>
          <cell r="Y1777">
            <v>2040271</v>
          </cell>
          <cell r="Z1777" t="str">
            <v>HEMODIALISE / DIÁLISE</v>
          </cell>
          <cell r="AA1777">
            <v>3</v>
          </cell>
          <cell r="AB1777" t="str">
            <v>MÓVEIS E UTENSÍLIOS</v>
          </cell>
          <cell r="AC1777">
            <v>162.223976139593</v>
          </cell>
          <cell r="AD1777" t="str">
            <v>BOM</v>
          </cell>
        </row>
        <row r="1778">
          <cell r="X1778">
            <v>7550</v>
          </cell>
          <cell r="Y1778">
            <v>2040272</v>
          </cell>
          <cell r="Z1778" t="str">
            <v>CLINICA MEDICA</v>
          </cell>
          <cell r="AA1778">
            <v>3</v>
          </cell>
          <cell r="AB1778" t="str">
            <v>MÓVEIS E UTENSÍLIOS</v>
          </cell>
          <cell r="AC1778">
            <v>162.223976139593</v>
          </cell>
          <cell r="AD1778" t="str">
            <v>BOM</v>
          </cell>
        </row>
        <row r="1779">
          <cell r="X1779">
            <v>7551</v>
          </cell>
          <cell r="Y1779">
            <v>2040273</v>
          </cell>
          <cell r="Z1779" t="str">
            <v>CENTRO CIRÚRGICO</v>
          </cell>
          <cell r="AA1779">
            <v>3</v>
          </cell>
          <cell r="AB1779" t="str">
            <v>MÓVEIS E UTENSÍLIOS</v>
          </cell>
          <cell r="AC1779">
            <v>162.223976139593</v>
          </cell>
          <cell r="AD1779" t="str">
            <v>BOM</v>
          </cell>
        </row>
        <row r="1780">
          <cell r="X1780">
            <v>7553</v>
          </cell>
          <cell r="Y1780">
            <v>2040274</v>
          </cell>
          <cell r="Z1780" t="str">
            <v>HEMODIALISE / DIÁLISE</v>
          </cell>
          <cell r="AA1780">
            <v>3</v>
          </cell>
          <cell r="AB1780" t="str">
            <v>MÓVEIS E UTENSÍLIOS</v>
          </cell>
          <cell r="AC1780">
            <v>162.223976139593</v>
          </cell>
          <cell r="AD1780" t="str">
            <v>BOM</v>
          </cell>
        </row>
        <row r="1781">
          <cell r="X1781">
            <v>7554</v>
          </cell>
          <cell r="Y1781">
            <v>2040275</v>
          </cell>
          <cell r="Z1781" t="str">
            <v>CENTRO CIRÚRGICO</v>
          </cell>
          <cell r="AA1781">
            <v>3</v>
          </cell>
          <cell r="AB1781" t="str">
            <v>MÓVEIS E UTENSÍLIOS</v>
          </cell>
          <cell r="AC1781">
            <v>162.223976139593</v>
          </cell>
          <cell r="AD1781" t="str">
            <v>BOM</v>
          </cell>
        </row>
        <row r="1782">
          <cell r="X1782">
            <v>7555</v>
          </cell>
          <cell r="Y1782">
            <v>2040276</v>
          </cell>
          <cell r="Z1782" t="str">
            <v>CENTRO CIRÚRGICO</v>
          </cell>
          <cell r="AA1782">
            <v>3</v>
          </cell>
          <cell r="AB1782" t="str">
            <v>MÓVEIS E UTENSÍLIOS</v>
          </cell>
          <cell r="AC1782">
            <v>162.223976139593</v>
          </cell>
          <cell r="AD1782" t="str">
            <v>BOM</v>
          </cell>
        </row>
        <row r="1783">
          <cell r="X1783">
            <v>7556</v>
          </cell>
          <cell r="Y1783">
            <v>2040277</v>
          </cell>
          <cell r="Z1783" t="str">
            <v>AMBULATÓRIO</v>
          </cell>
          <cell r="AA1783">
            <v>3</v>
          </cell>
          <cell r="AB1783" t="str">
            <v>MÓVEIS E UTENSÍLIOS</v>
          </cell>
          <cell r="AC1783">
            <v>162.223976139593</v>
          </cell>
          <cell r="AD1783" t="str">
            <v>BOM</v>
          </cell>
        </row>
        <row r="1784">
          <cell r="X1784">
            <v>7557</v>
          </cell>
          <cell r="Y1784">
            <v>2040278</v>
          </cell>
          <cell r="Z1784" t="str">
            <v>CENTRO CIRÚRGICO</v>
          </cell>
          <cell r="AA1784">
            <v>3</v>
          </cell>
          <cell r="AB1784" t="str">
            <v>MÓVEIS E UTENSÍLIOS</v>
          </cell>
          <cell r="AC1784">
            <v>162.223976139593</v>
          </cell>
          <cell r="AD1784" t="str">
            <v>BOM</v>
          </cell>
        </row>
        <row r="1785">
          <cell r="X1785">
            <v>7558</v>
          </cell>
          <cell r="Y1785">
            <v>2040279</v>
          </cell>
          <cell r="Z1785" t="str">
            <v>APOIO AO DIAGNÓSTICO</v>
          </cell>
          <cell r="AA1785">
            <v>3</v>
          </cell>
          <cell r="AB1785" t="str">
            <v>MÓVEIS E UTENSÍLIOS</v>
          </cell>
          <cell r="AC1785">
            <v>162.223976139593</v>
          </cell>
          <cell r="AD1785" t="str">
            <v>BOM</v>
          </cell>
        </row>
        <row r="1786">
          <cell r="X1786">
            <v>7559</v>
          </cell>
          <cell r="Y1786">
            <v>2040280</v>
          </cell>
          <cell r="Z1786" t="str">
            <v>APOIO AO DIAGNÓSTICO</v>
          </cell>
          <cell r="AA1786">
            <v>3</v>
          </cell>
          <cell r="AB1786" t="str">
            <v>MÓVEIS E UTENSÍLIOS</v>
          </cell>
          <cell r="AC1786">
            <v>162.223976139593</v>
          </cell>
          <cell r="AD1786" t="str">
            <v>BOM</v>
          </cell>
        </row>
        <row r="1787">
          <cell r="X1787">
            <v>7565</v>
          </cell>
          <cell r="Y1787">
            <v>2040281</v>
          </cell>
          <cell r="Z1787" t="str">
            <v>CENTRAL DE MATERIAL E ESTERILIZAÇÃO</v>
          </cell>
          <cell r="AA1787">
            <v>3</v>
          </cell>
          <cell r="AB1787" t="str">
            <v>MÓVEIS E UTENSÍLIOS</v>
          </cell>
          <cell r="AC1787">
            <v>162.223976139593</v>
          </cell>
          <cell r="AD1787" t="str">
            <v>BOM</v>
          </cell>
        </row>
        <row r="1788">
          <cell r="X1788">
            <v>7397</v>
          </cell>
          <cell r="Y1788">
            <v>2040282</v>
          </cell>
          <cell r="Z1788" t="str">
            <v>CHEFIA CLÍNICA CIRÚRGICA</v>
          </cell>
          <cell r="AA1788">
            <v>10</v>
          </cell>
          <cell r="AB1788" t="str">
            <v>MAQ. E EQUIPAMENTOS</v>
          </cell>
          <cell r="AC1788">
            <v>992.400940455838</v>
          </cell>
          <cell r="AD1788" t="str">
            <v>BOM</v>
          </cell>
        </row>
        <row r="1789">
          <cell r="X1789">
            <v>7398</v>
          </cell>
          <cell r="Y1789">
            <v>2040283</v>
          </cell>
          <cell r="Z1789" t="str">
            <v>SETOR DE FISIOTERAPIA</v>
          </cell>
          <cell r="AA1789">
            <v>10</v>
          </cell>
          <cell r="AB1789" t="str">
            <v>MAQ. E EQUIPAMENTOS</v>
          </cell>
          <cell r="AC1789">
            <v>1285.12457606837</v>
          </cell>
          <cell r="AD1789" t="str">
            <v>RUIM</v>
          </cell>
        </row>
        <row r="1790">
          <cell r="X1790">
            <v>7399</v>
          </cell>
          <cell r="Y1790">
            <v>2040284</v>
          </cell>
          <cell r="Z1790" t="str">
            <v>CLINICA MÉDICA</v>
          </cell>
          <cell r="AA1790">
            <v>10</v>
          </cell>
          <cell r="AB1790" t="str">
            <v>MAQ. E EQUIPAMENTOS</v>
          </cell>
          <cell r="AC1790">
            <v>992.400940455838</v>
          </cell>
          <cell r="AD1790" t="str">
            <v>BOM</v>
          </cell>
        </row>
        <row r="1791">
          <cell r="X1791">
            <v>7400</v>
          </cell>
          <cell r="Y1791">
            <v>2040285</v>
          </cell>
          <cell r="Z1791" t="str">
            <v>CLINICA MÉDICA</v>
          </cell>
          <cell r="AA1791">
            <v>10</v>
          </cell>
          <cell r="AB1791" t="str">
            <v>MAQ. E EQUIPAMENTOS</v>
          </cell>
          <cell r="AC1791">
            <v>992.400940455838</v>
          </cell>
          <cell r="AD1791" t="str">
            <v>BOM</v>
          </cell>
        </row>
        <row r="1792">
          <cell r="X1792">
            <v>7401</v>
          </cell>
          <cell r="Y1792">
            <v>2040286</v>
          </cell>
          <cell r="Z1792" t="str">
            <v>DIRETORIA DE ENFERMAGEM</v>
          </cell>
          <cell r="AA1792">
            <v>10</v>
          </cell>
          <cell r="AB1792" t="str">
            <v>MAQ. E EQUIPAMENTOS</v>
          </cell>
          <cell r="AC1792">
            <v>992.400940455838</v>
          </cell>
          <cell r="AD1792" t="str">
            <v>BOM</v>
          </cell>
        </row>
        <row r="1793">
          <cell r="X1793">
            <v>7402</v>
          </cell>
          <cell r="Y1793">
            <v>2040287</v>
          </cell>
          <cell r="Z1793" t="str">
            <v>CENTRO CIRÚRGICO</v>
          </cell>
          <cell r="AA1793">
            <v>10</v>
          </cell>
          <cell r="AB1793" t="str">
            <v>MAQ. E EQUIPAMENTOS</v>
          </cell>
          <cell r="AC1793">
            <v>992.400940455838</v>
          </cell>
          <cell r="AD1793" t="str">
            <v>BOM</v>
          </cell>
        </row>
        <row r="1794">
          <cell r="X1794">
            <v>7403</v>
          </cell>
          <cell r="Y1794">
            <v>2040288</v>
          </cell>
          <cell r="Z1794" t="str">
            <v>GEP</v>
          </cell>
          <cell r="AA1794">
            <v>10</v>
          </cell>
          <cell r="AB1794" t="str">
            <v>MAQ. E EQUIPAMENTOS</v>
          </cell>
          <cell r="AC1794">
            <v>1557.78458689459</v>
          </cell>
          <cell r="AD1794" t="str">
            <v>BOM</v>
          </cell>
        </row>
        <row r="1795">
          <cell r="X1795">
            <v>7404</v>
          </cell>
          <cell r="Y1795">
            <v>2040289</v>
          </cell>
          <cell r="Z1795" t="str">
            <v>PSICOLOGIA</v>
          </cell>
          <cell r="AA1795">
            <v>10</v>
          </cell>
          <cell r="AB1795" t="str">
            <v>MAQ. E EQUIPAMENTOS</v>
          </cell>
          <cell r="AC1795">
            <v>992.400940455838</v>
          </cell>
          <cell r="AD1795" t="str">
            <v>BOM</v>
          </cell>
        </row>
        <row r="1796">
          <cell r="X1796" t="str">
            <v>7413 / 7561</v>
          </cell>
          <cell r="Y1796">
            <v>2040290</v>
          </cell>
          <cell r="Z1796" t="str">
            <v>APOIO AO DIAGNÓSTICO</v>
          </cell>
          <cell r="AA1796">
            <v>10</v>
          </cell>
          <cell r="AB1796" t="str">
            <v>MAQ. E EQUIPAMENTOS</v>
          </cell>
          <cell r="AC1796">
            <v>12797.6976495727</v>
          </cell>
          <cell r="AD1796" t="str">
            <v>BOM</v>
          </cell>
        </row>
        <row r="1797">
          <cell r="X1797">
            <v>6642</v>
          </cell>
          <cell r="Y1797">
            <v>2040291</v>
          </cell>
          <cell r="Z1797" t="str">
            <v>HGG</v>
          </cell>
          <cell r="AA1797">
            <v>3</v>
          </cell>
          <cell r="AB1797" t="str">
            <v>MAQ. E EQUIPAMENTOS</v>
          </cell>
          <cell r="AC1797">
            <v>33.4197407407385</v>
          </cell>
          <cell r="AD1797" t="str">
            <v>BOM</v>
          </cell>
        </row>
        <row r="1798">
          <cell r="X1798">
            <v>6643</v>
          </cell>
          <cell r="Y1798">
            <v>2040292</v>
          </cell>
          <cell r="Z1798" t="str">
            <v>HGG</v>
          </cell>
          <cell r="AA1798">
            <v>3</v>
          </cell>
          <cell r="AB1798" t="str">
            <v>MAQ. E EQUIPAMENTOS</v>
          </cell>
          <cell r="AC1798">
            <v>33.4197407407385</v>
          </cell>
          <cell r="AD1798" t="str">
            <v>BOM</v>
          </cell>
        </row>
        <row r="1799">
          <cell r="X1799">
            <v>6644</v>
          </cell>
          <cell r="Y1799">
            <v>2040293</v>
          </cell>
          <cell r="Z1799" t="str">
            <v>HGG</v>
          </cell>
          <cell r="AA1799">
            <v>3</v>
          </cell>
          <cell r="AB1799" t="str">
            <v>MAQ. E EQUIPAMENTOS</v>
          </cell>
          <cell r="AC1799">
            <v>33.4197407407385</v>
          </cell>
          <cell r="AD1799" t="str">
            <v>BOM</v>
          </cell>
        </row>
        <row r="1800">
          <cell r="X1800">
            <v>6645</v>
          </cell>
          <cell r="Y1800">
            <v>2040294</v>
          </cell>
          <cell r="Z1800" t="str">
            <v>HGG</v>
          </cell>
          <cell r="AA1800">
            <v>3</v>
          </cell>
          <cell r="AB1800" t="str">
            <v>MAQ. E EQUIPAMENTOS</v>
          </cell>
          <cell r="AC1800">
            <v>33.4197407407385</v>
          </cell>
          <cell r="AD1800" t="str">
            <v>BOM</v>
          </cell>
        </row>
        <row r="1801">
          <cell r="X1801">
            <v>6646</v>
          </cell>
          <cell r="Y1801">
            <v>2040295</v>
          </cell>
          <cell r="Z1801" t="str">
            <v>HGG</v>
          </cell>
          <cell r="AA1801">
            <v>3</v>
          </cell>
          <cell r="AB1801" t="str">
            <v>MAQ. E EQUIPAMENTOS</v>
          </cell>
          <cell r="AC1801">
            <v>33.4197407407385</v>
          </cell>
          <cell r="AD1801" t="str">
            <v>BOM</v>
          </cell>
        </row>
        <row r="1802">
          <cell r="X1802">
            <v>7562</v>
          </cell>
          <cell r="Y1802">
            <v>2040296</v>
          </cell>
          <cell r="Z1802" t="str">
            <v>GALPÃO ALMOXARIFADO</v>
          </cell>
          <cell r="AA1802">
            <v>5</v>
          </cell>
          <cell r="AB1802" t="str">
            <v>MAQ. E EQUIPAMENTOS</v>
          </cell>
          <cell r="AC1802">
            <v>166.250915170931</v>
          </cell>
          <cell r="AD1802" t="str">
            <v>RUIM</v>
          </cell>
        </row>
        <row r="1803">
          <cell r="X1803">
            <v>7564</v>
          </cell>
          <cell r="Y1803">
            <v>2040297</v>
          </cell>
          <cell r="Z1803" t="str">
            <v>HEMODIALISE / DIÁLISE</v>
          </cell>
          <cell r="AA1803">
            <v>7</v>
          </cell>
          <cell r="AB1803" t="str">
            <v>MÓVEIS E UTENSÍLIOS</v>
          </cell>
          <cell r="AC1803">
            <v>133.678418803411</v>
          </cell>
          <cell r="AD1803" t="str">
            <v>BOM</v>
          </cell>
        </row>
        <row r="1804">
          <cell r="X1804">
            <v>6608</v>
          </cell>
          <cell r="Y1804">
            <v>2040298</v>
          </cell>
          <cell r="Z1804" t="str">
            <v>ADMINISTRAÇÃO - SEDE - ALMOXARIFADO</v>
          </cell>
          <cell r="AA1804">
            <v>2</v>
          </cell>
          <cell r="AB1804" t="str">
            <v>EQUIP. DE INFORMÁTICA</v>
          </cell>
          <cell r="AC1804">
            <v>510.827948575498</v>
          </cell>
          <cell r="AD1804" t="str">
            <v>RUIM</v>
          </cell>
        </row>
        <row r="1805">
          <cell r="X1805">
            <v>7568</v>
          </cell>
          <cell r="Y1805">
            <v>2040299</v>
          </cell>
          <cell r="Z1805" t="str">
            <v>ALMOXARIFADO</v>
          </cell>
          <cell r="AA1805">
            <v>6</v>
          </cell>
          <cell r="AB1805" t="str">
            <v>MAQ. E EQUIPAMENTOS</v>
          </cell>
          <cell r="AC1805">
            <v>47.7665242521343</v>
          </cell>
          <cell r="AD1805" t="str">
            <v>BOM</v>
          </cell>
        </row>
        <row r="1806">
          <cell r="X1806">
            <v>6647</v>
          </cell>
          <cell r="Y1806">
            <v>2040300</v>
          </cell>
          <cell r="Z1806" t="str">
            <v>SALA DE REUNIÃO</v>
          </cell>
          <cell r="AA1806">
            <v>5</v>
          </cell>
          <cell r="AB1806" t="str">
            <v>MÓVEIS E UTENSÍLIOS</v>
          </cell>
          <cell r="AC1806">
            <v>423.046532300569</v>
          </cell>
          <cell r="AD1806" t="str">
            <v>BOM</v>
          </cell>
        </row>
        <row r="1807">
          <cell r="X1807">
            <v>6648</v>
          </cell>
          <cell r="Y1807">
            <v>2040301</v>
          </cell>
          <cell r="Z1807" t="str">
            <v>GALPÃO ALMOXARIFADO</v>
          </cell>
          <cell r="AA1807">
            <v>5</v>
          </cell>
          <cell r="AB1807" t="str">
            <v>MÓVEIS E UTENSÍLIOS</v>
          </cell>
          <cell r="AC1807">
            <v>479.025436075498</v>
          </cell>
          <cell r="AD1807" t="str">
            <v>SUCATA</v>
          </cell>
        </row>
        <row r="1808">
          <cell r="X1808">
            <v>6649</v>
          </cell>
          <cell r="Y1808">
            <v>2040302</v>
          </cell>
          <cell r="Z1808" t="str">
            <v>RECEPÇÃO CENTRAL</v>
          </cell>
          <cell r="AA1808">
            <v>5</v>
          </cell>
          <cell r="AB1808" t="str">
            <v>MÓVEIS E UTENSÍLIOS</v>
          </cell>
          <cell r="AC1808">
            <v>468.335467628205</v>
          </cell>
          <cell r="AD1808" t="str">
            <v>BOM</v>
          </cell>
        </row>
        <row r="1809">
          <cell r="X1809">
            <v>6650</v>
          </cell>
          <cell r="Y1809">
            <v>2040303</v>
          </cell>
          <cell r="Z1809" t="str">
            <v>RECEPÇÃO CENTRAL</v>
          </cell>
          <cell r="AA1809">
            <v>5</v>
          </cell>
          <cell r="AB1809" t="str">
            <v>MÓVEIS E UTENSÍLIOS</v>
          </cell>
          <cell r="AC1809">
            <v>478.246812962963</v>
          </cell>
          <cell r="AD1809" t="str">
            <v>BOM</v>
          </cell>
        </row>
        <row r="1810">
          <cell r="X1810">
            <v>6651</v>
          </cell>
          <cell r="Y1810">
            <v>2040304</v>
          </cell>
          <cell r="Z1810" t="str">
            <v>SALA DE REUNIÃO</v>
          </cell>
          <cell r="AA1810">
            <v>5</v>
          </cell>
          <cell r="AB1810" t="str">
            <v>MÓVEIS E UTENSÍLIOS</v>
          </cell>
          <cell r="AC1810">
            <v>568.239252706552</v>
          </cell>
          <cell r="AD1810" t="str">
            <v>BOM</v>
          </cell>
        </row>
        <row r="1811">
          <cell r="X1811">
            <v>6652</v>
          </cell>
          <cell r="Y1811">
            <v>2040305</v>
          </cell>
          <cell r="Z1811" t="str">
            <v>SALA DE URODINÂMICA</v>
          </cell>
          <cell r="AA1811">
            <v>5</v>
          </cell>
          <cell r="AB1811" t="str">
            <v>MÓVEIS E UTENSÍLIOS</v>
          </cell>
          <cell r="AC1811">
            <v>261.455892058404</v>
          </cell>
          <cell r="AD1811" t="str">
            <v>BOM</v>
          </cell>
        </row>
        <row r="1812">
          <cell r="X1812">
            <v>7567</v>
          </cell>
          <cell r="Y1812">
            <v>2040306</v>
          </cell>
          <cell r="Z1812" t="str">
            <v>MANUTENÇÃO PREDIAL</v>
          </cell>
          <cell r="AA1812">
            <v>6</v>
          </cell>
          <cell r="AB1812" t="str">
            <v>MAQ. E EQUIPAMENTOS</v>
          </cell>
          <cell r="AC1812">
            <v>233.458448005698</v>
          </cell>
          <cell r="AD1812" t="str">
            <v>BOM</v>
          </cell>
        </row>
        <row r="1813">
          <cell r="X1813">
            <v>7569</v>
          </cell>
          <cell r="Y1813">
            <v>2040307</v>
          </cell>
          <cell r="Z1813" t="str">
            <v>UNIDADE DE TERAPIA INTENSIVA</v>
          </cell>
          <cell r="AA1813">
            <v>10</v>
          </cell>
          <cell r="AB1813" t="str">
            <v>MAQ. E EQUIPAMENTOS</v>
          </cell>
          <cell r="AC1813">
            <v>5277.77967307692</v>
          </cell>
          <cell r="AD1813" t="str">
            <v>BOM</v>
          </cell>
        </row>
        <row r="1814">
          <cell r="X1814">
            <v>7570</v>
          </cell>
          <cell r="Y1814">
            <v>2040308</v>
          </cell>
          <cell r="Z1814" t="str">
            <v>UNIDADE DE TERAPIA INTENSIVA</v>
          </cell>
          <cell r="AA1814">
            <v>10</v>
          </cell>
          <cell r="AB1814" t="str">
            <v>MAQ. E EQUIPAMENTOS</v>
          </cell>
          <cell r="AC1814">
            <v>5277.77967307692</v>
          </cell>
          <cell r="AD1814" t="str">
            <v>BOM</v>
          </cell>
        </row>
        <row r="1815">
          <cell r="X1815">
            <v>7571</v>
          </cell>
          <cell r="Y1815">
            <v>2040309</v>
          </cell>
          <cell r="Z1815" t="str">
            <v>UNIDADE DE TERAPIA INTENSIVA</v>
          </cell>
          <cell r="AA1815">
            <v>10</v>
          </cell>
          <cell r="AB1815" t="str">
            <v>MAQ. E EQUIPAMENTOS</v>
          </cell>
          <cell r="AC1815">
            <v>5277.77967307692</v>
          </cell>
          <cell r="AD1815" t="str">
            <v>BOM</v>
          </cell>
        </row>
        <row r="1816">
          <cell r="X1816">
            <v>7572</v>
          </cell>
          <cell r="Y1816">
            <v>2040310</v>
          </cell>
          <cell r="Z1816" t="str">
            <v>UNIDADE DE TERAPIA INTENSIVA</v>
          </cell>
          <cell r="AA1816">
            <v>10</v>
          </cell>
          <cell r="AB1816" t="str">
            <v>MAQ. E EQUIPAMENTOS</v>
          </cell>
          <cell r="AC1816">
            <v>5277.77967307692</v>
          </cell>
          <cell r="AD1816" t="str">
            <v>BOM</v>
          </cell>
        </row>
        <row r="1817">
          <cell r="X1817">
            <v>7573</v>
          </cell>
          <cell r="Y1817">
            <v>2040311</v>
          </cell>
          <cell r="Z1817" t="str">
            <v>UNIDADE DE TERAPIA INTENSIVA</v>
          </cell>
          <cell r="AA1817">
            <v>10</v>
          </cell>
          <cell r="AB1817" t="str">
            <v>MAQ. E EQUIPAMENTOS</v>
          </cell>
          <cell r="AC1817">
            <v>5277.77967307692</v>
          </cell>
          <cell r="AD1817" t="str">
            <v>BOM</v>
          </cell>
        </row>
        <row r="1818">
          <cell r="X1818">
            <v>7574</v>
          </cell>
          <cell r="Y1818">
            <v>2040312</v>
          </cell>
          <cell r="Z1818" t="str">
            <v>UNIDADE DE TERAPIA INTENSIVA</v>
          </cell>
          <cell r="AA1818">
            <v>10</v>
          </cell>
          <cell r="AB1818" t="str">
            <v>MAQ. E EQUIPAMENTOS</v>
          </cell>
          <cell r="AC1818">
            <v>5277.77967307692</v>
          </cell>
          <cell r="AD1818" t="str">
            <v>BOM</v>
          </cell>
        </row>
        <row r="1819">
          <cell r="X1819">
            <v>7575</v>
          </cell>
          <cell r="Y1819">
            <v>2040313</v>
          </cell>
          <cell r="Z1819" t="str">
            <v>UNIDADE DE TERAPIA INTENSIVA</v>
          </cell>
          <cell r="AA1819">
            <v>10</v>
          </cell>
          <cell r="AB1819" t="str">
            <v>MAQ. E EQUIPAMENTOS</v>
          </cell>
          <cell r="AC1819">
            <v>5277.77967307692</v>
          </cell>
          <cell r="AD1819" t="str">
            <v>BOM</v>
          </cell>
        </row>
        <row r="1820">
          <cell r="X1820">
            <v>7576</v>
          </cell>
          <cell r="Y1820">
            <v>2040314</v>
          </cell>
          <cell r="Z1820" t="str">
            <v>UNIDADE DE TERAPIA INTENSIVA</v>
          </cell>
          <cell r="AA1820">
            <v>10</v>
          </cell>
          <cell r="AB1820" t="str">
            <v>MAQ. E EQUIPAMENTOS</v>
          </cell>
          <cell r="AC1820">
            <v>5277.77967307692</v>
          </cell>
          <cell r="AD1820" t="str">
            <v>BOM</v>
          </cell>
        </row>
        <row r="1821">
          <cell r="X1821">
            <v>7577</v>
          </cell>
          <cell r="Y1821">
            <v>2040315</v>
          </cell>
          <cell r="Z1821" t="str">
            <v>UNIDADE DE TERAPIA INTENSIVA</v>
          </cell>
          <cell r="AA1821">
            <v>10</v>
          </cell>
          <cell r="AB1821" t="str">
            <v>MAQ. E EQUIPAMENTOS</v>
          </cell>
          <cell r="AC1821">
            <v>5277.77967307692</v>
          </cell>
          <cell r="AD1821" t="str">
            <v>BOM</v>
          </cell>
        </row>
        <row r="1822">
          <cell r="X1822">
            <v>7578</v>
          </cell>
          <cell r="Y1822">
            <v>2040316</v>
          </cell>
          <cell r="Z1822" t="str">
            <v>UNIDADE DE TERAPIA INTENSIVA</v>
          </cell>
          <cell r="AA1822">
            <v>10</v>
          </cell>
          <cell r="AB1822" t="str">
            <v>MAQ. E EQUIPAMENTOS</v>
          </cell>
          <cell r="AC1822">
            <v>5277.77967307692</v>
          </cell>
          <cell r="AD1822" t="str">
            <v>BOM</v>
          </cell>
        </row>
        <row r="1823">
          <cell r="X1823">
            <v>7579</v>
          </cell>
          <cell r="Y1823">
            <v>2040317</v>
          </cell>
          <cell r="Z1823" t="str">
            <v>UNIDADE DE TERAPIA INTENSIVA</v>
          </cell>
          <cell r="AA1823">
            <v>10</v>
          </cell>
          <cell r="AB1823" t="str">
            <v>MAQ. E EQUIPAMENTOS</v>
          </cell>
          <cell r="AC1823">
            <v>5277.77967307692</v>
          </cell>
          <cell r="AD1823" t="str">
            <v>BOM</v>
          </cell>
        </row>
        <row r="1824">
          <cell r="X1824">
            <v>7580</v>
          </cell>
          <cell r="Y1824">
            <v>2040318</v>
          </cell>
          <cell r="Z1824" t="str">
            <v>UNIDADE DE TERAPIA INTENSIVA</v>
          </cell>
          <cell r="AA1824">
            <v>10</v>
          </cell>
          <cell r="AB1824" t="str">
            <v>MAQ. E EQUIPAMENTOS</v>
          </cell>
          <cell r="AC1824">
            <v>5277.77967307692</v>
          </cell>
          <cell r="AD1824" t="str">
            <v>BOM</v>
          </cell>
        </row>
        <row r="1825">
          <cell r="X1825">
            <v>7581</v>
          </cell>
          <cell r="Y1825">
            <v>2040319</v>
          </cell>
          <cell r="Z1825" t="str">
            <v>UNIDADE DE TERAPIA INTENSIVA</v>
          </cell>
          <cell r="AA1825">
            <v>10</v>
          </cell>
          <cell r="AB1825" t="str">
            <v>MAQ. E EQUIPAMENTOS</v>
          </cell>
          <cell r="AC1825">
            <v>5277.77967307692</v>
          </cell>
          <cell r="AD1825" t="str">
            <v>BOM</v>
          </cell>
        </row>
        <row r="1826">
          <cell r="X1826">
            <v>7582</v>
          </cell>
          <cell r="Y1826">
            <v>2040320</v>
          </cell>
          <cell r="Z1826" t="str">
            <v>UNIDADE DE TERAPIA INTENSIVA</v>
          </cell>
          <cell r="AA1826">
            <v>10</v>
          </cell>
          <cell r="AB1826" t="str">
            <v>MAQ. E EQUIPAMENTOS</v>
          </cell>
          <cell r="AC1826">
            <v>5277.77967307692</v>
          </cell>
          <cell r="AD1826" t="str">
            <v>BOM</v>
          </cell>
        </row>
        <row r="1827">
          <cell r="X1827">
            <v>7583</v>
          </cell>
          <cell r="Y1827">
            <v>2040321</v>
          </cell>
          <cell r="Z1827" t="str">
            <v>UNIDADE DE TERAPIA INTENSIVA</v>
          </cell>
          <cell r="AA1827">
            <v>10</v>
          </cell>
          <cell r="AB1827" t="str">
            <v>MAQ. E EQUIPAMENTOS</v>
          </cell>
          <cell r="AC1827">
            <v>5277.77967307692</v>
          </cell>
          <cell r="AD1827" t="str">
            <v>BOM</v>
          </cell>
        </row>
        <row r="1828">
          <cell r="X1828">
            <v>7584</v>
          </cell>
          <cell r="Y1828">
            <v>2040322</v>
          </cell>
          <cell r="Z1828" t="str">
            <v>UNIDADE DE TERAPIA INTENSIVA</v>
          </cell>
          <cell r="AA1828">
            <v>10</v>
          </cell>
          <cell r="AB1828" t="str">
            <v>MAQ. E EQUIPAMENTOS</v>
          </cell>
          <cell r="AC1828">
            <v>5277.77967307692</v>
          </cell>
          <cell r="AD1828" t="str">
            <v>BOM</v>
          </cell>
        </row>
        <row r="1829">
          <cell r="X1829">
            <v>7585</v>
          </cell>
          <cell r="Y1829">
            <v>2040323</v>
          </cell>
          <cell r="Z1829" t="str">
            <v>UNIDADE DE TERAPIA INTENSIVA</v>
          </cell>
          <cell r="AA1829">
            <v>10</v>
          </cell>
          <cell r="AB1829" t="str">
            <v>MAQ. E EQUIPAMENTOS</v>
          </cell>
          <cell r="AC1829">
            <v>5277.77967307692</v>
          </cell>
          <cell r="AD1829" t="str">
            <v>BOM</v>
          </cell>
        </row>
        <row r="1830">
          <cell r="X1830">
            <v>7586</v>
          </cell>
          <cell r="Y1830">
            <v>2040324</v>
          </cell>
          <cell r="Z1830" t="str">
            <v>UNIDADE DE TERAPIA INTENSIVA</v>
          </cell>
          <cell r="AA1830">
            <v>10</v>
          </cell>
          <cell r="AB1830" t="str">
            <v>MAQ. E EQUIPAMENTOS</v>
          </cell>
          <cell r="AC1830">
            <v>5277.77967307692</v>
          </cell>
          <cell r="AD1830" t="str">
            <v>BOM</v>
          </cell>
        </row>
        <row r="1831">
          <cell r="X1831">
            <v>7587</v>
          </cell>
          <cell r="Y1831">
            <v>2040325</v>
          </cell>
          <cell r="Z1831" t="str">
            <v>UNIDADE DE TERAPIA INTENSIVA</v>
          </cell>
          <cell r="AA1831">
            <v>10</v>
          </cell>
          <cell r="AB1831" t="str">
            <v>MAQ. E EQUIPAMENTOS</v>
          </cell>
          <cell r="AC1831">
            <v>5277.77967307692</v>
          </cell>
          <cell r="AD1831" t="str">
            <v>BOM</v>
          </cell>
        </row>
        <row r="1832">
          <cell r="X1832">
            <v>7588</v>
          </cell>
          <cell r="Y1832">
            <v>2040326</v>
          </cell>
          <cell r="Z1832" t="str">
            <v>UNIDADE DE TERAPIA INTENSIVA</v>
          </cell>
          <cell r="AA1832">
            <v>10</v>
          </cell>
          <cell r="AB1832" t="str">
            <v>MAQ. E EQUIPAMENTOS</v>
          </cell>
          <cell r="AC1832">
            <v>5277.77967307692</v>
          </cell>
          <cell r="AD1832" t="str">
            <v>BOM</v>
          </cell>
        </row>
        <row r="1833">
          <cell r="X1833">
            <v>7589</v>
          </cell>
          <cell r="Y1833">
            <v>2040327</v>
          </cell>
          <cell r="Z1833" t="str">
            <v>UNIDADE DE TERAPIA INTENSIVA</v>
          </cell>
          <cell r="AA1833">
            <v>10</v>
          </cell>
          <cell r="AB1833" t="str">
            <v>MAQ. E EQUIPAMENTOS</v>
          </cell>
          <cell r="AC1833">
            <v>5277.77967307692</v>
          </cell>
          <cell r="AD1833" t="str">
            <v>BOM</v>
          </cell>
        </row>
        <row r="1834">
          <cell r="X1834">
            <v>7590</v>
          </cell>
          <cell r="Y1834">
            <v>2040328</v>
          </cell>
          <cell r="Z1834" t="str">
            <v>UNIDADE DE TERAPIA INTENSIVA</v>
          </cell>
          <cell r="AA1834">
            <v>10</v>
          </cell>
          <cell r="AB1834" t="str">
            <v>MAQ. E EQUIPAMENTOS</v>
          </cell>
          <cell r="AC1834">
            <v>5277.77967307692</v>
          </cell>
          <cell r="AD1834" t="str">
            <v>BOM</v>
          </cell>
        </row>
        <row r="1835">
          <cell r="X1835">
            <v>7591</v>
          </cell>
          <cell r="Y1835">
            <v>2040329</v>
          </cell>
          <cell r="Z1835" t="str">
            <v>UNIDADE DE TERAPIA INTENSIVA</v>
          </cell>
          <cell r="AA1835">
            <v>10</v>
          </cell>
          <cell r="AB1835" t="str">
            <v>MAQ. E EQUIPAMENTOS</v>
          </cell>
          <cell r="AC1835">
            <v>5277.77967307692</v>
          </cell>
          <cell r="AD1835" t="str">
            <v>BOM</v>
          </cell>
        </row>
        <row r="1836">
          <cell r="X1836">
            <v>7592</v>
          </cell>
          <cell r="Y1836">
            <v>2040330</v>
          </cell>
          <cell r="Z1836" t="str">
            <v>UNIDADE DE TERAPIA INTENSIVA</v>
          </cell>
          <cell r="AA1836">
            <v>10</v>
          </cell>
          <cell r="AB1836" t="str">
            <v>MAQ. E EQUIPAMENTOS</v>
          </cell>
          <cell r="AC1836">
            <v>5277.77967307692</v>
          </cell>
          <cell r="AD1836" t="str">
            <v>BOM</v>
          </cell>
        </row>
        <row r="1837">
          <cell r="X1837">
            <v>7593</v>
          </cell>
          <cell r="Y1837">
            <v>2040331</v>
          </cell>
          <cell r="Z1837" t="str">
            <v>UNIDADE DE TERAPIA INTENSIVA</v>
          </cell>
          <cell r="AA1837">
            <v>10</v>
          </cell>
          <cell r="AB1837" t="str">
            <v>MAQ. E EQUIPAMENTOS</v>
          </cell>
          <cell r="AC1837">
            <v>5277.77967307692</v>
          </cell>
          <cell r="AD1837" t="str">
            <v>BOM</v>
          </cell>
        </row>
        <row r="1838">
          <cell r="X1838">
            <v>7594</v>
          </cell>
          <cell r="Y1838">
            <v>2040332</v>
          </cell>
          <cell r="Z1838" t="str">
            <v>UNIDADE DE TERAPIA INTENSIVA</v>
          </cell>
          <cell r="AA1838">
            <v>10</v>
          </cell>
          <cell r="AB1838" t="str">
            <v>MAQ. E EQUIPAMENTOS</v>
          </cell>
          <cell r="AC1838">
            <v>5277.77967307692</v>
          </cell>
          <cell r="AD1838" t="str">
            <v>BOM</v>
          </cell>
        </row>
        <row r="1839">
          <cell r="X1839">
            <v>7595</v>
          </cell>
          <cell r="Y1839">
            <v>2040333</v>
          </cell>
          <cell r="Z1839" t="str">
            <v>UNIDADE DE TERAPIA INTENSIVA</v>
          </cell>
          <cell r="AA1839">
            <v>10</v>
          </cell>
          <cell r="AB1839" t="str">
            <v>MAQ. E EQUIPAMENTOS</v>
          </cell>
          <cell r="AC1839">
            <v>5277.77967307692</v>
          </cell>
          <cell r="AD1839" t="str">
            <v>BOM</v>
          </cell>
        </row>
        <row r="1840">
          <cell r="X1840">
            <v>7596</v>
          </cell>
          <cell r="Y1840">
            <v>2040334</v>
          </cell>
          <cell r="Z1840" t="str">
            <v>UNIDADE DE TERAPIA INTENSIVA</v>
          </cell>
          <cell r="AA1840">
            <v>10</v>
          </cell>
          <cell r="AB1840" t="str">
            <v>MAQ. E EQUIPAMENTOS</v>
          </cell>
          <cell r="AC1840">
            <v>5277.77967307692</v>
          </cell>
          <cell r="AD1840" t="str">
            <v>BOM</v>
          </cell>
        </row>
        <row r="1841">
          <cell r="X1841">
            <v>7597</v>
          </cell>
          <cell r="Y1841">
            <v>2040335</v>
          </cell>
          <cell r="Z1841" t="str">
            <v>UNIDADE DE TERAPIA INTENSIVA</v>
          </cell>
          <cell r="AA1841">
            <v>10</v>
          </cell>
          <cell r="AB1841" t="str">
            <v>MAQ. E EQUIPAMENTOS</v>
          </cell>
          <cell r="AC1841">
            <v>5277.77967307692</v>
          </cell>
          <cell r="AD1841" t="str">
            <v>BOM</v>
          </cell>
        </row>
        <row r="1842">
          <cell r="X1842">
            <v>7598</v>
          </cell>
          <cell r="Y1842">
            <v>2040336</v>
          </cell>
          <cell r="Z1842" t="str">
            <v>ASTEC</v>
          </cell>
          <cell r="AA1842">
            <v>4</v>
          </cell>
          <cell r="AB1842" t="str">
            <v>EQUIP. DE INFORMÁTICA</v>
          </cell>
          <cell r="AC1842">
            <v>8783.27344999959</v>
          </cell>
          <cell r="AD1842" t="str">
            <v>BOM</v>
          </cell>
        </row>
        <row r="1843">
          <cell r="X1843">
            <v>6618</v>
          </cell>
          <cell r="Y1843">
            <v>2040337</v>
          </cell>
          <cell r="Z1843" t="str">
            <v>RECEPÇÃO CENTRAL - HALL</v>
          </cell>
          <cell r="AA1843">
            <v>30</v>
          </cell>
          <cell r="AB1843" t="str">
            <v>INSTRUMENTO MUSICAL</v>
          </cell>
          <cell r="AC1843">
            <v>12310.7278666661</v>
          </cell>
          <cell r="AD1843" t="str">
            <v>BOM</v>
          </cell>
        </row>
        <row r="1844">
          <cell r="X1844">
            <v>6609</v>
          </cell>
          <cell r="Y1844">
            <v>2040338</v>
          </cell>
          <cell r="Z1844" t="str">
            <v>CENTRO CIRÚRGICO</v>
          </cell>
          <cell r="AA1844">
            <v>3</v>
          </cell>
          <cell r="AB1844" t="str">
            <v>MAQ. E EQUIPAMENTOS</v>
          </cell>
          <cell r="AC1844">
            <v>80.3230491452948</v>
          </cell>
          <cell r="AD1844" t="str">
            <v>BOM</v>
          </cell>
        </row>
        <row r="1845">
          <cell r="X1845">
            <v>6610</v>
          </cell>
          <cell r="Y1845">
            <v>2040339</v>
          </cell>
          <cell r="Z1845" t="str">
            <v>CENTRO CIRÚRGICO</v>
          </cell>
          <cell r="AA1845">
            <v>3</v>
          </cell>
          <cell r="AB1845" t="str">
            <v>MAQ. E EQUIPAMENTOS</v>
          </cell>
          <cell r="AC1845">
            <v>80.3230491452948</v>
          </cell>
          <cell r="AD1845" t="str">
            <v>BOM</v>
          </cell>
        </row>
        <row r="1846">
          <cell r="X1846">
            <v>6658</v>
          </cell>
          <cell r="Y1846">
            <v>2040340</v>
          </cell>
          <cell r="Z1846" t="str">
            <v>UNIDADE DE TERAPIA INTENSIVA</v>
          </cell>
          <cell r="AA1846">
            <v>6</v>
          </cell>
          <cell r="AB1846" t="str">
            <v>MÓVEIS E UTENSÍLIOS</v>
          </cell>
          <cell r="AC1846">
            <v>117.794337606832</v>
          </cell>
          <cell r="AD1846" t="str">
            <v>BOM</v>
          </cell>
        </row>
        <row r="1847">
          <cell r="X1847">
            <v>6659</v>
          </cell>
          <cell r="Y1847">
            <v>2040341</v>
          </cell>
          <cell r="Z1847" t="str">
            <v>UNIDADE DE TERAPIA INTENSIVA</v>
          </cell>
          <cell r="AA1847">
            <v>6</v>
          </cell>
          <cell r="AB1847" t="str">
            <v>MÓVEIS E UTENSÍLIOS</v>
          </cell>
          <cell r="AC1847">
            <v>117.794337606832</v>
          </cell>
          <cell r="AD1847" t="str">
            <v>BOM</v>
          </cell>
        </row>
        <row r="1848">
          <cell r="X1848">
            <v>6660</v>
          </cell>
          <cell r="Y1848">
            <v>2040342</v>
          </cell>
          <cell r="Z1848" t="str">
            <v>UNIDADE DE TERAPIA INTENSIVA</v>
          </cell>
          <cell r="AA1848">
            <v>6</v>
          </cell>
          <cell r="AB1848" t="str">
            <v>MÓVEIS E UTENSÍLIOS</v>
          </cell>
          <cell r="AC1848">
            <v>117.794337606832</v>
          </cell>
          <cell r="AD1848" t="str">
            <v>BOM</v>
          </cell>
        </row>
        <row r="1849">
          <cell r="X1849">
            <v>6661</v>
          </cell>
          <cell r="Y1849">
            <v>2040343</v>
          </cell>
          <cell r="Z1849" t="str">
            <v>UNIDADE DE TERAPIA INTENSIVA</v>
          </cell>
          <cell r="AA1849">
            <v>6</v>
          </cell>
          <cell r="AB1849" t="str">
            <v>MÓVEIS E UTENSÍLIOS</v>
          </cell>
          <cell r="AC1849">
            <v>117.794337606832</v>
          </cell>
          <cell r="AD1849" t="str">
            <v>BOM</v>
          </cell>
        </row>
        <row r="1850">
          <cell r="X1850">
            <v>6662</v>
          </cell>
          <cell r="Y1850">
            <v>2040344</v>
          </cell>
          <cell r="Z1850" t="str">
            <v>UNIDADE DE TERAPIA INTENSIVA</v>
          </cell>
          <cell r="AA1850">
            <v>6</v>
          </cell>
          <cell r="AB1850" t="str">
            <v>MÓVEIS E UTENSÍLIOS</v>
          </cell>
          <cell r="AC1850">
            <v>117.794337606832</v>
          </cell>
          <cell r="AD1850" t="str">
            <v>BOM</v>
          </cell>
        </row>
        <row r="1851">
          <cell r="X1851">
            <v>6663</v>
          </cell>
          <cell r="Y1851">
            <v>2040345</v>
          </cell>
          <cell r="Z1851" t="str">
            <v>UNIDADE DE TERAPIA INTENSIVA</v>
          </cell>
          <cell r="AA1851">
            <v>6</v>
          </cell>
          <cell r="AB1851" t="str">
            <v>MÓVEIS E UTENSÍLIOS</v>
          </cell>
          <cell r="AC1851">
            <v>117.794337606832</v>
          </cell>
          <cell r="AD1851" t="str">
            <v>BOM</v>
          </cell>
        </row>
        <row r="1852">
          <cell r="X1852">
            <v>6664</v>
          </cell>
          <cell r="Y1852">
            <v>2040346</v>
          </cell>
          <cell r="Z1852" t="str">
            <v>UNIDADE DE TERAPIA INTENSIVA</v>
          </cell>
          <cell r="AA1852">
            <v>6</v>
          </cell>
          <cell r="AB1852" t="str">
            <v>MÓVEIS E UTENSÍLIOS</v>
          </cell>
          <cell r="AC1852">
            <v>117.794337606832</v>
          </cell>
          <cell r="AD1852" t="str">
            <v>BOM</v>
          </cell>
        </row>
        <row r="1853">
          <cell r="X1853">
            <v>6665</v>
          </cell>
          <cell r="Y1853">
            <v>2040347</v>
          </cell>
          <cell r="Z1853" t="str">
            <v>UNIDADE DE TERAPIA INTENSIVA</v>
          </cell>
          <cell r="AA1853">
            <v>6</v>
          </cell>
          <cell r="AB1853" t="str">
            <v>MÓVEIS E UTENSÍLIOS</v>
          </cell>
          <cell r="AC1853">
            <v>117.794337606832</v>
          </cell>
          <cell r="AD1853" t="str">
            <v>BOM</v>
          </cell>
        </row>
        <row r="1854">
          <cell r="X1854">
            <v>6666</v>
          </cell>
          <cell r="Y1854">
            <v>2040348</v>
          </cell>
          <cell r="Z1854" t="str">
            <v>UNIDADE DE TERAPIA INTENSIVA</v>
          </cell>
          <cell r="AA1854">
            <v>6</v>
          </cell>
          <cell r="AB1854" t="str">
            <v>MÓVEIS E UTENSÍLIOS</v>
          </cell>
          <cell r="AC1854">
            <v>117.794337606832</v>
          </cell>
          <cell r="AD1854" t="str">
            <v>BOM</v>
          </cell>
        </row>
        <row r="1855">
          <cell r="X1855">
            <v>6667</v>
          </cell>
          <cell r="Y1855">
            <v>2040349</v>
          </cell>
          <cell r="Z1855" t="str">
            <v>GERÊNCIA DE PESSOAL - HGG</v>
          </cell>
          <cell r="AA1855">
            <v>6</v>
          </cell>
          <cell r="AB1855" t="str">
            <v>MÓVEIS E UTENSÍLIOS</v>
          </cell>
          <cell r="AC1855">
            <v>117.794337606832</v>
          </cell>
          <cell r="AD1855" t="str">
            <v>BOM</v>
          </cell>
        </row>
        <row r="1856">
          <cell r="X1856">
            <v>6668</v>
          </cell>
          <cell r="Y1856">
            <v>2040350</v>
          </cell>
          <cell r="Z1856" t="str">
            <v>UNIDADE DE TERAPIA INTENSIVA</v>
          </cell>
          <cell r="AA1856">
            <v>6</v>
          </cell>
          <cell r="AB1856" t="str">
            <v>MÓVEIS E UTENSÍLIOS</v>
          </cell>
          <cell r="AC1856">
            <v>117.794337606832</v>
          </cell>
          <cell r="AD1856" t="str">
            <v>BOM</v>
          </cell>
        </row>
        <row r="1857">
          <cell r="X1857">
            <v>6669</v>
          </cell>
          <cell r="Y1857">
            <v>2040351</v>
          </cell>
          <cell r="Z1857" t="str">
            <v>UNIDADE DE TERAPIA INTENSIVA</v>
          </cell>
          <cell r="AA1857">
            <v>6</v>
          </cell>
          <cell r="AB1857" t="str">
            <v>MÓVEIS E UTENSÍLIOS</v>
          </cell>
          <cell r="AC1857">
            <v>117.794337606832</v>
          </cell>
          <cell r="AD1857" t="str">
            <v>BOM</v>
          </cell>
        </row>
        <row r="1858">
          <cell r="X1858">
            <v>6670</v>
          </cell>
          <cell r="Y1858">
            <v>2040352</v>
          </cell>
          <cell r="Z1858" t="str">
            <v>UNIDADE DE TERAPIA INTENSIVA</v>
          </cell>
          <cell r="AA1858">
            <v>6</v>
          </cell>
          <cell r="AB1858" t="str">
            <v>MÓVEIS E UTENSÍLIOS</v>
          </cell>
          <cell r="AC1858">
            <v>117.794337606832</v>
          </cell>
          <cell r="AD1858" t="str">
            <v>BOM</v>
          </cell>
        </row>
        <row r="1859">
          <cell r="X1859">
            <v>6671</v>
          </cell>
          <cell r="Y1859">
            <v>2040353</v>
          </cell>
          <cell r="Z1859" t="str">
            <v>UNIDADE DE TERAPIA INTENSIVA</v>
          </cell>
          <cell r="AA1859">
            <v>6</v>
          </cell>
          <cell r="AB1859" t="str">
            <v>MÓVEIS E UTENSÍLIOS</v>
          </cell>
          <cell r="AC1859">
            <v>117.794337606832</v>
          </cell>
          <cell r="AD1859" t="str">
            <v>BOM</v>
          </cell>
        </row>
        <row r="1860">
          <cell r="X1860">
            <v>6672</v>
          </cell>
          <cell r="Y1860">
            <v>2040354</v>
          </cell>
          <cell r="Z1860" t="str">
            <v>GALPÃO ALMOXARIFADO</v>
          </cell>
          <cell r="AA1860">
            <v>6</v>
          </cell>
          <cell r="AB1860" t="str">
            <v>MÓVEIS E UTENSÍLIOS</v>
          </cell>
          <cell r="AC1860">
            <v>117.794337606832</v>
          </cell>
          <cell r="AD1860" t="str">
            <v>SUCATA</v>
          </cell>
        </row>
        <row r="1861">
          <cell r="X1861">
            <v>6673</v>
          </cell>
          <cell r="Y1861">
            <v>2040355</v>
          </cell>
          <cell r="Z1861" t="str">
            <v>UNIDADE DE TERAPIA INTENSIVA</v>
          </cell>
          <cell r="AA1861">
            <v>6</v>
          </cell>
          <cell r="AB1861" t="str">
            <v>MÓVEIS E UTENSÍLIOS</v>
          </cell>
          <cell r="AC1861">
            <v>117.794337606832</v>
          </cell>
          <cell r="AD1861" t="str">
            <v>BOM</v>
          </cell>
        </row>
        <row r="1862">
          <cell r="X1862">
            <v>6674</v>
          </cell>
          <cell r="Y1862">
            <v>2040356</v>
          </cell>
          <cell r="Z1862" t="str">
            <v>UNIDADE DE TERAPIA INTENSIVA</v>
          </cell>
          <cell r="AA1862">
            <v>6</v>
          </cell>
          <cell r="AB1862" t="str">
            <v>MÓVEIS E UTENSÍLIOS</v>
          </cell>
          <cell r="AC1862">
            <v>117.794337606832</v>
          </cell>
          <cell r="AD1862" t="str">
            <v>BOM</v>
          </cell>
        </row>
        <row r="1863">
          <cell r="X1863">
            <v>6675</v>
          </cell>
          <cell r="Y1863">
            <v>2040357</v>
          </cell>
          <cell r="Z1863" t="str">
            <v>UNIDADE DE TERAPIA INTENSIVA</v>
          </cell>
          <cell r="AA1863">
            <v>6</v>
          </cell>
          <cell r="AB1863" t="str">
            <v>MÓVEIS E UTENSÍLIOS</v>
          </cell>
          <cell r="AC1863">
            <v>117.794337606832</v>
          </cell>
          <cell r="AD1863" t="str">
            <v>BOM</v>
          </cell>
        </row>
        <row r="1864">
          <cell r="X1864">
            <v>6676</v>
          </cell>
          <cell r="Y1864">
            <v>2040358</v>
          </cell>
          <cell r="Z1864" t="str">
            <v>UNIDADE DE TERAPIA INTENSIVA</v>
          </cell>
          <cell r="AA1864">
            <v>6</v>
          </cell>
          <cell r="AB1864" t="str">
            <v>MÓVEIS E UTENSÍLIOS</v>
          </cell>
          <cell r="AC1864">
            <v>117.794337606832</v>
          </cell>
          <cell r="AD1864" t="str">
            <v>BOM</v>
          </cell>
        </row>
        <row r="1865">
          <cell r="X1865">
            <v>6677</v>
          </cell>
          <cell r="Y1865">
            <v>2040359</v>
          </cell>
          <cell r="Z1865" t="str">
            <v>UNIDADE DE TERAPIA INTENSIVA</v>
          </cell>
          <cell r="AA1865">
            <v>6</v>
          </cell>
          <cell r="AB1865" t="str">
            <v>MÓVEIS E UTENSÍLIOS</v>
          </cell>
          <cell r="AC1865">
            <v>117.794337606832</v>
          </cell>
          <cell r="AD1865" t="str">
            <v>BOM</v>
          </cell>
        </row>
        <row r="1866">
          <cell r="X1866">
            <v>6678</v>
          </cell>
          <cell r="Y1866">
            <v>2040360</v>
          </cell>
          <cell r="Z1866" t="str">
            <v>UNIDADE DE TERAPIA INTENSIVA</v>
          </cell>
          <cell r="AA1866">
            <v>6</v>
          </cell>
          <cell r="AB1866" t="str">
            <v>MÓVEIS E UTENSÍLIOS</v>
          </cell>
          <cell r="AC1866">
            <v>117.794337606832</v>
          </cell>
          <cell r="AD1866" t="str">
            <v>BOM</v>
          </cell>
        </row>
        <row r="1867">
          <cell r="X1867">
            <v>6679</v>
          </cell>
          <cell r="Y1867">
            <v>2040361</v>
          </cell>
          <cell r="Z1867" t="str">
            <v>UNIDADE DE TERAPIA INTENSIVA</v>
          </cell>
          <cell r="AA1867">
            <v>6</v>
          </cell>
          <cell r="AB1867" t="str">
            <v>MÓVEIS E UTENSÍLIOS</v>
          </cell>
          <cell r="AC1867">
            <v>117.794337606832</v>
          </cell>
          <cell r="AD1867" t="str">
            <v>BOM</v>
          </cell>
        </row>
        <row r="1868">
          <cell r="X1868">
            <v>6680</v>
          </cell>
          <cell r="Y1868">
            <v>2040362</v>
          </cell>
          <cell r="Z1868" t="str">
            <v>GALPÃO ALMOXARIFADO</v>
          </cell>
          <cell r="AA1868">
            <v>6</v>
          </cell>
          <cell r="AB1868" t="str">
            <v>MÓVEIS E UTENSÍLIOS</v>
          </cell>
          <cell r="AC1868">
            <v>117.794337606832</v>
          </cell>
          <cell r="AD1868" t="str">
            <v>SUCATA</v>
          </cell>
        </row>
        <row r="1869">
          <cell r="X1869">
            <v>6681</v>
          </cell>
          <cell r="Y1869">
            <v>2040363</v>
          </cell>
          <cell r="Z1869" t="str">
            <v>UNIDADE DE TERAPIA INTENSIVA</v>
          </cell>
          <cell r="AA1869">
            <v>6</v>
          </cell>
          <cell r="AB1869" t="str">
            <v>MÓVEIS E UTENSÍLIOS</v>
          </cell>
          <cell r="AC1869">
            <v>117.794337606832</v>
          </cell>
          <cell r="AD1869" t="str">
            <v>BOM</v>
          </cell>
        </row>
        <row r="1870">
          <cell r="X1870">
            <v>6682</v>
          </cell>
          <cell r="Y1870">
            <v>2040364</v>
          </cell>
          <cell r="Z1870" t="str">
            <v>GALPÃO ALMOXARIFADO</v>
          </cell>
          <cell r="AA1870">
            <v>6</v>
          </cell>
          <cell r="AB1870" t="str">
            <v>MÓVEIS E UTENSÍLIOS</v>
          </cell>
          <cell r="AC1870">
            <v>117.794337606832</v>
          </cell>
          <cell r="AD1870" t="str">
            <v>SUCATA</v>
          </cell>
        </row>
        <row r="1871">
          <cell r="X1871">
            <v>6683</v>
          </cell>
          <cell r="Y1871">
            <v>2040365</v>
          </cell>
          <cell r="Z1871" t="str">
            <v>GALPÃO ALMOXARIFADO</v>
          </cell>
          <cell r="AA1871">
            <v>6</v>
          </cell>
          <cell r="AB1871" t="str">
            <v>MÓVEIS E UTENSÍLIOS</v>
          </cell>
          <cell r="AC1871">
            <v>117.794337606832</v>
          </cell>
          <cell r="AD1871" t="str">
            <v>SUCATA</v>
          </cell>
        </row>
        <row r="1872">
          <cell r="X1872">
            <v>6684</v>
          </cell>
          <cell r="Y1872">
            <v>2040366</v>
          </cell>
          <cell r="Z1872" t="str">
            <v>UNIDADE DE TERAPIA INTENSIVA</v>
          </cell>
          <cell r="AA1872">
            <v>6</v>
          </cell>
          <cell r="AB1872" t="str">
            <v>MÓVEIS E UTENSÍLIOS</v>
          </cell>
          <cell r="AC1872">
            <v>117.794337606832</v>
          </cell>
          <cell r="AD1872" t="str">
            <v>BOM</v>
          </cell>
        </row>
        <row r="1873">
          <cell r="X1873">
            <v>6685</v>
          </cell>
          <cell r="Y1873">
            <v>2040367</v>
          </cell>
          <cell r="Z1873" t="str">
            <v>UNIDADE DE TERAPIA INTENSIVA</v>
          </cell>
          <cell r="AA1873">
            <v>6</v>
          </cell>
          <cell r="AB1873" t="str">
            <v>MÓVEIS E UTENSÍLIOS</v>
          </cell>
          <cell r="AC1873">
            <v>117.794337606832</v>
          </cell>
          <cell r="AD1873" t="str">
            <v>BOM</v>
          </cell>
        </row>
        <row r="1874">
          <cell r="X1874">
            <v>6653</v>
          </cell>
          <cell r="Y1874">
            <v>2040368</v>
          </cell>
          <cell r="Z1874" t="str">
            <v>LAVANDERIA - AREA SUJA</v>
          </cell>
          <cell r="AA1874">
            <v>3</v>
          </cell>
          <cell r="AB1874" t="str">
            <v>MÓVEIS E UTENSÍLIOS</v>
          </cell>
          <cell r="AC1874">
            <v>79.9961467236427</v>
          </cell>
          <cell r="AD1874" t="str">
            <v>BOM</v>
          </cell>
        </row>
        <row r="1875">
          <cell r="X1875">
            <v>6653</v>
          </cell>
          <cell r="Y1875">
            <v>2040369</v>
          </cell>
          <cell r="Z1875" t="str">
            <v>NOTA LANÇADA 2 VEZES</v>
          </cell>
          <cell r="AA1875">
            <v>3</v>
          </cell>
          <cell r="AB1875" t="str">
            <v>MÓVEIS E UTENSÍLIOS</v>
          </cell>
          <cell r="AC1875">
            <v>79.9961467236427</v>
          </cell>
          <cell r="AD1875" t="str">
            <v>BOM</v>
          </cell>
        </row>
        <row r="1876">
          <cell r="X1876">
            <v>6654</v>
          </cell>
          <cell r="Y1876">
            <v>2040370</v>
          </cell>
          <cell r="Z1876" t="str">
            <v>LAVANDERIA - AREA SUJA</v>
          </cell>
          <cell r="AA1876">
            <v>3</v>
          </cell>
          <cell r="AB1876" t="str">
            <v>MÓVEIS E UTENSÍLIOS</v>
          </cell>
          <cell r="AC1876">
            <v>79.9961467236427</v>
          </cell>
          <cell r="AD1876" t="str">
            <v>BOM</v>
          </cell>
        </row>
        <row r="1877">
          <cell r="X1877">
            <v>6654</v>
          </cell>
          <cell r="Y1877">
            <v>2040371</v>
          </cell>
          <cell r="Z1877" t="str">
            <v>NOTA LANÇADA 2 VEZES</v>
          </cell>
          <cell r="AA1877">
            <v>3</v>
          </cell>
          <cell r="AB1877" t="str">
            <v>MÓVEIS E UTENSÍLIOS</v>
          </cell>
          <cell r="AC1877">
            <v>79.9961467236427</v>
          </cell>
          <cell r="AD1877" t="str">
            <v>BOM</v>
          </cell>
        </row>
        <row r="1878">
          <cell r="X1878">
            <v>6655</v>
          </cell>
          <cell r="Y1878">
            <v>2040372</v>
          </cell>
          <cell r="Z1878" t="str">
            <v>LAVANDERIA - AREA SUJA</v>
          </cell>
          <cell r="AA1878">
            <v>3</v>
          </cell>
          <cell r="AB1878" t="str">
            <v>MÓVEIS E UTENSÍLIOS</v>
          </cell>
          <cell r="AC1878">
            <v>79.9961467236427</v>
          </cell>
          <cell r="AD1878" t="str">
            <v>BOM</v>
          </cell>
        </row>
        <row r="1879">
          <cell r="X1879">
            <v>6655</v>
          </cell>
          <cell r="Y1879">
            <v>2040373</v>
          </cell>
          <cell r="Z1879" t="str">
            <v>NOTA LANÇADA 2 VEZES</v>
          </cell>
          <cell r="AA1879">
            <v>3</v>
          </cell>
          <cell r="AB1879" t="str">
            <v>MÓVEIS E UTENSÍLIOS</v>
          </cell>
          <cell r="AC1879">
            <v>79.9961467236427</v>
          </cell>
          <cell r="AD1879" t="str">
            <v>BOM</v>
          </cell>
        </row>
        <row r="1880">
          <cell r="X1880">
            <v>6619</v>
          </cell>
          <cell r="Y1880">
            <v>2040374</v>
          </cell>
          <cell r="Z1880" t="str">
            <v>CENTRAL DE RELACIONAMENTO</v>
          </cell>
          <cell r="AA1880">
            <v>5</v>
          </cell>
          <cell r="AB1880" t="str">
            <v>MAQ. E EQUIPAMENTOS</v>
          </cell>
          <cell r="AC1880">
            <v>34.23</v>
          </cell>
          <cell r="AD1880" t="str">
            <v>BOM</v>
          </cell>
        </row>
        <row r="1881">
          <cell r="X1881">
            <v>6686</v>
          </cell>
          <cell r="Y1881">
            <v>2040376</v>
          </cell>
          <cell r="Z1881" t="str">
            <v>ROUPARIA</v>
          </cell>
          <cell r="AA1881">
            <v>8</v>
          </cell>
          <cell r="AB1881" t="str">
            <v>MAQ. E EQUIPAMENTOS</v>
          </cell>
          <cell r="AC1881">
            <v>1030.33075128205</v>
          </cell>
          <cell r="AD1881" t="str">
            <v>BOM</v>
          </cell>
        </row>
        <row r="1882">
          <cell r="X1882">
            <v>6687</v>
          </cell>
          <cell r="Y1882">
            <v>2040377</v>
          </cell>
          <cell r="Z1882" t="str">
            <v>ROUPARIA</v>
          </cell>
          <cell r="AA1882">
            <v>8</v>
          </cell>
          <cell r="AB1882" t="str">
            <v>MAQ. E EQUIPAMENTOS</v>
          </cell>
          <cell r="AC1882">
            <v>1030.33075128205</v>
          </cell>
          <cell r="AD1882" t="str">
            <v>BOM</v>
          </cell>
        </row>
        <row r="1883">
          <cell r="X1883">
            <v>6688</v>
          </cell>
          <cell r="Y1883">
            <v>2040378</v>
          </cell>
          <cell r="Z1883" t="str">
            <v>ROUPARIA</v>
          </cell>
          <cell r="AA1883">
            <v>8</v>
          </cell>
          <cell r="AB1883" t="str">
            <v>MAQ. E EQUIPAMENTOS</v>
          </cell>
          <cell r="AC1883">
            <v>1030.33075128205</v>
          </cell>
          <cell r="AD1883" t="str">
            <v>BOM</v>
          </cell>
        </row>
        <row r="1884">
          <cell r="X1884">
            <v>6689</v>
          </cell>
          <cell r="Y1884">
            <v>2040379</v>
          </cell>
          <cell r="Z1884" t="str">
            <v>SALA DE MONITORAMENTO</v>
          </cell>
          <cell r="AA1884">
            <v>10</v>
          </cell>
          <cell r="AB1884" t="str">
            <v>MÓVEIS E UTENSÍLIOS</v>
          </cell>
          <cell r="AC1884">
            <v>1791.86444074074</v>
          </cell>
          <cell r="AD1884" t="str">
            <v>BOM</v>
          </cell>
        </row>
        <row r="1885">
          <cell r="X1885">
            <v>6690</v>
          </cell>
          <cell r="Y1885">
            <v>2040380</v>
          </cell>
          <cell r="Z1885" t="str">
            <v>UTI - FARMÁCIA SATÉLITE</v>
          </cell>
          <cell r="AA1885">
            <v>10</v>
          </cell>
          <cell r="AB1885" t="str">
            <v>MAQ. E EQUIPAMENTOS</v>
          </cell>
          <cell r="AC1885">
            <v>3915.95863589744</v>
          </cell>
          <cell r="AD1885" t="str">
            <v>BOM</v>
          </cell>
        </row>
        <row r="1886">
          <cell r="X1886">
            <v>6691</v>
          </cell>
          <cell r="Y1886">
            <v>2040381</v>
          </cell>
          <cell r="Z1886" t="str">
            <v>APOIO AO DIAGNÓSTICO</v>
          </cell>
          <cell r="AA1886">
            <v>2</v>
          </cell>
          <cell r="AB1886" t="str">
            <v>MAQ. E EQUIPAMENTOS</v>
          </cell>
          <cell r="AC1886">
            <v>137.256638888883</v>
          </cell>
          <cell r="AD1886" t="str">
            <v>BOM</v>
          </cell>
        </row>
        <row r="1887">
          <cell r="X1887">
            <v>6692</v>
          </cell>
          <cell r="Y1887">
            <v>2040382</v>
          </cell>
          <cell r="Z1887" t="str">
            <v>UNIDADE DE TERAPIA INTENSIVA</v>
          </cell>
          <cell r="AA1887">
            <v>10</v>
          </cell>
          <cell r="AB1887" t="str">
            <v>MAQ. E EQUIPAMENTOS</v>
          </cell>
          <cell r="AC1887">
            <v>4990.66474373932</v>
          </cell>
          <cell r="AD1887" t="str">
            <v>BOM</v>
          </cell>
        </row>
        <row r="1888">
          <cell r="X1888">
            <v>6693</v>
          </cell>
          <cell r="Y1888">
            <v>2040383</v>
          </cell>
          <cell r="Z1888" t="str">
            <v>UNIDADE DE TERAPIA INTENSIVA</v>
          </cell>
          <cell r="AA1888">
            <v>10</v>
          </cell>
          <cell r="AB1888" t="str">
            <v>MAQ. E EQUIPAMENTOS</v>
          </cell>
          <cell r="AC1888">
            <v>4990.66474373932</v>
          </cell>
          <cell r="AD1888" t="str">
            <v>BOM</v>
          </cell>
        </row>
        <row r="1889">
          <cell r="X1889">
            <v>6694</v>
          </cell>
          <cell r="Y1889">
            <v>2040384</v>
          </cell>
          <cell r="Z1889" t="str">
            <v>UNIDADE DE TERAPIA INTENSIVA</v>
          </cell>
          <cell r="AA1889">
            <v>10</v>
          </cell>
          <cell r="AB1889" t="str">
            <v>MAQ. E EQUIPAMENTOS</v>
          </cell>
          <cell r="AC1889">
            <v>4990.66474373932</v>
          </cell>
          <cell r="AD1889" t="str">
            <v>BOM</v>
          </cell>
        </row>
        <row r="1890">
          <cell r="X1890">
            <v>6695</v>
          </cell>
          <cell r="Y1890">
            <v>2040385</v>
          </cell>
          <cell r="Z1890" t="str">
            <v>UNIDADE DE TERAPIA INTENSIVA</v>
          </cell>
          <cell r="AA1890">
            <v>10</v>
          </cell>
          <cell r="AB1890" t="str">
            <v>MAQ. E EQUIPAMENTOS</v>
          </cell>
          <cell r="AC1890">
            <v>4990.66474373932</v>
          </cell>
          <cell r="AD1890" t="str">
            <v>BOM</v>
          </cell>
        </row>
        <row r="1891">
          <cell r="X1891">
            <v>6696</v>
          </cell>
          <cell r="Y1891">
            <v>2040386</v>
          </cell>
          <cell r="Z1891" t="str">
            <v>UNIDADE DE TERAPIA INTENSIVA</v>
          </cell>
          <cell r="AA1891">
            <v>10</v>
          </cell>
          <cell r="AB1891" t="str">
            <v>MAQ. E EQUIPAMENTOS</v>
          </cell>
          <cell r="AC1891">
            <v>4990.66474373932</v>
          </cell>
          <cell r="AD1891" t="str">
            <v>BOM</v>
          </cell>
        </row>
        <row r="1892">
          <cell r="X1892">
            <v>6697</v>
          </cell>
          <cell r="Y1892">
            <v>2040387</v>
          </cell>
          <cell r="Z1892" t="str">
            <v>UNIDADE DE TERAPIA INTENSIVA</v>
          </cell>
          <cell r="AA1892">
            <v>10</v>
          </cell>
          <cell r="AB1892" t="str">
            <v>MAQ. E EQUIPAMENTOS</v>
          </cell>
          <cell r="AC1892">
            <v>4990.66474373932</v>
          </cell>
          <cell r="AD1892" t="str">
            <v>BOM</v>
          </cell>
        </row>
        <row r="1893">
          <cell r="X1893">
            <v>6698</v>
          </cell>
          <cell r="Y1893">
            <v>2040388</v>
          </cell>
          <cell r="Z1893" t="str">
            <v>UNIDADE DE TERAPIA INTENSIVA</v>
          </cell>
          <cell r="AA1893">
            <v>10</v>
          </cell>
          <cell r="AB1893" t="str">
            <v>MAQ. E EQUIPAMENTOS</v>
          </cell>
          <cell r="AC1893">
            <v>4990.66474373932</v>
          </cell>
          <cell r="AD1893" t="str">
            <v>BOM</v>
          </cell>
        </row>
        <row r="1894">
          <cell r="X1894">
            <v>6699</v>
          </cell>
          <cell r="Y1894">
            <v>2040389</v>
          </cell>
          <cell r="Z1894" t="str">
            <v>UNIDADE DE TERAPIA INTENSIVA</v>
          </cell>
          <cell r="AA1894">
            <v>10</v>
          </cell>
          <cell r="AB1894" t="str">
            <v>MAQ. E EQUIPAMENTOS</v>
          </cell>
          <cell r="AC1894">
            <v>4990.66474373932</v>
          </cell>
          <cell r="AD1894" t="str">
            <v>BOM</v>
          </cell>
        </row>
        <row r="1895">
          <cell r="X1895">
            <v>6700</v>
          </cell>
          <cell r="Y1895">
            <v>2040390</v>
          </cell>
          <cell r="Z1895" t="str">
            <v>UNIDADE DE TERAPIA INTENSIVA</v>
          </cell>
          <cell r="AA1895">
            <v>10</v>
          </cell>
          <cell r="AB1895" t="str">
            <v>MAQ. E EQUIPAMENTOS</v>
          </cell>
          <cell r="AC1895">
            <v>4990.66474373932</v>
          </cell>
          <cell r="AD1895" t="str">
            <v>BOM</v>
          </cell>
        </row>
        <row r="1896">
          <cell r="X1896">
            <v>6701</v>
          </cell>
          <cell r="Y1896">
            <v>2040391</v>
          </cell>
          <cell r="Z1896" t="str">
            <v>UNIDADE DE TERAPIA INTENSIVA</v>
          </cell>
          <cell r="AA1896">
            <v>10</v>
          </cell>
          <cell r="AB1896" t="str">
            <v>MAQ. E EQUIPAMENTOS</v>
          </cell>
          <cell r="AC1896">
            <v>4990.66474373932</v>
          </cell>
          <cell r="AD1896" t="str">
            <v>BOM</v>
          </cell>
        </row>
        <row r="1897">
          <cell r="X1897">
            <v>6702</v>
          </cell>
          <cell r="Y1897">
            <v>2040392</v>
          </cell>
          <cell r="Z1897" t="str">
            <v>UNIDADE DE TERAPIA INTENSIVA</v>
          </cell>
          <cell r="AA1897">
            <v>10</v>
          </cell>
          <cell r="AB1897" t="str">
            <v>MAQ. E EQUIPAMENTOS</v>
          </cell>
          <cell r="AC1897">
            <v>4990.66474373932</v>
          </cell>
          <cell r="AD1897" t="str">
            <v>BOM</v>
          </cell>
        </row>
        <row r="1898">
          <cell r="X1898">
            <v>6703</v>
          </cell>
          <cell r="Y1898">
            <v>2040393</v>
          </cell>
          <cell r="Z1898" t="str">
            <v>UNIDADE DE TERAPIA INTENSIVA</v>
          </cell>
          <cell r="AA1898">
            <v>10</v>
          </cell>
          <cell r="AB1898" t="str">
            <v>MAQ. E EQUIPAMENTOS</v>
          </cell>
          <cell r="AC1898">
            <v>4990.66474373932</v>
          </cell>
          <cell r="AD1898" t="str">
            <v>BOM</v>
          </cell>
        </row>
        <row r="1899">
          <cell r="X1899">
            <v>6704</v>
          </cell>
          <cell r="Y1899">
            <v>2040394</v>
          </cell>
          <cell r="Z1899" t="str">
            <v>UNIDADE DE TERAPIA INTENSIVA</v>
          </cell>
          <cell r="AA1899">
            <v>10</v>
          </cell>
          <cell r="AB1899" t="str">
            <v>MAQ. E EQUIPAMENTOS</v>
          </cell>
          <cell r="AC1899">
            <v>4990.66474373932</v>
          </cell>
          <cell r="AD1899" t="str">
            <v>BOM</v>
          </cell>
        </row>
        <row r="1900">
          <cell r="X1900">
            <v>6705</v>
          </cell>
          <cell r="Y1900">
            <v>2040395</v>
          </cell>
          <cell r="Z1900" t="str">
            <v>UNIDADE DE TERAPIA INTENSIVA</v>
          </cell>
          <cell r="AA1900">
            <v>10</v>
          </cell>
          <cell r="AB1900" t="str">
            <v>MAQ. E EQUIPAMENTOS</v>
          </cell>
          <cell r="AC1900">
            <v>4990.66474373932</v>
          </cell>
          <cell r="AD1900" t="str">
            <v>BOM</v>
          </cell>
        </row>
        <row r="1901">
          <cell r="X1901">
            <v>6706</v>
          </cell>
          <cell r="Y1901">
            <v>2040396</v>
          </cell>
          <cell r="Z1901" t="str">
            <v>UNIDADE DE TERAPIA INTENSIVA</v>
          </cell>
          <cell r="AA1901">
            <v>10</v>
          </cell>
          <cell r="AB1901" t="str">
            <v>MAQ. E EQUIPAMENTOS</v>
          </cell>
          <cell r="AC1901">
            <v>4990.66474373932</v>
          </cell>
          <cell r="AD1901" t="str">
            <v>BOM</v>
          </cell>
        </row>
        <row r="1902">
          <cell r="X1902">
            <v>6707</v>
          </cell>
          <cell r="Y1902">
            <v>2040397</v>
          </cell>
          <cell r="Z1902" t="str">
            <v>UNIDADE DE TERAPIA INTENSIVA</v>
          </cell>
          <cell r="AA1902">
            <v>10</v>
          </cell>
          <cell r="AB1902" t="str">
            <v>MAQ. E EQUIPAMENTOS</v>
          </cell>
          <cell r="AC1902">
            <v>4990.66474373932</v>
          </cell>
          <cell r="AD1902" t="str">
            <v>BOM</v>
          </cell>
        </row>
        <row r="1903">
          <cell r="X1903">
            <v>6708</v>
          </cell>
          <cell r="Y1903">
            <v>2040398</v>
          </cell>
          <cell r="Z1903" t="str">
            <v>UNIDADE DE TERAPIA INTENSIVA</v>
          </cell>
          <cell r="AA1903">
            <v>10</v>
          </cell>
          <cell r="AB1903" t="str">
            <v>MAQ. E EQUIPAMENTOS</v>
          </cell>
          <cell r="AC1903">
            <v>4990.66474373932</v>
          </cell>
          <cell r="AD1903" t="str">
            <v>BOM</v>
          </cell>
        </row>
        <row r="1904">
          <cell r="X1904">
            <v>6709</v>
          </cell>
          <cell r="Y1904">
            <v>2040399</v>
          </cell>
          <cell r="Z1904" t="str">
            <v>UNIDADE DE TERAPIA INTENSIVA</v>
          </cell>
          <cell r="AA1904">
            <v>10</v>
          </cell>
          <cell r="AB1904" t="str">
            <v>MAQ. E EQUIPAMENTOS</v>
          </cell>
          <cell r="AC1904">
            <v>4990.66474373932</v>
          </cell>
          <cell r="AD1904" t="str">
            <v>BOM</v>
          </cell>
        </row>
        <row r="1905">
          <cell r="X1905">
            <v>6710</v>
          </cell>
          <cell r="Y1905">
            <v>2040400</v>
          </cell>
          <cell r="Z1905" t="str">
            <v>UNIDADE DE TERAPIA INTENSIVA</v>
          </cell>
          <cell r="AA1905">
            <v>10</v>
          </cell>
          <cell r="AB1905" t="str">
            <v>MAQ. E EQUIPAMENTOS</v>
          </cell>
          <cell r="AC1905">
            <v>4990.66474373932</v>
          </cell>
          <cell r="AD1905" t="str">
            <v>BOM</v>
          </cell>
        </row>
        <row r="1906">
          <cell r="X1906">
            <v>6711</v>
          </cell>
          <cell r="Y1906">
            <v>2040401</v>
          </cell>
          <cell r="Z1906" t="str">
            <v>UNIDADE DE TERAPIA INTENSIVA</v>
          </cell>
          <cell r="AA1906">
            <v>10</v>
          </cell>
          <cell r="AB1906" t="str">
            <v>MAQ. E EQUIPAMENTOS</v>
          </cell>
          <cell r="AC1906">
            <v>4990.66474373932</v>
          </cell>
          <cell r="AD1906" t="str">
            <v>BOM</v>
          </cell>
        </row>
        <row r="1907">
          <cell r="X1907">
            <v>6712</v>
          </cell>
          <cell r="Y1907">
            <v>2040402</v>
          </cell>
          <cell r="Z1907" t="str">
            <v>UNIDADE DE TERAPIA INTENSIVA</v>
          </cell>
          <cell r="AA1907">
            <v>10</v>
          </cell>
          <cell r="AB1907" t="str">
            <v>MAQ. E EQUIPAMENTOS</v>
          </cell>
          <cell r="AC1907">
            <v>4990.66474373932</v>
          </cell>
          <cell r="AD1907" t="str">
            <v>BOM</v>
          </cell>
        </row>
        <row r="1908">
          <cell r="X1908">
            <v>6713</v>
          </cell>
          <cell r="Y1908">
            <v>2040403</v>
          </cell>
          <cell r="Z1908" t="str">
            <v>UNIDADE DE TERAPIA INTENSIVA</v>
          </cell>
          <cell r="AA1908">
            <v>10</v>
          </cell>
          <cell r="AB1908" t="str">
            <v>MAQ. E EQUIPAMENTOS</v>
          </cell>
          <cell r="AC1908">
            <v>4990.66474373932</v>
          </cell>
          <cell r="AD1908" t="str">
            <v>BOM</v>
          </cell>
        </row>
        <row r="1909">
          <cell r="X1909">
            <v>6714</v>
          </cell>
          <cell r="Y1909">
            <v>2040404</v>
          </cell>
          <cell r="Z1909" t="str">
            <v>UNIDADE DE TERAPIA INTENSIVA</v>
          </cell>
          <cell r="AA1909">
            <v>10</v>
          </cell>
          <cell r="AB1909" t="str">
            <v>MAQ. E EQUIPAMENTOS</v>
          </cell>
          <cell r="AC1909">
            <v>4990.66474373932</v>
          </cell>
          <cell r="AD1909" t="str">
            <v>BOM</v>
          </cell>
        </row>
        <row r="1910">
          <cell r="X1910">
            <v>6715</v>
          </cell>
          <cell r="Y1910">
            <v>2040405</v>
          </cell>
          <cell r="Z1910" t="str">
            <v>UNIDADE DE TERAPIA INTENSIVA</v>
          </cell>
          <cell r="AA1910">
            <v>10</v>
          </cell>
          <cell r="AB1910" t="str">
            <v>MAQ. E EQUIPAMENTOS</v>
          </cell>
          <cell r="AC1910">
            <v>4990.66474373932</v>
          </cell>
          <cell r="AD1910" t="str">
            <v>BOM</v>
          </cell>
        </row>
        <row r="1911">
          <cell r="X1911">
            <v>6716</v>
          </cell>
          <cell r="Y1911">
            <v>2040406</v>
          </cell>
          <cell r="Z1911" t="str">
            <v>UNIDADE DE TERAPIA INTENSIVA</v>
          </cell>
          <cell r="AA1911">
            <v>10</v>
          </cell>
          <cell r="AB1911" t="str">
            <v>MAQ. E EQUIPAMENTOS</v>
          </cell>
          <cell r="AC1911">
            <v>4990.66474373932</v>
          </cell>
          <cell r="AD1911" t="str">
            <v>BOM</v>
          </cell>
        </row>
        <row r="1912">
          <cell r="X1912">
            <v>6717</v>
          </cell>
          <cell r="Y1912">
            <v>2040407</v>
          </cell>
          <cell r="Z1912" t="str">
            <v>UNIDADE DE TERAPIA INTENSIVA</v>
          </cell>
          <cell r="AA1912">
            <v>10</v>
          </cell>
          <cell r="AB1912" t="str">
            <v>MAQ. E EQUIPAMENTOS</v>
          </cell>
          <cell r="AC1912">
            <v>4990.66474373932</v>
          </cell>
          <cell r="AD1912" t="str">
            <v>BOM</v>
          </cell>
        </row>
        <row r="1913">
          <cell r="X1913">
            <v>6718</v>
          </cell>
          <cell r="Y1913">
            <v>2040408</v>
          </cell>
          <cell r="Z1913" t="str">
            <v>UNIDADE DE TERAPIA INTENSIVA</v>
          </cell>
          <cell r="AA1913">
            <v>10</v>
          </cell>
          <cell r="AB1913" t="str">
            <v>MAQ. E EQUIPAMENTOS</v>
          </cell>
          <cell r="AC1913">
            <v>4990.66474373932</v>
          </cell>
          <cell r="AD1913" t="str">
            <v>BOM</v>
          </cell>
        </row>
        <row r="1914">
          <cell r="X1914">
            <v>6719</v>
          </cell>
          <cell r="Y1914">
            <v>2040409</v>
          </cell>
          <cell r="Z1914" t="str">
            <v>UNIDADE DE TERAPIA INTENSIVA</v>
          </cell>
          <cell r="AA1914">
            <v>10</v>
          </cell>
          <cell r="AB1914" t="str">
            <v>MAQ. E EQUIPAMENTOS</v>
          </cell>
          <cell r="AC1914">
            <v>4990.66474373932</v>
          </cell>
          <cell r="AD1914" t="str">
            <v>BOM</v>
          </cell>
        </row>
        <row r="1915">
          <cell r="X1915">
            <v>6720</v>
          </cell>
          <cell r="Y1915">
            <v>2040410</v>
          </cell>
          <cell r="Z1915" t="str">
            <v>UNIDADE DE TERAPIA INTENSIVA</v>
          </cell>
          <cell r="AA1915">
            <v>10</v>
          </cell>
          <cell r="AB1915" t="str">
            <v>MAQ. E EQUIPAMENTOS</v>
          </cell>
          <cell r="AC1915">
            <v>4990.66474373932</v>
          </cell>
          <cell r="AD1915" t="str">
            <v>BOM</v>
          </cell>
        </row>
        <row r="1916">
          <cell r="X1916">
            <v>6744</v>
          </cell>
          <cell r="Y1916">
            <v>2040411</v>
          </cell>
          <cell r="Z1916" t="str">
            <v>ASTEC</v>
          </cell>
          <cell r="AA1916">
            <v>3</v>
          </cell>
          <cell r="AB1916" t="str">
            <v>EQUIP. DE INFORMÁTICA</v>
          </cell>
          <cell r="AC1916">
            <v>75.4651175213642</v>
          </cell>
          <cell r="AD1916" t="str">
            <v>BOM</v>
          </cell>
        </row>
        <row r="1917">
          <cell r="X1917">
            <v>6745</v>
          </cell>
          <cell r="Y1917">
            <v>2040412</v>
          </cell>
          <cell r="Z1917" t="str">
            <v>ASTEC</v>
          </cell>
          <cell r="AA1917">
            <v>3</v>
          </cell>
          <cell r="AB1917" t="str">
            <v>EQUIP. DE INFORMÁTICA</v>
          </cell>
          <cell r="AC1917">
            <v>75.4651175213642</v>
          </cell>
          <cell r="AD1917" t="str">
            <v>BOM</v>
          </cell>
        </row>
        <row r="1918">
          <cell r="X1918">
            <v>6746</v>
          </cell>
          <cell r="Y1918">
            <v>2040413</v>
          </cell>
          <cell r="Z1918" t="str">
            <v>ASTEC</v>
          </cell>
          <cell r="AA1918">
            <v>3</v>
          </cell>
          <cell r="AB1918" t="str">
            <v>EQUIP. DE INFORMÁTICA</v>
          </cell>
          <cell r="AC1918">
            <v>75.4651175213642</v>
          </cell>
          <cell r="AD1918" t="str">
            <v>BOM</v>
          </cell>
        </row>
        <row r="1919">
          <cell r="X1919">
            <v>6721</v>
          </cell>
          <cell r="Y1919">
            <v>2040414</v>
          </cell>
          <cell r="Z1919" t="str">
            <v>SALA DE REUNIÃO</v>
          </cell>
          <cell r="AA1919">
            <v>5</v>
          </cell>
          <cell r="AB1919" t="str">
            <v>MAQ. E EQUIPAMENTOS</v>
          </cell>
          <cell r="AC1919">
            <v>116.346521367516</v>
          </cell>
          <cell r="AD1919" t="str">
            <v>BOM</v>
          </cell>
        </row>
        <row r="1920">
          <cell r="X1920">
            <v>6722</v>
          </cell>
          <cell r="Y1920">
            <v>2040415</v>
          </cell>
          <cell r="Z1920" t="str">
            <v>ALMOXARIFADO</v>
          </cell>
          <cell r="AA1920">
            <v>5</v>
          </cell>
          <cell r="AB1920" t="str">
            <v>MAQ. E EQUIPAMENTOS</v>
          </cell>
          <cell r="AC1920">
            <v>116.346521367516</v>
          </cell>
          <cell r="AD1920" t="str">
            <v>BOM</v>
          </cell>
        </row>
        <row r="1921">
          <cell r="X1921">
            <v>6723</v>
          </cell>
          <cell r="Y1921">
            <v>2040416</v>
          </cell>
          <cell r="Z1921" t="str">
            <v>ALMOXARIFADO</v>
          </cell>
          <cell r="AA1921">
            <v>5</v>
          </cell>
          <cell r="AB1921" t="str">
            <v>MAQ. E EQUIPAMENTOS</v>
          </cell>
          <cell r="AC1921">
            <v>116.346521367516</v>
          </cell>
          <cell r="AD1921" t="str">
            <v>BOM</v>
          </cell>
        </row>
        <row r="1922">
          <cell r="X1922">
            <v>6724</v>
          </cell>
          <cell r="Y1922">
            <v>2040417</v>
          </cell>
          <cell r="Z1922" t="str">
            <v>ALMOXARIFADO</v>
          </cell>
          <cell r="AA1922">
            <v>5</v>
          </cell>
          <cell r="AB1922" t="str">
            <v>MAQ. E EQUIPAMENTOS</v>
          </cell>
          <cell r="AC1922">
            <v>116.346521367516</v>
          </cell>
          <cell r="AD1922" t="str">
            <v>BOM</v>
          </cell>
        </row>
        <row r="1923">
          <cell r="X1923">
            <v>6725</v>
          </cell>
          <cell r="Y1923">
            <v>2040418</v>
          </cell>
          <cell r="Z1923" t="str">
            <v>ALMOXARIFADO</v>
          </cell>
          <cell r="AA1923">
            <v>5</v>
          </cell>
          <cell r="AB1923" t="str">
            <v>MAQ. E EQUIPAMENTOS</v>
          </cell>
          <cell r="AC1923">
            <v>116.346521367516</v>
          </cell>
          <cell r="AD1923" t="str">
            <v>BOM</v>
          </cell>
        </row>
        <row r="1924">
          <cell r="X1924">
            <v>6726</v>
          </cell>
          <cell r="Y1924">
            <v>2040419</v>
          </cell>
          <cell r="Z1924" t="str">
            <v>ALMOXARIFADO</v>
          </cell>
          <cell r="AA1924">
            <v>5</v>
          </cell>
          <cell r="AB1924" t="str">
            <v>MAQ. E EQUIPAMENTOS</v>
          </cell>
          <cell r="AC1924">
            <v>116.346521367516</v>
          </cell>
          <cell r="AD1924" t="str">
            <v>BOM</v>
          </cell>
        </row>
        <row r="1925">
          <cell r="X1925">
            <v>6727</v>
          </cell>
          <cell r="Y1925">
            <v>2040420</v>
          </cell>
          <cell r="Z1925" t="str">
            <v>ALMOXARIFADO</v>
          </cell>
          <cell r="AA1925">
            <v>5</v>
          </cell>
          <cell r="AB1925" t="str">
            <v>MAQ. E EQUIPAMENTOS</v>
          </cell>
          <cell r="AC1925">
            <v>116.346521367516</v>
          </cell>
          <cell r="AD1925" t="str">
            <v>BOM</v>
          </cell>
        </row>
        <row r="1926">
          <cell r="X1926">
            <v>6728</v>
          </cell>
          <cell r="Y1926">
            <v>2040421</v>
          </cell>
          <cell r="Z1926" t="str">
            <v>FISIOTERAPIA</v>
          </cell>
          <cell r="AA1926">
            <v>5</v>
          </cell>
          <cell r="AB1926" t="str">
            <v>MAQ. E EQUIPAMENTOS</v>
          </cell>
          <cell r="AC1926">
            <v>116.346521367516</v>
          </cell>
          <cell r="AD1926" t="str">
            <v>BOM</v>
          </cell>
        </row>
        <row r="1927">
          <cell r="X1927">
            <v>6729</v>
          </cell>
          <cell r="Y1927">
            <v>2040422</v>
          </cell>
          <cell r="Z1927" t="str">
            <v>ALMOXARIFADO</v>
          </cell>
          <cell r="AA1927">
            <v>5</v>
          </cell>
          <cell r="AB1927" t="str">
            <v>MAQ. E EQUIPAMENTOS</v>
          </cell>
          <cell r="AC1927">
            <v>116.346521367516</v>
          </cell>
          <cell r="AD1927" t="str">
            <v>BOM</v>
          </cell>
        </row>
        <row r="1928">
          <cell r="X1928">
            <v>6730</v>
          </cell>
          <cell r="Y1928">
            <v>2040423</v>
          </cell>
          <cell r="Z1928" t="str">
            <v>ALMOXARIFADO</v>
          </cell>
          <cell r="AA1928">
            <v>5</v>
          </cell>
          <cell r="AB1928" t="str">
            <v>MAQ. E EQUIPAMENTOS</v>
          </cell>
          <cell r="AC1928">
            <v>116.346521367516</v>
          </cell>
          <cell r="AD1928" t="str">
            <v>BOM</v>
          </cell>
        </row>
        <row r="1929">
          <cell r="X1929">
            <v>6731</v>
          </cell>
          <cell r="Y1929">
            <v>2040424</v>
          </cell>
          <cell r="Z1929" t="str">
            <v>CORREDOR SESMT</v>
          </cell>
          <cell r="AA1929">
            <v>5</v>
          </cell>
          <cell r="AB1929" t="str">
            <v>MAQ. E EQUIPAMENTOS</v>
          </cell>
          <cell r="AC1929">
            <v>116.346521367516</v>
          </cell>
          <cell r="AD1929" t="str">
            <v>BOM</v>
          </cell>
        </row>
        <row r="1930">
          <cell r="X1930">
            <v>6732</v>
          </cell>
          <cell r="Y1930">
            <v>2040425</v>
          </cell>
          <cell r="Z1930" t="str">
            <v>ALMOXARIFADO</v>
          </cell>
          <cell r="AA1930">
            <v>5</v>
          </cell>
          <cell r="AB1930" t="str">
            <v>MAQ. E EQUIPAMENTOS</v>
          </cell>
          <cell r="AC1930">
            <v>116.346521367516</v>
          </cell>
          <cell r="AD1930" t="str">
            <v>BOM</v>
          </cell>
        </row>
        <row r="1931">
          <cell r="X1931">
            <v>6733</v>
          </cell>
          <cell r="Y1931">
            <v>2040426</v>
          </cell>
          <cell r="Z1931" t="str">
            <v>ALMOXARIFADO</v>
          </cell>
          <cell r="AA1931">
            <v>5</v>
          </cell>
          <cell r="AB1931" t="str">
            <v>MAQ. E EQUIPAMENTOS</v>
          </cell>
          <cell r="AC1931">
            <v>116.346521367516</v>
          </cell>
          <cell r="AD1931" t="str">
            <v>BOM</v>
          </cell>
        </row>
        <row r="1932">
          <cell r="X1932">
            <v>6734</v>
          </cell>
          <cell r="Y1932">
            <v>2040427</v>
          </cell>
          <cell r="Z1932" t="str">
            <v>ALMOXARIFADO</v>
          </cell>
          <cell r="AA1932">
            <v>5</v>
          </cell>
          <cell r="AB1932" t="str">
            <v>MAQ. E EQUIPAMENTOS</v>
          </cell>
          <cell r="AC1932">
            <v>116.346521367516</v>
          </cell>
          <cell r="AD1932" t="str">
            <v>BOM</v>
          </cell>
        </row>
        <row r="1933">
          <cell r="X1933">
            <v>6735</v>
          </cell>
          <cell r="Y1933">
            <v>2040428</v>
          </cell>
          <cell r="Z1933" t="str">
            <v>ALMOXARIFADO</v>
          </cell>
          <cell r="AA1933">
            <v>5</v>
          </cell>
          <cell r="AB1933" t="str">
            <v>MAQ. E EQUIPAMENTOS</v>
          </cell>
          <cell r="AC1933">
            <v>116.346521367516</v>
          </cell>
          <cell r="AD1933" t="str">
            <v>BOM</v>
          </cell>
        </row>
        <row r="1934">
          <cell r="X1934">
            <v>6736</v>
          </cell>
          <cell r="Y1934">
            <v>2040429</v>
          </cell>
          <cell r="Z1934" t="str">
            <v>PORTARIA “A”</v>
          </cell>
          <cell r="AA1934">
            <v>5</v>
          </cell>
          <cell r="AB1934" t="str">
            <v>MAQ. E EQUIPAMENTOS</v>
          </cell>
          <cell r="AC1934">
            <v>116.346521367516</v>
          </cell>
          <cell r="AD1934" t="str">
            <v>BOM</v>
          </cell>
        </row>
        <row r="1935">
          <cell r="X1935">
            <v>6737</v>
          </cell>
          <cell r="Y1935">
            <v>2040430</v>
          </cell>
          <cell r="Z1935" t="str">
            <v>AMBULATÓRIO</v>
          </cell>
          <cell r="AA1935">
            <v>5</v>
          </cell>
          <cell r="AB1935" t="str">
            <v>MAQ. E EQUIPAMENTOS</v>
          </cell>
          <cell r="AC1935">
            <v>116.346521367516</v>
          </cell>
          <cell r="AD1935" t="str">
            <v>BOM</v>
          </cell>
        </row>
        <row r="1936">
          <cell r="X1936">
            <v>6738</v>
          </cell>
          <cell r="Y1936">
            <v>2040431</v>
          </cell>
          <cell r="Z1936" t="str">
            <v>ALMOXARIFADO</v>
          </cell>
          <cell r="AA1936">
            <v>5</v>
          </cell>
          <cell r="AB1936" t="str">
            <v>MAQ. E EQUIPAMENTOS</v>
          </cell>
          <cell r="AC1936">
            <v>116.346521367516</v>
          </cell>
          <cell r="AD1936" t="str">
            <v>BOM</v>
          </cell>
        </row>
        <row r="1937">
          <cell r="X1937">
            <v>6739</v>
          </cell>
          <cell r="Y1937">
            <v>2040432</v>
          </cell>
          <cell r="Z1937" t="str">
            <v>ALMOXARIFADO</v>
          </cell>
          <cell r="AA1937">
            <v>5</v>
          </cell>
          <cell r="AB1937" t="str">
            <v>MAQ. E EQUIPAMENTOS</v>
          </cell>
          <cell r="AC1937">
            <v>116.346521367516</v>
          </cell>
          <cell r="AD1937" t="str">
            <v>BOM</v>
          </cell>
        </row>
        <row r="1938">
          <cell r="X1938">
            <v>6740</v>
          </cell>
          <cell r="Y1938">
            <v>2040433</v>
          </cell>
          <cell r="Z1938" t="str">
            <v>ALMOXARIFADO</v>
          </cell>
          <cell r="AA1938">
            <v>5</v>
          </cell>
          <cell r="AB1938" t="str">
            <v>MAQ. E EQUIPAMENTOS</v>
          </cell>
          <cell r="AC1938">
            <v>116.346521367516</v>
          </cell>
          <cell r="AD1938" t="str">
            <v>BOM</v>
          </cell>
        </row>
        <row r="1939">
          <cell r="X1939">
            <v>6741</v>
          </cell>
          <cell r="Y1939">
            <v>2040434</v>
          </cell>
          <cell r="Z1939" t="str">
            <v>GRUPO GERADORES</v>
          </cell>
          <cell r="AA1939" t="str">
            <v>10.000h</v>
          </cell>
          <cell r="AB1939" t="str">
            <v>MAQ. E EQUIPAMENTOS</v>
          </cell>
          <cell r="AC1939">
            <v>113699.697952137</v>
          </cell>
          <cell r="AD1939" t="str">
            <v>BOM</v>
          </cell>
        </row>
        <row r="1940">
          <cell r="X1940">
            <v>6742</v>
          </cell>
          <cell r="Y1940">
            <v>2040435</v>
          </cell>
          <cell r="Z1940" t="str">
            <v>GRUPO GERADORES</v>
          </cell>
          <cell r="AA1940" t="str">
            <v>10.000h</v>
          </cell>
          <cell r="AB1940" t="str">
            <v>MAQ. E EQUIPAMENTOS</v>
          </cell>
          <cell r="AC1940">
            <v>113699.697952137</v>
          </cell>
          <cell r="AD1940" t="str">
            <v>BOM</v>
          </cell>
        </row>
        <row r="1941">
          <cell r="X1941">
            <v>6743</v>
          </cell>
          <cell r="Y1941">
            <v>2040436</v>
          </cell>
          <cell r="Z1941" t="str">
            <v>GRUPO GERADORES</v>
          </cell>
          <cell r="AA1941" t="str">
            <v>10.000h</v>
          </cell>
          <cell r="AB1941" t="str">
            <v>MAQ. E EQUIPAMENTOS</v>
          </cell>
          <cell r="AC1941">
            <v>40477.9030803419</v>
          </cell>
          <cell r="AD1941" t="str">
            <v>BOM</v>
          </cell>
        </row>
        <row r="1942">
          <cell r="X1942">
            <v>6811</v>
          </cell>
          <cell r="Y1942">
            <v>2040437</v>
          </cell>
          <cell r="Z1942" t="str">
            <v>ENSINO E PESQUISA</v>
          </cell>
          <cell r="AA1942">
            <v>5</v>
          </cell>
          <cell r="AB1942" t="str">
            <v>MÓVEIS E UTENSÍLIOS</v>
          </cell>
          <cell r="AC1942">
            <v>155.309508547002</v>
          </cell>
          <cell r="AD1942" t="str">
            <v>BOM</v>
          </cell>
        </row>
        <row r="1943">
          <cell r="X1943">
            <v>6747</v>
          </cell>
          <cell r="Y1943">
            <v>2040438</v>
          </cell>
          <cell r="Z1943" t="str">
            <v>UNIDADE DE TERAPIA INTENSIVA</v>
          </cell>
          <cell r="AA1943">
            <v>10</v>
          </cell>
          <cell r="AB1943" t="str">
            <v>MAQ. E EQUIPAMENTOS</v>
          </cell>
          <cell r="AC1943">
            <v>2677.18616438746</v>
          </cell>
          <cell r="AD1943" t="str">
            <v>BOM</v>
          </cell>
        </row>
        <row r="1944">
          <cell r="X1944">
            <v>6754</v>
          </cell>
          <cell r="Y1944">
            <v>2040439</v>
          </cell>
          <cell r="Z1944" t="str">
            <v>NUTRIÇÃO – SALA ADMINISTRATIVA</v>
          </cell>
          <cell r="AA1944">
            <v>6</v>
          </cell>
          <cell r="AB1944" t="str">
            <v>MÓVEIS E UTENSÍLIOS</v>
          </cell>
          <cell r="AC1944">
            <v>363.863683974359</v>
          </cell>
          <cell r="AD1944" t="str">
            <v>BOM</v>
          </cell>
        </row>
        <row r="1945">
          <cell r="X1945">
            <v>6755</v>
          </cell>
          <cell r="Y1945">
            <v>2040440</v>
          </cell>
          <cell r="Z1945" t="str">
            <v>5º ANDAR – ENSINO E PESQUISA</v>
          </cell>
          <cell r="AA1945">
            <v>6</v>
          </cell>
          <cell r="AB1945" t="str">
            <v>MÓVEIS E UTENSÍLIOS</v>
          </cell>
          <cell r="AC1945">
            <v>405.726825</v>
          </cell>
          <cell r="AD1945" t="str">
            <v>BOM</v>
          </cell>
        </row>
        <row r="1946">
          <cell r="X1946">
            <v>6756</v>
          </cell>
          <cell r="Y1946">
            <v>2040441</v>
          </cell>
          <cell r="Z1946" t="str">
            <v>3º ANDAR – CLÍNICA CIRÚRGICA</v>
          </cell>
          <cell r="AA1946">
            <v>6</v>
          </cell>
          <cell r="AB1946" t="str">
            <v>MÓVEIS E UTENSÍLIOS</v>
          </cell>
          <cell r="AC1946">
            <v>405.726825</v>
          </cell>
          <cell r="AD1946" t="str">
            <v>BOM</v>
          </cell>
        </row>
        <row r="1947">
          <cell r="X1947">
            <v>6757</v>
          </cell>
          <cell r="Y1947">
            <v>2040442</v>
          </cell>
          <cell r="Z1947" t="str">
            <v>CORREDOR TERREO</v>
          </cell>
          <cell r="AA1947">
            <v>6</v>
          </cell>
          <cell r="AB1947" t="str">
            <v>MÓVEIS E UTENSÍLIOS</v>
          </cell>
          <cell r="AC1947">
            <v>363.863683974359</v>
          </cell>
          <cell r="AD1947" t="str">
            <v>BOM</v>
          </cell>
        </row>
        <row r="1948">
          <cell r="X1948">
            <v>6758</v>
          </cell>
          <cell r="Y1948">
            <v>2040443</v>
          </cell>
          <cell r="Z1948" t="str">
            <v>FARMÁCIA</v>
          </cell>
          <cell r="AA1948">
            <v>6</v>
          </cell>
          <cell r="AB1948" t="str">
            <v>MÓVEIS E UTENSÍLIOS</v>
          </cell>
          <cell r="AC1948">
            <v>363.863683974359</v>
          </cell>
          <cell r="AD1948" t="str">
            <v>BOM</v>
          </cell>
        </row>
        <row r="1949">
          <cell r="X1949">
            <v>6759</v>
          </cell>
          <cell r="Y1949">
            <v>2040444</v>
          </cell>
          <cell r="Z1949" t="str">
            <v>1º  ANDAR –  DIRETORIA</v>
          </cell>
          <cell r="AA1949">
            <v>6</v>
          </cell>
          <cell r="AB1949" t="str">
            <v>MÓVEIS E UTENSÍLIOS</v>
          </cell>
          <cell r="AC1949">
            <v>405.726825</v>
          </cell>
          <cell r="AD1949" t="str">
            <v>BOM</v>
          </cell>
        </row>
        <row r="1950">
          <cell r="X1950">
            <v>6760</v>
          </cell>
          <cell r="Y1950">
            <v>2040445</v>
          </cell>
          <cell r="Z1950" t="str">
            <v>CLINICA MÉDICA</v>
          </cell>
          <cell r="AA1950">
            <v>6</v>
          </cell>
          <cell r="AB1950" t="str">
            <v>MÓVEIS E UTENSÍLIOS</v>
          </cell>
          <cell r="AC1950">
            <v>405.726825</v>
          </cell>
          <cell r="AD1950" t="str">
            <v>BOM</v>
          </cell>
        </row>
        <row r="1951">
          <cell r="X1951">
            <v>6761</v>
          </cell>
          <cell r="Y1951">
            <v>2040446</v>
          </cell>
          <cell r="Z1951" t="str">
            <v>AMBULATÓRIO – ALA A</v>
          </cell>
          <cell r="AA1951">
            <v>6</v>
          </cell>
          <cell r="AB1951" t="str">
            <v>MÓVEIS E UTENSÍLIOS</v>
          </cell>
          <cell r="AC1951">
            <v>363.863683974359</v>
          </cell>
          <cell r="AD1951" t="str">
            <v>BOM</v>
          </cell>
        </row>
        <row r="1952">
          <cell r="X1952">
            <v>6762</v>
          </cell>
          <cell r="Y1952">
            <v>2040447</v>
          </cell>
          <cell r="Z1952" t="str">
            <v>TRANSPLANTE</v>
          </cell>
          <cell r="AA1952">
            <v>6</v>
          </cell>
          <cell r="AB1952" t="str">
            <v>MÓVEIS E UTENSÍLIOS</v>
          </cell>
          <cell r="AC1952">
            <v>363.863683974359</v>
          </cell>
          <cell r="AD1952" t="str">
            <v>BOM</v>
          </cell>
        </row>
        <row r="1953">
          <cell r="X1953">
            <v>6763</v>
          </cell>
          <cell r="Y1953">
            <v>2040448</v>
          </cell>
          <cell r="Z1953" t="str">
            <v>2º ANDAR UTI</v>
          </cell>
          <cell r="AA1953">
            <v>6</v>
          </cell>
          <cell r="AB1953" t="str">
            <v>MÓVEIS E UTENSÍLIOS</v>
          </cell>
          <cell r="AC1953">
            <v>363.863683974359</v>
          </cell>
          <cell r="AD1953" t="str">
            <v>BOM</v>
          </cell>
        </row>
        <row r="1954">
          <cell r="X1954">
            <v>6764</v>
          </cell>
          <cell r="Y1954">
            <v>2040449</v>
          </cell>
          <cell r="Z1954" t="str">
            <v>5º ANDAR – ENSINO E PESQUISA</v>
          </cell>
          <cell r="AA1954">
            <v>6</v>
          </cell>
          <cell r="AB1954" t="str">
            <v>MÓVEIS E UTENSÍLIOS</v>
          </cell>
          <cell r="AC1954">
            <v>363.863683974359</v>
          </cell>
          <cell r="AD1954" t="str">
            <v>BOM</v>
          </cell>
        </row>
        <row r="1955">
          <cell r="X1955">
            <v>6765</v>
          </cell>
          <cell r="Y1955">
            <v>2040450</v>
          </cell>
          <cell r="Z1955" t="str">
            <v>1º  ANDAR – FARMÁCIA</v>
          </cell>
          <cell r="AA1955">
            <v>6</v>
          </cell>
          <cell r="AB1955" t="str">
            <v>MÓVEIS E UTENSÍLIOS</v>
          </cell>
          <cell r="AC1955">
            <v>405.726825</v>
          </cell>
          <cell r="AD1955" t="str">
            <v>BOM</v>
          </cell>
        </row>
        <row r="1956">
          <cell r="X1956">
            <v>6766</v>
          </cell>
          <cell r="Y1956">
            <v>2040451</v>
          </cell>
          <cell r="Z1956" t="str">
            <v>CHI – TRIAGEM MÉDICA</v>
          </cell>
          <cell r="AA1956">
            <v>10</v>
          </cell>
          <cell r="AB1956" t="str">
            <v>MÓVEIS E UTENSÍLIOS</v>
          </cell>
          <cell r="AC1956">
            <v>183.231107407407</v>
          </cell>
          <cell r="AD1956" t="str">
            <v>BOM</v>
          </cell>
        </row>
        <row r="1957">
          <cell r="X1957">
            <v>6753</v>
          </cell>
          <cell r="Y1957">
            <v>2040452</v>
          </cell>
          <cell r="Z1957" t="str">
            <v>CENTRO CIRÚRGICO</v>
          </cell>
          <cell r="AA1957">
            <v>10</v>
          </cell>
          <cell r="AB1957" t="str">
            <v>MAQ. E EQUIPAMENTOS</v>
          </cell>
          <cell r="AC1957">
            <v>12148.8277700142</v>
          </cell>
          <cell r="AD1957" t="str">
            <v>BOM</v>
          </cell>
        </row>
        <row r="1958">
          <cell r="X1958">
            <v>6788</v>
          </cell>
          <cell r="Y1958">
            <v>2040453</v>
          </cell>
          <cell r="Z1958" t="str">
            <v>CHI – CENTRAL HUMANIZADA DE INTERNAÇÃO</v>
          </cell>
          <cell r="AA1958">
            <v>6</v>
          </cell>
          <cell r="AB1958" t="str">
            <v>MAQ. E EQUIPAMENTOS</v>
          </cell>
          <cell r="AC1958">
            <v>702.983592450116</v>
          </cell>
          <cell r="AD1958" t="str">
            <v>BOM</v>
          </cell>
        </row>
        <row r="1959">
          <cell r="X1959">
            <v>6789</v>
          </cell>
          <cell r="Y1959">
            <v>2040454</v>
          </cell>
          <cell r="Z1959" t="str">
            <v>CHI – CENTRAL HUMANIZADA DE INTERNAÇÃO</v>
          </cell>
          <cell r="AA1959">
            <v>6</v>
          </cell>
          <cell r="AB1959" t="str">
            <v>MAQ. E EQUIPAMENTOS</v>
          </cell>
          <cell r="AC1959">
            <v>702.983592450116</v>
          </cell>
          <cell r="AD1959" t="str">
            <v>BOM</v>
          </cell>
        </row>
        <row r="1960">
          <cell r="X1960">
            <v>6771</v>
          </cell>
          <cell r="Y1960">
            <v>2040455</v>
          </cell>
          <cell r="Z1960" t="str">
            <v>CHI – CENTRAL DE RELACIONAMENTO</v>
          </cell>
          <cell r="AA1960">
            <v>10</v>
          </cell>
          <cell r="AB1960" t="str">
            <v>MÓVEIS E UTENSÍLIOS</v>
          </cell>
          <cell r="AC1960">
            <v>250.678702350427</v>
          </cell>
          <cell r="AD1960" t="str">
            <v>BOM</v>
          </cell>
        </row>
        <row r="1961">
          <cell r="X1961">
            <v>6772</v>
          </cell>
          <cell r="Y1961">
            <v>2040456</v>
          </cell>
          <cell r="Z1961" t="str">
            <v>CHI – CENTRAL DE RELACIONAMENTO</v>
          </cell>
          <cell r="AA1961">
            <v>10</v>
          </cell>
          <cell r="AB1961" t="str">
            <v>MÓVEIS E UTENSÍLIOS</v>
          </cell>
          <cell r="AC1961">
            <v>250.678702350427</v>
          </cell>
          <cell r="AD1961" t="str">
            <v>BOM</v>
          </cell>
        </row>
        <row r="1962">
          <cell r="X1962">
            <v>6773</v>
          </cell>
          <cell r="Y1962">
            <v>2040457</v>
          </cell>
          <cell r="Z1962" t="str">
            <v>CHI – CENTRAL DE RELACIONAMENTO</v>
          </cell>
          <cell r="AA1962">
            <v>10</v>
          </cell>
          <cell r="AB1962" t="str">
            <v>MÓVEIS E UTENSÍLIOS</v>
          </cell>
          <cell r="AC1962">
            <v>250.678702350427</v>
          </cell>
          <cell r="AD1962" t="str">
            <v>BOM</v>
          </cell>
        </row>
        <row r="1963">
          <cell r="X1963">
            <v>6774</v>
          </cell>
          <cell r="Y1963">
            <v>2040458</v>
          </cell>
          <cell r="Z1963" t="str">
            <v>CHI – CENTRAL HUMANIZADA DE INTERNAÇÃO</v>
          </cell>
          <cell r="AA1963">
            <v>10</v>
          </cell>
          <cell r="AB1963" t="str">
            <v>MÓVEIS E UTENSÍLIOS</v>
          </cell>
          <cell r="AC1963">
            <v>250.678702350427</v>
          </cell>
          <cell r="AD1963" t="str">
            <v>BOM</v>
          </cell>
        </row>
        <row r="1964">
          <cell r="X1964">
            <v>6775</v>
          </cell>
          <cell r="Y1964">
            <v>2040459</v>
          </cell>
          <cell r="Z1964" t="str">
            <v>CHI – CENTRAL DE RELACIONAMENTO</v>
          </cell>
          <cell r="AA1964">
            <v>10</v>
          </cell>
          <cell r="AB1964" t="str">
            <v>MÓVEIS E UTENSÍLIOS</v>
          </cell>
          <cell r="AC1964">
            <v>250.678702350427</v>
          </cell>
          <cell r="AD1964" t="str">
            <v>BOM</v>
          </cell>
        </row>
        <row r="1965">
          <cell r="X1965">
            <v>6776</v>
          </cell>
          <cell r="Y1965">
            <v>2040460</v>
          </cell>
          <cell r="Z1965" t="str">
            <v>CHI – CENTRAL DE RELACIONAMENTO</v>
          </cell>
          <cell r="AA1965">
            <v>10</v>
          </cell>
          <cell r="AB1965" t="str">
            <v>MÓVEIS E UTENSÍLIOS</v>
          </cell>
          <cell r="AC1965">
            <v>250.678702350427</v>
          </cell>
          <cell r="AD1965" t="str">
            <v>BOM</v>
          </cell>
        </row>
        <row r="1966">
          <cell r="X1966">
            <v>6777</v>
          </cell>
          <cell r="Y1966">
            <v>2040461</v>
          </cell>
          <cell r="Z1966" t="str">
            <v>CHI – CENTRAL DE RELACIONAMENTO</v>
          </cell>
          <cell r="AA1966">
            <v>10</v>
          </cell>
          <cell r="AB1966" t="str">
            <v>MÓVEIS E UTENSÍLIOS</v>
          </cell>
          <cell r="AC1966">
            <v>250.678702350427</v>
          </cell>
          <cell r="AD1966" t="str">
            <v>BOM</v>
          </cell>
        </row>
        <row r="1967">
          <cell r="X1967">
            <v>6778</v>
          </cell>
          <cell r="Y1967">
            <v>2040462</v>
          </cell>
          <cell r="Z1967" t="str">
            <v>AMBULATÓRIO – CONSULTÓRIO 3</v>
          </cell>
          <cell r="AA1967">
            <v>10</v>
          </cell>
          <cell r="AB1967" t="str">
            <v>MÓVEIS E UTENSÍLIOS</v>
          </cell>
          <cell r="AC1967">
            <v>215.410493019943</v>
          </cell>
          <cell r="AD1967" t="str">
            <v>BOM</v>
          </cell>
        </row>
        <row r="1968">
          <cell r="X1968">
            <v>6779</v>
          </cell>
          <cell r="Y1968">
            <v>2040463</v>
          </cell>
          <cell r="Z1968" t="str">
            <v>CHI – CENTRAL DE RELACIONAMENTO</v>
          </cell>
          <cell r="AA1968">
            <v>10</v>
          </cell>
          <cell r="AB1968" t="str">
            <v>MÓVEIS E UTENSÍLIOS</v>
          </cell>
          <cell r="AC1968">
            <v>215.410493019943</v>
          </cell>
          <cell r="AD1968" t="str">
            <v>BOM</v>
          </cell>
        </row>
        <row r="1969">
          <cell r="X1969">
            <v>6780</v>
          </cell>
          <cell r="Y1969">
            <v>2040464</v>
          </cell>
          <cell r="Z1969" t="str">
            <v>AMBULATORIO - CONSULTORIO 3</v>
          </cell>
          <cell r="AA1969">
            <v>10</v>
          </cell>
          <cell r="AB1969" t="str">
            <v>MÓVEIS E UTENSÍLIOS</v>
          </cell>
          <cell r="AC1969">
            <v>215.410493019943</v>
          </cell>
          <cell r="AD1969" t="str">
            <v>BOM</v>
          </cell>
        </row>
        <row r="1970">
          <cell r="X1970">
            <v>6781</v>
          </cell>
          <cell r="Y1970">
            <v>2040465</v>
          </cell>
          <cell r="Z1970" t="str">
            <v>AMBULATORIO - CONSULTORIO 3</v>
          </cell>
          <cell r="AA1970">
            <v>10</v>
          </cell>
          <cell r="AB1970" t="str">
            <v>MÓVEIS E UTENSÍLIOS</v>
          </cell>
          <cell r="AC1970">
            <v>215.410493019943</v>
          </cell>
          <cell r="AD1970" t="str">
            <v>BOM</v>
          </cell>
        </row>
        <row r="1971">
          <cell r="X1971">
            <v>6782</v>
          </cell>
          <cell r="Y1971">
            <v>2040466</v>
          </cell>
          <cell r="Z1971" t="str">
            <v>CHI - NUCLEO ADMINISTRATIVO</v>
          </cell>
          <cell r="AA1971">
            <v>10</v>
          </cell>
          <cell r="AB1971" t="str">
            <v>MÓVEIS E UTENSÍLIOS</v>
          </cell>
          <cell r="AC1971">
            <v>534.678387998575</v>
          </cell>
          <cell r="AD1971" t="str">
            <v>BOM</v>
          </cell>
        </row>
        <row r="1972">
          <cell r="X1972">
            <v>6783</v>
          </cell>
          <cell r="Y1972">
            <v>2040467</v>
          </cell>
          <cell r="Z1972" t="str">
            <v>CHI - NUCLEO ADMINISTRATIVO</v>
          </cell>
          <cell r="AA1972">
            <v>10</v>
          </cell>
          <cell r="AB1972" t="str">
            <v>MÓVEIS E UTENSÍLIOS</v>
          </cell>
          <cell r="AC1972">
            <v>534.678387998575</v>
          </cell>
          <cell r="AD1972" t="str">
            <v>BOM</v>
          </cell>
        </row>
        <row r="1973">
          <cell r="X1973">
            <v>6784</v>
          </cell>
          <cell r="Y1973">
            <v>2040468</v>
          </cell>
          <cell r="Z1973" t="str">
            <v>CHI - NUCLEO ADMINISTRATIVO</v>
          </cell>
          <cell r="AA1973">
            <v>10</v>
          </cell>
          <cell r="AB1973" t="str">
            <v>MÓVEIS E UTENSÍLIOS</v>
          </cell>
          <cell r="AC1973">
            <v>534.678387998575</v>
          </cell>
          <cell r="AD1973" t="str">
            <v>BOM</v>
          </cell>
        </row>
        <row r="1974">
          <cell r="X1974">
            <v>6785</v>
          </cell>
          <cell r="Y1974">
            <v>2040469</v>
          </cell>
          <cell r="Z1974" t="str">
            <v>CHI - NUCLEO ADMINISTRATIVO</v>
          </cell>
          <cell r="AA1974">
            <v>10</v>
          </cell>
          <cell r="AB1974" t="str">
            <v>MÓVEIS E UTENSÍLIOS</v>
          </cell>
          <cell r="AC1974">
            <v>534.678387998575</v>
          </cell>
          <cell r="AD1974" t="str">
            <v>BOM</v>
          </cell>
        </row>
        <row r="1975">
          <cell r="X1975">
            <v>6786</v>
          </cell>
          <cell r="Y1975">
            <v>2040470</v>
          </cell>
          <cell r="Z1975" t="str">
            <v>CHI - NUCLEO ADMINISTRATIVO</v>
          </cell>
          <cell r="AA1975">
            <v>10</v>
          </cell>
          <cell r="AB1975" t="str">
            <v>MÓVEIS E UTENSÍLIOS</v>
          </cell>
          <cell r="AC1975">
            <v>534.678387998575</v>
          </cell>
          <cell r="AD1975" t="str">
            <v>BOM</v>
          </cell>
        </row>
        <row r="1976">
          <cell r="X1976">
            <v>6787</v>
          </cell>
          <cell r="Y1976">
            <v>2040471</v>
          </cell>
          <cell r="Z1976" t="str">
            <v>CHI - NUCLEO ADMINISTRATIVO</v>
          </cell>
          <cell r="AA1976">
            <v>10</v>
          </cell>
          <cell r="AB1976" t="str">
            <v>MÓVEIS E UTENSÍLIOS</v>
          </cell>
          <cell r="AC1976">
            <v>534.678387998575</v>
          </cell>
          <cell r="AD1976" t="str">
            <v>BOM</v>
          </cell>
        </row>
        <row r="1977">
          <cell r="X1977">
            <v>6790</v>
          </cell>
          <cell r="Y1977">
            <v>2040472</v>
          </cell>
          <cell r="Z1977" t="str">
            <v>CHI – CENTRAL HUMANIZADA DE INTERNAÇÃO</v>
          </cell>
          <cell r="AA1977">
            <v>5</v>
          </cell>
          <cell r="AB1977" t="str">
            <v>EQUIP. DE INFORMÁTICA</v>
          </cell>
          <cell r="AC1977">
            <v>225.028249358974</v>
          </cell>
          <cell r="AD1977" t="str">
            <v>BOM</v>
          </cell>
        </row>
        <row r="1978">
          <cell r="X1978">
            <v>6791</v>
          </cell>
          <cell r="Y1978">
            <v>2040473</v>
          </cell>
          <cell r="Z1978" t="str">
            <v>CHI – CENTRAL HUMANIZADA DE INTERNAÇÃO</v>
          </cell>
          <cell r="AA1978">
            <v>3</v>
          </cell>
          <cell r="AB1978" t="str">
            <v>EQUIP. DE INFORMÁTICA</v>
          </cell>
          <cell r="AC1978">
            <v>685.130263247839</v>
          </cell>
          <cell r="AD1978" t="str">
            <v>BOM</v>
          </cell>
        </row>
        <row r="1979">
          <cell r="X1979">
            <v>6810</v>
          </cell>
          <cell r="Y1979">
            <v>2040474</v>
          </cell>
          <cell r="Z1979" t="str">
            <v>ALMOXARIFADO – REPROGRAFIA</v>
          </cell>
          <cell r="AA1979">
            <v>5</v>
          </cell>
          <cell r="AB1979" t="str">
            <v>MAQ. E EQUIPAMENTOS</v>
          </cell>
          <cell r="AC1979">
            <v>698.6987</v>
          </cell>
          <cell r="AD1979" t="str">
            <v>SUCATA</v>
          </cell>
        </row>
        <row r="1980">
          <cell r="X1980">
            <v>6792</v>
          </cell>
          <cell r="Y1980">
            <v>2040475</v>
          </cell>
          <cell r="Z1980" t="str">
            <v>SETOR DE FISIOTERAPIA</v>
          </cell>
          <cell r="AA1980">
            <v>10</v>
          </cell>
          <cell r="AB1980" t="str">
            <v>MAQ. E EQUIPAMENTOS</v>
          </cell>
          <cell r="AC1980">
            <v>1127.24329401709</v>
          </cell>
          <cell r="AD1980" t="str">
            <v>BOM</v>
          </cell>
        </row>
        <row r="1981">
          <cell r="X1981">
            <v>6800</v>
          </cell>
          <cell r="Y1981">
            <v>2040476</v>
          </cell>
          <cell r="Z1981" t="str">
            <v>SETOR DE FISIOTERAPIA</v>
          </cell>
          <cell r="AA1981">
            <v>4</v>
          </cell>
          <cell r="AB1981" t="str">
            <v>MAQ. E EQUIPAMENTOS</v>
          </cell>
          <cell r="AC1981">
            <v>549.831393589725</v>
          </cell>
          <cell r="AD1981" t="str">
            <v>BOM</v>
          </cell>
        </row>
        <row r="1982">
          <cell r="X1982">
            <v>6801</v>
          </cell>
          <cell r="Y1982">
            <v>2040477</v>
          </cell>
          <cell r="Z1982" t="str">
            <v>SETOR DE FISIOTERAPIA</v>
          </cell>
          <cell r="AA1982">
            <v>4</v>
          </cell>
          <cell r="AB1982" t="str">
            <v>MAQ. E EQUIPAMENTOS</v>
          </cell>
          <cell r="AC1982">
            <v>494.094214102548</v>
          </cell>
          <cell r="AD1982" t="str">
            <v>BOM</v>
          </cell>
        </row>
        <row r="1983">
          <cell r="X1983">
            <v>6802</v>
          </cell>
          <cell r="Y1983">
            <v>2040478</v>
          </cell>
          <cell r="Z1983" t="str">
            <v>SETOR DE FISIOTERAPIA</v>
          </cell>
          <cell r="AA1983">
            <v>2</v>
          </cell>
          <cell r="AB1983" t="str">
            <v>MAQ. E EQUIPAMENTOS</v>
          </cell>
          <cell r="AC1983">
            <v>33.4982336538449</v>
          </cell>
          <cell r="AD1983" t="str">
            <v>BOM</v>
          </cell>
        </row>
        <row r="1984">
          <cell r="X1984">
            <v>6907</v>
          </cell>
          <cell r="Y1984">
            <v>2040479</v>
          </cell>
          <cell r="Z1984" t="str">
            <v>ESCRITÓRIO DE QUALIDADE</v>
          </cell>
          <cell r="AA1984">
            <v>2</v>
          </cell>
          <cell r="AB1984" t="str">
            <v>MÓVEIS E UTENSÍLIOS</v>
          </cell>
          <cell r="AC1984">
            <v>47.1789004985737</v>
          </cell>
          <cell r="AD1984" t="str">
            <v>BOM</v>
          </cell>
        </row>
        <row r="1985">
          <cell r="X1985">
            <v>6908</v>
          </cell>
          <cell r="Y1985">
            <v>2040480</v>
          </cell>
          <cell r="Z1985" t="str">
            <v>BIBLIOTECA</v>
          </cell>
          <cell r="AA1985">
            <v>2</v>
          </cell>
          <cell r="AB1985" t="str">
            <v>MÓVEIS E UTENSÍLIOS</v>
          </cell>
          <cell r="AC1985">
            <v>47.1789004985737</v>
          </cell>
          <cell r="AD1985" t="str">
            <v>BOM</v>
          </cell>
        </row>
        <row r="1986">
          <cell r="X1986">
            <v>6909</v>
          </cell>
          <cell r="Y1986">
            <v>2040481</v>
          </cell>
          <cell r="Z1986" t="str">
            <v>RECEPÇÃO CENTRAL – HALL</v>
          </cell>
          <cell r="AA1986">
            <v>2</v>
          </cell>
          <cell r="AB1986" t="str">
            <v>MÓVEIS E UTENSÍLIOS</v>
          </cell>
          <cell r="AC1986">
            <v>47.1789004985737</v>
          </cell>
          <cell r="AD1986" t="str">
            <v>BOM</v>
          </cell>
        </row>
        <row r="1987">
          <cell r="X1987">
            <v>6910</v>
          </cell>
          <cell r="Y1987">
            <v>2040482</v>
          </cell>
          <cell r="Z1987" t="str">
            <v>DIRETORIA MULTIDISCIPLINAR</v>
          </cell>
          <cell r="AA1987">
            <v>2</v>
          </cell>
          <cell r="AB1987" t="str">
            <v>MÓVEIS E UTENSÍLIOS</v>
          </cell>
          <cell r="AC1987">
            <v>47.1789004985737</v>
          </cell>
          <cell r="AD1987" t="str">
            <v>BOM</v>
          </cell>
        </row>
        <row r="1988">
          <cell r="X1988">
            <v>6911</v>
          </cell>
          <cell r="Y1988">
            <v>2040483</v>
          </cell>
          <cell r="Z1988" t="str">
            <v>CENTRAL DE RELACIONAMENTO</v>
          </cell>
          <cell r="AA1988">
            <v>2</v>
          </cell>
          <cell r="AB1988" t="str">
            <v>MÓVEIS E UTENSÍLIOS</v>
          </cell>
          <cell r="AC1988">
            <v>47.1789004985737</v>
          </cell>
          <cell r="AD1988" t="str">
            <v>BOM</v>
          </cell>
        </row>
        <row r="1989">
          <cell r="X1989">
            <v>6912</v>
          </cell>
          <cell r="Y1989">
            <v>2040484</v>
          </cell>
          <cell r="Z1989" t="str">
            <v>AMBULATÓRIO – GERÊNCIA</v>
          </cell>
          <cell r="AA1989">
            <v>2</v>
          </cell>
          <cell r="AB1989" t="str">
            <v>MÓVEIS E UTENSÍLIOS</v>
          </cell>
          <cell r="AC1989">
            <v>47.1789004985737</v>
          </cell>
          <cell r="AD1989" t="str">
            <v>BOM</v>
          </cell>
        </row>
        <row r="1990">
          <cell r="X1990">
            <v>6913</v>
          </cell>
          <cell r="Y1990">
            <v>2040485</v>
          </cell>
          <cell r="Z1990" t="str">
            <v>CENTRAL DE RELACIONAMENTO</v>
          </cell>
          <cell r="AA1990">
            <v>2</v>
          </cell>
          <cell r="AB1990" t="str">
            <v>MÓVEIS E UTENSÍLIOS</v>
          </cell>
          <cell r="AC1990">
            <v>47.1789004985737</v>
          </cell>
          <cell r="AD1990" t="str">
            <v>BOM</v>
          </cell>
        </row>
        <row r="1991">
          <cell r="X1991">
            <v>6914</v>
          </cell>
          <cell r="Y1991">
            <v>2040486</v>
          </cell>
          <cell r="Z1991" t="str">
            <v>OUVIDORIA</v>
          </cell>
          <cell r="AA1991">
            <v>2</v>
          </cell>
          <cell r="AB1991" t="str">
            <v>MÓVEIS E UTENSÍLIOS</v>
          </cell>
          <cell r="AC1991">
            <v>47.1789004985737</v>
          </cell>
          <cell r="AD1991" t="str">
            <v>BOM</v>
          </cell>
        </row>
        <row r="1992">
          <cell r="X1992">
            <v>6915</v>
          </cell>
          <cell r="Y1992">
            <v>2040487</v>
          </cell>
          <cell r="Z1992" t="str">
            <v>CHI – CENTRAL DE RELACIONAMENTO</v>
          </cell>
          <cell r="AA1992">
            <v>2</v>
          </cell>
          <cell r="AB1992" t="str">
            <v>MÓVEIS E UTENSÍLIOS</v>
          </cell>
          <cell r="AC1992">
            <v>47.1789004985737</v>
          </cell>
          <cell r="AD1992" t="str">
            <v>BOM</v>
          </cell>
        </row>
        <row r="1993">
          <cell r="X1993">
            <v>6916</v>
          </cell>
          <cell r="Y1993">
            <v>2040488</v>
          </cell>
          <cell r="Z1993" t="str">
            <v>CHI – CENTRAL DE RELACIONAMENTO</v>
          </cell>
          <cell r="AA1993">
            <v>2</v>
          </cell>
          <cell r="AB1993" t="str">
            <v>MÓVEIS E UTENSÍLIOS</v>
          </cell>
          <cell r="AC1993">
            <v>47.1789004985737</v>
          </cell>
          <cell r="AD1993" t="str">
            <v>BOM</v>
          </cell>
        </row>
        <row r="1994">
          <cell r="X1994">
            <v>6917</v>
          </cell>
          <cell r="Y1994">
            <v>2040489</v>
          </cell>
          <cell r="Z1994" t="str">
            <v>CHI – CENTRAL DE RELACIONAMENTO</v>
          </cell>
          <cell r="AA1994">
            <v>2</v>
          </cell>
          <cell r="AB1994" t="str">
            <v>MÓVEIS E UTENSÍLIOS</v>
          </cell>
          <cell r="AC1994">
            <v>47.1789004985737</v>
          </cell>
          <cell r="AD1994" t="str">
            <v>BOM</v>
          </cell>
        </row>
        <row r="1995">
          <cell r="X1995">
            <v>6918</v>
          </cell>
          <cell r="Y1995">
            <v>2040490</v>
          </cell>
          <cell r="Z1995" t="str">
            <v>CHI – CENTRAL DE RELACIONAMENTO</v>
          </cell>
          <cell r="AA1995">
            <v>2</v>
          </cell>
          <cell r="AB1995" t="str">
            <v>MÓVEIS E UTENSÍLIOS</v>
          </cell>
          <cell r="AC1995">
            <v>47.1789004985737</v>
          </cell>
          <cell r="AD1995" t="str">
            <v>BOM</v>
          </cell>
        </row>
        <row r="1996">
          <cell r="X1996">
            <v>6919</v>
          </cell>
          <cell r="Y1996">
            <v>2040491</v>
          </cell>
          <cell r="Z1996" t="str">
            <v>CHI – CENTRAL DE RELACIONAMENTO</v>
          </cell>
          <cell r="AA1996">
            <v>2</v>
          </cell>
          <cell r="AB1996" t="str">
            <v>MÓVEIS E UTENSÍLIOS</v>
          </cell>
          <cell r="AC1996">
            <v>47.1789004985737</v>
          </cell>
          <cell r="AD1996" t="str">
            <v>BOM</v>
          </cell>
        </row>
        <row r="1997">
          <cell r="X1997">
            <v>6920</v>
          </cell>
          <cell r="Y1997">
            <v>2040492</v>
          </cell>
          <cell r="Z1997" t="str">
            <v>CHI – CENTRAL DE RELACIONAMENTO</v>
          </cell>
          <cell r="AA1997">
            <v>2</v>
          </cell>
          <cell r="AB1997" t="str">
            <v>MÓVEIS E UTENSÍLIOS</v>
          </cell>
          <cell r="AC1997">
            <v>47.1789004985737</v>
          </cell>
          <cell r="AD1997" t="str">
            <v>BOM</v>
          </cell>
        </row>
        <row r="1998">
          <cell r="X1998">
            <v>6921</v>
          </cell>
          <cell r="Y1998">
            <v>2040493</v>
          </cell>
          <cell r="Z1998" t="str">
            <v>CHI – CENTRAL DE RELACIONAMENTO</v>
          </cell>
          <cell r="AA1998">
            <v>2</v>
          </cell>
          <cell r="AB1998" t="str">
            <v>MÓVEIS E UTENSÍLIOS</v>
          </cell>
          <cell r="AC1998">
            <v>47.1789004985737</v>
          </cell>
          <cell r="AD1998" t="str">
            <v>BOM</v>
          </cell>
        </row>
        <row r="1999">
          <cell r="X1999">
            <v>6922</v>
          </cell>
          <cell r="Y1999">
            <v>2040494</v>
          </cell>
          <cell r="Z1999" t="str">
            <v>LABORATORIO</v>
          </cell>
          <cell r="AA1999">
            <v>2</v>
          </cell>
          <cell r="AB1999" t="str">
            <v>MÓVEIS E UTENSÍLIOS</v>
          </cell>
          <cell r="AC1999">
            <v>47.1789004985737</v>
          </cell>
          <cell r="AD1999" t="str">
            <v>BOM</v>
          </cell>
        </row>
        <row r="2000">
          <cell r="X2000">
            <v>6923</v>
          </cell>
          <cell r="Y2000">
            <v>2040495</v>
          </cell>
          <cell r="Z2000" t="str">
            <v>ASTEC</v>
          </cell>
          <cell r="AA2000">
            <v>2</v>
          </cell>
          <cell r="AB2000" t="str">
            <v>MÓVEIS E UTENSÍLIOS</v>
          </cell>
          <cell r="AC2000">
            <v>47.1789004985737</v>
          </cell>
          <cell r="AD2000" t="str">
            <v>BOM</v>
          </cell>
        </row>
        <row r="2001">
          <cell r="X2001">
            <v>6924</v>
          </cell>
          <cell r="Y2001">
            <v>2040496</v>
          </cell>
          <cell r="Z2001" t="str">
            <v>ASTEC</v>
          </cell>
          <cell r="AA2001">
            <v>2</v>
          </cell>
          <cell r="AB2001" t="str">
            <v>MÓVEIS E UTENSÍLIOS</v>
          </cell>
          <cell r="AC2001">
            <v>47.1789004985737</v>
          </cell>
          <cell r="AD2001" t="str">
            <v>BOM</v>
          </cell>
        </row>
        <row r="2002">
          <cell r="X2002">
            <v>6925</v>
          </cell>
          <cell r="Y2002">
            <v>2040497</v>
          </cell>
          <cell r="Z2002" t="str">
            <v>ASTEC</v>
          </cell>
          <cell r="AA2002">
            <v>2</v>
          </cell>
          <cell r="AB2002" t="str">
            <v>MÓVEIS E UTENSÍLIOS</v>
          </cell>
          <cell r="AC2002">
            <v>47.1789004985737</v>
          </cell>
          <cell r="AD2002" t="str">
            <v>BOM</v>
          </cell>
        </row>
        <row r="2003">
          <cell r="X2003">
            <v>6926</v>
          </cell>
          <cell r="Y2003">
            <v>2040498</v>
          </cell>
          <cell r="Z2003" t="str">
            <v>ASTEC</v>
          </cell>
          <cell r="AA2003">
            <v>2</v>
          </cell>
          <cell r="AB2003" t="str">
            <v>MÓVEIS E UTENSÍLIOS</v>
          </cell>
          <cell r="AC2003">
            <v>47.1789004985737</v>
          </cell>
          <cell r="AD2003" t="str">
            <v>BOM</v>
          </cell>
        </row>
        <row r="2004">
          <cell r="X2004">
            <v>6927</v>
          </cell>
          <cell r="Y2004">
            <v>2040499</v>
          </cell>
          <cell r="Z2004" t="str">
            <v>OUVIDORIA</v>
          </cell>
          <cell r="AA2004">
            <v>2</v>
          </cell>
          <cell r="AB2004" t="str">
            <v>MÓVEIS E UTENSÍLIOS</v>
          </cell>
          <cell r="AC2004">
            <v>47.1789004985737</v>
          </cell>
          <cell r="AD2004" t="str">
            <v>BOM</v>
          </cell>
        </row>
        <row r="2005">
          <cell r="X2005">
            <v>6928</v>
          </cell>
          <cell r="Y2005">
            <v>2040500</v>
          </cell>
          <cell r="Z2005" t="str">
            <v>CHI – CENTRAL HUMANIZADA DE INTERNAÇÃO</v>
          </cell>
          <cell r="AA2005">
            <v>2</v>
          </cell>
          <cell r="AB2005" t="str">
            <v>MÓVEIS E UTENSÍLIOS</v>
          </cell>
          <cell r="AC2005">
            <v>47.1789004985737</v>
          </cell>
          <cell r="AD2005" t="str">
            <v>BOM</v>
          </cell>
        </row>
        <row r="2006">
          <cell r="X2006">
            <v>6929</v>
          </cell>
          <cell r="Y2006">
            <v>2040501</v>
          </cell>
          <cell r="Z2006" t="str">
            <v>CHI - NUCLEO ADMINISTRATIVO</v>
          </cell>
          <cell r="AA2006">
            <v>2</v>
          </cell>
          <cell r="AB2006" t="str">
            <v>MÓVEIS E UTENSÍLIOS</v>
          </cell>
          <cell r="AC2006">
            <v>47.1789004985737</v>
          </cell>
          <cell r="AD2006" t="str">
            <v>BOM</v>
          </cell>
        </row>
        <row r="2007">
          <cell r="X2007">
            <v>6930</v>
          </cell>
          <cell r="Y2007">
            <v>2040502</v>
          </cell>
          <cell r="Z2007" t="str">
            <v>CHI - NUCLEO ADMINISTRATIVO</v>
          </cell>
          <cell r="AA2007">
            <v>2</v>
          </cell>
          <cell r="AB2007" t="str">
            <v>MÓVEIS E UTENSÍLIOS</v>
          </cell>
          <cell r="AC2007">
            <v>47.1789004985737</v>
          </cell>
          <cell r="AD2007" t="str">
            <v>BOM</v>
          </cell>
        </row>
        <row r="2008">
          <cell r="X2008">
            <v>6931</v>
          </cell>
          <cell r="Y2008">
            <v>2040503</v>
          </cell>
          <cell r="Z2008" t="str">
            <v>CHI – TRIAGEM MÉDICA</v>
          </cell>
          <cell r="AA2008">
            <v>2</v>
          </cell>
          <cell r="AB2008" t="str">
            <v>MÓVEIS E UTENSÍLIOS</v>
          </cell>
          <cell r="AC2008">
            <v>47.1789004985737</v>
          </cell>
          <cell r="AD2008" t="str">
            <v>BOM</v>
          </cell>
        </row>
        <row r="2009">
          <cell r="X2009">
            <v>6932</v>
          </cell>
          <cell r="Y2009">
            <v>2040504</v>
          </cell>
          <cell r="Z2009" t="str">
            <v>DIRETORIA ADMINISTRATIVA</v>
          </cell>
          <cell r="AA2009">
            <v>2</v>
          </cell>
          <cell r="AB2009" t="str">
            <v>MÓVEIS E UTENSÍLIOS</v>
          </cell>
          <cell r="AC2009">
            <v>47.1789004985737</v>
          </cell>
          <cell r="AD2009" t="str">
            <v>BOM</v>
          </cell>
        </row>
        <row r="2010">
          <cell r="X2010">
            <v>6933</v>
          </cell>
          <cell r="Y2010">
            <v>2040505</v>
          </cell>
          <cell r="Z2010" t="str">
            <v>CHI - NUCLEO ADMINISTRATIVO</v>
          </cell>
          <cell r="AA2010">
            <v>2</v>
          </cell>
          <cell r="AB2010" t="str">
            <v>MÓVEIS E UTENSÍLIOS</v>
          </cell>
          <cell r="AC2010">
            <v>47.1789004985737</v>
          </cell>
          <cell r="AD2010" t="str">
            <v>BOM</v>
          </cell>
        </row>
        <row r="2011">
          <cell r="X2011">
            <v>6934</v>
          </cell>
          <cell r="Y2011">
            <v>2040506</v>
          </cell>
          <cell r="Z2011" t="str">
            <v>CHI - NUCLEO ADMINISTRATIVO</v>
          </cell>
          <cell r="AA2011">
            <v>2</v>
          </cell>
          <cell r="AB2011" t="str">
            <v>MÓVEIS E UTENSÍLIOS</v>
          </cell>
          <cell r="AC2011">
            <v>47.1789004985737</v>
          </cell>
          <cell r="AD2011" t="str">
            <v>BOM</v>
          </cell>
        </row>
        <row r="2012">
          <cell r="X2012">
            <v>6935</v>
          </cell>
          <cell r="Y2012">
            <v>2040507</v>
          </cell>
          <cell r="Z2012" t="str">
            <v>CHI - NUCLEO ADMINISTRATIVO</v>
          </cell>
          <cell r="AA2012">
            <v>2</v>
          </cell>
          <cell r="AB2012" t="str">
            <v>MÓVEIS E UTENSÍLIOS</v>
          </cell>
          <cell r="AC2012">
            <v>47.1789004985737</v>
          </cell>
          <cell r="AD2012" t="str">
            <v>BOM</v>
          </cell>
        </row>
        <row r="2013">
          <cell r="X2013">
            <v>6936</v>
          </cell>
          <cell r="Y2013">
            <v>2040508</v>
          </cell>
          <cell r="Z2013" t="str">
            <v>CHI - NUCLEO ADMINISTRATIVO</v>
          </cell>
          <cell r="AA2013">
            <v>2</v>
          </cell>
          <cell r="AB2013" t="str">
            <v>MÓVEIS E UTENSÍLIOS</v>
          </cell>
          <cell r="AC2013">
            <v>47.1789004985737</v>
          </cell>
          <cell r="AD2013" t="str">
            <v>BOM</v>
          </cell>
        </row>
        <row r="2014">
          <cell r="X2014">
            <v>6937</v>
          </cell>
          <cell r="Y2014">
            <v>2040509</v>
          </cell>
          <cell r="Z2014" t="str">
            <v>CHI - NUCLEO ADMINISTRATIVO</v>
          </cell>
          <cell r="AA2014">
            <v>2</v>
          </cell>
          <cell r="AB2014" t="str">
            <v>MÓVEIS E UTENSÍLIOS</v>
          </cell>
          <cell r="AC2014">
            <v>47.1789004985737</v>
          </cell>
          <cell r="AD2014" t="str">
            <v>BOM</v>
          </cell>
        </row>
        <row r="2015">
          <cell r="X2015">
            <v>6938</v>
          </cell>
          <cell r="Y2015">
            <v>2040510</v>
          </cell>
          <cell r="Z2015" t="str">
            <v>CHI - NUCLEO ADMINISTRATIVO</v>
          </cell>
          <cell r="AA2015">
            <v>2</v>
          </cell>
          <cell r="AB2015" t="str">
            <v>MÓVEIS E UTENSÍLIOS</v>
          </cell>
          <cell r="AC2015">
            <v>47.1789004985737</v>
          </cell>
          <cell r="AD2015" t="str">
            <v>BOM</v>
          </cell>
        </row>
        <row r="2016">
          <cell r="X2016">
            <v>6939</v>
          </cell>
          <cell r="Y2016">
            <v>2040511</v>
          </cell>
          <cell r="Z2016" t="str">
            <v>CHI - NUCLEO ADMINISTRATIVO</v>
          </cell>
          <cell r="AA2016">
            <v>2</v>
          </cell>
          <cell r="AB2016" t="str">
            <v>MÓVEIS E UTENSÍLIOS</v>
          </cell>
          <cell r="AC2016">
            <v>47.1789004985737</v>
          </cell>
          <cell r="AD2016" t="str">
            <v>BOM</v>
          </cell>
        </row>
        <row r="2017">
          <cell r="X2017">
            <v>6940</v>
          </cell>
          <cell r="Y2017">
            <v>2040512</v>
          </cell>
          <cell r="Z2017" t="str">
            <v>UNIDADE DE TERAPIA INTENSIVA</v>
          </cell>
          <cell r="AA2017">
            <v>2</v>
          </cell>
          <cell r="AB2017" t="str">
            <v>MÓVEIS E UTENSÍLIOS</v>
          </cell>
          <cell r="AC2017">
            <v>47.1789004985737</v>
          </cell>
          <cell r="AD2017" t="str">
            <v>BOM</v>
          </cell>
        </row>
        <row r="2018">
          <cell r="X2018">
            <v>6941</v>
          </cell>
          <cell r="Y2018">
            <v>2040513</v>
          </cell>
          <cell r="Z2018" t="str">
            <v>UNIDADE DE TERAPIA INTENSIVA</v>
          </cell>
          <cell r="AA2018">
            <v>2</v>
          </cell>
          <cell r="AB2018" t="str">
            <v>MÓVEIS E UTENSÍLIOS</v>
          </cell>
          <cell r="AC2018">
            <v>47.1789004985737</v>
          </cell>
          <cell r="AD2018" t="str">
            <v>BOM</v>
          </cell>
        </row>
        <row r="2019">
          <cell r="X2019">
            <v>6942</v>
          </cell>
          <cell r="Y2019">
            <v>2040514</v>
          </cell>
          <cell r="Z2019" t="str">
            <v>CENTRO CIRÚRGICO</v>
          </cell>
          <cell r="AA2019">
            <v>2</v>
          </cell>
          <cell r="AB2019" t="str">
            <v>MÓVEIS E UTENSÍLIOS</v>
          </cell>
          <cell r="AC2019">
            <v>47.1789004985737</v>
          </cell>
          <cell r="AD2019" t="str">
            <v>BOM</v>
          </cell>
        </row>
        <row r="2020">
          <cell r="X2020">
            <v>6943</v>
          </cell>
          <cell r="Y2020">
            <v>2040515</v>
          </cell>
          <cell r="Z2020" t="str">
            <v>UNIDADE DE TERAPIA INTENSIVA</v>
          </cell>
          <cell r="AA2020">
            <v>2</v>
          </cell>
          <cell r="AB2020" t="str">
            <v>MÓVEIS E UTENSÍLIOS</v>
          </cell>
          <cell r="AC2020">
            <v>47.1789004985737</v>
          </cell>
          <cell r="AD2020" t="str">
            <v>BOM</v>
          </cell>
        </row>
        <row r="2021">
          <cell r="X2021">
            <v>6944</v>
          </cell>
          <cell r="Y2021">
            <v>2040516</v>
          </cell>
          <cell r="Z2021" t="str">
            <v>UNIDADE DE TERAPIA INTENSIVA</v>
          </cell>
          <cell r="AA2021">
            <v>2</v>
          </cell>
          <cell r="AB2021" t="str">
            <v>MÓVEIS E UTENSÍLIOS</v>
          </cell>
          <cell r="AC2021">
            <v>47.1789004985737</v>
          </cell>
          <cell r="AD2021" t="str">
            <v>BOM</v>
          </cell>
        </row>
        <row r="2022">
          <cell r="X2022">
            <v>6945</v>
          </cell>
          <cell r="Y2022">
            <v>2040517</v>
          </cell>
          <cell r="Z2022" t="str">
            <v>CENTRO CIRÚRGICO</v>
          </cell>
          <cell r="AA2022">
            <v>2</v>
          </cell>
          <cell r="AB2022" t="str">
            <v>MÓVEIS E UTENSÍLIOS</v>
          </cell>
          <cell r="AC2022">
            <v>47.1789004985737</v>
          </cell>
          <cell r="AD2022" t="str">
            <v>BOM</v>
          </cell>
        </row>
        <row r="2023">
          <cell r="X2023">
            <v>6946</v>
          </cell>
          <cell r="Y2023">
            <v>2040518</v>
          </cell>
          <cell r="Z2023" t="str">
            <v>UNIDADE DE TERAPIA INTENSIVA</v>
          </cell>
          <cell r="AA2023">
            <v>2</v>
          </cell>
          <cell r="AB2023" t="str">
            <v>MÓVEIS E UTENSÍLIOS</v>
          </cell>
          <cell r="AC2023">
            <v>47.1789004985737</v>
          </cell>
          <cell r="AD2023" t="str">
            <v>BOM</v>
          </cell>
        </row>
        <row r="2024">
          <cell r="X2024">
            <v>6947</v>
          </cell>
          <cell r="Y2024">
            <v>2040519</v>
          </cell>
          <cell r="Z2024" t="str">
            <v>UNIDADE DE TERAPIA INTENSIVA</v>
          </cell>
          <cell r="AA2024">
            <v>2</v>
          </cell>
          <cell r="AB2024" t="str">
            <v>MÓVEIS E UTENSÍLIOS</v>
          </cell>
          <cell r="AC2024">
            <v>47.1789004985737</v>
          </cell>
          <cell r="AD2024" t="str">
            <v>BOM</v>
          </cell>
        </row>
        <row r="2025">
          <cell r="X2025">
            <v>6948</v>
          </cell>
          <cell r="Y2025">
            <v>2040520</v>
          </cell>
          <cell r="Z2025" t="str">
            <v>UNIDADE DE TERAPIA INTENSIVA</v>
          </cell>
          <cell r="AA2025">
            <v>2</v>
          </cell>
          <cell r="AB2025" t="str">
            <v>MÓVEIS E UTENSÍLIOS</v>
          </cell>
          <cell r="AC2025">
            <v>47.1789004985737</v>
          </cell>
          <cell r="AD2025" t="str">
            <v>BOM</v>
          </cell>
        </row>
        <row r="2026">
          <cell r="X2026">
            <v>6949</v>
          </cell>
          <cell r="Y2026">
            <v>2040521</v>
          </cell>
          <cell r="Z2026" t="str">
            <v>UNIDADE DE TERAPIA INTENSIVA</v>
          </cell>
          <cell r="AA2026">
            <v>2</v>
          </cell>
          <cell r="AB2026" t="str">
            <v>MÓVEIS E UTENSÍLIOS</v>
          </cell>
          <cell r="AC2026">
            <v>47.1789004985737</v>
          </cell>
          <cell r="AD2026" t="str">
            <v>BOM</v>
          </cell>
        </row>
        <row r="2027">
          <cell r="X2027">
            <v>6950</v>
          </cell>
          <cell r="Y2027">
            <v>2040522</v>
          </cell>
          <cell r="Z2027" t="str">
            <v>UNIDADE DE TERAPIA INTENSIVA</v>
          </cell>
          <cell r="AA2027">
            <v>2</v>
          </cell>
          <cell r="AB2027" t="str">
            <v>MÓVEIS E UTENSÍLIOS</v>
          </cell>
          <cell r="AC2027">
            <v>47.1789004985737</v>
          </cell>
          <cell r="AD2027" t="str">
            <v>BOM</v>
          </cell>
        </row>
        <row r="2028">
          <cell r="X2028">
            <v>6951</v>
          </cell>
          <cell r="Y2028">
            <v>2040523</v>
          </cell>
          <cell r="Z2028" t="str">
            <v>UNIDADE DE TERAPIA INTENSIVA</v>
          </cell>
          <cell r="AA2028">
            <v>2</v>
          </cell>
          <cell r="AB2028" t="str">
            <v>MÓVEIS E UTENSÍLIOS</v>
          </cell>
          <cell r="AC2028">
            <v>47.1789004985737</v>
          </cell>
          <cell r="AD2028" t="str">
            <v>BOM</v>
          </cell>
        </row>
        <row r="2029">
          <cell r="X2029">
            <v>6952</v>
          </cell>
          <cell r="Y2029">
            <v>2040524</v>
          </cell>
          <cell r="Z2029" t="str">
            <v>UNIDADE DE TERAPIA INTENSIVA</v>
          </cell>
          <cell r="AA2029">
            <v>2</v>
          </cell>
          <cell r="AB2029" t="str">
            <v>MÓVEIS E UTENSÍLIOS</v>
          </cell>
          <cell r="AC2029">
            <v>47.1789004985737</v>
          </cell>
          <cell r="AD2029" t="str">
            <v>BOM</v>
          </cell>
        </row>
        <row r="2030">
          <cell r="X2030">
            <v>6953</v>
          </cell>
          <cell r="Y2030">
            <v>2040525</v>
          </cell>
          <cell r="Z2030" t="str">
            <v>UNIDADE DE TERAPIA INTENSIVA</v>
          </cell>
          <cell r="AA2030">
            <v>2</v>
          </cell>
          <cell r="AB2030" t="str">
            <v>MÓVEIS E UTENSÍLIOS</v>
          </cell>
          <cell r="AC2030">
            <v>47.1789004985737</v>
          </cell>
          <cell r="AD2030" t="str">
            <v>BOM</v>
          </cell>
        </row>
        <row r="2031">
          <cell r="X2031">
            <v>6954</v>
          </cell>
          <cell r="Y2031">
            <v>2040526</v>
          </cell>
          <cell r="Z2031" t="str">
            <v>UNIDADE DE TERAPIA INTENSIVA</v>
          </cell>
          <cell r="AA2031">
            <v>2</v>
          </cell>
          <cell r="AB2031" t="str">
            <v>MÓVEIS E UTENSÍLIOS</v>
          </cell>
          <cell r="AC2031">
            <v>47.1789004985737</v>
          </cell>
          <cell r="AD2031" t="str">
            <v>BOM</v>
          </cell>
        </row>
        <row r="2032">
          <cell r="X2032">
            <v>6955</v>
          </cell>
          <cell r="Y2032">
            <v>2040527</v>
          </cell>
          <cell r="Z2032" t="str">
            <v>UNIDADE DE TERAPIA INTENSIVA</v>
          </cell>
          <cell r="AA2032">
            <v>2</v>
          </cell>
          <cell r="AB2032" t="str">
            <v>MÓVEIS E UTENSÍLIOS</v>
          </cell>
          <cell r="AC2032">
            <v>47.1789004985737</v>
          </cell>
          <cell r="AD2032" t="str">
            <v>BOM</v>
          </cell>
        </row>
        <row r="2033">
          <cell r="X2033">
            <v>6956</v>
          </cell>
          <cell r="Y2033">
            <v>2040528</v>
          </cell>
          <cell r="Z2033" t="str">
            <v>UNIDADE DE TERAPIA INTENSIVA</v>
          </cell>
          <cell r="AA2033">
            <v>2</v>
          </cell>
          <cell r="AB2033" t="str">
            <v>MÓVEIS E UTENSÍLIOS</v>
          </cell>
          <cell r="AC2033">
            <v>47.1789004985737</v>
          </cell>
          <cell r="AD2033" t="str">
            <v>BOM</v>
          </cell>
        </row>
        <row r="2034">
          <cell r="X2034">
            <v>6808</v>
          </cell>
          <cell r="Y2034">
            <v>2040529</v>
          </cell>
          <cell r="Z2034" t="str">
            <v>CENTRO CIRÚRGICO</v>
          </cell>
          <cell r="AA2034">
            <v>10</v>
          </cell>
          <cell r="AB2034" t="str">
            <v>MAQ. E EQUIPAMENTOS</v>
          </cell>
          <cell r="AC2034">
            <v>720.347995726495</v>
          </cell>
          <cell r="AD2034" t="str">
            <v>BOM</v>
          </cell>
        </row>
        <row r="2035">
          <cell r="X2035">
            <v>6809</v>
          </cell>
          <cell r="Y2035">
            <v>2040530</v>
          </cell>
          <cell r="Z2035" t="str">
            <v>CENTRO CIRÚRGICO</v>
          </cell>
          <cell r="AA2035">
            <v>10</v>
          </cell>
          <cell r="AB2035" t="str">
            <v>MAQ. E EQUIPAMENTOS</v>
          </cell>
          <cell r="AC2035">
            <v>580.106052029915</v>
          </cell>
          <cell r="AD2035" t="str">
            <v>BOM</v>
          </cell>
        </row>
        <row r="2036">
          <cell r="X2036">
            <v>6805</v>
          </cell>
          <cell r="Y2036">
            <v>2040531</v>
          </cell>
          <cell r="Z2036" t="str">
            <v>INSTALADO NA FACHADA DO HOSPITAL</v>
          </cell>
          <cell r="AA2036">
            <v>2</v>
          </cell>
          <cell r="AB2036" t="str">
            <v>EQUIP. DE INFORMÁTICA</v>
          </cell>
          <cell r="AC2036">
            <v>403.600765527065</v>
          </cell>
          <cell r="AD2036" t="str">
            <v>BOM</v>
          </cell>
        </row>
        <row r="2037">
          <cell r="X2037">
            <v>6806</v>
          </cell>
          <cell r="Y2037">
            <v>2040532</v>
          </cell>
          <cell r="Z2037" t="str">
            <v>INSTALADO NA FACHADA DO HOSPITAL</v>
          </cell>
          <cell r="AA2037">
            <v>2</v>
          </cell>
          <cell r="AB2037" t="str">
            <v>EQUIP. DE INFORMÁTICA</v>
          </cell>
          <cell r="AC2037">
            <v>403.600765527065</v>
          </cell>
          <cell r="AD2037" t="str">
            <v>BOM</v>
          </cell>
        </row>
        <row r="2038">
          <cell r="X2038">
            <v>6794</v>
          </cell>
          <cell r="Y2038">
            <v>2040533</v>
          </cell>
          <cell r="Z2038" t="str">
            <v>SETOR DE FISIOTERAPIA</v>
          </cell>
          <cell r="AA2038">
            <v>10</v>
          </cell>
          <cell r="AB2038" t="str">
            <v>MAQ. E EQUIPAMENTOS</v>
          </cell>
          <cell r="AC2038">
            <v>6229.43709031339</v>
          </cell>
          <cell r="AD2038" t="str">
            <v>BOM</v>
          </cell>
        </row>
        <row r="2039">
          <cell r="X2039">
            <v>6795</v>
          </cell>
          <cell r="Y2039">
            <v>2040534</v>
          </cell>
          <cell r="Z2039" t="str">
            <v>SETOR DE FISIOTERAPIA</v>
          </cell>
          <cell r="AA2039">
            <v>10</v>
          </cell>
          <cell r="AB2039" t="str">
            <v>MAQ. E EQUIPAMENTOS</v>
          </cell>
          <cell r="AC2039">
            <v>939.942432193731</v>
          </cell>
          <cell r="AD2039" t="str">
            <v>BOM</v>
          </cell>
        </row>
        <row r="2040">
          <cell r="X2040">
            <v>6796</v>
          </cell>
          <cell r="Y2040">
            <v>2040535</v>
          </cell>
          <cell r="Z2040" t="str">
            <v>REPOUSO STAFF – CLÍNICA MÉDICA</v>
          </cell>
          <cell r="AA2040">
            <v>6</v>
          </cell>
          <cell r="AB2040" t="str">
            <v>MAQ. E EQUIPAMENTOS</v>
          </cell>
          <cell r="AC2040">
            <v>493.355986324771</v>
          </cell>
          <cell r="AD2040" t="str">
            <v>BOM</v>
          </cell>
        </row>
        <row r="2041">
          <cell r="X2041">
            <v>6797</v>
          </cell>
          <cell r="Y2041">
            <v>2040536</v>
          </cell>
          <cell r="Z2041" t="str">
            <v>REPOUSO MÉDICO – STAFF CLÍNICA CIRÚRGICA</v>
          </cell>
          <cell r="AA2041">
            <v>6</v>
          </cell>
          <cell r="AB2041" t="str">
            <v>MAQ. E EQUIPAMENTOS</v>
          </cell>
          <cell r="AC2041">
            <v>493.355986324771</v>
          </cell>
          <cell r="AD2041" t="str">
            <v>BOM</v>
          </cell>
        </row>
        <row r="2042">
          <cell r="X2042">
            <v>6798</v>
          </cell>
          <cell r="Y2042">
            <v>2040537</v>
          </cell>
          <cell r="Z2042" t="str">
            <v>REPOUSO RESIDENTE – CLÍNICA CIRÚRGICA</v>
          </cell>
          <cell r="AA2042">
            <v>6</v>
          </cell>
          <cell r="AB2042" t="str">
            <v>MAQ. E EQUIPAMENTOS</v>
          </cell>
          <cell r="AC2042">
            <v>493.355986324771</v>
          </cell>
          <cell r="AD2042" t="str">
            <v>BOM</v>
          </cell>
        </row>
        <row r="2043">
          <cell r="X2043">
            <v>6799</v>
          </cell>
          <cell r="Y2043">
            <v>2040538</v>
          </cell>
          <cell r="Z2043" t="str">
            <v>REPOUSO RESIDENTE – CLÍNICA MÉDICA</v>
          </cell>
          <cell r="AA2043">
            <v>6</v>
          </cell>
          <cell r="AB2043" t="str">
            <v>MAQ. E EQUIPAMENTOS</v>
          </cell>
          <cell r="AC2043">
            <v>493.355986324771</v>
          </cell>
          <cell r="AD2043" t="str">
            <v>BOM</v>
          </cell>
        </row>
        <row r="2044">
          <cell r="X2044">
            <v>6803</v>
          </cell>
          <cell r="Y2044">
            <v>2040539</v>
          </cell>
          <cell r="Z2044" t="str">
            <v>CENTRO CIRÚRGICO</v>
          </cell>
          <cell r="AA2044">
            <v>2</v>
          </cell>
          <cell r="AB2044" t="str">
            <v>MAQ. E EQUIPAMENTOS</v>
          </cell>
          <cell r="AC2044">
            <v>98.5641898504243</v>
          </cell>
          <cell r="AD2044" t="str">
            <v>BOM</v>
          </cell>
        </row>
        <row r="2045">
          <cell r="X2045">
            <v>6804</v>
          </cell>
          <cell r="Y2045">
            <v>2040540</v>
          </cell>
          <cell r="Z2045" t="str">
            <v>FARMÁCIA</v>
          </cell>
          <cell r="AA2045">
            <v>2</v>
          </cell>
          <cell r="AB2045" t="str">
            <v>MAQ. E EQUIPAMENTOS</v>
          </cell>
          <cell r="AC2045">
            <v>98.5641898504243</v>
          </cell>
          <cell r="AD2045" t="str">
            <v>BOM</v>
          </cell>
        </row>
        <row r="2046">
          <cell r="X2046">
            <v>6887</v>
          </cell>
          <cell r="Y2046">
            <v>2040541</v>
          </cell>
          <cell r="Z2046" t="str">
            <v>CHI – TRIAGEM MÉDICA</v>
          </cell>
          <cell r="AA2046">
            <v>10</v>
          </cell>
          <cell r="AB2046" t="str">
            <v>MÓVEIS E UTENSÍLIOS</v>
          </cell>
          <cell r="AC2046">
            <v>2368.71397777778</v>
          </cell>
          <cell r="AD2046" t="str">
            <v>BOM</v>
          </cell>
        </row>
        <row r="2047">
          <cell r="X2047">
            <v>6981</v>
          </cell>
          <cell r="Y2047">
            <v>2040542</v>
          </cell>
          <cell r="Z2047" t="str">
            <v>CENTRAL DE MATERIAL E ESTERILIZAÇÃO</v>
          </cell>
          <cell r="AA2047">
            <v>5</v>
          </cell>
          <cell r="AB2047" t="str">
            <v>MAQ. E EQUIPAMENTOS</v>
          </cell>
          <cell r="AC2047">
            <v>282.707521225071</v>
          </cell>
          <cell r="AD2047" t="str">
            <v>BOM</v>
          </cell>
        </row>
        <row r="2048">
          <cell r="X2048">
            <v>6823</v>
          </cell>
          <cell r="Y2048">
            <v>2040543</v>
          </cell>
          <cell r="Z2048" t="str">
            <v>UNIDADE DE TERAPIA INTENSIVA</v>
          </cell>
          <cell r="AA2048">
            <v>10</v>
          </cell>
          <cell r="AB2048" t="str">
            <v>MÓVEIS E UTENSÍLIOS</v>
          </cell>
          <cell r="AC2048">
            <v>275.589295690883</v>
          </cell>
          <cell r="AD2048" t="str">
            <v>BOM</v>
          </cell>
        </row>
        <row r="2049">
          <cell r="X2049">
            <v>6825</v>
          </cell>
          <cell r="Y2049">
            <v>2040544</v>
          </cell>
          <cell r="Z2049" t="str">
            <v>UNIDADE DE TERAPIA INTENSIVA</v>
          </cell>
          <cell r="AA2049">
            <v>10</v>
          </cell>
          <cell r="AB2049" t="str">
            <v>MÓVEIS E UTENSÍLIOS</v>
          </cell>
          <cell r="AC2049">
            <v>275.589295690883</v>
          </cell>
          <cell r="AD2049" t="str">
            <v>BOM</v>
          </cell>
        </row>
        <row r="2050">
          <cell r="X2050">
            <v>6844</v>
          </cell>
          <cell r="Y2050">
            <v>2040545</v>
          </cell>
          <cell r="Z2050" t="str">
            <v>UNIDADE DE TERAPIA INTENSIVA</v>
          </cell>
          <cell r="AA2050">
            <v>10</v>
          </cell>
          <cell r="AB2050" t="str">
            <v>MÓVEIS E UTENSÍLIOS</v>
          </cell>
          <cell r="AC2050">
            <v>275.589295690883</v>
          </cell>
          <cell r="AD2050" t="str">
            <v>BOM</v>
          </cell>
        </row>
        <row r="2051">
          <cell r="X2051">
            <v>6845</v>
          </cell>
          <cell r="Y2051">
            <v>2040546</v>
          </cell>
          <cell r="Z2051" t="str">
            <v>UNIDADE DE TERAPIA INTENSIVA</v>
          </cell>
          <cell r="AA2051">
            <v>10</v>
          </cell>
          <cell r="AB2051" t="str">
            <v>MÓVEIS E UTENSÍLIOS</v>
          </cell>
          <cell r="AC2051">
            <v>275.589295690883</v>
          </cell>
          <cell r="AD2051" t="str">
            <v>BOM</v>
          </cell>
        </row>
        <row r="2052">
          <cell r="X2052">
            <v>6865</v>
          </cell>
          <cell r="Y2052">
            <v>2040547</v>
          </cell>
          <cell r="Z2052" t="str">
            <v>UNIDADE DE TERAPIA INTENSIVA</v>
          </cell>
          <cell r="AA2052">
            <v>10</v>
          </cell>
          <cell r="AB2052" t="str">
            <v>MÓVEIS E UTENSÍLIOS</v>
          </cell>
          <cell r="AC2052">
            <v>275.589295690883</v>
          </cell>
          <cell r="AD2052" t="str">
            <v>BOM</v>
          </cell>
        </row>
        <row r="2053">
          <cell r="X2053">
            <v>6876</v>
          </cell>
          <cell r="Y2053">
            <v>2040548</v>
          </cell>
          <cell r="Z2053" t="str">
            <v>NUTRIÇÃO – SALA ADMINISTRATIVA</v>
          </cell>
          <cell r="AA2053">
            <v>10</v>
          </cell>
          <cell r="AB2053" t="str">
            <v>MAQ. E EQUIPAMENTOS</v>
          </cell>
          <cell r="AC2053">
            <v>1459.29624273504</v>
          </cell>
          <cell r="AD2053" t="str">
            <v>BOM</v>
          </cell>
        </row>
        <row r="2054">
          <cell r="X2054">
            <v>6826</v>
          </cell>
          <cell r="Y2054">
            <v>2040549</v>
          </cell>
          <cell r="Z2054" t="str">
            <v>REPOUSO RESIDENTE – CLÍNICA CIRÚRGICA</v>
          </cell>
          <cell r="AA2054">
            <v>10</v>
          </cell>
          <cell r="AB2054" t="str">
            <v>MAQ. E EQUIPAMENTOS</v>
          </cell>
          <cell r="AC2054">
            <v>680.512884472934</v>
          </cell>
          <cell r="AD2054" t="str">
            <v>BOM</v>
          </cell>
        </row>
        <row r="2055">
          <cell r="X2055">
            <v>6834</v>
          </cell>
          <cell r="Y2055">
            <v>2040550</v>
          </cell>
          <cell r="Z2055" t="str">
            <v>REPOUSO STAFF – CLÍNICA MÉDICA</v>
          </cell>
          <cell r="AA2055">
            <v>10</v>
          </cell>
          <cell r="AB2055" t="str">
            <v>MAQ. E EQUIPAMENTOS</v>
          </cell>
          <cell r="AC2055">
            <v>680.512884472934</v>
          </cell>
          <cell r="AD2055" t="str">
            <v>BOM</v>
          </cell>
        </row>
        <row r="2056">
          <cell r="X2056">
            <v>6853</v>
          </cell>
          <cell r="Y2056">
            <v>2040551</v>
          </cell>
          <cell r="Z2056" t="str">
            <v>REPOUSO MÉDICO – STAFF CLÍNICA CIRÚRGICA</v>
          </cell>
          <cell r="AA2056">
            <v>10</v>
          </cell>
          <cell r="AB2056" t="str">
            <v>MAQ. E EQUIPAMENTOS</v>
          </cell>
          <cell r="AC2056">
            <v>680.512884472934</v>
          </cell>
          <cell r="AD2056" t="str">
            <v>BOM</v>
          </cell>
        </row>
        <row r="2057">
          <cell r="X2057">
            <v>6982</v>
          </cell>
          <cell r="Y2057">
            <v>2040552</v>
          </cell>
          <cell r="Z2057" t="str">
            <v>UNIDADE DE TERAPIA INTENSIVA</v>
          </cell>
          <cell r="AA2057">
            <v>6</v>
          </cell>
          <cell r="AB2057" t="str">
            <v>MAQ. E EQUIPAMENTOS</v>
          </cell>
          <cell r="AC2057">
            <v>838.326349572625</v>
          </cell>
          <cell r="AD2057" t="str">
            <v>BOM</v>
          </cell>
        </row>
        <row r="2058">
          <cell r="X2058">
            <v>6827</v>
          </cell>
          <cell r="Y2058">
            <v>2040553</v>
          </cell>
          <cell r="Z2058" t="str">
            <v>GALPÃO ALMOXARIFADO</v>
          </cell>
          <cell r="AA2058">
            <v>6</v>
          </cell>
          <cell r="AB2058" t="str">
            <v>MAQ. E EQUIPAMENTOS</v>
          </cell>
          <cell r="AC2058">
            <v>496.787610256396</v>
          </cell>
          <cell r="AD2058" t="str">
            <v>RUIM</v>
          </cell>
        </row>
        <row r="2059">
          <cell r="X2059">
            <v>6830</v>
          </cell>
          <cell r="Y2059">
            <v>2040554</v>
          </cell>
          <cell r="Z2059" t="str">
            <v>GALPÃO ALMOXARIFADO</v>
          </cell>
          <cell r="AA2059">
            <v>6</v>
          </cell>
          <cell r="AB2059" t="str">
            <v>MAQ. E EQUIPAMENTOS</v>
          </cell>
          <cell r="AC2059">
            <v>496.787610256396</v>
          </cell>
          <cell r="AD2059" t="str">
            <v>RUIM</v>
          </cell>
        </row>
        <row r="2060">
          <cell r="X2060">
            <v>6835</v>
          </cell>
          <cell r="Y2060">
            <v>2040555</v>
          </cell>
          <cell r="Z2060" t="str">
            <v>HEMODIALISE / DIÁLISE</v>
          </cell>
          <cell r="AA2060">
            <v>6</v>
          </cell>
          <cell r="AB2060" t="str">
            <v>MAQ. E EQUIPAMENTOS</v>
          </cell>
          <cell r="AC2060">
            <v>496.787610256396</v>
          </cell>
          <cell r="AD2060" t="str">
            <v>BOM</v>
          </cell>
        </row>
        <row r="2061">
          <cell r="X2061">
            <v>6839</v>
          </cell>
          <cell r="Y2061">
            <v>2040556</v>
          </cell>
          <cell r="Z2061" t="str">
            <v>UNIDADE DE TERAPIA INTENSIVA</v>
          </cell>
          <cell r="AA2061">
            <v>6</v>
          </cell>
          <cell r="AB2061" t="str">
            <v>MAQ. E EQUIPAMENTOS</v>
          </cell>
          <cell r="AC2061">
            <v>496.787610256396</v>
          </cell>
          <cell r="AD2061" t="str">
            <v>BOM</v>
          </cell>
        </row>
        <row r="2062">
          <cell r="X2062">
            <v>6864</v>
          </cell>
          <cell r="Y2062">
            <v>2040557</v>
          </cell>
          <cell r="Z2062" t="str">
            <v>UNIDADE DE TERAPIA INTENSIVA</v>
          </cell>
          <cell r="AA2062">
            <v>6</v>
          </cell>
          <cell r="AB2062" t="str">
            <v>MAQ. E EQUIPAMENTOS</v>
          </cell>
          <cell r="AC2062">
            <v>496.787610256396</v>
          </cell>
          <cell r="AD2062" t="str">
            <v>BOM</v>
          </cell>
        </row>
        <row r="2063">
          <cell r="X2063">
            <v>6869</v>
          </cell>
          <cell r="Y2063">
            <v>2040558</v>
          </cell>
          <cell r="Z2063" t="str">
            <v>UNIDADE DE TERAPIA INTENSIVA</v>
          </cell>
          <cell r="AA2063">
            <v>6</v>
          </cell>
          <cell r="AB2063" t="str">
            <v>MAQ. E EQUIPAMENTOS</v>
          </cell>
          <cell r="AC2063">
            <v>496.787610256396</v>
          </cell>
          <cell r="AD2063" t="str">
            <v>BOM</v>
          </cell>
        </row>
        <row r="2064">
          <cell r="X2064">
            <v>6877</v>
          </cell>
          <cell r="Y2064">
            <v>2040559</v>
          </cell>
          <cell r="Z2064" t="str">
            <v>UNIDADE DE TERAPIA INTENSIVA</v>
          </cell>
          <cell r="AA2064">
            <v>6</v>
          </cell>
          <cell r="AB2064" t="str">
            <v>MAQ. E EQUIPAMENTOS</v>
          </cell>
          <cell r="AC2064">
            <v>496.787610256396</v>
          </cell>
          <cell r="AD2064" t="str">
            <v>BOM</v>
          </cell>
        </row>
        <row r="2065">
          <cell r="X2065">
            <v>6898</v>
          </cell>
          <cell r="Y2065">
            <v>2040560</v>
          </cell>
          <cell r="Z2065" t="str">
            <v>HEMODIALISE / DIÁLISE</v>
          </cell>
          <cell r="AA2065">
            <v>6</v>
          </cell>
          <cell r="AB2065" t="str">
            <v>MAQ. E EQUIPAMENTOS</v>
          </cell>
          <cell r="AC2065">
            <v>496.787610256396</v>
          </cell>
          <cell r="AD2065" t="str">
            <v>BOM</v>
          </cell>
        </row>
        <row r="2066">
          <cell r="X2066">
            <v>6829</v>
          </cell>
          <cell r="Y2066">
            <v>2040561</v>
          </cell>
          <cell r="Z2066" t="str">
            <v>CHI – CENTRAL HUMANIZADA DE INTERNAÇÃO</v>
          </cell>
          <cell r="AA2066">
            <v>10</v>
          </cell>
          <cell r="AB2066" t="str">
            <v>MÓVEIS E UTENSÍLIOS</v>
          </cell>
          <cell r="AC2066">
            <v>893.441728846154</v>
          </cell>
          <cell r="AD2066" t="str">
            <v>BOM</v>
          </cell>
        </row>
        <row r="2067">
          <cell r="X2067">
            <v>6838</v>
          </cell>
          <cell r="Y2067">
            <v>2040562</v>
          </cell>
          <cell r="Z2067" t="str">
            <v>CHI – CENTRAL HUMANIZADA DE INTERNAÇÃO</v>
          </cell>
          <cell r="AA2067">
            <v>10</v>
          </cell>
          <cell r="AB2067" t="str">
            <v>MÓVEIS E UTENSÍLIOS</v>
          </cell>
          <cell r="AC2067">
            <v>1243.24720961538</v>
          </cell>
          <cell r="AD2067" t="str">
            <v>BOM</v>
          </cell>
        </row>
        <row r="2068">
          <cell r="X2068">
            <v>6849</v>
          </cell>
          <cell r="Y2068">
            <v>2040563</v>
          </cell>
          <cell r="Z2068" t="str">
            <v>CHI – CENTRAL HUMANIZADA DE INTERNAÇÃO</v>
          </cell>
          <cell r="AA2068">
            <v>10</v>
          </cell>
          <cell r="AB2068" t="str">
            <v>MÓVEIS E UTENSÍLIOS</v>
          </cell>
          <cell r="AC2068">
            <v>893.441728846154</v>
          </cell>
          <cell r="AD2068" t="str">
            <v>BOM</v>
          </cell>
        </row>
        <row r="2069">
          <cell r="X2069">
            <v>6855</v>
          </cell>
          <cell r="Y2069">
            <v>2040564</v>
          </cell>
          <cell r="Z2069" t="str">
            <v>CHI – CENTRAL HUMANIZADA DE INTERNAÇÃO</v>
          </cell>
          <cell r="AA2069">
            <v>10</v>
          </cell>
          <cell r="AB2069" t="str">
            <v>MÓVEIS E UTENSÍLIOS</v>
          </cell>
          <cell r="AC2069">
            <v>561.64543076923</v>
          </cell>
          <cell r="AD2069" t="str">
            <v>BOM</v>
          </cell>
        </row>
        <row r="2070">
          <cell r="X2070">
            <v>6859</v>
          </cell>
          <cell r="Y2070">
            <v>2040565</v>
          </cell>
          <cell r="Z2070" t="str">
            <v>CHI – CENTRAL HUMANIZADA DE INTERNAÇÃO</v>
          </cell>
          <cell r="AA2070">
            <v>10</v>
          </cell>
          <cell r="AB2070" t="str">
            <v>MÓVEIS E UTENSÍLIOS</v>
          </cell>
          <cell r="AC2070">
            <v>561.64543076923</v>
          </cell>
          <cell r="AD2070" t="str">
            <v>BOM</v>
          </cell>
        </row>
        <row r="2071">
          <cell r="X2071">
            <v>6879</v>
          </cell>
          <cell r="Y2071">
            <v>2040566</v>
          </cell>
          <cell r="Z2071" t="str">
            <v>CHI – CENTRAL HUMANIZADA DE INTERNAÇÃO</v>
          </cell>
          <cell r="AA2071">
            <v>10</v>
          </cell>
          <cell r="AB2071" t="str">
            <v>MÓVEIS E UTENSÍLIOS</v>
          </cell>
          <cell r="AC2071">
            <v>1243.24720961538</v>
          </cell>
          <cell r="AD2071" t="str">
            <v>BOM</v>
          </cell>
        </row>
        <row r="2072">
          <cell r="X2072">
            <v>6881</v>
          </cell>
          <cell r="Y2072">
            <v>2040567</v>
          </cell>
          <cell r="Z2072" t="str">
            <v>CHI – CENTRAL HUMANIZADA DE INTERNAÇÃO</v>
          </cell>
          <cell r="AA2072">
            <v>10</v>
          </cell>
          <cell r="AB2072" t="str">
            <v>MÓVEIS E UTENSÍLIOS</v>
          </cell>
          <cell r="AC2072">
            <v>1243.24720961538</v>
          </cell>
          <cell r="AD2072" t="str">
            <v>BOM</v>
          </cell>
        </row>
        <row r="2073">
          <cell r="X2073">
            <v>6892</v>
          </cell>
          <cell r="Y2073">
            <v>2040568</v>
          </cell>
          <cell r="Z2073" t="str">
            <v>CHI – CENTRAL HUMANIZADA DE INTERNAÇÃO</v>
          </cell>
          <cell r="AA2073">
            <v>10</v>
          </cell>
          <cell r="AB2073" t="str">
            <v>MÓVEIS E UTENSÍLIOS</v>
          </cell>
          <cell r="AC2073">
            <v>1291.16995</v>
          </cell>
          <cell r="AD2073" t="str">
            <v>BOM</v>
          </cell>
        </row>
        <row r="2074">
          <cell r="X2074">
            <v>6893</v>
          </cell>
          <cell r="Y2074">
            <v>2040569</v>
          </cell>
          <cell r="Z2074" t="str">
            <v>CHI – CENTRAL HUMANIZADA DE INTERNAÇÃO</v>
          </cell>
          <cell r="AA2074">
            <v>10</v>
          </cell>
          <cell r="AB2074" t="str">
            <v>MÓVEIS E UTENSÍLIOS</v>
          </cell>
          <cell r="AC2074">
            <v>893.441728846154</v>
          </cell>
          <cell r="AD2074" t="str">
            <v>BOM</v>
          </cell>
        </row>
        <row r="2075">
          <cell r="X2075">
            <v>6897</v>
          </cell>
          <cell r="Y2075">
            <v>2040570</v>
          </cell>
          <cell r="Z2075" t="str">
            <v>CHI – CENTRAL HUMANIZADA DE INTERNAÇÃO</v>
          </cell>
          <cell r="AA2075">
            <v>10</v>
          </cell>
          <cell r="AB2075" t="str">
            <v>MÓVEIS E UTENSÍLIOS</v>
          </cell>
          <cell r="AC2075">
            <v>1243.24720961538</v>
          </cell>
          <cell r="AD2075" t="str">
            <v>BOM</v>
          </cell>
        </row>
        <row r="2076">
          <cell r="X2076">
            <v>0</v>
          </cell>
          <cell r="Y2076">
            <v>2040571</v>
          </cell>
          <cell r="Z2076" t="str">
            <v>CHI – CENTRAL HUMANIZADA DE INTERNAÇÃO</v>
          </cell>
          <cell r="AA2076">
            <v>10</v>
          </cell>
          <cell r="AB2076" t="str">
            <v>MÓVEIS E UTENSÍLIOS</v>
          </cell>
          <cell r="AC2076">
            <v>893.441728846154</v>
          </cell>
          <cell r="AD2076" t="str">
            <v>BOM</v>
          </cell>
        </row>
        <row r="2077">
          <cell r="X2077">
            <v>6828</v>
          </cell>
          <cell r="Y2077">
            <v>2040572</v>
          </cell>
          <cell r="Z2077" t="str">
            <v>UNIDADE DE TERAPIA INTENSIVA</v>
          </cell>
          <cell r="AA2077">
            <v>10</v>
          </cell>
          <cell r="AB2077" t="str">
            <v>MÓVEIS E UTENSÍLIOS</v>
          </cell>
          <cell r="AC2077">
            <v>430.989437321937</v>
          </cell>
          <cell r="AD2077" t="str">
            <v>BOM</v>
          </cell>
        </row>
        <row r="2078">
          <cell r="X2078">
            <v>6833</v>
          </cell>
          <cell r="Y2078">
            <v>2040573</v>
          </cell>
          <cell r="Z2078" t="str">
            <v>UNIDADE DE TERAPIA INTENSIVA</v>
          </cell>
          <cell r="AA2078">
            <v>10</v>
          </cell>
          <cell r="AB2078" t="str">
            <v>MÓVEIS E UTENSÍLIOS</v>
          </cell>
          <cell r="AC2078">
            <v>150.086374643874</v>
          </cell>
          <cell r="AD2078" t="str">
            <v>BOM</v>
          </cell>
        </row>
        <row r="2079">
          <cell r="X2079">
            <v>6842</v>
          </cell>
          <cell r="Y2079">
            <v>2040574</v>
          </cell>
          <cell r="Z2079" t="str">
            <v>UNIDADE DE TERAPIA INTENSIVA</v>
          </cell>
          <cell r="AA2079">
            <v>10</v>
          </cell>
          <cell r="AB2079" t="str">
            <v>MÓVEIS E UTENSÍLIOS</v>
          </cell>
          <cell r="AC2079">
            <v>150.086374643874</v>
          </cell>
          <cell r="AD2079" t="str">
            <v>BOM</v>
          </cell>
        </row>
        <row r="2080">
          <cell r="X2080">
            <v>6868</v>
          </cell>
          <cell r="Y2080">
            <v>2040575</v>
          </cell>
          <cell r="Z2080" t="str">
            <v>UNIDADE DE TERAPIA INTENSIVA</v>
          </cell>
          <cell r="AA2080">
            <v>10</v>
          </cell>
          <cell r="AB2080" t="str">
            <v>MÓVEIS E UTENSÍLIOS</v>
          </cell>
          <cell r="AC2080">
            <v>430.989437321937</v>
          </cell>
          <cell r="AD2080" t="str">
            <v>BOM</v>
          </cell>
        </row>
        <row r="2081">
          <cell r="X2081">
            <v>6872</v>
          </cell>
          <cell r="Y2081">
            <v>2040576</v>
          </cell>
          <cell r="Z2081" t="str">
            <v>COORDENAÇÃO DE CONDUTORES</v>
          </cell>
          <cell r="AA2081">
            <v>10</v>
          </cell>
          <cell r="AB2081" t="str">
            <v>MÓVEIS E UTENSÍLIOS</v>
          </cell>
          <cell r="AC2081">
            <v>1341.01063019943</v>
          </cell>
          <cell r="AD2081" t="str">
            <v>BOM</v>
          </cell>
        </row>
        <row r="2082">
          <cell r="X2082">
            <v>6875</v>
          </cell>
          <cell r="Y2082">
            <v>2040577</v>
          </cell>
          <cell r="Z2082" t="str">
            <v>COORDENAÇÃO DE CONDUTORES</v>
          </cell>
          <cell r="AA2082">
            <v>10</v>
          </cell>
          <cell r="AB2082" t="str">
            <v>MÓVEIS E UTENSÍLIOS</v>
          </cell>
          <cell r="AC2082">
            <v>1340.8710968661</v>
          </cell>
          <cell r="AD2082" t="str">
            <v>BOM</v>
          </cell>
        </row>
        <row r="2083">
          <cell r="X2083">
            <v>6895</v>
          </cell>
          <cell r="Y2083">
            <v>2040578</v>
          </cell>
          <cell r="Z2083" t="str">
            <v>COORDENAÇÃO DE CONDUTORES</v>
          </cell>
          <cell r="AA2083">
            <v>10</v>
          </cell>
          <cell r="AB2083" t="str">
            <v>MÓVEIS E UTENSÍLIOS</v>
          </cell>
          <cell r="AC2083">
            <v>1340.8710968661</v>
          </cell>
          <cell r="AD2083" t="str">
            <v>BOM</v>
          </cell>
        </row>
        <row r="2084">
          <cell r="X2084">
            <v>6896</v>
          </cell>
          <cell r="Y2084">
            <v>2040579</v>
          </cell>
          <cell r="Z2084" t="str">
            <v>UNIDADE DE TERAPIA INTENSIVA</v>
          </cell>
          <cell r="AA2084">
            <v>10</v>
          </cell>
          <cell r="AB2084" t="str">
            <v>MÓVEIS E UTENSÍLIOS</v>
          </cell>
          <cell r="AC2084">
            <v>150.086374643874</v>
          </cell>
          <cell r="AD2084" t="str">
            <v>BOM</v>
          </cell>
        </row>
        <row r="2085">
          <cell r="X2085">
            <v>6988</v>
          </cell>
          <cell r="Y2085">
            <v>2040580</v>
          </cell>
          <cell r="Z2085" t="str">
            <v>AMBULATÓRIO – SALA DE APOIO ALA D</v>
          </cell>
          <cell r="AA2085">
            <v>5</v>
          </cell>
          <cell r="AB2085" t="str">
            <v>MÓVEIS E UTENSÍLIOS</v>
          </cell>
          <cell r="AC2085">
            <v>119.692966381766</v>
          </cell>
          <cell r="AD2085" t="str">
            <v>BOM</v>
          </cell>
        </row>
        <row r="2086">
          <cell r="X2086">
            <v>6989</v>
          </cell>
          <cell r="Y2086">
            <v>2040581</v>
          </cell>
          <cell r="Z2086" t="str">
            <v>AMBULATÓRIO –  CONSULTORIO 19</v>
          </cell>
          <cell r="AA2086">
            <v>5</v>
          </cell>
          <cell r="AB2086" t="str">
            <v>MÓVEIS E UTENSÍLIOS</v>
          </cell>
          <cell r="AC2086">
            <v>119.692966381766</v>
          </cell>
          <cell r="AD2086" t="str">
            <v>BOM</v>
          </cell>
        </row>
        <row r="2087">
          <cell r="X2087">
            <v>6990</v>
          </cell>
          <cell r="Y2087">
            <v>2040582</v>
          </cell>
          <cell r="Z2087" t="str">
            <v>AMBULATÓRIO –  CONSULTORIO 13</v>
          </cell>
          <cell r="AA2087">
            <v>5</v>
          </cell>
          <cell r="AB2087" t="str">
            <v>MÓVEIS E UTENSÍLIOS</v>
          </cell>
          <cell r="AC2087">
            <v>119.692966381766</v>
          </cell>
          <cell r="AD2087" t="str">
            <v>BOM</v>
          </cell>
        </row>
        <row r="2088">
          <cell r="X2088">
            <v>6991</v>
          </cell>
          <cell r="Y2088">
            <v>2040583</v>
          </cell>
          <cell r="Z2088" t="str">
            <v>AMBULATÓRIO –  CONSULTORIO 13</v>
          </cell>
          <cell r="AA2088">
            <v>5</v>
          </cell>
          <cell r="AB2088" t="str">
            <v>MÓVEIS E UTENSÍLIOS</v>
          </cell>
          <cell r="AC2088">
            <v>119.692966381766</v>
          </cell>
          <cell r="AD2088" t="str">
            <v>BOM</v>
          </cell>
        </row>
        <row r="2089">
          <cell r="X2089">
            <v>6992</v>
          </cell>
          <cell r="Y2089">
            <v>2040584</v>
          </cell>
          <cell r="Z2089" t="str">
            <v>AMBULATÓRIO –  CONSULTORIO 19</v>
          </cell>
          <cell r="AA2089">
            <v>5</v>
          </cell>
          <cell r="AB2089" t="str">
            <v>MÓVEIS E UTENSÍLIOS</v>
          </cell>
          <cell r="AC2089">
            <v>119.692966381766</v>
          </cell>
          <cell r="AD2089" t="str">
            <v>BOM</v>
          </cell>
        </row>
        <row r="2090">
          <cell r="X2090">
            <v>6993</v>
          </cell>
          <cell r="Y2090">
            <v>2040585</v>
          </cell>
          <cell r="Z2090" t="str">
            <v>AMBULATÓRIO –  CONSULTORIO 10</v>
          </cell>
          <cell r="AA2090">
            <v>5</v>
          </cell>
          <cell r="AB2090" t="str">
            <v>MÓVEIS E UTENSÍLIOS</v>
          </cell>
          <cell r="AC2090">
            <v>119.692966381766</v>
          </cell>
          <cell r="AD2090" t="str">
            <v>BOM</v>
          </cell>
        </row>
        <row r="2091">
          <cell r="X2091">
            <v>6994</v>
          </cell>
          <cell r="Y2091">
            <v>2040586</v>
          </cell>
          <cell r="Z2091" t="str">
            <v>AMBULATÓRIO –  CONSULTORIO 10</v>
          </cell>
          <cell r="AA2091">
            <v>5</v>
          </cell>
          <cell r="AB2091" t="str">
            <v>MÓVEIS E UTENSÍLIOS</v>
          </cell>
          <cell r="AC2091">
            <v>119.692966381766</v>
          </cell>
          <cell r="AD2091" t="str">
            <v>BOM</v>
          </cell>
        </row>
        <row r="2092">
          <cell r="X2092">
            <v>6995</v>
          </cell>
          <cell r="Y2092">
            <v>2040587</v>
          </cell>
          <cell r="Z2092" t="str">
            <v>AMBULATÓRIO –  CONSULTORIO 16</v>
          </cell>
          <cell r="AA2092">
            <v>5</v>
          </cell>
          <cell r="AB2092" t="str">
            <v>MÓVEIS E UTENSÍLIOS</v>
          </cell>
          <cell r="AC2092">
            <v>119.692966381766</v>
          </cell>
          <cell r="AD2092" t="str">
            <v>BOM</v>
          </cell>
        </row>
        <row r="2093">
          <cell r="X2093">
            <v>6996</v>
          </cell>
          <cell r="Y2093">
            <v>2040588</v>
          </cell>
          <cell r="Z2093" t="str">
            <v>AMBULATÓRIO –  CONSULTORIO16</v>
          </cell>
          <cell r="AA2093">
            <v>5</v>
          </cell>
          <cell r="AB2093" t="str">
            <v>MÓVEIS E UTENSÍLIOS</v>
          </cell>
          <cell r="AC2093">
            <v>119.692966381766</v>
          </cell>
          <cell r="AD2093" t="str">
            <v>BOM</v>
          </cell>
        </row>
        <row r="2094">
          <cell r="X2094">
            <v>6997</v>
          </cell>
          <cell r="Y2094">
            <v>2040589</v>
          </cell>
          <cell r="Z2094" t="str">
            <v>AMBULATÓRIO –  CONSULTORIO 15</v>
          </cell>
          <cell r="AA2094">
            <v>5</v>
          </cell>
          <cell r="AB2094" t="str">
            <v>MÓVEIS E UTENSÍLIOS</v>
          </cell>
          <cell r="AC2094">
            <v>119.692966381766</v>
          </cell>
          <cell r="AD2094" t="str">
            <v>BOM</v>
          </cell>
        </row>
        <row r="2095">
          <cell r="X2095">
            <v>6998</v>
          </cell>
          <cell r="Y2095">
            <v>2040590</v>
          </cell>
          <cell r="Z2095" t="str">
            <v>AMBULATÓRIO –  CONSULTORIO14</v>
          </cell>
          <cell r="AA2095">
            <v>5</v>
          </cell>
          <cell r="AB2095" t="str">
            <v>MÓVEIS E UTENSÍLIOS</v>
          </cell>
          <cell r="AC2095">
            <v>119.692966381766</v>
          </cell>
          <cell r="AD2095" t="str">
            <v>BOM</v>
          </cell>
        </row>
        <row r="2096">
          <cell r="X2096">
            <v>6999</v>
          </cell>
          <cell r="Y2096">
            <v>2040591</v>
          </cell>
          <cell r="Z2096" t="str">
            <v>AMBULATÓRIO –  CONSULTORIO 14</v>
          </cell>
          <cell r="AA2096">
            <v>5</v>
          </cell>
          <cell r="AB2096" t="str">
            <v>MÓVEIS E UTENSÍLIOS</v>
          </cell>
          <cell r="AC2096">
            <v>119.692966381766</v>
          </cell>
          <cell r="AD2096" t="str">
            <v>BOM</v>
          </cell>
        </row>
        <row r="2097">
          <cell r="X2097">
            <v>7000</v>
          </cell>
          <cell r="Y2097">
            <v>2040592</v>
          </cell>
          <cell r="Z2097" t="str">
            <v>AMBULATÓRIO –  CONSULTORIO 15</v>
          </cell>
          <cell r="AA2097">
            <v>5</v>
          </cell>
          <cell r="AB2097" t="str">
            <v>MÓVEIS E UTENSÍLIOS</v>
          </cell>
          <cell r="AC2097">
            <v>119.692966381766</v>
          </cell>
          <cell r="AD2097" t="str">
            <v>BOM</v>
          </cell>
        </row>
        <row r="2098">
          <cell r="X2098">
            <v>7001</v>
          </cell>
          <cell r="Y2098">
            <v>2040593</v>
          </cell>
          <cell r="Z2098" t="str">
            <v>AMBULATÓRIO –  CONSULTORIO 20C</v>
          </cell>
          <cell r="AA2098">
            <v>5</v>
          </cell>
          <cell r="AB2098" t="str">
            <v>MÓVEIS E UTENSÍLIOS</v>
          </cell>
          <cell r="AC2098">
            <v>119.692966381766</v>
          </cell>
          <cell r="AD2098" t="str">
            <v>BOM</v>
          </cell>
        </row>
        <row r="2099">
          <cell r="X2099">
            <v>7002</v>
          </cell>
          <cell r="Y2099">
            <v>2040594</v>
          </cell>
          <cell r="Z2099" t="str">
            <v>AMBULATÓRIO –  CONSULTORIO 20C</v>
          </cell>
          <cell r="AA2099">
            <v>5</v>
          </cell>
          <cell r="AB2099" t="str">
            <v>MÓVEIS E UTENSÍLIOS</v>
          </cell>
          <cell r="AC2099">
            <v>119.692966381766</v>
          </cell>
          <cell r="AD2099" t="str">
            <v>BOM</v>
          </cell>
        </row>
        <row r="2100">
          <cell r="X2100">
            <v>7003</v>
          </cell>
          <cell r="Y2100">
            <v>2040595</v>
          </cell>
          <cell r="Z2100" t="str">
            <v>AMBULATÓRIO –  CONSULTORIO 20</v>
          </cell>
          <cell r="AA2100">
            <v>5</v>
          </cell>
          <cell r="AB2100" t="str">
            <v>MÓVEIS E UTENSÍLIOS</v>
          </cell>
          <cell r="AC2100">
            <v>119.692966381766</v>
          </cell>
          <cell r="AD2100" t="str">
            <v>BOM</v>
          </cell>
        </row>
        <row r="2101">
          <cell r="X2101">
            <v>7004</v>
          </cell>
          <cell r="Y2101">
            <v>2040596</v>
          </cell>
          <cell r="Z2101" t="str">
            <v>AMBULATÓRIO –  CONSULTORIO 21</v>
          </cell>
          <cell r="AA2101">
            <v>5</v>
          </cell>
          <cell r="AB2101" t="str">
            <v>MÓVEIS E UTENSÍLIOS</v>
          </cell>
          <cell r="AC2101">
            <v>119.692966381766</v>
          </cell>
          <cell r="AD2101" t="str">
            <v>BOM</v>
          </cell>
        </row>
        <row r="2102">
          <cell r="X2102">
            <v>7005</v>
          </cell>
          <cell r="Y2102">
            <v>2040597</v>
          </cell>
          <cell r="Z2102" t="str">
            <v>AMBULATÓRIO –  CONSULTORIO 21</v>
          </cell>
          <cell r="AA2102">
            <v>5</v>
          </cell>
          <cell r="AB2102" t="str">
            <v>MÓVEIS E UTENSÍLIOS</v>
          </cell>
          <cell r="AC2102">
            <v>119.692966381766</v>
          </cell>
          <cell r="AD2102" t="str">
            <v>BOM</v>
          </cell>
        </row>
        <row r="2103">
          <cell r="X2103">
            <v>7006</v>
          </cell>
          <cell r="Y2103">
            <v>2040598</v>
          </cell>
          <cell r="Z2103" t="str">
            <v>AMBULATÓRIO –  CONSULTORIO 21</v>
          </cell>
          <cell r="AA2103">
            <v>5</v>
          </cell>
          <cell r="AB2103" t="str">
            <v>MÓVEIS E UTENSÍLIOS</v>
          </cell>
          <cell r="AC2103">
            <v>119.692966381766</v>
          </cell>
          <cell r="AD2103" t="str">
            <v>BOM</v>
          </cell>
        </row>
        <row r="2104">
          <cell r="X2104">
            <v>7007</v>
          </cell>
          <cell r="Y2104">
            <v>2040599</v>
          </cell>
          <cell r="Z2104" t="str">
            <v>AMBULATÓRIO – CONSULTORIO 17</v>
          </cell>
          <cell r="AA2104">
            <v>5</v>
          </cell>
          <cell r="AB2104" t="str">
            <v>MÓVEIS E UTENSÍLIOS</v>
          </cell>
          <cell r="AC2104">
            <v>119.692966381766</v>
          </cell>
          <cell r="AD2104" t="str">
            <v>BOM</v>
          </cell>
        </row>
        <row r="2105">
          <cell r="X2105">
            <v>7008</v>
          </cell>
          <cell r="Y2105">
            <v>2040600</v>
          </cell>
          <cell r="Z2105" t="str">
            <v>AMBULATÓRIO – CONSULTORIO 17</v>
          </cell>
          <cell r="AA2105">
            <v>5</v>
          </cell>
          <cell r="AB2105" t="str">
            <v>MÓVEIS E UTENSÍLIOS</v>
          </cell>
          <cell r="AC2105">
            <v>119.692966381766</v>
          </cell>
          <cell r="AD2105" t="str">
            <v>BOM</v>
          </cell>
        </row>
        <row r="2106">
          <cell r="X2106">
            <v>7009</v>
          </cell>
          <cell r="Y2106">
            <v>2040601</v>
          </cell>
          <cell r="Z2106" t="str">
            <v>AMBULATÓRIO – CONSULTORIO 18</v>
          </cell>
          <cell r="AA2106">
            <v>5</v>
          </cell>
          <cell r="AB2106" t="str">
            <v>MÓVEIS E UTENSÍLIOS</v>
          </cell>
          <cell r="AC2106">
            <v>119.692966381766</v>
          </cell>
          <cell r="AD2106" t="str">
            <v>BOM</v>
          </cell>
        </row>
        <row r="2107">
          <cell r="X2107">
            <v>7010</v>
          </cell>
          <cell r="Y2107">
            <v>2040602</v>
          </cell>
          <cell r="Z2107" t="str">
            <v>AMBULATÓRIO – CONSULTORIO 18</v>
          </cell>
          <cell r="AA2107">
            <v>5</v>
          </cell>
          <cell r="AB2107" t="str">
            <v>MÓVEIS E UTENSÍLIOS</v>
          </cell>
          <cell r="AC2107">
            <v>119.692966381766</v>
          </cell>
          <cell r="AD2107" t="str">
            <v>BOM</v>
          </cell>
        </row>
        <row r="2108">
          <cell r="X2108">
            <v>7011</v>
          </cell>
          <cell r="Y2108">
            <v>2040603</v>
          </cell>
          <cell r="Z2108" t="str">
            <v>AMBULATÓRIO – CONSULTORIO 11</v>
          </cell>
          <cell r="AA2108">
            <v>5</v>
          </cell>
          <cell r="AB2108" t="str">
            <v>MÓVEIS E UTENSÍLIOS</v>
          </cell>
          <cell r="AC2108">
            <v>119.692966381766</v>
          </cell>
          <cell r="AD2108" t="str">
            <v>BOM</v>
          </cell>
        </row>
        <row r="2109">
          <cell r="X2109">
            <v>7012</v>
          </cell>
          <cell r="Y2109">
            <v>2040604</v>
          </cell>
          <cell r="Z2109" t="str">
            <v>AMBULATÓRIO – CONSULTORIO 12</v>
          </cell>
          <cell r="AA2109">
            <v>5</v>
          </cell>
          <cell r="AB2109" t="str">
            <v>MÓVEIS E UTENSÍLIOS</v>
          </cell>
          <cell r="AC2109">
            <v>119.692966381766</v>
          </cell>
          <cell r="AD2109" t="str">
            <v>BOM</v>
          </cell>
        </row>
        <row r="2110">
          <cell r="X2110">
            <v>7013</v>
          </cell>
          <cell r="Y2110">
            <v>2040605</v>
          </cell>
          <cell r="Z2110" t="str">
            <v>AMBULATÓRIO – CONSULTORIO 36</v>
          </cell>
          <cell r="AA2110">
            <v>5</v>
          </cell>
          <cell r="AB2110" t="str">
            <v>MÓVEIS E UTENSÍLIOS</v>
          </cell>
          <cell r="AC2110">
            <v>370.673746296296</v>
          </cell>
          <cell r="AD2110" t="str">
            <v>BOM</v>
          </cell>
        </row>
        <row r="2111">
          <cell r="X2111">
            <v>7014</v>
          </cell>
          <cell r="Y2111">
            <v>2040606</v>
          </cell>
          <cell r="Z2111" t="str">
            <v>AMBULATÓRIO – ALA B</v>
          </cell>
          <cell r="AA2111">
            <v>5</v>
          </cell>
          <cell r="AB2111" t="str">
            <v>MÓVEIS E UTENSÍLIOS</v>
          </cell>
          <cell r="AC2111">
            <v>327.177435897435</v>
          </cell>
          <cell r="AD2111" t="str">
            <v>BOM</v>
          </cell>
        </row>
        <row r="2112">
          <cell r="X2112">
            <v>7015</v>
          </cell>
          <cell r="Y2112">
            <v>2040607</v>
          </cell>
          <cell r="Z2112" t="str">
            <v>AMBULATÓRIO – ALA B</v>
          </cell>
          <cell r="AA2112">
            <v>5</v>
          </cell>
          <cell r="AB2112" t="str">
            <v>MÓVEIS E UTENSÍLIOS</v>
          </cell>
          <cell r="AC2112">
            <v>327.177435897435</v>
          </cell>
          <cell r="AD2112" t="str">
            <v>BOM</v>
          </cell>
        </row>
        <row r="2113">
          <cell r="X2113">
            <v>7016</v>
          </cell>
          <cell r="Y2113">
            <v>2040608</v>
          </cell>
          <cell r="Z2113" t="str">
            <v>AMBULATÓRIO – ALA C</v>
          </cell>
          <cell r="AA2113">
            <v>5</v>
          </cell>
          <cell r="AB2113" t="str">
            <v>MÓVEIS E UTENSÍLIOS</v>
          </cell>
          <cell r="AC2113">
            <v>327.177435897435</v>
          </cell>
          <cell r="AD2113" t="str">
            <v>BOM</v>
          </cell>
        </row>
        <row r="2114">
          <cell r="X2114">
            <v>7017</v>
          </cell>
          <cell r="Y2114">
            <v>2040609</v>
          </cell>
          <cell r="Z2114" t="str">
            <v>AMBULATÓRIO – ALA C</v>
          </cell>
          <cell r="AA2114">
            <v>5</v>
          </cell>
          <cell r="AB2114" t="str">
            <v>MÓVEIS E UTENSÍLIOS</v>
          </cell>
          <cell r="AC2114">
            <v>327.177435897435</v>
          </cell>
          <cell r="AD2114" t="str">
            <v>BOM</v>
          </cell>
        </row>
        <row r="2115">
          <cell r="X2115">
            <v>6837</v>
          </cell>
          <cell r="Y2115">
            <v>2040610</v>
          </cell>
          <cell r="Z2115" t="str">
            <v>CHI – CENTRAL DE RELACIONAMENTO</v>
          </cell>
          <cell r="AA2115">
            <v>7</v>
          </cell>
          <cell r="AB2115" t="str">
            <v>MÓVEIS E UTENSÍLIOS</v>
          </cell>
          <cell r="AC2115">
            <v>156.118233618229</v>
          </cell>
          <cell r="AD2115" t="str">
            <v>BOM</v>
          </cell>
        </row>
        <row r="2116">
          <cell r="X2116">
            <v>6902</v>
          </cell>
          <cell r="Y2116">
            <v>2040611</v>
          </cell>
          <cell r="Z2116" t="str">
            <v>SETOR DE FISIOTERAPIA</v>
          </cell>
          <cell r="AA2116">
            <v>10</v>
          </cell>
          <cell r="AB2116" t="str">
            <v>MAQ. E EQUIPAMENTOS</v>
          </cell>
          <cell r="AC2116">
            <v>3356.7816025641</v>
          </cell>
          <cell r="AD2116" t="str">
            <v>BOM</v>
          </cell>
        </row>
        <row r="2117">
          <cell r="X2117">
            <v>6832</v>
          </cell>
          <cell r="Y2117">
            <v>2040612</v>
          </cell>
          <cell r="Z2117" t="str">
            <v>FARMACIA - CENTRO CIRURGICO</v>
          </cell>
          <cell r="AA2117">
            <v>6</v>
          </cell>
          <cell r="AB2117" t="str">
            <v>MAQ. E EQUIPAMENTOS</v>
          </cell>
          <cell r="AC2117">
            <v>1491.09073543447</v>
          </cell>
          <cell r="AD2117" t="str">
            <v>BOM</v>
          </cell>
        </row>
        <row r="2118">
          <cell r="X2118">
            <v>7018</v>
          </cell>
          <cell r="Y2118">
            <v>2040613</v>
          </cell>
          <cell r="Z2118" t="str">
            <v>CHI – GUARDA VOLUMES</v>
          </cell>
          <cell r="AA2118">
            <v>5</v>
          </cell>
          <cell r="AB2118" t="str">
            <v>MÓVEIS E UTENSÍLIOS</v>
          </cell>
          <cell r="AC2118">
            <v>344.397934508547</v>
          </cell>
          <cell r="AD2118" t="str">
            <v>BOM</v>
          </cell>
        </row>
        <row r="2119">
          <cell r="X2119">
            <v>7019</v>
          </cell>
          <cell r="Y2119">
            <v>2040614</v>
          </cell>
          <cell r="Z2119" t="str">
            <v>CHI – GUARDA VOLUMES</v>
          </cell>
          <cell r="AA2119">
            <v>5</v>
          </cell>
          <cell r="AB2119" t="str">
            <v>MÓVEIS E UTENSÍLIOS</v>
          </cell>
          <cell r="AC2119">
            <v>188.313835470081</v>
          </cell>
          <cell r="AD2119" t="str">
            <v>BOM</v>
          </cell>
        </row>
        <row r="2120">
          <cell r="X2120">
            <v>7020</v>
          </cell>
          <cell r="Y2120">
            <v>2040615</v>
          </cell>
          <cell r="Z2120" t="str">
            <v>ASTEC</v>
          </cell>
          <cell r="AA2120">
            <v>5</v>
          </cell>
          <cell r="AB2120" t="str">
            <v>MÓVEIS E UTENSÍLIOS</v>
          </cell>
          <cell r="AC2120">
            <v>215.739115740741</v>
          </cell>
          <cell r="AD2120" t="str">
            <v>BOM</v>
          </cell>
        </row>
        <row r="2121">
          <cell r="X2121">
            <v>7021</v>
          </cell>
          <cell r="Y2121">
            <v>2040616</v>
          </cell>
          <cell r="Z2121" t="str">
            <v>AMBULATÓRIO – CONSULTORIO 4</v>
          </cell>
          <cell r="AA2121">
            <v>5</v>
          </cell>
          <cell r="AB2121" t="str">
            <v>MÓVEIS E UTENSÍLIOS</v>
          </cell>
          <cell r="AC2121">
            <v>215.739115740741</v>
          </cell>
          <cell r="AD2121" t="str">
            <v>BOM</v>
          </cell>
        </row>
        <row r="2122">
          <cell r="X2122">
            <v>7022</v>
          </cell>
          <cell r="Y2122">
            <v>2040617</v>
          </cell>
          <cell r="Z2122" t="str">
            <v>AMBULATÓRIO – CONSULTORIO 4</v>
          </cell>
          <cell r="AA2122">
            <v>5</v>
          </cell>
          <cell r="AB2122" t="str">
            <v>MÓVEIS E UTENSÍLIOS</v>
          </cell>
          <cell r="AC2122">
            <v>227.880497507122</v>
          </cell>
          <cell r="AD2122" t="str">
            <v>BOM</v>
          </cell>
        </row>
        <row r="2123">
          <cell r="X2123">
            <v>7023</v>
          </cell>
          <cell r="Y2123">
            <v>2040618</v>
          </cell>
          <cell r="Z2123" t="str">
            <v>CAPELANIA</v>
          </cell>
          <cell r="AA2123">
            <v>5</v>
          </cell>
          <cell r="AB2123" t="str">
            <v>MÓVEIS E UTENSÍLIOS</v>
          </cell>
          <cell r="AC2123">
            <v>227.880497507122</v>
          </cell>
          <cell r="AD2123" t="str">
            <v>BOM</v>
          </cell>
        </row>
        <row r="2124">
          <cell r="X2124">
            <v>7024</v>
          </cell>
          <cell r="Y2124">
            <v>2040619</v>
          </cell>
          <cell r="Z2124" t="str">
            <v>CAPELANIA</v>
          </cell>
          <cell r="AA2124">
            <v>5</v>
          </cell>
          <cell r="AB2124" t="str">
            <v>MÓVEIS E UTENSÍLIOS</v>
          </cell>
          <cell r="AC2124">
            <v>227.880497507122</v>
          </cell>
          <cell r="AD2124" t="str">
            <v>BOM</v>
          </cell>
        </row>
        <row r="2125">
          <cell r="X2125">
            <v>7025</v>
          </cell>
          <cell r="Y2125">
            <v>2040620</v>
          </cell>
          <cell r="Z2125" t="str">
            <v>AMBULATÓRIO – SALA DE REUNIÃO</v>
          </cell>
          <cell r="AA2125">
            <v>5</v>
          </cell>
          <cell r="AB2125" t="str">
            <v>MÓVEIS E UTENSÍLIOS</v>
          </cell>
          <cell r="AC2125">
            <v>227.880497507122</v>
          </cell>
          <cell r="AD2125" t="str">
            <v>BOM</v>
          </cell>
        </row>
        <row r="2126">
          <cell r="X2126">
            <v>7026</v>
          </cell>
          <cell r="Y2126">
            <v>2040621</v>
          </cell>
          <cell r="Z2126" t="str">
            <v>AMBULATÓRIO – SALA DE REUNIÃO</v>
          </cell>
          <cell r="AA2126">
            <v>5</v>
          </cell>
          <cell r="AB2126" t="str">
            <v>MÓVEIS E UTENSÍLIOS</v>
          </cell>
          <cell r="AC2126">
            <v>227.880497507122</v>
          </cell>
          <cell r="AD2126" t="str">
            <v>BOM</v>
          </cell>
        </row>
        <row r="2127">
          <cell r="X2127">
            <v>7027</v>
          </cell>
          <cell r="Y2127">
            <v>2040622</v>
          </cell>
          <cell r="Z2127" t="str">
            <v>ASTEC</v>
          </cell>
          <cell r="AA2127">
            <v>5</v>
          </cell>
          <cell r="AB2127" t="str">
            <v>MÓVEIS E UTENSÍLIOS</v>
          </cell>
          <cell r="AC2127">
            <v>115.418580840456</v>
          </cell>
          <cell r="AD2127" t="str">
            <v>BOM</v>
          </cell>
        </row>
        <row r="2128">
          <cell r="X2128">
            <v>7028</v>
          </cell>
          <cell r="Y2128">
            <v>2040623</v>
          </cell>
          <cell r="Z2128" t="str">
            <v>ASTEC</v>
          </cell>
          <cell r="AA2128">
            <v>5</v>
          </cell>
          <cell r="AB2128" t="str">
            <v>MÓVEIS E UTENSÍLIOS</v>
          </cell>
          <cell r="AC2128">
            <v>115.418580840456</v>
          </cell>
          <cell r="AD2128" t="str">
            <v>BOM</v>
          </cell>
        </row>
        <row r="2129">
          <cell r="X2129">
            <v>7029</v>
          </cell>
          <cell r="Y2129">
            <v>2040624</v>
          </cell>
          <cell r="Z2129" t="str">
            <v>ASTEC</v>
          </cell>
          <cell r="AA2129">
            <v>5</v>
          </cell>
          <cell r="AB2129" t="str">
            <v>MÓVEIS E UTENSÍLIOS</v>
          </cell>
          <cell r="AC2129">
            <v>77.5019141737892</v>
          </cell>
          <cell r="AD2129" t="str">
            <v>BOM</v>
          </cell>
        </row>
        <row r="2130">
          <cell r="X2130">
            <v>7030</v>
          </cell>
          <cell r="Y2130">
            <v>2040625</v>
          </cell>
          <cell r="Z2130" t="str">
            <v>CHI – CENTRAL DE RELACIONAMENTO</v>
          </cell>
          <cell r="AA2130">
            <v>5</v>
          </cell>
          <cell r="AB2130" t="str">
            <v>MÓVEIS E UTENSÍLIOS</v>
          </cell>
          <cell r="AC2130">
            <v>167.974602029915</v>
          </cell>
          <cell r="AD2130" t="str">
            <v>BOM</v>
          </cell>
        </row>
        <row r="2131">
          <cell r="X2131">
            <v>7031</v>
          </cell>
          <cell r="Y2131">
            <v>2040626</v>
          </cell>
          <cell r="Z2131" t="str">
            <v>CHI – CENTRAL DE RELACIONAMENTO</v>
          </cell>
          <cell r="AA2131">
            <v>5</v>
          </cell>
          <cell r="AB2131" t="str">
            <v>MÓVEIS E UTENSÍLIOS</v>
          </cell>
          <cell r="AC2131">
            <v>172.454185363248</v>
          </cell>
          <cell r="AD2131" t="str">
            <v>BOM</v>
          </cell>
        </row>
        <row r="2132">
          <cell r="X2132">
            <v>7032</v>
          </cell>
          <cell r="Y2132">
            <v>2040627</v>
          </cell>
          <cell r="Z2132" t="str">
            <v>CHI – CENTRAL DE RELACIONAMENTO</v>
          </cell>
          <cell r="AA2132">
            <v>5</v>
          </cell>
          <cell r="AB2132" t="str">
            <v>MÓVEIS E UTENSÍLIOS</v>
          </cell>
          <cell r="AC2132">
            <v>172.454185363248</v>
          </cell>
          <cell r="AD2132" t="str">
            <v>BOM</v>
          </cell>
        </row>
        <row r="2133">
          <cell r="X2133">
            <v>7033</v>
          </cell>
          <cell r="Y2133">
            <v>2040628</v>
          </cell>
          <cell r="Z2133" t="str">
            <v>CHI – CENTRAL DE RELACIONAMENTO</v>
          </cell>
          <cell r="AA2133">
            <v>5</v>
          </cell>
          <cell r="AB2133" t="str">
            <v>MÓVEIS E UTENSÍLIOS</v>
          </cell>
          <cell r="AC2133">
            <v>227.438768696581</v>
          </cell>
          <cell r="AD2133" t="str">
            <v>BOM</v>
          </cell>
        </row>
        <row r="2134">
          <cell r="X2134">
            <v>7034</v>
          </cell>
          <cell r="Y2134">
            <v>2040629</v>
          </cell>
          <cell r="Z2134" t="str">
            <v>OUVIDORIA</v>
          </cell>
          <cell r="AA2134">
            <v>5</v>
          </cell>
          <cell r="AB2134" t="str">
            <v>MÓVEIS E UTENSÍLIOS</v>
          </cell>
          <cell r="AC2134">
            <v>239.678516773504</v>
          </cell>
          <cell r="AD2134" t="str">
            <v>BOM</v>
          </cell>
        </row>
        <row r="2135">
          <cell r="X2135">
            <v>7035</v>
          </cell>
          <cell r="Y2135">
            <v>2040630</v>
          </cell>
          <cell r="Z2135" t="str">
            <v>OUVIDORIA</v>
          </cell>
          <cell r="AA2135">
            <v>5</v>
          </cell>
          <cell r="AB2135" t="str">
            <v>MÓVEIS E UTENSÍLIOS</v>
          </cell>
          <cell r="AC2135">
            <v>239.678516773504</v>
          </cell>
          <cell r="AD2135" t="str">
            <v>BOM</v>
          </cell>
        </row>
        <row r="2136">
          <cell r="X2136">
            <v>7036</v>
          </cell>
          <cell r="Y2136">
            <v>2040631</v>
          </cell>
          <cell r="Z2136" t="str">
            <v>CHI – TRIAGEM MÉDICA</v>
          </cell>
          <cell r="AA2136">
            <v>5</v>
          </cell>
          <cell r="AB2136" t="str">
            <v>MÓVEIS E UTENSÍLIOS</v>
          </cell>
          <cell r="AC2136">
            <v>239.678516773504</v>
          </cell>
          <cell r="AD2136" t="str">
            <v>BOM</v>
          </cell>
        </row>
        <row r="2137">
          <cell r="X2137">
            <v>7037</v>
          </cell>
          <cell r="Y2137">
            <v>2040632</v>
          </cell>
          <cell r="Z2137" t="str">
            <v>CHI – TRIAGEM MÉDICA</v>
          </cell>
          <cell r="AA2137">
            <v>5</v>
          </cell>
          <cell r="AB2137" t="str">
            <v>MÓVEIS E UTENSÍLIOS</v>
          </cell>
          <cell r="AC2137">
            <v>239.678516773504</v>
          </cell>
          <cell r="AD2137" t="str">
            <v>BOM</v>
          </cell>
        </row>
        <row r="2138">
          <cell r="X2138">
            <v>7038</v>
          </cell>
          <cell r="Y2138">
            <v>2040633</v>
          </cell>
          <cell r="Z2138" t="str">
            <v>CHI – NÚCLEO MÉDICO</v>
          </cell>
          <cell r="AA2138">
            <v>5</v>
          </cell>
          <cell r="AB2138" t="str">
            <v>MÓVEIS E UTENSÍLIOS</v>
          </cell>
          <cell r="AC2138">
            <v>232.848989529915</v>
          </cell>
          <cell r="AD2138" t="str">
            <v>BOM</v>
          </cell>
        </row>
        <row r="2139">
          <cell r="X2139">
            <v>7039</v>
          </cell>
          <cell r="Y2139">
            <v>2040634</v>
          </cell>
          <cell r="Z2139" t="str">
            <v>CHI - NUCLEO ADMINISTRATIVO</v>
          </cell>
          <cell r="AA2139">
            <v>5</v>
          </cell>
          <cell r="AB2139" t="str">
            <v>MÓVEIS E UTENSÍLIOS</v>
          </cell>
          <cell r="AC2139">
            <v>232.848989529915</v>
          </cell>
          <cell r="AD2139" t="str">
            <v>BOM</v>
          </cell>
        </row>
        <row r="2140">
          <cell r="X2140">
            <v>7040</v>
          </cell>
          <cell r="Y2140">
            <v>2040635</v>
          </cell>
          <cell r="Z2140" t="str">
            <v>CHI - NUCLEO ADMINISTRATIVO</v>
          </cell>
          <cell r="AA2140">
            <v>5</v>
          </cell>
          <cell r="AB2140" t="str">
            <v>MÓVEIS E UTENSÍLIOS</v>
          </cell>
          <cell r="AC2140">
            <v>232.848989529915</v>
          </cell>
          <cell r="AD2140" t="str">
            <v>BOM</v>
          </cell>
        </row>
        <row r="2141">
          <cell r="X2141">
            <v>7041</v>
          </cell>
          <cell r="Y2141">
            <v>2040636</v>
          </cell>
          <cell r="Z2141" t="str">
            <v>CHI - NUCLEO ADMINISTRATIVO</v>
          </cell>
          <cell r="AA2141">
            <v>5</v>
          </cell>
          <cell r="AB2141" t="str">
            <v>MÓVEIS E UTENSÍLIOS</v>
          </cell>
          <cell r="AC2141">
            <v>232.848989529915</v>
          </cell>
          <cell r="AD2141" t="str">
            <v>BOM</v>
          </cell>
        </row>
        <row r="2142">
          <cell r="X2142">
            <v>7042</v>
          </cell>
          <cell r="Y2142">
            <v>2040637</v>
          </cell>
          <cell r="Z2142" t="str">
            <v>CHI - NUCLEO ADMINISTRATIVO</v>
          </cell>
          <cell r="AA2142">
            <v>5</v>
          </cell>
          <cell r="AB2142" t="str">
            <v>MÓVEIS E UTENSÍLIOS</v>
          </cell>
          <cell r="AC2142">
            <v>250.302225819088</v>
          </cell>
          <cell r="AD2142" t="str">
            <v>BOM</v>
          </cell>
        </row>
        <row r="2143">
          <cell r="X2143">
            <v>7043</v>
          </cell>
          <cell r="Y2143">
            <v>2040638</v>
          </cell>
          <cell r="Z2143" t="str">
            <v>CHI – CENTRAL HUMANIZADA DE INTERNAÇÃO</v>
          </cell>
          <cell r="AA2143">
            <v>5</v>
          </cell>
          <cell r="AB2143" t="str">
            <v>MÓVEIS E UTENSÍLIOS</v>
          </cell>
          <cell r="AC2143">
            <v>250.302225819088</v>
          </cell>
          <cell r="AD2143" t="str">
            <v>BOM</v>
          </cell>
        </row>
        <row r="2144">
          <cell r="X2144">
            <v>7044</v>
          </cell>
          <cell r="Y2144">
            <v>2040639</v>
          </cell>
          <cell r="Z2144" t="str">
            <v>CHI – CENTRAL HUMANIZADA DE INTERNAÇÃO</v>
          </cell>
          <cell r="AA2144">
            <v>5</v>
          </cell>
          <cell r="AB2144" t="str">
            <v>MÓVEIS E UTENSÍLIOS</v>
          </cell>
          <cell r="AC2144">
            <v>256.372916702279</v>
          </cell>
          <cell r="AD2144" t="str">
            <v>BOM</v>
          </cell>
        </row>
        <row r="2145">
          <cell r="X2145">
            <v>7045</v>
          </cell>
          <cell r="Y2145">
            <v>2040640</v>
          </cell>
          <cell r="Z2145" t="str">
            <v>CHI – CENTRAL HUMANIZADA DE INTERNAÇÃO</v>
          </cell>
          <cell r="AA2145">
            <v>5</v>
          </cell>
          <cell r="AB2145" t="str">
            <v>MÓVEIS E UTENSÍLIOS</v>
          </cell>
          <cell r="AC2145">
            <v>256.372916702279</v>
          </cell>
          <cell r="AD2145" t="str">
            <v>BOM</v>
          </cell>
        </row>
        <row r="2146">
          <cell r="X2146">
            <v>7046</v>
          </cell>
          <cell r="Y2146">
            <v>2040641</v>
          </cell>
          <cell r="Z2146" t="str">
            <v>CHI – CENTRAL HUMANIZADA DE INTERNAÇÃO</v>
          </cell>
          <cell r="AA2146">
            <v>5</v>
          </cell>
          <cell r="AB2146" t="str">
            <v>MÓVEIS E UTENSÍLIOS</v>
          </cell>
          <cell r="AC2146">
            <v>260.925934864672</v>
          </cell>
          <cell r="AD2146" t="str">
            <v>BOM</v>
          </cell>
        </row>
        <row r="2147">
          <cell r="X2147">
            <v>7047</v>
          </cell>
          <cell r="Y2147">
            <v>2040642</v>
          </cell>
          <cell r="Z2147" t="str">
            <v>CHI – CENTRAL HUMANIZADA DE INTERNAÇÃO</v>
          </cell>
          <cell r="AA2147">
            <v>5</v>
          </cell>
          <cell r="AB2147" t="str">
            <v>MÓVEIS E UTENSÍLIOS</v>
          </cell>
          <cell r="AC2147">
            <v>260.925934864672</v>
          </cell>
          <cell r="AD2147" t="str">
            <v>BOM</v>
          </cell>
        </row>
        <row r="2148">
          <cell r="X2148">
            <v>7048</v>
          </cell>
          <cell r="Y2148">
            <v>2040643</v>
          </cell>
          <cell r="Z2148" t="str">
            <v>CHI – CENTRAL HUMANIZADA DE INTERNAÇÃO</v>
          </cell>
          <cell r="AA2148">
            <v>5</v>
          </cell>
          <cell r="AB2148" t="str">
            <v>MÓVEIS E UTENSÍLIOS</v>
          </cell>
          <cell r="AC2148">
            <v>259.408262143875</v>
          </cell>
          <cell r="AD2148" t="str">
            <v>BOM</v>
          </cell>
        </row>
        <row r="2149">
          <cell r="X2149">
            <v>7049</v>
          </cell>
          <cell r="Y2149">
            <v>2040644</v>
          </cell>
          <cell r="Z2149" t="str">
            <v>CHI – CENTRAL HUMANIZADA DE INTERNAÇÃO</v>
          </cell>
          <cell r="AA2149">
            <v>5</v>
          </cell>
          <cell r="AB2149" t="str">
            <v>MÓVEIS E UTENSÍLIOS</v>
          </cell>
          <cell r="AC2149">
            <v>259.408262143875</v>
          </cell>
          <cell r="AD2149" t="str">
            <v>BOM</v>
          </cell>
        </row>
        <row r="2150">
          <cell r="X2150">
            <v>7050</v>
          </cell>
          <cell r="Y2150">
            <v>2040645</v>
          </cell>
          <cell r="Z2150" t="str">
            <v>CHI – CENTRAL HUMANIZADA DE INTERNAÇÃO</v>
          </cell>
          <cell r="AA2150">
            <v>5</v>
          </cell>
          <cell r="AB2150" t="str">
            <v>MÓVEIS E UTENSÍLIOS</v>
          </cell>
          <cell r="AC2150">
            <v>259.408262143875</v>
          </cell>
          <cell r="AD2150" t="str">
            <v>BOM</v>
          </cell>
        </row>
        <row r="2151">
          <cell r="X2151">
            <v>7051</v>
          </cell>
          <cell r="Y2151">
            <v>2040646</v>
          </cell>
          <cell r="Z2151" t="str">
            <v>CHI – CENTRAL HUMANIZADA DE INTERNAÇÃO</v>
          </cell>
          <cell r="AA2151">
            <v>5</v>
          </cell>
          <cell r="AB2151" t="str">
            <v>MÓVEIS E UTENSÍLIOS</v>
          </cell>
          <cell r="AC2151">
            <v>259.408262143875</v>
          </cell>
          <cell r="AD2151" t="str">
            <v>BOM</v>
          </cell>
        </row>
        <row r="2152">
          <cell r="X2152">
            <v>7052</v>
          </cell>
          <cell r="Y2152">
            <v>2040647</v>
          </cell>
          <cell r="Z2152" t="str">
            <v>CHI – CENTRAL HUMANIZADA DE INTERNAÇÃO</v>
          </cell>
          <cell r="AA2152">
            <v>5</v>
          </cell>
          <cell r="AB2152" t="str">
            <v>MÓVEIS E UTENSÍLIOS</v>
          </cell>
          <cell r="AC2152">
            <v>280.655680235043</v>
          </cell>
          <cell r="AD2152" t="str">
            <v>BOM</v>
          </cell>
        </row>
        <row r="2153">
          <cell r="X2153">
            <v>6840</v>
          </cell>
          <cell r="Y2153">
            <v>2040648</v>
          </cell>
          <cell r="Z2153" t="str">
            <v>REPOUSO STAFF – CLÍNICA MÉDICA</v>
          </cell>
          <cell r="AA2153">
            <v>10</v>
          </cell>
          <cell r="AB2153" t="str">
            <v>MÓVEIS E UTENSÍLIOS</v>
          </cell>
          <cell r="AC2153">
            <v>226.153009294872</v>
          </cell>
          <cell r="AD2153" t="str">
            <v>BOM</v>
          </cell>
        </row>
        <row r="2154">
          <cell r="X2154">
            <v>6843</v>
          </cell>
          <cell r="Y2154">
            <v>2040649</v>
          </cell>
          <cell r="Z2154" t="str">
            <v>REPOUSO MÉDICO – STAFF CLÍNICA CIRÚRGICA</v>
          </cell>
          <cell r="AA2154">
            <v>10</v>
          </cell>
          <cell r="AB2154" t="str">
            <v>MÓVEIS E UTENSÍLIOS</v>
          </cell>
          <cell r="AC2154">
            <v>226.153009294872</v>
          </cell>
          <cell r="AD2154" t="str">
            <v>BOM</v>
          </cell>
        </row>
        <row r="2155">
          <cell r="X2155">
            <v>6846</v>
          </cell>
          <cell r="Y2155">
            <v>2040650</v>
          </cell>
          <cell r="Z2155" t="str">
            <v>REPOUSO RESIDENTE – CLÍNICA MÉDICA</v>
          </cell>
          <cell r="AA2155">
            <v>10</v>
          </cell>
          <cell r="AB2155" t="str">
            <v>MÓVEIS E UTENSÍLIOS</v>
          </cell>
          <cell r="AC2155">
            <v>226.153009294872</v>
          </cell>
          <cell r="AD2155" t="str">
            <v>BOM</v>
          </cell>
        </row>
        <row r="2156">
          <cell r="X2156">
            <v>6847</v>
          </cell>
          <cell r="Y2156">
            <v>2040651</v>
          </cell>
          <cell r="Z2156" t="str">
            <v>CHI – GUARDA VOLUMES</v>
          </cell>
          <cell r="AA2156">
            <v>10</v>
          </cell>
          <cell r="AB2156" t="str">
            <v>MÓVEIS E UTENSÍLIOS</v>
          </cell>
          <cell r="AC2156">
            <v>2488.81193023504</v>
          </cell>
          <cell r="AD2156" t="str">
            <v>BOM</v>
          </cell>
        </row>
        <row r="2157">
          <cell r="X2157">
            <v>6848</v>
          </cell>
          <cell r="Y2157">
            <v>2040652</v>
          </cell>
          <cell r="Z2157" t="str">
            <v>CHI – CENTRAL DE RELACIONAMENTO</v>
          </cell>
          <cell r="AA2157">
            <v>10</v>
          </cell>
          <cell r="AB2157" t="str">
            <v>MÓVEIS E UTENSÍLIOS</v>
          </cell>
          <cell r="AC2157">
            <v>393.194943055556</v>
          </cell>
          <cell r="AD2157" t="str">
            <v>BOM</v>
          </cell>
        </row>
        <row r="2158">
          <cell r="X2158">
            <v>6864</v>
          </cell>
          <cell r="Y2158">
            <v>2040653</v>
          </cell>
          <cell r="Z2158" t="str">
            <v>CHI – GUARDA VOLUMES</v>
          </cell>
          <cell r="AA2158">
            <v>10</v>
          </cell>
          <cell r="AB2158" t="str">
            <v>MÓVEIS E UTENSÍLIOS</v>
          </cell>
          <cell r="AC2158">
            <v>970.248896047008</v>
          </cell>
          <cell r="AD2158" t="str">
            <v>BOM</v>
          </cell>
        </row>
        <row r="2159">
          <cell r="X2159">
            <v>6884</v>
          </cell>
          <cell r="Y2159">
            <v>2040654</v>
          </cell>
          <cell r="Z2159" t="str">
            <v>REPOUSO RESIDENTE – CLÍNICA CIRÚRGICA</v>
          </cell>
          <cell r="AA2159">
            <v>10</v>
          </cell>
          <cell r="AB2159" t="str">
            <v>MÓVEIS E UTENSÍLIOS</v>
          </cell>
          <cell r="AC2159">
            <v>226.153009294872</v>
          </cell>
          <cell r="AD2159" t="str">
            <v>BOM</v>
          </cell>
        </row>
        <row r="2160">
          <cell r="X2160">
            <v>8570</v>
          </cell>
          <cell r="Y2160">
            <v>2040655</v>
          </cell>
          <cell r="Z2160" t="str">
            <v>ROUPARIA</v>
          </cell>
          <cell r="AA2160">
            <v>10</v>
          </cell>
          <cell r="AB2160" t="str">
            <v>MAQ. E EQUIPAMENTOS</v>
          </cell>
          <cell r="AC2160">
            <v>2853.26705844017</v>
          </cell>
          <cell r="AD2160" t="str">
            <v>BOM</v>
          </cell>
        </row>
        <row r="2161">
          <cell r="X2161">
            <v>7206</v>
          </cell>
          <cell r="Y2161">
            <v>2040656</v>
          </cell>
          <cell r="Z2161" t="str">
            <v>CENTRAL DE MATERIAL E ESTERILIZAÇÃO</v>
          </cell>
          <cell r="AA2161">
            <v>6</v>
          </cell>
          <cell r="AB2161" t="str">
            <v>MAQ. E EQUIPAMENTOS</v>
          </cell>
          <cell r="AC2161">
            <v>528.176230769231</v>
          </cell>
          <cell r="AD2161" t="str">
            <v>BOM</v>
          </cell>
        </row>
        <row r="2162">
          <cell r="X2162">
            <v>7207</v>
          </cell>
          <cell r="Y2162">
            <v>2040657</v>
          </cell>
          <cell r="Z2162" t="str">
            <v>CENTRAL DE MATERIAL E ESTERILIZAÇÃO</v>
          </cell>
          <cell r="AA2162">
            <v>6</v>
          </cell>
          <cell r="AB2162" t="str">
            <v>MAQ. E EQUIPAMENTOS</v>
          </cell>
          <cell r="AC2162">
            <v>528.176230769231</v>
          </cell>
          <cell r="AD2162" t="str">
            <v>BOM</v>
          </cell>
        </row>
        <row r="2163">
          <cell r="X2163">
            <v>7208</v>
          </cell>
          <cell r="Y2163">
            <v>2040658</v>
          </cell>
          <cell r="Z2163" t="str">
            <v>CENTRAL DE MATERIAL E ESTERILIZAÇÃO</v>
          </cell>
          <cell r="AA2163">
            <v>6</v>
          </cell>
          <cell r="AB2163" t="str">
            <v>MAQ. E EQUIPAMENTOS</v>
          </cell>
          <cell r="AC2163">
            <v>528.176230769231</v>
          </cell>
          <cell r="AD2163" t="str">
            <v>BOM</v>
          </cell>
        </row>
        <row r="2164">
          <cell r="X2164">
            <v>7209</v>
          </cell>
          <cell r="Y2164">
            <v>2040659</v>
          </cell>
          <cell r="Z2164" t="str">
            <v>CENTRAL DE MATERIAL E ESTERILIZAÇÃO</v>
          </cell>
          <cell r="AA2164">
            <v>6</v>
          </cell>
          <cell r="AB2164" t="str">
            <v>MAQ. E EQUIPAMENTOS</v>
          </cell>
          <cell r="AC2164">
            <v>528.176230769231</v>
          </cell>
          <cell r="AD2164" t="str">
            <v>BOM</v>
          </cell>
        </row>
        <row r="2165">
          <cell r="X2165">
            <v>6872</v>
          </cell>
          <cell r="Y2165">
            <v>2040660</v>
          </cell>
          <cell r="Z2165" t="str">
            <v>COORDENAÇÃO DE CONDUTORES</v>
          </cell>
          <cell r="AA2165">
            <v>6</v>
          </cell>
          <cell r="AB2165" t="str">
            <v>MAQ. E EQUIPAMENTOS</v>
          </cell>
          <cell r="AC2165">
            <v>1026.50534188034</v>
          </cell>
          <cell r="AD2165" t="str">
            <v>BOM</v>
          </cell>
        </row>
        <row r="2166">
          <cell r="X2166">
            <v>6875</v>
          </cell>
          <cell r="Y2166">
            <v>2040661</v>
          </cell>
          <cell r="Z2166" t="str">
            <v>COORDENAÇÃO DE CONDUTORES</v>
          </cell>
          <cell r="AA2166">
            <v>6</v>
          </cell>
          <cell r="AB2166" t="str">
            <v>MAQ. E EQUIPAMENTOS</v>
          </cell>
          <cell r="AC2166">
            <v>1026.50534188034</v>
          </cell>
          <cell r="AD2166" t="str">
            <v>BOM</v>
          </cell>
        </row>
        <row r="2167">
          <cell r="X2167">
            <v>6895</v>
          </cell>
          <cell r="Y2167">
            <v>2040662</v>
          </cell>
          <cell r="Z2167" t="str">
            <v>COORDENAÇÃO DE CONDUTORES</v>
          </cell>
          <cell r="AA2167">
            <v>6</v>
          </cell>
          <cell r="AB2167" t="str">
            <v>MAQ. E EQUIPAMENTOS</v>
          </cell>
          <cell r="AC2167">
            <v>1026.50534188034</v>
          </cell>
          <cell r="AD2167" t="str">
            <v>BOM</v>
          </cell>
        </row>
        <row r="2168">
          <cell r="X2168">
            <v>6983</v>
          </cell>
          <cell r="Y2168">
            <v>2040663</v>
          </cell>
          <cell r="Z2168" t="str">
            <v>COORDENAÇÃO DE CONDUTORES</v>
          </cell>
          <cell r="AA2168">
            <v>6</v>
          </cell>
          <cell r="AB2168" t="str">
            <v>MAQ. E EQUIPAMENTOS</v>
          </cell>
          <cell r="AC2168">
            <v>1026.50534188034</v>
          </cell>
          <cell r="AD2168" t="str">
            <v>BOM</v>
          </cell>
        </row>
        <row r="2169">
          <cell r="X2169">
            <v>7115</v>
          </cell>
          <cell r="Y2169">
            <v>2040664</v>
          </cell>
          <cell r="Z2169" t="str">
            <v>ALMOXARIFADO</v>
          </cell>
          <cell r="AA2169">
            <v>6</v>
          </cell>
          <cell r="AB2169" t="str">
            <v>EQUIP. DE INFORMÁTICA</v>
          </cell>
          <cell r="AC2169">
            <v>7248.27528490029</v>
          </cell>
          <cell r="AD2169" t="str">
            <v>RUIM</v>
          </cell>
        </row>
        <row r="2170">
          <cell r="X2170">
            <v>7090</v>
          </cell>
          <cell r="Y2170">
            <v>2040665</v>
          </cell>
          <cell r="Z2170" t="str">
            <v>SESMT (AMBULATÓRIO MÉDICO)</v>
          </cell>
          <cell r="AA2170">
            <v>10</v>
          </cell>
          <cell r="AB2170" t="str">
            <v>MAQ. E EQUIPAMENTOS</v>
          </cell>
          <cell r="AC2170">
            <v>782.385933048433</v>
          </cell>
          <cell r="AD2170" t="str">
            <v>BOM</v>
          </cell>
        </row>
        <row r="2171">
          <cell r="X2171">
            <v>7091</v>
          </cell>
          <cell r="Y2171">
            <v>2040666</v>
          </cell>
          <cell r="Z2171" t="str">
            <v>CLINICA CIRÚRGICA</v>
          </cell>
          <cell r="AA2171">
            <v>10</v>
          </cell>
          <cell r="AB2171" t="str">
            <v>MAQ. E EQUIPAMENTOS</v>
          </cell>
          <cell r="AC2171">
            <v>782.385933048433</v>
          </cell>
          <cell r="AD2171" t="str">
            <v>BOM</v>
          </cell>
        </row>
        <row r="2172">
          <cell r="X2172">
            <v>7092</v>
          </cell>
          <cell r="Y2172">
            <v>2040667</v>
          </cell>
          <cell r="Z2172" t="str">
            <v>TRANSPLANTE</v>
          </cell>
          <cell r="AA2172">
            <v>10</v>
          </cell>
          <cell r="AB2172" t="str">
            <v>MAQ. E EQUIPAMENTOS</v>
          </cell>
          <cell r="AC2172">
            <v>782.385933048433</v>
          </cell>
          <cell r="AD2172" t="str">
            <v>BOM</v>
          </cell>
        </row>
        <row r="2173">
          <cell r="X2173">
            <v>7093</v>
          </cell>
          <cell r="Y2173">
            <v>2040668</v>
          </cell>
          <cell r="Z2173" t="str">
            <v>AMBULATÓRIO – CONSULTÓRIO 12</v>
          </cell>
          <cell r="AA2173">
            <v>10</v>
          </cell>
          <cell r="AB2173" t="str">
            <v>MAQ. E EQUIPAMENTOS</v>
          </cell>
          <cell r="AC2173">
            <v>782.385933048433</v>
          </cell>
          <cell r="AD2173" t="str">
            <v>BOM</v>
          </cell>
        </row>
        <row r="2174">
          <cell r="X2174">
            <v>7118</v>
          </cell>
          <cell r="Y2174">
            <v>2040669</v>
          </cell>
          <cell r="Z2174" t="str">
            <v>NUTRIÇÃO – DÉPOSITO  DE DIETA</v>
          </cell>
          <cell r="AA2174">
            <v>10</v>
          </cell>
          <cell r="AB2174" t="str">
            <v>MAQ. E EQUIPAMENTOS</v>
          </cell>
          <cell r="AC2174">
            <v>819.482777777778</v>
          </cell>
          <cell r="AD2174" t="str">
            <v>BOM</v>
          </cell>
        </row>
        <row r="2175">
          <cell r="X2175">
            <v>7119</v>
          </cell>
          <cell r="Y2175">
            <v>2040670</v>
          </cell>
          <cell r="Z2175" t="str">
            <v>NUTRIÇÃO – DÉPOSITO  DE DIETA</v>
          </cell>
          <cell r="AA2175">
            <v>10</v>
          </cell>
          <cell r="AB2175" t="str">
            <v>MAQ. E EQUIPAMENTOS</v>
          </cell>
          <cell r="AC2175">
            <v>819.482777777778</v>
          </cell>
          <cell r="AD2175" t="str">
            <v>BOM</v>
          </cell>
        </row>
        <row r="2176">
          <cell r="X2176">
            <v>7120</v>
          </cell>
          <cell r="Y2176">
            <v>2040671</v>
          </cell>
          <cell r="Z2176" t="str">
            <v>NUTRIÇÃO – DÉPOSITO  DE DIETA</v>
          </cell>
          <cell r="AA2176">
            <v>10</v>
          </cell>
          <cell r="AB2176" t="str">
            <v>MAQ. E EQUIPAMENTOS</v>
          </cell>
          <cell r="AC2176">
            <v>819.482777777778</v>
          </cell>
          <cell r="AD2176" t="str">
            <v>BOM</v>
          </cell>
        </row>
        <row r="2177">
          <cell r="X2177">
            <v>6871</v>
          </cell>
          <cell r="Y2177">
            <v>2040672</v>
          </cell>
          <cell r="Z2177" t="str">
            <v>UNIDADE DE TERAPIA INTENSIVA</v>
          </cell>
          <cell r="AA2177">
            <v>10</v>
          </cell>
          <cell r="AB2177" t="str">
            <v>MAQ. E EQUIPAMENTOS</v>
          </cell>
          <cell r="AC2177">
            <v>11605.5903774929</v>
          </cell>
          <cell r="AD2177" t="str">
            <v>BOM</v>
          </cell>
        </row>
        <row r="2178">
          <cell r="X2178">
            <v>6962</v>
          </cell>
          <cell r="Y2178">
            <v>2040673</v>
          </cell>
          <cell r="Z2178" t="str">
            <v>CENTRO CIRÚRGICO</v>
          </cell>
          <cell r="AA2178">
            <v>6</v>
          </cell>
          <cell r="AB2178" t="str">
            <v>MAQ. E EQUIPAMENTOS</v>
          </cell>
          <cell r="AC2178">
            <v>781.049626068376</v>
          </cell>
          <cell r="AD2178" t="str">
            <v>BOM</v>
          </cell>
        </row>
        <row r="2179">
          <cell r="X2179">
            <v>6970</v>
          </cell>
          <cell r="Y2179">
            <v>2040676</v>
          </cell>
          <cell r="Z2179" t="str">
            <v>CENTRO CIRÚRGICO</v>
          </cell>
          <cell r="AA2179">
            <v>6</v>
          </cell>
          <cell r="AB2179" t="str">
            <v>MAQ. E EQUIPAMENTOS</v>
          </cell>
          <cell r="AC2179">
            <v>781.049626068376</v>
          </cell>
          <cell r="AD2179" t="str">
            <v>BOM</v>
          </cell>
        </row>
        <row r="2180">
          <cell r="X2180">
            <v>6973</v>
          </cell>
          <cell r="Y2180">
            <v>2040677</v>
          </cell>
          <cell r="Z2180" t="str">
            <v>CENTRO CIRÚRGICO</v>
          </cell>
          <cell r="AA2180">
            <v>6</v>
          </cell>
          <cell r="AB2180" t="str">
            <v>MAQ. E EQUIPAMENTOS</v>
          </cell>
          <cell r="AC2180">
            <v>781.049626068376</v>
          </cell>
          <cell r="AD2180" t="str">
            <v>BOM</v>
          </cell>
        </row>
        <row r="2181">
          <cell r="X2181">
            <v>6974</v>
          </cell>
          <cell r="Y2181">
            <v>2040678</v>
          </cell>
          <cell r="Z2181" t="str">
            <v>CENTRO CIRÚRGICO</v>
          </cell>
          <cell r="AA2181">
            <v>6</v>
          </cell>
          <cell r="AB2181" t="str">
            <v>MAQ. E EQUIPAMENTOS</v>
          </cell>
          <cell r="AC2181">
            <v>781.049626068376</v>
          </cell>
          <cell r="AD2181" t="str">
            <v>BOM</v>
          </cell>
        </row>
        <row r="2182">
          <cell r="X2182">
            <v>6978</v>
          </cell>
          <cell r="Y2182">
            <v>2040679</v>
          </cell>
          <cell r="Z2182" t="str">
            <v>CENTRO CIRÚRGICO</v>
          </cell>
          <cell r="AA2182">
            <v>6</v>
          </cell>
          <cell r="AB2182" t="str">
            <v>MAQ. E EQUIPAMENTOS</v>
          </cell>
          <cell r="AC2182">
            <v>781.049626068376</v>
          </cell>
          <cell r="AD2182" t="str">
            <v>BOM</v>
          </cell>
        </row>
        <row r="2183">
          <cell r="X2183">
            <v>6979</v>
          </cell>
          <cell r="Y2183">
            <v>2040680</v>
          </cell>
          <cell r="Z2183" t="str">
            <v>CENTRO CIRÚRGICO</v>
          </cell>
          <cell r="AA2183">
            <v>6</v>
          </cell>
          <cell r="AB2183" t="str">
            <v>MAQ. E EQUIPAMENTOS</v>
          </cell>
          <cell r="AC2183">
            <v>781.049626068376</v>
          </cell>
          <cell r="AD2183" t="str">
            <v>BOM</v>
          </cell>
        </row>
        <row r="2184">
          <cell r="X2184">
            <v>6980</v>
          </cell>
          <cell r="Y2184">
            <v>2040681</v>
          </cell>
          <cell r="Z2184" t="str">
            <v>CENTRO CIRÚRGICO</v>
          </cell>
          <cell r="AA2184">
            <v>6</v>
          </cell>
          <cell r="AB2184" t="str">
            <v>MAQ. E EQUIPAMENTOS</v>
          </cell>
          <cell r="AC2184">
            <v>781.049626068376</v>
          </cell>
          <cell r="AD2184" t="str">
            <v>BOM</v>
          </cell>
        </row>
        <row r="2185">
          <cell r="X2185">
            <v>6981</v>
          </cell>
          <cell r="Y2185">
            <v>2040682</v>
          </cell>
          <cell r="Z2185" t="str">
            <v>CENTRO CIRÚRGICO</v>
          </cell>
          <cell r="AA2185">
            <v>6</v>
          </cell>
          <cell r="AB2185" t="str">
            <v>MAQ. E EQUIPAMENTOS</v>
          </cell>
          <cell r="AC2185">
            <v>781.049626068376</v>
          </cell>
          <cell r="AD2185" t="str">
            <v>BOM</v>
          </cell>
        </row>
        <row r="2186">
          <cell r="X2186">
            <v>7053</v>
          </cell>
          <cell r="Y2186">
            <v>2040683</v>
          </cell>
          <cell r="Z2186" t="str">
            <v>CENTRO CIRÚRGICO</v>
          </cell>
          <cell r="AA2186">
            <v>6</v>
          </cell>
          <cell r="AB2186" t="str">
            <v>MAQ. E EQUIPAMENTOS</v>
          </cell>
          <cell r="AC2186">
            <v>781.049626068376</v>
          </cell>
          <cell r="AD2186" t="str">
            <v>BOM</v>
          </cell>
        </row>
        <row r="2187">
          <cell r="X2187">
            <v>7054</v>
          </cell>
          <cell r="Y2187">
            <v>2040684</v>
          </cell>
          <cell r="Z2187" t="str">
            <v>CENTRAL DE MATERIAL E ESTERILIZAÇÃO</v>
          </cell>
          <cell r="AA2187">
            <v>6</v>
          </cell>
          <cell r="AB2187" t="str">
            <v>MAQ. E EQUIPAMENTOS</v>
          </cell>
          <cell r="AC2187">
            <v>781.049626068376</v>
          </cell>
          <cell r="AD2187" t="str">
            <v>BOM</v>
          </cell>
        </row>
        <row r="2188">
          <cell r="X2188">
            <v>7055</v>
          </cell>
          <cell r="Y2188">
            <v>2040685</v>
          </cell>
          <cell r="Z2188" t="str">
            <v>CLINICA CIRURGICA</v>
          </cell>
          <cell r="AA2188">
            <v>6</v>
          </cell>
          <cell r="AB2188" t="str">
            <v>MAQ. E EQUIPAMENTOS</v>
          </cell>
          <cell r="AC2188">
            <v>781.049626068376</v>
          </cell>
          <cell r="AD2188" t="str">
            <v>BOM</v>
          </cell>
        </row>
        <row r="2189">
          <cell r="X2189">
            <v>7056</v>
          </cell>
          <cell r="Y2189">
            <v>2040686</v>
          </cell>
          <cell r="Z2189" t="str">
            <v>CLINICA CIRURGICA</v>
          </cell>
          <cell r="AA2189">
            <v>6</v>
          </cell>
          <cell r="AB2189" t="str">
            <v>MAQ. E EQUIPAMENTOS</v>
          </cell>
          <cell r="AC2189">
            <v>781.049626068376</v>
          </cell>
          <cell r="AD2189" t="str">
            <v>BOM</v>
          </cell>
        </row>
        <row r="2190">
          <cell r="X2190">
            <v>7057</v>
          </cell>
          <cell r="Y2190">
            <v>2040687</v>
          </cell>
          <cell r="Z2190" t="str">
            <v>CLINICA MEDICA</v>
          </cell>
          <cell r="AA2190">
            <v>6</v>
          </cell>
          <cell r="AB2190" t="str">
            <v>MAQ. E EQUIPAMENTOS</v>
          </cell>
          <cell r="AC2190">
            <v>781.049626068376</v>
          </cell>
          <cell r="AD2190" t="str">
            <v>BOM</v>
          </cell>
        </row>
        <row r="2191">
          <cell r="X2191">
            <v>7058</v>
          </cell>
          <cell r="Y2191">
            <v>2040688</v>
          </cell>
          <cell r="Z2191" t="str">
            <v>CLINICA MEDICA</v>
          </cell>
          <cell r="AA2191">
            <v>6</v>
          </cell>
          <cell r="AB2191" t="str">
            <v>MAQ. E EQUIPAMENTOS</v>
          </cell>
          <cell r="AC2191">
            <v>781.049626068376</v>
          </cell>
          <cell r="AD2191" t="str">
            <v>BOM</v>
          </cell>
        </row>
        <row r="2192">
          <cell r="X2192">
            <v>7059</v>
          </cell>
          <cell r="Y2192">
            <v>2040689</v>
          </cell>
          <cell r="Z2192" t="str">
            <v>CENTRO CIRÚRGICO</v>
          </cell>
          <cell r="AA2192">
            <v>6</v>
          </cell>
          <cell r="AB2192" t="str">
            <v>MÓVEIS E UTENSÍLIOS</v>
          </cell>
          <cell r="AC2192">
            <v>301.593233618234</v>
          </cell>
          <cell r="AD2192" t="str">
            <v>BOM</v>
          </cell>
        </row>
        <row r="2193">
          <cell r="X2193">
            <v>7060</v>
          </cell>
          <cell r="Y2193">
            <v>2040690</v>
          </cell>
          <cell r="Z2193" t="str">
            <v>CENTRO CIRÚRGICO</v>
          </cell>
          <cell r="AA2193">
            <v>6</v>
          </cell>
          <cell r="AB2193" t="str">
            <v>MÓVEIS E UTENSÍLIOS</v>
          </cell>
          <cell r="AC2193">
            <v>301.593233618234</v>
          </cell>
          <cell r="AD2193" t="str">
            <v>BOM</v>
          </cell>
        </row>
        <row r="2194">
          <cell r="X2194">
            <v>7061</v>
          </cell>
          <cell r="Y2194">
            <v>2040691</v>
          </cell>
          <cell r="Z2194" t="str">
            <v>CENTRO CIRÚRGICO</v>
          </cell>
          <cell r="AA2194">
            <v>6</v>
          </cell>
          <cell r="AB2194" t="str">
            <v>MÓVEIS E UTENSÍLIOS</v>
          </cell>
          <cell r="AC2194">
            <v>301.593233618234</v>
          </cell>
          <cell r="AD2194" t="str">
            <v>BOM</v>
          </cell>
        </row>
        <row r="2195">
          <cell r="X2195">
            <v>7062</v>
          </cell>
          <cell r="Y2195">
            <v>2040692</v>
          </cell>
          <cell r="Z2195" t="str">
            <v>CENTRO CIRÚRGICO</v>
          </cell>
          <cell r="AA2195">
            <v>6</v>
          </cell>
          <cell r="AB2195" t="str">
            <v>MÓVEIS E UTENSÍLIOS</v>
          </cell>
          <cell r="AC2195">
            <v>301.593233618234</v>
          </cell>
          <cell r="AD2195" t="str">
            <v>BOM</v>
          </cell>
        </row>
        <row r="2196">
          <cell r="X2196">
            <v>7063</v>
          </cell>
          <cell r="Y2196">
            <v>2040693</v>
          </cell>
          <cell r="Z2196" t="str">
            <v>CENTRO CIRÚRGICO</v>
          </cell>
          <cell r="AA2196">
            <v>6</v>
          </cell>
          <cell r="AB2196" t="str">
            <v>MÓVEIS E UTENSÍLIOS</v>
          </cell>
          <cell r="AC2196">
            <v>301.593233618234</v>
          </cell>
          <cell r="AD2196" t="str">
            <v>BOM</v>
          </cell>
        </row>
        <row r="2197">
          <cell r="X2197">
            <v>7064</v>
          </cell>
          <cell r="Y2197">
            <v>2040694</v>
          </cell>
          <cell r="Z2197" t="str">
            <v>FARMACIA - CENTRO CIRURGICO</v>
          </cell>
          <cell r="AA2197">
            <v>6</v>
          </cell>
          <cell r="AB2197" t="str">
            <v>MÓVEIS E UTENSÍLIOS</v>
          </cell>
          <cell r="AC2197">
            <v>301.593233618234</v>
          </cell>
          <cell r="AD2197" t="str">
            <v>BOM</v>
          </cell>
        </row>
        <row r="2198">
          <cell r="X2198">
            <v>7065</v>
          </cell>
          <cell r="Y2198">
            <v>2040695</v>
          </cell>
          <cell r="Z2198" t="str">
            <v>CENTRO CIRÚRGICO</v>
          </cell>
          <cell r="AA2198">
            <v>6</v>
          </cell>
          <cell r="AB2198" t="str">
            <v>MÓVEIS E UTENSÍLIOS</v>
          </cell>
          <cell r="AC2198">
            <v>301.593233618234</v>
          </cell>
          <cell r="AD2198" t="str">
            <v>BOM</v>
          </cell>
        </row>
        <row r="2199">
          <cell r="X2199">
            <v>7066</v>
          </cell>
          <cell r="Y2199">
            <v>2040696</v>
          </cell>
          <cell r="Z2199" t="str">
            <v>CENTRO CIRÚRGICO</v>
          </cell>
          <cell r="AA2199">
            <v>6</v>
          </cell>
          <cell r="AB2199" t="str">
            <v>MÓVEIS E UTENSÍLIOS</v>
          </cell>
          <cell r="AC2199">
            <v>301.593233618234</v>
          </cell>
          <cell r="AD2199" t="str">
            <v>BOM</v>
          </cell>
        </row>
        <row r="2200">
          <cell r="X2200">
            <v>7067</v>
          </cell>
          <cell r="Y2200">
            <v>2040697</v>
          </cell>
          <cell r="Z2200" t="str">
            <v>CENTRO CIRÚRGICO</v>
          </cell>
          <cell r="AA2200">
            <v>6</v>
          </cell>
          <cell r="AB2200" t="str">
            <v>MÓVEIS E UTENSÍLIOS</v>
          </cell>
          <cell r="AC2200">
            <v>301.593233618234</v>
          </cell>
          <cell r="AD2200" t="str">
            <v>BOM</v>
          </cell>
        </row>
        <row r="2201">
          <cell r="X2201">
            <v>7068</v>
          </cell>
          <cell r="Y2201">
            <v>2040698</v>
          </cell>
          <cell r="Z2201" t="str">
            <v>CENTRO CIRÚRGICO</v>
          </cell>
          <cell r="AA2201">
            <v>6</v>
          </cell>
          <cell r="AB2201" t="str">
            <v>MÓVEIS E UTENSÍLIOS</v>
          </cell>
          <cell r="AC2201">
            <v>301.593233618234</v>
          </cell>
          <cell r="AD2201" t="str">
            <v>BOM</v>
          </cell>
        </row>
        <row r="2202">
          <cell r="X2202">
            <v>7069</v>
          </cell>
          <cell r="Y2202">
            <v>2040699</v>
          </cell>
          <cell r="Z2202" t="str">
            <v>GALPÃO ALMOXARIFADO</v>
          </cell>
          <cell r="AA2202">
            <v>6</v>
          </cell>
          <cell r="AB2202" t="str">
            <v>MÓVEIS E UTENSÍLIOS</v>
          </cell>
          <cell r="AC2202">
            <v>301.593233618234</v>
          </cell>
          <cell r="AD2202" t="str">
            <v>SUCATA</v>
          </cell>
        </row>
        <row r="2203">
          <cell r="X2203">
            <v>7070</v>
          </cell>
          <cell r="Y2203">
            <v>2040700</v>
          </cell>
          <cell r="Z2203" t="str">
            <v>CENTRO CIRÚRGICO</v>
          </cell>
          <cell r="AA2203">
            <v>6</v>
          </cell>
          <cell r="AB2203" t="str">
            <v>MÓVEIS E UTENSÍLIOS</v>
          </cell>
          <cell r="AC2203">
            <v>301.593233618234</v>
          </cell>
          <cell r="AD2203" t="str">
            <v>BOM</v>
          </cell>
        </row>
        <row r="2204">
          <cell r="X2204">
            <v>7071</v>
          </cell>
          <cell r="Y2204">
            <v>2040701</v>
          </cell>
          <cell r="Z2204" t="str">
            <v>CLINICA MEDICA</v>
          </cell>
          <cell r="AA2204">
            <v>6</v>
          </cell>
          <cell r="AB2204" t="str">
            <v>MÓVEIS E UTENSÍLIOS</v>
          </cell>
          <cell r="AC2204">
            <v>301.593233618234</v>
          </cell>
          <cell r="AD2204" t="str">
            <v>BOM</v>
          </cell>
        </row>
        <row r="2205">
          <cell r="X2205">
            <v>7072</v>
          </cell>
          <cell r="Y2205">
            <v>2040702</v>
          </cell>
          <cell r="Z2205" t="str">
            <v>CLINICA MEDICA</v>
          </cell>
          <cell r="AA2205">
            <v>6</v>
          </cell>
          <cell r="AB2205" t="str">
            <v>MÓVEIS E UTENSÍLIOS</v>
          </cell>
          <cell r="AC2205">
            <v>301.593233618234</v>
          </cell>
          <cell r="AD2205" t="str">
            <v>BOM</v>
          </cell>
        </row>
        <row r="2206">
          <cell r="X2206">
            <v>7073</v>
          </cell>
          <cell r="Y2206">
            <v>2040703</v>
          </cell>
          <cell r="Z2206" t="str">
            <v>CLINICA MEDICA</v>
          </cell>
          <cell r="AA2206">
            <v>6</v>
          </cell>
          <cell r="AB2206" t="str">
            <v>MÓVEIS E UTENSÍLIOS</v>
          </cell>
          <cell r="AC2206">
            <v>301.593233618234</v>
          </cell>
          <cell r="AD2206" t="str">
            <v>BOM</v>
          </cell>
        </row>
        <row r="2207">
          <cell r="X2207">
            <v>7074</v>
          </cell>
          <cell r="Y2207">
            <v>2040704</v>
          </cell>
          <cell r="Z2207" t="str">
            <v>CLINICA MEDICA</v>
          </cell>
          <cell r="AA2207">
            <v>6</v>
          </cell>
          <cell r="AB2207" t="str">
            <v>MÓVEIS E UTENSÍLIOS</v>
          </cell>
          <cell r="AC2207">
            <v>301.593233618234</v>
          </cell>
          <cell r="AD2207" t="str">
            <v>BOM</v>
          </cell>
        </row>
        <row r="2208">
          <cell r="X2208">
            <v>7075</v>
          </cell>
          <cell r="Y2208">
            <v>2040705</v>
          </cell>
          <cell r="Z2208" t="str">
            <v>CLINICA MEDICA</v>
          </cell>
          <cell r="AA2208">
            <v>6</v>
          </cell>
          <cell r="AB2208" t="str">
            <v>MÓVEIS E UTENSÍLIOS</v>
          </cell>
          <cell r="AC2208">
            <v>301.593233618234</v>
          </cell>
          <cell r="AD2208" t="str">
            <v>BOM</v>
          </cell>
        </row>
        <row r="2209">
          <cell r="X2209">
            <v>7076</v>
          </cell>
          <cell r="Y2209">
            <v>2040706</v>
          </cell>
          <cell r="Z2209" t="str">
            <v>CLINICA CIRURGICA</v>
          </cell>
          <cell r="AA2209">
            <v>6</v>
          </cell>
          <cell r="AB2209" t="str">
            <v>MÓVEIS E UTENSÍLIOS</v>
          </cell>
          <cell r="AC2209">
            <v>301.593233618234</v>
          </cell>
          <cell r="AD2209" t="str">
            <v>BOM</v>
          </cell>
        </row>
        <row r="2210">
          <cell r="X2210">
            <v>7077</v>
          </cell>
          <cell r="Y2210">
            <v>2040707</v>
          </cell>
          <cell r="Z2210" t="str">
            <v>CLINICA CIRURGICA</v>
          </cell>
          <cell r="AA2210">
            <v>6</v>
          </cell>
          <cell r="AB2210" t="str">
            <v>MÓVEIS E UTENSÍLIOS</v>
          </cell>
          <cell r="AC2210">
            <v>301.593233618234</v>
          </cell>
          <cell r="AD2210" t="str">
            <v>BOM</v>
          </cell>
        </row>
        <row r="2211">
          <cell r="X2211">
            <v>7078</v>
          </cell>
          <cell r="Y2211">
            <v>2040708</v>
          </cell>
          <cell r="Z2211" t="str">
            <v>CLINICA CIRURGICA</v>
          </cell>
          <cell r="AA2211">
            <v>6</v>
          </cell>
          <cell r="AB2211" t="str">
            <v>MÓVEIS E UTENSÍLIOS</v>
          </cell>
          <cell r="AC2211">
            <v>301.593233618234</v>
          </cell>
          <cell r="AD2211" t="str">
            <v>BOM</v>
          </cell>
        </row>
        <row r="2212">
          <cell r="X2212">
            <v>7079</v>
          </cell>
          <cell r="Y2212">
            <v>2040709</v>
          </cell>
          <cell r="Z2212" t="str">
            <v>CLINICA CIRURGICA</v>
          </cell>
          <cell r="AA2212">
            <v>6</v>
          </cell>
          <cell r="AB2212" t="str">
            <v>MÓVEIS E UTENSÍLIOS</v>
          </cell>
          <cell r="AC2212">
            <v>301.593233618234</v>
          </cell>
          <cell r="AD2212" t="str">
            <v>BOM</v>
          </cell>
        </row>
        <row r="2213">
          <cell r="X2213">
            <v>7080</v>
          </cell>
          <cell r="Y2213">
            <v>2040710</v>
          </cell>
          <cell r="Z2213" t="str">
            <v>CLINICA CIRURGICA</v>
          </cell>
          <cell r="AA2213">
            <v>6</v>
          </cell>
          <cell r="AB2213" t="str">
            <v>MÓVEIS E UTENSÍLIOS</v>
          </cell>
          <cell r="AC2213">
            <v>301.593233618234</v>
          </cell>
          <cell r="AD2213" t="str">
            <v>BOM</v>
          </cell>
        </row>
        <row r="2214">
          <cell r="X2214">
            <v>7081</v>
          </cell>
          <cell r="Y2214">
            <v>2040711</v>
          </cell>
          <cell r="Z2214" t="str">
            <v>UNIDADE DE TERAPIA INTENSIVA</v>
          </cell>
          <cell r="AA2214">
            <v>6</v>
          </cell>
          <cell r="AB2214" t="str">
            <v>MÓVEIS E UTENSÍLIOS</v>
          </cell>
          <cell r="AC2214">
            <v>301.593233618234</v>
          </cell>
          <cell r="AD2214" t="str">
            <v>BOM</v>
          </cell>
        </row>
        <row r="2215">
          <cell r="X2215">
            <v>7082</v>
          </cell>
          <cell r="Y2215">
            <v>2040712</v>
          </cell>
          <cell r="Z2215" t="str">
            <v>UNIDADE DE TERAPIA INTENSIVA</v>
          </cell>
          <cell r="AA2215">
            <v>6</v>
          </cell>
          <cell r="AB2215" t="str">
            <v>MÓVEIS E UTENSÍLIOS</v>
          </cell>
          <cell r="AC2215">
            <v>301.593233618234</v>
          </cell>
          <cell r="AD2215" t="str">
            <v>BOM</v>
          </cell>
        </row>
        <row r="2216">
          <cell r="X2216">
            <v>7083</v>
          </cell>
          <cell r="Y2216">
            <v>2040713</v>
          </cell>
          <cell r="Z2216" t="str">
            <v>UNIDADE DE TERAPIA INTENSIVA</v>
          </cell>
          <cell r="AA2216">
            <v>6</v>
          </cell>
          <cell r="AB2216" t="str">
            <v>MÓVEIS E UTENSÍLIOS</v>
          </cell>
          <cell r="AC2216">
            <v>301.593233618234</v>
          </cell>
          <cell r="AD2216" t="str">
            <v>BOM</v>
          </cell>
        </row>
        <row r="2217">
          <cell r="X2217">
            <v>7084</v>
          </cell>
          <cell r="Y2217">
            <v>2040714</v>
          </cell>
          <cell r="Z2217" t="str">
            <v>UNIDADE DE TERAPIA INTENSIVA</v>
          </cell>
          <cell r="AA2217">
            <v>6</v>
          </cell>
          <cell r="AB2217" t="str">
            <v>MÓVEIS E UTENSÍLIOS</v>
          </cell>
          <cell r="AC2217">
            <v>301.593233618234</v>
          </cell>
          <cell r="AD2217" t="str">
            <v>BOM</v>
          </cell>
        </row>
        <row r="2218">
          <cell r="X2218">
            <v>7085</v>
          </cell>
          <cell r="Y2218">
            <v>2040715</v>
          </cell>
          <cell r="Z2218" t="str">
            <v>AMBULATÓRIO – CONSULTÓRIO 8</v>
          </cell>
          <cell r="AA2218">
            <v>6</v>
          </cell>
          <cell r="AB2218" t="str">
            <v>MÓVEIS E UTENSÍLIOS</v>
          </cell>
          <cell r="AC2218">
            <v>301.593233618234</v>
          </cell>
          <cell r="AD2218" t="str">
            <v>BOM</v>
          </cell>
        </row>
        <row r="2219">
          <cell r="X2219">
            <v>7086</v>
          </cell>
          <cell r="Y2219">
            <v>2040716</v>
          </cell>
          <cell r="Z2219" t="str">
            <v>GEP</v>
          </cell>
          <cell r="AA2219">
            <v>4</v>
          </cell>
          <cell r="AB2219" t="str">
            <v>MAQ. E EQUIPAMENTOS</v>
          </cell>
          <cell r="AC2219">
            <v>280.461467236458</v>
          </cell>
          <cell r="AD2219" t="str">
            <v>BOM</v>
          </cell>
        </row>
        <row r="2220">
          <cell r="X2220">
            <v>7086</v>
          </cell>
          <cell r="Y2220">
            <v>2040717</v>
          </cell>
          <cell r="Z2220" t="str">
            <v>GALPÃO ALMOXARIFADO</v>
          </cell>
          <cell r="AA2220">
            <v>4</v>
          </cell>
          <cell r="AB2220" t="str">
            <v>MAQ. E EQUIPAMENTOS</v>
          </cell>
          <cell r="AC2220">
            <v>2739.94508547001</v>
          </cell>
          <cell r="AD2220" t="str">
            <v>RUIM</v>
          </cell>
        </row>
        <row r="2221">
          <cell r="X2221">
            <v>7087</v>
          </cell>
          <cell r="Y2221">
            <v>2040718</v>
          </cell>
          <cell r="Z2221" t="str">
            <v>GALPÃO ALMOXARIFADO</v>
          </cell>
          <cell r="AA2221">
            <v>4</v>
          </cell>
          <cell r="AB2221" t="str">
            <v>MAQ. E EQUIPAMENTOS</v>
          </cell>
          <cell r="AC2221">
            <v>2739.94508547001</v>
          </cell>
          <cell r="AD2221" t="str">
            <v>RUIM</v>
          </cell>
        </row>
        <row r="2222">
          <cell r="X2222">
            <v>7088</v>
          </cell>
          <cell r="Y2222">
            <v>2040719</v>
          </cell>
          <cell r="Z2222" t="str">
            <v>GALPÃO ALMOXARIFADO</v>
          </cell>
          <cell r="AA2222">
            <v>4</v>
          </cell>
          <cell r="AB2222" t="str">
            <v>MAQ. E EQUIPAMENTOS</v>
          </cell>
          <cell r="AC2222">
            <v>2739.94508547001</v>
          </cell>
          <cell r="AD2222" t="str">
            <v>RUIM</v>
          </cell>
        </row>
        <row r="2223">
          <cell r="X2223">
            <v>7107</v>
          </cell>
          <cell r="Y2223">
            <v>2040720</v>
          </cell>
          <cell r="Z2223" t="str">
            <v>CHI – INTERNAÇÃO</v>
          </cell>
          <cell r="AA2223">
            <v>10</v>
          </cell>
          <cell r="AB2223" t="str">
            <v>MÓVEIS E UTENSÍLIOS</v>
          </cell>
          <cell r="AC2223">
            <v>456.462799145299</v>
          </cell>
          <cell r="AD2223" t="str">
            <v>BOM</v>
          </cell>
        </row>
        <row r="2224">
          <cell r="X2224">
            <v>7094</v>
          </cell>
          <cell r="Y2224">
            <v>2040721</v>
          </cell>
          <cell r="Z2224" t="str">
            <v>HEMODIALISE / DIÁLISE</v>
          </cell>
          <cell r="AA2224">
            <v>10</v>
          </cell>
          <cell r="AB2224" t="str">
            <v>MÓVEIS E UTENSÍLIOS</v>
          </cell>
          <cell r="AC2224">
            <v>1065.22653173077</v>
          </cell>
          <cell r="AD2224" t="str">
            <v>BOM</v>
          </cell>
        </row>
        <row r="2225">
          <cell r="X2225">
            <v>7095</v>
          </cell>
          <cell r="Y2225">
            <v>2040722</v>
          </cell>
          <cell r="Z2225" t="str">
            <v>HEMODIALISE / DIÁLISE</v>
          </cell>
          <cell r="AA2225">
            <v>10</v>
          </cell>
          <cell r="AB2225" t="str">
            <v>MÓVEIS E UTENSÍLIOS</v>
          </cell>
          <cell r="AC2225">
            <v>1065.22653173077</v>
          </cell>
          <cell r="AD2225" t="str">
            <v>BOM</v>
          </cell>
        </row>
        <row r="2226">
          <cell r="X2226">
            <v>7096</v>
          </cell>
          <cell r="Y2226">
            <v>2040723</v>
          </cell>
          <cell r="Z2226" t="str">
            <v>HEMODIALISE / DIÁLISE</v>
          </cell>
          <cell r="AA2226">
            <v>10</v>
          </cell>
          <cell r="AB2226" t="str">
            <v>MÓVEIS E UTENSÍLIOS</v>
          </cell>
          <cell r="AC2226">
            <v>1065.22653173077</v>
          </cell>
          <cell r="AD2226" t="str">
            <v>BOM</v>
          </cell>
        </row>
        <row r="2227">
          <cell r="X2227">
            <v>7097</v>
          </cell>
          <cell r="Y2227">
            <v>2040724</v>
          </cell>
          <cell r="Z2227" t="str">
            <v>HEMODIALISE / DIÁLISE</v>
          </cell>
          <cell r="AA2227">
            <v>10</v>
          </cell>
          <cell r="AB2227" t="str">
            <v>MÓVEIS E UTENSÍLIOS</v>
          </cell>
          <cell r="AC2227">
            <v>1065.22653173077</v>
          </cell>
          <cell r="AD2227" t="str">
            <v>BOM</v>
          </cell>
        </row>
        <row r="2228">
          <cell r="X2228">
            <v>7098</v>
          </cell>
          <cell r="Y2228">
            <v>2040725</v>
          </cell>
          <cell r="Z2228" t="str">
            <v>HEMODIALISE / DIÁLISE</v>
          </cell>
          <cell r="AA2228">
            <v>10</v>
          </cell>
          <cell r="AB2228" t="str">
            <v>MÓVEIS E UTENSÍLIOS</v>
          </cell>
          <cell r="AC2228">
            <v>1065.22653173077</v>
          </cell>
          <cell r="AD2228" t="str">
            <v>BOM</v>
          </cell>
        </row>
        <row r="2229">
          <cell r="X2229">
            <v>7099</v>
          </cell>
          <cell r="Y2229">
            <v>2040726</v>
          </cell>
          <cell r="Z2229" t="str">
            <v>HEMODIALISE / DIÁLISE</v>
          </cell>
          <cell r="AA2229">
            <v>10</v>
          </cell>
          <cell r="AB2229" t="str">
            <v>MÓVEIS E UTENSÍLIOS</v>
          </cell>
          <cell r="AC2229">
            <v>1065.22653173077</v>
          </cell>
          <cell r="AD2229" t="str">
            <v>BOM</v>
          </cell>
        </row>
        <row r="2230">
          <cell r="X2230">
            <v>7100</v>
          </cell>
          <cell r="Y2230">
            <v>2040727</v>
          </cell>
          <cell r="Z2230" t="str">
            <v>HEMODIALISE / DIÁLISE</v>
          </cell>
          <cell r="AA2230">
            <v>10</v>
          </cell>
          <cell r="AB2230" t="str">
            <v>MÓVEIS E UTENSÍLIOS</v>
          </cell>
          <cell r="AC2230">
            <v>1065.22653173077</v>
          </cell>
          <cell r="AD2230" t="str">
            <v>BOM</v>
          </cell>
        </row>
        <row r="2231">
          <cell r="X2231">
            <v>7101</v>
          </cell>
          <cell r="Y2231">
            <v>2040728</v>
          </cell>
          <cell r="Z2231" t="str">
            <v>HEMODIALISE / DIÁLISE</v>
          </cell>
          <cell r="AA2231">
            <v>10</v>
          </cell>
          <cell r="AB2231" t="str">
            <v>MÓVEIS E UTENSÍLIOS</v>
          </cell>
          <cell r="AC2231">
            <v>1954.35158514957</v>
          </cell>
          <cell r="AD2231" t="str">
            <v>BOM</v>
          </cell>
        </row>
        <row r="2232">
          <cell r="X2232">
            <v>7102</v>
          </cell>
          <cell r="Y2232">
            <v>2040729</v>
          </cell>
          <cell r="Z2232" t="str">
            <v>HEMODIALISE / DIÁLISE</v>
          </cell>
          <cell r="AA2232">
            <v>10</v>
          </cell>
          <cell r="AB2232" t="str">
            <v>MÓVEIS E UTENSÍLIOS</v>
          </cell>
          <cell r="AC2232">
            <v>1065.22653173077</v>
          </cell>
          <cell r="AD2232" t="str">
            <v>BOM</v>
          </cell>
        </row>
        <row r="2233">
          <cell r="X2233">
            <v>7117</v>
          </cell>
          <cell r="Y2233">
            <v>2040730</v>
          </cell>
          <cell r="Z2233" t="str">
            <v>UNIDADE DE TERAPIA INTENSIVA</v>
          </cell>
          <cell r="AA2233">
            <v>10</v>
          </cell>
          <cell r="AB2233" t="str">
            <v>MAQ. E EQUIPAMENTOS</v>
          </cell>
          <cell r="AC2233">
            <v>4785.77675181624</v>
          </cell>
          <cell r="AD2233" t="str">
            <v>BOM</v>
          </cell>
        </row>
        <row r="2234">
          <cell r="X2234">
            <v>7201</v>
          </cell>
          <cell r="Y2234">
            <v>2040731</v>
          </cell>
          <cell r="Z2234" t="str">
            <v>REPOUSO STAFF – CLÍNICA MÉDICA</v>
          </cell>
          <cell r="AA2234">
            <v>5</v>
          </cell>
          <cell r="AB2234" t="str">
            <v>MÓVEIS E UTENSÍLIOS</v>
          </cell>
          <cell r="AC2234">
            <v>247.947293839031</v>
          </cell>
          <cell r="AD2234" t="str">
            <v>BOM</v>
          </cell>
        </row>
        <row r="2235">
          <cell r="X2235">
            <v>7202</v>
          </cell>
          <cell r="Y2235">
            <v>2040732</v>
          </cell>
          <cell r="Z2235" t="str">
            <v>REPOUSO MÉDICO – STAFF CLÍNICA CIRÚRGICA</v>
          </cell>
          <cell r="AA2235">
            <v>5</v>
          </cell>
          <cell r="AB2235" t="str">
            <v>MÓVEIS E UTENSÍLIOS</v>
          </cell>
          <cell r="AC2235">
            <v>244.268554522792</v>
          </cell>
          <cell r="AD2235" t="str">
            <v>BOM</v>
          </cell>
        </row>
        <row r="2236">
          <cell r="X2236">
            <v>7203</v>
          </cell>
          <cell r="Y2236">
            <v>2040733</v>
          </cell>
          <cell r="Z2236" t="str">
            <v>REPOUSO RESIDENTE – CLÍNICA MÉDICA</v>
          </cell>
          <cell r="AA2236">
            <v>5</v>
          </cell>
          <cell r="AB2236" t="str">
            <v>MÓVEIS E UTENSÍLIOS</v>
          </cell>
          <cell r="AC2236">
            <v>249.786663497151</v>
          </cell>
          <cell r="AD2236" t="str">
            <v>BOM</v>
          </cell>
        </row>
        <row r="2237">
          <cell r="X2237">
            <v>7204</v>
          </cell>
          <cell r="Y2237">
            <v>2040734</v>
          </cell>
          <cell r="Z2237" t="str">
            <v>REPOUSO RESIDENTE – CLÍNICA CIRÚRGICA</v>
          </cell>
          <cell r="AA2237">
            <v>5</v>
          </cell>
          <cell r="AB2237" t="str">
            <v>MÓVEIS E UTENSÍLIOS</v>
          </cell>
          <cell r="AC2237">
            <v>249.786663497151</v>
          </cell>
          <cell r="AD2237" t="str">
            <v>BOM</v>
          </cell>
        </row>
        <row r="2238">
          <cell r="X2238">
            <v>8309</v>
          </cell>
          <cell r="Y2238">
            <v>2040735</v>
          </cell>
          <cell r="Z2238" t="str">
            <v>REPOUSO RESIDENTE – CLÍNICA MÉDICA</v>
          </cell>
          <cell r="AA2238">
            <v>9</v>
          </cell>
          <cell r="AB2238" t="str">
            <v>MÓVEIS E UTENSÍLIOS</v>
          </cell>
          <cell r="AC2238">
            <v>477.781855804843</v>
          </cell>
          <cell r="AD2238" t="str">
            <v>BOM</v>
          </cell>
        </row>
        <row r="2239">
          <cell r="X2239">
            <v>8310</v>
          </cell>
          <cell r="Y2239">
            <v>2040736</v>
          </cell>
          <cell r="Z2239" t="str">
            <v>REPOUSO MÉDICO – STAFF CLÍNICA CIRÚRGICA</v>
          </cell>
          <cell r="AA2239">
            <v>9</v>
          </cell>
          <cell r="AB2239" t="str">
            <v>MÓVEIS E UTENSÍLIOS</v>
          </cell>
          <cell r="AC2239">
            <v>477.781855804843</v>
          </cell>
          <cell r="AD2239" t="str">
            <v>BOM</v>
          </cell>
        </row>
        <row r="2240">
          <cell r="X2240">
            <v>8311</v>
          </cell>
          <cell r="Y2240">
            <v>2040738</v>
          </cell>
          <cell r="Z2240" t="str">
            <v>REPOUSO – FARMÁCIA</v>
          </cell>
          <cell r="AA2240">
            <v>9</v>
          </cell>
          <cell r="AB2240" t="str">
            <v>MÓVEIS E UTENSÍLIOS</v>
          </cell>
          <cell r="AC2240">
            <v>477.781855804843</v>
          </cell>
          <cell r="AD2240" t="str">
            <v>BOM</v>
          </cell>
        </row>
        <row r="2241">
          <cell r="X2241">
            <v>8311</v>
          </cell>
          <cell r="Y2241">
            <v>2040737</v>
          </cell>
          <cell r="Z2241" t="str">
            <v>REPOUSO MEDICO 5 ANDAR</v>
          </cell>
          <cell r="AA2241">
            <v>9</v>
          </cell>
          <cell r="AB2241" t="str">
            <v>MÓVEIS E UTENSÍLIOS</v>
          </cell>
          <cell r="AC2241">
            <v>477.781855804843</v>
          </cell>
          <cell r="AD2241" t="str">
            <v>BOM</v>
          </cell>
        </row>
        <row r="2242">
          <cell r="X2242">
            <v>6822</v>
          </cell>
          <cell r="Y2242">
            <v>2040739</v>
          </cell>
          <cell r="Z2242" t="str">
            <v>CENTRO CIRÚRGICO</v>
          </cell>
          <cell r="AA2242">
            <v>3</v>
          </cell>
          <cell r="AB2242" t="str">
            <v>MAQ. E EQUIPAMENTOS</v>
          </cell>
          <cell r="AC2242" t="str">
            <v>-</v>
          </cell>
          <cell r="AD2242" t="str">
            <v>BOM</v>
          </cell>
        </row>
        <row r="2243">
          <cell r="X2243">
            <v>6824</v>
          </cell>
          <cell r="Y2243">
            <v>2040740</v>
          </cell>
          <cell r="Z2243" t="str">
            <v>APOIO AO DIAGNÓSTICO</v>
          </cell>
          <cell r="AA2243">
            <v>3</v>
          </cell>
          <cell r="AB2243" t="str">
            <v>MAQ. E EQUIPAMENTOS</v>
          </cell>
          <cell r="AC2243" t="str">
            <v>-</v>
          </cell>
          <cell r="AD2243" t="str">
            <v>BOM</v>
          </cell>
        </row>
        <row r="2244">
          <cell r="X2244">
            <v>6831</v>
          </cell>
          <cell r="Y2244">
            <v>2040741</v>
          </cell>
          <cell r="Z2244" t="str">
            <v>APOIO AO DIAGNÓSTICO</v>
          </cell>
          <cell r="AA2244">
            <v>3</v>
          </cell>
          <cell r="AB2244" t="str">
            <v>MAQ. E EQUIPAMENTOS</v>
          </cell>
          <cell r="AC2244" t="str">
            <v>-</v>
          </cell>
          <cell r="AD2244" t="str">
            <v>BOM</v>
          </cell>
        </row>
        <row r="2245">
          <cell r="X2245">
            <v>6836</v>
          </cell>
          <cell r="Y2245">
            <v>2040742</v>
          </cell>
          <cell r="Z2245" t="str">
            <v>APOIO AO DIAGNÓSTICO</v>
          </cell>
          <cell r="AA2245">
            <v>3</v>
          </cell>
          <cell r="AB2245" t="str">
            <v>MAQ. E EQUIPAMENTOS</v>
          </cell>
          <cell r="AC2245" t="str">
            <v>-</v>
          </cell>
          <cell r="AD2245" t="str">
            <v>BOM</v>
          </cell>
        </row>
        <row r="2246">
          <cell r="X2246">
            <v>6850</v>
          </cell>
          <cell r="Y2246">
            <v>2040743</v>
          </cell>
          <cell r="Z2246" t="str">
            <v>CENTRO CIRÚRGICO</v>
          </cell>
          <cell r="AA2246">
            <v>3</v>
          </cell>
          <cell r="AB2246" t="str">
            <v>MAQ. E EQUIPAMENTOS</v>
          </cell>
          <cell r="AC2246" t="str">
            <v>-</v>
          </cell>
          <cell r="AD2246" t="str">
            <v>BOM</v>
          </cell>
        </row>
        <row r="2247">
          <cell r="X2247">
            <v>6851</v>
          </cell>
          <cell r="Y2247">
            <v>2040744</v>
          </cell>
          <cell r="Z2247" t="str">
            <v>CENTRO CIRÚRGICO</v>
          </cell>
          <cell r="AA2247">
            <v>3</v>
          </cell>
          <cell r="AB2247" t="str">
            <v>MAQ. E EQUIPAMENTOS</v>
          </cell>
          <cell r="AC2247" t="str">
            <v>-</v>
          </cell>
          <cell r="AD2247" t="str">
            <v>BOM</v>
          </cell>
        </row>
        <row r="2248">
          <cell r="X2248">
            <v>6852</v>
          </cell>
          <cell r="Y2248">
            <v>2040745</v>
          </cell>
          <cell r="Z2248" t="str">
            <v>ALMOXARIFADO</v>
          </cell>
          <cell r="AA2248">
            <v>3</v>
          </cell>
          <cell r="AB2248" t="str">
            <v>MAQ. E EQUIPAMENTOS</v>
          </cell>
          <cell r="AC2248" t="str">
            <v>-</v>
          </cell>
          <cell r="AD2248" t="str">
            <v>BOM</v>
          </cell>
        </row>
        <row r="2249">
          <cell r="X2249">
            <v>6878</v>
          </cell>
          <cell r="Y2249">
            <v>2040746</v>
          </cell>
          <cell r="Z2249" t="str">
            <v>CENTRO CIRÚRGICO</v>
          </cell>
          <cell r="AA2249">
            <v>3</v>
          </cell>
          <cell r="AB2249" t="str">
            <v>MAQ. E EQUIPAMENTOS</v>
          </cell>
          <cell r="AC2249" t="str">
            <v>-</v>
          </cell>
          <cell r="AD2249" t="str">
            <v>BOM</v>
          </cell>
        </row>
        <row r="2250">
          <cell r="X2250">
            <v>6882</v>
          </cell>
          <cell r="Y2250">
            <v>2040747</v>
          </cell>
          <cell r="Z2250" t="str">
            <v>CENTRO CIRÚRGICO</v>
          </cell>
          <cell r="AA2250">
            <v>3</v>
          </cell>
          <cell r="AB2250" t="str">
            <v>MAQ. E EQUIPAMENTOS</v>
          </cell>
          <cell r="AC2250" t="str">
            <v>-</v>
          </cell>
          <cell r="AD2250" t="str">
            <v>BOM</v>
          </cell>
        </row>
        <row r="2251">
          <cell r="X2251">
            <v>6890</v>
          </cell>
          <cell r="Y2251">
            <v>2040748</v>
          </cell>
          <cell r="Z2251" t="str">
            <v>ALMOXARIFADO</v>
          </cell>
          <cell r="AA2251">
            <v>3</v>
          </cell>
          <cell r="AB2251" t="str">
            <v>MAQ. E EQUIPAMENTOS</v>
          </cell>
          <cell r="AC2251" t="str">
            <v>-</v>
          </cell>
          <cell r="AD2251" t="str">
            <v>BOM</v>
          </cell>
        </row>
        <row r="2252">
          <cell r="X2252">
            <v>8312</v>
          </cell>
          <cell r="Y2252">
            <v>2040749</v>
          </cell>
          <cell r="Z2252" t="str">
            <v>REPOUSO RESIDENTE – CLÍNICA CIRÚRGICA</v>
          </cell>
          <cell r="AA2252">
            <v>9</v>
          </cell>
          <cell r="AB2252" t="str">
            <v>MÓVEIS E UTENSÍLIOS</v>
          </cell>
          <cell r="AC2252">
            <v>389.470377675506</v>
          </cell>
          <cell r="AD2252" t="str">
            <v>BOM</v>
          </cell>
        </row>
        <row r="2253">
          <cell r="X2253">
            <v>8313</v>
          </cell>
          <cell r="Y2253">
            <v>2040750</v>
          </cell>
          <cell r="Z2253" t="str">
            <v>UNIDADE DE TERAPIA INTENSIVA</v>
          </cell>
          <cell r="AA2253">
            <v>9</v>
          </cell>
          <cell r="AB2253" t="str">
            <v>MÓVEIS E UTENSÍLIOS</v>
          </cell>
          <cell r="AC2253">
            <v>389.470377675506</v>
          </cell>
          <cell r="AD2253" t="str">
            <v>BOM</v>
          </cell>
        </row>
        <row r="2254">
          <cell r="X2254">
            <v>7206</v>
          </cell>
          <cell r="Y2254">
            <v>2040751</v>
          </cell>
          <cell r="Z2254" t="str">
            <v>UNIDADE DE TERAPIA INTENSIVA</v>
          </cell>
          <cell r="AA2254">
            <v>10</v>
          </cell>
          <cell r="AB2254" t="str">
            <v>MÓVEIS E UTENSÍLIOS</v>
          </cell>
          <cell r="AC2254">
            <v>149.733727810651</v>
          </cell>
          <cell r="AD2254" t="str">
            <v>BOM</v>
          </cell>
        </row>
        <row r="2255">
          <cell r="X2255">
            <v>7207</v>
          </cell>
          <cell r="Y2255">
            <v>2040752</v>
          </cell>
          <cell r="Z2255" t="str">
            <v>UNIDADE DE TERAPIA INTENSIVA</v>
          </cell>
          <cell r="AA2255">
            <v>10</v>
          </cell>
          <cell r="AB2255" t="str">
            <v>MÓVEIS E UTENSÍLIOS</v>
          </cell>
          <cell r="AC2255">
            <v>149.733727810651</v>
          </cell>
          <cell r="AD2255" t="str">
            <v>BOM</v>
          </cell>
        </row>
        <row r="2256">
          <cell r="X2256">
            <v>7208</v>
          </cell>
          <cell r="Y2256">
            <v>2040753</v>
          </cell>
          <cell r="Z2256" t="str">
            <v>UNIDADE DE TERAPIA INTENSIVA</v>
          </cell>
          <cell r="AA2256">
            <v>10</v>
          </cell>
          <cell r="AB2256" t="str">
            <v>MÓVEIS E UTENSÍLIOS</v>
          </cell>
          <cell r="AC2256">
            <v>149.733727810651</v>
          </cell>
          <cell r="AD2256" t="str">
            <v>BOM</v>
          </cell>
        </row>
        <row r="2257">
          <cell r="X2257">
            <v>7209</v>
          </cell>
          <cell r="Y2257">
            <v>2040754</v>
          </cell>
          <cell r="Z2257" t="str">
            <v>UNIDADE DE TERAPIA INTENSIVA</v>
          </cell>
          <cell r="AA2257">
            <v>10</v>
          </cell>
          <cell r="AB2257" t="str">
            <v>MÓVEIS E UTENSÍLIOS</v>
          </cell>
          <cell r="AC2257">
            <v>149.733727810651</v>
          </cell>
          <cell r="AD2257" t="str">
            <v>BOM</v>
          </cell>
        </row>
        <row r="2258">
          <cell r="X2258">
            <v>8355</v>
          </cell>
          <cell r="Y2258">
            <v>2040755</v>
          </cell>
          <cell r="Z2258" t="str">
            <v>SETOR DE FISIOTERAPIA</v>
          </cell>
          <cell r="AA2258">
            <v>2</v>
          </cell>
          <cell r="AB2258" t="str">
            <v>MAQ. E EQUIPAMENTOS</v>
          </cell>
          <cell r="AC2258" t="str">
            <v>-</v>
          </cell>
          <cell r="AD2258" t="str">
            <v>BOM</v>
          </cell>
        </row>
        <row r="2259">
          <cell r="X2259">
            <v>8356</v>
          </cell>
          <cell r="Y2259">
            <v>2040756</v>
          </cell>
          <cell r="Z2259" t="str">
            <v>SETOR DE FISIOTERAPIA</v>
          </cell>
          <cell r="AA2259">
            <v>2</v>
          </cell>
          <cell r="AB2259" t="str">
            <v>MAQ. E EQUIPAMENTOS</v>
          </cell>
          <cell r="AC2259" t="str">
            <v>-</v>
          </cell>
          <cell r="AD2259" t="str">
            <v>BOM</v>
          </cell>
        </row>
        <row r="2260">
          <cell r="X2260">
            <v>8357</v>
          </cell>
          <cell r="Y2260">
            <v>2040757</v>
          </cell>
          <cell r="Z2260" t="str">
            <v>SETOR DE FISIOTERAPIA</v>
          </cell>
          <cell r="AA2260">
            <v>2</v>
          </cell>
          <cell r="AB2260" t="str">
            <v>MAQ. E EQUIPAMENTOS</v>
          </cell>
          <cell r="AC2260" t="str">
            <v>-</v>
          </cell>
          <cell r="AD2260" t="str">
            <v>BOM</v>
          </cell>
        </row>
        <row r="2261">
          <cell r="X2261">
            <v>8358</v>
          </cell>
          <cell r="Y2261">
            <v>2040758</v>
          </cell>
          <cell r="Z2261" t="str">
            <v>SETOR DE FISIOTERAPIA</v>
          </cell>
          <cell r="AA2261">
            <v>2</v>
          </cell>
          <cell r="AB2261" t="str">
            <v>MAQ. E EQUIPAMENTOS</v>
          </cell>
          <cell r="AC2261" t="str">
            <v>-</v>
          </cell>
          <cell r="AD2261" t="str">
            <v>BOM</v>
          </cell>
        </row>
        <row r="2262">
          <cell r="X2262">
            <v>8359</v>
          </cell>
          <cell r="Y2262">
            <v>2040759</v>
          </cell>
          <cell r="Z2262" t="str">
            <v>SETOR DE FISIOTERAPIA</v>
          </cell>
          <cell r="AA2262">
            <v>2</v>
          </cell>
          <cell r="AB2262" t="str">
            <v>MAQ. E EQUIPAMENTOS</v>
          </cell>
          <cell r="AC2262" t="str">
            <v>-</v>
          </cell>
          <cell r="AD2262" t="str">
            <v>BOM</v>
          </cell>
        </row>
        <row r="2263">
          <cell r="X2263">
            <v>8360</v>
          </cell>
          <cell r="Y2263">
            <v>2040760</v>
          </cell>
          <cell r="Z2263" t="str">
            <v>SETOR DE FISIOTERAPIA</v>
          </cell>
          <cell r="AA2263">
            <v>2</v>
          </cell>
          <cell r="AB2263" t="str">
            <v>MAQ. E EQUIPAMENTOS</v>
          </cell>
          <cell r="AC2263" t="str">
            <v>-</v>
          </cell>
          <cell r="AD2263" t="str">
            <v>BOM</v>
          </cell>
        </row>
        <row r="2264">
          <cell r="X2264">
            <v>8361</v>
          </cell>
          <cell r="Y2264">
            <v>2040761</v>
          </cell>
          <cell r="Z2264" t="str">
            <v>SETOR DE FISIOTERAPIA</v>
          </cell>
          <cell r="AA2264">
            <v>2</v>
          </cell>
          <cell r="AB2264" t="str">
            <v>MAQ. E EQUIPAMENTOS</v>
          </cell>
          <cell r="AC2264" t="str">
            <v>-</v>
          </cell>
          <cell r="AD2264" t="str">
            <v>BOM</v>
          </cell>
        </row>
        <row r="2265">
          <cell r="X2265">
            <v>8362</v>
          </cell>
          <cell r="Y2265">
            <v>2040762</v>
          </cell>
          <cell r="Z2265" t="str">
            <v>SETOR DE FISIOTERAPIA</v>
          </cell>
          <cell r="AA2265">
            <v>2</v>
          </cell>
          <cell r="AB2265" t="str">
            <v>MAQ. E EQUIPAMENTOS</v>
          </cell>
          <cell r="AC2265" t="str">
            <v>-</v>
          </cell>
          <cell r="AD2265" t="str">
            <v>BOM</v>
          </cell>
        </row>
        <row r="2266">
          <cell r="X2266">
            <v>8363</v>
          </cell>
          <cell r="Y2266">
            <v>2040763</v>
          </cell>
          <cell r="Z2266" t="str">
            <v>SETOR DE FISIOTERAPIA</v>
          </cell>
          <cell r="AA2266">
            <v>2</v>
          </cell>
          <cell r="AB2266" t="str">
            <v>MAQ. E EQUIPAMENTOS</v>
          </cell>
          <cell r="AC2266" t="str">
            <v>-</v>
          </cell>
          <cell r="AD2266" t="str">
            <v>BOM</v>
          </cell>
        </row>
        <row r="2267">
          <cell r="X2267">
            <v>8244</v>
          </cell>
          <cell r="Y2267">
            <v>2040764</v>
          </cell>
          <cell r="Z2267" t="str">
            <v>UNIDADE DE TERAPIA INTENSIVA</v>
          </cell>
          <cell r="AA2267">
            <v>5</v>
          </cell>
          <cell r="AB2267" t="str">
            <v>MÓVEIS E UTENSÍLIOS</v>
          </cell>
          <cell r="AC2267" t="str">
            <v>-</v>
          </cell>
          <cell r="AD2267" t="str">
            <v>BOM</v>
          </cell>
        </row>
        <row r="2268">
          <cell r="X2268">
            <v>8245</v>
          </cell>
          <cell r="Y2268">
            <v>2040765</v>
          </cell>
          <cell r="Z2268" t="str">
            <v>SALA DE ACOLHIMENTO</v>
          </cell>
          <cell r="AA2268">
            <v>5</v>
          </cell>
          <cell r="AB2268" t="str">
            <v>MÓVEIS E UTENSÍLIOS</v>
          </cell>
          <cell r="AC2268" t="str">
            <v>-</v>
          </cell>
          <cell r="AD2268" t="str">
            <v>BOM</v>
          </cell>
        </row>
        <row r="2269">
          <cell r="X2269">
            <v>8246</v>
          </cell>
          <cell r="Y2269">
            <v>2040766</v>
          </cell>
          <cell r="Z2269" t="str">
            <v>HEMODIALISE / DIÁLISE</v>
          </cell>
          <cell r="AA2269">
            <v>5</v>
          </cell>
          <cell r="AB2269" t="str">
            <v>MÓVEIS E UTENSÍLIOS</v>
          </cell>
          <cell r="AC2269" t="str">
            <v>-</v>
          </cell>
          <cell r="AD2269" t="str">
            <v>BOM</v>
          </cell>
        </row>
        <row r="2270">
          <cell r="X2270">
            <v>8247</v>
          </cell>
          <cell r="Y2270">
            <v>2040767</v>
          </cell>
          <cell r="Z2270" t="str">
            <v>HEMODIALISE / DIÁLISE</v>
          </cell>
          <cell r="AA2270">
            <v>5</v>
          </cell>
          <cell r="AB2270" t="str">
            <v>MÓVEIS E UTENSÍLIOS</v>
          </cell>
          <cell r="AC2270" t="str">
            <v>-</v>
          </cell>
          <cell r="AD2270" t="str">
            <v>BOM</v>
          </cell>
        </row>
        <row r="2271">
          <cell r="X2271">
            <v>8013</v>
          </cell>
          <cell r="Y2271">
            <v>2040768</v>
          </cell>
          <cell r="Z2271" t="str">
            <v>AGÊNCIA TRANSFUSIONAL</v>
          </cell>
          <cell r="AA2271">
            <v>2</v>
          </cell>
          <cell r="AB2271" t="str">
            <v>MAQ. E EQUIPAMENTOS</v>
          </cell>
          <cell r="AC2271" t="str">
            <v>-</v>
          </cell>
          <cell r="AD2271" t="str">
            <v>BOM</v>
          </cell>
        </row>
        <row r="2272">
          <cell r="X2272">
            <v>8014</v>
          </cell>
          <cell r="Y2272">
            <v>2040769</v>
          </cell>
          <cell r="Z2272" t="str">
            <v>AGÊNCIA TRANSFUSIONAL</v>
          </cell>
          <cell r="AA2272">
            <v>2</v>
          </cell>
          <cell r="AB2272" t="str">
            <v>MAQ. E EQUIPAMENTOS</v>
          </cell>
          <cell r="AC2272" t="str">
            <v>-</v>
          </cell>
          <cell r="AD2272" t="str">
            <v>BOM</v>
          </cell>
        </row>
        <row r="2273">
          <cell r="X2273">
            <v>8015</v>
          </cell>
          <cell r="Y2273">
            <v>2040770</v>
          </cell>
          <cell r="Z2273" t="str">
            <v>AGÊNCIA TRANSFUSIONAL</v>
          </cell>
          <cell r="AA2273">
            <v>2</v>
          </cell>
          <cell r="AB2273" t="str">
            <v>MAQ. E EQUIPAMENTOS</v>
          </cell>
          <cell r="AC2273" t="str">
            <v>-</v>
          </cell>
          <cell r="AD2273" t="str">
            <v>BOM</v>
          </cell>
        </row>
        <row r="2274">
          <cell r="X2274">
            <v>8016</v>
          </cell>
          <cell r="Y2274">
            <v>2040771</v>
          </cell>
          <cell r="Z2274" t="str">
            <v>AGÊNCIA TRANSFUSIONAL</v>
          </cell>
          <cell r="AA2274">
            <v>2</v>
          </cell>
          <cell r="AB2274" t="str">
            <v>MAQ. E EQUIPAMENTOS</v>
          </cell>
          <cell r="AC2274" t="str">
            <v>-</v>
          </cell>
          <cell r="AD2274" t="str">
            <v>BOM</v>
          </cell>
        </row>
        <row r="2275">
          <cell r="X2275">
            <v>8017</v>
          </cell>
          <cell r="Y2275">
            <v>2040772</v>
          </cell>
          <cell r="Z2275" t="str">
            <v>AGÊNCIA TRANSFUSIONAL</v>
          </cell>
          <cell r="AA2275">
            <v>2</v>
          </cell>
          <cell r="AB2275" t="str">
            <v>MAQ. E EQUIPAMENTOS</v>
          </cell>
          <cell r="AC2275" t="str">
            <v>-</v>
          </cell>
          <cell r="AD2275" t="str">
            <v>BOM</v>
          </cell>
        </row>
        <row r="2276">
          <cell r="X2276">
            <v>8288</v>
          </cell>
          <cell r="Y2276">
            <v>2040773</v>
          </cell>
          <cell r="Z2276" t="str">
            <v>ASTEC</v>
          </cell>
          <cell r="AA2276">
            <v>3</v>
          </cell>
          <cell r="AB2276" t="str">
            <v>EQUIP. DE INFORMÁTICA</v>
          </cell>
          <cell r="AC2276" t="str">
            <v>-</v>
          </cell>
          <cell r="AD2276" t="str">
            <v>BOM</v>
          </cell>
        </row>
        <row r="2277">
          <cell r="X2277">
            <v>8289</v>
          </cell>
          <cell r="Y2277">
            <v>2040774</v>
          </cell>
          <cell r="Z2277" t="str">
            <v>ASTEC</v>
          </cell>
          <cell r="AA2277">
            <v>3</v>
          </cell>
          <cell r="AB2277" t="str">
            <v>EQUIP. DE INFORMÁTICA</v>
          </cell>
          <cell r="AC2277" t="str">
            <v>-</v>
          </cell>
          <cell r="AD2277" t="str">
            <v>BOM</v>
          </cell>
        </row>
        <row r="2278">
          <cell r="X2278">
            <v>8290</v>
          </cell>
          <cell r="Y2278">
            <v>2040775</v>
          </cell>
          <cell r="Z2278" t="str">
            <v>ASTEC</v>
          </cell>
          <cell r="AA2278">
            <v>3</v>
          </cell>
          <cell r="AB2278" t="str">
            <v>EQUIP. DE INFORMÁTICA</v>
          </cell>
          <cell r="AC2278" t="str">
            <v>-</v>
          </cell>
          <cell r="AD2278" t="str">
            <v>BOM</v>
          </cell>
        </row>
        <row r="2279">
          <cell r="X2279">
            <v>8298</v>
          </cell>
          <cell r="Y2279">
            <v>2040776</v>
          </cell>
          <cell r="Z2279" t="str">
            <v>ASTEC</v>
          </cell>
          <cell r="AA2279">
            <v>3</v>
          </cell>
          <cell r="AB2279" t="str">
            <v>EQUIP. DE INFORMÁTICA</v>
          </cell>
          <cell r="AC2279" t="str">
            <v>-</v>
          </cell>
          <cell r="AD2279" t="str">
            <v>BOM</v>
          </cell>
        </row>
        <row r="2280">
          <cell r="X2280">
            <v>8299</v>
          </cell>
          <cell r="Y2280">
            <v>2040777</v>
          </cell>
          <cell r="Z2280" t="str">
            <v>ASTEC</v>
          </cell>
          <cell r="AA2280">
            <v>3</v>
          </cell>
          <cell r="AB2280" t="str">
            <v>EQUIP. DE INFORMÁTICA</v>
          </cell>
          <cell r="AC2280" t="str">
            <v>-</v>
          </cell>
          <cell r="AD2280" t="str">
            <v>BOM</v>
          </cell>
        </row>
        <row r="2281">
          <cell r="X2281">
            <v>8300</v>
          </cell>
          <cell r="Y2281">
            <v>2040778</v>
          </cell>
          <cell r="Z2281" t="str">
            <v>ASTEC</v>
          </cell>
          <cell r="AA2281">
            <v>3</v>
          </cell>
          <cell r="AB2281" t="str">
            <v>EQUIP. DE INFORMÁTICA</v>
          </cell>
          <cell r="AC2281" t="str">
            <v>-</v>
          </cell>
          <cell r="AD2281" t="str">
            <v>BOM</v>
          </cell>
        </row>
        <row r="2282">
          <cell r="X2282">
            <v>8012</v>
          </cell>
          <cell r="Y2282">
            <v>2040779</v>
          </cell>
          <cell r="Z2282" t="str">
            <v>CENTRO CIRÚRGICO</v>
          </cell>
          <cell r="AA2282">
            <v>10</v>
          </cell>
          <cell r="AB2282" t="str">
            <v>MAQ. E EQUIPAMENTOS</v>
          </cell>
          <cell r="AC2282">
            <v>5225.34516765286</v>
          </cell>
          <cell r="AD2282" t="str">
            <v>BOM</v>
          </cell>
        </row>
        <row r="2283">
          <cell r="X2283">
            <v>8301</v>
          </cell>
          <cell r="Y2283">
            <v>2040780</v>
          </cell>
          <cell r="Z2283" t="str">
            <v>FARMÁCIA</v>
          </cell>
          <cell r="AA2283">
            <v>3</v>
          </cell>
          <cell r="AB2283" t="str">
            <v>MAQ. E EQUIPAMENTOS</v>
          </cell>
          <cell r="AC2283">
            <v>14.8166118781503</v>
          </cell>
          <cell r="AD2283" t="str">
            <v>BOM</v>
          </cell>
        </row>
        <row r="2284">
          <cell r="X2284">
            <v>8303</v>
          </cell>
          <cell r="Y2284">
            <v>2040781</v>
          </cell>
          <cell r="Z2284" t="str">
            <v>ROUPARIA</v>
          </cell>
          <cell r="AA2284">
            <v>3</v>
          </cell>
          <cell r="AB2284" t="str">
            <v>MAQ. E EQUIPAMENTOS</v>
          </cell>
          <cell r="AC2284">
            <v>28.162962962963</v>
          </cell>
          <cell r="AD2284" t="str">
            <v>BOM</v>
          </cell>
        </row>
        <row r="2285">
          <cell r="X2285">
            <v>8304</v>
          </cell>
          <cell r="Y2285">
            <v>2040782</v>
          </cell>
          <cell r="Z2285" t="str">
            <v>FARMÁCIA – DOSE</v>
          </cell>
          <cell r="AA2285">
            <v>3</v>
          </cell>
          <cell r="AB2285" t="str">
            <v>MAQ. E EQUIPAMENTOS</v>
          </cell>
          <cell r="AC2285">
            <v>28.1629629629631</v>
          </cell>
          <cell r="AD2285" t="str">
            <v>BOM</v>
          </cell>
        </row>
        <row r="2286">
          <cell r="X2286">
            <v>8305</v>
          </cell>
          <cell r="Y2286">
            <v>2040783</v>
          </cell>
          <cell r="Z2286" t="str">
            <v>CENTRO DE TERAPIA INTENSIVA</v>
          </cell>
          <cell r="AA2286">
            <v>10</v>
          </cell>
          <cell r="AB2286" t="str">
            <v>MAQ. E EQUIPAMENTOS</v>
          </cell>
          <cell r="AC2286">
            <v>85.695003287311</v>
          </cell>
          <cell r="AD2286" t="str">
            <v>BOM</v>
          </cell>
        </row>
        <row r="2287">
          <cell r="X2287">
            <v>8306</v>
          </cell>
          <cell r="Y2287">
            <v>2040784</v>
          </cell>
          <cell r="Z2287" t="str">
            <v>CENTRO DE TERAPIA INTENSIVA</v>
          </cell>
          <cell r="AA2287">
            <v>10</v>
          </cell>
          <cell r="AB2287" t="str">
            <v>MAQ. E EQUIPAMENTOS</v>
          </cell>
          <cell r="AC2287">
            <v>85.695003287311</v>
          </cell>
          <cell r="AD2287" t="str">
            <v>BOM</v>
          </cell>
        </row>
        <row r="2288">
          <cell r="X2288">
            <v>8307</v>
          </cell>
          <cell r="Y2288">
            <v>2040785</v>
          </cell>
          <cell r="Z2288" t="str">
            <v>CLINICA MEDICA</v>
          </cell>
          <cell r="AA2288">
            <v>10</v>
          </cell>
          <cell r="AB2288" t="str">
            <v>MAQ. E EQUIPAMENTOS</v>
          </cell>
          <cell r="AC2288">
            <v>71.895003287311</v>
          </cell>
          <cell r="AD2288" t="str">
            <v>BOM</v>
          </cell>
        </row>
        <row r="2289">
          <cell r="X2289">
            <v>8308</v>
          </cell>
          <cell r="Y2289">
            <v>2040786</v>
          </cell>
          <cell r="Z2289" t="str">
            <v>CLINICA CIRURGICA</v>
          </cell>
          <cell r="AA2289">
            <v>10</v>
          </cell>
          <cell r="AB2289" t="str">
            <v>MAQ. E EQUIPAMENTOS</v>
          </cell>
          <cell r="AC2289">
            <v>71.895003287311</v>
          </cell>
          <cell r="AD2289" t="str">
            <v>BOM</v>
          </cell>
        </row>
        <row r="2290">
          <cell r="X2290">
            <v>8605</v>
          </cell>
          <cell r="Y2290">
            <v>2040787</v>
          </cell>
          <cell r="Z2290" t="str">
            <v>ENGENHARIA CLÍNICA</v>
          </cell>
          <cell r="AA2290">
            <v>10</v>
          </cell>
          <cell r="AB2290" t="str">
            <v>MAQ. E EQUIPAMENTOS</v>
          </cell>
          <cell r="AC2290">
            <v>2197.69651709402</v>
          </cell>
          <cell r="AD2290" t="str">
            <v>BOM</v>
          </cell>
        </row>
        <row r="2291">
          <cell r="X2291">
            <v>7122</v>
          </cell>
          <cell r="Y2291">
            <v>2040788</v>
          </cell>
          <cell r="Z2291" t="str">
            <v>CLINICA MÉDICA</v>
          </cell>
          <cell r="AA2291">
            <v>6</v>
          </cell>
          <cell r="AB2291" t="str">
            <v>MAQ. E EQUIPAMENTOS</v>
          </cell>
          <cell r="AC2291">
            <v>79.7152914734499</v>
          </cell>
          <cell r="AD2291" t="str">
            <v>BOM</v>
          </cell>
        </row>
        <row r="2292">
          <cell r="X2292">
            <v>7123</v>
          </cell>
          <cell r="Y2292">
            <v>2040789</v>
          </cell>
          <cell r="Z2292" t="str">
            <v>CLINICA MÉDICA</v>
          </cell>
          <cell r="AA2292">
            <v>6</v>
          </cell>
          <cell r="AB2292" t="str">
            <v>MAQ. E EQUIPAMENTOS</v>
          </cell>
          <cell r="AC2292">
            <v>79.7152914734499</v>
          </cell>
          <cell r="AD2292" t="str">
            <v>BOM</v>
          </cell>
        </row>
        <row r="2293">
          <cell r="X2293">
            <v>7124</v>
          </cell>
          <cell r="Y2293">
            <v>2040790</v>
          </cell>
          <cell r="Z2293" t="str">
            <v>CLINICA MÉDICA</v>
          </cell>
          <cell r="AA2293">
            <v>6</v>
          </cell>
          <cell r="AB2293" t="str">
            <v>MAQ. E EQUIPAMENTOS</v>
          </cell>
          <cell r="AC2293">
            <v>79.7152914734499</v>
          </cell>
          <cell r="AD2293" t="str">
            <v>BOM</v>
          </cell>
        </row>
        <row r="2294">
          <cell r="X2294">
            <v>7125</v>
          </cell>
          <cell r="Y2294">
            <v>2040791</v>
          </cell>
          <cell r="Z2294" t="str">
            <v>CLINICA MÉDICA</v>
          </cell>
          <cell r="AA2294">
            <v>6</v>
          </cell>
          <cell r="AB2294" t="str">
            <v>MAQ. E EQUIPAMENTOS</v>
          </cell>
          <cell r="AC2294">
            <v>79.7152914734499</v>
          </cell>
          <cell r="AD2294" t="str">
            <v>BOM</v>
          </cell>
        </row>
        <row r="2295">
          <cell r="X2295">
            <v>7126</v>
          </cell>
          <cell r="Y2295">
            <v>2040792</v>
          </cell>
          <cell r="Z2295" t="str">
            <v>CLINICA MÉDICA</v>
          </cell>
          <cell r="AA2295">
            <v>6</v>
          </cell>
          <cell r="AB2295" t="str">
            <v>MAQ. E EQUIPAMENTOS</v>
          </cell>
          <cell r="AC2295">
            <v>79.7152914734499</v>
          </cell>
          <cell r="AD2295" t="str">
            <v>BOM</v>
          </cell>
        </row>
        <row r="2296">
          <cell r="X2296">
            <v>7127</v>
          </cell>
          <cell r="Y2296">
            <v>2040793</v>
          </cell>
          <cell r="Z2296" t="str">
            <v>CLINICA MÉDICA</v>
          </cell>
          <cell r="AA2296">
            <v>6</v>
          </cell>
          <cell r="AB2296" t="str">
            <v>MAQ. E EQUIPAMENTOS</v>
          </cell>
          <cell r="AC2296">
            <v>79.7152914734499</v>
          </cell>
          <cell r="AD2296" t="str">
            <v>BOM</v>
          </cell>
        </row>
        <row r="2297">
          <cell r="X2297">
            <v>7128</v>
          </cell>
          <cell r="Y2297">
            <v>2040794</v>
          </cell>
          <cell r="Z2297" t="str">
            <v>CLINICA MÉDICA</v>
          </cell>
          <cell r="AA2297">
            <v>6</v>
          </cell>
          <cell r="AB2297" t="str">
            <v>MAQ. E EQUIPAMENTOS</v>
          </cell>
          <cell r="AC2297">
            <v>79.7152914734499</v>
          </cell>
          <cell r="AD2297" t="str">
            <v>BOM</v>
          </cell>
        </row>
        <row r="2298">
          <cell r="X2298">
            <v>7129</v>
          </cell>
          <cell r="Y2298">
            <v>2040795</v>
          </cell>
          <cell r="Z2298" t="str">
            <v>CLINICA MÉDICA</v>
          </cell>
          <cell r="AA2298">
            <v>6</v>
          </cell>
          <cell r="AB2298" t="str">
            <v>MAQ. E EQUIPAMENTOS</v>
          </cell>
          <cell r="AC2298">
            <v>79.7152914734499</v>
          </cell>
          <cell r="AD2298" t="str">
            <v>BOM</v>
          </cell>
        </row>
        <row r="2299">
          <cell r="X2299">
            <v>7131</v>
          </cell>
          <cell r="Y2299">
            <v>2040797</v>
          </cell>
          <cell r="Z2299" t="str">
            <v>CLINICA MÉDICA</v>
          </cell>
          <cell r="AA2299">
            <v>6</v>
          </cell>
          <cell r="AB2299" t="str">
            <v>MAQ. E EQUIPAMENTOS</v>
          </cell>
          <cell r="AC2299">
            <v>79.7152914734499</v>
          </cell>
          <cell r="AD2299" t="str">
            <v>BOM</v>
          </cell>
        </row>
        <row r="2300">
          <cell r="X2300">
            <v>7132</v>
          </cell>
          <cell r="Y2300">
            <v>2040798</v>
          </cell>
          <cell r="Z2300" t="str">
            <v>CLINICA MÉDICA</v>
          </cell>
          <cell r="AA2300">
            <v>6</v>
          </cell>
          <cell r="AB2300" t="str">
            <v>MAQ. E EQUIPAMENTOS</v>
          </cell>
          <cell r="AC2300">
            <v>79.7152914734499</v>
          </cell>
          <cell r="AD2300" t="str">
            <v>BOM</v>
          </cell>
        </row>
        <row r="2301">
          <cell r="X2301">
            <v>7134</v>
          </cell>
          <cell r="Y2301">
            <v>2040800</v>
          </cell>
          <cell r="Z2301" t="str">
            <v>CLINICA MÉDICA</v>
          </cell>
          <cell r="AA2301">
            <v>6</v>
          </cell>
          <cell r="AB2301" t="str">
            <v>MAQ. E EQUIPAMENTOS</v>
          </cell>
          <cell r="AC2301">
            <v>79.7152914734499</v>
          </cell>
          <cell r="AD2301" t="str">
            <v>BOM</v>
          </cell>
        </row>
        <row r="2302">
          <cell r="X2302">
            <v>7135</v>
          </cell>
          <cell r="Y2302">
            <v>2040801</v>
          </cell>
          <cell r="Z2302" t="str">
            <v>CLINICA MÉDICA</v>
          </cell>
          <cell r="AA2302">
            <v>6</v>
          </cell>
          <cell r="AB2302" t="str">
            <v>MAQ. E EQUIPAMENTOS</v>
          </cell>
          <cell r="AC2302">
            <v>79.7152914734499</v>
          </cell>
          <cell r="AD2302" t="str">
            <v>BOM</v>
          </cell>
        </row>
        <row r="2303">
          <cell r="X2303">
            <v>7136</v>
          </cell>
          <cell r="Y2303">
            <v>2040802</v>
          </cell>
          <cell r="Z2303" t="str">
            <v>CLINICA MÉDICA</v>
          </cell>
          <cell r="AA2303">
            <v>6</v>
          </cell>
          <cell r="AB2303" t="str">
            <v>MAQ. E EQUIPAMENTOS</v>
          </cell>
          <cell r="AC2303">
            <v>79.7152914734499</v>
          </cell>
          <cell r="AD2303" t="str">
            <v>BOM</v>
          </cell>
        </row>
        <row r="2304">
          <cell r="X2304">
            <v>7137</v>
          </cell>
          <cell r="Y2304">
            <v>2040803</v>
          </cell>
          <cell r="Z2304" t="str">
            <v>CLINICA MÉDICA</v>
          </cell>
          <cell r="AA2304">
            <v>6</v>
          </cell>
          <cell r="AB2304" t="str">
            <v>MAQ. E EQUIPAMENTOS</v>
          </cell>
          <cell r="AC2304">
            <v>79.7152914734499</v>
          </cell>
          <cell r="AD2304" t="str">
            <v>BOM</v>
          </cell>
        </row>
        <row r="2305">
          <cell r="X2305">
            <v>7138</v>
          </cell>
          <cell r="Y2305">
            <v>2040804</v>
          </cell>
          <cell r="Z2305" t="str">
            <v>CLINICA MÉDICA</v>
          </cell>
          <cell r="AA2305">
            <v>6</v>
          </cell>
          <cell r="AB2305" t="str">
            <v>MAQ. E EQUIPAMENTOS</v>
          </cell>
          <cell r="AC2305">
            <v>79.7152914734499</v>
          </cell>
          <cell r="AD2305" t="str">
            <v>BOM</v>
          </cell>
        </row>
        <row r="2306">
          <cell r="X2306">
            <v>7139</v>
          </cell>
          <cell r="Y2306">
            <v>2040805</v>
          </cell>
          <cell r="Z2306" t="str">
            <v>HEMODIALISE / DIÁLISE</v>
          </cell>
          <cell r="AA2306">
            <v>6</v>
          </cell>
          <cell r="AB2306" t="str">
            <v>MAQ. E EQUIPAMENTOS</v>
          </cell>
          <cell r="AC2306">
            <v>79.7152914734499</v>
          </cell>
          <cell r="AD2306" t="str">
            <v>BOM</v>
          </cell>
        </row>
        <row r="2307">
          <cell r="X2307">
            <v>7140</v>
          </cell>
          <cell r="Y2307">
            <v>2040806</v>
          </cell>
          <cell r="Z2307" t="str">
            <v>CLINICA MÉDICA</v>
          </cell>
          <cell r="AA2307">
            <v>6</v>
          </cell>
          <cell r="AB2307" t="str">
            <v>MAQ. E EQUIPAMENTOS</v>
          </cell>
          <cell r="AC2307">
            <v>79.7152914734499</v>
          </cell>
          <cell r="AD2307" t="str">
            <v>BOM</v>
          </cell>
        </row>
        <row r="2308">
          <cell r="X2308">
            <v>7141</v>
          </cell>
          <cell r="Y2308">
            <v>2040807</v>
          </cell>
          <cell r="Z2308" t="str">
            <v>CLINICA MÉDICA</v>
          </cell>
          <cell r="AA2308">
            <v>6</v>
          </cell>
          <cell r="AB2308" t="str">
            <v>MAQ. E EQUIPAMENTOS</v>
          </cell>
          <cell r="AC2308">
            <v>79.7152914734499</v>
          </cell>
          <cell r="AD2308" t="str">
            <v>BOM</v>
          </cell>
        </row>
        <row r="2309">
          <cell r="X2309">
            <v>7142</v>
          </cell>
          <cell r="Y2309">
            <v>2040808</v>
          </cell>
          <cell r="Z2309" t="str">
            <v>CLINICA MÉDICA</v>
          </cell>
          <cell r="AA2309">
            <v>6</v>
          </cell>
          <cell r="AB2309" t="str">
            <v>MAQ. E EQUIPAMENTOS</v>
          </cell>
          <cell r="AC2309">
            <v>79.7152914734499</v>
          </cell>
          <cell r="AD2309" t="str">
            <v>BOM</v>
          </cell>
        </row>
        <row r="2310">
          <cell r="X2310">
            <v>7144</v>
          </cell>
          <cell r="Y2310">
            <v>2040810</v>
          </cell>
          <cell r="Z2310" t="str">
            <v>GALPÃO ALMOXARIFADO</v>
          </cell>
          <cell r="AA2310">
            <v>6</v>
          </cell>
          <cell r="AB2310" t="str">
            <v>MAQ. E EQUIPAMENTOS</v>
          </cell>
          <cell r="AC2310">
            <v>79.7152914734499</v>
          </cell>
          <cell r="AD2310" t="str">
            <v>SUCATA</v>
          </cell>
        </row>
        <row r="2311">
          <cell r="X2311">
            <v>7145</v>
          </cell>
          <cell r="Y2311">
            <v>2040811</v>
          </cell>
          <cell r="Z2311" t="str">
            <v>GALPÃO ALMOXARIFADO</v>
          </cell>
          <cell r="AA2311">
            <v>6</v>
          </cell>
          <cell r="AB2311" t="str">
            <v>MAQ. E EQUIPAMENTOS</v>
          </cell>
          <cell r="AC2311">
            <v>79.7152914734499</v>
          </cell>
          <cell r="AD2311" t="str">
            <v>SUCATA</v>
          </cell>
        </row>
        <row r="2312">
          <cell r="X2312">
            <v>7147</v>
          </cell>
          <cell r="Y2312">
            <v>2040813</v>
          </cell>
          <cell r="Z2312" t="str">
            <v>HEMODIALISE / DIÁLISE</v>
          </cell>
          <cell r="AA2312">
            <v>6</v>
          </cell>
          <cell r="AB2312" t="str">
            <v>MAQ. E EQUIPAMENTOS</v>
          </cell>
          <cell r="AC2312">
            <v>79.7152914734499</v>
          </cell>
          <cell r="AD2312" t="str">
            <v>BOM</v>
          </cell>
        </row>
        <row r="2313">
          <cell r="X2313">
            <v>7148</v>
          </cell>
          <cell r="Y2313">
            <v>2040814</v>
          </cell>
          <cell r="Z2313" t="str">
            <v>GALPÃO ALMOXARIFADO</v>
          </cell>
          <cell r="AA2313">
            <v>6</v>
          </cell>
          <cell r="AB2313" t="str">
            <v>MAQ. E EQUIPAMENTOS</v>
          </cell>
          <cell r="AC2313">
            <v>79.7152914734499</v>
          </cell>
          <cell r="AD2313" t="str">
            <v>SUCATA</v>
          </cell>
        </row>
        <row r="2314">
          <cell r="X2314">
            <v>7149</v>
          </cell>
          <cell r="Y2314">
            <v>2040815</v>
          </cell>
          <cell r="Z2314" t="str">
            <v>CLINICA MÉDICA</v>
          </cell>
          <cell r="AA2314">
            <v>6</v>
          </cell>
          <cell r="AB2314" t="str">
            <v>MAQ. E EQUIPAMENTOS</v>
          </cell>
          <cell r="AC2314">
            <v>79.7152914734499</v>
          </cell>
          <cell r="AD2314" t="str">
            <v>BOM</v>
          </cell>
        </row>
        <row r="2315">
          <cell r="X2315">
            <v>7150</v>
          </cell>
          <cell r="Y2315">
            <v>2040816</v>
          </cell>
          <cell r="Z2315" t="str">
            <v>CLINICA MÉDICA</v>
          </cell>
          <cell r="AA2315">
            <v>6</v>
          </cell>
          <cell r="AB2315" t="str">
            <v>MAQ. E EQUIPAMENTOS</v>
          </cell>
          <cell r="AC2315">
            <v>79.7152914734499</v>
          </cell>
          <cell r="AD2315" t="str">
            <v>BOM</v>
          </cell>
        </row>
        <row r="2316">
          <cell r="X2316">
            <v>7151</v>
          </cell>
          <cell r="Y2316">
            <v>2040817</v>
          </cell>
          <cell r="Z2316" t="str">
            <v>CLINICA MÉDICA</v>
          </cell>
          <cell r="AA2316">
            <v>6</v>
          </cell>
          <cell r="AB2316" t="str">
            <v>MAQ. E EQUIPAMENTOS</v>
          </cell>
          <cell r="AC2316">
            <v>79.7152914734499</v>
          </cell>
          <cell r="AD2316" t="str">
            <v>BOM</v>
          </cell>
        </row>
        <row r="2317">
          <cell r="X2317">
            <v>7152</v>
          </cell>
          <cell r="Y2317">
            <v>2040818</v>
          </cell>
          <cell r="Z2317" t="str">
            <v>GALPÃO ALMOXARIFADO</v>
          </cell>
          <cell r="AA2317">
            <v>6</v>
          </cell>
          <cell r="AB2317" t="str">
            <v>MAQ. E EQUIPAMENTOS</v>
          </cell>
          <cell r="AC2317">
            <v>79.7152914734499</v>
          </cell>
          <cell r="AD2317" t="str">
            <v>SUCATA</v>
          </cell>
        </row>
        <row r="2318">
          <cell r="X2318">
            <v>7153</v>
          </cell>
          <cell r="Y2318">
            <v>2040819</v>
          </cell>
          <cell r="Z2318" t="str">
            <v>APOIO AO DIAGNÓSTICO</v>
          </cell>
          <cell r="AA2318">
            <v>6</v>
          </cell>
          <cell r="AB2318" t="str">
            <v>MAQ. E EQUIPAMENTOS</v>
          </cell>
          <cell r="AC2318">
            <v>79.7152914734499</v>
          </cell>
          <cell r="AD2318" t="str">
            <v>BOM</v>
          </cell>
        </row>
        <row r="2319">
          <cell r="X2319">
            <v>7154</v>
          </cell>
          <cell r="Y2319">
            <v>2040820</v>
          </cell>
          <cell r="Z2319" t="str">
            <v>CLINICA MÉDICA</v>
          </cell>
          <cell r="AA2319">
            <v>6</v>
          </cell>
          <cell r="AB2319" t="str">
            <v>MAQ. E EQUIPAMENTOS</v>
          </cell>
          <cell r="AC2319">
            <v>79.7152914734499</v>
          </cell>
          <cell r="AD2319" t="str">
            <v>BOM</v>
          </cell>
        </row>
        <row r="2320">
          <cell r="X2320">
            <v>7156</v>
          </cell>
          <cell r="Y2320">
            <v>2040822</v>
          </cell>
          <cell r="Z2320" t="str">
            <v>CLINICA CIRURGICA</v>
          </cell>
          <cell r="AA2320">
            <v>6</v>
          </cell>
          <cell r="AB2320" t="str">
            <v>MAQ. E EQUIPAMENTOS</v>
          </cell>
          <cell r="AC2320">
            <v>79.7152914734499</v>
          </cell>
          <cell r="AD2320" t="str">
            <v>BOM</v>
          </cell>
        </row>
        <row r="2321">
          <cell r="X2321">
            <v>7157</v>
          </cell>
          <cell r="Y2321">
            <v>2040823</v>
          </cell>
          <cell r="Z2321" t="str">
            <v>CLINICA CIRURGICA</v>
          </cell>
          <cell r="AA2321">
            <v>6</v>
          </cell>
          <cell r="AB2321" t="str">
            <v>MAQ. E EQUIPAMENTOS</v>
          </cell>
          <cell r="AC2321">
            <v>79.7152914734499</v>
          </cell>
          <cell r="AD2321" t="str">
            <v>BOM</v>
          </cell>
        </row>
        <row r="2322">
          <cell r="X2322">
            <v>7158</v>
          </cell>
          <cell r="Y2322">
            <v>2040824</v>
          </cell>
          <cell r="Z2322" t="str">
            <v>CLINICA CIRURGICA</v>
          </cell>
          <cell r="AA2322">
            <v>6</v>
          </cell>
          <cell r="AB2322" t="str">
            <v>MAQ. E EQUIPAMENTOS</v>
          </cell>
          <cell r="AC2322">
            <v>79.7152914734499</v>
          </cell>
          <cell r="AD2322" t="str">
            <v>BOM</v>
          </cell>
        </row>
        <row r="2323">
          <cell r="X2323">
            <v>7159</v>
          </cell>
          <cell r="Y2323">
            <v>2040825</v>
          </cell>
          <cell r="Z2323" t="str">
            <v>CLINICA CIRURGICA</v>
          </cell>
          <cell r="AA2323">
            <v>6</v>
          </cell>
          <cell r="AB2323" t="str">
            <v>MAQ. E EQUIPAMENTOS</v>
          </cell>
          <cell r="AC2323">
            <v>79.7152914734499</v>
          </cell>
          <cell r="AD2323" t="str">
            <v>BOM</v>
          </cell>
        </row>
        <row r="2324">
          <cell r="X2324">
            <v>7160</v>
          </cell>
          <cell r="Y2324">
            <v>2040826</v>
          </cell>
          <cell r="Z2324" t="str">
            <v>CLINICA CIRURGICA</v>
          </cell>
          <cell r="AA2324">
            <v>6</v>
          </cell>
          <cell r="AB2324" t="str">
            <v>MAQ. E EQUIPAMENTOS</v>
          </cell>
          <cell r="AC2324">
            <v>79.7152914734499</v>
          </cell>
          <cell r="AD2324" t="str">
            <v>BOM</v>
          </cell>
        </row>
        <row r="2325">
          <cell r="X2325">
            <v>7161</v>
          </cell>
          <cell r="Y2325">
            <v>2040827</v>
          </cell>
          <cell r="Z2325" t="str">
            <v>CLINICA CIRURGICA</v>
          </cell>
          <cell r="AA2325">
            <v>6</v>
          </cell>
          <cell r="AB2325" t="str">
            <v>MAQ. E EQUIPAMENTOS</v>
          </cell>
          <cell r="AC2325">
            <v>79.7152914734499</v>
          </cell>
          <cell r="AD2325" t="str">
            <v>BOM</v>
          </cell>
        </row>
        <row r="2326">
          <cell r="X2326">
            <v>7162</v>
          </cell>
          <cell r="Y2326">
            <v>2040828</v>
          </cell>
          <cell r="Z2326" t="str">
            <v>CLINICA CIRURGICA</v>
          </cell>
          <cell r="AA2326">
            <v>6</v>
          </cell>
          <cell r="AB2326" t="str">
            <v>MAQ. E EQUIPAMENTOS</v>
          </cell>
          <cell r="AC2326">
            <v>79.7152914734499</v>
          </cell>
          <cell r="AD2326" t="str">
            <v>BOM</v>
          </cell>
        </row>
        <row r="2327">
          <cell r="X2327">
            <v>7163</v>
          </cell>
          <cell r="Y2327">
            <v>2040829</v>
          </cell>
          <cell r="Z2327" t="str">
            <v>ALMOXARIFADO</v>
          </cell>
          <cell r="AA2327">
            <v>6</v>
          </cell>
          <cell r="AB2327" t="str">
            <v>MAQ. E EQUIPAMENTOS</v>
          </cell>
          <cell r="AC2327">
            <v>79.7152914734499</v>
          </cell>
          <cell r="AD2327" t="str">
            <v>BOM</v>
          </cell>
        </row>
        <row r="2328">
          <cell r="X2328">
            <v>7164</v>
          </cell>
          <cell r="Y2328">
            <v>2040830</v>
          </cell>
          <cell r="Z2328" t="str">
            <v>CLINICA CIRURGICA</v>
          </cell>
          <cell r="AA2328">
            <v>6</v>
          </cell>
          <cell r="AB2328" t="str">
            <v>MAQ. E EQUIPAMENTOS</v>
          </cell>
          <cell r="AC2328">
            <v>79.7152914734499</v>
          </cell>
          <cell r="AD2328" t="str">
            <v>BOM</v>
          </cell>
        </row>
        <row r="2329">
          <cell r="X2329">
            <v>7165</v>
          </cell>
          <cell r="Y2329">
            <v>2040831</v>
          </cell>
          <cell r="Z2329" t="str">
            <v>DIÁLISE</v>
          </cell>
          <cell r="AA2329">
            <v>6</v>
          </cell>
          <cell r="AB2329" t="str">
            <v>MAQ. E EQUIPAMENTOS</v>
          </cell>
          <cell r="AC2329">
            <v>79.7152914734499</v>
          </cell>
          <cell r="AD2329" t="str">
            <v>BOM</v>
          </cell>
        </row>
        <row r="2330">
          <cell r="X2330">
            <v>7167</v>
          </cell>
          <cell r="Y2330">
            <v>2040833</v>
          </cell>
          <cell r="Z2330" t="str">
            <v>CLINICA CIRURGICA</v>
          </cell>
          <cell r="AA2330">
            <v>6</v>
          </cell>
          <cell r="AB2330" t="str">
            <v>MAQ. E EQUIPAMENTOS</v>
          </cell>
          <cell r="AC2330">
            <v>79.7152914734499</v>
          </cell>
          <cell r="AD2330" t="str">
            <v>BOM</v>
          </cell>
        </row>
        <row r="2331">
          <cell r="X2331">
            <v>7168</v>
          </cell>
          <cell r="Y2331">
            <v>2040834</v>
          </cell>
          <cell r="Z2331" t="str">
            <v>CLINICA CIRURGICA</v>
          </cell>
          <cell r="AA2331">
            <v>6</v>
          </cell>
          <cell r="AB2331" t="str">
            <v>MAQ. E EQUIPAMENTOS</v>
          </cell>
          <cell r="AC2331">
            <v>79.7152914734499</v>
          </cell>
          <cell r="AD2331" t="str">
            <v>BOM</v>
          </cell>
        </row>
        <row r="2332">
          <cell r="X2332">
            <v>7169</v>
          </cell>
          <cell r="Y2332">
            <v>2040835</v>
          </cell>
          <cell r="Z2332" t="str">
            <v>CLINICA CIRURGICA</v>
          </cell>
          <cell r="AA2332">
            <v>6</v>
          </cell>
          <cell r="AB2332" t="str">
            <v>MAQ. E EQUIPAMENTOS</v>
          </cell>
          <cell r="AC2332">
            <v>79.7152914734499</v>
          </cell>
          <cell r="AD2332" t="str">
            <v>BOM</v>
          </cell>
        </row>
        <row r="2333">
          <cell r="X2333">
            <v>7170</v>
          </cell>
          <cell r="Y2333">
            <v>2040836</v>
          </cell>
          <cell r="Z2333" t="str">
            <v>CLINICA CIRURGICA</v>
          </cell>
          <cell r="AA2333">
            <v>6</v>
          </cell>
          <cell r="AB2333" t="str">
            <v>MAQ. E EQUIPAMENTOS</v>
          </cell>
          <cell r="AC2333">
            <v>79.7152914734499</v>
          </cell>
          <cell r="AD2333" t="str">
            <v>BOM</v>
          </cell>
        </row>
        <row r="2334">
          <cell r="X2334">
            <v>7171</v>
          </cell>
          <cell r="Y2334">
            <v>2040837</v>
          </cell>
          <cell r="Z2334" t="str">
            <v>CLINICA CIRURGICA</v>
          </cell>
          <cell r="AA2334">
            <v>6</v>
          </cell>
          <cell r="AB2334" t="str">
            <v>MAQ. E EQUIPAMENTOS</v>
          </cell>
          <cell r="AC2334">
            <v>79.7152914734499</v>
          </cell>
          <cell r="AD2334" t="str">
            <v>BOM</v>
          </cell>
        </row>
        <row r="2335">
          <cell r="X2335">
            <v>7172</v>
          </cell>
          <cell r="Y2335">
            <v>2040838</v>
          </cell>
          <cell r="Z2335" t="str">
            <v>CLINICA CIRURGICA</v>
          </cell>
          <cell r="AA2335">
            <v>6</v>
          </cell>
          <cell r="AB2335" t="str">
            <v>MAQ. E EQUIPAMENTOS</v>
          </cell>
          <cell r="AC2335">
            <v>79.7152914734499</v>
          </cell>
          <cell r="AD2335" t="str">
            <v>BOM</v>
          </cell>
        </row>
        <row r="2336">
          <cell r="X2336">
            <v>7173</v>
          </cell>
          <cell r="Y2336">
            <v>2040839</v>
          </cell>
          <cell r="Z2336" t="str">
            <v>CLINICA CIRURGICA</v>
          </cell>
          <cell r="AA2336">
            <v>6</v>
          </cell>
          <cell r="AB2336" t="str">
            <v>MAQ. E EQUIPAMENTOS</v>
          </cell>
          <cell r="AC2336">
            <v>79.7152914734499</v>
          </cell>
          <cell r="AD2336" t="str">
            <v>BOM</v>
          </cell>
        </row>
        <row r="2337">
          <cell r="X2337">
            <v>7174</v>
          </cell>
          <cell r="Y2337">
            <v>2040840</v>
          </cell>
          <cell r="Z2337" t="str">
            <v>CLINICA CIRURGICA</v>
          </cell>
          <cell r="AA2337">
            <v>6</v>
          </cell>
          <cell r="AB2337" t="str">
            <v>MAQ. E EQUIPAMENTOS</v>
          </cell>
          <cell r="AC2337">
            <v>79.7152914734499</v>
          </cell>
          <cell r="AD2337" t="str">
            <v>BOM</v>
          </cell>
        </row>
        <row r="2338">
          <cell r="X2338">
            <v>7175</v>
          </cell>
          <cell r="Y2338">
            <v>2040841</v>
          </cell>
          <cell r="Z2338" t="str">
            <v>CLINICA CIRURGICA</v>
          </cell>
          <cell r="AA2338">
            <v>6</v>
          </cell>
          <cell r="AB2338" t="str">
            <v>MAQ. E EQUIPAMENTOS</v>
          </cell>
          <cell r="AC2338">
            <v>79.7152914734499</v>
          </cell>
          <cell r="AD2338" t="str">
            <v>BOM</v>
          </cell>
        </row>
        <row r="2339">
          <cell r="X2339">
            <v>7176</v>
          </cell>
          <cell r="Y2339">
            <v>2040842</v>
          </cell>
          <cell r="Z2339" t="str">
            <v>CLINICA CIRURGICA</v>
          </cell>
          <cell r="AA2339">
            <v>6</v>
          </cell>
          <cell r="AB2339" t="str">
            <v>MAQ. E EQUIPAMENTOS</v>
          </cell>
          <cell r="AC2339">
            <v>79.7152914734499</v>
          </cell>
          <cell r="AD2339" t="str">
            <v>BOM</v>
          </cell>
        </row>
        <row r="2340">
          <cell r="X2340">
            <v>7177</v>
          </cell>
          <cell r="Y2340">
            <v>2040843</v>
          </cell>
          <cell r="Z2340" t="str">
            <v>CLINICA CIRURGICA</v>
          </cell>
          <cell r="AA2340">
            <v>6</v>
          </cell>
          <cell r="AB2340" t="str">
            <v>MAQ. E EQUIPAMENTOS</v>
          </cell>
          <cell r="AC2340">
            <v>79.7152914734499</v>
          </cell>
          <cell r="AD2340" t="str">
            <v>BOM</v>
          </cell>
        </row>
        <row r="2341">
          <cell r="X2341">
            <v>7178</v>
          </cell>
          <cell r="Y2341">
            <v>2040844</v>
          </cell>
          <cell r="Z2341" t="str">
            <v>CLINICA CIRURGICA</v>
          </cell>
          <cell r="AA2341">
            <v>6</v>
          </cell>
          <cell r="AB2341" t="str">
            <v>MAQ. E EQUIPAMENTOS</v>
          </cell>
          <cell r="AC2341">
            <v>79.7152914734499</v>
          </cell>
          <cell r="AD2341" t="str">
            <v>BOM</v>
          </cell>
        </row>
        <row r="2342">
          <cell r="X2342">
            <v>7179</v>
          </cell>
          <cell r="Y2342">
            <v>2040845</v>
          </cell>
          <cell r="Z2342" t="str">
            <v>CLINICA CIRURGICA</v>
          </cell>
          <cell r="AA2342">
            <v>6</v>
          </cell>
          <cell r="AB2342" t="str">
            <v>MAQ. E EQUIPAMENTOS</v>
          </cell>
          <cell r="AC2342">
            <v>79.7152914734499</v>
          </cell>
          <cell r="AD2342" t="str">
            <v>BOM</v>
          </cell>
        </row>
        <row r="2343">
          <cell r="X2343">
            <v>7180</v>
          </cell>
          <cell r="Y2343">
            <v>2040846</v>
          </cell>
          <cell r="Z2343" t="str">
            <v>CLINICA CIRURGICA</v>
          </cell>
          <cell r="AA2343">
            <v>6</v>
          </cell>
          <cell r="AB2343" t="str">
            <v>MAQ. E EQUIPAMENTOS</v>
          </cell>
          <cell r="AC2343">
            <v>79.7152914734499</v>
          </cell>
          <cell r="AD2343" t="str">
            <v>BOM</v>
          </cell>
        </row>
        <row r="2344">
          <cell r="X2344">
            <v>7181</v>
          </cell>
          <cell r="Y2344">
            <v>2040847</v>
          </cell>
          <cell r="Z2344" t="str">
            <v>CLINICA CIRURGICA</v>
          </cell>
          <cell r="AA2344">
            <v>6</v>
          </cell>
          <cell r="AB2344" t="str">
            <v>MAQ. E EQUIPAMENTOS</v>
          </cell>
          <cell r="AC2344">
            <v>79.7152914734499</v>
          </cell>
          <cell r="AD2344" t="str">
            <v>BOM</v>
          </cell>
        </row>
        <row r="2345">
          <cell r="X2345">
            <v>7182</v>
          </cell>
          <cell r="Y2345">
            <v>2040848</v>
          </cell>
          <cell r="Z2345" t="str">
            <v>CHI - PREPARO DE PACINTE</v>
          </cell>
          <cell r="AA2345">
            <v>6</v>
          </cell>
          <cell r="AB2345" t="str">
            <v>MAQ. E EQUIPAMENTOS</v>
          </cell>
          <cell r="AC2345">
            <v>79.7152914734499</v>
          </cell>
          <cell r="AD2345" t="str">
            <v>BOM</v>
          </cell>
        </row>
        <row r="2346">
          <cell r="X2346">
            <v>7183</v>
          </cell>
          <cell r="Y2346">
            <v>2040849</v>
          </cell>
          <cell r="Z2346" t="str">
            <v>CLINICA CIRURGICA</v>
          </cell>
          <cell r="AA2346">
            <v>6</v>
          </cell>
          <cell r="AB2346" t="str">
            <v>MAQ. E EQUIPAMENTOS</v>
          </cell>
          <cell r="AC2346">
            <v>79.7152914734499</v>
          </cell>
          <cell r="AD2346" t="str">
            <v>BOM</v>
          </cell>
        </row>
        <row r="2347">
          <cell r="X2347">
            <v>7184</v>
          </cell>
          <cell r="Y2347">
            <v>2040850</v>
          </cell>
          <cell r="Z2347" t="str">
            <v>CLINICA CIRURGICA</v>
          </cell>
          <cell r="AA2347">
            <v>6</v>
          </cell>
          <cell r="AB2347" t="str">
            <v>MAQ. E EQUIPAMENTOS</v>
          </cell>
          <cell r="AC2347">
            <v>79.7152914734499</v>
          </cell>
          <cell r="AD2347" t="str">
            <v>BOM</v>
          </cell>
        </row>
        <row r="2348">
          <cell r="X2348">
            <v>7185</v>
          </cell>
          <cell r="Y2348">
            <v>2040851</v>
          </cell>
          <cell r="Z2348" t="str">
            <v>GALPÃO ALMOXARIFADO</v>
          </cell>
          <cell r="AA2348">
            <v>6</v>
          </cell>
          <cell r="AB2348" t="str">
            <v>MAQ. E EQUIPAMENTOS</v>
          </cell>
          <cell r="AC2348">
            <v>79.7152914734499</v>
          </cell>
          <cell r="AD2348" t="str">
            <v>SUCATA</v>
          </cell>
        </row>
        <row r="2349">
          <cell r="X2349">
            <v>7186</v>
          </cell>
          <cell r="Y2349">
            <v>2040852</v>
          </cell>
          <cell r="Z2349" t="str">
            <v>HEMODIALISE / DIÁLISE</v>
          </cell>
          <cell r="AA2349">
            <v>6</v>
          </cell>
          <cell r="AB2349" t="str">
            <v>MAQ. E EQUIPAMENTOS</v>
          </cell>
          <cell r="AC2349">
            <v>79.7152914734499</v>
          </cell>
          <cell r="AD2349" t="str">
            <v>BOM</v>
          </cell>
        </row>
        <row r="2350">
          <cell r="X2350">
            <v>7187</v>
          </cell>
          <cell r="Y2350">
            <v>2040853</v>
          </cell>
          <cell r="Z2350" t="str">
            <v>HEMODIALISE / DIÁLISE</v>
          </cell>
          <cell r="AA2350">
            <v>6</v>
          </cell>
          <cell r="AB2350" t="str">
            <v>MAQ. E EQUIPAMENTOS</v>
          </cell>
          <cell r="AC2350">
            <v>79.7152914734499</v>
          </cell>
          <cell r="AD2350" t="str">
            <v>BOM</v>
          </cell>
        </row>
        <row r="2351">
          <cell r="X2351">
            <v>7188</v>
          </cell>
          <cell r="Y2351">
            <v>2040854</v>
          </cell>
          <cell r="Z2351" t="str">
            <v>PREPARO - DE PACINTE</v>
          </cell>
          <cell r="AA2351">
            <v>6</v>
          </cell>
          <cell r="AB2351" t="str">
            <v>MAQ. E EQUIPAMENTOS</v>
          </cell>
          <cell r="AC2351">
            <v>79.7152914734499</v>
          </cell>
          <cell r="AD2351" t="str">
            <v>BOM</v>
          </cell>
        </row>
        <row r="2352">
          <cell r="X2352">
            <v>7189</v>
          </cell>
          <cell r="Y2352">
            <v>2040855</v>
          </cell>
          <cell r="Z2352" t="str">
            <v>GALPÃO ALMOXARIFADO</v>
          </cell>
          <cell r="AA2352">
            <v>6</v>
          </cell>
          <cell r="AB2352" t="str">
            <v>MAQ. E EQUIPAMENTOS</v>
          </cell>
          <cell r="AC2352">
            <v>79.7152914734499</v>
          </cell>
          <cell r="AD2352" t="str">
            <v>SUCATA</v>
          </cell>
        </row>
        <row r="2353">
          <cell r="X2353">
            <v>7190</v>
          </cell>
          <cell r="Y2353">
            <v>2040856</v>
          </cell>
          <cell r="Z2353" t="str">
            <v>HEMODIALISE / DIÁLISE</v>
          </cell>
          <cell r="AA2353">
            <v>6</v>
          </cell>
          <cell r="AB2353" t="str">
            <v>MAQ. E EQUIPAMENTOS</v>
          </cell>
          <cell r="AC2353">
            <v>79.7152914734499</v>
          </cell>
          <cell r="AD2353" t="str">
            <v>BOM</v>
          </cell>
        </row>
        <row r="2354">
          <cell r="X2354">
            <v>7191</v>
          </cell>
          <cell r="Y2354">
            <v>2040857</v>
          </cell>
          <cell r="Z2354" t="str">
            <v>CENTRO CIRÚRGICO</v>
          </cell>
          <cell r="AA2354">
            <v>6</v>
          </cell>
          <cell r="AB2354" t="str">
            <v>MAQ. E EQUIPAMENTOS</v>
          </cell>
          <cell r="AC2354">
            <v>79.7152914734499</v>
          </cell>
          <cell r="AD2354" t="str">
            <v>BOM</v>
          </cell>
        </row>
        <row r="2355">
          <cell r="X2355">
            <v>7192</v>
          </cell>
          <cell r="Y2355">
            <v>2040858</v>
          </cell>
          <cell r="Z2355" t="str">
            <v>CENTRO CIRÚRGICO</v>
          </cell>
          <cell r="AA2355">
            <v>6</v>
          </cell>
          <cell r="AB2355" t="str">
            <v>MAQ. E EQUIPAMENTOS</v>
          </cell>
          <cell r="AC2355">
            <v>79.7152914734499</v>
          </cell>
          <cell r="AD2355" t="str">
            <v>BOM</v>
          </cell>
        </row>
        <row r="2356">
          <cell r="X2356">
            <v>7193</v>
          </cell>
          <cell r="Y2356">
            <v>2040859</v>
          </cell>
          <cell r="Z2356" t="str">
            <v>CENTRO CIRÚRGICO</v>
          </cell>
          <cell r="AA2356">
            <v>6</v>
          </cell>
          <cell r="AB2356" t="str">
            <v>MAQ. E EQUIPAMENTOS</v>
          </cell>
          <cell r="AC2356">
            <v>79.7152914734499</v>
          </cell>
          <cell r="AD2356" t="str">
            <v>BOM</v>
          </cell>
        </row>
        <row r="2357">
          <cell r="X2357">
            <v>7194</v>
          </cell>
          <cell r="Y2357">
            <v>2040860</v>
          </cell>
          <cell r="Z2357" t="str">
            <v>CENTRO CIRÚRGICO</v>
          </cell>
          <cell r="AA2357">
            <v>6</v>
          </cell>
          <cell r="AB2357" t="str">
            <v>MAQ. E EQUIPAMENTOS</v>
          </cell>
          <cell r="AC2357">
            <v>79.7152914734499</v>
          </cell>
          <cell r="AD2357" t="str">
            <v>BOM</v>
          </cell>
        </row>
        <row r="2358">
          <cell r="X2358">
            <v>7195</v>
          </cell>
          <cell r="Y2358">
            <v>2040861</v>
          </cell>
          <cell r="Z2358" t="str">
            <v>CENTRO CIRÚRGICO</v>
          </cell>
          <cell r="AA2358">
            <v>6</v>
          </cell>
          <cell r="AB2358" t="str">
            <v>MAQ. E EQUIPAMENTOS</v>
          </cell>
          <cell r="AC2358">
            <v>79.7152914734499</v>
          </cell>
          <cell r="AD2358" t="str">
            <v>BOM</v>
          </cell>
        </row>
        <row r="2359">
          <cell r="X2359">
            <v>7196</v>
          </cell>
          <cell r="Y2359">
            <v>2040862</v>
          </cell>
          <cell r="Z2359" t="str">
            <v>CENTRO CIRÚRGICO</v>
          </cell>
          <cell r="AA2359">
            <v>6</v>
          </cell>
          <cell r="AB2359" t="str">
            <v>MAQ. E EQUIPAMENTOS</v>
          </cell>
          <cell r="AC2359">
            <v>79.7152914734499</v>
          </cell>
          <cell r="AD2359" t="str">
            <v>BOM</v>
          </cell>
        </row>
        <row r="2360">
          <cell r="X2360">
            <v>7197</v>
          </cell>
          <cell r="Y2360">
            <v>2040863</v>
          </cell>
          <cell r="Z2360" t="str">
            <v>CENTRO CIRÚRGICO</v>
          </cell>
          <cell r="AA2360">
            <v>6</v>
          </cell>
          <cell r="AB2360" t="str">
            <v>MAQ. E EQUIPAMENTOS</v>
          </cell>
          <cell r="AC2360">
            <v>79.7152914734499</v>
          </cell>
          <cell r="AD2360" t="str">
            <v>BOM</v>
          </cell>
        </row>
        <row r="2361">
          <cell r="X2361">
            <v>7198</v>
          </cell>
          <cell r="Y2361">
            <v>2040864</v>
          </cell>
          <cell r="Z2361" t="str">
            <v>CENTRO CIRÚRGICO</v>
          </cell>
          <cell r="AA2361">
            <v>6</v>
          </cell>
          <cell r="AB2361" t="str">
            <v>MAQ. E EQUIPAMENTOS</v>
          </cell>
          <cell r="AC2361">
            <v>79.7152914734499</v>
          </cell>
          <cell r="AD2361" t="str">
            <v>BOM</v>
          </cell>
        </row>
        <row r="2362">
          <cell r="X2362">
            <v>7199</v>
          </cell>
          <cell r="Y2362">
            <v>2040865</v>
          </cell>
          <cell r="Z2362" t="str">
            <v>CENTRO CIRÚRGICO</v>
          </cell>
          <cell r="AA2362">
            <v>6</v>
          </cell>
          <cell r="AB2362" t="str">
            <v>MAQ. E EQUIPAMENTOS</v>
          </cell>
          <cell r="AC2362">
            <v>79.7152914734499</v>
          </cell>
          <cell r="AD2362" t="str">
            <v>BOM</v>
          </cell>
        </row>
        <row r="2363">
          <cell r="X2363">
            <v>7200</v>
          </cell>
          <cell r="Y2363">
            <v>2040866</v>
          </cell>
          <cell r="Z2363" t="str">
            <v>CENTRO CIRÚRGICO</v>
          </cell>
          <cell r="AA2363">
            <v>6</v>
          </cell>
          <cell r="AB2363" t="str">
            <v>MAQ. E EQUIPAMENTOS</v>
          </cell>
          <cell r="AC2363">
            <v>79.7152914734499</v>
          </cell>
          <cell r="AD2363" t="str">
            <v>BOM</v>
          </cell>
        </row>
        <row r="2364">
          <cell r="X2364">
            <v>8018</v>
          </cell>
          <cell r="Y2364">
            <v>2040867</v>
          </cell>
          <cell r="Z2364" t="str">
            <v>HEMODIALISE / DIÁLISE</v>
          </cell>
          <cell r="AA2364">
            <v>6</v>
          </cell>
          <cell r="AB2364" t="str">
            <v>MAQ. E EQUIPAMENTOS</v>
          </cell>
          <cell r="AC2364">
            <v>79.7152914734499</v>
          </cell>
          <cell r="AD2364" t="str">
            <v>BOM</v>
          </cell>
        </row>
        <row r="2365">
          <cell r="X2365">
            <v>8019</v>
          </cell>
          <cell r="Y2365">
            <v>2040868</v>
          </cell>
          <cell r="Z2365" t="str">
            <v>HEMODIALISE / DIÁLISE</v>
          </cell>
          <cell r="AA2365">
            <v>6</v>
          </cell>
          <cell r="AB2365" t="str">
            <v>MAQ. E EQUIPAMENTOS</v>
          </cell>
          <cell r="AC2365">
            <v>79.7152914734499</v>
          </cell>
          <cell r="AD2365" t="str">
            <v>BOM</v>
          </cell>
        </row>
        <row r="2366">
          <cell r="X2366">
            <v>8020</v>
          </cell>
          <cell r="Y2366">
            <v>2040869</v>
          </cell>
          <cell r="Z2366" t="str">
            <v>HEMODIALISE / DIÁLISE</v>
          </cell>
          <cell r="AA2366">
            <v>6</v>
          </cell>
          <cell r="AB2366" t="str">
            <v>MAQ. E EQUIPAMENTOS</v>
          </cell>
          <cell r="AC2366">
            <v>79.7152914734499</v>
          </cell>
          <cell r="AD2366" t="str">
            <v>BOM</v>
          </cell>
        </row>
        <row r="2367">
          <cell r="X2367">
            <v>8021</v>
          </cell>
          <cell r="Y2367">
            <v>2040870</v>
          </cell>
          <cell r="Z2367" t="str">
            <v>HEMODIALISE / DIÁLISE</v>
          </cell>
          <cell r="AA2367">
            <v>6</v>
          </cell>
          <cell r="AB2367" t="str">
            <v>MAQ. E EQUIPAMENTOS</v>
          </cell>
          <cell r="AC2367">
            <v>79.7152914734499</v>
          </cell>
          <cell r="AD2367" t="str">
            <v>BOM</v>
          </cell>
        </row>
        <row r="2368">
          <cell r="X2368">
            <v>8022</v>
          </cell>
          <cell r="Y2368">
            <v>2040871</v>
          </cell>
          <cell r="Z2368" t="str">
            <v>HEMODIALISE / DIÁLISE</v>
          </cell>
          <cell r="AA2368">
            <v>6</v>
          </cell>
          <cell r="AB2368" t="str">
            <v>MAQ. E EQUIPAMENTOS</v>
          </cell>
          <cell r="AC2368">
            <v>79.7152914734499</v>
          </cell>
          <cell r="AD2368" t="str">
            <v>BOM</v>
          </cell>
        </row>
        <row r="2369">
          <cell r="X2369">
            <v>8023</v>
          </cell>
          <cell r="Y2369">
            <v>2040872</v>
          </cell>
          <cell r="Z2369" t="str">
            <v>HEMODIALISE / DIÁLISE</v>
          </cell>
          <cell r="AA2369">
            <v>6</v>
          </cell>
          <cell r="AB2369" t="str">
            <v>MAQ. E EQUIPAMENTOS</v>
          </cell>
          <cell r="AC2369">
            <v>79.7152914734499</v>
          </cell>
          <cell r="AD2369" t="str">
            <v>BOM</v>
          </cell>
        </row>
        <row r="2370">
          <cell r="X2370">
            <v>8024</v>
          </cell>
          <cell r="Y2370">
            <v>2040873</v>
          </cell>
          <cell r="Z2370" t="str">
            <v>HEMODIALISE / DIÁLISE</v>
          </cell>
          <cell r="AA2370">
            <v>6</v>
          </cell>
          <cell r="AB2370" t="str">
            <v>MAQ. E EQUIPAMENTOS</v>
          </cell>
          <cell r="AC2370">
            <v>79.7152914734499</v>
          </cell>
          <cell r="AD2370" t="str">
            <v>BOM</v>
          </cell>
        </row>
        <row r="2371">
          <cell r="X2371">
            <v>8025</v>
          </cell>
          <cell r="Y2371">
            <v>2040874</v>
          </cell>
          <cell r="Z2371" t="str">
            <v>CENTRO CIRÚRGICO</v>
          </cell>
          <cell r="AA2371">
            <v>6</v>
          </cell>
          <cell r="AB2371" t="str">
            <v>MAQ. E EQUIPAMENTOS</v>
          </cell>
          <cell r="AC2371">
            <v>79.7152914734499</v>
          </cell>
          <cell r="AD2371" t="str">
            <v>BOM</v>
          </cell>
        </row>
        <row r="2372">
          <cell r="X2372">
            <v>8026</v>
          </cell>
          <cell r="Y2372">
            <v>2040875</v>
          </cell>
          <cell r="Z2372" t="str">
            <v>HEMODIALISE / DIÁLISE</v>
          </cell>
          <cell r="AA2372">
            <v>6</v>
          </cell>
          <cell r="AB2372" t="str">
            <v>MAQ. E EQUIPAMENTOS</v>
          </cell>
          <cell r="AC2372">
            <v>79.7152914734499</v>
          </cell>
          <cell r="AD2372" t="str">
            <v>BOM</v>
          </cell>
        </row>
        <row r="2373">
          <cell r="X2373">
            <v>8027</v>
          </cell>
          <cell r="Y2373">
            <v>2040876</v>
          </cell>
          <cell r="Z2373" t="str">
            <v>CLINICA MEDICA</v>
          </cell>
          <cell r="AA2373">
            <v>6</v>
          </cell>
          <cell r="AB2373" t="str">
            <v>MAQ. E EQUIPAMENTOS</v>
          </cell>
          <cell r="AC2373">
            <v>79.7152914734499</v>
          </cell>
          <cell r="AD2373" t="str">
            <v>BOM</v>
          </cell>
        </row>
        <row r="2374">
          <cell r="X2374">
            <v>8028</v>
          </cell>
          <cell r="Y2374">
            <v>2040877</v>
          </cell>
          <cell r="Z2374" t="str">
            <v>CENTRO CIRÚRGICO</v>
          </cell>
          <cell r="AA2374">
            <v>6</v>
          </cell>
          <cell r="AB2374" t="str">
            <v>MAQ. E EQUIPAMENTOS</v>
          </cell>
          <cell r="AC2374">
            <v>79.7152914734499</v>
          </cell>
          <cell r="AD2374" t="str">
            <v>BOM</v>
          </cell>
        </row>
        <row r="2375">
          <cell r="X2375">
            <v>8029</v>
          </cell>
          <cell r="Y2375">
            <v>2040878</v>
          </cell>
          <cell r="Z2375" t="str">
            <v>HEMODIALISE / DIÁLISE</v>
          </cell>
          <cell r="AA2375">
            <v>6</v>
          </cell>
          <cell r="AB2375" t="str">
            <v>MAQ. E EQUIPAMENTOS</v>
          </cell>
          <cell r="AC2375">
            <v>79.7152914734499</v>
          </cell>
          <cell r="AD2375" t="str">
            <v>BOM</v>
          </cell>
        </row>
        <row r="2376">
          <cell r="X2376">
            <v>8030</v>
          </cell>
          <cell r="Y2376">
            <v>2040879</v>
          </cell>
          <cell r="Z2376" t="str">
            <v>CENTRO CIRÚRGICO</v>
          </cell>
          <cell r="AA2376">
            <v>6</v>
          </cell>
          <cell r="AB2376" t="str">
            <v>MAQ. E EQUIPAMENTOS</v>
          </cell>
          <cell r="AC2376">
            <v>79.7152914734499</v>
          </cell>
          <cell r="AD2376" t="str">
            <v>BOM</v>
          </cell>
        </row>
        <row r="2377">
          <cell r="X2377">
            <v>8031</v>
          </cell>
          <cell r="Y2377">
            <v>2040880</v>
          </cell>
          <cell r="Z2377" t="str">
            <v>CLINICA MEDICA</v>
          </cell>
          <cell r="AA2377">
            <v>6</v>
          </cell>
          <cell r="AB2377" t="str">
            <v>MAQ. E EQUIPAMENTOS</v>
          </cell>
          <cell r="AC2377">
            <v>79.7152914734499</v>
          </cell>
          <cell r="AD2377" t="str">
            <v>BOM</v>
          </cell>
        </row>
        <row r="2378">
          <cell r="X2378">
            <v>8032</v>
          </cell>
          <cell r="Y2378">
            <v>2040881</v>
          </cell>
          <cell r="Z2378" t="str">
            <v>CLINICA CIRURGICA</v>
          </cell>
          <cell r="AA2378">
            <v>6</v>
          </cell>
          <cell r="AB2378" t="str">
            <v>MAQ. E EQUIPAMENTOS</v>
          </cell>
          <cell r="AC2378">
            <v>79.7152914734499</v>
          </cell>
          <cell r="AD2378" t="str">
            <v>BOM</v>
          </cell>
        </row>
        <row r="2379">
          <cell r="X2379">
            <v>8033</v>
          </cell>
          <cell r="Y2379">
            <v>2040882</v>
          </cell>
          <cell r="Z2379" t="str">
            <v>CLINICA MEDICA</v>
          </cell>
          <cell r="AA2379">
            <v>6</v>
          </cell>
          <cell r="AB2379" t="str">
            <v>MAQ. E EQUIPAMENTOS</v>
          </cell>
          <cell r="AC2379">
            <v>79.7152914734499</v>
          </cell>
          <cell r="AD2379" t="str">
            <v>BOM</v>
          </cell>
        </row>
        <row r="2380">
          <cell r="X2380">
            <v>8034</v>
          </cell>
          <cell r="Y2380">
            <v>2040883</v>
          </cell>
          <cell r="Z2380" t="str">
            <v>CENTRO CIRÚRGICO</v>
          </cell>
          <cell r="AA2380">
            <v>6</v>
          </cell>
          <cell r="AB2380" t="str">
            <v>MAQ. E EQUIPAMENTOS</v>
          </cell>
          <cell r="AC2380">
            <v>79.7152914734499</v>
          </cell>
          <cell r="AD2380" t="str">
            <v>BOM</v>
          </cell>
        </row>
        <row r="2381">
          <cell r="X2381">
            <v>8036</v>
          </cell>
          <cell r="Y2381">
            <v>2040885</v>
          </cell>
          <cell r="Z2381" t="str">
            <v>CLINICA MEDICA</v>
          </cell>
          <cell r="AA2381">
            <v>6</v>
          </cell>
          <cell r="AB2381" t="str">
            <v>MAQ. E EQUIPAMENTOS</v>
          </cell>
          <cell r="AC2381">
            <v>79.7152914734499</v>
          </cell>
          <cell r="AD2381" t="str">
            <v>BOM</v>
          </cell>
        </row>
        <row r="2382">
          <cell r="X2382">
            <v>8037</v>
          </cell>
          <cell r="Y2382">
            <v>2040886</v>
          </cell>
          <cell r="Z2382" t="str">
            <v>CLINICA MEDICA</v>
          </cell>
          <cell r="AA2382">
            <v>6</v>
          </cell>
          <cell r="AB2382" t="str">
            <v>MAQ. E EQUIPAMENTOS</v>
          </cell>
          <cell r="AC2382">
            <v>79.7152914734499</v>
          </cell>
          <cell r="AD2382" t="str">
            <v>BOM</v>
          </cell>
        </row>
        <row r="2383">
          <cell r="X2383">
            <v>8038</v>
          </cell>
          <cell r="Y2383">
            <v>2040887</v>
          </cell>
          <cell r="Z2383" t="str">
            <v>CLINICA MEDICA</v>
          </cell>
          <cell r="AA2383">
            <v>6</v>
          </cell>
          <cell r="AB2383" t="str">
            <v>MAQ. E EQUIPAMENTOS</v>
          </cell>
          <cell r="AC2383">
            <v>79.7152914734499</v>
          </cell>
          <cell r="AD2383" t="str">
            <v>BOM</v>
          </cell>
        </row>
        <row r="2384">
          <cell r="X2384">
            <v>8039</v>
          </cell>
          <cell r="Y2384">
            <v>2040888</v>
          </cell>
          <cell r="Z2384" t="str">
            <v>CLINICA MEDICA</v>
          </cell>
          <cell r="AA2384">
            <v>6</v>
          </cell>
          <cell r="AB2384" t="str">
            <v>MAQ. E EQUIPAMENTOS</v>
          </cell>
          <cell r="AC2384">
            <v>79.7152914734499</v>
          </cell>
          <cell r="AD2384" t="str">
            <v>BOM</v>
          </cell>
        </row>
        <row r="2385">
          <cell r="X2385">
            <v>8040</v>
          </cell>
          <cell r="Y2385">
            <v>2040889</v>
          </cell>
          <cell r="Z2385" t="str">
            <v>CLINICA MEDICA</v>
          </cell>
          <cell r="AA2385">
            <v>6</v>
          </cell>
          <cell r="AB2385" t="str">
            <v>MAQ. E EQUIPAMENTOS</v>
          </cell>
          <cell r="AC2385">
            <v>79.7152914734499</v>
          </cell>
          <cell r="AD2385" t="str">
            <v>BOM</v>
          </cell>
        </row>
        <row r="2386">
          <cell r="X2386">
            <v>8041</v>
          </cell>
          <cell r="Y2386">
            <v>2040890</v>
          </cell>
          <cell r="Z2386" t="str">
            <v>HEMODIALISE / DIÁLISE</v>
          </cell>
          <cell r="AA2386">
            <v>6</v>
          </cell>
          <cell r="AB2386" t="str">
            <v>MAQ. E EQUIPAMENTOS</v>
          </cell>
          <cell r="AC2386">
            <v>79.7152914734499</v>
          </cell>
          <cell r="AD2386" t="str">
            <v>BOM</v>
          </cell>
        </row>
        <row r="2387">
          <cell r="X2387">
            <v>8042</v>
          </cell>
          <cell r="Y2387">
            <v>2040891</v>
          </cell>
          <cell r="Z2387" t="str">
            <v>HEMODIALISE / DIÁLISE</v>
          </cell>
          <cell r="AA2387">
            <v>6</v>
          </cell>
          <cell r="AB2387" t="str">
            <v>MAQ. E EQUIPAMENTOS</v>
          </cell>
          <cell r="AC2387">
            <v>79.7152914734499</v>
          </cell>
          <cell r="AD2387" t="str">
            <v>BOM</v>
          </cell>
        </row>
        <row r="2388">
          <cell r="X2388">
            <v>8043</v>
          </cell>
          <cell r="Y2388">
            <v>2040892</v>
          </cell>
          <cell r="Z2388" t="str">
            <v>CLINICA MEDICA</v>
          </cell>
          <cell r="AA2388">
            <v>6</v>
          </cell>
          <cell r="AB2388" t="str">
            <v>MAQ. E EQUIPAMENTOS</v>
          </cell>
          <cell r="AC2388">
            <v>79.7152914734499</v>
          </cell>
          <cell r="AD2388" t="str">
            <v>BOM</v>
          </cell>
        </row>
        <row r="2389">
          <cell r="X2389">
            <v>8044</v>
          </cell>
          <cell r="Y2389">
            <v>2040893</v>
          </cell>
          <cell r="Z2389" t="str">
            <v>CLINICA MEDICA</v>
          </cell>
          <cell r="AA2389">
            <v>6</v>
          </cell>
          <cell r="AB2389" t="str">
            <v>MAQ. E EQUIPAMENTOS</v>
          </cell>
          <cell r="AC2389">
            <v>79.7152914734499</v>
          </cell>
          <cell r="AD2389" t="str">
            <v>BOM</v>
          </cell>
        </row>
        <row r="2390">
          <cell r="X2390">
            <v>8045</v>
          </cell>
          <cell r="Y2390">
            <v>2040894</v>
          </cell>
          <cell r="Z2390" t="str">
            <v>CLINICA MEDICA</v>
          </cell>
          <cell r="AA2390">
            <v>6</v>
          </cell>
          <cell r="AB2390" t="str">
            <v>MAQ. E EQUIPAMENTOS</v>
          </cell>
          <cell r="AC2390">
            <v>79.7152914734499</v>
          </cell>
          <cell r="AD2390" t="str">
            <v>BOM</v>
          </cell>
        </row>
        <row r="2391">
          <cell r="X2391">
            <v>8046</v>
          </cell>
          <cell r="Y2391">
            <v>2040895</v>
          </cell>
          <cell r="Z2391" t="str">
            <v>CLINICA MEDICA</v>
          </cell>
          <cell r="AA2391">
            <v>6</v>
          </cell>
          <cell r="AB2391" t="str">
            <v>MAQ. E EQUIPAMENTOS</v>
          </cell>
          <cell r="AC2391">
            <v>79.7152914734499</v>
          </cell>
          <cell r="AD2391" t="str">
            <v>BOM</v>
          </cell>
        </row>
        <row r="2392">
          <cell r="X2392">
            <v>8047</v>
          </cell>
          <cell r="Y2392">
            <v>2040896</v>
          </cell>
          <cell r="Z2392" t="str">
            <v>CLINICA MEDICA</v>
          </cell>
          <cell r="AA2392">
            <v>6</v>
          </cell>
          <cell r="AB2392" t="str">
            <v>MAQ. E EQUIPAMENTOS</v>
          </cell>
          <cell r="AC2392">
            <v>79.7152914734499</v>
          </cell>
          <cell r="AD2392" t="str">
            <v>BOM</v>
          </cell>
        </row>
        <row r="2393">
          <cell r="X2393">
            <v>8048</v>
          </cell>
          <cell r="Y2393">
            <v>2040897</v>
          </cell>
          <cell r="Z2393" t="str">
            <v>CLINICA MEDICA</v>
          </cell>
          <cell r="AA2393">
            <v>6</v>
          </cell>
          <cell r="AB2393" t="str">
            <v>MAQ. E EQUIPAMENTOS</v>
          </cell>
          <cell r="AC2393">
            <v>79.7152914734499</v>
          </cell>
          <cell r="AD2393" t="str">
            <v>BOM</v>
          </cell>
        </row>
        <row r="2394">
          <cell r="X2394">
            <v>8050</v>
          </cell>
          <cell r="Y2394">
            <v>2034899</v>
          </cell>
          <cell r="Z2394" t="str">
            <v>CLINICA MEDICA</v>
          </cell>
          <cell r="AA2394">
            <v>6</v>
          </cell>
          <cell r="AB2394" t="str">
            <v>MAQ. E EQUIPAMENTOS</v>
          </cell>
          <cell r="AC2394">
            <v>79.7152914734499</v>
          </cell>
          <cell r="AD2394" t="str">
            <v>BOM</v>
          </cell>
        </row>
        <row r="2395">
          <cell r="X2395">
            <v>8051</v>
          </cell>
          <cell r="Y2395">
            <v>2040900</v>
          </cell>
          <cell r="Z2395" t="str">
            <v>CLINICA MEDICA</v>
          </cell>
          <cell r="AA2395">
            <v>6</v>
          </cell>
          <cell r="AB2395" t="str">
            <v>MAQ. E EQUIPAMENTOS</v>
          </cell>
          <cell r="AC2395">
            <v>79.7152914734499</v>
          </cell>
          <cell r="AD2395" t="str">
            <v>BOM</v>
          </cell>
        </row>
        <row r="2396">
          <cell r="X2396">
            <v>8052</v>
          </cell>
          <cell r="Y2396">
            <v>2040901</v>
          </cell>
          <cell r="Z2396" t="str">
            <v>CLINICA MEDICA</v>
          </cell>
          <cell r="AA2396">
            <v>6</v>
          </cell>
          <cell r="AB2396" t="str">
            <v>MAQ. E EQUIPAMENTOS</v>
          </cell>
          <cell r="AC2396">
            <v>79.7152914734499</v>
          </cell>
          <cell r="AD2396" t="str">
            <v>BOM</v>
          </cell>
        </row>
        <row r="2397">
          <cell r="X2397">
            <v>8053</v>
          </cell>
          <cell r="Y2397">
            <v>2040902</v>
          </cell>
          <cell r="Z2397" t="str">
            <v>CLINICA MEDICA</v>
          </cell>
          <cell r="AA2397">
            <v>6</v>
          </cell>
          <cell r="AB2397" t="str">
            <v>MAQ. E EQUIPAMENTOS</v>
          </cell>
          <cell r="AC2397">
            <v>79.7152914734499</v>
          </cell>
          <cell r="AD2397" t="str">
            <v>BOM</v>
          </cell>
        </row>
        <row r="2398">
          <cell r="X2398">
            <v>8054</v>
          </cell>
          <cell r="Y2398">
            <v>2040903</v>
          </cell>
          <cell r="Z2398" t="str">
            <v>CLINICA MEDICA</v>
          </cell>
          <cell r="AA2398">
            <v>6</v>
          </cell>
          <cell r="AB2398" t="str">
            <v>MAQ. E EQUIPAMENTOS</v>
          </cell>
          <cell r="AC2398">
            <v>79.7152914734499</v>
          </cell>
          <cell r="AD2398" t="str">
            <v>BOM</v>
          </cell>
        </row>
        <row r="2399">
          <cell r="X2399">
            <v>8056</v>
          </cell>
          <cell r="Y2399">
            <v>2040905</v>
          </cell>
          <cell r="Z2399" t="str">
            <v>CLINICA MEDICA</v>
          </cell>
          <cell r="AA2399">
            <v>6</v>
          </cell>
          <cell r="AB2399" t="str">
            <v>MAQ. E EQUIPAMENTOS</v>
          </cell>
          <cell r="AC2399">
            <v>79.7152914734499</v>
          </cell>
          <cell r="AD2399" t="str">
            <v>BOM</v>
          </cell>
        </row>
        <row r="2400">
          <cell r="X2400">
            <v>8057</v>
          </cell>
          <cell r="Y2400">
            <v>2040906</v>
          </cell>
          <cell r="Z2400" t="str">
            <v>CLINICA MEDICA</v>
          </cell>
          <cell r="AA2400">
            <v>6</v>
          </cell>
          <cell r="AB2400" t="str">
            <v>MAQ. E EQUIPAMENTOS</v>
          </cell>
          <cell r="AC2400">
            <v>79.7152914734499</v>
          </cell>
          <cell r="AD2400" t="str">
            <v>BOM</v>
          </cell>
        </row>
        <row r="2401">
          <cell r="X2401">
            <v>8058</v>
          </cell>
          <cell r="Y2401">
            <v>2040907</v>
          </cell>
          <cell r="Z2401" t="str">
            <v>CLINICA MEDICA</v>
          </cell>
          <cell r="AA2401">
            <v>6</v>
          </cell>
          <cell r="AB2401" t="str">
            <v>MAQ. E EQUIPAMENTOS</v>
          </cell>
          <cell r="AC2401">
            <v>79.7152914734499</v>
          </cell>
          <cell r="AD2401" t="str">
            <v>BOM</v>
          </cell>
        </row>
        <row r="2402">
          <cell r="X2402">
            <v>8059</v>
          </cell>
          <cell r="Y2402">
            <v>2040908</v>
          </cell>
          <cell r="Z2402" t="str">
            <v>CLINICA MEDICA</v>
          </cell>
          <cell r="AA2402">
            <v>6</v>
          </cell>
          <cell r="AB2402" t="str">
            <v>MAQ. E EQUIPAMENTOS</v>
          </cell>
          <cell r="AC2402">
            <v>79.7152914734499</v>
          </cell>
          <cell r="AD2402" t="str">
            <v>BOM</v>
          </cell>
        </row>
        <row r="2403">
          <cell r="X2403">
            <v>8060</v>
          </cell>
          <cell r="Y2403">
            <v>2040909</v>
          </cell>
          <cell r="Z2403" t="str">
            <v>CLINICA MEDICA</v>
          </cell>
          <cell r="AA2403">
            <v>6</v>
          </cell>
          <cell r="AB2403" t="str">
            <v>MAQ. E EQUIPAMENTOS</v>
          </cell>
          <cell r="AC2403">
            <v>79.7152914734499</v>
          </cell>
          <cell r="AD2403" t="str">
            <v>BOM</v>
          </cell>
        </row>
        <row r="2404">
          <cell r="X2404">
            <v>8061</v>
          </cell>
          <cell r="Y2404">
            <v>2040910</v>
          </cell>
          <cell r="Z2404" t="str">
            <v>CLINICA MEDICA</v>
          </cell>
          <cell r="AA2404">
            <v>6</v>
          </cell>
          <cell r="AB2404" t="str">
            <v>MAQ. E EQUIPAMENTOS</v>
          </cell>
          <cell r="AC2404">
            <v>79.7152914734499</v>
          </cell>
          <cell r="AD2404" t="str">
            <v>BOM</v>
          </cell>
        </row>
        <row r="2405">
          <cell r="X2405">
            <v>8062</v>
          </cell>
          <cell r="Y2405">
            <v>2040911</v>
          </cell>
          <cell r="Z2405" t="str">
            <v>CLINICA MEDICA</v>
          </cell>
          <cell r="AA2405">
            <v>6</v>
          </cell>
          <cell r="AB2405" t="str">
            <v>MAQ. E EQUIPAMENTOS</v>
          </cell>
          <cell r="AC2405">
            <v>96.7598345370326</v>
          </cell>
          <cell r="AD2405" t="str">
            <v>BOM</v>
          </cell>
        </row>
        <row r="2406">
          <cell r="X2406">
            <v>8062</v>
          </cell>
          <cell r="Y2406">
            <v>2040912</v>
          </cell>
          <cell r="Z2406" t="str">
            <v>CLINICA MEDICA</v>
          </cell>
          <cell r="AA2406">
            <v>6</v>
          </cell>
          <cell r="AB2406" t="str">
            <v>MAQ. E EQUIPAMENTOS</v>
          </cell>
          <cell r="AC2406">
            <v>96.7598345370326</v>
          </cell>
          <cell r="AD2406" t="str">
            <v>BOM</v>
          </cell>
        </row>
        <row r="2407">
          <cell r="X2407">
            <v>8063</v>
          </cell>
          <cell r="Y2407">
            <v>2040913</v>
          </cell>
          <cell r="Z2407" t="str">
            <v>CLINICA MEDICA</v>
          </cell>
          <cell r="AA2407">
            <v>6</v>
          </cell>
          <cell r="AB2407" t="str">
            <v>MAQ. E EQUIPAMENTOS</v>
          </cell>
          <cell r="AC2407">
            <v>96.7598345370326</v>
          </cell>
          <cell r="AD2407" t="str">
            <v>BOM</v>
          </cell>
        </row>
        <row r="2408">
          <cell r="X2408">
            <v>8063</v>
          </cell>
          <cell r="Y2408">
            <v>2040914</v>
          </cell>
          <cell r="Z2408" t="str">
            <v>CLINICA MEDICA</v>
          </cell>
          <cell r="AA2408">
            <v>6</v>
          </cell>
          <cell r="AB2408" t="str">
            <v>MAQ. E EQUIPAMENTOS</v>
          </cell>
          <cell r="AC2408">
            <v>96.7598345370326</v>
          </cell>
          <cell r="AD2408" t="str">
            <v>BOM</v>
          </cell>
        </row>
        <row r="2409">
          <cell r="X2409">
            <v>8064</v>
          </cell>
          <cell r="Y2409">
            <v>2040915</v>
          </cell>
          <cell r="Z2409" t="str">
            <v>CLINICA MEDICA</v>
          </cell>
          <cell r="AA2409">
            <v>6</v>
          </cell>
          <cell r="AB2409" t="str">
            <v>MAQ. E EQUIPAMENTOS</v>
          </cell>
          <cell r="AC2409">
            <v>96.7598345370326</v>
          </cell>
          <cell r="AD2409" t="str">
            <v>BOM</v>
          </cell>
        </row>
        <row r="2410">
          <cell r="X2410">
            <v>8064</v>
          </cell>
          <cell r="Y2410">
            <v>2040916</v>
          </cell>
          <cell r="Z2410" t="str">
            <v>CLINICA MEDICA</v>
          </cell>
          <cell r="AA2410">
            <v>6</v>
          </cell>
          <cell r="AB2410" t="str">
            <v>MAQ. E EQUIPAMENTOS</v>
          </cell>
          <cell r="AC2410">
            <v>96.7598345370326</v>
          </cell>
          <cell r="AD2410" t="str">
            <v>BOM</v>
          </cell>
        </row>
        <row r="2411">
          <cell r="X2411">
            <v>8065</v>
          </cell>
          <cell r="Y2411">
            <v>2040917</v>
          </cell>
          <cell r="Z2411" t="str">
            <v>CLINICA MEDICA</v>
          </cell>
          <cell r="AA2411">
            <v>6</v>
          </cell>
          <cell r="AB2411" t="str">
            <v>MAQ. E EQUIPAMENTOS</v>
          </cell>
          <cell r="AC2411">
            <v>96.7598345370326</v>
          </cell>
          <cell r="AD2411" t="str">
            <v>BOM</v>
          </cell>
        </row>
        <row r="2412">
          <cell r="X2412">
            <v>8065</v>
          </cell>
          <cell r="Y2412">
            <v>2040918</v>
          </cell>
          <cell r="Z2412" t="str">
            <v>CLINICA CIRURGICA</v>
          </cell>
          <cell r="AA2412">
            <v>6</v>
          </cell>
          <cell r="AB2412" t="str">
            <v>MAQ. E EQUIPAMENTOS</v>
          </cell>
          <cell r="AC2412">
            <v>96.7598345370326</v>
          </cell>
          <cell r="AD2412" t="str">
            <v>BOM</v>
          </cell>
        </row>
        <row r="2413">
          <cell r="X2413">
            <v>8066</v>
          </cell>
          <cell r="Y2413">
            <v>2040919</v>
          </cell>
          <cell r="Z2413" t="str">
            <v>CLINICA CIRURGICA</v>
          </cell>
          <cell r="AA2413">
            <v>6</v>
          </cell>
          <cell r="AB2413" t="str">
            <v>MAQ. E EQUIPAMENTOS</v>
          </cell>
          <cell r="AC2413">
            <v>96.7598345370326</v>
          </cell>
          <cell r="AD2413" t="str">
            <v>BOM</v>
          </cell>
        </row>
        <row r="2414">
          <cell r="X2414">
            <v>8067</v>
          </cell>
          <cell r="Y2414">
            <v>2040920</v>
          </cell>
          <cell r="Z2414" t="str">
            <v>CLINICA CIRURGICA</v>
          </cell>
          <cell r="AA2414">
            <v>6</v>
          </cell>
          <cell r="AB2414" t="str">
            <v>MAQ. E EQUIPAMENTOS</v>
          </cell>
          <cell r="AC2414">
            <v>96.7598345370326</v>
          </cell>
          <cell r="AD2414" t="str">
            <v>BOM</v>
          </cell>
        </row>
        <row r="2415">
          <cell r="X2415">
            <v>8068</v>
          </cell>
          <cell r="Y2415">
            <v>2040921</v>
          </cell>
          <cell r="Z2415" t="str">
            <v>CLINICA MEDICA</v>
          </cell>
          <cell r="AA2415">
            <v>6</v>
          </cell>
          <cell r="AB2415" t="str">
            <v>MAQ. E EQUIPAMENTOS</v>
          </cell>
          <cell r="AC2415">
            <v>96.7598345370326</v>
          </cell>
          <cell r="AD2415" t="str">
            <v>BOM</v>
          </cell>
        </row>
        <row r="2416">
          <cell r="X2416">
            <v>8069</v>
          </cell>
          <cell r="Y2416">
            <v>2040922</v>
          </cell>
          <cell r="Z2416" t="str">
            <v>CLINICA CIRURGICA</v>
          </cell>
          <cell r="AA2416">
            <v>6</v>
          </cell>
          <cell r="AB2416" t="str">
            <v>MAQ. E EQUIPAMENTOS</v>
          </cell>
          <cell r="AC2416">
            <v>96.7598345370326</v>
          </cell>
          <cell r="AD2416" t="str">
            <v>BOM</v>
          </cell>
        </row>
        <row r="2417">
          <cell r="X2417">
            <v>8070</v>
          </cell>
          <cell r="Y2417">
            <v>2040923</v>
          </cell>
          <cell r="Z2417" t="str">
            <v>CLINICA MEDICA</v>
          </cell>
          <cell r="AA2417">
            <v>6</v>
          </cell>
          <cell r="AB2417" t="str">
            <v>MAQ. E EQUIPAMENTOS</v>
          </cell>
          <cell r="AC2417">
            <v>96.7598345370326</v>
          </cell>
          <cell r="AD2417" t="str">
            <v>BOM</v>
          </cell>
        </row>
        <row r="2418">
          <cell r="X2418">
            <v>8071</v>
          </cell>
          <cell r="Y2418">
            <v>2040924</v>
          </cell>
          <cell r="Z2418" t="str">
            <v>CLINICA CIRURGICA</v>
          </cell>
          <cell r="AA2418">
            <v>6</v>
          </cell>
          <cell r="AB2418" t="str">
            <v>MAQ. E EQUIPAMENTOS</v>
          </cell>
          <cell r="AC2418">
            <v>96.7598345370326</v>
          </cell>
          <cell r="AD2418" t="str">
            <v>BOM</v>
          </cell>
        </row>
        <row r="2419">
          <cell r="X2419">
            <v>8072</v>
          </cell>
          <cell r="Y2419">
            <v>2040925</v>
          </cell>
          <cell r="Z2419" t="str">
            <v>CLINICA MEDICA</v>
          </cell>
          <cell r="AA2419">
            <v>6</v>
          </cell>
          <cell r="AB2419" t="str">
            <v>MAQ. E EQUIPAMENTOS</v>
          </cell>
          <cell r="AC2419">
            <v>96.7598345370326</v>
          </cell>
          <cell r="AD2419" t="str">
            <v>BOM</v>
          </cell>
        </row>
        <row r="2420">
          <cell r="X2420">
            <v>8073</v>
          </cell>
          <cell r="Y2420">
            <v>2040926</v>
          </cell>
          <cell r="Z2420" t="str">
            <v>CLINICA CIRURGICA</v>
          </cell>
          <cell r="AA2420">
            <v>6</v>
          </cell>
          <cell r="AB2420" t="str">
            <v>MAQ. E EQUIPAMENTOS</v>
          </cell>
          <cell r="AC2420">
            <v>96.7598345370326</v>
          </cell>
          <cell r="AD2420" t="str">
            <v>BOM</v>
          </cell>
        </row>
        <row r="2421">
          <cell r="X2421">
            <v>8074</v>
          </cell>
          <cell r="Y2421">
            <v>2040927</v>
          </cell>
          <cell r="Z2421" t="str">
            <v>CLINICA MEDICA</v>
          </cell>
          <cell r="AA2421">
            <v>6</v>
          </cell>
          <cell r="AB2421" t="str">
            <v>MAQ. E EQUIPAMENTOS</v>
          </cell>
          <cell r="AC2421">
            <v>79.7152914734499</v>
          </cell>
          <cell r="AD2421" t="str">
            <v>BOM</v>
          </cell>
        </row>
        <row r="2422">
          <cell r="X2422">
            <v>8075</v>
          </cell>
          <cell r="Y2422">
            <v>2040928</v>
          </cell>
          <cell r="Z2422" t="str">
            <v>CLINICA CIRURGICA</v>
          </cell>
          <cell r="AA2422">
            <v>6</v>
          </cell>
          <cell r="AB2422" t="str">
            <v>MAQ. E EQUIPAMENTOS</v>
          </cell>
          <cell r="AC2422">
            <v>79.7152914734499</v>
          </cell>
          <cell r="AD2422" t="str">
            <v>BOM</v>
          </cell>
        </row>
        <row r="2423">
          <cell r="X2423">
            <v>8076</v>
          </cell>
          <cell r="Y2423">
            <v>2040929</v>
          </cell>
          <cell r="Z2423" t="str">
            <v>CLINICA MEDICA</v>
          </cell>
          <cell r="AA2423">
            <v>6</v>
          </cell>
          <cell r="AB2423" t="str">
            <v>MAQ. E EQUIPAMENTOS</v>
          </cell>
          <cell r="AC2423">
            <v>79.7152914734499</v>
          </cell>
          <cell r="AD2423" t="str">
            <v>BOM</v>
          </cell>
        </row>
        <row r="2424">
          <cell r="X2424">
            <v>8077</v>
          </cell>
          <cell r="Y2424">
            <v>2040930</v>
          </cell>
          <cell r="Z2424" t="str">
            <v>CLINICA MEDICA</v>
          </cell>
          <cell r="AA2424">
            <v>6</v>
          </cell>
          <cell r="AB2424" t="str">
            <v>MAQ. E EQUIPAMENTOS</v>
          </cell>
          <cell r="AC2424">
            <v>79.7152914734499</v>
          </cell>
          <cell r="AD2424" t="str">
            <v>BOM</v>
          </cell>
        </row>
        <row r="2425">
          <cell r="X2425">
            <v>8078</v>
          </cell>
          <cell r="Y2425">
            <v>2040931</v>
          </cell>
          <cell r="Z2425" t="str">
            <v>CLINICA MEDICA</v>
          </cell>
          <cell r="AA2425">
            <v>6</v>
          </cell>
          <cell r="AB2425" t="str">
            <v>MAQ. E EQUIPAMENTOS</v>
          </cell>
          <cell r="AC2425">
            <v>79.7152914734499</v>
          </cell>
          <cell r="AD2425" t="str">
            <v>BOM</v>
          </cell>
        </row>
        <row r="2426">
          <cell r="X2426">
            <v>8079</v>
          </cell>
          <cell r="Y2426">
            <v>2040932</v>
          </cell>
          <cell r="Z2426" t="str">
            <v>CLINICA MEDICA</v>
          </cell>
          <cell r="AA2426">
            <v>6</v>
          </cell>
          <cell r="AB2426" t="str">
            <v>MAQ. E EQUIPAMENTOS</v>
          </cell>
          <cell r="AC2426">
            <v>79.7152914734499</v>
          </cell>
          <cell r="AD2426" t="str">
            <v>BOM</v>
          </cell>
        </row>
        <row r="2427">
          <cell r="X2427">
            <v>8080</v>
          </cell>
          <cell r="Y2427">
            <v>2040933</v>
          </cell>
          <cell r="Z2427" t="str">
            <v>CLINICA CIRURGICA</v>
          </cell>
          <cell r="AA2427">
            <v>6</v>
          </cell>
          <cell r="AB2427" t="str">
            <v>MAQ. E EQUIPAMENTOS</v>
          </cell>
          <cell r="AC2427">
            <v>79.7152914734499</v>
          </cell>
          <cell r="AD2427" t="str">
            <v>BOM</v>
          </cell>
        </row>
        <row r="2428">
          <cell r="X2428">
            <v>8081</v>
          </cell>
          <cell r="Y2428">
            <v>2040934</v>
          </cell>
          <cell r="Z2428" t="str">
            <v>CLINICA CIRURGICA</v>
          </cell>
          <cell r="AA2428">
            <v>6</v>
          </cell>
          <cell r="AB2428" t="str">
            <v>MAQ. E EQUIPAMENTOS</v>
          </cell>
          <cell r="AC2428">
            <v>79.7152914734499</v>
          </cell>
          <cell r="AD2428" t="str">
            <v>BOM</v>
          </cell>
        </row>
        <row r="2429">
          <cell r="X2429">
            <v>8082</v>
          </cell>
          <cell r="Y2429">
            <v>2040935</v>
          </cell>
          <cell r="Z2429" t="str">
            <v>CLINICA CIRURGICA</v>
          </cell>
          <cell r="AA2429">
            <v>6</v>
          </cell>
          <cell r="AB2429" t="str">
            <v>MAQ. E EQUIPAMENTOS</v>
          </cell>
          <cell r="AC2429">
            <v>79.7152914734499</v>
          </cell>
          <cell r="AD2429" t="str">
            <v>BOM</v>
          </cell>
        </row>
        <row r="2430">
          <cell r="X2430">
            <v>8083</v>
          </cell>
          <cell r="Y2430">
            <v>2040936</v>
          </cell>
          <cell r="Z2430" t="str">
            <v>CLINICA CIRURGICA</v>
          </cell>
          <cell r="AA2430">
            <v>6</v>
          </cell>
          <cell r="AB2430" t="str">
            <v>MAQ. E EQUIPAMENTOS</v>
          </cell>
          <cell r="AC2430">
            <v>79.7152914734499</v>
          </cell>
          <cell r="AD2430" t="str">
            <v>BOM</v>
          </cell>
        </row>
        <row r="2431">
          <cell r="X2431">
            <v>8084</v>
          </cell>
          <cell r="Y2431">
            <v>2040937</v>
          </cell>
          <cell r="Z2431" t="str">
            <v>CLINICA MEDICA</v>
          </cell>
          <cell r="AA2431">
            <v>6</v>
          </cell>
          <cell r="AB2431" t="str">
            <v>MAQ. E EQUIPAMENTOS</v>
          </cell>
          <cell r="AC2431">
            <v>79.7152914734499</v>
          </cell>
          <cell r="AD2431" t="str">
            <v>BOM</v>
          </cell>
        </row>
        <row r="2432">
          <cell r="X2432">
            <v>8085</v>
          </cell>
          <cell r="Y2432">
            <v>2040938</v>
          </cell>
          <cell r="Z2432" t="str">
            <v>CLINICA CIRURGICA</v>
          </cell>
          <cell r="AA2432">
            <v>6</v>
          </cell>
          <cell r="AB2432" t="str">
            <v>MAQ. E EQUIPAMENTOS</v>
          </cell>
          <cell r="AC2432">
            <v>79.7152914734499</v>
          </cell>
          <cell r="AD2432" t="str">
            <v>BOM</v>
          </cell>
        </row>
        <row r="2433">
          <cell r="X2433">
            <v>8087</v>
          </cell>
          <cell r="Y2433">
            <v>2040940</v>
          </cell>
          <cell r="Z2433" t="str">
            <v>CLINICA CIRURGICA</v>
          </cell>
          <cell r="AA2433">
            <v>6</v>
          </cell>
          <cell r="AB2433" t="str">
            <v>MAQ. E EQUIPAMENTOS</v>
          </cell>
          <cell r="AC2433">
            <v>79.7152914734499</v>
          </cell>
          <cell r="AD2433" t="str">
            <v>BOM</v>
          </cell>
        </row>
        <row r="2434">
          <cell r="X2434">
            <v>8088</v>
          </cell>
          <cell r="Y2434">
            <v>2040941</v>
          </cell>
          <cell r="Z2434" t="str">
            <v>CLINICA CIRURGICA</v>
          </cell>
          <cell r="AA2434">
            <v>6</v>
          </cell>
          <cell r="AB2434" t="str">
            <v>MAQ. E EQUIPAMENTOS</v>
          </cell>
          <cell r="AC2434">
            <v>79.7152914734499</v>
          </cell>
          <cell r="AD2434" t="str">
            <v>BOM</v>
          </cell>
        </row>
        <row r="2435">
          <cell r="X2435">
            <v>8089</v>
          </cell>
          <cell r="Y2435">
            <v>2040942</v>
          </cell>
          <cell r="Z2435" t="str">
            <v>CLINICA CIRURGICA</v>
          </cell>
          <cell r="AA2435">
            <v>6</v>
          </cell>
          <cell r="AB2435" t="str">
            <v>MAQ. E EQUIPAMENTOS</v>
          </cell>
          <cell r="AC2435">
            <v>79.7152914734499</v>
          </cell>
          <cell r="AD2435" t="str">
            <v>BOM</v>
          </cell>
        </row>
        <row r="2436">
          <cell r="X2436">
            <v>8090</v>
          </cell>
          <cell r="Y2436">
            <v>2040943</v>
          </cell>
          <cell r="Z2436" t="str">
            <v>CLINICA CIRURGICA</v>
          </cell>
          <cell r="AA2436">
            <v>6</v>
          </cell>
          <cell r="AB2436" t="str">
            <v>MAQ. E EQUIPAMENTOS</v>
          </cell>
          <cell r="AC2436">
            <v>79.7152914734499</v>
          </cell>
          <cell r="AD2436" t="str">
            <v>BOM</v>
          </cell>
        </row>
        <row r="2437">
          <cell r="X2437">
            <v>8091</v>
          </cell>
          <cell r="Y2437">
            <v>2040944</v>
          </cell>
          <cell r="Z2437" t="str">
            <v>CLINICA CIRURGICA</v>
          </cell>
          <cell r="AA2437">
            <v>6</v>
          </cell>
          <cell r="AB2437" t="str">
            <v>MAQ. E EQUIPAMENTOS</v>
          </cell>
          <cell r="AC2437">
            <v>79.7152914734499</v>
          </cell>
          <cell r="AD2437" t="str">
            <v>BOM</v>
          </cell>
        </row>
        <row r="2438">
          <cell r="X2438">
            <v>8092</v>
          </cell>
          <cell r="Y2438">
            <v>2040945</v>
          </cell>
          <cell r="Z2438" t="str">
            <v>CLINICA CIRURGICA</v>
          </cell>
          <cell r="AA2438">
            <v>6</v>
          </cell>
          <cell r="AB2438" t="str">
            <v>MAQ. E EQUIPAMENTOS</v>
          </cell>
          <cell r="AC2438">
            <v>79.7152914734499</v>
          </cell>
          <cell r="AD2438" t="str">
            <v>BOM</v>
          </cell>
        </row>
        <row r="2439">
          <cell r="X2439">
            <v>8093</v>
          </cell>
          <cell r="Y2439">
            <v>2040946</v>
          </cell>
          <cell r="Z2439" t="str">
            <v>CLINICA CIRURGICA</v>
          </cell>
          <cell r="AA2439">
            <v>6</v>
          </cell>
          <cell r="AB2439" t="str">
            <v>MAQ. E EQUIPAMENTOS</v>
          </cell>
          <cell r="AC2439">
            <v>79.7152914734499</v>
          </cell>
          <cell r="AD2439" t="str">
            <v>BOM</v>
          </cell>
        </row>
        <row r="2440">
          <cell r="X2440">
            <v>8095</v>
          </cell>
          <cell r="Y2440">
            <v>2040948</v>
          </cell>
          <cell r="Z2440" t="str">
            <v>CLINICA CIRURGICA</v>
          </cell>
          <cell r="AA2440">
            <v>6</v>
          </cell>
          <cell r="AB2440" t="str">
            <v>MAQ. E EQUIPAMENTOS</v>
          </cell>
          <cell r="AC2440">
            <v>79.7152914734499</v>
          </cell>
          <cell r="AD2440" t="str">
            <v>BOM</v>
          </cell>
        </row>
        <row r="2441">
          <cell r="X2441">
            <v>8096</v>
          </cell>
          <cell r="Y2441">
            <v>2040949</v>
          </cell>
          <cell r="Z2441" t="str">
            <v>CLINICA CIRURGICA</v>
          </cell>
          <cell r="AA2441">
            <v>6</v>
          </cell>
          <cell r="AB2441" t="str">
            <v>MAQ. E EQUIPAMENTOS</v>
          </cell>
          <cell r="AC2441">
            <v>79.7152914734499</v>
          </cell>
          <cell r="AD2441" t="str">
            <v>BOM</v>
          </cell>
        </row>
        <row r="2442">
          <cell r="X2442">
            <v>8097</v>
          </cell>
          <cell r="Y2442">
            <v>2040950</v>
          </cell>
          <cell r="Z2442" t="str">
            <v>CLINICA CIRURGICA</v>
          </cell>
          <cell r="AA2442">
            <v>6</v>
          </cell>
          <cell r="AB2442" t="str">
            <v>MAQ. E EQUIPAMENTOS</v>
          </cell>
          <cell r="AC2442">
            <v>79.7152914734499</v>
          </cell>
          <cell r="AD2442" t="str">
            <v>BOM</v>
          </cell>
        </row>
        <row r="2443">
          <cell r="X2443">
            <v>8098</v>
          </cell>
          <cell r="Y2443">
            <v>2040951</v>
          </cell>
          <cell r="Z2443" t="str">
            <v>APOIO AO DIAGNÓSTICO</v>
          </cell>
          <cell r="AA2443">
            <v>6</v>
          </cell>
          <cell r="AB2443" t="str">
            <v>MAQ. E EQUIPAMENTOS</v>
          </cell>
          <cell r="AC2443">
            <v>79.7152914734499</v>
          </cell>
          <cell r="AD2443" t="str">
            <v>BOM</v>
          </cell>
        </row>
        <row r="2444">
          <cell r="X2444">
            <v>8099</v>
          </cell>
          <cell r="Y2444">
            <v>2040952</v>
          </cell>
          <cell r="Z2444" t="str">
            <v>CLINICA CIRURGICA</v>
          </cell>
          <cell r="AA2444">
            <v>6</v>
          </cell>
          <cell r="AB2444" t="str">
            <v>MAQ. E EQUIPAMENTOS</v>
          </cell>
          <cell r="AC2444">
            <v>79.7152914734499</v>
          </cell>
          <cell r="AD2444" t="str">
            <v>BOM</v>
          </cell>
        </row>
        <row r="2445">
          <cell r="X2445">
            <v>8101</v>
          </cell>
          <cell r="Y2445">
            <v>2040954</v>
          </cell>
          <cell r="Z2445" t="str">
            <v>CLINICA CIRURGICA</v>
          </cell>
          <cell r="AA2445">
            <v>6</v>
          </cell>
          <cell r="AB2445" t="str">
            <v>MAQ. E EQUIPAMENTOS</v>
          </cell>
          <cell r="AC2445">
            <v>79.7152914734499</v>
          </cell>
          <cell r="AD2445" t="str">
            <v>BOM</v>
          </cell>
        </row>
        <row r="2446">
          <cell r="X2446">
            <v>8102</v>
          </cell>
          <cell r="Y2446">
            <v>2040955</v>
          </cell>
          <cell r="Z2446" t="str">
            <v>CLINICA CIRURGICA</v>
          </cell>
          <cell r="AA2446">
            <v>6</v>
          </cell>
          <cell r="AB2446" t="str">
            <v>MAQ. E EQUIPAMENTOS</v>
          </cell>
          <cell r="AC2446">
            <v>79.7152914734499</v>
          </cell>
          <cell r="AD2446" t="str">
            <v>BOM</v>
          </cell>
        </row>
        <row r="2447">
          <cell r="X2447">
            <v>8102</v>
          </cell>
          <cell r="Y2447">
            <v>2040956</v>
          </cell>
          <cell r="Z2447" t="str">
            <v>CLINICA CIRURGICA</v>
          </cell>
          <cell r="AA2447">
            <v>6</v>
          </cell>
          <cell r="AB2447" t="str">
            <v>MAQ. E EQUIPAMENTOS</v>
          </cell>
          <cell r="AC2447">
            <v>79.7152914734499</v>
          </cell>
          <cell r="AD2447" t="str">
            <v>BOM</v>
          </cell>
        </row>
        <row r="2448">
          <cell r="X2448">
            <v>8103</v>
          </cell>
          <cell r="Y2448">
            <v>2040957</v>
          </cell>
          <cell r="Z2448" t="str">
            <v>CLINICA CIRURGICA</v>
          </cell>
          <cell r="AA2448">
            <v>6</v>
          </cell>
          <cell r="AB2448" t="str">
            <v>MAQ. E EQUIPAMENTOS</v>
          </cell>
          <cell r="AC2448">
            <v>79.7152914734499</v>
          </cell>
          <cell r="AD2448" t="str">
            <v>BOM</v>
          </cell>
        </row>
        <row r="2449">
          <cell r="X2449">
            <v>8104</v>
          </cell>
          <cell r="Y2449">
            <v>2040958</v>
          </cell>
          <cell r="Z2449" t="str">
            <v>CLINICA CIRURGICA</v>
          </cell>
          <cell r="AA2449">
            <v>6</v>
          </cell>
          <cell r="AB2449" t="str">
            <v>MAQ. E EQUIPAMENTOS</v>
          </cell>
          <cell r="AC2449">
            <v>79.7152914734499</v>
          </cell>
          <cell r="AD2449" t="str">
            <v>BOM</v>
          </cell>
        </row>
        <row r="2450">
          <cell r="X2450">
            <v>8105</v>
          </cell>
          <cell r="Y2450">
            <v>2040959</v>
          </cell>
          <cell r="Z2450" t="str">
            <v>CLINICA CIRURGICA</v>
          </cell>
          <cell r="AA2450">
            <v>6</v>
          </cell>
          <cell r="AB2450" t="str">
            <v>MAQ. E EQUIPAMENTOS</v>
          </cell>
          <cell r="AC2450">
            <v>79.7152914734499</v>
          </cell>
          <cell r="AD2450" t="str">
            <v>BOM</v>
          </cell>
        </row>
        <row r="2451">
          <cell r="X2451">
            <v>8106</v>
          </cell>
          <cell r="Y2451">
            <v>2040960</v>
          </cell>
          <cell r="Z2451" t="str">
            <v>CLINICA CIRURGICA</v>
          </cell>
          <cell r="AA2451">
            <v>6</v>
          </cell>
          <cell r="AB2451" t="str">
            <v>MAQ. E EQUIPAMENTOS</v>
          </cell>
          <cell r="AC2451">
            <v>79.7152914734499</v>
          </cell>
          <cell r="AD2451" t="str">
            <v>BOM</v>
          </cell>
        </row>
        <row r="2452">
          <cell r="X2452">
            <v>8108</v>
          </cell>
          <cell r="Y2452">
            <v>2040962</v>
          </cell>
          <cell r="Z2452" t="str">
            <v>CLINICA CIRURGICA</v>
          </cell>
          <cell r="AA2452">
            <v>6</v>
          </cell>
          <cell r="AB2452" t="str">
            <v>MAQ. E EQUIPAMENTOS</v>
          </cell>
          <cell r="AC2452">
            <v>79.7152914734499</v>
          </cell>
          <cell r="AD2452" t="str">
            <v>BOM</v>
          </cell>
        </row>
        <row r="2453">
          <cell r="X2453">
            <v>8109</v>
          </cell>
          <cell r="Y2453">
            <v>2040963</v>
          </cell>
          <cell r="Z2453" t="str">
            <v>CLINICA CIRURGICA</v>
          </cell>
          <cell r="AA2453">
            <v>6</v>
          </cell>
          <cell r="AB2453" t="str">
            <v>MAQ. E EQUIPAMENTOS</v>
          </cell>
          <cell r="AC2453">
            <v>79.7152914734499</v>
          </cell>
          <cell r="AD2453" t="str">
            <v>BOM</v>
          </cell>
        </row>
        <row r="2454">
          <cell r="X2454">
            <v>8110</v>
          </cell>
          <cell r="Y2454">
            <v>2040964</v>
          </cell>
          <cell r="Z2454" t="str">
            <v>CLINICA CIRURGICA</v>
          </cell>
          <cell r="AA2454">
            <v>6</v>
          </cell>
          <cell r="AB2454" t="str">
            <v>MAQ. E EQUIPAMENTOS</v>
          </cell>
          <cell r="AC2454">
            <v>79.7152914734499</v>
          </cell>
          <cell r="AD2454" t="str">
            <v>BOM</v>
          </cell>
        </row>
        <row r="2455">
          <cell r="X2455">
            <v>8111</v>
          </cell>
          <cell r="Y2455">
            <v>2040965</v>
          </cell>
          <cell r="Z2455" t="str">
            <v>CLINICA CIRURGICA</v>
          </cell>
          <cell r="AA2455">
            <v>6</v>
          </cell>
          <cell r="AB2455" t="str">
            <v>MAQ. E EQUIPAMENTOS</v>
          </cell>
          <cell r="AC2455">
            <v>79.7152914734499</v>
          </cell>
          <cell r="AD2455" t="str">
            <v>BOM</v>
          </cell>
        </row>
        <row r="2456">
          <cell r="X2456">
            <v>8112</v>
          </cell>
          <cell r="Y2456">
            <v>2040966</v>
          </cell>
          <cell r="Z2456" t="str">
            <v>CLINICA CIRURGICA</v>
          </cell>
          <cell r="AA2456">
            <v>6</v>
          </cell>
          <cell r="AB2456" t="str">
            <v>MAQ. E EQUIPAMENTOS</v>
          </cell>
          <cell r="AC2456">
            <v>79.7152914734499</v>
          </cell>
          <cell r="AD2456" t="str">
            <v>BOM</v>
          </cell>
        </row>
        <row r="2457">
          <cell r="X2457">
            <v>8113</v>
          </cell>
          <cell r="Y2457">
            <v>2040967</v>
          </cell>
          <cell r="Z2457" t="str">
            <v>CLINICA CIRURGICA</v>
          </cell>
          <cell r="AA2457">
            <v>6</v>
          </cell>
          <cell r="AB2457" t="str">
            <v>MAQ. E EQUIPAMENTOS</v>
          </cell>
          <cell r="AC2457">
            <v>79.7152914734499</v>
          </cell>
          <cell r="AD2457" t="str">
            <v>BOM</v>
          </cell>
        </row>
        <row r="2458">
          <cell r="X2458">
            <v>8114</v>
          </cell>
          <cell r="Y2458">
            <v>2040968</v>
          </cell>
          <cell r="Z2458" t="str">
            <v>CLINICA CIRURGICA</v>
          </cell>
          <cell r="AA2458">
            <v>6</v>
          </cell>
          <cell r="AB2458" t="str">
            <v>MAQ. E EQUIPAMENTOS</v>
          </cell>
          <cell r="AC2458">
            <v>79.7152914734499</v>
          </cell>
          <cell r="AD2458" t="str">
            <v>BOM</v>
          </cell>
        </row>
        <row r="2459">
          <cell r="X2459">
            <v>8115</v>
          </cell>
          <cell r="Y2459">
            <v>2040969</v>
          </cell>
          <cell r="Z2459" t="str">
            <v>CLINICA CIRURGICA</v>
          </cell>
          <cell r="AA2459">
            <v>6</v>
          </cell>
          <cell r="AB2459" t="str">
            <v>MAQ. E EQUIPAMENTOS</v>
          </cell>
          <cell r="AC2459">
            <v>79.7152914734499</v>
          </cell>
          <cell r="AD2459" t="str">
            <v>BOM</v>
          </cell>
        </row>
        <row r="2460">
          <cell r="X2460">
            <v>8116</v>
          </cell>
          <cell r="Y2460">
            <v>2040970</v>
          </cell>
          <cell r="Z2460" t="str">
            <v>CLINICA CIRURGICA</v>
          </cell>
          <cell r="AA2460">
            <v>6</v>
          </cell>
          <cell r="AB2460" t="str">
            <v>MAQ. E EQUIPAMENTOS</v>
          </cell>
          <cell r="AC2460">
            <v>79.7152914734499</v>
          </cell>
          <cell r="AD2460" t="str">
            <v>BOM</v>
          </cell>
        </row>
        <row r="2461">
          <cell r="X2461">
            <v>8117</v>
          </cell>
          <cell r="Y2461">
            <v>2040971</v>
          </cell>
          <cell r="Z2461" t="str">
            <v>CLINICA CIRURGICA</v>
          </cell>
          <cell r="AA2461">
            <v>6</v>
          </cell>
          <cell r="AB2461" t="str">
            <v>MAQ. E EQUIPAMENTOS</v>
          </cell>
          <cell r="AC2461">
            <v>79.7152914734499</v>
          </cell>
          <cell r="AD2461" t="str">
            <v>BOM</v>
          </cell>
        </row>
        <row r="2462">
          <cell r="X2462">
            <v>8118</v>
          </cell>
          <cell r="Y2462">
            <v>2040972</v>
          </cell>
          <cell r="Z2462" t="str">
            <v>CLINICA CIRURGICA</v>
          </cell>
          <cell r="AA2462">
            <v>6</v>
          </cell>
          <cell r="AB2462" t="str">
            <v>MAQ. E EQUIPAMENTOS</v>
          </cell>
          <cell r="AC2462">
            <v>79.7152914734499</v>
          </cell>
          <cell r="AD2462" t="str">
            <v>BOM</v>
          </cell>
        </row>
        <row r="2463">
          <cell r="X2463">
            <v>8119</v>
          </cell>
          <cell r="Y2463">
            <v>2040973</v>
          </cell>
          <cell r="Z2463" t="str">
            <v>CLINICA CIRURGICA</v>
          </cell>
          <cell r="AA2463">
            <v>6</v>
          </cell>
          <cell r="AB2463" t="str">
            <v>MAQ. E EQUIPAMENTOS</v>
          </cell>
          <cell r="AC2463">
            <v>79.7152914734499</v>
          </cell>
          <cell r="AD2463" t="str">
            <v>BOM</v>
          </cell>
        </row>
        <row r="2464">
          <cell r="X2464">
            <v>8120</v>
          </cell>
          <cell r="Y2464">
            <v>2040974</v>
          </cell>
          <cell r="Z2464" t="str">
            <v>CLINICA CIRURGICA</v>
          </cell>
          <cell r="AA2464">
            <v>6</v>
          </cell>
          <cell r="AB2464" t="str">
            <v>MAQ. E EQUIPAMENTOS</v>
          </cell>
          <cell r="AC2464">
            <v>79.7152914734499</v>
          </cell>
          <cell r="AD2464" t="str">
            <v>BOM</v>
          </cell>
        </row>
        <row r="2465">
          <cell r="X2465">
            <v>8121</v>
          </cell>
          <cell r="Y2465">
            <v>2040975</v>
          </cell>
          <cell r="Z2465" t="str">
            <v>CLINICA MEDICA</v>
          </cell>
          <cell r="AA2465">
            <v>6</v>
          </cell>
          <cell r="AB2465" t="str">
            <v>MAQ. E EQUIPAMENTOS</v>
          </cell>
          <cell r="AC2465">
            <v>79.7152914734499</v>
          </cell>
          <cell r="AD2465" t="str">
            <v>BOM</v>
          </cell>
        </row>
        <row r="2466">
          <cell r="X2466">
            <v>8122</v>
          </cell>
          <cell r="Y2466">
            <v>2040976</v>
          </cell>
          <cell r="Z2466" t="str">
            <v>CLINICA MEDICA</v>
          </cell>
          <cell r="AA2466">
            <v>6</v>
          </cell>
          <cell r="AB2466" t="str">
            <v>MAQ. E EQUIPAMENTOS</v>
          </cell>
          <cell r="AC2466">
            <v>96.7598345370326</v>
          </cell>
          <cell r="AD2466" t="str">
            <v>BOM</v>
          </cell>
        </row>
        <row r="2467">
          <cell r="X2467">
            <v>8123</v>
          </cell>
          <cell r="Y2467">
            <v>2040977</v>
          </cell>
          <cell r="Z2467" t="str">
            <v>GALPÃO ALMOXARIFADO</v>
          </cell>
          <cell r="AA2467">
            <v>6</v>
          </cell>
          <cell r="AB2467" t="str">
            <v>MAQ. E EQUIPAMENTOS</v>
          </cell>
          <cell r="AC2467">
            <v>96.7598345370326</v>
          </cell>
          <cell r="AD2467" t="str">
            <v>SUCATA</v>
          </cell>
        </row>
        <row r="2468">
          <cell r="X2468">
            <v>8124</v>
          </cell>
          <cell r="Y2468">
            <v>2040978</v>
          </cell>
          <cell r="Z2468" t="str">
            <v>GALPÃO ALMOXARIFADO</v>
          </cell>
          <cell r="AA2468">
            <v>6</v>
          </cell>
          <cell r="AB2468" t="str">
            <v>MAQ. E EQUIPAMENTOS</v>
          </cell>
          <cell r="AC2468">
            <v>96.7598345370326</v>
          </cell>
          <cell r="AD2468" t="str">
            <v>SUCATA</v>
          </cell>
        </row>
        <row r="2469">
          <cell r="X2469">
            <v>8125</v>
          </cell>
          <cell r="Y2469">
            <v>2040979</v>
          </cell>
          <cell r="Z2469" t="str">
            <v>CLINICA MEDICA</v>
          </cell>
          <cell r="AA2469">
            <v>6</v>
          </cell>
          <cell r="AB2469" t="str">
            <v>MAQ. E EQUIPAMENTOS</v>
          </cell>
          <cell r="AC2469">
            <v>96.7598345370326</v>
          </cell>
          <cell r="AD2469" t="str">
            <v>BOM</v>
          </cell>
        </row>
        <row r="2470">
          <cell r="X2470">
            <v>8126</v>
          </cell>
          <cell r="Y2470">
            <v>2040980</v>
          </cell>
          <cell r="Z2470" t="str">
            <v>CLINICA MEDICA</v>
          </cell>
          <cell r="AA2470">
            <v>6</v>
          </cell>
          <cell r="AB2470" t="str">
            <v>MAQ. E EQUIPAMENTOS</v>
          </cell>
          <cell r="AC2470">
            <v>96.7598345370326</v>
          </cell>
          <cell r="AD2470" t="str">
            <v>BOM</v>
          </cell>
        </row>
        <row r="2471">
          <cell r="X2471">
            <v>8127</v>
          </cell>
          <cell r="Y2471">
            <v>2040981</v>
          </cell>
          <cell r="Z2471" t="str">
            <v>CLINICA MEDICA</v>
          </cell>
          <cell r="AA2471">
            <v>6</v>
          </cell>
          <cell r="AB2471" t="str">
            <v>MAQ. E EQUIPAMENTOS</v>
          </cell>
          <cell r="AC2471">
            <v>96.7598345370326</v>
          </cell>
          <cell r="AD2471" t="str">
            <v>BOM</v>
          </cell>
        </row>
        <row r="2472">
          <cell r="X2472">
            <v>8128</v>
          </cell>
          <cell r="Y2472">
            <v>2040982</v>
          </cell>
          <cell r="Z2472" t="str">
            <v>CLINICA MEDICA</v>
          </cell>
          <cell r="AA2472">
            <v>6</v>
          </cell>
          <cell r="AB2472" t="str">
            <v>MAQ. E EQUIPAMENTOS</v>
          </cell>
          <cell r="AC2472">
            <v>96.7598345370326</v>
          </cell>
          <cell r="AD2472" t="str">
            <v>BOM</v>
          </cell>
        </row>
        <row r="2473">
          <cell r="X2473">
            <v>8129</v>
          </cell>
          <cell r="Y2473">
            <v>2040983</v>
          </cell>
          <cell r="Z2473" t="str">
            <v>CLINICA MEDICA</v>
          </cell>
          <cell r="AA2473">
            <v>6</v>
          </cell>
          <cell r="AB2473" t="str">
            <v>MAQ. E EQUIPAMENTOS</v>
          </cell>
          <cell r="AC2473">
            <v>96.7598345370326</v>
          </cell>
          <cell r="AD2473" t="str">
            <v>BOM</v>
          </cell>
        </row>
        <row r="2474">
          <cell r="X2474">
            <v>8130</v>
          </cell>
          <cell r="Y2474">
            <v>2040984</v>
          </cell>
          <cell r="Z2474" t="str">
            <v>CLINICA MEDICA</v>
          </cell>
          <cell r="AA2474">
            <v>6</v>
          </cell>
          <cell r="AB2474" t="str">
            <v>MAQ. E EQUIPAMENTOS</v>
          </cell>
          <cell r="AC2474">
            <v>96.7598345370326</v>
          </cell>
          <cell r="AD2474" t="str">
            <v>BOM</v>
          </cell>
        </row>
        <row r="2475">
          <cell r="X2475">
            <v>8131</v>
          </cell>
          <cell r="Y2475">
            <v>2040985</v>
          </cell>
          <cell r="Z2475" t="str">
            <v>GALPÃO ALMOXARIFADO</v>
          </cell>
          <cell r="AA2475">
            <v>6</v>
          </cell>
          <cell r="AB2475" t="str">
            <v>MAQ. E EQUIPAMENTOS</v>
          </cell>
          <cell r="AC2475">
            <v>96.7598345370326</v>
          </cell>
          <cell r="AD2475" t="str">
            <v>SUCATA</v>
          </cell>
        </row>
        <row r="2476">
          <cell r="X2476">
            <v>8132</v>
          </cell>
          <cell r="Y2476">
            <v>2040986</v>
          </cell>
          <cell r="Z2476" t="str">
            <v>CLINICA MEDICA</v>
          </cell>
          <cell r="AA2476">
            <v>6</v>
          </cell>
          <cell r="AB2476" t="str">
            <v>MAQ. E EQUIPAMENTOS</v>
          </cell>
          <cell r="AC2476">
            <v>96.7598345370326</v>
          </cell>
          <cell r="AD2476" t="str">
            <v>BOM</v>
          </cell>
        </row>
        <row r="2477">
          <cell r="X2477">
            <v>8133</v>
          </cell>
          <cell r="Y2477">
            <v>2040987</v>
          </cell>
          <cell r="Z2477" t="str">
            <v>CLINICA MEDICA</v>
          </cell>
          <cell r="AA2477">
            <v>6</v>
          </cell>
          <cell r="AB2477" t="str">
            <v>MAQ. E EQUIPAMENTOS</v>
          </cell>
          <cell r="AC2477">
            <v>96.7598345370326</v>
          </cell>
          <cell r="AD2477" t="str">
            <v>BOM</v>
          </cell>
        </row>
        <row r="2478">
          <cell r="X2478">
            <v>8134</v>
          </cell>
          <cell r="Y2478">
            <v>2040988</v>
          </cell>
          <cell r="Z2478" t="str">
            <v>CLINICA MEDICA</v>
          </cell>
          <cell r="AA2478">
            <v>6</v>
          </cell>
          <cell r="AB2478" t="str">
            <v>MAQ. E EQUIPAMENTOS</v>
          </cell>
          <cell r="AC2478">
            <v>96.7598345370326</v>
          </cell>
          <cell r="AD2478" t="str">
            <v>BOM</v>
          </cell>
        </row>
        <row r="2479">
          <cell r="X2479">
            <v>8135</v>
          </cell>
          <cell r="Y2479">
            <v>2040989</v>
          </cell>
          <cell r="Z2479" t="str">
            <v>CLINICA MEDICA</v>
          </cell>
          <cell r="AA2479">
            <v>6</v>
          </cell>
          <cell r="AB2479" t="str">
            <v>MAQ. E EQUIPAMENTOS</v>
          </cell>
          <cell r="AC2479">
            <v>96.7598345370326</v>
          </cell>
          <cell r="AD2479" t="str">
            <v>BOM</v>
          </cell>
        </row>
        <row r="2480">
          <cell r="X2480">
            <v>8136</v>
          </cell>
          <cell r="Y2480">
            <v>2040990</v>
          </cell>
          <cell r="Z2480" t="str">
            <v>CLINICA MEDICA</v>
          </cell>
          <cell r="AA2480">
            <v>6</v>
          </cell>
          <cell r="AB2480" t="str">
            <v>MAQ. E EQUIPAMENTOS</v>
          </cell>
          <cell r="AC2480">
            <v>96.7598345370326</v>
          </cell>
          <cell r="AD2480" t="str">
            <v>BOM</v>
          </cell>
        </row>
        <row r="2481">
          <cell r="X2481">
            <v>8137</v>
          </cell>
          <cell r="Y2481">
            <v>2040991</v>
          </cell>
          <cell r="Z2481" t="str">
            <v>CLINICA MEDICA</v>
          </cell>
          <cell r="AA2481">
            <v>6</v>
          </cell>
          <cell r="AB2481" t="str">
            <v>MAQ. E EQUIPAMENTOS</v>
          </cell>
          <cell r="AC2481">
            <v>96.7598345370326</v>
          </cell>
          <cell r="AD2481" t="str">
            <v>BOM</v>
          </cell>
        </row>
        <row r="2482">
          <cell r="X2482">
            <v>8138</v>
          </cell>
          <cell r="Y2482">
            <v>2040992</v>
          </cell>
          <cell r="Z2482" t="str">
            <v>HEMODIALISE / DIÁLISE</v>
          </cell>
          <cell r="AA2482">
            <v>6</v>
          </cell>
          <cell r="AB2482" t="str">
            <v>MAQ. E EQUIPAMENTOS</v>
          </cell>
          <cell r="AC2482">
            <v>96.7598345370326</v>
          </cell>
          <cell r="AD2482" t="str">
            <v>BOM</v>
          </cell>
        </row>
        <row r="2483">
          <cell r="X2483">
            <v>8139</v>
          </cell>
          <cell r="Y2483">
            <v>2040993</v>
          </cell>
          <cell r="Z2483" t="str">
            <v>HEMODIALISE / DIÁLISE</v>
          </cell>
          <cell r="AA2483">
            <v>6</v>
          </cell>
          <cell r="AB2483" t="str">
            <v>MAQ. E EQUIPAMENTOS</v>
          </cell>
          <cell r="AC2483">
            <v>96.7598345370326</v>
          </cell>
          <cell r="AD2483" t="str">
            <v>BOM</v>
          </cell>
        </row>
        <row r="2484">
          <cell r="X2484">
            <v>8140</v>
          </cell>
          <cell r="Y2484">
            <v>2040994</v>
          </cell>
          <cell r="Z2484" t="str">
            <v>GALPÃO ALMOXARIFADO</v>
          </cell>
          <cell r="AA2484">
            <v>6</v>
          </cell>
          <cell r="AB2484" t="str">
            <v>MAQ. E EQUIPAMENTOS</v>
          </cell>
          <cell r="AC2484">
            <v>96.7598345370326</v>
          </cell>
          <cell r="AD2484" t="str">
            <v>SUCATA</v>
          </cell>
        </row>
        <row r="2485">
          <cell r="X2485">
            <v>8141</v>
          </cell>
          <cell r="Y2485">
            <v>2040995</v>
          </cell>
          <cell r="Z2485" t="str">
            <v>CLINICA MEDICA</v>
          </cell>
          <cell r="AA2485">
            <v>6</v>
          </cell>
          <cell r="AB2485" t="str">
            <v>MAQ. E EQUIPAMENTOS</v>
          </cell>
          <cell r="AC2485">
            <v>96.7598345370326</v>
          </cell>
          <cell r="AD2485" t="str">
            <v>BOM</v>
          </cell>
        </row>
        <row r="2486">
          <cell r="X2486">
            <v>8142</v>
          </cell>
          <cell r="Y2486">
            <v>2040996</v>
          </cell>
          <cell r="Z2486" t="str">
            <v>HEMODIALISE / DIÁLISE</v>
          </cell>
          <cell r="AA2486">
            <v>6</v>
          </cell>
          <cell r="AB2486" t="str">
            <v>MAQ. E EQUIPAMENTOS</v>
          </cell>
          <cell r="AC2486">
            <v>96.7598345370326</v>
          </cell>
          <cell r="AD2486" t="str">
            <v>BOM</v>
          </cell>
        </row>
        <row r="2487">
          <cell r="X2487">
            <v>8143</v>
          </cell>
          <cell r="Y2487">
            <v>2040997</v>
          </cell>
          <cell r="Z2487" t="str">
            <v>CLINICA MEDICA</v>
          </cell>
          <cell r="AA2487">
            <v>6</v>
          </cell>
          <cell r="AB2487" t="str">
            <v>MAQ. E EQUIPAMENTOS</v>
          </cell>
          <cell r="AC2487">
            <v>96.7598345370326</v>
          </cell>
          <cell r="AD2487" t="str">
            <v>BOM</v>
          </cell>
        </row>
        <row r="2488">
          <cell r="X2488">
            <v>8144</v>
          </cell>
          <cell r="Y2488">
            <v>2040998</v>
          </cell>
          <cell r="Z2488" t="str">
            <v>CLINICA MEDICA</v>
          </cell>
          <cell r="AA2488">
            <v>6</v>
          </cell>
          <cell r="AB2488" t="str">
            <v>MAQ. E EQUIPAMENTOS</v>
          </cell>
          <cell r="AC2488">
            <v>96.7598345370326</v>
          </cell>
          <cell r="AD2488" t="str">
            <v>BOM</v>
          </cell>
        </row>
        <row r="2489">
          <cell r="X2489">
            <v>8145</v>
          </cell>
          <cell r="Y2489">
            <v>2040999</v>
          </cell>
          <cell r="Z2489" t="str">
            <v>CLINICA MEDICA</v>
          </cell>
          <cell r="AA2489">
            <v>6</v>
          </cell>
          <cell r="AB2489" t="str">
            <v>MAQ. E EQUIPAMENTOS</v>
          </cell>
          <cell r="AC2489">
            <v>96.7598345370326</v>
          </cell>
          <cell r="AD2489" t="str">
            <v>BOM</v>
          </cell>
        </row>
        <row r="2490">
          <cell r="X2490">
            <v>8146</v>
          </cell>
          <cell r="Y2490">
            <v>2041000</v>
          </cell>
          <cell r="Z2490" t="str">
            <v>CLINICA MEDICA</v>
          </cell>
          <cell r="AA2490">
            <v>6</v>
          </cell>
          <cell r="AB2490" t="str">
            <v>MAQ. E EQUIPAMENTOS</v>
          </cell>
          <cell r="AC2490">
            <v>96.7598345370326</v>
          </cell>
          <cell r="AD2490" t="str">
            <v>BOM</v>
          </cell>
        </row>
        <row r="2491">
          <cell r="X2491">
            <v>8147</v>
          </cell>
          <cell r="Y2491">
            <v>2041001</v>
          </cell>
          <cell r="Z2491" t="str">
            <v>APOIO AO DIAGNÓSTICO</v>
          </cell>
          <cell r="AA2491">
            <v>6</v>
          </cell>
          <cell r="AB2491" t="str">
            <v>MAQ. E EQUIPAMENTOS</v>
          </cell>
          <cell r="AC2491">
            <v>96.7598345370326</v>
          </cell>
          <cell r="AD2491" t="str">
            <v>BOM</v>
          </cell>
        </row>
        <row r="2492">
          <cell r="X2492">
            <v>8148</v>
          </cell>
          <cell r="Y2492">
            <v>2041002</v>
          </cell>
          <cell r="Z2492" t="str">
            <v>CLINICA MEDICA</v>
          </cell>
          <cell r="AA2492">
            <v>6</v>
          </cell>
          <cell r="AB2492" t="str">
            <v>MAQ. E EQUIPAMENTOS</v>
          </cell>
          <cell r="AC2492">
            <v>96.7598345370326</v>
          </cell>
          <cell r="AD2492" t="str">
            <v>BOM</v>
          </cell>
        </row>
        <row r="2493">
          <cell r="X2493">
            <v>8149</v>
          </cell>
          <cell r="Y2493">
            <v>2041003</v>
          </cell>
          <cell r="Z2493" t="str">
            <v>CLINICA MEDICA</v>
          </cell>
          <cell r="AA2493">
            <v>6</v>
          </cell>
          <cell r="AB2493" t="str">
            <v>MAQ. E EQUIPAMENTOS</v>
          </cell>
          <cell r="AC2493">
            <v>96.7598345370326</v>
          </cell>
          <cell r="AD2493" t="str">
            <v>BOM</v>
          </cell>
        </row>
        <row r="2494">
          <cell r="X2494">
            <v>8150</v>
          </cell>
          <cell r="Y2494">
            <v>2041004</v>
          </cell>
          <cell r="Z2494" t="str">
            <v>CLINICA MEDICA</v>
          </cell>
          <cell r="AA2494">
            <v>6</v>
          </cell>
          <cell r="AB2494" t="str">
            <v>MAQ. E EQUIPAMENTOS</v>
          </cell>
          <cell r="AC2494">
            <v>96.7598345370326</v>
          </cell>
          <cell r="AD2494" t="str">
            <v>BOM</v>
          </cell>
        </row>
        <row r="2495">
          <cell r="X2495">
            <v>8151</v>
          </cell>
          <cell r="Y2495">
            <v>2041005</v>
          </cell>
          <cell r="Z2495" t="str">
            <v>GALPÃO ALMOXARIFADO</v>
          </cell>
          <cell r="AA2495">
            <v>6</v>
          </cell>
          <cell r="AB2495" t="str">
            <v>MAQ. E EQUIPAMENTOS</v>
          </cell>
          <cell r="AC2495">
            <v>96.7598345370326</v>
          </cell>
          <cell r="AD2495" t="str">
            <v>SUCATA</v>
          </cell>
        </row>
        <row r="2496">
          <cell r="X2496">
            <v>8152</v>
          </cell>
          <cell r="Y2496">
            <v>2041006</v>
          </cell>
          <cell r="Z2496" t="str">
            <v>CLINICA MEDICA</v>
          </cell>
          <cell r="AA2496">
            <v>6</v>
          </cell>
          <cell r="AB2496" t="str">
            <v>MAQ. E EQUIPAMENTOS</v>
          </cell>
          <cell r="AC2496">
            <v>96.7598345370326</v>
          </cell>
          <cell r="AD2496" t="str">
            <v>BOM</v>
          </cell>
        </row>
        <row r="2497">
          <cell r="X2497">
            <v>8153</v>
          </cell>
          <cell r="Y2497">
            <v>2041007</v>
          </cell>
          <cell r="Z2497" t="str">
            <v>CLINICA MEDICA</v>
          </cell>
          <cell r="AA2497">
            <v>6</v>
          </cell>
          <cell r="AB2497" t="str">
            <v>MAQ. E EQUIPAMENTOS</v>
          </cell>
          <cell r="AC2497">
            <v>96.7598345370326</v>
          </cell>
          <cell r="AD2497" t="str">
            <v>BOM</v>
          </cell>
        </row>
        <row r="2498">
          <cell r="X2498">
            <v>8154</v>
          </cell>
          <cell r="Y2498">
            <v>2041008</v>
          </cell>
          <cell r="Z2498" t="str">
            <v>CLINICA MEDICA</v>
          </cell>
          <cell r="AA2498">
            <v>6</v>
          </cell>
          <cell r="AB2498" t="str">
            <v>MAQ. E EQUIPAMENTOS</v>
          </cell>
          <cell r="AC2498">
            <v>96.7598345370326</v>
          </cell>
          <cell r="AD2498" t="str">
            <v>BOM</v>
          </cell>
        </row>
        <row r="2499">
          <cell r="X2499">
            <v>8155</v>
          </cell>
          <cell r="Y2499">
            <v>2041009</v>
          </cell>
          <cell r="Z2499" t="str">
            <v>CLINICA MEDICA</v>
          </cell>
          <cell r="AA2499">
            <v>6</v>
          </cell>
          <cell r="AB2499" t="str">
            <v>MAQ. E EQUIPAMENTOS</v>
          </cell>
          <cell r="AC2499">
            <v>96.7598345370326</v>
          </cell>
          <cell r="AD2499" t="str">
            <v>BOM</v>
          </cell>
        </row>
        <row r="2500">
          <cell r="X2500">
            <v>8156</v>
          </cell>
          <cell r="Y2500">
            <v>2041010</v>
          </cell>
          <cell r="Z2500" t="str">
            <v>CLINICA MEDICA</v>
          </cell>
          <cell r="AA2500">
            <v>6</v>
          </cell>
          <cell r="AB2500" t="str">
            <v>MAQ. E EQUIPAMENTOS</v>
          </cell>
          <cell r="AC2500">
            <v>96.7598345370326</v>
          </cell>
          <cell r="AD2500" t="str">
            <v>BOM</v>
          </cell>
        </row>
        <row r="2501">
          <cell r="X2501">
            <v>8157</v>
          </cell>
          <cell r="Y2501">
            <v>2041011</v>
          </cell>
          <cell r="Z2501" t="str">
            <v>CLINICA MEDICA</v>
          </cell>
          <cell r="AA2501">
            <v>6</v>
          </cell>
          <cell r="AB2501" t="str">
            <v>MAQ. E EQUIPAMENTOS</v>
          </cell>
          <cell r="AC2501">
            <v>96.7598345370326</v>
          </cell>
          <cell r="AD2501" t="str">
            <v>BOM</v>
          </cell>
        </row>
        <row r="2502">
          <cell r="X2502">
            <v>8158</v>
          </cell>
          <cell r="Y2502">
            <v>2041012</v>
          </cell>
          <cell r="Z2502" t="str">
            <v>GALPÃO ALMOXARIFADO</v>
          </cell>
          <cell r="AA2502">
            <v>6</v>
          </cell>
          <cell r="AB2502" t="str">
            <v>MAQ. E EQUIPAMENTOS</v>
          </cell>
          <cell r="AC2502">
            <v>96.7598345370326</v>
          </cell>
          <cell r="AD2502" t="str">
            <v>SUCATA</v>
          </cell>
        </row>
        <row r="2503">
          <cell r="X2503">
            <v>8159</v>
          </cell>
          <cell r="Y2503">
            <v>2041013</v>
          </cell>
          <cell r="Z2503" t="str">
            <v>CLINICA MEDICA</v>
          </cell>
          <cell r="AA2503">
            <v>6</v>
          </cell>
          <cell r="AB2503" t="str">
            <v>MAQ. E EQUIPAMENTOS</v>
          </cell>
          <cell r="AC2503">
            <v>96.7598345370326</v>
          </cell>
          <cell r="AD2503" t="str">
            <v>BOM</v>
          </cell>
        </row>
        <row r="2504">
          <cell r="X2504">
            <v>8160</v>
          </cell>
          <cell r="Y2504">
            <v>2041014</v>
          </cell>
          <cell r="Z2504" t="str">
            <v>HEMODIALISE / DIÁLISE</v>
          </cell>
          <cell r="AA2504">
            <v>6</v>
          </cell>
          <cell r="AB2504" t="str">
            <v>MAQ. E EQUIPAMENTOS</v>
          </cell>
          <cell r="AC2504">
            <v>96.7598345370326</v>
          </cell>
          <cell r="AD2504" t="str">
            <v>BOM</v>
          </cell>
        </row>
        <row r="2505">
          <cell r="X2505">
            <v>8161</v>
          </cell>
          <cell r="Y2505">
            <v>2041015</v>
          </cell>
          <cell r="Z2505" t="str">
            <v>CLINICA MEDICA</v>
          </cell>
          <cell r="AA2505">
            <v>6</v>
          </cell>
          <cell r="AB2505" t="str">
            <v>MAQ. E EQUIPAMENTOS</v>
          </cell>
          <cell r="AC2505">
            <v>96.7598345370326</v>
          </cell>
          <cell r="AD2505" t="str">
            <v>BOM</v>
          </cell>
        </row>
        <row r="2506">
          <cell r="X2506">
            <v>8162</v>
          </cell>
          <cell r="Y2506">
            <v>2041016</v>
          </cell>
          <cell r="Z2506" t="str">
            <v>CLINICA MEDICA</v>
          </cell>
          <cell r="AA2506">
            <v>6</v>
          </cell>
          <cell r="AB2506" t="str">
            <v>MAQ. E EQUIPAMENTOS</v>
          </cell>
          <cell r="AC2506">
            <v>96.7598345370326</v>
          </cell>
          <cell r="AD2506" t="str">
            <v>BOM</v>
          </cell>
        </row>
        <row r="2507">
          <cell r="X2507">
            <v>8163</v>
          </cell>
          <cell r="Y2507">
            <v>2041017</v>
          </cell>
          <cell r="Z2507" t="str">
            <v>CLINICA MEDICA</v>
          </cell>
          <cell r="AA2507">
            <v>6</v>
          </cell>
          <cell r="AB2507" t="str">
            <v>MAQ. E EQUIPAMENTOS</v>
          </cell>
          <cell r="AC2507">
            <v>96.7598345370326</v>
          </cell>
          <cell r="AD2507" t="str">
            <v>BOM</v>
          </cell>
        </row>
        <row r="2508">
          <cell r="X2508">
            <v>8164</v>
          </cell>
          <cell r="Y2508">
            <v>2041018</v>
          </cell>
          <cell r="Z2508" t="str">
            <v>CLINICA MEDICA</v>
          </cell>
          <cell r="AA2508">
            <v>6</v>
          </cell>
          <cell r="AB2508" t="str">
            <v>MAQ. E EQUIPAMENTOS</v>
          </cell>
          <cell r="AC2508">
            <v>96.7598345370326</v>
          </cell>
          <cell r="AD2508" t="str">
            <v>BOM</v>
          </cell>
        </row>
        <row r="2509">
          <cell r="X2509">
            <v>8165</v>
          </cell>
          <cell r="Y2509">
            <v>2041019</v>
          </cell>
          <cell r="Z2509" t="str">
            <v>CLINICA MEDICA</v>
          </cell>
          <cell r="AA2509">
            <v>6</v>
          </cell>
          <cell r="AB2509" t="str">
            <v>MAQ. E EQUIPAMENTOS</v>
          </cell>
          <cell r="AC2509">
            <v>96.7598345370326</v>
          </cell>
          <cell r="AD2509" t="str">
            <v>BOM</v>
          </cell>
        </row>
        <row r="2510">
          <cell r="X2510">
            <v>8166</v>
          </cell>
          <cell r="Y2510">
            <v>2041020</v>
          </cell>
          <cell r="Z2510" t="str">
            <v>GALPÃO ALMOXARIFADO</v>
          </cell>
          <cell r="AA2510">
            <v>6</v>
          </cell>
          <cell r="AB2510" t="str">
            <v>MAQ. E EQUIPAMENTOS</v>
          </cell>
          <cell r="AC2510">
            <v>96.7598345370326</v>
          </cell>
          <cell r="AD2510" t="str">
            <v>SUCATA</v>
          </cell>
        </row>
        <row r="2511">
          <cell r="X2511">
            <v>8167</v>
          </cell>
          <cell r="Y2511">
            <v>2041021</v>
          </cell>
          <cell r="Z2511" t="str">
            <v>CLINICA MEDICA</v>
          </cell>
          <cell r="AA2511">
            <v>6</v>
          </cell>
          <cell r="AB2511" t="str">
            <v>MAQ. E EQUIPAMENTOS</v>
          </cell>
          <cell r="AC2511">
            <v>96.7598345370326</v>
          </cell>
          <cell r="AD2511" t="str">
            <v>BOM</v>
          </cell>
        </row>
        <row r="2512">
          <cell r="X2512">
            <v>8168</v>
          </cell>
          <cell r="Y2512">
            <v>2041022</v>
          </cell>
          <cell r="Z2512" t="str">
            <v>CLINICA MEDICA</v>
          </cell>
          <cell r="AA2512">
            <v>6</v>
          </cell>
          <cell r="AB2512" t="str">
            <v>MAQ. E EQUIPAMENTOS</v>
          </cell>
          <cell r="AC2512">
            <v>96.7598345370326</v>
          </cell>
          <cell r="AD2512" t="str">
            <v>BOM</v>
          </cell>
        </row>
        <row r="2513">
          <cell r="X2513">
            <v>8169</v>
          </cell>
          <cell r="Y2513">
            <v>2041023</v>
          </cell>
          <cell r="Z2513" t="str">
            <v>CLINICA MEDICA</v>
          </cell>
          <cell r="AA2513">
            <v>6</v>
          </cell>
          <cell r="AB2513" t="str">
            <v>MAQ. E EQUIPAMENTOS</v>
          </cell>
          <cell r="AC2513">
            <v>96.7598345370326</v>
          </cell>
          <cell r="AD2513" t="str">
            <v>BOM</v>
          </cell>
        </row>
        <row r="2514">
          <cell r="X2514">
            <v>8170</v>
          </cell>
          <cell r="Y2514">
            <v>2041024</v>
          </cell>
          <cell r="Z2514" t="str">
            <v>CLINICA MEDICA</v>
          </cell>
          <cell r="AA2514">
            <v>6</v>
          </cell>
          <cell r="AB2514" t="str">
            <v>MAQ. E EQUIPAMENTOS</v>
          </cell>
          <cell r="AC2514">
            <v>96.7598345370326</v>
          </cell>
          <cell r="AD2514" t="str">
            <v>BOM</v>
          </cell>
        </row>
        <row r="2515">
          <cell r="X2515">
            <v>8171</v>
          </cell>
          <cell r="Y2515">
            <v>2041025</v>
          </cell>
          <cell r="Z2515" t="str">
            <v>CLINICA MEDICA</v>
          </cell>
          <cell r="AA2515">
            <v>6</v>
          </cell>
          <cell r="AB2515" t="str">
            <v>MAQ. E EQUIPAMENTOS</v>
          </cell>
          <cell r="AC2515">
            <v>96.7598345370326</v>
          </cell>
          <cell r="AD2515" t="str">
            <v>BOM</v>
          </cell>
        </row>
        <row r="2516">
          <cell r="X2516">
            <v>8172</v>
          </cell>
          <cell r="Y2516">
            <v>2041026</v>
          </cell>
          <cell r="Z2516" t="str">
            <v>CLINICA MEDICA</v>
          </cell>
          <cell r="AA2516">
            <v>6</v>
          </cell>
          <cell r="AB2516" t="str">
            <v>MAQ. E EQUIPAMENTOS</v>
          </cell>
          <cell r="AC2516">
            <v>96.7598345370326</v>
          </cell>
          <cell r="AD2516" t="str">
            <v>BOM</v>
          </cell>
        </row>
        <row r="2517">
          <cell r="X2517">
            <v>8173</v>
          </cell>
          <cell r="Y2517">
            <v>2041027</v>
          </cell>
          <cell r="Z2517" t="str">
            <v>CLINICA MEDICA</v>
          </cell>
          <cell r="AA2517">
            <v>6</v>
          </cell>
          <cell r="AB2517" t="str">
            <v>MAQ. E EQUIPAMENTOS</v>
          </cell>
          <cell r="AC2517">
            <v>96.7598345370326</v>
          </cell>
          <cell r="AD2517" t="str">
            <v>BOM</v>
          </cell>
        </row>
        <row r="2518">
          <cell r="X2518">
            <v>8174</v>
          </cell>
          <cell r="Y2518">
            <v>2041028</v>
          </cell>
          <cell r="Z2518" t="str">
            <v>CLINICA MEDICA</v>
          </cell>
          <cell r="AA2518">
            <v>6</v>
          </cell>
          <cell r="AB2518" t="str">
            <v>MAQ. E EQUIPAMENTOS</v>
          </cell>
          <cell r="AC2518">
            <v>96.7598345370326</v>
          </cell>
          <cell r="AD2518" t="str">
            <v>BOM</v>
          </cell>
        </row>
        <row r="2519">
          <cell r="X2519">
            <v>8175</v>
          </cell>
          <cell r="Y2519">
            <v>2041029</v>
          </cell>
          <cell r="Z2519" t="str">
            <v>CLINICA MEDICA</v>
          </cell>
          <cell r="AA2519">
            <v>6</v>
          </cell>
          <cell r="AB2519" t="str">
            <v>MAQ. E EQUIPAMENTOS</v>
          </cell>
          <cell r="AC2519">
            <v>96.7598345370326</v>
          </cell>
          <cell r="AD2519" t="str">
            <v>BOM</v>
          </cell>
        </row>
        <row r="2520">
          <cell r="X2520">
            <v>8176</v>
          </cell>
          <cell r="Y2520">
            <v>2041030</v>
          </cell>
          <cell r="Z2520" t="str">
            <v>CLINICA MEDICA</v>
          </cell>
          <cell r="AA2520">
            <v>6</v>
          </cell>
          <cell r="AB2520" t="str">
            <v>MAQ. E EQUIPAMENTOS</v>
          </cell>
          <cell r="AC2520">
            <v>96.7598345370326</v>
          </cell>
          <cell r="AD2520" t="str">
            <v>BOM</v>
          </cell>
        </row>
        <row r="2521">
          <cell r="X2521">
            <v>8177</v>
          </cell>
          <cell r="Y2521">
            <v>2041031</v>
          </cell>
          <cell r="Z2521" t="str">
            <v>CLINICA MEDICA</v>
          </cell>
          <cell r="AA2521">
            <v>6</v>
          </cell>
          <cell r="AB2521" t="str">
            <v>MAQ. E EQUIPAMENTOS</v>
          </cell>
          <cell r="AC2521">
            <v>96.7598345370326</v>
          </cell>
          <cell r="AD2521" t="str">
            <v>BOM</v>
          </cell>
        </row>
        <row r="2522">
          <cell r="X2522">
            <v>8178</v>
          </cell>
          <cell r="Y2522">
            <v>2041032</v>
          </cell>
          <cell r="Z2522" t="str">
            <v>HEMODIALISE / DIÁLISE</v>
          </cell>
          <cell r="AA2522">
            <v>6</v>
          </cell>
          <cell r="AB2522" t="str">
            <v>MAQ. E EQUIPAMENTOS</v>
          </cell>
          <cell r="AC2522">
            <v>96.7598345370326</v>
          </cell>
          <cell r="AD2522" t="str">
            <v>BOM</v>
          </cell>
        </row>
        <row r="2523">
          <cell r="X2523">
            <v>8179</v>
          </cell>
          <cell r="Y2523">
            <v>2041033</v>
          </cell>
          <cell r="Z2523" t="str">
            <v>HEMODIALISE / DIÁLISE</v>
          </cell>
          <cell r="AA2523">
            <v>6</v>
          </cell>
          <cell r="AB2523" t="str">
            <v>MAQ. E EQUIPAMENTOS</v>
          </cell>
          <cell r="AC2523">
            <v>96.7598345370326</v>
          </cell>
          <cell r="AD2523" t="str">
            <v>BOM</v>
          </cell>
        </row>
        <row r="2524">
          <cell r="X2524">
            <v>8180</v>
          </cell>
          <cell r="Y2524">
            <v>2041034</v>
          </cell>
          <cell r="Z2524" t="str">
            <v>HEMODIALISE / DIÁLISE</v>
          </cell>
          <cell r="AA2524">
            <v>6</v>
          </cell>
          <cell r="AB2524" t="str">
            <v>MAQ. E EQUIPAMENTOS</v>
          </cell>
          <cell r="AC2524">
            <v>96.7598345370326</v>
          </cell>
          <cell r="AD2524" t="str">
            <v>BOM</v>
          </cell>
        </row>
        <row r="2525">
          <cell r="X2525">
            <v>8181</v>
          </cell>
          <cell r="Y2525">
            <v>2041035</v>
          </cell>
          <cell r="Z2525" t="str">
            <v>CLINICA CIRURGICA</v>
          </cell>
          <cell r="AA2525">
            <v>6</v>
          </cell>
          <cell r="AB2525" t="str">
            <v>MAQ. E EQUIPAMENTOS</v>
          </cell>
          <cell r="AC2525">
            <v>96.7598345370326</v>
          </cell>
          <cell r="AD2525" t="str">
            <v>BOM</v>
          </cell>
        </row>
        <row r="2526">
          <cell r="X2526">
            <v>8182</v>
          </cell>
          <cell r="Y2526">
            <v>2041036</v>
          </cell>
          <cell r="Z2526" t="str">
            <v>CLINICA CIRURGICA</v>
          </cell>
          <cell r="AA2526">
            <v>6</v>
          </cell>
          <cell r="AB2526" t="str">
            <v>MAQ. E EQUIPAMENTOS</v>
          </cell>
          <cell r="AC2526">
            <v>96.7598345370326</v>
          </cell>
          <cell r="AD2526" t="str">
            <v>BOM</v>
          </cell>
        </row>
        <row r="2527">
          <cell r="X2527">
            <v>8183</v>
          </cell>
          <cell r="Y2527">
            <v>2041037</v>
          </cell>
          <cell r="Z2527" t="str">
            <v>CLINICA CIRURGICA</v>
          </cell>
          <cell r="AA2527">
            <v>6</v>
          </cell>
          <cell r="AB2527" t="str">
            <v>MAQ. E EQUIPAMENTOS</v>
          </cell>
          <cell r="AC2527">
            <v>96.7598345370326</v>
          </cell>
          <cell r="AD2527" t="str">
            <v>BOM</v>
          </cell>
        </row>
        <row r="2528">
          <cell r="X2528">
            <v>8184</v>
          </cell>
          <cell r="Y2528">
            <v>2041038</v>
          </cell>
          <cell r="Z2528" t="str">
            <v>CLINICA CIRURGICA</v>
          </cell>
          <cell r="AA2528">
            <v>6</v>
          </cell>
          <cell r="AB2528" t="str">
            <v>MAQ. E EQUIPAMENTOS</v>
          </cell>
          <cell r="AC2528">
            <v>96.7598345370326</v>
          </cell>
          <cell r="AD2528" t="str">
            <v>BOM</v>
          </cell>
        </row>
        <row r="2529">
          <cell r="X2529">
            <v>8185</v>
          </cell>
          <cell r="Y2529">
            <v>2041039</v>
          </cell>
          <cell r="Z2529" t="str">
            <v>CLINICA CIRURGICA</v>
          </cell>
          <cell r="AA2529">
            <v>6</v>
          </cell>
          <cell r="AB2529" t="str">
            <v>MAQ. E EQUIPAMENTOS</v>
          </cell>
          <cell r="AC2529">
            <v>96.7598345370326</v>
          </cell>
          <cell r="AD2529" t="str">
            <v>BOM</v>
          </cell>
        </row>
        <row r="2530">
          <cell r="X2530">
            <v>8186</v>
          </cell>
          <cell r="Y2530">
            <v>2041040</v>
          </cell>
          <cell r="Z2530" t="str">
            <v>CLINICA CIRURGICA</v>
          </cell>
          <cell r="AA2530">
            <v>6</v>
          </cell>
          <cell r="AB2530" t="str">
            <v>MAQ. E EQUIPAMENTOS</v>
          </cell>
          <cell r="AC2530">
            <v>96.7598345370326</v>
          </cell>
          <cell r="AD2530" t="str">
            <v>BOM</v>
          </cell>
        </row>
        <row r="2531">
          <cell r="X2531">
            <v>8187</v>
          </cell>
          <cell r="Y2531">
            <v>2041041</v>
          </cell>
          <cell r="Z2531" t="str">
            <v>GALPÃO ALMOXARIFADO</v>
          </cell>
          <cell r="AA2531">
            <v>6</v>
          </cell>
          <cell r="AB2531" t="str">
            <v>MAQ. E EQUIPAMENTOS</v>
          </cell>
          <cell r="AC2531">
            <v>96.7598345370326</v>
          </cell>
          <cell r="AD2531" t="str">
            <v>SUCATA</v>
          </cell>
        </row>
        <row r="2532">
          <cell r="X2532">
            <v>8188</v>
          </cell>
          <cell r="Y2532">
            <v>2041042</v>
          </cell>
          <cell r="Z2532" t="str">
            <v>CLINICA CIRURGICA</v>
          </cell>
          <cell r="AA2532">
            <v>6</v>
          </cell>
          <cell r="AB2532" t="str">
            <v>MAQ. E EQUIPAMENTOS</v>
          </cell>
          <cell r="AC2532">
            <v>96.7598345370326</v>
          </cell>
          <cell r="AD2532" t="str">
            <v>BOM</v>
          </cell>
        </row>
        <row r="2533">
          <cell r="X2533">
            <v>8189</v>
          </cell>
          <cell r="Y2533">
            <v>2041043</v>
          </cell>
          <cell r="Z2533" t="str">
            <v>CLINICA CIRURGICA</v>
          </cell>
          <cell r="AA2533">
            <v>6</v>
          </cell>
          <cell r="AB2533" t="str">
            <v>MAQ. E EQUIPAMENTOS</v>
          </cell>
          <cell r="AC2533">
            <v>96.7598345370326</v>
          </cell>
          <cell r="AD2533" t="str">
            <v>BOM</v>
          </cell>
        </row>
        <row r="2534">
          <cell r="X2534">
            <v>8190</v>
          </cell>
          <cell r="Y2534">
            <v>2041044</v>
          </cell>
          <cell r="Z2534" t="str">
            <v>CLINICA CIRURGICA</v>
          </cell>
          <cell r="AA2534">
            <v>6</v>
          </cell>
          <cell r="AB2534" t="str">
            <v>MAQ. E EQUIPAMENTOS</v>
          </cell>
          <cell r="AC2534">
            <v>96.7598345370326</v>
          </cell>
          <cell r="AD2534" t="str">
            <v>BOM</v>
          </cell>
        </row>
        <row r="2535">
          <cell r="X2535">
            <v>8191</v>
          </cell>
          <cell r="Y2535">
            <v>2041045</v>
          </cell>
          <cell r="Z2535" t="str">
            <v>CLINICA CIRURGICA</v>
          </cell>
          <cell r="AA2535">
            <v>6</v>
          </cell>
          <cell r="AB2535" t="str">
            <v>MAQ. E EQUIPAMENTOS</v>
          </cell>
          <cell r="AC2535">
            <v>96.7598345370326</v>
          </cell>
          <cell r="AD2535" t="str">
            <v>BOM</v>
          </cell>
        </row>
        <row r="2536">
          <cell r="X2536">
            <v>8192</v>
          </cell>
          <cell r="Y2536">
            <v>2041046</v>
          </cell>
          <cell r="Z2536" t="str">
            <v>CLINICA CIRURGICA</v>
          </cell>
          <cell r="AA2536">
            <v>6</v>
          </cell>
          <cell r="AB2536" t="str">
            <v>MAQ. E EQUIPAMENTOS</v>
          </cell>
          <cell r="AC2536">
            <v>96.7598345370326</v>
          </cell>
          <cell r="AD2536" t="str">
            <v>BOM</v>
          </cell>
        </row>
        <row r="2537">
          <cell r="X2537">
            <v>8193</v>
          </cell>
          <cell r="Y2537">
            <v>2041047</v>
          </cell>
          <cell r="Z2537" t="str">
            <v>CLINICA CIRURGICA</v>
          </cell>
          <cell r="AA2537">
            <v>6</v>
          </cell>
          <cell r="AB2537" t="str">
            <v>MAQ. E EQUIPAMENTOS</v>
          </cell>
          <cell r="AC2537">
            <v>96.7598345370326</v>
          </cell>
          <cell r="AD2537" t="str">
            <v>BOM</v>
          </cell>
        </row>
        <row r="2538">
          <cell r="X2538">
            <v>8194</v>
          </cell>
          <cell r="Y2538">
            <v>2041048</v>
          </cell>
          <cell r="Z2538" t="str">
            <v>CLINICA CIRURGICA</v>
          </cell>
          <cell r="AA2538">
            <v>6</v>
          </cell>
          <cell r="AB2538" t="str">
            <v>MAQ. E EQUIPAMENTOS</v>
          </cell>
          <cell r="AC2538">
            <v>96.7598345370326</v>
          </cell>
          <cell r="AD2538" t="str">
            <v>BOM</v>
          </cell>
        </row>
        <row r="2539">
          <cell r="X2539">
            <v>8195</v>
          </cell>
          <cell r="Y2539">
            <v>2041049</v>
          </cell>
          <cell r="Z2539" t="str">
            <v>CLINICA CIRURGICA</v>
          </cell>
          <cell r="AA2539">
            <v>6</v>
          </cell>
          <cell r="AB2539" t="str">
            <v>MAQ. E EQUIPAMENTOS</v>
          </cell>
          <cell r="AC2539">
            <v>96.7598345370326</v>
          </cell>
          <cell r="AD2539" t="str">
            <v>BOM</v>
          </cell>
        </row>
        <row r="2540">
          <cell r="X2540">
            <v>8196</v>
          </cell>
          <cell r="Y2540">
            <v>2041050</v>
          </cell>
          <cell r="Z2540" t="str">
            <v>CLINICA CIRURGICA</v>
          </cell>
          <cell r="AA2540">
            <v>6</v>
          </cell>
          <cell r="AB2540" t="str">
            <v>MAQ. E EQUIPAMENTOS</v>
          </cell>
          <cell r="AC2540">
            <v>96.7598345370326</v>
          </cell>
          <cell r="AD2540" t="str">
            <v>BOM</v>
          </cell>
        </row>
        <row r="2541">
          <cell r="X2541">
            <v>8197</v>
          </cell>
          <cell r="Y2541">
            <v>2041051</v>
          </cell>
          <cell r="Z2541" t="str">
            <v>CLINICA CIRURGICA</v>
          </cell>
          <cell r="AA2541">
            <v>6</v>
          </cell>
          <cell r="AB2541" t="str">
            <v>MAQ. E EQUIPAMENTOS</v>
          </cell>
          <cell r="AC2541">
            <v>96.7598345370326</v>
          </cell>
          <cell r="AD2541" t="str">
            <v>BOM</v>
          </cell>
        </row>
        <row r="2542">
          <cell r="X2542">
            <v>8198</v>
          </cell>
          <cell r="Y2542">
            <v>2041052</v>
          </cell>
          <cell r="Z2542" t="str">
            <v>CLINICA CIRURGICA</v>
          </cell>
          <cell r="AA2542">
            <v>6</v>
          </cell>
          <cell r="AB2542" t="str">
            <v>MAQ. E EQUIPAMENTOS</v>
          </cell>
          <cell r="AC2542">
            <v>96.7598345370326</v>
          </cell>
          <cell r="AD2542" t="str">
            <v>BOM</v>
          </cell>
        </row>
        <row r="2543">
          <cell r="X2543">
            <v>8199</v>
          </cell>
          <cell r="Y2543">
            <v>2041053</v>
          </cell>
          <cell r="Z2543" t="str">
            <v>CLINICA CIRURGICA</v>
          </cell>
          <cell r="AA2543">
            <v>6</v>
          </cell>
          <cell r="AB2543" t="str">
            <v>MAQ. E EQUIPAMENTOS</v>
          </cell>
          <cell r="AC2543">
            <v>96.7598345370326</v>
          </cell>
          <cell r="AD2543" t="str">
            <v>BOM</v>
          </cell>
        </row>
        <row r="2544">
          <cell r="X2544">
            <v>8200</v>
          </cell>
          <cell r="Y2544">
            <v>2041054</v>
          </cell>
          <cell r="Z2544" t="str">
            <v>CLINICA CIRURGICA</v>
          </cell>
          <cell r="AA2544">
            <v>6</v>
          </cell>
          <cell r="AB2544" t="str">
            <v>MAQ. E EQUIPAMENTOS</v>
          </cell>
          <cell r="AC2544">
            <v>96.7598345370326</v>
          </cell>
          <cell r="AD2544" t="str">
            <v>BOM</v>
          </cell>
        </row>
        <row r="2545">
          <cell r="X2545">
            <v>8201</v>
          </cell>
          <cell r="Y2545">
            <v>2041055</v>
          </cell>
          <cell r="Z2545" t="str">
            <v>CLINICA CIRURGICA</v>
          </cell>
          <cell r="AA2545">
            <v>6</v>
          </cell>
          <cell r="AB2545" t="str">
            <v>MAQ. E EQUIPAMENTOS</v>
          </cell>
          <cell r="AC2545">
            <v>96.7598345370326</v>
          </cell>
          <cell r="AD2545" t="str">
            <v>BOM</v>
          </cell>
        </row>
        <row r="2546">
          <cell r="X2546">
            <v>8202</v>
          </cell>
          <cell r="Y2546">
            <v>2041056</v>
          </cell>
          <cell r="Z2546" t="str">
            <v>CLINICA CIRURGICA</v>
          </cell>
          <cell r="AA2546">
            <v>6</v>
          </cell>
          <cell r="AB2546" t="str">
            <v>MAQ. E EQUIPAMENTOS</v>
          </cell>
          <cell r="AC2546">
            <v>96.7598345370326</v>
          </cell>
          <cell r="AD2546" t="str">
            <v>BOM</v>
          </cell>
        </row>
        <row r="2547">
          <cell r="X2547">
            <v>8203</v>
          </cell>
          <cell r="Y2547">
            <v>2041057</v>
          </cell>
          <cell r="Z2547" t="str">
            <v>GALPÃO ALMOXARIFADO</v>
          </cell>
          <cell r="AA2547">
            <v>6</v>
          </cell>
          <cell r="AB2547" t="str">
            <v>MAQ. E EQUIPAMENTOS</v>
          </cell>
          <cell r="AC2547">
            <v>96.7598345370326</v>
          </cell>
          <cell r="AD2547" t="str">
            <v>SUCATA</v>
          </cell>
        </row>
        <row r="2548">
          <cell r="X2548">
            <v>8204</v>
          </cell>
          <cell r="Y2548">
            <v>2041058</v>
          </cell>
          <cell r="Z2548" t="str">
            <v>CLINICA CIRURGICA</v>
          </cell>
          <cell r="AA2548">
            <v>6</v>
          </cell>
          <cell r="AB2548" t="str">
            <v>MAQ. E EQUIPAMENTOS</v>
          </cell>
          <cell r="AC2548">
            <v>96.7598345370326</v>
          </cell>
          <cell r="AD2548" t="str">
            <v>BOM</v>
          </cell>
        </row>
        <row r="2549">
          <cell r="X2549">
            <v>8205</v>
          </cell>
          <cell r="Y2549">
            <v>2041059</v>
          </cell>
          <cell r="Z2549" t="str">
            <v>CLINICA CIRURGICA</v>
          </cell>
          <cell r="AA2549">
            <v>6</v>
          </cell>
          <cell r="AB2549" t="str">
            <v>MAQ. E EQUIPAMENTOS</v>
          </cell>
          <cell r="AC2549">
            <v>96.7598345370326</v>
          </cell>
          <cell r="AD2549" t="str">
            <v>BOM</v>
          </cell>
        </row>
        <row r="2550">
          <cell r="X2550">
            <v>8206</v>
          </cell>
          <cell r="Y2550">
            <v>2041060</v>
          </cell>
          <cell r="Z2550" t="str">
            <v>CLINICA CIRURGICA</v>
          </cell>
          <cell r="AA2550">
            <v>6</v>
          </cell>
          <cell r="AB2550" t="str">
            <v>MAQ. E EQUIPAMENTOS</v>
          </cell>
          <cell r="AC2550">
            <v>96.7598345370326</v>
          </cell>
          <cell r="AD2550" t="str">
            <v>BOM</v>
          </cell>
        </row>
        <row r="2551">
          <cell r="X2551">
            <v>8207</v>
          </cell>
          <cell r="Y2551">
            <v>2041061</v>
          </cell>
          <cell r="Z2551" t="str">
            <v>CLINICA CIRURGICA</v>
          </cell>
          <cell r="AA2551">
            <v>6</v>
          </cell>
          <cell r="AB2551" t="str">
            <v>MAQ. E EQUIPAMENTOS</v>
          </cell>
          <cell r="AC2551">
            <v>96.7598345370326</v>
          </cell>
          <cell r="AD2551" t="str">
            <v>BOM</v>
          </cell>
        </row>
        <row r="2552">
          <cell r="X2552">
            <v>8208</v>
          </cell>
          <cell r="Y2552">
            <v>2041062</v>
          </cell>
          <cell r="Z2552" t="str">
            <v>CLINICA CIRURGICA</v>
          </cell>
          <cell r="AA2552">
            <v>6</v>
          </cell>
          <cell r="AB2552" t="str">
            <v>MAQ. E EQUIPAMENTOS</v>
          </cell>
          <cell r="AC2552">
            <v>96.7598345370326</v>
          </cell>
          <cell r="AD2552" t="str">
            <v>BOM</v>
          </cell>
        </row>
        <row r="2553">
          <cell r="X2553">
            <v>8209</v>
          </cell>
          <cell r="Y2553">
            <v>2041063</v>
          </cell>
          <cell r="Z2553" t="str">
            <v>CLINICA CIRURGICA</v>
          </cell>
          <cell r="AA2553">
            <v>6</v>
          </cell>
          <cell r="AB2553" t="str">
            <v>MAQ. E EQUIPAMENTOS</v>
          </cell>
          <cell r="AC2553">
            <v>96.7598345370326</v>
          </cell>
          <cell r="AD2553" t="str">
            <v>BOM</v>
          </cell>
        </row>
        <row r="2554">
          <cell r="X2554">
            <v>8210</v>
          </cell>
          <cell r="Y2554">
            <v>2041064</v>
          </cell>
          <cell r="Z2554" t="str">
            <v>CLINICA CIRURGICA</v>
          </cell>
          <cell r="AA2554">
            <v>6</v>
          </cell>
          <cell r="AB2554" t="str">
            <v>MAQ. E EQUIPAMENTOS</v>
          </cell>
          <cell r="AC2554">
            <v>96.7598345370326</v>
          </cell>
          <cell r="AD2554" t="str">
            <v>BOM</v>
          </cell>
        </row>
        <row r="2555">
          <cell r="X2555">
            <v>8211</v>
          </cell>
          <cell r="Y2555">
            <v>2041065</v>
          </cell>
          <cell r="Z2555" t="str">
            <v>CLINICA CIRURGICA</v>
          </cell>
          <cell r="AA2555">
            <v>6</v>
          </cell>
          <cell r="AB2555" t="str">
            <v>MAQ. E EQUIPAMENTOS</v>
          </cell>
          <cell r="AC2555">
            <v>96.7598345370326</v>
          </cell>
          <cell r="AD2555" t="str">
            <v>BOM</v>
          </cell>
        </row>
        <row r="2556">
          <cell r="X2556">
            <v>8212</v>
          </cell>
          <cell r="Y2556">
            <v>2041066</v>
          </cell>
          <cell r="Z2556" t="str">
            <v>CLINICA CIRURGICA</v>
          </cell>
          <cell r="AA2556">
            <v>6</v>
          </cell>
          <cell r="AB2556" t="str">
            <v>MAQ. E EQUIPAMENTOS</v>
          </cell>
          <cell r="AC2556">
            <v>96.7598345370326</v>
          </cell>
          <cell r="AD2556" t="str">
            <v>BOM</v>
          </cell>
        </row>
        <row r="2557">
          <cell r="X2557">
            <v>8213</v>
          </cell>
          <cell r="Y2557">
            <v>2041067</v>
          </cell>
          <cell r="Z2557" t="str">
            <v>CLINICA CIRURGICA</v>
          </cell>
          <cell r="AA2557">
            <v>6</v>
          </cell>
          <cell r="AB2557" t="str">
            <v>MAQ. E EQUIPAMENTOS</v>
          </cell>
          <cell r="AC2557">
            <v>96.7598345370326</v>
          </cell>
          <cell r="AD2557" t="str">
            <v>BOM</v>
          </cell>
        </row>
        <row r="2558">
          <cell r="X2558">
            <v>8214</v>
          </cell>
          <cell r="Y2558">
            <v>2041068</v>
          </cell>
          <cell r="Z2558" t="str">
            <v>CLINICA CIRURGICA</v>
          </cell>
          <cell r="AA2558">
            <v>6</v>
          </cell>
          <cell r="AB2558" t="str">
            <v>MAQ. E EQUIPAMENTOS</v>
          </cell>
          <cell r="AC2558">
            <v>96.7598345370326</v>
          </cell>
          <cell r="AD2558" t="str">
            <v>BOM</v>
          </cell>
        </row>
        <row r="2559">
          <cell r="X2559">
            <v>8215</v>
          </cell>
          <cell r="Y2559">
            <v>2041069</v>
          </cell>
          <cell r="Z2559" t="str">
            <v>CLINICA CIRURGICA</v>
          </cell>
          <cell r="AA2559">
            <v>6</v>
          </cell>
          <cell r="AB2559" t="str">
            <v>MAQ. E EQUIPAMENTOS</v>
          </cell>
          <cell r="AC2559">
            <v>96.7598345370326</v>
          </cell>
          <cell r="AD2559" t="str">
            <v>BOM</v>
          </cell>
        </row>
        <row r="2560">
          <cell r="X2560">
            <v>8216</v>
          </cell>
          <cell r="Y2560">
            <v>2041070</v>
          </cell>
          <cell r="Z2560" t="str">
            <v>CLINICA CIRURGICA</v>
          </cell>
          <cell r="AA2560">
            <v>6</v>
          </cell>
          <cell r="AB2560" t="str">
            <v>MAQ. E EQUIPAMENTOS</v>
          </cell>
          <cell r="AC2560">
            <v>96.7598345370326</v>
          </cell>
          <cell r="AD2560" t="str">
            <v>BOM</v>
          </cell>
        </row>
        <row r="2561">
          <cell r="X2561">
            <v>8217</v>
          </cell>
          <cell r="Y2561">
            <v>2041071</v>
          </cell>
          <cell r="Z2561" t="str">
            <v>CLINICA CIRURGICA</v>
          </cell>
          <cell r="AA2561">
            <v>6</v>
          </cell>
          <cell r="AB2561" t="str">
            <v>MAQ. E EQUIPAMENTOS</v>
          </cell>
          <cell r="AC2561">
            <v>96.7598345370326</v>
          </cell>
          <cell r="AD2561" t="str">
            <v>BOM</v>
          </cell>
        </row>
        <row r="2562">
          <cell r="X2562">
            <v>8218</v>
          </cell>
          <cell r="Y2562">
            <v>2041072</v>
          </cell>
          <cell r="Z2562" t="str">
            <v>CLINICA CIRURGICA</v>
          </cell>
          <cell r="AA2562">
            <v>6</v>
          </cell>
          <cell r="AB2562" t="str">
            <v>MAQ. E EQUIPAMENTOS</v>
          </cell>
          <cell r="AC2562">
            <v>96.7598345370326</v>
          </cell>
          <cell r="AD2562" t="str">
            <v>BOM</v>
          </cell>
        </row>
        <row r="2563">
          <cell r="X2563">
            <v>8219</v>
          </cell>
          <cell r="Y2563">
            <v>2041073</v>
          </cell>
          <cell r="Z2563" t="str">
            <v>CLINICA CIRURGICA</v>
          </cell>
          <cell r="AA2563">
            <v>6</v>
          </cell>
          <cell r="AB2563" t="str">
            <v>MAQ. E EQUIPAMENTOS</v>
          </cell>
          <cell r="AC2563">
            <v>96.7598345370326</v>
          </cell>
          <cell r="AD2563" t="str">
            <v>BOM</v>
          </cell>
        </row>
        <row r="2564">
          <cell r="X2564">
            <v>8220</v>
          </cell>
          <cell r="Y2564">
            <v>2041074</v>
          </cell>
          <cell r="Z2564" t="str">
            <v>CLINICA CIRURGICA</v>
          </cell>
          <cell r="AA2564">
            <v>6</v>
          </cell>
          <cell r="AB2564" t="str">
            <v>MAQ. E EQUIPAMENTOS</v>
          </cell>
          <cell r="AC2564">
            <v>96.7598345370326</v>
          </cell>
          <cell r="AD2564" t="str">
            <v>BOM</v>
          </cell>
        </row>
        <row r="2565">
          <cell r="X2565">
            <v>8221</v>
          </cell>
          <cell r="Y2565">
            <v>2041075</v>
          </cell>
          <cell r="Z2565" t="str">
            <v>CLINICA CIRURGICA</v>
          </cell>
          <cell r="AA2565">
            <v>6</v>
          </cell>
          <cell r="AB2565" t="str">
            <v>MAQ. E EQUIPAMENTOS</v>
          </cell>
          <cell r="AC2565">
            <v>96.7598345370326</v>
          </cell>
          <cell r="AD2565" t="str">
            <v>BOM</v>
          </cell>
        </row>
        <row r="2566">
          <cell r="X2566">
            <v>8222</v>
          </cell>
          <cell r="Y2566">
            <v>2041076</v>
          </cell>
          <cell r="Z2566" t="str">
            <v>CLINICA CIRURGICA</v>
          </cell>
          <cell r="AA2566">
            <v>6</v>
          </cell>
          <cell r="AB2566" t="str">
            <v>MAQ. E EQUIPAMENTOS</v>
          </cell>
          <cell r="AC2566">
            <v>96.7598345370326</v>
          </cell>
          <cell r="AD2566" t="str">
            <v>BOM</v>
          </cell>
        </row>
        <row r="2567">
          <cell r="X2567">
            <v>8223</v>
          </cell>
          <cell r="Y2567">
            <v>2041077</v>
          </cell>
          <cell r="Z2567" t="str">
            <v>CLINICA CIRURGICA</v>
          </cell>
          <cell r="AA2567">
            <v>6</v>
          </cell>
          <cell r="AB2567" t="str">
            <v>MAQ. E EQUIPAMENTOS</v>
          </cell>
          <cell r="AC2567">
            <v>96.7598345370326</v>
          </cell>
          <cell r="AD2567" t="str">
            <v>BOM</v>
          </cell>
        </row>
        <row r="2568">
          <cell r="X2568">
            <v>8224</v>
          </cell>
          <cell r="Y2568">
            <v>2041078</v>
          </cell>
          <cell r="Z2568" t="str">
            <v>CLINICA CIRURGICA</v>
          </cell>
          <cell r="AA2568">
            <v>6</v>
          </cell>
          <cell r="AB2568" t="str">
            <v>MAQ. E EQUIPAMENTOS</v>
          </cell>
          <cell r="AC2568">
            <v>96.7598345370326</v>
          </cell>
          <cell r="AD2568" t="str">
            <v>BOM</v>
          </cell>
        </row>
        <row r="2569">
          <cell r="X2569">
            <v>8225</v>
          </cell>
          <cell r="Y2569">
            <v>2041079</v>
          </cell>
          <cell r="Z2569" t="str">
            <v>CLINICA CIRURGICA</v>
          </cell>
          <cell r="AA2569">
            <v>6</v>
          </cell>
          <cell r="AB2569" t="str">
            <v>MAQ. E EQUIPAMENTOS</v>
          </cell>
          <cell r="AC2569">
            <v>96.7598345370326</v>
          </cell>
          <cell r="AD2569" t="str">
            <v>BOM</v>
          </cell>
        </row>
        <row r="2570">
          <cell r="X2570">
            <v>8226</v>
          </cell>
          <cell r="Y2570">
            <v>2041080</v>
          </cell>
          <cell r="Z2570" t="str">
            <v>CLINICA CIRURGICA</v>
          </cell>
          <cell r="AA2570">
            <v>6</v>
          </cell>
          <cell r="AB2570" t="str">
            <v>MAQ. E EQUIPAMENTOS</v>
          </cell>
          <cell r="AC2570">
            <v>96.7598345370326</v>
          </cell>
          <cell r="AD2570" t="str">
            <v>BOM</v>
          </cell>
        </row>
        <row r="2571">
          <cell r="X2571">
            <v>8227</v>
          </cell>
          <cell r="Y2571">
            <v>2041081</v>
          </cell>
          <cell r="Z2571" t="str">
            <v>CLINICA CIRURGICA</v>
          </cell>
          <cell r="AA2571">
            <v>6</v>
          </cell>
          <cell r="AB2571" t="str">
            <v>MAQ. E EQUIPAMENTOS</v>
          </cell>
          <cell r="AC2571">
            <v>96.7598345370326</v>
          </cell>
          <cell r="AD2571" t="str">
            <v>BOM</v>
          </cell>
        </row>
        <row r="2572">
          <cell r="X2572">
            <v>8228</v>
          </cell>
          <cell r="Y2572">
            <v>2041082</v>
          </cell>
          <cell r="Z2572" t="str">
            <v>CLINICA CIRURGICA</v>
          </cell>
          <cell r="AA2572">
            <v>6</v>
          </cell>
          <cell r="AB2572" t="str">
            <v>MAQ. E EQUIPAMENTOS</v>
          </cell>
          <cell r="AC2572">
            <v>96.7598345370326</v>
          </cell>
          <cell r="AD2572" t="str">
            <v>BOM</v>
          </cell>
        </row>
        <row r="2573">
          <cell r="X2573">
            <v>8229</v>
          </cell>
          <cell r="Y2573">
            <v>2041083</v>
          </cell>
          <cell r="Z2573" t="str">
            <v>CLINICA CIRURGICA</v>
          </cell>
          <cell r="AA2573">
            <v>6</v>
          </cell>
          <cell r="AB2573" t="str">
            <v>MAQ. E EQUIPAMENTOS</v>
          </cell>
          <cell r="AC2573">
            <v>96.7598345370326</v>
          </cell>
          <cell r="AD2573" t="str">
            <v>BOM</v>
          </cell>
        </row>
        <row r="2574">
          <cell r="X2574">
            <v>8230</v>
          </cell>
          <cell r="Y2574">
            <v>2041084</v>
          </cell>
          <cell r="Z2574" t="str">
            <v>CLINICA CIRURGICA</v>
          </cell>
          <cell r="AA2574">
            <v>6</v>
          </cell>
          <cell r="AB2574" t="str">
            <v>MAQ. E EQUIPAMENTOS</v>
          </cell>
          <cell r="AC2574">
            <v>96.7598345370326</v>
          </cell>
          <cell r="AD2574" t="str">
            <v>BOM</v>
          </cell>
        </row>
        <row r="2575">
          <cell r="X2575">
            <v>8231</v>
          </cell>
          <cell r="Y2575">
            <v>2041085</v>
          </cell>
          <cell r="Z2575" t="str">
            <v>CLINICA CIRURGICA</v>
          </cell>
          <cell r="AA2575">
            <v>6</v>
          </cell>
          <cell r="AB2575" t="str">
            <v>MAQ. E EQUIPAMENTOS</v>
          </cell>
          <cell r="AC2575">
            <v>96.7598345370326</v>
          </cell>
          <cell r="AD2575" t="str">
            <v>BOM</v>
          </cell>
        </row>
        <row r="2576">
          <cell r="X2576">
            <v>8232</v>
          </cell>
          <cell r="Y2576">
            <v>2041086</v>
          </cell>
          <cell r="Z2576" t="str">
            <v>CLINICA CIRURGICA</v>
          </cell>
          <cell r="AA2576">
            <v>6</v>
          </cell>
          <cell r="AB2576" t="str">
            <v>MAQ. E EQUIPAMENTOS</v>
          </cell>
          <cell r="AC2576">
            <v>96.7598345370326</v>
          </cell>
          <cell r="AD2576" t="str">
            <v>BOM</v>
          </cell>
        </row>
        <row r="2577">
          <cell r="X2577">
            <v>8233</v>
          </cell>
          <cell r="Y2577">
            <v>2041087</v>
          </cell>
          <cell r="Z2577" t="str">
            <v>CLINICA CIRURGICA</v>
          </cell>
          <cell r="AA2577">
            <v>6</v>
          </cell>
          <cell r="AB2577" t="str">
            <v>MAQ. E EQUIPAMENTOS</v>
          </cell>
          <cell r="AC2577">
            <v>96.7598345370326</v>
          </cell>
          <cell r="AD2577" t="str">
            <v>BOM</v>
          </cell>
        </row>
        <row r="2578">
          <cell r="X2578">
            <v>8234</v>
          </cell>
          <cell r="Y2578">
            <v>2041088</v>
          </cell>
          <cell r="Z2578" t="str">
            <v>CLINICA CIRURGICA</v>
          </cell>
          <cell r="AA2578">
            <v>6</v>
          </cell>
          <cell r="AB2578" t="str">
            <v>MAQ. E EQUIPAMENTOS</v>
          </cell>
          <cell r="AC2578">
            <v>96.7598345370326</v>
          </cell>
          <cell r="AD2578" t="str">
            <v>BOM</v>
          </cell>
        </row>
        <row r="2579">
          <cell r="X2579">
            <v>8235</v>
          </cell>
          <cell r="Y2579">
            <v>2041089</v>
          </cell>
          <cell r="Z2579" t="str">
            <v>GALPÃO ALMOXARIFADO</v>
          </cell>
          <cell r="AA2579">
            <v>6</v>
          </cell>
          <cell r="AB2579" t="str">
            <v>MAQ. E EQUIPAMENTOS</v>
          </cell>
          <cell r="AC2579">
            <v>96.7598345370326</v>
          </cell>
          <cell r="AD2579" t="str">
            <v>SUCATA</v>
          </cell>
        </row>
        <row r="2580">
          <cell r="X2580">
            <v>8236</v>
          </cell>
          <cell r="Y2580">
            <v>2041090</v>
          </cell>
          <cell r="Z2580" t="str">
            <v>HEMODIALISE / DIÁLISE</v>
          </cell>
          <cell r="AA2580">
            <v>6</v>
          </cell>
          <cell r="AB2580" t="str">
            <v>MAQ. E EQUIPAMENTOS</v>
          </cell>
          <cell r="AC2580">
            <v>96.7598345370326</v>
          </cell>
          <cell r="AD2580" t="str">
            <v>BOM</v>
          </cell>
        </row>
        <row r="2581">
          <cell r="X2581">
            <v>8237</v>
          </cell>
          <cell r="Y2581">
            <v>2041091</v>
          </cell>
          <cell r="Z2581" t="str">
            <v>ASTEC</v>
          </cell>
          <cell r="AA2581">
            <v>6</v>
          </cell>
          <cell r="AB2581" t="str">
            <v>MAQ. E EQUIPAMENTOS</v>
          </cell>
          <cell r="AC2581">
            <v>96.7598345370326</v>
          </cell>
          <cell r="AD2581" t="str">
            <v>BOM</v>
          </cell>
        </row>
        <row r="2582">
          <cell r="X2582">
            <v>8238</v>
          </cell>
          <cell r="Y2582">
            <v>2041092</v>
          </cell>
          <cell r="Z2582" t="str">
            <v>HEMODIALISE / DIÁLISE</v>
          </cell>
          <cell r="AA2582">
            <v>6</v>
          </cell>
          <cell r="AB2582" t="str">
            <v>MAQ. E EQUIPAMENTOS</v>
          </cell>
          <cell r="AC2582">
            <v>96.7598345370326</v>
          </cell>
          <cell r="AD2582" t="str">
            <v>BOM</v>
          </cell>
        </row>
        <row r="2583">
          <cell r="X2583">
            <v>8239</v>
          </cell>
          <cell r="Y2583">
            <v>2041093</v>
          </cell>
          <cell r="Z2583" t="str">
            <v>HEMODIALISE / DIÁLISE</v>
          </cell>
          <cell r="AA2583">
            <v>6</v>
          </cell>
          <cell r="AB2583" t="str">
            <v>MAQ. E EQUIPAMENTOS</v>
          </cell>
          <cell r="AC2583">
            <v>96.7598345370326</v>
          </cell>
          <cell r="AD2583" t="str">
            <v>BOM</v>
          </cell>
        </row>
        <row r="2584">
          <cell r="X2584">
            <v>8240</v>
          </cell>
          <cell r="Y2584">
            <v>2041094</v>
          </cell>
          <cell r="Z2584" t="str">
            <v>CLINICA CIRURGICA</v>
          </cell>
          <cell r="AA2584">
            <v>6</v>
          </cell>
          <cell r="AB2584" t="str">
            <v>MAQ. E EQUIPAMENTOS</v>
          </cell>
          <cell r="AC2584">
            <v>96.7598345370326</v>
          </cell>
          <cell r="AD2584" t="str">
            <v>BOM</v>
          </cell>
        </row>
        <row r="2585">
          <cell r="X2585">
            <v>8241</v>
          </cell>
          <cell r="Y2585">
            <v>2041095</v>
          </cell>
          <cell r="Z2585" t="str">
            <v>CLINICA CIRURGICA</v>
          </cell>
          <cell r="AA2585">
            <v>6</v>
          </cell>
          <cell r="AB2585" t="str">
            <v>MAQ. E EQUIPAMENTOS</v>
          </cell>
          <cell r="AC2585">
            <v>96.7598345370326</v>
          </cell>
          <cell r="AD2585" t="str">
            <v>BOM</v>
          </cell>
        </row>
        <row r="2586">
          <cell r="X2586">
            <v>8472</v>
          </cell>
          <cell r="Y2586">
            <v>2041096</v>
          </cell>
          <cell r="Z2586" t="str">
            <v>CHI - NUCLEO ADMINISTRATIVO</v>
          </cell>
          <cell r="AA2586">
            <v>3</v>
          </cell>
          <cell r="AB2586" t="str">
            <v>EQUIP. DE INFORMÁTICA</v>
          </cell>
          <cell r="AC2586">
            <v>3912.40534171598</v>
          </cell>
          <cell r="AD2586" t="str">
            <v>BOM</v>
          </cell>
        </row>
        <row r="2587">
          <cell r="X2587">
            <v>8379</v>
          </cell>
          <cell r="Y2587">
            <v>2041097</v>
          </cell>
          <cell r="Z2587" t="str">
            <v>CLÍNICA MÉDICA</v>
          </cell>
          <cell r="AA2587">
            <v>4</v>
          </cell>
          <cell r="AB2587" t="str">
            <v>MAQ. E EQUIPAMENTOS</v>
          </cell>
          <cell r="AC2587">
            <v>323.586353550296</v>
          </cell>
          <cell r="AD2587" t="str">
            <v>REGULAR</v>
          </cell>
        </row>
        <row r="2588">
          <cell r="X2588">
            <v>8380</v>
          </cell>
          <cell r="Y2588">
            <v>2041098</v>
          </cell>
          <cell r="Z2588" t="str">
            <v>CLÍNICA MÉDICA</v>
          </cell>
          <cell r="AA2588">
            <v>4</v>
          </cell>
          <cell r="AB2588" t="str">
            <v>MAQ. E EQUIPAMENTOS</v>
          </cell>
          <cell r="AC2588">
            <v>323.586353550296</v>
          </cell>
          <cell r="AD2588" t="str">
            <v>REGULAR</v>
          </cell>
        </row>
        <row r="2589">
          <cell r="X2589">
            <v>8381</v>
          </cell>
          <cell r="Y2589">
            <v>2041099</v>
          </cell>
          <cell r="Z2589" t="str">
            <v>UNIDADE DE TERAPIA INTENSIVA</v>
          </cell>
          <cell r="AA2589">
            <v>4</v>
          </cell>
          <cell r="AB2589" t="str">
            <v>MAQ. E EQUIPAMENTOS</v>
          </cell>
          <cell r="AC2589">
            <v>323.586353550296</v>
          </cell>
          <cell r="AD2589" t="str">
            <v>REGULAR</v>
          </cell>
        </row>
        <row r="2590">
          <cell r="X2590">
            <v>8382</v>
          </cell>
          <cell r="Y2590">
            <v>2041100</v>
          </cell>
          <cell r="Z2590" t="str">
            <v>UNIDADE DE TERAPIA INTENSIVA</v>
          </cell>
          <cell r="AA2590">
            <v>4</v>
          </cell>
          <cell r="AB2590" t="str">
            <v>MAQ. E EQUIPAMENTOS</v>
          </cell>
          <cell r="AC2590">
            <v>323.586353550296</v>
          </cell>
          <cell r="AD2590" t="str">
            <v>REGULAR</v>
          </cell>
        </row>
        <row r="2591">
          <cell r="X2591">
            <v>8383</v>
          </cell>
          <cell r="Y2591">
            <v>2041101</v>
          </cell>
          <cell r="Z2591" t="str">
            <v>UNIDADE DE TERAPIA INTENSIVA</v>
          </cell>
          <cell r="AA2591">
            <v>4</v>
          </cell>
          <cell r="AB2591" t="str">
            <v>MAQ. E EQUIPAMENTOS</v>
          </cell>
          <cell r="AC2591">
            <v>323.586353550296</v>
          </cell>
          <cell r="AD2591" t="str">
            <v>REGULAR</v>
          </cell>
        </row>
        <row r="2592">
          <cell r="X2592">
            <v>8384</v>
          </cell>
          <cell r="Y2592">
            <v>2041102</v>
          </cell>
          <cell r="Z2592" t="str">
            <v>UNIDADE DE TERAPIA INTENSIVA</v>
          </cell>
          <cell r="AA2592">
            <v>4</v>
          </cell>
          <cell r="AB2592" t="str">
            <v>MAQ. E EQUIPAMENTOS</v>
          </cell>
          <cell r="AC2592">
            <v>323.586353550296</v>
          </cell>
          <cell r="AD2592" t="str">
            <v>RUIM</v>
          </cell>
        </row>
        <row r="2593">
          <cell r="X2593">
            <v>8385</v>
          </cell>
          <cell r="Y2593">
            <v>2041103</v>
          </cell>
          <cell r="Z2593" t="str">
            <v>UNIDADE DE TERAPIA INTENSIVA</v>
          </cell>
          <cell r="AA2593">
            <v>4</v>
          </cell>
          <cell r="AB2593" t="str">
            <v>MAQ. E EQUIPAMENTOS</v>
          </cell>
          <cell r="AC2593">
            <v>323.586353550296</v>
          </cell>
          <cell r="AD2593" t="str">
            <v>REGULAR</v>
          </cell>
        </row>
        <row r="2594">
          <cell r="X2594">
            <v>8386</v>
          </cell>
          <cell r="Y2594">
            <v>2041104</v>
          </cell>
          <cell r="Z2594" t="str">
            <v>UNIDADE DE TERAPIA INTENSIVA</v>
          </cell>
          <cell r="AA2594">
            <v>4</v>
          </cell>
          <cell r="AB2594" t="str">
            <v>MAQ. E EQUIPAMENTOS</v>
          </cell>
          <cell r="AC2594">
            <v>323.586353550296</v>
          </cell>
          <cell r="AD2594" t="str">
            <v>REGULAR</v>
          </cell>
        </row>
        <row r="2595">
          <cell r="X2595">
            <v>8387</v>
          </cell>
          <cell r="Y2595">
            <v>2041105</v>
          </cell>
          <cell r="Z2595" t="str">
            <v>UNIDADE DE TERAPIA INTENSIVA</v>
          </cell>
          <cell r="AA2595">
            <v>4</v>
          </cell>
          <cell r="AB2595" t="str">
            <v>MAQ. E EQUIPAMENTOS</v>
          </cell>
          <cell r="AC2595">
            <v>323.586353550296</v>
          </cell>
          <cell r="AD2595" t="str">
            <v>REGULAR</v>
          </cell>
        </row>
        <row r="2596">
          <cell r="X2596">
            <v>8388</v>
          </cell>
          <cell r="Y2596">
            <v>2041106</v>
          </cell>
          <cell r="Z2596" t="str">
            <v>UNIDADE DE TERAPIA INTENSIVA</v>
          </cell>
          <cell r="AA2596">
            <v>4</v>
          </cell>
          <cell r="AB2596" t="str">
            <v>MAQ. E EQUIPAMENTOS</v>
          </cell>
          <cell r="AC2596">
            <v>323.586353550296</v>
          </cell>
          <cell r="AD2596" t="str">
            <v>REGULAR</v>
          </cell>
        </row>
        <row r="2597">
          <cell r="X2597">
            <v>8389</v>
          </cell>
          <cell r="Y2597">
            <v>2041107</v>
          </cell>
          <cell r="Z2597" t="str">
            <v>CLINICA MEDICA</v>
          </cell>
          <cell r="AA2597">
            <v>4</v>
          </cell>
          <cell r="AB2597" t="str">
            <v>MAQ. E EQUIPAMENTOS</v>
          </cell>
          <cell r="AC2597">
            <v>323.586353550296</v>
          </cell>
          <cell r="AD2597" t="str">
            <v>REGULAR</v>
          </cell>
        </row>
        <row r="2598">
          <cell r="X2598">
            <v>8390</v>
          </cell>
          <cell r="Y2598">
            <v>2041108</v>
          </cell>
          <cell r="Z2598" t="str">
            <v>UNIDADE DE TERAPIA INTENSIVA</v>
          </cell>
          <cell r="AA2598">
            <v>4</v>
          </cell>
          <cell r="AB2598" t="str">
            <v>MAQ. E EQUIPAMENTOS</v>
          </cell>
          <cell r="AC2598">
            <v>323.586353550296</v>
          </cell>
          <cell r="AD2598" t="str">
            <v>REGULAR</v>
          </cell>
        </row>
        <row r="2599">
          <cell r="X2599">
            <v>8391</v>
          </cell>
          <cell r="Y2599">
            <v>2041109</v>
          </cell>
          <cell r="Z2599" t="str">
            <v>UNIDADE DE TERAPIA INTENSIVA</v>
          </cell>
          <cell r="AA2599">
            <v>4</v>
          </cell>
          <cell r="AB2599" t="str">
            <v>MAQ. E EQUIPAMENTOS</v>
          </cell>
          <cell r="AC2599">
            <v>323.586353550296</v>
          </cell>
          <cell r="AD2599" t="str">
            <v>RUIM</v>
          </cell>
        </row>
        <row r="2600">
          <cell r="X2600">
            <v>8392</v>
          </cell>
          <cell r="Y2600">
            <v>2041110</v>
          </cell>
          <cell r="Z2600" t="str">
            <v>UNIDADE DE TERAPIA INTENSIVA</v>
          </cell>
          <cell r="AA2600">
            <v>4</v>
          </cell>
          <cell r="AB2600" t="str">
            <v>MAQ. E EQUIPAMENTOS</v>
          </cell>
          <cell r="AC2600">
            <v>323.586353550296</v>
          </cell>
          <cell r="AD2600" t="str">
            <v>REGULAR</v>
          </cell>
        </row>
        <row r="2601">
          <cell r="X2601">
            <v>8393</v>
          </cell>
          <cell r="Y2601">
            <v>2041111</v>
          </cell>
          <cell r="Z2601" t="str">
            <v>UNIDADE DE TERAPIA INTENSIVA</v>
          </cell>
          <cell r="AA2601">
            <v>4</v>
          </cell>
          <cell r="AB2601" t="str">
            <v>MAQ. E EQUIPAMENTOS</v>
          </cell>
          <cell r="AC2601">
            <v>323.586353550296</v>
          </cell>
          <cell r="AD2601" t="str">
            <v>REGULAR</v>
          </cell>
        </row>
        <row r="2602">
          <cell r="X2602">
            <v>8394</v>
          </cell>
          <cell r="Y2602">
            <v>2041112</v>
          </cell>
          <cell r="Z2602" t="str">
            <v>UNIDADE DE TERAPIA INTENSIVA</v>
          </cell>
          <cell r="AA2602">
            <v>4</v>
          </cell>
          <cell r="AB2602" t="str">
            <v>MAQ. E EQUIPAMENTOS</v>
          </cell>
          <cell r="AC2602">
            <v>323.586353550296</v>
          </cell>
          <cell r="AD2602" t="str">
            <v>REGULAR</v>
          </cell>
        </row>
        <row r="2603">
          <cell r="X2603">
            <v>8395</v>
          </cell>
          <cell r="Y2603">
            <v>2041113</v>
          </cell>
          <cell r="Z2603" t="str">
            <v>UNIDADE DE TERAPIA INTENSIVA</v>
          </cell>
          <cell r="AA2603">
            <v>4</v>
          </cell>
          <cell r="AB2603" t="str">
            <v>MAQ. E EQUIPAMENTOS</v>
          </cell>
          <cell r="AC2603">
            <v>323.586353550296</v>
          </cell>
          <cell r="AD2603" t="str">
            <v>REGULAR</v>
          </cell>
        </row>
        <row r="2604">
          <cell r="X2604">
            <v>8396</v>
          </cell>
          <cell r="Y2604">
            <v>2041114</v>
          </cell>
          <cell r="Z2604" t="str">
            <v>UNIDADE DE TERAPIA INTENSIVA</v>
          </cell>
          <cell r="AA2604">
            <v>4</v>
          </cell>
          <cell r="AB2604" t="str">
            <v>MAQ. E EQUIPAMENTOS</v>
          </cell>
          <cell r="AC2604">
            <v>323.586353550296</v>
          </cell>
          <cell r="AD2604" t="str">
            <v>REGULAR</v>
          </cell>
        </row>
        <row r="2605">
          <cell r="X2605">
            <v>8397</v>
          </cell>
          <cell r="Y2605">
            <v>2041115</v>
          </cell>
          <cell r="Z2605" t="str">
            <v>UNIDADE DE TERAPIA INTENSIVA</v>
          </cell>
          <cell r="AA2605">
            <v>4</v>
          </cell>
          <cell r="AB2605" t="str">
            <v>MAQ. E EQUIPAMENTOS</v>
          </cell>
          <cell r="AC2605">
            <v>35.3259916721455</v>
          </cell>
          <cell r="AD2605" t="str">
            <v>BOM</v>
          </cell>
        </row>
        <row r="2606">
          <cell r="X2606">
            <v>8398</v>
          </cell>
          <cell r="Y2606">
            <v>2041116</v>
          </cell>
          <cell r="Z2606" t="str">
            <v>GALPÃO ALMOXARIFADO</v>
          </cell>
          <cell r="AA2606">
            <v>4</v>
          </cell>
          <cell r="AB2606" t="str">
            <v>MAQ. E EQUIPAMENTOS</v>
          </cell>
          <cell r="AC2606">
            <v>35.3259916721455</v>
          </cell>
          <cell r="AD2606" t="str">
            <v>SUCATA</v>
          </cell>
        </row>
        <row r="2607">
          <cell r="X2607">
            <v>8399</v>
          </cell>
          <cell r="Y2607">
            <v>2041117</v>
          </cell>
          <cell r="Z2607" t="str">
            <v>GALPÃO ALMOXARIFADO</v>
          </cell>
          <cell r="AA2607">
            <v>4</v>
          </cell>
          <cell r="AB2607" t="str">
            <v>MAQ. E EQUIPAMENTOS</v>
          </cell>
          <cell r="AC2607">
            <v>35.3259916721455</v>
          </cell>
          <cell r="AD2607" t="str">
            <v>SUCATA</v>
          </cell>
        </row>
        <row r="2608">
          <cell r="X2608">
            <v>8400</v>
          </cell>
          <cell r="Y2608">
            <v>2041118</v>
          </cell>
          <cell r="Z2608" t="str">
            <v>UNIDADE DE TERAPIA INTENSIVA</v>
          </cell>
          <cell r="AA2608">
            <v>4</v>
          </cell>
          <cell r="AB2608" t="str">
            <v>MAQ. E EQUIPAMENTOS</v>
          </cell>
          <cell r="AC2608">
            <v>35.3259916721455</v>
          </cell>
          <cell r="AD2608" t="str">
            <v>BOM</v>
          </cell>
        </row>
        <row r="2609">
          <cell r="X2609">
            <v>8401</v>
          </cell>
          <cell r="Y2609">
            <v>2041119</v>
          </cell>
          <cell r="Z2609" t="str">
            <v>GALPÃO ALMOXARIFADO</v>
          </cell>
          <cell r="AA2609">
            <v>4</v>
          </cell>
          <cell r="AB2609" t="str">
            <v>MAQ. E EQUIPAMENTOS</v>
          </cell>
          <cell r="AC2609">
            <v>35.3259916721455</v>
          </cell>
          <cell r="AD2609" t="str">
            <v>SUCATA</v>
          </cell>
        </row>
        <row r="2610">
          <cell r="X2610">
            <v>8402</v>
          </cell>
          <cell r="Y2610">
            <v>2041120</v>
          </cell>
          <cell r="Z2610" t="str">
            <v>GALPÃO ALMOXARIFADO</v>
          </cell>
          <cell r="AA2610">
            <v>4</v>
          </cell>
          <cell r="AB2610" t="str">
            <v>MAQ. E EQUIPAMENTOS</v>
          </cell>
          <cell r="AC2610">
            <v>35.3259916721455</v>
          </cell>
          <cell r="AD2610" t="str">
            <v>SUCATA</v>
          </cell>
        </row>
        <row r="2611">
          <cell r="X2611">
            <v>8403</v>
          </cell>
          <cell r="Y2611">
            <v>2041121</v>
          </cell>
          <cell r="Z2611" t="str">
            <v>GALPÃO ALMOXARIFADO</v>
          </cell>
          <cell r="AA2611">
            <v>4</v>
          </cell>
          <cell r="AB2611" t="str">
            <v>MAQ. E EQUIPAMENTOS</v>
          </cell>
          <cell r="AC2611">
            <v>35.3259916721455</v>
          </cell>
          <cell r="AD2611" t="str">
            <v>SUCATA</v>
          </cell>
        </row>
        <row r="2612">
          <cell r="X2612">
            <v>8404</v>
          </cell>
          <cell r="Y2612">
            <v>2041122</v>
          </cell>
          <cell r="Z2612" t="str">
            <v>GALPÃO ALMOXARIFADO</v>
          </cell>
          <cell r="AA2612">
            <v>4</v>
          </cell>
          <cell r="AB2612" t="str">
            <v>MAQ. E EQUIPAMENTOS</v>
          </cell>
          <cell r="AC2612">
            <v>35.3259916721455</v>
          </cell>
          <cell r="AD2612" t="str">
            <v>SUCATA</v>
          </cell>
        </row>
        <row r="2613">
          <cell r="X2613">
            <v>8405</v>
          </cell>
          <cell r="Y2613">
            <v>2041123</v>
          </cell>
          <cell r="Z2613" t="str">
            <v>UNIDADE DE TERAPIA INTENSIVA</v>
          </cell>
          <cell r="AA2613">
            <v>4</v>
          </cell>
          <cell r="AB2613" t="str">
            <v>MAQ. E EQUIPAMENTOS</v>
          </cell>
          <cell r="AC2613">
            <v>35.3259916721455</v>
          </cell>
          <cell r="AD2613" t="str">
            <v>BOM</v>
          </cell>
        </row>
        <row r="2614">
          <cell r="X2614">
            <v>8406</v>
          </cell>
          <cell r="Y2614">
            <v>2041124</v>
          </cell>
          <cell r="Z2614" t="str">
            <v>GALPÃO ALMOXARIFADO</v>
          </cell>
          <cell r="AA2614">
            <v>4</v>
          </cell>
          <cell r="AB2614" t="str">
            <v>MAQ. E EQUIPAMENTOS</v>
          </cell>
          <cell r="AC2614">
            <v>35.3259916721455</v>
          </cell>
          <cell r="AD2614" t="str">
            <v>SUCATA</v>
          </cell>
        </row>
        <row r="2615">
          <cell r="X2615">
            <v>8407</v>
          </cell>
          <cell r="Y2615">
            <v>2041125</v>
          </cell>
          <cell r="Z2615" t="str">
            <v>UNIDADE DE TERAPIA INTENSIVA</v>
          </cell>
          <cell r="AA2615">
            <v>4</v>
          </cell>
          <cell r="AB2615" t="str">
            <v>MAQ. E EQUIPAMENTOS</v>
          </cell>
          <cell r="AC2615">
            <v>35.3259916721455</v>
          </cell>
          <cell r="AD2615" t="str">
            <v>BOM</v>
          </cell>
        </row>
        <row r="2616">
          <cell r="X2616">
            <v>8408</v>
          </cell>
          <cell r="Y2616">
            <v>2041126</v>
          </cell>
          <cell r="Z2616" t="str">
            <v>UNIDADE DE TERAPIA INTENSIVA</v>
          </cell>
          <cell r="AA2616">
            <v>4</v>
          </cell>
          <cell r="AB2616" t="str">
            <v>MAQ. E EQUIPAMENTOS</v>
          </cell>
          <cell r="AC2616">
            <v>35.3259916721455</v>
          </cell>
          <cell r="AD2616" t="str">
            <v>BOM</v>
          </cell>
        </row>
        <row r="2617">
          <cell r="X2617">
            <v>8409</v>
          </cell>
          <cell r="Y2617">
            <v>2041127</v>
          </cell>
          <cell r="Z2617" t="str">
            <v>UNIDADE DE TERAPIA INTENSIVA</v>
          </cell>
          <cell r="AA2617">
            <v>4</v>
          </cell>
          <cell r="AB2617" t="str">
            <v>MAQ. E EQUIPAMENTOS</v>
          </cell>
          <cell r="AC2617">
            <v>35.3259916721455</v>
          </cell>
          <cell r="AD2617" t="str">
            <v>BOM</v>
          </cell>
        </row>
        <row r="2618">
          <cell r="X2618">
            <v>8410</v>
          </cell>
          <cell r="Y2618">
            <v>2041128</v>
          </cell>
          <cell r="Z2618" t="str">
            <v>UNIDADE DE TERAPIA INTENSIVA</v>
          </cell>
          <cell r="AA2618">
            <v>4</v>
          </cell>
          <cell r="AB2618" t="str">
            <v>MAQ. E EQUIPAMENTOS</v>
          </cell>
          <cell r="AC2618">
            <v>35.3259916721455</v>
          </cell>
          <cell r="AD2618" t="str">
            <v>BOM</v>
          </cell>
        </row>
        <row r="2619">
          <cell r="X2619">
            <v>8411</v>
          </cell>
          <cell r="Y2619">
            <v>2041129</v>
          </cell>
          <cell r="Z2619" t="str">
            <v>GALPÃO ALMOXARIFADO</v>
          </cell>
          <cell r="AA2619">
            <v>4</v>
          </cell>
          <cell r="AB2619" t="str">
            <v>MAQ. E EQUIPAMENTOS</v>
          </cell>
          <cell r="AC2619">
            <v>35.3259916721455</v>
          </cell>
          <cell r="AD2619" t="str">
            <v>SUCATA</v>
          </cell>
        </row>
        <row r="2620">
          <cell r="X2620">
            <v>8412</v>
          </cell>
          <cell r="Y2620">
            <v>2041130</v>
          </cell>
          <cell r="Z2620" t="str">
            <v>GALPÃO ALMOXARIFADO</v>
          </cell>
          <cell r="AA2620">
            <v>4</v>
          </cell>
          <cell r="AB2620" t="str">
            <v>MAQ. E EQUIPAMENTOS</v>
          </cell>
          <cell r="AC2620">
            <v>35.3259916721455</v>
          </cell>
          <cell r="AD2620" t="str">
            <v>SUCATA</v>
          </cell>
        </row>
        <row r="2621">
          <cell r="X2621">
            <v>8413</v>
          </cell>
          <cell r="Y2621">
            <v>2041131</v>
          </cell>
          <cell r="Z2621" t="str">
            <v>UNIDADE DE TERAPIA INTENSIVA</v>
          </cell>
          <cell r="AA2621">
            <v>4</v>
          </cell>
          <cell r="AB2621" t="str">
            <v>MAQ. E EQUIPAMENTOS</v>
          </cell>
          <cell r="AC2621">
            <v>35.3259916721455</v>
          </cell>
          <cell r="AD2621" t="str">
            <v>BOM</v>
          </cell>
        </row>
        <row r="2622">
          <cell r="X2622">
            <v>8414</v>
          </cell>
          <cell r="Y2622">
            <v>2041132</v>
          </cell>
          <cell r="Z2622" t="str">
            <v>UNIDADE DE TERAPIA INTENSIVA</v>
          </cell>
          <cell r="AA2622">
            <v>4</v>
          </cell>
          <cell r="AB2622" t="str">
            <v>MAQ. E EQUIPAMENTOS</v>
          </cell>
          <cell r="AC2622">
            <v>35.3259916721455</v>
          </cell>
          <cell r="AD2622" t="str">
            <v>BOM</v>
          </cell>
        </row>
        <row r="2623">
          <cell r="X2623">
            <v>8415</v>
          </cell>
          <cell r="Y2623">
            <v>2041133</v>
          </cell>
          <cell r="Z2623" t="str">
            <v>UNIDADE DE TERAPIA INTENSIVA</v>
          </cell>
          <cell r="AA2623">
            <v>4</v>
          </cell>
          <cell r="AB2623" t="str">
            <v>MAQ. E EQUIPAMENTOS</v>
          </cell>
          <cell r="AC2623">
            <v>41.8364083388122</v>
          </cell>
          <cell r="AD2623" t="str">
            <v>BOM</v>
          </cell>
        </row>
        <row r="2624">
          <cell r="X2624">
            <v>8416</v>
          </cell>
          <cell r="Y2624">
            <v>2041134</v>
          </cell>
          <cell r="Z2624" t="str">
            <v>UNIDADE DE TERAPIA INTENSIVA</v>
          </cell>
          <cell r="AA2624">
            <v>4</v>
          </cell>
          <cell r="AB2624" t="str">
            <v>MAQ. E EQUIPAMENTOS</v>
          </cell>
          <cell r="AC2624">
            <v>41.8364083388122</v>
          </cell>
          <cell r="AD2624" t="str">
            <v>BOM</v>
          </cell>
        </row>
        <row r="2625">
          <cell r="X2625">
            <v>8417</v>
          </cell>
          <cell r="Y2625">
            <v>2041135</v>
          </cell>
          <cell r="Z2625" t="str">
            <v>GALPÃO ALMOXARIFADO</v>
          </cell>
          <cell r="AA2625">
            <v>4</v>
          </cell>
          <cell r="AB2625" t="str">
            <v>MAQ. E EQUIPAMENTOS</v>
          </cell>
          <cell r="AC2625">
            <v>41.8364083388122</v>
          </cell>
          <cell r="AD2625" t="str">
            <v>SUCATA</v>
          </cell>
        </row>
        <row r="2626">
          <cell r="X2626">
            <v>8418</v>
          </cell>
          <cell r="Y2626">
            <v>2041136</v>
          </cell>
          <cell r="Z2626" t="str">
            <v>GALPÃO ALMOXARIFADO</v>
          </cell>
          <cell r="AA2626">
            <v>4</v>
          </cell>
          <cell r="AB2626" t="str">
            <v>MAQ. E EQUIPAMENTOS</v>
          </cell>
          <cell r="AC2626">
            <v>41.8364083388122</v>
          </cell>
          <cell r="AD2626" t="str">
            <v>SUCATA</v>
          </cell>
        </row>
        <row r="2627">
          <cell r="X2627">
            <v>8419</v>
          </cell>
          <cell r="Y2627">
            <v>2041137</v>
          </cell>
          <cell r="Z2627" t="str">
            <v>UNIDADE DE TERAPIA INTENSIVA</v>
          </cell>
          <cell r="AA2627">
            <v>4</v>
          </cell>
          <cell r="AB2627" t="str">
            <v>MAQ. E EQUIPAMENTOS</v>
          </cell>
          <cell r="AC2627">
            <v>41.8364083388122</v>
          </cell>
          <cell r="AD2627" t="str">
            <v>BOM</v>
          </cell>
        </row>
        <row r="2628">
          <cell r="X2628">
            <v>8420</v>
          </cell>
          <cell r="Y2628">
            <v>2041138</v>
          </cell>
          <cell r="Z2628" t="str">
            <v>GALPÃO ALMOXARIFADO</v>
          </cell>
          <cell r="AA2628">
            <v>4</v>
          </cell>
          <cell r="AB2628" t="str">
            <v>MAQ. E EQUIPAMENTOS</v>
          </cell>
          <cell r="AC2628">
            <v>41.8364083388122</v>
          </cell>
          <cell r="AD2628" t="str">
            <v>SUCATA</v>
          </cell>
        </row>
        <row r="2629">
          <cell r="X2629">
            <v>8421</v>
          </cell>
          <cell r="Y2629">
            <v>2041139</v>
          </cell>
          <cell r="Z2629" t="str">
            <v>GALPÃO ALMOXARIFADO</v>
          </cell>
          <cell r="AA2629">
            <v>4</v>
          </cell>
          <cell r="AB2629" t="str">
            <v>MAQ. E EQUIPAMENTOS</v>
          </cell>
          <cell r="AC2629">
            <v>41.8364083388122</v>
          </cell>
          <cell r="AD2629" t="str">
            <v>SUCATA</v>
          </cell>
        </row>
        <row r="2630">
          <cell r="X2630">
            <v>8422</v>
          </cell>
          <cell r="Y2630">
            <v>2041140</v>
          </cell>
          <cell r="Z2630" t="str">
            <v>GALPÃO ALMOXARIFADO</v>
          </cell>
          <cell r="AA2630">
            <v>4</v>
          </cell>
          <cell r="AB2630" t="str">
            <v>MAQ. E EQUIPAMENTOS</v>
          </cell>
          <cell r="AC2630">
            <v>41.8364083388122</v>
          </cell>
          <cell r="AD2630" t="str">
            <v>SUCATA</v>
          </cell>
        </row>
        <row r="2631">
          <cell r="X2631">
            <v>8423</v>
          </cell>
          <cell r="Y2631">
            <v>2041141</v>
          </cell>
          <cell r="Z2631" t="str">
            <v>GALPÃO ALMOXARIFADO</v>
          </cell>
          <cell r="AA2631">
            <v>4</v>
          </cell>
          <cell r="AB2631" t="str">
            <v>MAQ. E EQUIPAMENTOS</v>
          </cell>
          <cell r="AC2631">
            <v>41.8364083388122</v>
          </cell>
          <cell r="AD2631" t="str">
            <v>SUCATA</v>
          </cell>
        </row>
        <row r="2632">
          <cell r="X2632">
            <v>8424</v>
          </cell>
          <cell r="Y2632">
            <v>2041142</v>
          </cell>
          <cell r="Z2632" t="str">
            <v>UNIDADE DE TERAPIA INTENSIVA</v>
          </cell>
          <cell r="AA2632">
            <v>4</v>
          </cell>
          <cell r="AB2632" t="str">
            <v>MAQ. E EQUIPAMENTOS</v>
          </cell>
          <cell r="AC2632">
            <v>41.8364083388122</v>
          </cell>
          <cell r="AD2632" t="str">
            <v>BOM</v>
          </cell>
        </row>
        <row r="2633">
          <cell r="X2633">
            <v>8425</v>
          </cell>
          <cell r="Y2633">
            <v>2041143</v>
          </cell>
          <cell r="Z2633" t="str">
            <v>UNIDADE DE TERAPIA INTENSIVA</v>
          </cell>
          <cell r="AA2633">
            <v>4</v>
          </cell>
          <cell r="AB2633" t="str">
            <v>MAQ. E EQUIPAMENTOS</v>
          </cell>
          <cell r="AC2633">
            <v>41.8364083388122</v>
          </cell>
          <cell r="AD2633" t="str">
            <v>BOM</v>
          </cell>
        </row>
        <row r="2634">
          <cell r="X2634">
            <v>8426</v>
          </cell>
          <cell r="Y2634">
            <v>2041144</v>
          </cell>
          <cell r="Z2634" t="str">
            <v>GALPÃO ALMOXARIFADO</v>
          </cell>
          <cell r="AA2634">
            <v>4</v>
          </cell>
          <cell r="AB2634" t="str">
            <v>MAQ. E EQUIPAMENTOS</v>
          </cell>
          <cell r="AC2634">
            <v>41.8364083388122</v>
          </cell>
          <cell r="AD2634" t="str">
            <v>SUCATA</v>
          </cell>
        </row>
        <row r="2635">
          <cell r="X2635">
            <v>8427</v>
          </cell>
          <cell r="Y2635">
            <v>2041145</v>
          </cell>
          <cell r="Z2635" t="str">
            <v>GALPÃO ALMOXARIFADO</v>
          </cell>
          <cell r="AA2635">
            <v>4</v>
          </cell>
          <cell r="AB2635" t="str">
            <v>MAQ. E EQUIPAMENTOS</v>
          </cell>
          <cell r="AC2635">
            <v>41.8364083388122</v>
          </cell>
          <cell r="AD2635" t="str">
            <v>SUCATA</v>
          </cell>
        </row>
        <row r="2636">
          <cell r="X2636">
            <v>8428</v>
          </cell>
          <cell r="Y2636">
            <v>2041146</v>
          </cell>
          <cell r="Z2636" t="str">
            <v>UNIDADE DE TERAPIA INTENSIVA</v>
          </cell>
          <cell r="AA2636">
            <v>4</v>
          </cell>
          <cell r="AB2636" t="str">
            <v>MAQ. E EQUIPAMENTOS</v>
          </cell>
          <cell r="AC2636">
            <v>41.8364083388122</v>
          </cell>
          <cell r="AD2636" t="str">
            <v>BOM</v>
          </cell>
        </row>
        <row r="2637">
          <cell r="X2637">
            <v>8429</v>
          </cell>
          <cell r="Y2637">
            <v>2041147</v>
          </cell>
          <cell r="Z2637" t="str">
            <v>GALPÃO ALMOXARIFADO</v>
          </cell>
          <cell r="AA2637">
            <v>4</v>
          </cell>
          <cell r="AB2637" t="str">
            <v>MAQ. E EQUIPAMENTOS</v>
          </cell>
          <cell r="AC2637">
            <v>41.8364083388122</v>
          </cell>
          <cell r="AD2637" t="str">
            <v>SUCATA</v>
          </cell>
        </row>
        <row r="2638">
          <cell r="X2638">
            <v>8430</v>
          </cell>
          <cell r="Y2638">
            <v>2041148</v>
          </cell>
          <cell r="Z2638" t="str">
            <v>GALPÃO ALMOXARIFADO</v>
          </cell>
          <cell r="AA2638">
            <v>4</v>
          </cell>
          <cell r="AB2638" t="str">
            <v>MAQ. E EQUIPAMENTOS</v>
          </cell>
          <cell r="AC2638">
            <v>41.8364083388122</v>
          </cell>
          <cell r="AD2638" t="str">
            <v>SUCATA</v>
          </cell>
        </row>
        <row r="2639">
          <cell r="X2639">
            <v>8431</v>
          </cell>
          <cell r="Y2639">
            <v>2041149</v>
          </cell>
          <cell r="Z2639" t="str">
            <v>UNIDADE DE TERAPIA INTENSIVA</v>
          </cell>
          <cell r="AA2639">
            <v>4</v>
          </cell>
          <cell r="AB2639" t="str">
            <v>MAQ. E EQUIPAMENTOS</v>
          </cell>
          <cell r="AC2639">
            <v>41.8364083388122</v>
          </cell>
          <cell r="AD2639" t="str">
            <v>BOM</v>
          </cell>
        </row>
        <row r="2640">
          <cell r="X2640">
            <v>8432</v>
          </cell>
          <cell r="Y2640">
            <v>2041150</v>
          </cell>
          <cell r="Z2640" t="str">
            <v>UNIDADE DE TERAPIA INTENSIVA</v>
          </cell>
          <cell r="AA2640">
            <v>4</v>
          </cell>
          <cell r="AB2640" t="str">
            <v>MAQ. E EQUIPAMENTOS</v>
          </cell>
          <cell r="AC2640">
            <v>41.8364083388122</v>
          </cell>
          <cell r="AD2640" t="str">
            <v>BOM</v>
          </cell>
        </row>
        <row r="2641">
          <cell r="X2641">
            <v>8433</v>
          </cell>
          <cell r="Y2641">
            <v>2041151</v>
          </cell>
          <cell r="Z2641" t="str">
            <v>GALPÃO ALMOXARIFADO</v>
          </cell>
          <cell r="AA2641">
            <v>4</v>
          </cell>
          <cell r="AB2641" t="str">
            <v>MAQ. E EQUIPAMENTOS</v>
          </cell>
          <cell r="AC2641">
            <v>41.8364083388122</v>
          </cell>
          <cell r="AD2641" t="str">
            <v>SUCATA</v>
          </cell>
        </row>
        <row r="2642">
          <cell r="X2642">
            <v>8434</v>
          </cell>
          <cell r="Y2642">
            <v>2041152</v>
          </cell>
          <cell r="Z2642" t="str">
            <v>UNIDADE DE TERAPIA INTENSIVA</v>
          </cell>
          <cell r="AA2642">
            <v>4</v>
          </cell>
          <cell r="AB2642" t="str">
            <v>MAQ. E EQUIPAMENTOS</v>
          </cell>
          <cell r="AC2642">
            <v>41.8364083388122</v>
          </cell>
          <cell r="AD2642" t="str">
            <v>BOM</v>
          </cell>
        </row>
        <row r="2643">
          <cell r="X2643">
            <v>8435</v>
          </cell>
          <cell r="Y2643">
            <v>2041153</v>
          </cell>
          <cell r="Z2643" t="str">
            <v>GALPÃO ALMOXARIFADO</v>
          </cell>
          <cell r="AA2643">
            <v>4</v>
          </cell>
          <cell r="AB2643" t="str">
            <v>MAQ. E EQUIPAMENTOS</v>
          </cell>
          <cell r="AC2643">
            <v>41.8364083388122</v>
          </cell>
          <cell r="AD2643" t="str">
            <v>SUCATA</v>
          </cell>
        </row>
        <row r="2644">
          <cell r="X2644">
            <v>8436</v>
          </cell>
          <cell r="Y2644">
            <v>2041154</v>
          </cell>
          <cell r="Z2644" t="str">
            <v>GALPÃO ALMOXARIFADO</v>
          </cell>
          <cell r="AA2644">
            <v>4</v>
          </cell>
          <cell r="AB2644" t="str">
            <v>MAQ. E EQUIPAMENTOS</v>
          </cell>
          <cell r="AC2644">
            <v>41.8364083388122</v>
          </cell>
          <cell r="AD2644" t="str">
            <v>SUCATA</v>
          </cell>
        </row>
        <row r="2645">
          <cell r="X2645">
            <v>8448</v>
          </cell>
          <cell r="Y2645">
            <v>2041155</v>
          </cell>
          <cell r="Z2645" t="str">
            <v>HEMODIALISE / DIÁLISE</v>
          </cell>
          <cell r="AA2645">
            <v>4</v>
          </cell>
          <cell r="AB2645" t="str">
            <v>MAQ. E EQUIPAMENTOS</v>
          </cell>
          <cell r="AC2645">
            <v>41.8364083388122</v>
          </cell>
          <cell r="AD2645" t="str">
            <v>BOM</v>
          </cell>
        </row>
        <row r="2646">
          <cell r="X2646">
            <v>8449</v>
          </cell>
          <cell r="Y2646">
            <v>2041156</v>
          </cell>
          <cell r="Z2646" t="str">
            <v>HEMODIALISE / DIÁLISE</v>
          </cell>
          <cell r="AA2646">
            <v>4</v>
          </cell>
          <cell r="AB2646" t="str">
            <v>MAQ. E EQUIPAMENTOS</v>
          </cell>
          <cell r="AC2646">
            <v>41.8364083388122</v>
          </cell>
          <cell r="AD2646" t="str">
            <v>BOM</v>
          </cell>
        </row>
        <row r="2647">
          <cell r="X2647">
            <v>8450</v>
          </cell>
          <cell r="Y2647">
            <v>2041157</v>
          </cell>
          <cell r="Z2647" t="str">
            <v>CLÍNICA CIRÚRGICA</v>
          </cell>
          <cell r="AA2647">
            <v>4</v>
          </cell>
          <cell r="AB2647" t="str">
            <v>MAQ. E EQUIPAMENTOS</v>
          </cell>
          <cell r="AC2647">
            <v>41.8364083388122</v>
          </cell>
          <cell r="AD2647" t="str">
            <v>BOM</v>
          </cell>
        </row>
        <row r="2648">
          <cell r="X2648">
            <v>8451</v>
          </cell>
          <cell r="Y2648">
            <v>2041158</v>
          </cell>
          <cell r="Z2648" t="str">
            <v>CLÍNICA CIRÚRGICA</v>
          </cell>
          <cell r="AA2648">
            <v>4</v>
          </cell>
          <cell r="AB2648" t="str">
            <v>MAQ. E EQUIPAMENTOS</v>
          </cell>
          <cell r="AC2648">
            <v>41.8364083388122</v>
          </cell>
          <cell r="AD2648" t="str">
            <v>BOM</v>
          </cell>
        </row>
        <row r="2649">
          <cell r="X2649">
            <v>8452</v>
          </cell>
          <cell r="Y2649">
            <v>2041159</v>
          </cell>
          <cell r="Z2649" t="str">
            <v>CLÍNICA CIRÚRGICA</v>
          </cell>
          <cell r="AA2649">
            <v>4</v>
          </cell>
          <cell r="AB2649" t="str">
            <v>MAQ. E EQUIPAMENTOS</v>
          </cell>
          <cell r="AC2649">
            <v>41.8364083388122</v>
          </cell>
          <cell r="AD2649" t="str">
            <v>BOM</v>
          </cell>
        </row>
        <row r="2650">
          <cell r="X2650">
            <v>8453</v>
          </cell>
          <cell r="Y2650">
            <v>2041160</v>
          </cell>
          <cell r="Z2650" t="str">
            <v>CLÍNICA MÉDICA</v>
          </cell>
          <cell r="AA2650">
            <v>4</v>
          </cell>
          <cell r="AB2650" t="str">
            <v>MAQ. E EQUIPAMENTOS</v>
          </cell>
          <cell r="AC2650">
            <v>41.8364083388122</v>
          </cell>
          <cell r="AD2650" t="str">
            <v>BOM</v>
          </cell>
        </row>
        <row r="2651">
          <cell r="X2651">
            <v>8454</v>
          </cell>
          <cell r="Y2651">
            <v>2041161</v>
          </cell>
          <cell r="Z2651" t="str">
            <v>CLÍNICA MÉDICA</v>
          </cell>
          <cell r="AA2651">
            <v>4</v>
          </cell>
          <cell r="AB2651" t="str">
            <v>MAQ. E EQUIPAMENTOS</v>
          </cell>
          <cell r="AC2651">
            <v>41.8364083388122</v>
          </cell>
          <cell r="AD2651" t="str">
            <v>BOM</v>
          </cell>
        </row>
        <row r="2652">
          <cell r="X2652">
            <v>8455</v>
          </cell>
          <cell r="Y2652">
            <v>2041162</v>
          </cell>
          <cell r="Z2652" t="str">
            <v>GALPÃO ALMOXARIFADO</v>
          </cell>
          <cell r="AA2652">
            <v>4</v>
          </cell>
          <cell r="AB2652" t="str">
            <v>MAQ. E EQUIPAMENTOS</v>
          </cell>
          <cell r="AC2652">
            <v>41.8364083388122</v>
          </cell>
          <cell r="AD2652" t="str">
            <v>SUCATA</v>
          </cell>
        </row>
        <row r="2653">
          <cell r="X2653">
            <v>8456</v>
          </cell>
          <cell r="Y2653">
            <v>2041163</v>
          </cell>
          <cell r="Z2653" t="str">
            <v>CLÍNICA MÉDICA</v>
          </cell>
          <cell r="AA2653">
            <v>4</v>
          </cell>
          <cell r="AB2653" t="str">
            <v>MAQ. E EQUIPAMENTOS</v>
          </cell>
          <cell r="AC2653">
            <v>41.8364083388122</v>
          </cell>
          <cell r="AD2653" t="str">
            <v>BOM</v>
          </cell>
        </row>
        <row r="2654">
          <cell r="X2654">
            <v>8458</v>
          </cell>
          <cell r="Y2654">
            <v>2041164</v>
          </cell>
          <cell r="Z2654" t="str">
            <v>AMBULATÓRIO</v>
          </cell>
          <cell r="AA2654">
            <v>4</v>
          </cell>
          <cell r="AB2654" t="str">
            <v>MAQ. E EQUIPAMENTOS</v>
          </cell>
          <cell r="AC2654">
            <v>41.8364083388122</v>
          </cell>
          <cell r="AD2654" t="str">
            <v>BOM</v>
          </cell>
        </row>
        <row r="2655">
          <cell r="X2655" t="str">
            <v> 8437</v>
          </cell>
          <cell r="Y2655">
            <v>2041165</v>
          </cell>
          <cell r="Z2655" t="str">
            <v>CENTRO CIRÚRGICO</v>
          </cell>
          <cell r="AA2655">
            <v>4</v>
          </cell>
          <cell r="AB2655" t="str">
            <v>MAQ. E EQUIPAMENTOS</v>
          </cell>
          <cell r="AC2655">
            <v>41.8364083388122</v>
          </cell>
          <cell r="AD2655" t="str">
            <v>BOM</v>
          </cell>
        </row>
        <row r="2656">
          <cell r="X2656" t="str">
            <v> 8438</v>
          </cell>
          <cell r="Y2656">
            <v>2041166</v>
          </cell>
          <cell r="Z2656" t="str">
            <v>CENTRO CIRÚRGICO</v>
          </cell>
          <cell r="AA2656">
            <v>4</v>
          </cell>
          <cell r="AB2656" t="str">
            <v>MAQ. E EQUIPAMENTOS</v>
          </cell>
          <cell r="AC2656">
            <v>41.8364083388122</v>
          </cell>
          <cell r="AD2656" t="str">
            <v>BOM</v>
          </cell>
        </row>
        <row r="2657">
          <cell r="X2657" t="str">
            <v> 8439</v>
          </cell>
          <cell r="Y2657">
            <v>2041167</v>
          </cell>
          <cell r="Z2657" t="str">
            <v>CENTRO CIRÚRGICO</v>
          </cell>
          <cell r="AA2657">
            <v>4</v>
          </cell>
          <cell r="AB2657" t="str">
            <v>MAQ. E EQUIPAMENTOS</v>
          </cell>
          <cell r="AC2657">
            <v>41.8364083388122</v>
          </cell>
          <cell r="AD2657" t="str">
            <v>BOM</v>
          </cell>
        </row>
        <row r="2658">
          <cell r="X2658" t="str">
            <v> 8440</v>
          </cell>
          <cell r="Y2658">
            <v>2041168</v>
          </cell>
          <cell r="Z2658" t="str">
            <v>CENTRO CIRÚRGICO</v>
          </cell>
          <cell r="AA2658">
            <v>4</v>
          </cell>
          <cell r="AB2658" t="str">
            <v>MAQ. E EQUIPAMENTOS</v>
          </cell>
          <cell r="AC2658">
            <v>41.8364083388122</v>
          </cell>
          <cell r="AD2658" t="str">
            <v>BOM</v>
          </cell>
        </row>
        <row r="2659">
          <cell r="X2659" t="str">
            <v> 8441</v>
          </cell>
          <cell r="Y2659">
            <v>2041169</v>
          </cell>
          <cell r="Z2659" t="str">
            <v>CENTRO CIRÚRGICO</v>
          </cell>
          <cell r="AA2659">
            <v>4</v>
          </cell>
          <cell r="AB2659" t="str">
            <v>MAQ. E EQUIPAMENTOS</v>
          </cell>
          <cell r="AC2659">
            <v>41.8364083388122</v>
          </cell>
          <cell r="AD2659" t="str">
            <v>BOM</v>
          </cell>
        </row>
        <row r="2660">
          <cell r="X2660" t="str">
            <v> 8442</v>
          </cell>
          <cell r="Y2660">
            <v>2041170</v>
          </cell>
          <cell r="Z2660" t="str">
            <v>CENTRO CIRÚRGICO</v>
          </cell>
          <cell r="AA2660">
            <v>4</v>
          </cell>
          <cell r="AB2660" t="str">
            <v>MAQ. E EQUIPAMENTOS</v>
          </cell>
          <cell r="AC2660">
            <v>41.8364083388122</v>
          </cell>
          <cell r="AD2660" t="str">
            <v>BOM</v>
          </cell>
        </row>
        <row r="2661">
          <cell r="X2661" t="str">
            <v> 8443</v>
          </cell>
          <cell r="Y2661">
            <v>2041171</v>
          </cell>
          <cell r="Z2661" t="str">
            <v>CENTRO CIRÚRGICO</v>
          </cell>
          <cell r="AA2661">
            <v>4</v>
          </cell>
          <cell r="AB2661" t="str">
            <v>MAQ. E EQUIPAMENTOS</v>
          </cell>
          <cell r="AC2661">
            <v>41.8364083388122</v>
          </cell>
          <cell r="AD2661" t="str">
            <v>BOM</v>
          </cell>
        </row>
        <row r="2662">
          <cell r="X2662" t="str">
            <v> 8444</v>
          </cell>
          <cell r="Y2662">
            <v>2041172</v>
          </cell>
          <cell r="Z2662" t="str">
            <v>CENTRO CIRÚRGICO</v>
          </cell>
          <cell r="AA2662">
            <v>4</v>
          </cell>
          <cell r="AB2662" t="str">
            <v>MAQ. E EQUIPAMENTOS</v>
          </cell>
          <cell r="AC2662">
            <v>41.8364083388122</v>
          </cell>
          <cell r="AD2662" t="str">
            <v>BOM</v>
          </cell>
        </row>
        <row r="2663">
          <cell r="X2663" t="str">
            <v> 8445</v>
          </cell>
          <cell r="Y2663">
            <v>2041173</v>
          </cell>
          <cell r="Z2663" t="str">
            <v>CENTRO CIRÚRGICO</v>
          </cell>
          <cell r="AA2663">
            <v>4</v>
          </cell>
          <cell r="AB2663" t="str">
            <v>MAQ. E EQUIPAMENTOS</v>
          </cell>
          <cell r="AC2663">
            <v>41.8364083388122</v>
          </cell>
          <cell r="AD2663" t="str">
            <v>BOM</v>
          </cell>
        </row>
        <row r="2664">
          <cell r="X2664" t="str">
            <v> 8446</v>
          </cell>
          <cell r="Y2664">
            <v>2041174</v>
          </cell>
          <cell r="Z2664" t="str">
            <v>CENTRO CIRÚRGICO</v>
          </cell>
          <cell r="AA2664">
            <v>4</v>
          </cell>
          <cell r="AB2664" t="str">
            <v>MAQ. E EQUIPAMENTOS</v>
          </cell>
          <cell r="AC2664">
            <v>41.8364083388122</v>
          </cell>
          <cell r="AD2664" t="str">
            <v>BOM</v>
          </cell>
        </row>
        <row r="2665">
          <cell r="X2665" t="str">
            <v> 8447</v>
          </cell>
          <cell r="Y2665">
            <v>2041175</v>
          </cell>
          <cell r="Z2665" t="str">
            <v>CENTRO CIRÚRGICO</v>
          </cell>
          <cell r="AA2665">
            <v>4</v>
          </cell>
          <cell r="AB2665" t="str">
            <v>MAQ. E EQUIPAMENTOS</v>
          </cell>
          <cell r="AC2665">
            <v>41.8364083388122</v>
          </cell>
          <cell r="AD2665" t="str">
            <v>BOM</v>
          </cell>
        </row>
        <row r="2666">
          <cell r="X2666" t="str">
            <v> 8457</v>
          </cell>
          <cell r="Y2666">
            <v>2041176</v>
          </cell>
          <cell r="Z2666" t="str">
            <v>CENTRO CIRÚRGICO</v>
          </cell>
          <cell r="AA2666">
            <v>4</v>
          </cell>
          <cell r="AB2666" t="str">
            <v>MAQ. E EQUIPAMENTOS</v>
          </cell>
          <cell r="AC2666">
            <v>41.8364083388122</v>
          </cell>
          <cell r="AD2666" t="str">
            <v>BOM</v>
          </cell>
        </row>
        <row r="2667">
          <cell r="X2667">
            <v>8459</v>
          </cell>
          <cell r="Y2667">
            <v>2041177</v>
          </cell>
          <cell r="Z2667" t="str">
            <v>GALPÃO ALMOXARIFADO</v>
          </cell>
          <cell r="AA2667">
            <v>3</v>
          </cell>
          <cell r="AB2667" t="str">
            <v>MÓVEIS E UTENSÍLIOS</v>
          </cell>
          <cell r="AC2667">
            <v>139.524517998028</v>
          </cell>
          <cell r="AD2667" t="str">
            <v>SUCATA</v>
          </cell>
        </row>
        <row r="2668">
          <cell r="X2668">
            <v>8460</v>
          </cell>
          <cell r="Y2668">
            <v>2041178</v>
          </cell>
          <cell r="Z2668" t="str">
            <v>GALPÃO ALMOXARIFADO</v>
          </cell>
          <cell r="AA2668">
            <v>3</v>
          </cell>
          <cell r="AB2668" t="str">
            <v>MÓVEIS E UTENSÍLIOS</v>
          </cell>
          <cell r="AC2668">
            <v>139.524517998028</v>
          </cell>
          <cell r="AD2668" t="str">
            <v>SUCATA</v>
          </cell>
        </row>
        <row r="2669">
          <cell r="X2669">
            <v>8461</v>
          </cell>
          <cell r="Y2669">
            <v>2041179</v>
          </cell>
          <cell r="Z2669" t="str">
            <v>GALPÃO ALMOXARIFADO</v>
          </cell>
          <cell r="AA2669">
            <v>3</v>
          </cell>
          <cell r="AB2669" t="str">
            <v>MÓVEIS E UTENSÍLIOS</v>
          </cell>
          <cell r="AC2669">
            <v>139.524517998028</v>
          </cell>
          <cell r="AD2669" t="str">
            <v>SUCATA</v>
          </cell>
        </row>
        <row r="2670">
          <cell r="X2670">
            <v>8462</v>
          </cell>
          <cell r="Y2670">
            <v>2041180</v>
          </cell>
          <cell r="Z2670" t="str">
            <v>UNIDADE DE TERAPIA INTENSIVA</v>
          </cell>
          <cell r="AA2670">
            <v>3</v>
          </cell>
          <cell r="AB2670" t="str">
            <v>MÓVEIS E UTENSÍLIOS</v>
          </cell>
          <cell r="AC2670">
            <v>139.524517998028</v>
          </cell>
          <cell r="AD2670" t="str">
            <v>BOM</v>
          </cell>
        </row>
        <row r="2671">
          <cell r="X2671">
            <v>8463</v>
          </cell>
          <cell r="Y2671">
            <v>2041181</v>
          </cell>
          <cell r="Z2671" t="str">
            <v>UNIDADE DE TERAPIA INTENSIVA</v>
          </cell>
          <cell r="AA2671">
            <v>3</v>
          </cell>
          <cell r="AB2671" t="str">
            <v>MÓVEIS E UTENSÍLIOS</v>
          </cell>
          <cell r="AC2671">
            <v>139.524517998028</v>
          </cell>
          <cell r="AD2671" t="str">
            <v>BOM</v>
          </cell>
        </row>
        <row r="2672">
          <cell r="X2672">
            <v>8464</v>
          </cell>
          <cell r="Y2672">
            <v>2041182</v>
          </cell>
          <cell r="Z2672" t="str">
            <v>GALPÃO ALMOXARIFADO</v>
          </cell>
          <cell r="AA2672">
            <v>3</v>
          </cell>
          <cell r="AB2672" t="str">
            <v>MÓVEIS E UTENSÍLIOS</v>
          </cell>
          <cell r="AC2672">
            <v>139.524517998028</v>
          </cell>
          <cell r="AD2672" t="str">
            <v>SUCATA</v>
          </cell>
        </row>
        <row r="2673">
          <cell r="X2673">
            <v>8465</v>
          </cell>
          <cell r="Y2673">
            <v>2041183</v>
          </cell>
          <cell r="Z2673" t="str">
            <v>UNIDADE DE TERAPIA INTENSIVA</v>
          </cell>
          <cell r="AA2673">
            <v>3</v>
          </cell>
          <cell r="AB2673" t="str">
            <v>MÓVEIS E UTENSÍLIOS</v>
          </cell>
          <cell r="AC2673">
            <v>139.524517998028</v>
          </cell>
          <cell r="AD2673" t="str">
            <v>BOM</v>
          </cell>
        </row>
        <row r="2674">
          <cell r="X2674">
            <v>8466</v>
          </cell>
          <cell r="Y2674">
            <v>2041184</v>
          </cell>
          <cell r="Z2674" t="str">
            <v>UNIDADE DE TERAPIA INTENSIVA</v>
          </cell>
          <cell r="AA2674">
            <v>3</v>
          </cell>
          <cell r="AB2674" t="str">
            <v>MÓVEIS E UTENSÍLIOS</v>
          </cell>
          <cell r="AC2674">
            <v>139.524517998028</v>
          </cell>
          <cell r="AD2674" t="str">
            <v>BOM</v>
          </cell>
        </row>
        <row r="2675">
          <cell r="X2675">
            <v>8467</v>
          </cell>
          <cell r="Y2675">
            <v>2041185</v>
          </cell>
          <cell r="Z2675" t="str">
            <v>UNIDADE DE TERAPIA INTENSIVA</v>
          </cell>
          <cell r="AA2675">
            <v>3</v>
          </cell>
          <cell r="AB2675" t="str">
            <v>MÓVEIS E UTENSÍLIOS</v>
          </cell>
          <cell r="AC2675">
            <v>139.524517998028</v>
          </cell>
          <cell r="AD2675" t="str">
            <v>BOM</v>
          </cell>
        </row>
        <row r="2676">
          <cell r="X2676">
            <v>8468</v>
          </cell>
          <cell r="Y2676">
            <v>2041186</v>
          </cell>
          <cell r="Z2676" t="str">
            <v>UNIDADE DE TERAPIA INTENSIVA</v>
          </cell>
          <cell r="AA2676">
            <v>3</v>
          </cell>
          <cell r="AB2676" t="str">
            <v>MÓVEIS E UTENSÍLIOS</v>
          </cell>
          <cell r="AC2676">
            <v>139.524517998028</v>
          </cell>
          <cell r="AD2676" t="str">
            <v>BOM</v>
          </cell>
        </row>
        <row r="2677">
          <cell r="X2677">
            <v>8469</v>
          </cell>
          <cell r="Y2677">
            <v>2041187</v>
          </cell>
          <cell r="Z2677" t="str">
            <v>UNIDADE DE TERAPIA INTENSIVA</v>
          </cell>
          <cell r="AA2677">
            <v>3</v>
          </cell>
          <cell r="AB2677" t="str">
            <v>MÓVEIS E UTENSÍLIOS</v>
          </cell>
          <cell r="AC2677">
            <v>139.524517998028</v>
          </cell>
          <cell r="AD2677" t="str">
            <v>BOM</v>
          </cell>
        </row>
        <row r="2678">
          <cell r="X2678">
            <v>8470</v>
          </cell>
          <cell r="Y2678">
            <v>2041188</v>
          </cell>
          <cell r="Z2678" t="str">
            <v>UNIDADE DE TERAPIA INTENSIVA</v>
          </cell>
          <cell r="AA2678">
            <v>3</v>
          </cell>
          <cell r="AB2678" t="str">
            <v>MÓVEIS E UTENSÍLIOS</v>
          </cell>
          <cell r="AC2678">
            <v>151.362961949375</v>
          </cell>
          <cell r="AD2678" t="str">
            <v>BOM</v>
          </cell>
        </row>
        <row r="2679">
          <cell r="X2679">
            <v>8471</v>
          </cell>
          <cell r="Y2679">
            <v>2041189</v>
          </cell>
          <cell r="Z2679" t="str">
            <v>UNIDADE DE TERAPIA INTENSIVA</v>
          </cell>
          <cell r="AA2679">
            <v>3</v>
          </cell>
          <cell r="AB2679" t="str">
            <v>MÓVEIS E UTENSÍLIOS</v>
          </cell>
          <cell r="AC2679">
            <v>151.362961949375</v>
          </cell>
          <cell r="AD2679" t="str">
            <v>BOM</v>
          </cell>
        </row>
        <row r="2680">
          <cell r="X2680">
            <v>8487</v>
          </cell>
          <cell r="Y2680">
            <v>2041190</v>
          </cell>
          <cell r="Z2680" t="str">
            <v>SDRH</v>
          </cell>
          <cell r="AA2680">
            <v>5</v>
          </cell>
          <cell r="AB2680" t="str">
            <v>MAQ. E EQUIPAMENTOS</v>
          </cell>
          <cell r="AC2680">
            <v>136.102892833662</v>
          </cell>
          <cell r="AD2680" t="str">
            <v>BOM</v>
          </cell>
        </row>
        <row r="2681">
          <cell r="X2681">
            <v>8604</v>
          </cell>
          <cell r="Y2681">
            <v>2041191</v>
          </cell>
          <cell r="Z2681" t="str">
            <v>ROUPARIA</v>
          </cell>
          <cell r="AA2681">
            <v>10</v>
          </cell>
          <cell r="AB2681" t="str">
            <v>MAQ. E EQUIPAMENTOS</v>
          </cell>
          <cell r="AC2681">
            <v>2241.78309226386</v>
          </cell>
          <cell r="AD2681" t="str">
            <v>BOM</v>
          </cell>
        </row>
        <row r="2682">
          <cell r="X2682">
            <v>8473</v>
          </cell>
          <cell r="Y2682">
            <v>2041192</v>
          </cell>
          <cell r="Z2682" t="str">
            <v>CHI – CENTRAL HUMANIZADA DE INTERNAÇÃO</v>
          </cell>
          <cell r="AA2682">
            <v>3</v>
          </cell>
          <cell r="AB2682" t="str">
            <v>EQUIP. DE INFORMÁTICA</v>
          </cell>
          <cell r="AC2682">
            <v>796.397321499014</v>
          </cell>
          <cell r="AD2682" t="str">
            <v>BOM</v>
          </cell>
        </row>
        <row r="2683">
          <cell r="X2683">
            <v>8474</v>
          </cell>
          <cell r="Y2683">
            <v>2041193</v>
          </cell>
          <cell r="Z2683" t="str">
            <v>APOIO AO DIAGNÓSTICO</v>
          </cell>
          <cell r="AA2683">
            <v>5</v>
          </cell>
          <cell r="AB2683" t="str">
            <v>MAQ. E EQUIPAMENTOS</v>
          </cell>
          <cell r="AC2683">
            <v>959.688819636204</v>
          </cell>
          <cell r="AD2683" t="str">
            <v>BOM</v>
          </cell>
        </row>
        <row r="2684">
          <cell r="X2684">
            <v>8475</v>
          </cell>
          <cell r="Y2684">
            <v>2041194</v>
          </cell>
          <cell r="Z2684" t="str">
            <v>APOIO AO DIAGNÓSTICO</v>
          </cell>
          <cell r="AA2684">
            <v>5</v>
          </cell>
          <cell r="AB2684" t="str">
            <v>MAQ. E EQUIPAMENTOS</v>
          </cell>
          <cell r="AC2684">
            <v>959.688819636204</v>
          </cell>
          <cell r="AD2684" t="str">
            <v>BOM</v>
          </cell>
        </row>
        <row r="2685">
          <cell r="X2685">
            <v>8476</v>
          </cell>
          <cell r="Y2685">
            <v>2041195</v>
          </cell>
          <cell r="Z2685" t="str">
            <v>GALPÃO ALMOXARIFADO</v>
          </cell>
          <cell r="AA2685">
            <v>5</v>
          </cell>
          <cell r="AB2685" t="str">
            <v>MAQ. E EQUIPAMENTOS</v>
          </cell>
          <cell r="AC2685">
            <v>266.16970142998</v>
          </cell>
          <cell r="AD2685" t="str">
            <v>RUIM</v>
          </cell>
        </row>
        <row r="2686">
          <cell r="X2686">
            <v>8477</v>
          </cell>
          <cell r="Y2686">
            <v>2041196</v>
          </cell>
          <cell r="Z2686" t="str">
            <v>GALPÃO ALMOXARIFADO</v>
          </cell>
          <cell r="AA2686">
            <v>5</v>
          </cell>
          <cell r="AB2686" t="str">
            <v>MAQ. E EQUIPAMENTOS</v>
          </cell>
          <cell r="AC2686">
            <v>274.209993096647</v>
          </cell>
          <cell r="AD2686" t="str">
            <v>RUIM</v>
          </cell>
        </row>
        <row r="2687">
          <cell r="X2687">
            <v>8478</v>
          </cell>
          <cell r="Y2687">
            <v>2041197</v>
          </cell>
          <cell r="Z2687" t="str">
            <v>GALPÃO ALMOXARIFADO</v>
          </cell>
          <cell r="AA2687">
            <v>5</v>
          </cell>
          <cell r="AB2687" t="str">
            <v>MAQ. E EQUIPAMENTOS</v>
          </cell>
          <cell r="AC2687">
            <v>274.209993096647</v>
          </cell>
          <cell r="AD2687" t="str">
            <v>RUIM</v>
          </cell>
        </row>
        <row r="2688">
          <cell r="X2688">
            <v>8479</v>
          </cell>
          <cell r="Y2688">
            <v>2041198</v>
          </cell>
          <cell r="Z2688" t="str">
            <v>GALPÃO ALMOXARIFADO</v>
          </cell>
          <cell r="AA2688">
            <v>5</v>
          </cell>
          <cell r="AB2688" t="str">
            <v>MAQ. E EQUIPAMENTOS</v>
          </cell>
          <cell r="AC2688">
            <v>286.33382642998</v>
          </cell>
          <cell r="AD2688" t="str">
            <v>RUIM</v>
          </cell>
        </row>
        <row r="2689">
          <cell r="X2689">
            <v>8480</v>
          </cell>
          <cell r="Y2689">
            <v>2041199</v>
          </cell>
          <cell r="Z2689" t="str">
            <v>GALPÃO ALMOXARIFADO</v>
          </cell>
          <cell r="AA2689">
            <v>5</v>
          </cell>
          <cell r="AB2689" t="str">
            <v>MAQ. E EQUIPAMENTOS</v>
          </cell>
          <cell r="AC2689">
            <v>286.33382642998</v>
          </cell>
          <cell r="AD2689" t="str">
            <v>RUIM</v>
          </cell>
        </row>
        <row r="2690">
          <cell r="X2690">
            <v>8481</v>
          </cell>
          <cell r="Y2690">
            <v>2041200</v>
          </cell>
          <cell r="Z2690" t="str">
            <v>GALPÃO ALMOXARIFADO</v>
          </cell>
          <cell r="AA2690">
            <v>5</v>
          </cell>
          <cell r="AB2690" t="str">
            <v>MAQ. E EQUIPAMENTOS</v>
          </cell>
          <cell r="AC2690">
            <v>286.33382642998</v>
          </cell>
          <cell r="AD2690" t="str">
            <v>RUIM</v>
          </cell>
        </row>
        <row r="2691">
          <cell r="X2691">
            <v>8482</v>
          </cell>
          <cell r="Y2691">
            <v>2041201</v>
          </cell>
          <cell r="Z2691" t="str">
            <v>GALPÃO ALMOXARIFADO</v>
          </cell>
          <cell r="AA2691">
            <v>5</v>
          </cell>
          <cell r="AB2691" t="str">
            <v>MAQ. E EQUIPAMENTOS</v>
          </cell>
          <cell r="AC2691">
            <v>286.33382642998</v>
          </cell>
          <cell r="AD2691" t="str">
            <v>RUIM</v>
          </cell>
        </row>
        <row r="2692">
          <cell r="X2692">
            <v>8483</v>
          </cell>
          <cell r="Y2692">
            <v>2041202</v>
          </cell>
          <cell r="Z2692" t="str">
            <v>GALPÃO ALMOXARIFADO</v>
          </cell>
          <cell r="AA2692">
            <v>5</v>
          </cell>
          <cell r="AB2692" t="str">
            <v>MAQ. E EQUIPAMENTOS</v>
          </cell>
          <cell r="AC2692">
            <v>286.33382642998</v>
          </cell>
          <cell r="AD2692" t="str">
            <v>RUIM</v>
          </cell>
        </row>
        <row r="2693">
          <cell r="X2693">
            <v>8484</v>
          </cell>
          <cell r="Y2693">
            <v>2041203</v>
          </cell>
          <cell r="Z2693" t="str">
            <v>GALPÃO ALMOXARIFADO</v>
          </cell>
          <cell r="AA2693">
            <v>5</v>
          </cell>
          <cell r="AB2693" t="str">
            <v>MAQ. E EQUIPAMENTOS</v>
          </cell>
          <cell r="AC2693">
            <v>286.33382642998</v>
          </cell>
          <cell r="AD2693" t="str">
            <v>RUIM</v>
          </cell>
        </row>
        <row r="2694">
          <cell r="X2694">
            <v>8485</v>
          </cell>
          <cell r="Y2694">
            <v>2041204</v>
          </cell>
          <cell r="Z2694" t="str">
            <v>GALPÃO ALMOXARIFADO</v>
          </cell>
          <cell r="AA2694">
            <v>5</v>
          </cell>
          <cell r="AB2694" t="str">
            <v>MAQ. E EQUIPAMENTOS</v>
          </cell>
          <cell r="AC2694">
            <v>286.33382642998</v>
          </cell>
          <cell r="AD2694" t="str">
            <v>RUIM</v>
          </cell>
        </row>
        <row r="2695">
          <cell r="X2695">
            <v>8486</v>
          </cell>
          <cell r="Y2695">
            <v>2041205</v>
          </cell>
          <cell r="Z2695" t="str">
            <v>GALPÃO ALMOXARIFADO</v>
          </cell>
          <cell r="AA2695">
            <v>5</v>
          </cell>
          <cell r="AB2695" t="str">
            <v>MAQ. E EQUIPAMENTOS</v>
          </cell>
          <cell r="AC2695">
            <v>286.33382642998</v>
          </cell>
          <cell r="AD2695" t="str">
            <v>RUIM</v>
          </cell>
        </row>
        <row r="2696">
          <cell r="X2696">
            <v>8488</v>
          </cell>
          <cell r="Y2696">
            <v>2041206</v>
          </cell>
          <cell r="Z2696" t="str">
            <v>HEMODIALISE / DIÁLISE</v>
          </cell>
          <cell r="AA2696">
            <v>10</v>
          </cell>
          <cell r="AB2696" t="str">
            <v>MAQ. E EQUIPAMENTOS</v>
          </cell>
          <cell r="AC2696">
            <v>8124.87672583826</v>
          </cell>
          <cell r="AD2696" t="str">
            <v>BOM</v>
          </cell>
        </row>
        <row r="2697">
          <cell r="X2697">
            <v>8489</v>
          </cell>
          <cell r="Y2697">
            <v>2041207</v>
          </cell>
          <cell r="Z2697" t="str">
            <v>CENTRO CIRÚRGICO</v>
          </cell>
          <cell r="AA2697">
            <v>10</v>
          </cell>
          <cell r="AB2697" t="str">
            <v>MAQ. E EQUIPAMENTOS</v>
          </cell>
          <cell r="AC2697">
            <v>8124.87672583826</v>
          </cell>
          <cell r="AD2697" t="str">
            <v>BOM</v>
          </cell>
        </row>
        <row r="2698">
          <cell r="X2698">
            <v>8490</v>
          </cell>
          <cell r="Y2698">
            <v>2041208</v>
          </cell>
          <cell r="Z2698" t="str">
            <v>HEMODIALISE / DIÁLISE</v>
          </cell>
          <cell r="AA2698">
            <v>10</v>
          </cell>
          <cell r="AB2698" t="str">
            <v>MAQ. E EQUIPAMENTOS</v>
          </cell>
          <cell r="AC2698">
            <v>860.281065088757</v>
          </cell>
          <cell r="AD2698" t="str">
            <v>BOM</v>
          </cell>
        </row>
        <row r="2699">
          <cell r="X2699">
            <v>8491</v>
          </cell>
          <cell r="Y2699">
            <v>2041209</v>
          </cell>
          <cell r="Z2699" t="str">
            <v>APOIO AO DIAGNÓSTICO</v>
          </cell>
          <cell r="AA2699">
            <v>6</v>
          </cell>
          <cell r="AB2699" t="str">
            <v>MÓVEIS E UTENSÍLIOS</v>
          </cell>
          <cell r="AC2699">
            <v>101.909105849795</v>
          </cell>
          <cell r="AD2699" t="str">
            <v>BOM</v>
          </cell>
        </row>
        <row r="2700">
          <cell r="X2700">
            <v>8492</v>
          </cell>
          <cell r="Y2700">
            <v>2041210</v>
          </cell>
          <cell r="Z2700" t="str">
            <v>CLÍNICA MÉDICA</v>
          </cell>
          <cell r="AA2700">
            <v>6</v>
          </cell>
          <cell r="AB2700" t="str">
            <v>MÓVEIS E UTENSÍLIOS</v>
          </cell>
          <cell r="AC2700">
            <v>101.909105849795</v>
          </cell>
          <cell r="AD2700" t="str">
            <v>BOM</v>
          </cell>
        </row>
        <row r="2701">
          <cell r="X2701">
            <v>8493</v>
          </cell>
          <cell r="Y2701">
            <v>2041211</v>
          </cell>
          <cell r="Z2701" t="str">
            <v>CLÍNICA MÉDICA</v>
          </cell>
          <cell r="AA2701">
            <v>6</v>
          </cell>
          <cell r="AB2701" t="str">
            <v>MÓVEIS E UTENSÍLIOS</v>
          </cell>
          <cell r="AC2701">
            <v>101.909105849795</v>
          </cell>
          <cell r="AD2701" t="str">
            <v>BOM</v>
          </cell>
        </row>
        <row r="2702">
          <cell r="X2702">
            <v>8494</v>
          </cell>
          <cell r="Y2702">
            <v>2041212</v>
          </cell>
          <cell r="Z2702" t="str">
            <v>CLÍNICA MÉDICA</v>
          </cell>
          <cell r="AA2702">
            <v>6</v>
          </cell>
          <cell r="AB2702" t="str">
            <v>MÓVEIS E UTENSÍLIOS</v>
          </cell>
          <cell r="AC2702">
            <v>101.909105849795</v>
          </cell>
          <cell r="AD2702" t="str">
            <v>BOM</v>
          </cell>
        </row>
        <row r="2703">
          <cell r="X2703">
            <v>8495</v>
          </cell>
          <cell r="Y2703">
            <v>2041213</v>
          </cell>
          <cell r="Z2703" t="str">
            <v>CLÍNICA MÉDICA</v>
          </cell>
          <cell r="AA2703">
            <v>6</v>
          </cell>
          <cell r="AB2703" t="str">
            <v>MÓVEIS E UTENSÍLIOS</v>
          </cell>
          <cell r="AC2703">
            <v>101.909105849795</v>
          </cell>
          <cell r="AD2703" t="str">
            <v>BOM</v>
          </cell>
        </row>
        <row r="2704">
          <cell r="X2704">
            <v>8496</v>
          </cell>
          <cell r="Y2704">
            <v>2041214</v>
          </cell>
          <cell r="Z2704" t="str">
            <v>CLÍNICA MÉDICA</v>
          </cell>
          <cell r="AA2704">
            <v>6</v>
          </cell>
          <cell r="AB2704" t="str">
            <v>MÓVEIS E UTENSÍLIOS</v>
          </cell>
          <cell r="AC2704">
            <v>101.909105849795</v>
          </cell>
          <cell r="AD2704" t="str">
            <v>BOM</v>
          </cell>
        </row>
        <row r="2705">
          <cell r="X2705">
            <v>8497</v>
          </cell>
          <cell r="Y2705">
            <v>2041215</v>
          </cell>
          <cell r="Z2705" t="str">
            <v>CLÍNICA MÉDICA</v>
          </cell>
          <cell r="AA2705">
            <v>6</v>
          </cell>
          <cell r="AB2705" t="str">
            <v>MÓVEIS E UTENSÍLIOS</v>
          </cell>
          <cell r="AC2705">
            <v>101.909105849795</v>
          </cell>
          <cell r="AD2705" t="str">
            <v>BOM</v>
          </cell>
        </row>
        <row r="2706">
          <cell r="X2706">
            <v>8498</v>
          </cell>
          <cell r="Y2706">
            <v>2041216</v>
          </cell>
          <cell r="Z2706" t="str">
            <v>CLÍNICA MÉDICA</v>
          </cell>
          <cell r="AA2706">
            <v>6</v>
          </cell>
          <cell r="AB2706" t="str">
            <v>MÓVEIS E UTENSÍLIOS</v>
          </cell>
          <cell r="AC2706">
            <v>101.909105849795</v>
          </cell>
          <cell r="AD2706" t="str">
            <v>BOM</v>
          </cell>
        </row>
        <row r="2707">
          <cell r="X2707">
            <v>8499</v>
          </cell>
          <cell r="Y2707">
            <v>2041217</v>
          </cell>
          <cell r="Z2707" t="str">
            <v>CLÍNICA MÉDICA</v>
          </cell>
          <cell r="AA2707">
            <v>6</v>
          </cell>
          <cell r="AB2707" t="str">
            <v>MÓVEIS E UTENSÍLIOS</v>
          </cell>
          <cell r="AC2707">
            <v>101.909105849795</v>
          </cell>
          <cell r="AD2707" t="str">
            <v>BOM</v>
          </cell>
        </row>
        <row r="2708">
          <cell r="X2708">
            <v>8500</v>
          </cell>
          <cell r="Y2708">
            <v>2041218</v>
          </cell>
          <cell r="Z2708" t="str">
            <v>DIÁLISE</v>
          </cell>
          <cell r="AA2708">
            <v>6</v>
          </cell>
          <cell r="AB2708" t="str">
            <v>MÓVEIS E UTENSÍLIOS</v>
          </cell>
          <cell r="AC2708">
            <v>101.909105849795</v>
          </cell>
          <cell r="AD2708" t="str">
            <v>BOM</v>
          </cell>
        </row>
        <row r="2709">
          <cell r="X2709">
            <v>8606</v>
          </cell>
          <cell r="Y2709">
            <v>2041219</v>
          </cell>
          <cell r="Z2709" t="str">
            <v>CLÍNICA MÉDICA</v>
          </cell>
          <cell r="AA2709">
            <v>6</v>
          </cell>
          <cell r="AB2709" t="str">
            <v>MÓVEIS E UTENSÍLIOS</v>
          </cell>
          <cell r="AC2709">
            <v>101.909105849795</v>
          </cell>
          <cell r="AD2709" t="str">
            <v>BOM</v>
          </cell>
        </row>
        <row r="2710">
          <cell r="X2710">
            <v>8607</v>
          </cell>
          <cell r="Y2710">
            <v>2041220</v>
          </cell>
          <cell r="Z2710" t="str">
            <v>CLÍNICA MÉDICA</v>
          </cell>
          <cell r="AA2710">
            <v>6</v>
          </cell>
          <cell r="AB2710" t="str">
            <v>MÓVEIS E UTENSÍLIOS</v>
          </cell>
          <cell r="AC2710">
            <v>101.909105849795</v>
          </cell>
          <cell r="AD2710" t="str">
            <v>BOM</v>
          </cell>
        </row>
        <row r="2711">
          <cell r="X2711">
            <v>8608</v>
          </cell>
          <cell r="Y2711">
            <v>2041221</v>
          </cell>
          <cell r="Z2711" t="str">
            <v>CLÍNICA MÉDICA</v>
          </cell>
          <cell r="AA2711">
            <v>6</v>
          </cell>
          <cell r="AB2711" t="str">
            <v>MÓVEIS E UTENSÍLIOS</v>
          </cell>
          <cell r="AC2711">
            <v>101.909105849795</v>
          </cell>
          <cell r="AD2711" t="str">
            <v>BOM</v>
          </cell>
        </row>
        <row r="2712">
          <cell r="X2712">
            <v>8609</v>
          </cell>
          <cell r="Y2712">
            <v>2041222</v>
          </cell>
          <cell r="Z2712" t="str">
            <v>CLÍNICA MÉDICA</v>
          </cell>
          <cell r="AA2712">
            <v>6</v>
          </cell>
          <cell r="AB2712" t="str">
            <v>MÓVEIS E UTENSÍLIOS</v>
          </cell>
          <cell r="AC2712">
            <v>101.909105849795</v>
          </cell>
          <cell r="AD2712" t="str">
            <v>BOM</v>
          </cell>
        </row>
        <row r="2713">
          <cell r="X2713">
            <v>8610</v>
          </cell>
          <cell r="Y2713">
            <v>2041223</v>
          </cell>
          <cell r="Z2713" t="str">
            <v>CLÍNICA MÉDICA</v>
          </cell>
          <cell r="AA2713">
            <v>6</v>
          </cell>
          <cell r="AB2713" t="str">
            <v>MÓVEIS E UTENSÍLIOS</v>
          </cell>
          <cell r="AC2713">
            <v>101.909105849795</v>
          </cell>
          <cell r="AD2713" t="str">
            <v>BOM</v>
          </cell>
        </row>
        <row r="2714">
          <cell r="X2714">
            <v>8611</v>
          </cell>
          <cell r="Y2714">
            <v>2041224</v>
          </cell>
          <cell r="Z2714" t="str">
            <v>CLÍNICA MÉDICA</v>
          </cell>
          <cell r="AA2714">
            <v>6</v>
          </cell>
          <cell r="AB2714" t="str">
            <v>MÓVEIS E UTENSÍLIOS</v>
          </cell>
          <cell r="AC2714">
            <v>101.909105849795</v>
          </cell>
          <cell r="AD2714" t="str">
            <v>BOM</v>
          </cell>
        </row>
        <row r="2715">
          <cell r="X2715">
            <v>8612</v>
          </cell>
          <cell r="Y2715">
            <v>2041225</v>
          </cell>
          <cell r="Z2715" t="str">
            <v>CLÍNICA MÉDICA</v>
          </cell>
          <cell r="AA2715">
            <v>6</v>
          </cell>
          <cell r="AB2715" t="str">
            <v>MÓVEIS E UTENSÍLIOS</v>
          </cell>
          <cell r="AC2715">
            <v>101.909105849795</v>
          </cell>
          <cell r="AD2715" t="str">
            <v>BOM</v>
          </cell>
        </row>
        <row r="2716">
          <cell r="X2716">
            <v>8613</v>
          </cell>
          <cell r="Y2716">
            <v>2041226</v>
          </cell>
          <cell r="Z2716" t="str">
            <v>CLÍNICA MÉDICA</v>
          </cell>
          <cell r="AA2716">
            <v>6</v>
          </cell>
          <cell r="AB2716" t="str">
            <v>MÓVEIS E UTENSÍLIOS</v>
          </cell>
          <cell r="AC2716">
            <v>101.909105849795</v>
          </cell>
          <cell r="AD2716" t="str">
            <v>BOM</v>
          </cell>
        </row>
        <row r="2717">
          <cell r="X2717">
            <v>8614</v>
          </cell>
          <cell r="Y2717">
            <v>2041227</v>
          </cell>
          <cell r="Z2717" t="str">
            <v>CLÍNICA MÉDICA</v>
          </cell>
          <cell r="AA2717">
            <v>6</v>
          </cell>
          <cell r="AB2717" t="str">
            <v>MÓVEIS E UTENSÍLIOS</v>
          </cell>
          <cell r="AC2717">
            <v>101.909105849795</v>
          </cell>
          <cell r="AD2717" t="str">
            <v>BOM</v>
          </cell>
        </row>
        <row r="2718">
          <cell r="X2718">
            <v>8615</v>
          </cell>
          <cell r="Y2718">
            <v>2041228</v>
          </cell>
          <cell r="Z2718" t="str">
            <v>CLÍNICA MÉDICA</v>
          </cell>
          <cell r="AA2718">
            <v>6</v>
          </cell>
          <cell r="AB2718" t="str">
            <v>MÓVEIS E UTENSÍLIOS</v>
          </cell>
          <cell r="AC2718">
            <v>101.909105849795</v>
          </cell>
          <cell r="AD2718" t="str">
            <v>BOM</v>
          </cell>
        </row>
        <row r="2719">
          <cell r="X2719">
            <v>8616</v>
          </cell>
          <cell r="Y2719">
            <v>2041229</v>
          </cell>
          <cell r="Z2719" t="str">
            <v>CLÍNICA MÉDICA</v>
          </cell>
          <cell r="AA2719">
            <v>6</v>
          </cell>
          <cell r="AB2719" t="str">
            <v>MÓVEIS E UTENSÍLIOS</v>
          </cell>
          <cell r="AC2719">
            <v>101.909105849795</v>
          </cell>
          <cell r="AD2719" t="str">
            <v>BOM</v>
          </cell>
        </row>
        <row r="2720">
          <cell r="X2720">
            <v>8617</v>
          </cell>
          <cell r="Y2720">
            <v>2041230</v>
          </cell>
          <cell r="Z2720" t="str">
            <v>CLÍNICA MÉDICA</v>
          </cell>
          <cell r="AA2720">
            <v>6</v>
          </cell>
          <cell r="AB2720" t="str">
            <v>MÓVEIS E UTENSÍLIOS</v>
          </cell>
          <cell r="AC2720">
            <v>101.909105849795</v>
          </cell>
          <cell r="AD2720" t="str">
            <v>BOM</v>
          </cell>
        </row>
        <row r="2721">
          <cell r="X2721">
            <v>8618</v>
          </cell>
          <cell r="Y2721">
            <v>2041231</v>
          </cell>
          <cell r="Z2721" t="str">
            <v>CLÍNICA MÉDICA</v>
          </cell>
          <cell r="AA2721">
            <v>6</v>
          </cell>
          <cell r="AB2721" t="str">
            <v>MÓVEIS E UTENSÍLIOS</v>
          </cell>
          <cell r="AC2721">
            <v>101.909105849795</v>
          </cell>
          <cell r="AD2721" t="str">
            <v>BOM</v>
          </cell>
        </row>
        <row r="2722">
          <cell r="X2722">
            <v>8619</v>
          </cell>
          <cell r="Y2722">
            <v>2041232</v>
          </cell>
          <cell r="Z2722" t="str">
            <v>CLÍNICA MÉDICA</v>
          </cell>
          <cell r="AA2722">
            <v>6</v>
          </cell>
          <cell r="AB2722" t="str">
            <v>MÓVEIS E UTENSÍLIOS</v>
          </cell>
          <cell r="AC2722">
            <v>101.909105849795</v>
          </cell>
          <cell r="AD2722" t="str">
            <v>BOM</v>
          </cell>
        </row>
        <row r="2723">
          <cell r="X2723">
            <v>8620</v>
          </cell>
          <cell r="Y2723">
            <v>2041233</v>
          </cell>
          <cell r="Z2723" t="str">
            <v>CLÍNICA MÉDICA</v>
          </cell>
          <cell r="AA2723">
            <v>6</v>
          </cell>
          <cell r="AB2723" t="str">
            <v>MÓVEIS E UTENSÍLIOS</v>
          </cell>
          <cell r="AC2723">
            <v>101.909105849795</v>
          </cell>
          <cell r="AD2723" t="str">
            <v>BOM</v>
          </cell>
        </row>
        <row r="2724">
          <cell r="X2724">
            <v>8621</v>
          </cell>
          <cell r="Y2724">
            <v>2041234</v>
          </cell>
          <cell r="Z2724" t="str">
            <v>CLÍNICA MÉDICA</v>
          </cell>
          <cell r="AA2724">
            <v>6</v>
          </cell>
          <cell r="AB2724" t="str">
            <v>MÓVEIS E UTENSÍLIOS</v>
          </cell>
          <cell r="AC2724">
            <v>101.909105849795</v>
          </cell>
          <cell r="AD2724" t="str">
            <v>BOM</v>
          </cell>
        </row>
        <row r="2725">
          <cell r="X2725">
            <v>8622</v>
          </cell>
          <cell r="Y2725">
            <v>2041235</v>
          </cell>
          <cell r="Z2725" t="str">
            <v>CLÍNICA MÉDICA</v>
          </cell>
          <cell r="AA2725">
            <v>6</v>
          </cell>
          <cell r="AB2725" t="str">
            <v>MÓVEIS E UTENSÍLIOS</v>
          </cell>
          <cell r="AC2725">
            <v>101.909105849795</v>
          </cell>
          <cell r="AD2725" t="str">
            <v>BOM</v>
          </cell>
        </row>
        <row r="2726">
          <cell r="X2726">
            <v>8623</v>
          </cell>
          <cell r="Y2726">
            <v>2041236</v>
          </cell>
          <cell r="Z2726" t="str">
            <v>CLÍNICA MÉDICA</v>
          </cell>
          <cell r="AA2726">
            <v>6</v>
          </cell>
          <cell r="AB2726" t="str">
            <v>MÓVEIS E UTENSÍLIOS</v>
          </cell>
          <cell r="AC2726">
            <v>101.909105849795</v>
          </cell>
          <cell r="AD2726" t="str">
            <v>BOM</v>
          </cell>
        </row>
        <row r="2727">
          <cell r="X2727">
            <v>8624</v>
          </cell>
          <cell r="Y2727">
            <v>2041237</v>
          </cell>
          <cell r="Z2727" t="str">
            <v>CLÍNICA MÉDICA</v>
          </cell>
          <cell r="AA2727">
            <v>6</v>
          </cell>
          <cell r="AB2727" t="str">
            <v>MÓVEIS E UTENSÍLIOS</v>
          </cell>
          <cell r="AC2727">
            <v>101.909105849795</v>
          </cell>
          <cell r="AD2727" t="str">
            <v>BOM</v>
          </cell>
        </row>
        <row r="2728">
          <cell r="X2728">
            <v>8625</v>
          </cell>
          <cell r="Y2728">
            <v>2041238</v>
          </cell>
          <cell r="Z2728" t="str">
            <v>CLÍNICA MÉDICA</v>
          </cell>
          <cell r="AA2728">
            <v>6</v>
          </cell>
          <cell r="AB2728" t="str">
            <v>MÓVEIS E UTENSÍLIOS</v>
          </cell>
          <cell r="AC2728">
            <v>101.909105849795</v>
          </cell>
          <cell r="AD2728" t="str">
            <v>BOM</v>
          </cell>
        </row>
        <row r="2729">
          <cell r="X2729">
            <v>8626</v>
          </cell>
          <cell r="Y2729">
            <v>2041239</v>
          </cell>
          <cell r="Z2729" t="str">
            <v>CLÍNICA MÉDICA</v>
          </cell>
          <cell r="AA2729">
            <v>6</v>
          </cell>
          <cell r="AB2729" t="str">
            <v>MÓVEIS E UTENSÍLIOS</v>
          </cell>
          <cell r="AC2729">
            <v>101.909105849795</v>
          </cell>
          <cell r="AD2729" t="str">
            <v>BOM</v>
          </cell>
        </row>
        <row r="2730">
          <cell r="X2730">
            <v>8627</v>
          </cell>
          <cell r="Y2730">
            <v>2041240</v>
          </cell>
          <cell r="Z2730" t="str">
            <v>CLÍNICA MÉDICA</v>
          </cell>
          <cell r="AA2730">
            <v>6</v>
          </cell>
          <cell r="AB2730" t="str">
            <v>MÓVEIS E UTENSÍLIOS</v>
          </cell>
          <cell r="AC2730">
            <v>101.909105849795</v>
          </cell>
          <cell r="AD2730" t="str">
            <v>BOM</v>
          </cell>
        </row>
        <row r="2731">
          <cell r="X2731">
            <v>8628</v>
          </cell>
          <cell r="Y2731">
            <v>2041241</v>
          </cell>
          <cell r="Z2731" t="str">
            <v>CLÍNICA MÉDICA</v>
          </cell>
          <cell r="AA2731">
            <v>6</v>
          </cell>
          <cell r="AB2731" t="str">
            <v>MÓVEIS E UTENSÍLIOS</v>
          </cell>
          <cell r="AC2731">
            <v>101.909105849795</v>
          </cell>
          <cell r="AD2731" t="str">
            <v>BOM</v>
          </cell>
        </row>
        <row r="2732">
          <cell r="X2732">
            <v>8629</v>
          </cell>
          <cell r="Y2732">
            <v>2041242</v>
          </cell>
          <cell r="Z2732" t="str">
            <v>CLÍNICA MÉDICA</v>
          </cell>
          <cell r="AA2732">
            <v>6</v>
          </cell>
          <cell r="AB2732" t="str">
            <v>MÓVEIS E UTENSÍLIOS</v>
          </cell>
          <cell r="AC2732">
            <v>101.909105849795</v>
          </cell>
          <cell r="AD2732" t="str">
            <v>BOM</v>
          </cell>
        </row>
        <row r="2733">
          <cell r="X2733">
            <v>8630</v>
          </cell>
          <cell r="Y2733">
            <v>2041243</v>
          </cell>
          <cell r="Z2733" t="str">
            <v>CLÍNICA MÉDICA</v>
          </cell>
          <cell r="AA2733">
            <v>6</v>
          </cell>
          <cell r="AB2733" t="str">
            <v>MÓVEIS E UTENSÍLIOS</v>
          </cell>
          <cell r="AC2733">
            <v>101.909105849795</v>
          </cell>
          <cell r="AD2733" t="str">
            <v>BOM</v>
          </cell>
        </row>
        <row r="2734">
          <cell r="X2734">
            <v>8631</v>
          </cell>
          <cell r="Y2734">
            <v>2041244</v>
          </cell>
          <cell r="Z2734" t="str">
            <v>CLÍNICA MÉDICA</v>
          </cell>
          <cell r="AA2734">
            <v>6</v>
          </cell>
          <cell r="AB2734" t="str">
            <v>MÓVEIS E UTENSÍLIOS</v>
          </cell>
          <cell r="AC2734">
            <v>101.909105849795</v>
          </cell>
          <cell r="AD2734" t="str">
            <v>BOM</v>
          </cell>
        </row>
        <row r="2735">
          <cell r="X2735">
            <v>8632</v>
          </cell>
          <cell r="Y2735">
            <v>2041245</v>
          </cell>
          <cell r="Z2735" t="str">
            <v>CLÍNICA MÉDICA</v>
          </cell>
          <cell r="AA2735">
            <v>6</v>
          </cell>
          <cell r="AB2735" t="str">
            <v>MÓVEIS E UTENSÍLIOS</v>
          </cell>
          <cell r="AC2735">
            <v>101.909105849795</v>
          </cell>
          <cell r="AD2735" t="str">
            <v>BOM</v>
          </cell>
        </row>
        <row r="2736">
          <cell r="X2736">
            <v>8633</v>
          </cell>
          <cell r="Y2736">
            <v>2041246</v>
          </cell>
          <cell r="Z2736" t="str">
            <v>CLÍNICA MÉDICA</v>
          </cell>
          <cell r="AA2736">
            <v>6</v>
          </cell>
          <cell r="AB2736" t="str">
            <v>MÓVEIS E UTENSÍLIOS</v>
          </cell>
          <cell r="AC2736">
            <v>101.909105849795</v>
          </cell>
          <cell r="AD2736" t="str">
            <v>BOM</v>
          </cell>
        </row>
        <row r="2737">
          <cell r="X2737">
            <v>8634</v>
          </cell>
          <cell r="Y2737">
            <v>2041247</v>
          </cell>
          <cell r="Z2737" t="str">
            <v>DIÁLISE</v>
          </cell>
          <cell r="AA2737">
            <v>6</v>
          </cell>
          <cell r="AB2737" t="str">
            <v>MÓVEIS E UTENSÍLIOS</v>
          </cell>
          <cell r="AC2737">
            <v>101.909105849795</v>
          </cell>
          <cell r="AD2737" t="str">
            <v>BOM</v>
          </cell>
        </row>
        <row r="2738">
          <cell r="X2738">
            <v>8635</v>
          </cell>
          <cell r="Y2738">
            <v>2041248</v>
          </cell>
          <cell r="Z2738" t="str">
            <v>CLÍNICA MÉDICA</v>
          </cell>
          <cell r="AA2738">
            <v>6</v>
          </cell>
          <cell r="AB2738" t="str">
            <v>MÓVEIS E UTENSÍLIOS</v>
          </cell>
          <cell r="AC2738">
            <v>101.909105849795</v>
          </cell>
          <cell r="AD2738" t="str">
            <v>BOM</v>
          </cell>
        </row>
        <row r="2739">
          <cell r="X2739">
            <v>8636</v>
          </cell>
          <cell r="Y2739">
            <v>2041249</v>
          </cell>
          <cell r="Z2739" t="str">
            <v>CLÍNICA CIRÚRGICA</v>
          </cell>
          <cell r="AA2739">
            <v>6</v>
          </cell>
          <cell r="AB2739" t="str">
            <v>MÓVEIS E UTENSÍLIOS</v>
          </cell>
          <cell r="AC2739">
            <v>101.909105849795</v>
          </cell>
          <cell r="AD2739" t="str">
            <v>BOM</v>
          </cell>
        </row>
        <row r="2740">
          <cell r="X2740">
            <v>8637</v>
          </cell>
          <cell r="Y2740">
            <v>2041250</v>
          </cell>
          <cell r="Z2740" t="str">
            <v>CLÍNICA CIRÚRGICA</v>
          </cell>
          <cell r="AA2740">
            <v>6</v>
          </cell>
          <cell r="AB2740" t="str">
            <v>MÓVEIS E UTENSÍLIOS</v>
          </cell>
          <cell r="AC2740">
            <v>101.909105849795</v>
          </cell>
          <cell r="AD2740" t="str">
            <v>BOM</v>
          </cell>
        </row>
        <row r="2741">
          <cell r="X2741">
            <v>8638</v>
          </cell>
          <cell r="Y2741">
            <v>2041251</v>
          </cell>
          <cell r="Z2741" t="str">
            <v>CLÍNICA CIRÚRGICA</v>
          </cell>
          <cell r="AA2741">
            <v>6</v>
          </cell>
          <cell r="AB2741" t="str">
            <v>MÓVEIS E UTENSÍLIOS</v>
          </cell>
          <cell r="AC2741">
            <v>101.909105849795</v>
          </cell>
          <cell r="AD2741" t="str">
            <v>BOM</v>
          </cell>
        </row>
        <row r="2742">
          <cell r="X2742">
            <v>8639</v>
          </cell>
          <cell r="Y2742">
            <v>2041252</v>
          </cell>
          <cell r="Z2742" t="str">
            <v>CLÍNICA CIRÚRGICA</v>
          </cell>
          <cell r="AA2742">
            <v>6</v>
          </cell>
          <cell r="AB2742" t="str">
            <v>MÓVEIS E UTENSÍLIOS</v>
          </cell>
          <cell r="AC2742">
            <v>101.909105849795</v>
          </cell>
          <cell r="AD2742" t="str">
            <v>BOM</v>
          </cell>
        </row>
        <row r="2743">
          <cell r="X2743">
            <v>8640</v>
          </cell>
          <cell r="Y2743">
            <v>2041253</v>
          </cell>
          <cell r="Z2743" t="str">
            <v>CLINICA MEDICA</v>
          </cell>
          <cell r="AA2743">
            <v>6</v>
          </cell>
          <cell r="AB2743" t="str">
            <v>MÓVEIS E UTENSÍLIOS</v>
          </cell>
          <cell r="AC2743">
            <v>101.909105849795</v>
          </cell>
          <cell r="AD2743" t="str">
            <v>BOM</v>
          </cell>
        </row>
        <row r="2744">
          <cell r="X2744">
            <v>8641</v>
          </cell>
          <cell r="Y2744">
            <v>2041254</v>
          </cell>
          <cell r="Z2744" t="str">
            <v>CLÍNICA CIRÚRGICA</v>
          </cell>
          <cell r="AA2744">
            <v>6</v>
          </cell>
          <cell r="AB2744" t="str">
            <v>MÓVEIS E UTENSÍLIOS</v>
          </cell>
          <cell r="AC2744">
            <v>101.909105849795</v>
          </cell>
          <cell r="AD2744" t="str">
            <v>BOM</v>
          </cell>
        </row>
        <row r="2745">
          <cell r="X2745">
            <v>8642</v>
          </cell>
          <cell r="Y2745">
            <v>2041255</v>
          </cell>
          <cell r="Z2745" t="str">
            <v>CLÍNICA CIRÚRGICA</v>
          </cell>
          <cell r="AA2745">
            <v>6</v>
          </cell>
          <cell r="AB2745" t="str">
            <v>MÓVEIS E UTENSÍLIOS</v>
          </cell>
          <cell r="AC2745">
            <v>101.909105849795</v>
          </cell>
          <cell r="AD2745" t="str">
            <v>BOM</v>
          </cell>
        </row>
        <row r="2746">
          <cell r="X2746">
            <v>8643</v>
          </cell>
          <cell r="Y2746">
            <v>2041256</v>
          </cell>
          <cell r="Z2746" t="str">
            <v>CLÍNICA CIRÚRGICA</v>
          </cell>
          <cell r="AA2746">
            <v>6</v>
          </cell>
          <cell r="AB2746" t="str">
            <v>MÓVEIS E UTENSÍLIOS</v>
          </cell>
          <cell r="AC2746">
            <v>101.909105849795</v>
          </cell>
          <cell r="AD2746" t="str">
            <v>BOM</v>
          </cell>
        </row>
        <row r="2747">
          <cell r="X2747">
            <v>8644</v>
          </cell>
          <cell r="Y2747">
            <v>2041257</v>
          </cell>
          <cell r="Z2747" t="str">
            <v>CLÍNICA CIRÚRGICA</v>
          </cell>
          <cell r="AA2747">
            <v>6</v>
          </cell>
          <cell r="AB2747" t="str">
            <v>MÓVEIS E UTENSÍLIOS</v>
          </cell>
          <cell r="AC2747">
            <v>101.909105849795</v>
          </cell>
          <cell r="AD2747" t="str">
            <v>BOM</v>
          </cell>
        </row>
        <row r="2748">
          <cell r="X2748">
            <v>8645</v>
          </cell>
          <cell r="Y2748">
            <v>2041258</v>
          </cell>
          <cell r="Z2748" t="str">
            <v>CLÍNICA CIRÚRGICA</v>
          </cell>
          <cell r="AA2748">
            <v>6</v>
          </cell>
          <cell r="AB2748" t="str">
            <v>MÓVEIS E UTENSÍLIOS</v>
          </cell>
          <cell r="AC2748">
            <v>101.909105849795</v>
          </cell>
          <cell r="AD2748" t="str">
            <v>BOM</v>
          </cell>
        </row>
        <row r="2749">
          <cell r="X2749">
            <v>8646</v>
          </cell>
          <cell r="Y2749">
            <v>2041259</v>
          </cell>
          <cell r="Z2749" t="str">
            <v>CLÍNICA CIRÚRGICA</v>
          </cell>
          <cell r="AA2749">
            <v>6</v>
          </cell>
          <cell r="AB2749" t="str">
            <v>MÓVEIS E UTENSÍLIOS</v>
          </cell>
          <cell r="AC2749">
            <v>101.909105849795</v>
          </cell>
          <cell r="AD2749" t="str">
            <v>BOM</v>
          </cell>
        </row>
        <row r="2750">
          <cell r="X2750">
            <v>8647</v>
          </cell>
          <cell r="Y2750">
            <v>2041260</v>
          </cell>
          <cell r="Z2750" t="str">
            <v>CLÍNICA CIRÚRGICA</v>
          </cell>
          <cell r="AA2750">
            <v>6</v>
          </cell>
          <cell r="AB2750" t="str">
            <v>MÓVEIS E UTENSÍLIOS</v>
          </cell>
          <cell r="AC2750">
            <v>101.909105849795</v>
          </cell>
          <cell r="AD2750" t="str">
            <v>BOM</v>
          </cell>
        </row>
        <row r="2751">
          <cell r="X2751">
            <v>8648</v>
          </cell>
          <cell r="Y2751">
            <v>2041261</v>
          </cell>
          <cell r="Z2751" t="str">
            <v>CLÍNICA CIRÚRGICA</v>
          </cell>
          <cell r="AA2751">
            <v>6</v>
          </cell>
          <cell r="AB2751" t="str">
            <v>MÓVEIS E UTENSÍLIOS</v>
          </cell>
          <cell r="AC2751">
            <v>101.909105849795</v>
          </cell>
          <cell r="AD2751" t="str">
            <v>BOM</v>
          </cell>
        </row>
        <row r="2752">
          <cell r="X2752">
            <v>8649</v>
          </cell>
          <cell r="Y2752">
            <v>2041262</v>
          </cell>
          <cell r="Z2752" t="str">
            <v>CLÍNICA CIRÚRGICA</v>
          </cell>
          <cell r="AA2752">
            <v>6</v>
          </cell>
          <cell r="AB2752" t="str">
            <v>MÓVEIS E UTENSÍLIOS</v>
          </cell>
          <cell r="AC2752">
            <v>101.909105849795</v>
          </cell>
          <cell r="AD2752" t="str">
            <v>BOM</v>
          </cell>
        </row>
        <row r="2753">
          <cell r="X2753">
            <v>8650</v>
          </cell>
          <cell r="Y2753">
            <v>2041263</v>
          </cell>
          <cell r="Z2753" t="str">
            <v>CLÍNICA CIRÚRGICA</v>
          </cell>
          <cell r="AA2753">
            <v>6</v>
          </cell>
          <cell r="AB2753" t="str">
            <v>MÓVEIS E UTENSÍLIOS</v>
          </cell>
          <cell r="AC2753">
            <v>101.909105849795</v>
          </cell>
          <cell r="AD2753" t="str">
            <v>BOM</v>
          </cell>
        </row>
        <row r="2754">
          <cell r="X2754">
            <v>8651</v>
          </cell>
          <cell r="Y2754">
            <v>2041264</v>
          </cell>
          <cell r="Z2754" t="str">
            <v>CLÍNICA CIRÚRGICA</v>
          </cell>
          <cell r="AA2754">
            <v>6</v>
          </cell>
          <cell r="AB2754" t="str">
            <v>MÓVEIS E UTENSÍLIOS</v>
          </cell>
          <cell r="AC2754">
            <v>101.909105849795</v>
          </cell>
          <cell r="AD2754" t="str">
            <v>BOM</v>
          </cell>
        </row>
        <row r="2755">
          <cell r="X2755">
            <v>8652</v>
          </cell>
          <cell r="Y2755">
            <v>2041265</v>
          </cell>
          <cell r="Z2755" t="str">
            <v>CLÍNICA CIRÚRGICA</v>
          </cell>
          <cell r="AA2755">
            <v>6</v>
          </cell>
          <cell r="AB2755" t="str">
            <v>MÓVEIS E UTENSÍLIOS</v>
          </cell>
          <cell r="AC2755">
            <v>101.909105849795</v>
          </cell>
          <cell r="AD2755" t="str">
            <v>BOM</v>
          </cell>
        </row>
        <row r="2756">
          <cell r="X2756">
            <v>8653</v>
          </cell>
          <cell r="Y2756">
            <v>2041266</v>
          </cell>
          <cell r="Z2756" t="str">
            <v>GALPÃO ALMOXARIFADO</v>
          </cell>
          <cell r="AA2756">
            <v>6</v>
          </cell>
          <cell r="AB2756" t="str">
            <v>MÓVEIS E UTENSÍLIOS</v>
          </cell>
          <cell r="AC2756">
            <v>101.909105849795</v>
          </cell>
          <cell r="AD2756" t="str">
            <v>SUCATA</v>
          </cell>
        </row>
        <row r="2757">
          <cell r="X2757">
            <v>8654</v>
          </cell>
          <cell r="Y2757">
            <v>2041267</v>
          </cell>
          <cell r="Z2757" t="str">
            <v>CLÍNICA CIRÚRGICA</v>
          </cell>
          <cell r="AA2757">
            <v>6</v>
          </cell>
          <cell r="AB2757" t="str">
            <v>MÓVEIS E UTENSÍLIOS</v>
          </cell>
          <cell r="AC2757">
            <v>101.909105849795</v>
          </cell>
          <cell r="AD2757" t="str">
            <v>BOM</v>
          </cell>
        </row>
        <row r="2758">
          <cell r="X2758">
            <v>8655</v>
          </cell>
          <cell r="Y2758">
            <v>2041268</v>
          </cell>
          <cell r="Z2758" t="str">
            <v>CLÍNICA CIRÚRGICA</v>
          </cell>
          <cell r="AA2758">
            <v>6</v>
          </cell>
          <cell r="AB2758" t="str">
            <v>MÓVEIS E UTENSÍLIOS</v>
          </cell>
          <cell r="AC2758">
            <v>101.909105849795</v>
          </cell>
          <cell r="AD2758" t="str">
            <v>BOM</v>
          </cell>
        </row>
        <row r="2759">
          <cell r="X2759">
            <v>8656</v>
          </cell>
          <cell r="Y2759">
            <v>2041269</v>
          </cell>
          <cell r="Z2759" t="str">
            <v>CLÍNICA CIRÚRGICA</v>
          </cell>
          <cell r="AA2759">
            <v>6</v>
          </cell>
          <cell r="AB2759" t="str">
            <v>MÓVEIS E UTENSÍLIOS</v>
          </cell>
          <cell r="AC2759">
            <v>101.909105849795</v>
          </cell>
          <cell r="AD2759" t="str">
            <v>BOM</v>
          </cell>
        </row>
        <row r="2760">
          <cell r="X2760">
            <v>8657</v>
          </cell>
          <cell r="Y2760">
            <v>2041270</v>
          </cell>
          <cell r="Z2760" t="str">
            <v>CLÍNICA CIRÚRGICA</v>
          </cell>
          <cell r="AA2760">
            <v>6</v>
          </cell>
          <cell r="AB2760" t="str">
            <v>MÓVEIS E UTENSÍLIOS</v>
          </cell>
          <cell r="AC2760">
            <v>101.909105849795</v>
          </cell>
          <cell r="AD2760" t="str">
            <v>BOM</v>
          </cell>
        </row>
        <row r="2761">
          <cell r="X2761">
            <v>8658</v>
          </cell>
          <cell r="Y2761">
            <v>2041271</v>
          </cell>
          <cell r="Z2761" t="str">
            <v>CLÍNICA CIRÚRGICA</v>
          </cell>
          <cell r="AA2761">
            <v>6</v>
          </cell>
          <cell r="AB2761" t="str">
            <v>MÓVEIS E UTENSÍLIOS</v>
          </cell>
          <cell r="AC2761">
            <v>101.909105849795</v>
          </cell>
          <cell r="AD2761" t="str">
            <v>BOM</v>
          </cell>
        </row>
        <row r="2762">
          <cell r="X2762">
            <v>8659</v>
          </cell>
          <cell r="Y2762">
            <v>2041272</v>
          </cell>
          <cell r="Z2762" t="str">
            <v>CLÍNICA CIRÚRGICA</v>
          </cell>
          <cell r="AA2762">
            <v>6</v>
          </cell>
          <cell r="AB2762" t="str">
            <v>MÓVEIS E UTENSÍLIOS</v>
          </cell>
          <cell r="AC2762">
            <v>101.909105849795</v>
          </cell>
          <cell r="AD2762" t="str">
            <v>BOM</v>
          </cell>
        </row>
        <row r="2763">
          <cell r="X2763">
            <v>8660</v>
          </cell>
          <cell r="Y2763">
            <v>2041273</v>
          </cell>
          <cell r="Z2763" t="str">
            <v>CLÍNICA CIRÚRGICA</v>
          </cell>
          <cell r="AA2763">
            <v>6</v>
          </cell>
          <cell r="AB2763" t="str">
            <v>MÓVEIS E UTENSÍLIOS</v>
          </cell>
          <cell r="AC2763">
            <v>101.909105849795</v>
          </cell>
          <cell r="AD2763" t="str">
            <v>BOM</v>
          </cell>
        </row>
        <row r="2764">
          <cell r="X2764">
            <v>8661</v>
          </cell>
          <cell r="Y2764">
            <v>2041274</v>
          </cell>
          <cell r="Z2764" t="str">
            <v>CLÍNICA CIRÚRGICA</v>
          </cell>
          <cell r="AA2764">
            <v>6</v>
          </cell>
          <cell r="AB2764" t="str">
            <v>MÓVEIS E UTENSÍLIOS</v>
          </cell>
          <cell r="AC2764">
            <v>101.909105849795</v>
          </cell>
          <cell r="AD2764" t="str">
            <v>BOM</v>
          </cell>
        </row>
        <row r="2765">
          <cell r="X2765">
            <v>8662</v>
          </cell>
          <cell r="Y2765">
            <v>2041275</v>
          </cell>
          <cell r="Z2765" t="str">
            <v>CLÍNICA CIRÚRGICA</v>
          </cell>
          <cell r="AA2765">
            <v>6</v>
          </cell>
          <cell r="AB2765" t="str">
            <v>MÓVEIS E UTENSÍLIOS</v>
          </cell>
          <cell r="AC2765">
            <v>101.909105849795</v>
          </cell>
          <cell r="AD2765" t="str">
            <v>BOM</v>
          </cell>
        </row>
        <row r="2766">
          <cell r="X2766">
            <v>8663</v>
          </cell>
          <cell r="Y2766">
            <v>2041276</v>
          </cell>
          <cell r="Z2766" t="str">
            <v>CLÍNICA CIRÚRGICA</v>
          </cell>
          <cell r="AA2766">
            <v>6</v>
          </cell>
          <cell r="AB2766" t="str">
            <v>MÓVEIS E UTENSÍLIOS</v>
          </cell>
          <cell r="AC2766">
            <v>101.909105849795</v>
          </cell>
          <cell r="AD2766" t="str">
            <v>BOM</v>
          </cell>
        </row>
        <row r="2767">
          <cell r="X2767">
            <v>8664</v>
          </cell>
          <cell r="Y2767">
            <v>2041277</v>
          </cell>
          <cell r="Z2767" t="str">
            <v>CLÍNICA CIRÚRGICA</v>
          </cell>
          <cell r="AA2767">
            <v>6</v>
          </cell>
          <cell r="AB2767" t="str">
            <v>MÓVEIS E UTENSÍLIOS</v>
          </cell>
          <cell r="AC2767">
            <v>101.909105849795</v>
          </cell>
          <cell r="AD2767" t="str">
            <v>BOM</v>
          </cell>
        </row>
        <row r="2768">
          <cell r="X2768">
            <v>8665</v>
          </cell>
          <cell r="Y2768">
            <v>2041278</v>
          </cell>
          <cell r="Z2768" t="str">
            <v>CLÍNICA CIRÚRGICA</v>
          </cell>
          <cell r="AA2768">
            <v>6</v>
          </cell>
          <cell r="AB2768" t="str">
            <v>MÓVEIS E UTENSÍLIOS</v>
          </cell>
          <cell r="AC2768">
            <v>101.909105849795</v>
          </cell>
          <cell r="AD2768" t="str">
            <v>BOM</v>
          </cell>
        </row>
        <row r="2769">
          <cell r="X2769">
            <v>8666</v>
          </cell>
          <cell r="Y2769">
            <v>2041279</v>
          </cell>
          <cell r="Z2769" t="str">
            <v>CLÍNICA CIRÚRGICA</v>
          </cell>
          <cell r="AA2769">
            <v>6</v>
          </cell>
          <cell r="AB2769" t="str">
            <v>MÓVEIS E UTENSÍLIOS</v>
          </cell>
          <cell r="AC2769">
            <v>101.909105849795</v>
          </cell>
          <cell r="AD2769" t="str">
            <v>BOM</v>
          </cell>
        </row>
        <row r="2770">
          <cell r="X2770">
            <v>8667</v>
          </cell>
          <cell r="Y2770">
            <v>2041280</v>
          </cell>
          <cell r="Z2770" t="str">
            <v>CLÍNICA CIRÚRGICA</v>
          </cell>
          <cell r="AA2770">
            <v>6</v>
          </cell>
          <cell r="AB2770" t="str">
            <v>MÓVEIS E UTENSÍLIOS</v>
          </cell>
          <cell r="AC2770">
            <v>101.909105849795</v>
          </cell>
          <cell r="AD2770" t="str">
            <v>BOM</v>
          </cell>
        </row>
        <row r="2771">
          <cell r="X2771">
            <v>8668</v>
          </cell>
          <cell r="Y2771">
            <v>2041281</v>
          </cell>
          <cell r="Z2771" t="str">
            <v>CLÍNICA CIRÚRGICA</v>
          </cell>
          <cell r="AA2771">
            <v>6</v>
          </cell>
          <cell r="AB2771" t="str">
            <v>MÓVEIS E UTENSÍLIOS</v>
          </cell>
          <cell r="AC2771">
            <v>101.909105849795</v>
          </cell>
          <cell r="AD2771" t="str">
            <v>BOM</v>
          </cell>
        </row>
        <row r="2772">
          <cell r="X2772">
            <v>8669</v>
          </cell>
          <cell r="Y2772">
            <v>2041282</v>
          </cell>
          <cell r="Z2772" t="str">
            <v>CLÍNICA CIRÚRGICA</v>
          </cell>
          <cell r="AA2772">
            <v>6</v>
          </cell>
          <cell r="AB2772" t="str">
            <v>MÓVEIS E UTENSÍLIOS</v>
          </cell>
          <cell r="AC2772">
            <v>101.909105849795</v>
          </cell>
          <cell r="AD2772" t="str">
            <v>BOM</v>
          </cell>
        </row>
        <row r="2773">
          <cell r="X2773">
            <v>8670</v>
          </cell>
          <cell r="Y2773">
            <v>2041283</v>
          </cell>
          <cell r="Z2773" t="str">
            <v>CLÍNICA CIRÚRGICA</v>
          </cell>
          <cell r="AA2773">
            <v>6</v>
          </cell>
          <cell r="AB2773" t="str">
            <v>MÓVEIS E UTENSÍLIOS</v>
          </cell>
          <cell r="AC2773">
            <v>101.909105849795</v>
          </cell>
          <cell r="AD2773" t="str">
            <v>BOM</v>
          </cell>
        </row>
        <row r="2774">
          <cell r="X2774">
            <v>8671</v>
          </cell>
          <cell r="Y2774">
            <v>2041284</v>
          </cell>
          <cell r="Z2774" t="str">
            <v>CLÍNICA CIRÚRGICA</v>
          </cell>
          <cell r="AA2774">
            <v>6</v>
          </cell>
          <cell r="AB2774" t="str">
            <v>MÓVEIS E UTENSÍLIOS</v>
          </cell>
          <cell r="AC2774">
            <v>101.909105849795</v>
          </cell>
          <cell r="AD2774" t="str">
            <v>BOM</v>
          </cell>
        </row>
        <row r="2775">
          <cell r="X2775">
            <v>8672</v>
          </cell>
          <cell r="Y2775">
            <v>2041285</v>
          </cell>
          <cell r="Z2775" t="str">
            <v>CLÍNICA CIRÚRGICA</v>
          </cell>
          <cell r="AA2775">
            <v>6</v>
          </cell>
          <cell r="AB2775" t="str">
            <v>MÓVEIS E UTENSÍLIOS</v>
          </cell>
          <cell r="AC2775">
            <v>101.909105849795</v>
          </cell>
          <cell r="AD2775" t="str">
            <v>BOM</v>
          </cell>
        </row>
        <row r="2776">
          <cell r="X2776">
            <v>8673</v>
          </cell>
          <cell r="Y2776">
            <v>2041286</v>
          </cell>
          <cell r="Z2776" t="str">
            <v>CLÍNICA CIRÚRGICA</v>
          </cell>
          <cell r="AA2776">
            <v>6</v>
          </cell>
          <cell r="AB2776" t="str">
            <v>MÓVEIS E UTENSÍLIOS</v>
          </cell>
          <cell r="AC2776">
            <v>101.909105849795</v>
          </cell>
          <cell r="AD2776" t="str">
            <v>BOM</v>
          </cell>
        </row>
        <row r="2777">
          <cell r="X2777">
            <v>8674</v>
          </cell>
          <cell r="Y2777">
            <v>2041287</v>
          </cell>
          <cell r="Z2777" t="str">
            <v>CLINICA MEDICA</v>
          </cell>
          <cell r="AA2777">
            <v>6</v>
          </cell>
          <cell r="AB2777" t="str">
            <v>MÓVEIS E UTENSÍLIOS</v>
          </cell>
          <cell r="AC2777">
            <v>101.909105849795</v>
          </cell>
          <cell r="AD2777" t="str">
            <v>BOM</v>
          </cell>
        </row>
        <row r="2778">
          <cell r="X2778">
            <v>8675</v>
          </cell>
          <cell r="Y2778">
            <v>2041288</v>
          </cell>
          <cell r="Z2778" t="str">
            <v>CLÍNICA CIRÚRGICA</v>
          </cell>
          <cell r="AA2778">
            <v>6</v>
          </cell>
          <cell r="AB2778" t="str">
            <v>MÓVEIS E UTENSÍLIOS</v>
          </cell>
          <cell r="AC2778">
            <v>101.909105849795</v>
          </cell>
          <cell r="AD2778" t="str">
            <v>BOM</v>
          </cell>
        </row>
        <row r="2779">
          <cell r="X2779">
            <v>8676</v>
          </cell>
          <cell r="Y2779">
            <v>2041289</v>
          </cell>
          <cell r="Z2779" t="str">
            <v>HEMODIALISE / DIÁLISE</v>
          </cell>
          <cell r="AA2779">
            <v>6</v>
          </cell>
          <cell r="AB2779" t="str">
            <v>MÓVEIS E UTENSÍLIOS</v>
          </cell>
          <cell r="AC2779">
            <v>101.909105849795</v>
          </cell>
          <cell r="AD2779" t="str">
            <v>BOM</v>
          </cell>
        </row>
        <row r="2780">
          <cell r="X2780">
            <v>8677</v>
          </cell>
          <cell r="Y2780">
            <v>2041290</v>
          </cell>
          <cell r="Z2780" t="str">
            <v>HEMODIALISE / DIÁLISE</v>
          </cell>
          <cell r="AA2780">
            <v>6</v>
          </cell>
          <cell r="AB2780" t="str">
            <v>MÓVEIS E UTENSÍLIOS</v>
          </cell>
          <cell r="AC2780">
            <v>101.909105849795</v>
          </cell>
          <cell r="AD2780" t="str">
            <v>BOM</v>
          </cell>
        </row>
        <row r="2781">
          <cell r="X2781">
            <v>8678</v>
          </cell>
          <cell r="Y2781">
            <v>2041291</v>
          </cell>
          <cell r="Z2781" t="str">
            <v>HEMODIALISE / DIÁLISE</v>
          </cell>
          <cell r="AA2781">
            <v>6</v>
          </cell>
          <cell r="AB2781" t="str">
            <v>MÓVEIS E UTENSÍLIOS</v>
          </cell>
          <cell r="AC2781">
            <v>101.909105849795</v>
          </cell>
          <cell r="AD2781" t="str">
            <v>BOM</v>
          </cell>
        </row>
        <row r="2782">
          <cell r="X2782">
            <v>8679</v>
          </cell>
          <cell r="Y2782">
            <v>2041292</v>
          </cell>
          <cell r="Z2782" t="str">
            <v>HEMODIALISE / DIÁLISE</v>
          </cell>
          <cell r="AA2782">
            <v>6</v>
          </cell>
          <cell r="AB2782" t="str">
            <v>MÓVEIS E UTENSÍLIOS</v>
          </cell>
          <cell r="AC2782">
            <v>101.909105849795</v>
          </cell>
          <cell r="AD2782" t="str">
            <v>BOM</v>
          </cell>
        </row>
        <row r="2783">
          <cell r="X2783">
            <v>8680</v>
          </cell>
          <cell r="Y2783">
            <v>2041293</v>
          </cell>
          <cell r="Z2783" t="str">
            <v>HEMODIALISE / DIÁLISE</v>
          </cell>
          <cell r="AA2783">
            <v>6</v>
          </cell>
          <cell r="AB2783" t="str">
            <v>MÓVEIS E UTENSÍLIOS</v>
          </cell>
          <cell r="AC2783">
            <v>101.909105849795</v>
          </cell>
          <cell r="AD2783" t="str">
            <v>BOM</v>
          </cell>
        </row>
        <row r="2784">
          <cell r="X2784">
            <v>8681</v>
          </cell>
          <cell r="Y2784">
            <v>2041294</v>
          </cell>
          <cell r="Z2784" t="str">
            <v>HEMODIALISE / DIÁLISE</v>
          </cell>
          <cell r="AA2784">
            <v>6</v>
          </cell>
          <cell r="AB2784" t="str">
            <v>MÓVEIS E UTENSÍLIOS</v>
          </cell>
          <cell r="AC2784">
            <v>101.909105849795</v>
          </cell>
          <cell r="AD2784" t="str">
            <v>BOM</v>
          </cell>
        </row>
        <row r="2785">
          <cell r="X2785">
            <v>8682</v>
          </cell>
          <cell r="Y2785">
            <v>2041295</v>
          </cell>
          <cell r="Z2785" t="str">
            <v>HEMODIALISE / DIÁLISE</v>
          </cell>
          <cell r="AA2785">
            <v>6</v>
          </cell>
          <cell r="AB2785" t="str">
            <v>MÓVEIS E UTENSÍLIOS</v>
          </cell>
          <cell r="AC2785">
            <v>101.909105849795</v>
          </cell>
          <cell r="AD2785" t="str">
            <v>BOM</v>
          </cell>
        </row>
        <row r="2786">
          <cell r="X2786">
            <v>8702</v>
          </cell>
          <cell r="Y2786">
            <v>2041296</v>
          </cell>
          <cell r="Z2786" t="str">
            <v>ADMINISTRAÇÃO - SEDE</v>
          </cell>
          <cell r="AA2786">
            <v>6</v>
          </cell>
          <cell r="AB2786" t="str">
            <v>MAQ. E EQUIPAMENTOS</v>
          </cell>
          <cell r="AC2786">
            <v>35.9213828616083</v>
          </cell>
          <cell r="AD2786" t="str">
            <v>BOM</v>
          </cell>
        </row>
        <row r="2787">
          <cell r="X2787">
            <v>8703</v>
          </cell>
          <cell r="Y2787">
            <v>2041297</v>
          </cell>
          <cell r="Z2787" t="str">
            <v>CHI – CENTRAL HUMANIZADA DE INTERNAÇÃO</v>
          </cell>
          <cell r="AA2787">
            <v>6</v>
          </cell>
          <cell r="AB2787" t="str">
            <v>MAQ. E EQUIPAMENTOS</v>
          </cell>
          <cell r="AC2787">
            <v>35.9213828616083</v>
          </cell>
          <cell r="AD2787" t="str">
            <v>BOM</v>
          </cell>
        </row>
        <row r="2788">
          <cell r="X2788">
            <v>8704</v>
          </cell>
          <cell r="Y2788">
            <v>2041298</v>
          </cell>
          <cell r="Z2788" t="str">
            <v>GEMAP</v>
          </cell>
          <cell r="AA2788">
            <v>6</v>
          </cell>
          <cell r="AB2788" t="str">
            <v>MAQ. E EQUIPAMENTOS</v>
          </cell>
          <cell r="AC2788">
            <v>35.9213828616083</v>
          </cell>
          <cell r="AD2788" t="str">
            <v>BOM</v>
          </cell>
        </row>
        <row r="2789">
          <cell r="X2789">
            <v>8705</v>
          </cell>
          <cell r="Y2789">
            <v>2041299</v>
          </cell>
          <cell r="Z2789" t="str">
            <v>ADMINISTRAÇÃO - SEDE - GECOL</v>
          </cell>
          <cell r="AA2789">
            <v>6</v>
          </cell>
          <cell r="AB2789" t="str">
            <v>MAQ. E EQUIPAMENTOS</v>
          </cell>
          <cell r="AC2789">
            <v>35.9213828616083</v>
          </cell>
          <cell r="AD2789" t="str">
            <v>BOM</v>
          </cell>
        </row>
        <row r="2790">
          <cell r="X2790">
            <v>8706</v>
          </cell>
          <cell r="Y2790">
            <v>2041300</v>
          </cell>
          <cell r="Z2790" t="str">
            <v>ADMINISTRAÇÃO - SEDE - ALMOXARIFADO</v>
          </cell>
          <cell r="AA2790">
            <v>6</v>
          </cell>
          <cell r="AB2790" t="str">
            <v>MAQ. E EQUIPAMENTOS</v>
          </cell>
          <cell r="AC2790">
            <v>35.9213828616083</v>
          </cell>
          <cell r="AD2790" t="str">
            <v>BOM</v>
          </cell>
        </row>
        <row r="2791">
          <cell r="X2791">
            <v>8707</v>
          </cell>
          <cell r="Y2791">
            <v>2041301</v>
          </cell>
          <cell r="Z2791" t="str">
            <v>ALMOXARIFADO</v>
          </cell>
          <cell r="AA2791">
            <v>6</v>
          </cell>
          <cell r="AB2791" t="str">
            <v>MAQ. E EQUIPAMENTOS</v>
          </cell>
          <cell r="AC2791">
            <v>35.9213828616083</v>
          </cell>
          <cell r="AD2791" t="str">
            <v>BOM</v>
          </cell>
        </row>
        <row r="2792">
          <cell r="X2792">
            <v>8708</v>
          </cell>
          <cell r="Y2792">
            <v>2041302</v>
          </cell>
          <cell r="Z2792" t="str">
            <v>ALMOXARIFADO - ADM</v>
          </cell>
          <cell r="AA2792">
            <v>6</v>
          </cell>
          <cell r="AB2792" t="str">
            <v>MAQ. E EQUIPAMENTOS</v>
          </cell>
          <cell r="AC2792">
            <v>35.9213828616083</v>
          </cell>
          <cell r="AD2792" t="str">
            <v>BOM</v>
          </cell>
        </row>
        <row r="2793">
          <cell r="X2793">
            <v>8709</v>
          </cell>
          <cell r="Y2793">
            <v>2041303</v>
          </cell>
          <cell r="Z2793" t="str">
            <v>OUVIDORIA</v>
          </cell>
          <cell r="AA2793">
            <v>6</v>
          </cell>
          <cell r="AB2793" t="str">
            <v>MAQ. E EQUIPAMENTOS</v>
          </cell>
          <cell r="AC2793">
            <v>35.9213828616083</v>
          </cell>
          <cell r="AD2793" t="str">
            <v>BOM</v>
          </cell>
        </row>
        <row r="2794">
          <cell r="X2794">
            <v>8710</v>
          </cell>
          <cell r="Y2794">
            <v>2041304</v>
          </cell>
          <cell r="Z2794" t="str">
            <v>SETOR DE SEGURANÇA E TRANSPORTE (SALA DOS MOTORISTAS)</v>
          </cell>
          <cell r="AA2794">
            <v>6</v>
          </cell>
          <cell r="AB2794" t="str">
            <v>MAQ. E EQUIPAMENTOS</v>
          </cell>
          <cell r="AC2794">
            <v>35.9213828616083</v>
          </cell>
          <cell r="AD2794" t="str">
            <v>BOM</v>
          </cell>
        </row>
        <row r="2795">
          <cell r="X2795">
            <v>8711</v>
          </cell>
          <cell r="Y2795">
            <v>2041305</v>
          </cell>
          <cell r="Z2795" t="str">
            <v>ALMOXARIFADO – SUCATA</v>
          </cell>
          <cell r="AA2795">
            <v>6</v>
          </cell>
          <cell r="AB2795" t="str">
            <v>MAQ. E EQUIPAMENTOS</v>
          </cell>
          <cell r="AC2795">
            <v>35.9213828616083</v>
          </cell>
          <cell r="AD2795" t="str">
            <v>BOM</v>
          </cell>
        </row>
        <row r="2796">
          <cell r="X2796">
            <v>8712</v>
          </cell>
          <cell r="Y2796">
            <v>2041306</v>
          </cell>
          <cell r="Z2796" t="str">
            <v>FARMÁCIA</v>
          </cell>
          <cell r="AA2796">
            <v>6</v>
          </cell>
          <cell r="AB2796" t="str">
            <v>MAQ. E EQUIPAMENTOS</v>
          </cell>
          <cell r="AC2796">
            <v>35.9213828616083</v>
          </cell>
          <cell r="AD2796" t="str">
            <v>BOM</v>
          </cell>
        </row>
        <row r="2797">
          <cell r="X2797">
            <v>8713</v>
          </cell>
          <cell r="Y2797">
            <v>2041307</v>
          </cell>
          <cell r="Z2797" t="str">
            <v>ROUPARIA</v>
          </cell>
          <cell r="AA2797">
            <v>6</v>
          </cell>
          <cell r="AB2797" t="str">
            <v>MAQ. E EQUIPAMENTOS</v>
          </cell>
          <cell r="AC2797">
            <v>35.9213828616083</v>
          </cell>
          <cell r="AD2797" t="str">
            <v>BOM</v>
          </cell>
        </row>
        <row r="2798">
          <cell r="X2798">
            <v>8714</v>
          </cell>
          <cell r="Y2798">
            <v>2041308</v>
          </cell>
          <cell r="Z2798" t="str">
            <v>COEX - HGG</v>
          </cell>
          <cell r="AA2798">
            <v>6</v>
          </cell>
          <cell r="AB2798" t="str">
            <v>MAQ. E EQUIPAMENTOS</v>
          </cell>
          <cell r="AC2798">
            <v>35.9213828616083</v>
          </cell>
          <cell r="AD2798" t="str">
            <v>BOM</v>
          </cell>
        </row>
        <row r="2799">
          <cell r="X2799">
            <v>8715</v>
          </cell>
          <cell r="Y2799">
            <v>2041309</v>
          </cell>
          <cell r="Z2799" t="str">
            <v>REPOUSO RESIDENTE – CLÍNICA CIRÚRGICA</v>
          </cell>
          <cell r="AA2799">
            <v>6</v>
          </cell>
          <cell r="AB2799" t="str">
            <v>MAQ. E EQUIPAMENTOS</v>
          </cell>
          <cell r="AC2799">
            <v>35.9213828616083</v>
          </cell>
          <cell r="AD2799" t="str">
            <v>BOM</v>
          </cell>
        </row>
        <row r="2800">
          <cell r="X2800">
            <v>8716</v>
          </cell>
          <cell r="Y2800">
            <v>2041310</v>
          </cell>
          <cell r="Z2800" t="str">
            <v>REPOUSO RESIDENTE – CLÍNICA MÉDICA</v>
          </cell>
          <cell r="AA2800">
            <v>6</v>
          </cell>
          <cell r="AB2800" t="str">
            <v>MAQ. E EQUIPAMENTOS</v>
          </cell>
          <cell r="AC2800">
            <v>35.9213828616083</v>
          </cell>
          <cell r="AD2800" t="str">
            <v>BOM</v>
          </cell>
        </row>
        <row r="2801">
          <cell r="X2801">
            <v>8718</v>
          </cell>
          <cell r="Y2801">
            <v>2041311</v>
          </cell>
          <cell r="Z2801" t="str">
            <v>DESAPARECEU</v>
          </cell>
          <cell r="AA2801">
            <v>3</v>
          </cell>
          <cell r="AB2801" t="str">
            <v>EQUIP. DE INFORMÁTICA</v>
          </cell>
          <cell r="AC2801">
            <v>44.0918788954635</v>
          </cell>
          <cell r="AD2801" t="str">
            <v>RUIM</v>
          </cell>
        </row>
        <row r="2802">
          <cell r="X2802">
            <v>8719</v>
          </cell>
          <cell r="Y2802">
            <v>2041312</v>
          </cell>
          <cell r="Z2802" t="str">
            <v>CLINICA CIRURGICA</v>
          </cell>
          <cell r="AA2802">
            <v>6</v>
          </cell>
          <cell r="AB2802" t="str">
            <v>MAQ. E EQUIPAMENTOS</v>
          </cell>
          <cell r="AC2802">
            <v>35.9213828616083</v>
          </cell>
          <cell r="AD2802" t="str">
            <v>BOM</v>
          </cell>
        </row>
        <row r="2803">
          <cell r="X2803">
            <v>8720</v>
          </cell>
          <cell r="Y2803">
            <v>2041313</v>
          </cell>
          <cell r="Z2803" t="str">
            <v>APOIO AO DIAGNÓSTICO</v>
          </cell>
          <cell r="AA2803">
            <v>6</v>
          </cell>
          <cell r="AB2803" t="str">
            <v>MAQ. E EQUIPAMENTOS</v>
          </cell>
          <cell r="AC2803">
            <v>35.9213828616083</v>
          </cell>
          <cell r="AD2803" t="str">
            <v>BOM</v>
          </cell>
        </row>
        <row r="2804">
          <cell r="X2804">
            <v>8721</v>
          </cell>
          <cell r="Y2804">
            <v>2041314</v>
          </cell>
          <cell r="Z2804" t="str">
            <v>AMBULATÓRIO</v>
          </cell>
          <cell r="AA2804">
            <v>6</v>
          </cell>
          <cell r="AB2804" t="str">
            <v>MAQ. E EQUIPAMENTOS</v>
          </cell>
          <cell r="AC2804">
            <v>35.9213828616083</v>
          </cell>
          <cell r="AD2804" t="str">
            <v>BOM</v>
          </cell>
        </row>
        <row r="2805">
          <cell r="X2805">
            <v>8722</v>
          </cell>
          <cell r="Y2805">
            <v>2041315</v>
          </cell>
          <cell r="Z2805" t="str">
            <v>ALMOXARIFADO</v>
          </cell>
          <cell r="AA2805">
            <v>6</v>
          </cell>
          <cell r="AB2805" t="str">
            <v>MAQ. E EQUIPAMENTOS</v>
          </cell>
          <cell r="AC2805">
            <v>35.9213828616083</v>
          </cell>
          <cell r="AD2805" t="str">
            <v>BOM</v>
          </cell>
        </row>
        <row r="2806">
          <cell r="X2806">
            <v>8723</v>
          </cell>
          <cell r="Y2806">
            <v>2041316</v>
          </cell>
          <cell r="Z2806" t="str">
            <v>AMBULATÓRIO</v>
          </cell>
          <cell r="AA2806">
            <v>6</v>
          </cell>
          <cell r="AB2806" t="str">
            <v>MAQ. E EQUIPAMENTOS</v>
          </cell>
          <cell r="AC2806">
            <v>35.9213828616083</v>
          </cell>
          <cell r="AD2806" t="str">
            <v>BOM</v>
          </cell>
        </row>
        <row r="2807">
          <cell r="X2807">
            <v>8724</v>
          </cell>
          <cell r="Y2807">
            <v>2041317</v>
          </cell>
          <cell r="Z2807" t="str">
            <v>ALMOXARIFADO</v>
          </cell>
          <cell r="AA2807">
            <v>6</v>
          </cell>
          <cell r="AB2807" t="str">
            <v>MAQ. E EQUIPAMENTOS</v>
          </cell>
          <cell r="AC2807">
            <v>35.9213828616083</v>
          </cell>
          <cell r="AD2807" t="str">
            <v>BOM</v>
          </cell>
        </row>
        <row r="2808">
          <cell r="X2808">
            <v>8725</v>
          </cell>
          <cell r="Y2808">
            <v>2041318</v>
          </cell>
          <cell r="Z2808" t="str">
            <v>COMITÊ DE ÉTICA</v>
          </cell>
          <cell r="AA2808">
            <v>6</v>
          </cell>
          <cell r="AB2808" t="str">
            <v>MAQ. E EQUIPAMENTOS</v>
          </cell>
          <cell r="AC2808">
            <v>35.9213828616083</v>
          </cell>
          <cell r="AD2808" t="str">
            <v>BOM</v>
          </cell>
        </row>
        <row r="2809">
          <cell r="X2809">
            <v>8726</v>
          </cell>
          <cell r="Y2809">
            <v>2041319</v>
          </cell>
          <cell r="Z2809" t="str">
            <v>COREME</v>
          </cell>
          <cell r="AA2809">
            <v>6</v>
          </cell>
          <cell r="AB2809" t="str">
            <v>MAQ. E EQUIPAMENTOS</v>
          </cell>
          <cell r="AC2809">
            <v>35.9213828616083</v>
          </cell>
          <cell r="AD2809" t="str">
            <v>BOM</v>
          </cell>
        </row>
        <row r="2810">
          <cell r="X2810">
            <v>8727</v>
          </cell>
          <cell r="Y2810">
            <v>2041320</v>
          </cell>
          <cell r="Z2810" t="str">
            <v>REPOUSO STAFF – CLÍNICA MÉDICA</v>
          </cell>
          <cell r="AA2810">
            <v>6</v>
          </cell>
          <cell r="AB2810" t="str">
            <v>MAQ. E EQUIPAMENTOS</v>
          </cell>
          <cell r="AC2810">
            <v>35.9213828616083</v>
          </cell>
          <cell r="AD2810" t="str">
            <v>BOM</v>
          </cell>
        </row>
        <row r="2811">
          <cell r="X2811">
            <v>8728</v>
          </cell>
          <cell r="Y2811">
            <v>2041321</v>
          </cell>
          <cell r="Z2811" t="str">
            <v>REPOUSO MÉDICO – STAFF CLÍNICA CIRÚRGICA</v>
          </cell>
          <cell r="AA2811">
            <v>6</v>
          </cell>
          <cell r="AB2811" t="str">
            <v>MAQ. E EQUIPAMENTOS</v>
          </cell>
          <cell r="AC2811">
            <v>35.9213828616083</v>
          </cell>
          <cell r="AD2811" t="str">
            <v>BOM</v>
          </cell>
        </row>
        <row r="2812">
          <cell r="X2812">
            <v>8729</v>
          </cell>
          <cell r="Y2812">
            <v>2041322</v>
          </cell>
          <cell r="Z2812" t="str">
            <v>UNIDADE DE TERAPIA INTENSIVA</v>
          </cell>
          <cell r="AA2812">
            <v>6</v>
          </cell>
          <cell r="AB2812" t="str">
            <v>MAQ. E EQUIPAMENTOS</v>
          </cell>
          <cell r="AC2812">
            <v>35.9213828616083</v>
          </cell>
          <cell r="AD2812" t="str">
            <v>BOM</v>
          </cell>
        </row>
        <row r="2813">
          <cell r="X2813">
            <v>8730</v>
          </cell>
          <cell r="Y2813">
            <v>2041323</v>
          </cell>
          <cell r="Z2813" t="str">
            <v>HEMODIALISE / DIÁLISE</v>
          </cell>
          <cell r="AA2813">
            <v>6</v>
          </cell>
          <cell r="AB2813" t="str">
            <v>MAQ. E EQUIPAMENTOS</v>
          </cell>
          <cell r="AC2813">
            <v>35.9213828616083</v>
          </cell>
          <cell r="AD2813" t="str">
            <v>BOM</v>
          </cell>
        </row>
        <row r="2814">
          <cell r="X2814">
            <v>8731</v>
          </cell>
          <cell r="Y2814">
            <v>2041324</v>
          </cell>
          <cell r="Z2814" t="str">
            <v>COORDENAÇÃO DE CONDUTORES</v>
          </cell>
          <cell r="AA2814">
            <v>6</v>
          </cell>
          <cell r="AB2814" t="str">
            <v>MAQ. E EQUIPAMENTOS</v>
          </cell>
          <cell r="AC2814">
            <v>35.9213828616083</v>
          </cell>
          <cell r="AD2814" t="str">
            <v>BOM</v>
          </cell>
        </row>
        <row r="2815">
          <cell r="X2815">
            <v>8732</v>
          </cell>
          <cell r="Y2815">
            <v>2041325</v>
          </cell>
          <cell r="Z2815" t="str">
            <v>COREME</v>
          </cell>
          <cell r="AA2815">
            <v>6</v>
          </cell>
          <cell r="AB2815" t="str">
            <v>MAQ. E EQUIPAMENTOS</v>
          </cell>
          <cell r="AC2815">
            <v>35.9213828616083</v>
          </cell>
          <cell r="AD2815" t="str">
            <v>BOM</v>
          </cell>
        </row>
        <row r="2816">
          <cell r="X2816">
            <v>8733</v>
          </cell>
          <cell r="Y2816">
            <v>2041326</v>
          </cell>
          <cell r="Z2816" t="str">
            <v>SALA DE REUNIÃO</v>
          </cell>
          <cell r="AA2816">
            <v>6</v>
          </cell>
          <cell r="AB2816" t="str">
            <v>MAQ. E EQUIPAMENTOS</v>
          </cell>
          <cell r="AC2816">
            <v>35.9213828616083</v>
          </cell>
          <cell r="AD2816" t="str">
            <v>BOM</v>
          </cell>
        </row>
        <row r="2817">
          <cell r="X2817">
            <v>8738</v>
          </cell>
          <cell r="Y2817">
            <v>2041327</v>
          </cell>
          <cell r="Z2817" t="str">
            <v>ASTEC</v>
          </cell>
          <cell r="AA2817">
            <v>5</v>
          </cell>
          <cell r="AB2817" t="str">
            <v>EQUIP. DE INFORMÁTICA</v>
          </cell>
          <cell r="AC2817">
            <v>355.497867630944</v>
          </cell>
          <cell r="AD2817" t="str">
            <v>BOM</v>
          </cell>
        </row>
        <row r="2818">
          <cell r="X2818">
            <v>8739</v>
          </cell>
          <cell r="Y2818">
            <v>2041328</v>
          </cell>
          <cell r="Z2818" t="str">
            <v>ASTEC</v>
          </cell>
          <cell r="AA2818">
            <v>5</v>
          </cell>
          <cell r="AB2818" t="str">
            <v>EQUIP. DE INFORMÁTICA</v>
          </cell>
          <cell r="AC2818">
            <v>360.16503429725</v>
          </cell>
          <cell r="AD2818" t="str">
            <v>BOM</v>
          </cell>
        </row>
        <row r="2819">
          <cell r="X2819">
            <v>8740</v>
          </cell>
          <cell r="Y2819">
            <v>2041329</v>
          </cell>
          <cell r="Z2819" t="str">
            <v>ASTEC</v>
          </cell>
          <cell r="AA2819">
            <v>5</v>
          </cell>
          <cell r="AB2819" t="str">
            <v>EQUIP. DE INFORMÁTICA</v>
          </cell>
          <cell r="AC2819">
            <v>360.16503429725</v>
          </cell>
          <cell r="AD2819" t="str">
            <v>BOM</v>
          </cell>
        </row>
        <row r="2820">
          <cell r="X2820">
            <v>8741</v>
          </cell>
          <cell r="Y2820">
            <v>2041330</v>
          </cell>
          <cell r="Z2820" t="str">
            <v>ASTEC</v>
          </cell>
          <cell r="AA2820">
            <v>5</v>
          </cell>
          <cell r="AB2820" t="str">
            <v>EQUIP. DE INFORMÁTICA</v>
          </cell>
          <cell r="AC2820">
            <v>360.16503429725</v>
          </cell>
          <cell r="AD2820" t="str">
            <v>BOM</v>
          </cell>
        </row>
        <row r="2821">
          <cell r="X2821">
            <v>8912</v>
          </cell>
          <cell r="Y2821">
            <v>2041331</v>
          </cell>
          <cell r="Z2821" t="str">
            <v>DIRETORIA MULTIDISCIPLINAR</v>
          </cell>
          <cell r="AA2821">
            <v>6</v>
          </cell>
          <cell r="AB2821" t="str">
            <v>MAQ. E EQUIPAMENTOS</v>
          </cell>
          <cell r="AC2821">
            <v>122.028049527244</v>
          </cell>
          <cell r="AD2821" t="str">
            <v>BOM</v>
          </cell>
        </row>
        <row r="2822">
          <cell r="X2822">
            <v>8913</v>
          </cell>
          <cell r="Y2822">
            <v>2041332</v>
          </cell>
          <cell r="Z2822" t="str">
            <v>FARMÁCIA</v>
          </cell>
          <cell r="AA2822">
            <v>6</v>
          </cell>
          <cell r="AB2822" t="str">
            <v>MAQ. E EQUIPAMENTOS</v>
          </cell>
          <cell r="AC2822">
            <v>122.028049527244</v>
          </cell>
          <cell r="AD2822" t="str">
            <v>BOM</v>
          </cell>
        </row>
        <row r="2823">
          <cell r="X2823">
            <v>8914</v>
          </cell>
          <cell r="Y2823">
            <v>2041333</v>
          </cell>
          <cell r="Z2823" t="str">
            <v>ADMINISTRAÇÃO - SEDE - COAF</v>
          </cell>
          <cell r="AA2823">
            <v>6</v>
          </cell>
          <cell r="AB2823" t="str">
            <v>MAQ. E EQUIPAMENTOS</v>
          </cell>
          <cell r="AC2823">
            <v>122.028049527244</v>
          </cell>
          <cell r="AD2823" t="str">
            <v>BOM</v>
          </cell>
        </row>
        <row r="2824">
          <cell r="X2824">
            <v>8009</v>
          </cell>
          <cell r="Y2824">
            <v>2041334</v>
          </cell>
          <cell r="Z2824" t="str">
            <v>CLÍNICA CIRURGICA</v>
          </cell>
          <cell r="AA2824">
            <v>10</v>
          </cell>
          <cell r="AB2824" t="str">
            <v>MÓVEIS E UTENSÍLIOS</v>
          </cell>
          <cell r="AC2824">
            <v>388.125</v>
          </cell>
          <cell r="AD2824" t="str">
            <v>BOM</v>
          </cell>
        </row>
        <row r="2825">
          <cell r="X2825">
            <v>8010</v>
          </cell>
          <cell r="Y2825">
            <v>2041335</v>
          </cell>
          <cell r="Z2825" t="str">
            <v>CLÍNICA CIRURGICA</v>
          </cell>
          <cell r="AA2825">
            <v>10</v>
          </cell>
          <cell r="AB2825" t="str">
            <v>MÓVEIS E UTENSÍLIOS</v>
          </cell>
          <cell r="AC2825">
            <v>388.125</v>
          </cell>
          <cell r="AD2825" t="str">
            <v>BOM</v>
          </cell>
        </row>
        <row r="2826">
          <cell r="X2826">
            <v>8248</v>
          </cell>
          <cell r="Y2826">
            <v>2041336</v>
          </cell>
          <cell r="Z2826" t="str">
            <v>CLÍNICA CIRURGICA</v>
          </cell>
          <cell r="AA2826">
            <v>10</v>
          </cell>
          <cell r="AB2826" t="str">
            <v>MÓVEIS E UTENSÍLIOS</v>
          </cell>
          <cell r="AC2826">
            <v>388.125</v>
          </cell>
          <cell r="AD2826" t="str">
            <v>BOM</v>
          </cell>
        </row>
        <row r="2827">
          <cell r="X2827">
            <v>8249</v>
          </cell>
          <cell r="Y2827">
            <v>2041337</v>
          </cell>
          <cell r="Z2827" t="str">
            <v>HEMODIALISE / DIÁLISE</v>
          </cell>
          <cell r="AA2827">
            <v>10</v>
          </cell>
          <cell r="AB2827" t="str">
            <v>MÓVEIS E UTENSÍLIOS</v>
          </cell>
          <cell r="AC2827">
            <v>388.125</v>
          </cell>
          <cell r="AD2827" t="str">
            <v>BOM</v>
          </cell>
        </row>
        <row r="2828">
          <cell r="X2828">
            <v>8250</v>
          </cell>
          <cell r="Y2828">
            <v>2041338</v>
          </cell>
          <cell r="Z2828" t="str">
            <v>UNIDADE DE TERAPIA INTENSIVA</v>
          </cell>
          <cell r="AA2828">
            <v>10</v>
          </cell>
          <cell r="AB2828" t="str">
            <v>MÓVEIS E UTENSÍLIOS</v>
          </cell>
          <cell r="AC2828">
            <v>388.125</v>
          </cell>
          <cell r="AD2828" t="str">
            <v>BOM</v>
          </cell>
        </row>
        <row r="2829">
          <cell r="X2829">
            <v>8251</v>
          </cell>
          <cell r="Y2829">
            <v>2041339</v>
          </cell>
          <cell r="Z2829" t="str">
            <v>HEMODIALISE / DIÁLISE</v>
          </cell>
          <cell r="AA2829">
            <v>10</v>
          </cell>
          <cell r="AB2829" t="str">
            <v>MÓVEIS E UTENSÍLIOS</v>
          </cell>
          <cell r="AC2829">
            <v>388.125</v>
          </cell>
          <cell r="AD2829" t="str">
            <v>BOM</v>
          </cell>
        </row>
        <row r="2830">
          <cell r="X2830">
            <v>8252</v>
          </cell>
          <cell r="Y2830">
            <v>2041340</v>
          </cell>
          <cell r="Z2830" t="str">
            <v>CLINICA MÉDICA</v>
          </cell>
          <cell r="AA2830">
            <v>10</v>
          </cell>
          <cell r="AB2830" t="str">
            <v>MÓVEIS E UTENSÍLIOS</v>
          </cell>
          <cell r="AC2830">
            <v>388.125</v>
          </cell>
          <cell r="AD2830" t="str">
            <v>BOM</v>
          </cell>
        </row>
        <row r="2831">
          <cell r="X2831">
            <v>8253</v>
          </cell>
          <cell r="Y2831">
            <v>2041341</v>
          </cell>
          <cell r="Z2831" t="str">
            <v>UNIDADE DE TERAPIA INTENSIVA</v>
          </cell>
          <cell r="AA2831">
            <v>10</v>
          </cell>
          <cell r="AB2831" t="str">
            <v>MÓVEIS E UTENSÍLIOS</v>
          </cell>
          <cell r="AC2831">
            <v>388.125</v>
          </cell>
          <cell r="AD2831" t="str">
            <v>BOM</v>
          </cell>
        </row>
        <row r="2832">
          <cell r="X2832">
            <v>8254</v>
          </cell>
          <cell r="Y2832">
            <v>2041342</v>
          </cell>
          <cell r="Z2832" t="str">
            <v>HEMODIALISE / DIÁLISE</v>
          </cell>
          <cell r="AA2832">
            <v>10</v>
          </cell>
          <cell r="AB2832" t="str">
            <v>MÓVEIS E UTENSÍLIOS</v>
          </cell>
          <cell r="AC2832">
            <v>388.125</v>
          </cell>
          <cell r="AD2832" t="str">
            <v>BOM</v>
          </cell>
        </row>
        <row r="2833">
          <cell r="X2833">
            <v>8255</v>
          </cell>
          <cell r="Y2833">
            <v>2041343</v>
          </cell>
          <cell r="Z2833" t="str">
            <v>HEMODIALISE / DIÁLISE</v>
          </cell>
          <cell r="AA2833">
            <v>10</v>
          </cell>
          <cell r="AB2833" t="str">
            <v>MÓVEIS E UTENSÍLIOS</v>
          </cell>
          <cell r="AC2833">
            <v>388.125</v>
          </cell>
          <cell r="AD2833" t="str">
            <v>BOM</v>
          </cell>
        </row>
        <row r="2834">
          <cell r="X2834">
            <v>8256</v>
          </cell>
          <cell r="Y2834">
            <v>2041344</v>
          </cell>
          <cell r="Z2834" t="str">
            <v>CLÍNICA CIRURGICA</v>
          </cell>
          <cell r="AA2834">
            <v>10</v>
          </cell>
          <cell r="AB2834" t="str">
            <v>MÓVEIS E UTENSÍLIOS</v>
          </cell>
          <cell r="AC2834">
            <v>388.125</v>
          </cell>
          <cell r="AD2834" t="str">
            <v>BOM</v>
          </cell>
        </row>
        <row r="2835">
          <cell r="X2835">
            <v>8257</v>
          </cell>
          <cell r="Y2835">
            <v>2041345</v>
          </cell>
          <cell r="Z2835" t="str">
            <v>CLÍNICA CIRURGICA</v>
          </cell>
          <cell r="AA2835">
            <v>10</v>
          </cell>
          <cell r="AB2835" t="str">
            <v>MÓVEIS E UTENSÍLIOS</v>
          </cell>
          <cell r="AC2835">
            <v>388.125</v>
          </cell>
          <cell r="AD2835" t="str">
            <v>BOM</v>
          </cell>
        </row>
        <row r="2836">
          <cell r="X2836">
            <v>8258</v>
          </cell>
          <cell r="Y2836">
            <v>2041346</v>
          </cell>
          <cell r="Z2836" t="str">
            <v>UNIDADE DE TERAPIA INTENSIVA</v>
          </cell>
          <cell r="AA2836">
            <v>10</v>
          </cell>
          <cell r="AB2836" t="str">
            <v>MÓVEIS E UTENSÍLIOS</v>
          </cell>
          <cell r="AC2836">
            <v>388.125</v>
          </cell>
          <cell r="AD2836" t="str">
            <v>BOM</v>
          </cell>
        </row>
        <row r="2837">
          <cell r="X2837">
            <v>8259</v>
          </cell>
          <cell r="Y2837">
            <v>2041347</v>
          </cell>
          <cell r="Z2837" t="str">
            <v>HEMODIALISE / DIÁLISE</v>
          </cell>
          <cell r="AA2837">
            <v>10</v>
          </cell>
          <cell r="AB2837" t="str">
            <v>MÓVEIS E UTENSÍLIOS</v>
          </cell>
          <cell r="AC2837">
            <v>388.125</v>
          </cell>
          <cell r="AD2837" t="str">
            <v>BOM</v>
          </cell>
        </row>
        <row r="2838">
          <cell r="X2838">
            <v>8260</v>
          </cell>
          <cell r="Y2838">
            <v>2041348</v>
          </cell>
          <cell r="Z2838" t="str">
            <v>CLINICA MÉDICA</v>
          </cell>
          <cell r="AA2838">
            <v>10</v>
          </cell>
          <cell r="AB2838" t="str">
            <v>MÓVEIS E UTENSÍLIOS</v>
          </cell>
          <cell r="AC2838">
            <v>388.125</v>
          </cell>
          <cell r="AD2838" t="str">
            <v>BOM</v>
          </cell>
        </row>
        <row r="2839">
          <cell r="X2839">
            <v>8261</v>
          </cell>
          <cell r="Y2839">
            <v>2041349</v>
          </cell>
          <cell r="Z2839" t="str">
            <v>HEMODIALISE / DIÁLISE</v>
          </cell>
          <cell r="AA2839">
            <v>10</v>
          </cell>
          <cell r="AB2839" t="str">
            <v>MÓVEIS E UTENSÍLIOS</v>
          </cell>
          <cell r="AC2839">
            <v>388.125</v>
          </cell>
          <cell r="AD2839" t="str">
            <v>BOM</v>
          </cell>
        </row>
        <row r="2840">
          <cell r="X2840">
            <v>8262</v>
          </cell>
          <cell r="Y2840">
            <v>2041350</v>
          </cell>
          <cell r="Z2840" t="str">
            <v>CLINICA MÉDICA</v>
          </cell>
          <cell r="AA2840">
            <v>10</v>
          </cell>
          <cell r="AB2840" t="str">
            <v>MÓVEIS E UTENSÍLIOS</v>
          </cell>
          <cell r="AC2840">
            <v>388.125</v>
          </cell>
          <cell r="AD2840" t="str">
            <v>BOM</v>
          </cell>
        </row>
        <row r="2841">
          <cell r="X2841">
            <v>8263</v>
          </cell>
          <cell r="Y2841">
            <v>2041351</v>
          </cell>
          <cell r="Z2841" t="str">
            <v>CLINICA MÉDICA</v>
          </cell>
          <cell r="AA2841">
            <v>10</v>
          </cell>
          <cell r="AB2841" t="str">
            <v>MÓVEIS E UTENSÍLIOS</v>
          </cell>
          <cell r="AC2841">
            <v>388.125</v>
          </cell>
          <cell r="AD2841" t="str">
            <v>BOM</v>
          </cell>
        </row>
        <row r="2842">
          <cell r="X2842">
            <v>8264</v>
          </cell>
          <cell r="Y2842">
            <v>2041352</v>
          </cell>
          <cell r="Z2842" t="str">
            <v>CLINICA MÉDICA</v>
          </cell>
          <cell r="AA2842">
            <v>10</v>
          </cell>
          <cell r="AB2842" t="str">
            <v>MÓVEIS E UTENSÍLIOS</v>
          </cell>
          <cell r="AC2842">
            <v>388.125</v>
          </cell>
          <cell r="AD2842" t="str">
            <v>BOM</v>
          </cell>
        </row>
        <row r="2843">
          <cell r="X2843">
            <v>8265</v>
          </cell>
          <cell r="Y2843">
            <v>2041353</v>
          </cell>
          <cell r="Z2843" t="str">
            <v>CLINICA MÉDICA</v>
          </cell>
          <cell r="AA2843">
            <v>10</v>
          </cell>
          <cell r="AB2843" t="str">
            <v>MÓVEIS E UTENSÍLIOS</v>
          </cell>
          <cell r="AC2843">
            <v>388.125</v>
          </cell>
          <cell r="AD2843" t="str">
            <v>BOM</v>
          </cell>
        </row>
        <row r="2844">
          <cell r="X2844">
            <v>8266</v>
          </cell>
          <cell r="Y2844">
            <v>2041354</v>
          </cell>
          <cell r="Z2844" t="str">
            <v>CLINICA MÉDICA</v>
          </cell>
          <cell r="AA2844">
            <v>10</v>
          </cell>
          <cell r="AB2844" t="str">
            <v>MÓVEIS E UTENSÍLIOS</v>
          </cell>
          <cell r="AC2844">
            <v>388.125</v>
          </cell>
          <cell r="AD2844" t="str">
            <v>BOM</v>
          </cell>
        </row>
        <row r="2845">
          <cell r="X2845">
            <v>8267</v>
          </cell>
          <cell r="Y2845">
            <v>2041355</v>
          </cell>
          <cell r="Z2845" t="str">
            <v>CLINICA MÉDICA</v>
          </cell>
          <cell r="AA2845">
            <v>10</v>
          </cell>
          <cell r="AB2845" t="str">
            <v>MÓVEIS E UTENSÍLIOS</v>
          </cell>
          <cell r="AC2845">
            <v>388.125</v>
          </cell>
          <cell r="AD2845" t="str">
            <v>BOM</v>
          </cell>
        </row>
        <row r="2846">
          <cell r="X2846">
            <v>8268</v>
          </cell>
          <cell r="Y2846">
            <v>2041356</v>
          </cell>
          <cell r="Z2846" t="str">
            <v>CLINICA MÉDICA</v>
          </cell>
          <cell r="AA2846">
            <v>10</v>
          </cell>
          <cell r="AB2846" t="str">
            <v>MÓVEIS E UTENSÍLIOS</v>
          </cell>
          <cell r="AC2846">
            <v>388.125</v>
          </cell>
          <cell r="AD2846" t="str">
            <v>BOM</v>
          </cell>
        </row>
        <row r="2847">
          <cell r="X2847">
            <v>8269</v>
          </cell>
          <cell r="Y2847">
            <v>2041357</v>
          </cell>
          <cell r="Z2847" t="str">
            <v>CLINICA MÉDICA</v>
          </cell>
          <cell r="AA2847">
            <v>10</v>
          </cell>
          <cell r="AB2847" t="str">
            <v>MÓVEIS E UTENSÍLIOS</v>
          </cell>
          <cell r="AC2847">
            <v>388.125</v>
          </cell>
          <cell r="AD2847" t="str">
            <v>BOM</v>
          </cell>
        </row>
        <row r="2848">
          <cell r="X2848">
            <v>8270</v>
          </cell>
          <cell r="Y2848">
            <v>2041358</v>
          </cell>
          <cell r="Z2848" t="str">
            <v>UNIDADE DE TERAPIA INTENSIVA</v>
          </cell>
          <cell r="AA2848">
            <v>10</v>
          </cell>
          <cell r="AB2848" t="str">
            <v>MÓVEIS E UTENSÍLIOS</v>
          </cell>
          <cell r="AC2848">
            <v>388.125</v>
          </cell>
          <cell r="AD2848" t="str">
            <v>BOM</v>
          </cell>
        </row>
        <row r="2849">
          <cell r="X2849">
            <v>8271</v>
          </cell>
          <cell r="Y2849">
            <v>2041359</v>
          </cell>
          <cell r="Z2849" t="str">
            <v>CLINICA MÉDICA</v>
          </cell>
          <cell r="AA2849">
            <v>10</v>
          </cell>
          <cell r="AB2849" t="str">
            <v>MÓVEIS E UTENSÍLIOS</v>
          </cell>
          <cell r="AC2849">
            <v>388.125</v>
          </cell>
          <cell r="AD2849" t="str">
            <v>BOM</v>
          </cell>
        </row>
        <row r="2850">
          <cell r="X2850">
            <v>8272</v>
          </cell>
          <cell r="Y2850">
            <v>2041360</v>
          </cell>
          <cell r="Z2850" t="str">
            <v>CLINICA MÉDICA</v>
          </cell>
          <cell r="AA2850">
            <v>10</v>
          </cell>
          <cell r="AB2850" t="str">
            <v>MÓVEIS E UTENSÍLIOS</v>
          </cell>
          <cell r="AC2850">
            <v>388.125</v>
          </cell>
          <cell r="AD2850" t="str">
            <v>BOM</v>
          </cell>
        </row>
        <row r="2851">
          <cell r="X2851">
            <v>8273</v>
          </cell>
          <cell r="Y2851">
            <v>2041361</v>
          </cell>
          <cell r="Z2851" t="str">
            <v>CLINICA MÉDICA</v>
          </cell>
          <cell r="AA2851">
            <v>10</v>
          </cell>
          <cell r="AB2851" t="str">
            <v>MÓVEIS E UTENSÍLIOS</v>
          </cell>
          <cell r="AC2851">
            <v>388.125</v>
          </cell>
          <cell r="AD2851" t="str">
            <v>BOM</v>
          </cell>
        </row>
        <row r="2852">
          <cell r="X2852">
            <v>8274</v>
          </cell>
          <cell r="Y2852">
            <v>2041362</v>
          </cell>
          <cell r="Z2852" t="str">
            <v>CLINICA MÉDICA</v>
          </cell>
          <cell r="AA2852">
            <v>10</v>
          </cell>
          <cell r="AB2852" t="str">
            <v>MÓVEIS E UTENSÍLIOS</v>
          </cell>
          <cell r="AC2852">
            <v>388.125</v>
          </cell>
          <cell r="AD2852" t="str">
            <v>BOM</v>
          </cell>
        </row>
        <row r="2853">
          <cell r="X2853">
            <v>8275</v>
          </cell>
          <cell r="Y2853">
            <v>2041363</v>
          </cell>
          <cell r="Z2853" t="str">
            <v>UNIDADE DE TERAPIA INTENSIVA</v>
          </cell>
          <cell r="AA2853">
            <v>10</v>
          </cell>
          <cell r="AB2853" t="str">
            <v>MÓVEIS E UTENSÍLIOS</v>
          </cell>
          <cell r="AC2853">
            <v>388.125</v>
          </cell>
          <cell r="AD2853" t="str">
            <v>BOM</v>
          </cell>
        </row>
        <row r="2854">
          <cell r="X2854">
            <v>8276</v>
          </cell>
          <cell r="Y2854">
            <v>2041364</v>
          </cell>
          <cell r="Z2854" t="str">
            <v>CLINICA MÉDICA</v>
          </cell>
          <cell r="AA2854">
            <v>10</v>
          </cell>
          <cell r="AB2854" t="str">
            <v>MÓVEIS E UTENSÍLIOS</v>
          </cell>
          <cell r="AC2854">
            <v>388.125</v>
          </cell>
          <cell r="AD2854" t="str">
            <v>BOM</v>
          </cell>
        </row>
        <row r="2855">
          <cell r="X2855">
            <v>8277</v>
          </cell>
          <cell r="Y2855">
            <v>2041365</v>
          </cell>
          <cell r="Z2855" t="str">
            <v>CLINICA MÉDICA</v>
          </cell>
          <cell r="AA2855">
            <v>10</v>
          </cell>
          <cell r="AB2855" t="str">
            <v>MÓVEIS E UTENSÍLIOS</v>
          </cell>
          <cell r="AC2855">
            <v>388.125</v>
          </cell>
          <cell r="AD2855" t="str">
            <v>BOM</v>
          </cell>
        </row>
        <row r="2856">
          <cell r="X2856">
            <v>8278</v>
          </cell>
          <cell r="Y2856">
            <v>2041366</v>
          </cell>
          <cell r="Z2856" t="str">
            <v>CLÍNICA CIRURGICA</v>
          </cell>
          <cell r="AA2856">
            <v>10</v>
          </cell>
          <cell r="AB2856" t="str">
            <v>MÓVEIS E UTENSÍLIOS</v>
          </cell>
          <cell r="AC2856">
            <v>388.125</v>
          </cell>
          <cell r="AD2856" t="str">
            <v>BOM</v>
          </cell>
        </row>
        <row r="2857">
          <cell r="X2857">
            <v>8279</v>
          </cell>
          <cell r="Y2857">
            <v>2041367</v>
          </cell>
          <cell r="Z2857" t="str">
            <v>CLÍNICA CIRURGICA</v>
          </cell>
          <cell r="AA2857">
            <v>10</v>
          </cell>
          <cell r="AB2857" t="str">
            <v>MÓVEIS E UTENSÍLIOS</v>
          </cell>
          <cell r="AC2857">
            <v>388.125</v>
          </cell>
          <cell r="AD2857" t="str">
            <v>BOM</v>
          </cell>
        </row>
        <row r="2858">
          <cell r="X2858">
            <v>8280</v>
          </cell>
          <cell r="Y2858">
            <v>2041368</v>
          </cell>
          <cell r="Z2858" t="str">
            <v>CLINICA MÉDICA</v>
          </cell>
          <cell r="AA2858">
            <v>10</v>
          </cell>
          <cell r="AB2858" t="str">
            <v>MÓVEIS E UTENSÍLIOS</v>
          </cell>
          <cell r="AC2858">
            <v>388.125</v>
          </cell>
          <cell r="AD2858" t="str">
            <v>BOM</v>
          </cell>
        </row>
        <row r="2859">
          <cell r="X2859">
            <v>8281</v>
          </cell>
          <cell r="Y2859">
            <v>2041369</v>
          </cell>
          <cell r="Z2859" t="str">
            <v>UNIDADE DE TERAPIA INTENSIVA</v>
          </cell>
          <cell r="AA2859">
            <v>10</v>
          </cell>
          <cell r="AB2859" t="str">
            <v>MÓVEIS E UTENSÍLIOS</v>
          </cell>
          <cell r="AC2859">
            <v>388.125</v>
          </cell>
          <cell r="AD2859" t="str">
            <v>BOM</v>
          </cell>
        </row>
        <row r="2860">
          <cell r="X2860">
            <v>8282</v>
          </cell>
          <cell r="Y2860">
            <v>2041370</v>
          </cell>
          <cell r="Z2860" t="str">
            <v>CLINICA MÉDICA</v>
          </cell>
          <cell r="AA2860">
            <v>10</v>
          </cell>
          <cell r="AB2860" t="str">
            <v>MÓVEIS E UTENSÍLIOS</v>
          </cell>
          <cell r="AC2860">
            <v>388.125</v>
          </cell>
          <cell r="AD2860" t="str">
            <v>BOM</v>
          </cell>
        </row>
        <row r="2861">
          <cell r="X2861">
            <v>8282</v>
          </cell>
          <cell r="Y2861">
            <v>2041371</v>
          </cell>
          <cell r="Z2861" t="str">
            <v>CLÍNICA CIRURGICA</v>
          </cell>
          <cell r="AA2861">
            <v>10</v>
          </cell>
          <cell r="AB2861" t="str">
            <v>MÓVEIS E UTENSÍLIOS</v>
          </cell>
          <cell r="AC2861">
            <v>388.125</v>
          </cell>
          <cell r="AD2861" t="str">
            <v>BOM</v>
          </cell>
        </row>
        <row r="2862">
          <cell r="X2862">
            <v>8283</v>
          </cell>
          <cell r="Y2862">
            <v>2041372</v>
          </cell>
          <cell r="Z2862" t="str">
            <v>CLINICA MÉDICA</v>
          </cell>
          <cell r="AA2862">
            <v>10</v>
          </cell>
          <cell r="AB2862" t="str">
            <v>MÓVEIS E UTENSÍLIOS</v>
          </cell>
          <cell r="AC2862">
            <v>388.125</v>
          </cell>
          <cell r="AD2862" t="str">
            <v>BOM</v>
          </cell>
        </row>
        <row r="2863">
          <cell r="X2863">
            <v>8284</v>
          </cell>
          <cell r="Y2863">
            <v>2041373</v>
          </cell>
          <cell r="Z2863" t="str">
            <v>CLINICA MÉDICA</v>
          </cell>
          <cell r="AA2863">
            <v>10</v>
          </cell>
          <cell r="AB2863" t="str">
            <v>MÓVEIS E UTENSÍLIOS</v>
          </cell>
          <cell r="AC2863">
            <v>388.125</v>
          </cell>
          <cell r="AD2863" t="str">
            <v>BOM</v>
          </cell>
        </row>
        <row r="2864">
          <cell r="X2864">
            <v>8285</v>
          </cell>
          <cell r="Y2864">
            <v>2041374</v>
          </cell>
          <cell r="Z2864" t="str">
            <v>CLINICA MÉDICA</v>
          </cell>
          <cell r="AA2864">
            <v>10</v>
          </cell>
          <cell r="AB2864" t="str">
            <v>MÓVEIS E UTENSÍLIOS</v>
          </cell>
          <cell r="AC2864">
            <v>388.125</v>
          </cell>
          <cell r="AD2864" t="str">
            <v>BOM</v>
          </cell>
        </row>
        <row r="2865">
          <cell r="X2865">
            <v>8286</v>
          </cell>
          <cell r="Y2865">
            <v>2041375</v>
          </cell>
          <cell r="Z2865" t="str">
            <v>CLÍNICA CIRURGICA</v>
          </cell>
          <cell r="AA2865">
            <v>10</v>
          </cell>
          <cell r="AB2865" t="str">
            <v>MÓVEIS E UTENSÍLIOS</v>
          </cell>
          <cell r="AC2865">
            <v>388.125</v>
          </cell>
          <cell r="AD2865" t="str">
            <v>BOM</v>
          </cell>
        </row>
        <row r="2866">
          <cell r="X2866">
            <v>8287</v>
          </cell>
          <cell r="Y2866">
            <v>2041376</v>
          </cell>
          <cell r="Z2866" t="str">
            <v>CLÍNICA CIRURGICA</v>
          </cell>
          <cell r="AA2866">
            <v>10</v>
          </cell>
          <cell r="AB2866" t="str">
            <v>MÓVEIS E UTENSÍLIOS</v>
          </cell>
          <cell r="AC2866">
            <v>388.125</v>
          </cell>
          <cell r="AD2866" t="str">
            <v>BOM</v>
          </cell>
        </row>
        <row r="2867">
          <cell r="X2867">
            <v>8291</v>
          </cell>
          <cell r="Y2867">
            <v>2041377</v>
          </cell>
          <cell r="Z2867" t="str">
            <v>CLÍNICA CIRURGICA</v>
          </cell>
          <cell r="AA2867">
            <v>10</v>
          </cell>
          <cell r="AB2867" t="str">
            <v>MÓVEIS E UTENSÍLIOS</v>
          </cell>
          <cell r="AC2867">
            <v>388.125</v>
          </cell>
          <cell r="AD2867" t="str">
            <v>BOM</v>
          </cell>
        </row>
        <row r="2868">
          <cell r="X2868">
            <v>8293</v>
          </cell>
          <cell r="Y2868">
            <v>2041378</v>
          </cell>
          <cell r="Z2868" t="str">
            <v>CLÍNICA CIRURGICA</v>
          </cell>
          <cell r="AA2868">
            <v>10</v>
          </cell>
          <cell r="AB2868" t="str">
            <v>MÓVEIS E UTENSÍLIOS</v>
          </cell>
          <cell r="AC2868">
            <v>388.125</v>
          </cell>
          <cell r="AD2868" t="str">
            <v>BOM</v>
          </cell>
        </row>
        <row r="2869">
          <cell r="X2869">
            <v>8294</v>
          </cell>
          <cell r="Y2869">
            <v>2041379</v>
          </cell>
          <cell r="Z2869" t="str">
            <v>CLÍNICA CIRURGICA</v>
          </cell>
          <cell r="AA2869">
            <v>10</v>
          </cell>
          <cell r="AB2869" t="str">
            <v>MÓVEIS E UTENSÍLIOS</v>
          </cell>
          <cell r="AC2869">
            <v>388.125</v>
          </cell>
          <cell r="AD2869" t="str">
            <v>BOM</v>
          </cell>
        </row>
        <row r="2870">
          <cell r="X2870">
            <v>8295</v>
          </cell>
          <cell r="Y2870">
            <v>2041380</v>
          </cell>
          <cell r="Z2870" t="str">
            <v>CLÍNICA CIRURGICA</v>
          </cell>
          <cell r="AA2870">
            <v>10</v>
          </cell>
          <cell r="AB2870" t="str">
            <v>MÓVEIS E UTENSÍLIOS</v>
          </cell>
          <cell r="AC2870">
            <v>388.125</v>
          </cell>
          <cell r="AD2870" t="str">
            <v>BOM</v>
          </cell>
        </row>
        <row r="2871">
          <cell r="X2871">
            <v>8296</v>
          </cell>
          <cell r="Y2871">
            <v>2041381</v>
          </cell>
          <cell r="Z2871" t="str">
            <v>CLÍNICA CIRURGICA</v>
          </cell>
          <cell r="AA2871">
            <v>10</v>
          </cell>
          <cell r="AB2871" t="str">
            <v>MÓVEIS E UTENSÍLIOS</v>
          </cell>
          <cell r="AC2871">
            <v>388.125</v>
          </cell>
          <cell r="AD2871" t="str">
            <v>BOM</v>
          </cell>
        </row>
        <row r="2872">
          <cell r="X2872">
            <v>8297</v>
          </cell>
          <cell r="Y2872">
            <v>2041382</v>
          </cell>
          <cell r="Z2872" t="str">
            <v>CLÍNICA CIRURGICA</v>
          </cell>
          <cell r="AA2872">
            <v>10</v>
          </cell>
          <cell r="AB2872" t="str">
            <v>MÓVEIS E UTENSÍLIOS</v>
          </cell>
          <cell r="AC2872">
            <v>388.125</v>
          </cell>
          <cell r="AD2872" t="str">
            <v>BOM</v>
          </cell>
        </row>
        <row r="2873">
          <cell r="X2873">
            <v>8313</v>
          </cell>
          <cell r="Y2873">
            <v>2041383</v>
          </cell>
          <cell r="Z2873" t="str">
            <v>CLÍNICA MÉDICA</v>
          </cell>
          <cell r="AA2873">
            <v>10</v>
          </cell>
          <cell r="AB2873" t="str">
            <v>MÓVEIS E UTENSÍLIOS</v>
          </cell>
          <cell r="AC2873">
            <v>388.125</v>
          </cell>
          <cell r="AD2873" t="str">
            <v>BOM</v>
          </cell>
        </row>
        <row r="2874">
          <cell r="X2874">
            <v>8314</v>
          </cell>
          <cell r="Y2874">
            <v>2041384</v>
          </cell>
          <cell r="Z2874" t="str">
            <v>CLÍNICA MÉDICA</v>
          </cell>
          <cell r="AA2874">
            <v>10</v>
          </cell>
          <cell r="AB2874" t="str">
            <v>MÓVEIS E UTENSÍLIOS</v>
          </cell>
          <cell r="AC2874">
            <v>388.125</v>
          </cell>
          <cell r="AD2874" t="str">
            <v>BOM</v>
          </cell>
        </row>
        <row r="2875">
          <cell r="X2875">
            <v>8315</v>
          </cell>
          <cell r="Y2875">
            <v>2041385</v>
          </cell>
          <cell r="Z2875" t="str">
            <v>CLÍNICA MÉDICA</v>
          </cell>
          <cell r="AA2875">
            <v>10</v>
          </cell>
          <cell r="AB2875" t="str">
            <v>MÓVEIS E UTENSÍLIOS</v>
          </cell>
          <cell r="AC2875">
            <v>388.125</v>
          </cell>
          <cell r="AD2875" t="str">
            <v>BOM</v>
          </cell>
        </row>
        <row r="2876">
          <cell r="X2876">
            <v>8316</v>
          </cell>
          <cell r="Y2876">
            <v>2041386</v>
          </cell>
          <cell r="Z2876" t="str">
            <v>UNIDADE DE TERAPIA INTENSIVA</v>
          </cell>
          <cell r="AA2876">
            <v>10</v>
          </cell>
          <cell r="AB2876" t="str">
            <v>MÓVEIS E UTENSÍLIOS</v>
          </cell>
          <cell r="AC2876">
            <v>388.125</v>
          </cell>
          <cell r="AD2876" t="str">
            <v>BOM</v>
          </cell>
        </row>
        <row r="2877">
          <cell r="X2877">
            <v>8317</v>
          </cell>
          <cell r="Y2877">
            <v>2041387</v>
          </cell>
          <cell r="Z2877" t="str">
            <v>CLÍNICA MÉDICA</v>
          </cell>
          <cell r="AA2877">
            <v>10</v>
          </cell>
          <cell r="AB2877" t="str">
            <v>MÓVEIS E UTENSÍLIOS</v>
          </cell>
          <cell r="AC2877">
            <v>388.125</v>
          </cell>
          <cell r="AD2877" t="str">
            <v>BOM</v>
          </cell>
        </row>
        <row r="2878">
          <cell r="X2878">
            <v>8318</v>
          </cell>
          <cell r="Y2878">
            <v>2041388</v>
          </cell>
          <cell r="Z2878" t="str">
            <v>CLÍNICA MÉDICA</v>
          </cell>
          <cell r="AA2878">
            <v>10</v>
          </cell>
          <cell r="AB2878" t="str">
            <v>MÓVEIS E UTENSÍLIOS</v>
          </cell>
          <cell r="AC2878">
            <v>388.125</v>
          </cell>
          <cell r="AD2878" t="str">
            <v>BOM</v>
          </cell>
        </row>
        <row r="2879">
          <cell r="X2879">
            <v>8319</v>
          </cell>
          <cell r="Y2879">
            <v>2041389</v>
          </cell>
          <cell r="Z2879" t="str">
            <v>CLÍNICA MÉDICA</v>
          </cell>
          <cell r="AA2879">
            <v>10</v>
          </cell>
          <cell r="AB2879" t="str">
            <v>MÓVEIS E UTENSÍLIOS</v>
          </cell>
          <cell r="AC2879">
            <v>388.125</v>
          </cell>
          <cell r="AD2879" t="str">
            <v>BOM</v>
          </cell>
        </row>
        <row r="2880">
          <cell r="X2880">
            <v>8320</v>
          </cell>
          <cell r="Y2880">
            <v>2041390</v>
          </cell>
          <cell r="Z2880" t="str">
            <v>CLÍNICA MÉDICA</v>
          </cell>
          <cell r="AA2880">
            <v>10</v>
          </cell>
          <cell r="AB2880" t="str">
            <v>MÓVEIS E UTENSÍLIOS</v>
          </cell>
          <cell r="AC2880">
            <v>388.125</v>
          </cell>
          <cell r="AD2880" t="str">
            <v>BOM</v>
          </cell>
        </row>
        <row r="2881">
          <cell r="X2881">
            <v>8321</v>
          </cell>
          <cell r="Y2881">
            <v>2041391</v>
          </cell>
          <cell r="Z2881" t="str">
            <v>UNIDADE DE TERAPIA INTENSIVA</v>
          </cell>
          <cell r="AA2881">
            <v>10</v>
          </cell>
          <cell r="AB2881" t="str">
            <v>MÓVEIS E UTENSÍLIOS</v>
          </cell>
          <cell r="AC2881">
            <v>388.125</v>
          </cell>
          <cell r="AD2881" t="str">
            <v>BOM</v>
          </cell>
        </row>
        <row r="2882">
          <cell r="X2882">
            <v>8322</v>
          </cell>
          <cell r="Y2882">
            <v>2041392</v>
          </cell>
          <cell r="Z2882" t="str">
            <v>CLÍNICA MÉDICA</v>
          </cell>
          <cell r="AA2882">
            <v>10</v>
          </cell>
          <cell r="AB2882" t="str">
            <v>MÓVEIS E UTENSÍLIOS</v>
          </cell>
          <cell r="AC2882">
            <v>388.125</v>
          </cell>
          <cell r="AD2882" t="str">
            <v>BOM</v>
          </cell>
        </row>
        <row r="2883">
          <cell r="X2883">
            <v>8323</v>
          </cell>
          <cell r="Y2883">
            <v>2041393</v>
          </cell>
          <cell r="Z2883" t="str">
            <v>CLÍNICA MÉDICA</v>
          </cell>
          <cell r="AA2883">
            <v>10</v>
          </cell>
          <cell r="AB2883" t="str">
            <v>MÓVEIS E UTENSÍLIOS</v>
          </cell>
          <cell r="AC2883">
            <v>388.125</v>
          </cell>
          <cell r="AD2883" t="str">
            <v>BOM</v>
          </cell>
        </row>
        <row r="2884">
          <cell r="X2884">
            <v>8324</v>
          </cell>
          <cell r="Y2884">
            <v>2041394</v>
          </cell>
          <cell r="Z2884" t="str">
            <v>CLÍNICA MÉDICA</v>
          </cell>
          <cell r="AA2884">
            <v>10</v>
          </cell>
          <cell r="AB2884" t="str">
            <v>MÓVEIS E UTENSÍLIOS</v>
          </cell>
          <cell r="AC2884">
            <v>388.125</v>
          </cell>
          <cell r="AD2884" t="str">
            <v>BOM</v>
          </cell>
        </row>
        <row r="2885">
          <cell r="X2885">
            <v>8325</v>
          </cell>
          <cell r="Y2885">
            <v>2041395</v>
          </cell>
          <cell r="Z2885" t="str">
            <v>CLÍNICA MÉDICA</v>
          </cell>
          <cell r="AA2885">
            <v>10</v>
          </cell>
          <cell r="AB2885" t="str">
            <v>MÓVEIS E UTENSÍLIOS</v>
          </cell>
          <cell r="AC2885">
            <v>388.125</v>
          </cell>
          <cell r="AD2885" t="str">
            <v>BOM</v>
          </cell>
        </row>
        <row r="2886">
          <cell r="X2886">
            <v>8326</v>
          </cell>
          <cell r="Y2886">
            <v>2041396</v>
          </cell>
          <cell r="Z2886" t="str">
            <v>CLÍNICA MÉDICA</v>
          </cell>
          <cell r="AA2886">
            <v>10</v>
          </cell>
          <cell r="AB2886" t="str">
            <v>MÓVEIS E UTENSÍLIOS</v>
          </cell>
          <cell r="AC2886">
            <v>388.125</v>
          </cell>
          <cell r="AD2886" t="str">
            <v>BOM</v>
          </cell>
        </row>
        <row r="2887">
          <cell r="X2887">
            <v>8327</v>
          </cell>
          <cell r="Y2887">
            <v>2041397</v>
          </cell>
          <cell r="Z2887" t="str">
            <v>CLÍNICA MÉDICA</v>
          </cell>
          <cell r="AA2887">
            <v>10</v>
          </cell>
          <cell r="AB2887" t="str">
            <v>MÓVEIS E UTENSÍLIOS</v>
          </cell>
          <cell r="AC2887">
            <v>388.125</v>
          </cell>
          <cell r="AD2887" t="str">
            <v>BOM</v>
          </cell>
        </row>
        <row r="2888">
          <cell r="X2888">
            <v>8328</v>
          </cell>
          <cell r="Y2888">
            <v>2041398</v>
          </cell>
          <cell r="Z2888" t="str">
            <v>CLÍNICA MÉDICA</v>
          </cell>
          <cell r="AA2888">
            <v>10</v>
          </cell>
          <cell r="AB2888" t="str">
            <v>MÓVEIS E UTENSÍLIOS</v>
          </cell>
          <cell r="AC2888">
            <v>388.125</v>
          </cell>
          <cell r="AD2888" t="str">
            <v>BOM</v>
          </cell>
        </row>
        <row r="2889">
          <cell r="X2889">
            <v>8329</v>
          </cell>
          <cell r="Y2889">
            <v>2041399</v>
          </cell>
          <cell r="Z2889" t="str">
            <v>CLÍNICA MÉDICA</v>
          </cell>
          <cell r="AA2889">
            <v>10</v>
          </cell>
          <cell r="AB2889" t="str">
            <v>MÓVEIS E UTENSÍLIOS</v>
          </cell>
          <cell r="AC2889">
            <v>388.125</v>
          </cell>
          <cell r="AD2889" t="str">
            <v>BOM</v>
          </cell>
        </row>
        <row r="2890">
          <cell r="X2890">
            <v>8330</v>
          </cell>
          <cell r="Y2890">
            <v>2041400</v>
          </cell>
          <cell r="Z2890" t="str">
            <v>CLÍNICA MÉDICA</v>
          </cell>
          <cell r="AA2890">
            <v>10</v>
          </cell>
          <cell r="AB2890" t="str">
            <v>MÓVEIS E UTENSÍLIOS</v>
          </cell>
          <cell r="AC2890">
            <v>388.125</v>
          </cell>
          <cell r="AD2890" t="str">
            <v>BOM</v>
          </cell>
        </row>
        <row r="2891">
          <cell r="X2891">
            <v>8331</v>
          </cell>
          <cell r="Y2891">
            <v>2041401</v>
          </cell>
          <cell r="Z2891" t="str">
            <v>CLÍNICA MÉDICA</v>
          </cell>
          <cell r="AA2891">
            <v>10</v>
          </cell>
          <cell r="AB2891" t="str">
            <v>MÓVEIS E UTENSÍLIOS</v>
          </cell>
          <cell r="AC2891">
            <v>388.125</v>
          </cell>
          <cell r="AD2891" t="str">
            <v>BOM</v>
          </cell>
        </row>
        <row r="2892">
          <cell r="X2892">
            <v>8332</v>
          </cell>
          <cell r="Y2892">
            <v>2041402</v>
          </cell>
          <cell r="Z2892" t="str">
            <v>CLÍNICA MÉDICA</v>
          </cell>
          <cell r="AA2892">
            <v>10</v>
          </cell>
          <cell r="AB2892" t="str">
            <v>MÓVEIS E UTENSÍLIOS</v>
          </cell>
          <cell r="AC2892">
            <v>388.125</v>
          </cell>
          <cell r="AD2892" t="str">
            <v>BOM</v>
          </cell>
        </row>
        <row r="2893">
          <cell r="X2893">
            <v>8333</v>
          </cell>
          <cell r="Y2893">
            <v>2041403</v>
          </cell>
          <cell r="Z2893" t="str">
            <v>UNIDADE DE TERAPIA INTENSIVA</v>
          </cell>
          <cell r="AA2893">
            <v>10</v>
          </cell>
          <cell r="AB2893" t="str">
            <v>MÓVEIS E UTENSÍLIOS</v>
          </cell>
          <cell r="AC2893">
            <v>388.125</v>
          </cell>
          <cell r="AD2893" t="str">
            <v>BOM</v>
          </cell>
        </row>
        <row r="2894">
          <cell r="X2894">
            <v>8334</v>
          </cell>
          <cell r="Y2894">
            <v>2041404</v>
          </cell>
          <cell r="Z2894" t="str">
            <v>CLÍNICA CIRURGICA</v>
          </cell>
          <cell r="AA2894">
            <v>10</v>
          </cell>
          <cell r="AB2894" t="str">
            <v>MÓVEIS E UTENSÍLIOS</v>
          </cell>
          <cell r="AC2894">
            <v>388.125</v>
          </cell>
          <cell r="AD2894" t="str">
            <v>BOM</v>
          </cell>
        </row>
        <row r="2895">
          <cell r="X2895">
            <v>8335</v>
          </cell>
          <cell r="Y2895">
            <v>2041405</v>
          </cell>
          <cell r="Z2895" t="str">
            <v>UNIDADE DE TERAPIA INTENSIVA</v>
          </cell>
          <cell r="AA2895">
            <v>10</v>
          </cell>
          <cell r="AB2895" t="str">
            <v>MÓVEIS E UTENSÍLIOS</v>
          </cell>
          <cell r="AC2895">
            <v>388.125</v>
          </cell>
          <cell r="AD2895" t="str">
            <v>BOM</v>
          </cell>
        </row>
        <row r="2896">
          <cell r="X2896">
            <v>8336</v>
          </cell>
          <cell r="Y2896">
            <v>2041406</v>
          </cell>
          <cell r="Z2896" t="str">
            <v>UNIDADE DE TERAPIA INTENSIVA</v>
          </cell>
          <cell r="AA2896">
            <v>10</v>
          </cell>
          <cell r="AB2896" t="str">
            <v>MÓVEIS E UTENSÍLIOS</v>
          </cell>
          <cell r="AC2896">
            <v>388.125</v>
          </cell>
          <cell r="AD2896" t="str">
            <v>BOM</v>
          </cell>
        </row>
        <row r="2897">
          <cell r="X2897">
            <v>8337</v>
          </cell>
          <cell r="Y2897">
            <v>2041407</v>
          </cell>
          <cell r="Z2897" t="str">
            <v>CLÍNICA CIRURGICA</v>
          </cell>
          <cell r="AA2897">
            <v>10</v>
          </cell>
          <cell r="AB2897" t="str">
            <v>MÓVEIS E UTENSÍLIOS</v>
          </cell>
          <cell r="AC2897">
            <v>388.125</v>
          </cell>
          <cell r="AD2897" t="str">
            <v>BOM</v>
          </cell>
        </row>
        <row r="2898">
          <cell r="X2898">
            <v>8338</v>
          </cell>
          <cell r="Y2898">
            <v>2041408</v>
          </cell>
          <cell r="Z2898" t="str">
            <v>CLÍNICA CIRURGICA</v>
          </cell>
          <cell r="AA2898">
            <v>10</v>
          </cell>
          <cell r="AB2898" t="str">
            <v>MÓVEIS E UTENSÍLIOS</v>
          </cell>
          <cell r="AC2898">
            <v>388.125</v>
          </cell>
          <cell r="AD2898" t="str">
            <v>BOM</v>
          </cell>
        </row>
        <row r="2899">
          <cell r="X2899">
            <v>8339</v>
          </cell>
          <cell r="Y2899">
            <v>2041409</v>
          </cell>
          <cell r="Z2899" t="str">
            <v>HEMODIALISE / DIÁLISE</v>
          </cell>
          <cell r="AA2899">
            <v>10</v>
          </cell>
          <cell r="AB2899" t="str">
            <v>MÓVEIS E UTENSÍLIOS</v>
          </cell>
          <cell r="AC2899">
            <v>388.125</v>
          </cell>
          <cell r="AD2899" t="str">
            <v>BOM</v>
          </cell>
        </row>
        <row r="2900">
          <cell r="X2900">
            <v>8339</v>
          </cell>
          <cell r="Y2900">
            <v>2041410</v>
          </cell>
          <cell r="Z2900" t="str">
            <v>CLÍNICA CIRURGICA</v>
          </cell>
          <cell r="AA2900">
            <v>10</v>
          </cell>
          <cell r="AB2900" t="str">
            <v>MÓVEIS E UTENSÍLIOS</v>
          </cell>
          <cell r="AC2900">
            <v>388.125</v>
          </cell>
          <cell r="AD2900" t="str">
            <v>BOM</v>
          </cell>
        </row>
        <row r="2901">
          <cell r="X2901">
            <v>8340</v>
          </cell>
          <cell r="Y2901">
            <v>2041411</v>
          </cell>
          <cell r="Z2901" t="str">
            <v>CLÍNICA CIRURGICA</v>
          </cell>
          <cell r="AA2901">
            <v>10</v>
          </cell>
          <cell r="AB2901" t="str">
            <v>MÓVEIS E UTENSÍLIOS</v>
          </cell>
          <cell r="AC2901">
            <v>388.125</v>
          </cell>
          <cell r="AD2901" t="str">
            <v>BOM</v>
          </cell>
        </row>
        <row r="2902">
          <cell r="X2902">
            <v>8341</v>
          </cell>
          <cell r="Y2902">
            <v>2041412</v>
          </cell>
          <cell r="Z2902" t="str">
            <v>HEMODIALISE / DIÁLISE</v>
          </cell>
          <cell r="AA2902">
            <v>10</v>
          </cell>
          <cell r="AB2902" t="str">
            <v>MÓVEIS E UTENSÍLIOS</v>
          </cell>
          <cell r="AC2902">
            <v>388.125</v>
          </cell>
          <cell r="AD2902" t="str">
            <v>BOM</v>
          </cell>
        </row>
        <row r="2903">
          <cell r="X2903">
            <v>8342</v>
          </cell>
          <cell r="Y2903">
            <v>2041413</v>
          </cell>
          <cell r="Z2903" t="str">
            <v>CLÍNICA CIRURGICA</v>
          </cell>
          <cell r="AA2903">
            <v>10</v>
          </cell>
          <cell r="AB2903" t="str">
            <v>MÓVEIS E UTENSÍLIOS</v>
          </cell>
          <cell r="AC2903">
            <v>388.125</v>
          </cell>
          <cell r="AD2903" t="str">
            <v>BOM</v>
          </cell>
        </row>
        <row r="2904">
          <cell r="X2904">
            <v>8343</v>
          </cell>
          <cell r="Y2904">
            <v>2041414</v>
          </cell>
          <cell r="Z2904" t="str">
            <v>CLÍNICA CIRURGICA</v>
          </cell>
          <cell r="AA2904">
            <v>10</v>
          </cell>
          <cell r="AB2904" t="str">
            <v>MÓVEIS E UTENSÍLIOS</v>
          </cell>
          <cell r="AC2904">
            <v>388.125</v>
          </cell>
          <cell r="AD2904" t="str">
            <v>BOM</v>
          </cell>
        </row>
        <row r="2905">
          <cell r="X2905">
            <v>8344</v>
          </cell>
          <cell r="Y2905">
            <v>2041415</v>
          </cell>
          <cell r="Z2905" t="str">
            <v>CLÍNICA CIRURGICA</v>
          </cell>
          <cell r="AA2905">
            <v>10</v>
          </cell>
          <cell r="AB2905" t="str">
            <v>MÓVEIS E UTENSÍLIOS</v>
          </cell>
          <cell r="AC2905">
            <v>388.125</v>
          </cell>
          <cell r="AD2905" t="str">
            <v>BOM</v>
          </cell>
        </row>
        <row r="2906">
          <cell r="X2906">
            <v>8345</v>
          </cell>
          <cell r="Y2906">
            <v>2041416</v>
          </cell>
          <cell r="Z2906" t="str">
            <v>CLÍNICA CIRURGICA</v>
          </cell>
          <cell r="AA2906">
            <v>10</v>
          </cell>
          <cell r="AB2906" t="str">
            <v>MÓVEIS E UTENSÍLIOS</v>
          </cell>
          <cell r="AC2906">
            <v>388.125</v>
          </cell>
          <cell r="AD2906" t="str">
            <v>BOM</v>
          </cell>
        </row>
        <row r="2907">
          <cell r="X2907">
            <v>8346</v>
          </cell>
          <cell r="Y2907">
            <v>2041417</v>
          </cell>
          <cell r="Z2907" t="str">
            <v>CLÍNICA CIRURGICA</v>
          </cell>
          <cell r="AA2907">
            <v>10</v>
          </cell>
          <cell r="AB2907" t="str">
            <v>MÓVEIS E UTENSÍLIOS</v>
          </cell>
          <cell r="AC2907">
            <v>388.125</v>
          </cell>
          <cell r="AD2907" t="str">
            <v>BOM</v>
          </cell>
        </row>
        <row r="2908">
          <cell r="X2908">
            <v>8347</v>
          </cell>
          <cell r="Y2908">
            <v>2041418</v>
          </cell>
          <cell r="Z2908" t="str">
            <v>UNIDADE DE TERAPIA INTENSIVA</v>
          </cell>
          <cell r="AA2908">
            <v>10</v>
          </cell>
          <cell r="AB2908" t="str">
            <v>MÓVEIS E UTENSÍLIOS</v>
          </cell>
          <cell r="AC2908">
            <v>388.125</v>
          </cell>
          <cell r="AD2908" t="str">
            <v>BOM</v>
          </cell>
        </row>
        <row r="2909">
          <cell r="X2909">
            <v>8348</v>
          </cell>
          <cell r="Y2909">
            <v>2041419</v>
          </cell>
          <cell r="Z2909" t="str">
            <v>UNIDADE DE TERAPIA INTENSIVA</v>
          </cell>
          <cell r="AA2909">
            <v>10</v>
          </cell>
          <cell r="AB2909" t="str">
            <v>MÓVEIS E UTENSÍLIOS</v>
          </cell>
          <cell r="AC2909">
            <v>388.125</v>
          </cell>
          <cell r="AD2909" t="str">
            <v>BOM</v>
          </cell>
        </row>
        <row r="2910">
          <cell r="X2910">
            <v>8349</v>
          </cell>
          <cell r="Y2910">
            <v>2041420</v>
          </cell>
          <cell r="Z2910" t="str">
            <v>CLÍNICA CIRURGICA</v>
          </cell>
          <cell r="AA2910">
            <v>10</v>
          </cell>
          <cell r="AB2910" t="str">
            <v>MÓVEIS E UTENSÍLIOS</v>
          </cell>
          <cell r="AC2910">
            <v>388.125</v>
          </cell>
          <cell r="AD2910" t="str">
            <v>BOM</v>
          </cell>
        </row>
        <row r="2911">
          <cell r="X2911">
            <v>8350</v>
          </cell>
          <cell r="Y2911">
            <v>2041421</v>
          </cell>
          <cell r="Z2911" t="str">
            <v>CLÍNICA CIRURGICA</v>
          </cell>
          <cell r="AA2911">
            <v>10</v>
          </cell>
          <cell r="AB2911" t="str">
            <v>MÓVEIS E UTENSÍLIOS</v>
          </cell>
          <cell r="AC2911">
            <v>388.125</v>
          </cell>
          <cell r="AD2911" t="str">
            <v>BOM</v>
          </cell>
        </row>
        <row r="2912">
          <cell r="X2912">
            <v>8351</v>
          </cell>
          <cell r="Y2912">
            <v>2041422</v>
          </cell>
          <cell r="Z2912" t="str">
            <v>CLÍNICA CIRURGICA</v>
          </cell>
          <cell r="AA2912">
            <v>10</v>
          </cell>
          <cell r="AB2912" t="str">
            <v>MÓVEIS E UTENSÍLIOS</v>
          </cell>
          <cell r="AC2912">
            <v>388.125</v>
          </cell>
          <cell r="AD2912" t="str">
            <v>BOM</v>
          </cell>
        </row>
        <row r="2913">
          <cell r="X2913">
            <v>8352</v>
          </cell>
          <cell r="Y2913">
            <v>2041423</v>
          </cell>
          <cell r="Z2913" t="str">
            <v>CLÍNICA CIRURGICA</v>
          </cell>
          <cell r="AA2913">
            <v>10</v>
          </cell>
          <cell r="AB2913" t="str">
            <v>MÓVEIS E UTENSÍLIOS</v>
          </cell>
          <cell r="AC2913">
            <v>388.125</v>
          </cell>
          <cell r="AD2913" t="str">
            <v>BOM</v>
          </cell>
        </row>
        <row r="2914">
          <cell r="X2914">
            <v>8353</v>
          </cell>
          <cell r="Y2914">
            <v>2041424</v>
          </cell>
          <cell r="Z2914" t="str">
            <v>CLÍNICA CIRURGICA</v>
          </cell>
          <cell r="AA2914">
            <v>10</v>
          </cell>
          <cell r="AB2914" t="str">
            <v>MÓVEIS E UTENSÍLIOS</v>
          </cell>
          <cell r="AC2914">
            <v>388.125</v>
          </cell>
          <cell r="AD2914" t="str">
            <v>BOM</v>
          </cell>
        </row>
        <row r="2915">
          <cell r="X2915">
            <v>8354</v>
          </cell>
          <cell r="Y2915">
            <v>2041425</v>
          </cell>
          <cell r="Z2915" t="str">
            <v>CLÍNICA CIRURGICA</v>
          </cell>
          <cell r="AA2915">
            <v>10</v>
          </cell>
          <cell r="AB2915" t="str">
            <v>MÓVEIS E UTENSÍLIOS</v>
          </cell>
          <cell r="AC2915">
            <v>388.125</v>
          </cell>
          <cell r="AD2915" t="str">
            <v>BOM</v>
          </cell>
        </row>
        <row r="2916">
          <cell r="X2916">
            <v>8364</v>
          </cell>
          <cell r="Y2916">
            <v>2041426</v>
          </cell>
          <cell r="Z2916" t="str">
            <v>CLÍNICA MÉDICA</v>
          </cell>
          <cell r="AA2916">
            <v>10</v>
          </cell>
          <cell r="AB2916" t="str">
            <v>MÓVEIS E UTENSÍLIOS</v>
          </cell>
          <cell r="AC2916">
            <v>388.125</v>
          </cell>
          <cell r="AD2916" t="str">
            <v>BOM</v>
          </cell>
        </row>
        <row r="2917">
          <cell r="X2917">
            <v>8365</v>
          </cell>
          <cell r="Y2917">
            <v>2041427</v>
          </cell>
          <cell r="Z2917" t="str">
            <v>CLÍNICA MÉDICA</v>
          </cell>
          <cell r="AA2917">
            <v>10</v>
          </cell>
          <cell r="AB2917" t="str">
            <v>MÓVEIS E UTENSÍLIOS</v>
          </cell>
          <cell r="AC2917">
            <v>388.125</v>
          </cell>
          <cell r="AD2917" t="str">
            <v>BOM</v>
          </cell>
        </row>
        <row r="2918">
          <cell r="X2918">
            <v>8366</v>
          </cell>
          <cell r="Y2918">
            <v>2041428</v>
          </cell>
          <cell r="Z2918" t="str">
            <v>CLÍNICA MÉDICA</v>
          </cell>
          <cell r="AA2918">
            <v>10</v>
          </cell>
          <cell r="AB2918" t="str">
            <v>MÓVEIS E UTENSÍLIOS</v>
          </cell>
          <cell r="AC2918">
            <v>388.125</v>
          </cell>
          <cell r="AD2918" t="str">
            <v>BOM</v>
          </cell>
        </row>
        <row r="2919">
          <cell r="X2919">
            <v>8367</v>
          </cell>
          <cell r="Y2919">
            <v>2041429</v>
          </cell>
          <cell r="Z2919" t="str">
            <v>HEMODIALISE / DIÁLISE</v>
          </cell>
          <cell r="AA2919">
            <v>10</v>
          </cell>
          <cell r="AB2919" t="str">
            <v>MÓVEIS E UTENSÍLIOS</v>
          </cell>
          <cell r="AC2919">
            <v>388.125</v>
          </cell>
          <cell r="AD2919" t="str">
            <v>BOM</v>
          </cell>
        </row>
        <row r="2920">
          <cell r="X2920">
            <v>8368</v>
          </cell>
          <cell r="Y2920">
            <v>2041430</v>
          </cell>
          <cell r="Z2920" t="str">
            <v>CLÍNICA MÉDICA</v>
          </cell>
          <cell r="AA2920">
            <v>10</v>
          </cell>
          <cell r="AB2920" t="str">
            <v>MÓVEIS E UTENSÍLIOS</v>
          </cell>
          <cell r="AC2920">
            <v>388.125</v>
          </cell>
          <cell r="AD2920" t="str">
            <v>BOM</v>
          </cell>
        </row>
        <row r="2921">
          <cell r="X2921">
            <v>8369</v>
          </cell>
          <cell r="Y2921">
            <v>2041431</v>
          </cell>
          <cell r="Z2921" t="str">
            <v>CLÍNICA CIRÚRGICA</v>
          </cell>
          <cell r="AA2921">
            <v>10</v>
          </cell>
          <cell r="AB2921" t="str">
            <v>MÓVEIS E UTENSÍLIOS</v>
          </cell>
          <cell r="AC2921">
            <v>388.125</v>
          </cell>
          <cell r="AD2921" t="str">
            <v>BOM</v>
          </cell>
        </row>
        <row r="2922">
          <cell r="X2922">
            <v>8370</v>
          </cell>
          <cell r="Y2922">
            <v>2041432</v>
          </cell>
          <cell r="Z2922" t="str">
            <v>CLÍNICA CIRÚRGICA</v>
          </cell>
          <cell r="AA2922">
            <v>10</v>
          </cell>
          <cell r="AB2922" t="str">
            <v>MÓVEIS E UTENSÍLIOS</v>
          </cell>
          <cell r="AC2922">
            <v>388.125</v>
          </cell>
          <cell r="AD2922" t="str">
            <v>BOM</v>
          </cell>
        </row>
        <row r="2923">
          <cell r="X2923">
            <v>8371</v>
          </cell>
          <cell r="Y2923">
            <v>2041433</v>
          </cell>
          <cell r="Z2923" t="str">
            <v>CLÍNICA CIRÚRGICA</v>
          </cell>
          <cell r="AA2923">
            <v>10</v>
          </cell>
          <cell r="AB2923" t="str">
            <v>MÓVEIS E UTENSÍLIOS</v>
          </cell>
          <cell r="AC2923">
            <v>388.125</v>
          </cell>
          <cell r="AD2923" t="str">
            <v>BOM</v>
          </cell>
        </row>
        <row r="2924">
          <cell r="X2924">
            <v>8372</v>
          </cell>
          <cell r="Y2924">
            <v>2041434</v>
          </cell>
          <cell r="Z2924" t="str">
            <v>CLÍNICA CIRÚRGICA</v>
          </cell>
          <cell r="AA2924">
            <v>10</v>
          </cell>
          <cell r="AB2924" t="str">
            <v>MÓVEIS E UTENSÍLIOS</v>
          </cell>
          <cell r="AC2924">
            <v>388.125</v>
          </cell>
          <cell r="AD2924" t="str">
            <v>BOM</v>
          </cell>
        </row>
        <row r="2925">
          <cell r="X2925">
            <v>8373</v>
          </cell>
          <cell r="Y2925">
            <v>2041435</v>
          </cell>
          <cell r="Z2925" t="str">
            <v>HEMODIALISE / DIÁLISE</v>
          </cell>
          <cell r="AA2925">
            <v>10</v>
          </cell>
          <cell r="AB2925" t="str">
            <v>MÓVEIS E UTENSÍLIOS</v>
          </cell>
          <cell r="AC2925">
            <v>388.125</v>
          </cell>
          <cell r="AD2925" t="str">
            <v>BOM</v>
          </cell>
        </row>
        <row r="2926">
          <cell r="X2926">
            <v>8374</v>
          </cell>
          <cell r="Y2926">
            <v>2041436</v>
          </cell>
          <cell r="Z2926" t="str">
            <v>GALPÃO ALMOXARIFADO</v>
          </cell>
          <cell r="AA2926">
            <v>10</v>
          </cell>
          <cell r="AB2926" t="str">
            <v>MÓVEIS E UTENSÍLIOS</v>
          </cell>
          <cell r="AC2926">
            <v>388.125</v>
          </cell>
          <cell r="AD2926" t="str">
            <v>RUIM</v>
          </cell>
        </row>
        <row r="2927">
          <cell r="X2927">
            <v>8375</v>
          </cell>
          <cell r="Y2927">
            <v>2041437</v>
          </cell>
          <cell r="Z2927" t="str">
            <v>HEMODIALISE / DIÁLISE</v>
          </cell>
          <cell r="AA2927">
            <v>10</v>
          </cell>
          <cell r="AB2927" t="str">
            <v>MÓVEIS E UTENSÍLIOS</v>
          </cell>
          <cell r="AC2927">
            <v>388.125</v>
          </cell>
          <cell r="AD2927" t="str">
            <v>BOM</v>
          </cell>
        </row>
        <row r="2928">
          <cell r="X2928">
            <v>8376</v>
          </cell>
          <cell r="Y2928">
            <v>2041438</v>
          </cell>
          <cell r="Z2928" t="str">
            <v>HEMODIALISE / DIÁLISE</v>
          </cell>
          <cell r="AA2928">
            <v>10</v>
          </cell>
          <cell r="AB2928" t="str">
            <v>MÓVEIS E UTENSÍLIOS</v>
          </cell>
          <cell r="AC2928">
            <v>388.125</v>
          </cell>
          <cell r="AD2928" t="str">
            <v>BOM</v>
          </cell>
        </row>
        <row r="2929">
          <cell r="X2929">
            <v>8377</v>
          </cell>
          <cell r="Y2929">
            <v>2041439</v>
          </cell>
          <cell r="Z2929" t="str">
            <v>HEMODIALISE / DIÁLISE</v>
          </cell>
          <cell r="AA2929">
            <v>10</v>
          </cell>
          <cell r="AB2929" t="str">
            <v>MÓVEIS E UTENSÍLIOS</v>
          </cell>
          <cell r="AC2929">
            <v>388.125</v>
          </cell>
          <cell r="AD2929" t="str">
            <v>BOM</v>
          </cell>
        </row>
        <row r="2930">
          <cell r="X2930">
            <v>8378</v>
          </cell>
          <cell r="Y2930">
            <v>2041440</v>
          </cell>
          <cell r="Z2930" t="str">
            <v>HEMODIALISE / DIÁLISE</v>
          </cell>
          <cell r="AA2930">
            <v>10</v>
          </cell>
          <cell r="AB2930" t="str">
            <v>MÓVEIS E UTENSÍLIOS</v>
          </cell>
          <cell r="AC2930">
            <v>388.125</v>
          </cell>
          <cell r="AD2930" t="str">
            <v>BOM</v>
          </cell>
        </row>
        <row r="2931">
          <cell r="X2931">
            <v>8737</v>
          </cell>
          <cell r="Y2931">
            <v>2041441</v>
          </cell>
          <cell r="Z2931" t="str">
            <v>CENTRO CIRÚRGICO</v>
          </cell>
          <cell r="AA2931">
            <v>10</v>
          </cell>
          <cell r="AB2931" t="str">
            <v>MAQ. E EQUIPAMENTOS</v>
          </cell>
          <cell r="AC2931">
            <v>7174.31591058514</v>
          </cell>
          <cell r="AD2931" t="str">
            <v>BOM</v>
          </cell>
        </row>
        <row r="2932">
          <cell r="X2932">
            <v>8759</v>
          </cell>
          <cell r="Y2932">
            <v>2041442</v>
          </cell>
          <cell r="Z2932" t="str">
            <v>GALPÃO ALMOXARIFADO</v>
          </cell>
          <cell r="AA2932">
            <v>8</v>
          </cell>
          <cell r="AB2932" t="str">
            <v>MAQ. E EQUIPAMENTOS</v>
          </cell>
          <cell r="AC2932">
            <v>418.391080429542</v>
          </cell>
          <cell r="AD2932" t="str">
            <v>SUCATA</v>
          </cell>
        </row>
        <row r="2933">
          <cell r="X2933">
            <v>8760</v>
          </cell>
          <cell r="Y2933">
            <v>2041443</v>
          </cell>
          <cell r="Z2933" t="str">
            <v>GALPÃO ALMOXARIFADO</v>
          </cell>
          <cell r="AA2933">
            <v>8</v>
          </cell>
          <cell r="AB2933" t="str">
            <v>MAQ. E EQUIPAMENTOS</v>
          </cell>
          <cell r="AC2933">
            <v>494.532133464826</v>
          </cell>
          <cell r="AD2933" t="str">
            <v>SUCATA</v>
          </cell>
        </row>
        <row r="2934">
          <cell r="X2934">
            <v>8742</v>
          </cell>
          <cell r="Y2934">
            <v>2041444</v>
          </cell>
          <cell r="Z2934" t="str">
            <v>AMBULATÓRIO – RECEPÇÃO</v>
          </cell>
          <cell r="AA2934">
            <v>10</v>
          </cell>
          <cell r="AB2934" t="str">
            <v>MÓVEIS E UTENSÍLIOS</v>
          </cell>
          <cell r="AC2934">
            <v>174.239960333114</v>
          </cell>
          <cell r="AD2934" t="str">
            <v>BOM</v>
          </cell>
        </row>
        <row r="2935">
          <cell r="X2935">
            <v>8743</v>
          </cell>
          <cell r="Y2935">
            <v>2041445</v>
          </cell>
          <cell r="Z2935" t="str">
            <v>AMBULATÓRIO – RECEPÇÃO</v>
          </cell>
          <cell r="AA2935">
            <v>10</v>
          </cell>
          <cell r="AB2935" t="str">
            <v>MÓVEIS E UTENSÍLIOS</v>
          </cell>
          <cell r="AC2935">
            <v>174.239960333114</v>
          </cell>
          <cell r="AD2935" t="str">
            <v>BOM</v>
          </cell>
        </row>
        <row r="2936">
          <cell r="X2936">
            <v>8744</v>
          </cell>
          <cell r="Y2936">
            <v>2041446</v>
          </cell>
          <cell r="Z2936" t="str">
            <v>AMBULATÓRIO – RECEPÇÃO</v>
          </cell>
          <cell r="AA2936">
            <v>10</v>
          </cell>
          <cell r="AB2936" t="str">
            <v>MÓVEIS E UTENSÍLIOS</v>
          </cell>
          <cell r="AC2936">
            <v>174.239960333114</v>
          </cell>
          <cell r="AD2936" t="str">
            <v>BOM</v>
          </cell>
        </row>
        <row r="2937">
          <cell r="X2937">
            <v>8745</v>
          </cell>
          <cell r="Y2937">
            <v>2041447</v>
          </cell>
          <cell r="Z2937" t="str">
            <v>AMBULATÓRIO – RECEPÇÃO</v>
          </cell>
          <cell r="AA2937">
            <v>10</v>
          </cell>
          <cell r="AB2937" t="str">
            <v>MÓVEIS E UTENSÍLIOS</v>
          </cell>
          <cell r="AC2937">
            <v>174.239960333114</v>
          </cell>
          <cell r="AD2937" t="str">
            <v>BOM</v>
          </cell>
        </row>
        <row r="2938">
          <cell r="X2938">
            <v>8701</v>
          </cell>
          <cell r="Y2938">
            <v>2041448</v>
          </cell>
          <cell r="Z2938" t="str">
            <v>UNIDADE DE TERAPIA INTENSIVA</v>
          </cell>
          <cell r="AA2938">
            <v>8</v>
          </cell>
          <cell r="AB2938" t="str">
            <v>MAQ. E EQUIPAMENTOS</v>
          </cell>
          <cell r="AC2938">
            <v>396.088510848126</v>
          </cell>
          <cell r="AD2938" t="str">
            <v>BOM</v>
          </cell>
        </row>
        <row r="2939">
          <cell r="X2939">
            <v>8702</v>
          </cell>
          <cell r="Y2939">
            <v>2041449</v>
          </cell>
          <cell r="Z2939" t="str">
            <v>UNIDADE DE TERAPIA INTENSIVA</v>
          </cell>
          <cell r="AA2939">
            <v>8</v>
          </cell>
          <cell r="AB2939" t="str">
            <v>MAQ. E EQUIPAMENTOS</v>
          </cell>
          <cell r="AC2939">
            <v>396.088510848126</v>
          </cell>
          <cell r="AD2939" t="str">
            <v>BOM</v>
          </cell>
        </row>
        <row r="2940">
          <cell r="X2940">
            <v>8756</v>
          </cell>
          <cell r="Y2940">
            <v>2041450</v>
          </cell>
          <cell r="Z2940" t="str">
            <v>ALMOXARIFADO</v>
          </cell>
          <cell r="AA2940">
            <v>6</v>
          </cell>
          <cell r="AB2940" t="str">
            <v>MÓVEIS E UTENSÍLIOS</v>
          </cell>
          <cell r="AC2940">
            <v>622.216085908394</v>
          </cell>
          <cell r="AD2940" t="str">
            <v>BOM</v>
          </cell>
        </row>
        <row r="2941">
          <cell r="X2941">
            <v>8757</v>
          </cell>
          <cell r="Y2941">
            <v>2041451</v>
          </cell>
          <cell r="Z2941" t="str">
            <v>ALMOXARIFADO</v>
          </cell>
          <cell r="AA2941">
            <v>6</v>
          </cell>
          <cell r="AB2941" t="str">
            <v>MÓVEIS E UTENSÍLIOS</v>
          </cell>
          <cell r="AC2941">
            <v>622.216085908394</v>
          </cell>
          <cell r="AD2941" t="str">
            <v>BOM</v>
          </cell>
        </row>
        <row r="2942">
          <cell r="X2942">
            <v>8746</v>
          </cell>
          <cell r="Y2942">
            <v>2041452</v>
          </cell>
          <cell r="Z2942" t="str">
            <v>ASTEC</v>
          </cell>
          <cell r="AA2942">
            <v>3</v>
          </cell>
          <cell r="AB2942" t="str">
            <v>EQUIP. DE INFORMÁTICA</v>
          </cell>
          <cell r="AC2942">
            <v>676.894866681277</v>
          </cell>
          <cell r="AD2942" t="str">
            <v>BOM</v>
          </cell>
        </row>
        <row r="2943">
          <cell r="X2943">
            <v>8747</v>
          </cell>
          <cell r="Y2943">
            <v>2041453</v>
          </cell>
          <cell r="Z2943" t="str">
            <v>ASTEC</v>
          </cell>
          <cell r="AA2943">
            <v>3</v>
          </cell>
          <cell r="AB2943" t="str">
            <v>EQUIP. DE INFORMÁTICA</v>
          </cell>
          <cell r="AC2943">
            <v>676.894866681277</v>
          </cell>
          <cell r="AD2943" t="str">
            <v>BOM</v>
          </cell>
        </row>
        <row r="2944">
          <cell r="X2944">
            <v>8748</v>
          </cell>
          <cell r="Y2944">
            <v>2041454</v>
          </cell>
          <cell r="Z2944" t="str">
            <v>ASTEC</v>
          </cell>
          <cell r="AA2944">
            <v>3</v>
          </cell>
          <cell r="AB2944" t="str">
            <v>EQUIP. DE INFORMÁTICA</v>
          </cell>
          <cell r="AC2944">
            <v>676.894866681277</v>
          </cell>
          <cell r="AD2944" t="str">
            <v>BOM</v>
          </cell>
        </row>
        <row r="2945">
          <cell r="X2945">
            <v>8755</v>
          </cell>
          <cell r="Y2945">
            <v>2041455</v>
          </cell>
          <cell r="Z2945" t="str">
            <v>ASTEC</v>
          </cell>
          <cell r="AA2945">
            <v>3</v>
          </cell>
          <cell r="AB2945" t="str">
            <v>EQUIP. DE INFORMÁTICA</v>
          </cell>
          <cell r="AC2945">
            <v>676.894866681277</v>
          </cell>
          <cell r="AD2945" t="str">
            <v>BOM</v>
          </cell>
        </row>
        <row r="2946">
          <cell r="X2946">
            <v>8749</v>
          </cell>
          <cell r="Y2946">
            <v>2041456</v>
          </cell>
          <cell r="Z2946" t="str">
            <v>UNIDADE DE TERAPIA INTENSIVA</v>
          </cell>
          <cell r="AA2946">
            <v>3</v>
          </cell>
          <cell r="AB2946" t="str">
            <v>EQUIP. DE INFORMÁTICA</v>
          </cell>
          <cell r="AC2946">
            <v>1036.86015961721</v>
          </cell>
          <cell r="AD2946" t="str">
            <v>BOM</v>
          </cell>
        </row>
        <row r="2947">
          <cell r="X2947">
            <v>8750</v>
          </cell>
          <cell r="Y2947">
            <v>2041457</v>
          </cell>
          <cell r="Z2947" t="str">
            <v>UNIDADE DE TERAPIA INTENSIVA</v>
          </cell>
          <cell r="AA2947">
            <v>3</v>
          </cell>
          <cell r="AB2947" t="str">
            <v>EQUIP. DE INFORMÁTICA</v>
          </cell>
          <cell r="AC2947">
            <v>1036.86015961721</v>
          </cell>
          <cell r="AD2947" t="str">
            <v>BOM</v>
          </cell>
        </row>
        <row r="2948">
          <cell r="X2948">
            <v>8751</v>
          </cell>
          <cell r="Y2948">
            <v>2041458</v>
          </cell>
          <cell r="Z2948" t="str">
            <v>UNIDADE DE TERAPIA INTENSIVA</v>
          </cell>
          <cell r="AA2948">
            <v>3</v>
          </cell>
          <cell r="AB2948" t="str">
            <v>EQUIP. DE INFORMÁTICA</v>
          </cell>
          <cell r="AC2948">
            <v>1036.86015961721</v>
          </cell>
          <cell r="AD2948" t="str">
            <v>BOM</v>
          </cell>
        </row>
        <row r="2949">
          <cell r="X2949">
            <v>8758</v>
          </cell>
          <cell r="Y2949">
            <v>2041459</v>
          </cell>
          <cell r="Z2949" t="str">
            <v>RECEPÇÃO CENTRAL</v>
          </cell>
          <cell r="AA2949">
            <v>6</v>
          </cell>
          <cell r="AB2949" t="str">
            <v>MAQ. E EQUIPAMENTOS</v>
          </cell>
          <cell r="AC2949">
            <v>88.302789648623</v>
          </cell>
          <cell r="AD2949" t="str">
            <v>BOM</v>
          </cell>
        </row>
        <row r="2950">
          <cell r="X2950">
            <v>8683</v>
          </cell>
          <cell r="Y2950">
            <v>2041460</v>
          </cell>
          <cell r="Z2950" t="str">
            <v>CENTRO CIRÚRGICO</v>
          </cell>
          <cell r="AA2950">
            <v>8</v>
          </cell>
          <cell r="AB2950" t="str">
            <v>MAQ. E EQUIPAMENTOS</v>
          </cell>
          <cell r="AC2950">
            <v>1170.05165221072</v>
          </cell>
          <cell r="AD2950" t="str">
            <v>BOM</v>
          </cell>
        </row>
        <row r="2951">
          <cell r="X2951">
            <v>8684</v>
          </cell>
          <cell r="Y2951">
            <v>2041461</v>
          </cell>
          <cell r="Z2951" t="str">
            <v>CENTRO CIRÚRGICO</v>
          </cell>
          <cell r="AA2951">
            <v>8</v>
          </cell>
          <cell r="AB2951" t="str">
            <v>MAQ. E EQUIPAMENTOS</v>
          </cell>
          <cell r="AC2951">
            <v>1170.05165221072</v>
          </cell>
          <cell r="AD2951" t="str">
            <v>BOM</v>
          </cell>
        </row>
        <row r="2952">
          <cell r="X2952">
            <v>8685</v>
          </cell>
          <cell r="Y2952">
            <v>2041462</v>
          </cell>
          <cell r="Z2952" t="str">
            <v>CENTRAL DE MATERIAL E ESTERILIZAÇÃO</v>
          </cell>
          <cell r="AA2952">
            <v>8</v>
          </cell>
          <cell r="AB2952" t="str">
            <v>MAQ. E EQUIPAMENTOS</v>
          </cell>
          <cell r="AC2952">
            <v>1170.05165221072</v>
          </cell>
          <cell r="AD2952" t="str">
            <v>BOM</v>
          </cell>
        </row>
        <row r="2953">
          <cell r="X2953">
            <v>8686</v>
          </cell>
          <cell r="Y2953">
            <v>2041463</v>
          </cell>
          <cell r="Z2953" t="str">
            <v>CENTRAL DE MATERIAL E ESTERILIZAÇÃO</v>
          </cell>
          <cell r="AA2953">
            <v>8</v>
          </cell>
          <cell r="AB2953" t="str">
            <v>MAQ. E EQUIPAMENTOS</v>
          </cell>
          <cell r="AC2953">
            <v>1170.05165221072</v>
          </cell>
          <cell r="AD2953" t="str">
            <v>BOM</v>
          </cell>
        </row>
        <row r="2954">
          <cell r="X2954">
            <v>8687</v>
          </cell>
          <cell r="Y2954">
            <v>2041464</v>
          </cell>
          <cell r="Z2954" t="str">
            <v>CENTRAL DE MATERIAL E ESTERILIZAÇÃO</v>
          </cell>
          <cell r="AA2954">
            <v>8</v>
          </cell>
          <cell r="AB2954" t="str">
            <v>MAQ. E EQUIPAMENTOS</v>
          </cell>
          <cell r="AC2954">
            <v>1170.05165221072</v>
          </cell>
          <cell r="AD2954" t="str">
            <v>BOM</v>
          </cell>
        </row>
        <row r="2955">
          <cell r="X2955">
            <v>8688</v>
          </cell>
          <cell r="Y2955">
            <v>2041465</v>
          </cell>
          <cell r="Z2955" t="str">
            <v>CENTRAL DE MATERIAL E ESTERILIZAÇÃO</v>
          </cell>
          <cell r="AA2955">
            <v>8</v>
          </cell>
          <cell r="AB2955" t="str">
            <v>MAQ. E EQUIPAMENTOS</v>
          </cell>
          <cell r="AC2955">
            <v>1170.05165221072</v>
          </cell>
          <cell r="AD2955" t="str">
            <v>BOM</v>
          </cell>
        </row>
        <row r="2956">
          <cell r="X2956">
            <v>8689</v>
          </cell>
          <cell r="Y2956">
            <v>2041466</v>
          </cell>
          <cell r="Z2956" t="str">
            <v>AMBULATÓRIO – ALA B</v>
          </cell>
          <cell r="AA2956">
            <v>5</v>
          </cell>
          <cell r="AB2956" t="str">
            <v>MÓVEIS E UTENSÍLIOS</v>
          </cell>
          <cell r="AC2956">
            <v>807.352235371466</v>
          </cell>
          <cell r="AD2956" t="str">
            <v>BOM</v>
          </cell>
        </row>
        <row r="2957">
          <cell r="X2957">
            <v>8690</v>
          </cell>
          <cell r="Y2957">
            <v>2041467</v>
          </cell>
          <cell r="Z2957" t="str">
            <v>AMBULATÓRIO – ALA B</v>
          </cell>
          <cell r="AA2957">
            <v>5</v>
          </cell>
          <cell r="AB2957" t="str">
            <v>MÓVEIS E UTENSÍLIOS</v>
          </cell>
          <cell r="AC2957">
            <v>807.352235371466</v>
          </cell>
          <cell r="AD2957" t="str">
            <v>BOM</v>
          </cell>
        </row>
        <row r="2958">
          <cell r="X2958">
            <v>8761</v>
          </cell>
          <cell r="Y2958">
            <v>2041468</v>
          </cell>
          <cell r="Z2958" t="str">
            <v>AMBULATÓRIO – CONSULTÓRIO 35</v>
          </cell>
          <cell r="AA2958">
            <v>5</v>
          </cell>
          <cell r="AB2958" t="str">
            <v>MÓVEIS E UTENSÍLIOS</v>
          </cell>
          <cell r="AC2958">
            <v>97.8634122287968</v>
          </cell>
          <cell r="AD2958" t="str">
            <v>BOM</v>
          </cell>
        </row>
        <row r="2959">
          <cell r="X2959">
            <v>8762</v>
          </cell>
          <cell r="Y2959">
            <v>2041469</v>
          </cell>
          <cell r="Z2959" t="str">
            <v>AMBULATÓRIO – CONSULTÓRIO 35</v>
          </cell>
          <cell r="AA2959">
            <v>5</v>
          </cell>
          <cell r="AB2959" t="str">
            <v>MÓVEIS E UTENSÍLIOS</v>
          </cell>
          <cell r="AC2959">
            <v>97.8634122287968</v>
          </cell>
          <cell r="AD2959" t="str">
            <v>BOM</v>
          </cell>
        </row>
        <row r="2960">
          <cell r="X2960">
            <v>8763</v>
          </cell>
          <cell r="Y2960">
            <v>2041470</v>
          </cell>
          <cell r="Z2960" t="str">
            <v>AMBULATÓRIO – CONSULTÓRIO 33</v>
          </cell>
          <cell r="AA2960">
            <v>5</v>
          </cell>
          <cell r="AB2960" t="str">
            <v>MÓVEIS E UTENSÍLIOS</v>
          </cell>
          <cell r="AC2960">
            <v>110.280078895464</v>
          </cell>
          <cell r="AD2960" t="str">
            <v>BOM</v>
          </cell>
        </row>
        <row r="2961">
          <cell r="X2961">
            <v>8764</v>
          </cell>
          <cell r="Y2961">
            <v>2041471</v>
          </cell>
          <cell r="Z2961" t="str">
            <v>AMBULATÓRIO – CONSULTÓRIO 33</v>
          </cell>
          <cell r="AA2961">
            <v>5</v>
          </cell>
          <cell r="AB2961" t="str">
            <v>MÓVEIS E UTENSÍLIOS</v>
          </cell>
          <cell r="AC2961">
            <v>110.280078895464</v>
          </cell>
          <cell r="AD2961" t="str">
            <v>BOM</v>
          </cell>
        </row>
        <row r="2962">
          <cell r="X2962">
            <v>8765</v>
          </cell>
          <cell r="Y2962">
            <v>2041472</v>
          </cell>
          <cell r="Z2962" t="str">
            <v>AMBULATÓRIO -  SALA APOIO ALA E</v>
          </cell>
          <cell r="AA2962">
            <v>5</v>
          </cell>
          <cell r="AB2962" t="str">
            <v>MÓVEIS E UTENSÍLIOS</v>
          </cell>
          <cell r="AC2962">
            <v>110.280078895464</v>
          </cell>
          <cell r="AD2962" t="str">
            <v>BOM</v>
          </cell>
        </row>
        <row r="2963">
          <cell r="X2963">
            <v>8766</v>
          </cell>
          <cell r="Y2963">
            <v>2041473</v>
          </cell>
          <cell r="Z2963" t="str">
            <v>AMBULATÓRIO – CONSULTÓRIO31</v>
          </cell>
          <cell r="AA2963">
            <v>5</v>
          </cell>
          <cell r="AB2963" t="str">
            <v>MÓVEIS E UTENSÍLIOS</v>
          </cell>
          <cell r="AC2963">
            <v>110.280078895464</v>
          </cell>
          <cell r="AD2963" t="str">
            <v>BOM</v>
          </cell>
        </row>
        <row r="2964">
          <cell r="X2964">
            <v>8767</v>
          </cell>
          <cell r="Y2964">
            <v>2041474</v>
          </cell>
          <cell r="Z2964" t="str">
            <v>AMBULATÓRIO – CONSULTÓRIO31</v>
          </cell>
          <cell r="AA2964">
            <v>5</v>
          </cell>
          <cell r="AB2964" t="str">
            <v>MÓVEIS E UTENSÍLIOS</v>
          </cell>
          <cell r="AC2964">
            <v>110.280078895464</v>
          </cell>
          <cell r="AD2964" t="str">
            <v>BOM</v>
          </cell>
        </row>
        <row r="2965">
          <cell r="X2965">
            <v>8768</v>
          </cell>
          <cell r="Y2965">
            <v>2041475</v>
          </cell>
          <cell r="Z2965" t="str">
            <v>AMBULATÓRIO – CONSULTÓRIO 22</v>
          </cell>
          <cell r="AA2965">
            <v>5</v>
          </cell>
          <cell r="AB2965" t="str">
            <v>MÓVEIS E UTENSÍLIOS</v>
          </cell>
          <cell r="AC2965">
            <v>110.280078895464</v>
          </cell>
          <cell r="AD2965" t="str">
            <v>BOM</v>
          </cell>
        </row>
        <row r="2966">
          <cell r="X2966">
            <v>8769</v>
          </cell>
          <cell r="Y2966">
            <v>2041476</v>
          </cell>
          <cell r="Z2966" t="str">
            <v>AMBULATÓRIO – CONSULTÓRIO 22</v>
          </cell>
          <cell r="AA2966">
            <v>5</v>
          </cell>
          <cell r="AB2966" t="str">
            <v>MÓVEIS E UTENSÍLIOS</v>
          </cell>
          <cell r="AC2966">
            <v>110.280078895464</v>
          </cell>
          <cell r="AD2966" t="str">
            <v>BOM</v>
          </cell>
        </row>
        <row r="2967">
          <cell r="X2967">
            <v>8770</v>
          </cell>
          <cell r="Y2967">
            <v>2041477</v>
          </cell>
          <cell r="Z2967" t="str">
            <v>AMBULATÓRIO – CONSULTÓRIO 29</v>
          </cell>
          <cell r="AA2967">
            <v>5</v>
          </cell>
          <cell r="AB2967" t="str">
            <v>MÓVEIS E UTENSÍLIOS</v>
          </cell>
          <cell r="AC2967">
            <v>110.280078895464</v>
          </cell>
          <cell r="AD2967" t="str">
            <v>BOM</v>
          </cell>
        </row>
        <row r="2968">
          <cell r="X2968">
            <v>8771</v>
          </cell>
          <cell r="Y2968">
            <v>2041478</v>
          </cell>
          <cell r="Z2968" t="str">
            <v>AMBULATÓRIO – CONSULTÓRIO 29</v>
          </cell>
          <cell r="AA2968">
            <v>5</v>
          </cell>
          <cell r="AB2968" t="str">
            <v>MÓVEIS E UTENSÍLIOS</v>
          </cell>
          <cell r="AC2968">
            <v>110.280078895464</v>
          </cell>
          <cell r="AD2968" t="str">
            <v>BOM</v>
          </cell>
        </row>
        <row r="2969">
          <cell r="X2969">
            <v>8772</v>
          </cell>
          <cell r="Y2969">
            <v>2041479</v>
          </cell>
          <cell r="Z2969" t="str">
            <v>AMBULATÓRIO – CONSULTÓRIO 28</v>
          </cell>
          <cell r="AA2969">
            <v>5</v>
          </cell>
          <cell r="AB2969" t="str">
            <v>MÓVEIS E UTENSÍLIOS</v>
          </cell>
          <cell r="AC2969">
            <v>110.280078895464</v>
          </cell>
          <cell r="AD2969" t="str">
            <v>BOM</v>
          </cell>
        </row>
        <row r="2970">
          <cell r="X2970">
            <v>8773</v>
          </cell>
          <cell r="Y2970">
            <v>2041480</v>
          </cell>
          <cell r="Z2970" t="str">
            <v>AMBULATÓRIO – CONSULTÓRIO 27</v>
          </cell>
          <cell r="AA2970">
            <v>5</v>
          </cell>
          <cell r="AB2970" t="str">
            <v>MÓVEIS E UTENSÍLIOS</v>
          </cell>
          <cell r="AC2970">
            <v>110.280078895464</v>
          </cell>
          <cell r="AD2970" t="str">
            <v>BOM</v>
          </cell>
        </row>
        <row r="2971">
          <cell r="X2971">
            <v>8774</v>
          </cell>
          <cell r="Y2971">
            <v>2041481</v>
          </cell>
          <cell r="Z2971" t="str">
            <v>AMBULATÓRIO – CONSULTÓRIO 26</v>
          </cell>
          <cell r="AA2971">
            <v>5</v>
          </cell>
          <cell r="AB2971" t="str">
            <v>MÓVEIS E UTENSÍLIOS</v>
          </cell>
          <cell r="AC2971">
            <v>110.280078895464</v>
          </cell>
          <cell r="AD2971" t="str">
            <v>BOM</v>
          </cell>
        </row>
        <row r="2972">
          <cell r="X2972">
            <v>8775</v>
          </cell>
          <cell r="Y2972">
            <v>2041482</v>
          </cell>
          <cell r="Z2972" t="str">
            <v>AMBULATÓRIO – CONSULTÓRIO 26</v>
          </cell>
          <cell r="AA2972">
            <v>5</v>
          </cell>
          <cell r="AB2972" t="str">
            <v>MÓVEIS E UTENSÍLIOS</v>
          </cell>
          <cell r="AC2972">
            <v>110.280078895464</v>
          </cell>
          <cell r="AD2972" t="str">
            <v>BOM</v>
          </cell>
        </row>
        <row r="2973">
          <cell r="X2973">
            <v>8776</v>
          </cell>
          <cell r="Y2973">
            <v>2041483</v>
          </cell>
          <cell r="Z2973" t="str">
            <v>AMBULATÓRIO – CONSULTÓRIO 25</v>
          </cell>
          <cell r="AA2973">
            <v>5</v>
          </cell>
          <cell r="AB2973" t="str">
            <v>MÓVEIS E UTENSÍLIOS</v>
          </cell>
          <cell r="AC2973">
            <v>110.280078895464</v>
          </cell>
          <cell r="AD2973" t="str">
            <v>BOM</v>
          </cell>
        </row>
        <row r="2974">
          <cell r="X2974">
            <v>8777</v>
          </cell>
          <cell r="Y2974">
            <v>2041484</v>
          </cell>
          <cell r="Z2974" t="str">
            <v>AMBULATÓRIO – CONSULTÓRIO 25</v>
          </cell>
          <cell r="AA2974">
            <v>5</v>
          </cell>
          <cell r="AB2974" t="str">
            <v>MÓVEIS E UTENSÍLIOS</v>
          </cell>
          <cell r="AC2974">
            <v>110.280078895464</v>
          </cell>
          <cell r="AD2974" t="str">
            <v>BOM</v>
          </cell>
        </row>
        <row r="2975">
          <cell r="X2975">
            <v>8778</v>
          </cell>
          <cell r="Y2975">
            <v>2041485</v>
          </cell>
          <cell r="Z2975" t="str">
            <v>AMBULATÓRIO – CONSULTÓRIO 24</v>
          </cell>
          <cell r="AA2975">
            <v>5</v>
          </cell>
          <cell r="AB2975" t="str">
            <v>MÓVEIS E UTENSÍLIOS</v>
          </cell>
          <cell r="AC2975">
            <v>110.280078895464</v>
          </cell>
          <cell r="AD2975" t="str">
            <v>BOM</v>
          </cell>
        </row>
        <row r="2976">
          <cell r="X2976">
            <v>8779</v>
          </cell>
          <cell r="Y2976">
            <v>2041486</v>
          </cell>
          <cell r="Z2976" t="str">
            <v>AMBULATÓRIO – CONSULTÓRIO 24</v>
          </cell>
          <cell r="AA2976">
            <v>5</v>
          </cell>
          <cell r="AB2976" t="str">
            <v>MÓVEIS E UTENSÍLIOS</v>
          </cell>
          <cell r="AC2976">
            <v>110.280078895464</v>
          </cell>
          <cell r="AD2976" t="str">
            <v>BOM</v>
          </cell>
        </row>
        <row r="2977">
          <cell r="X2977">
            <v>8780</v>
          </cell>
          <cell r="Y2977">
            <v>2041487</v>
          </cell>
          <cell r="Z2977" t="str">
            <v>AMBULATÓRIO – CONSULTÓRIO 30</v>
          </cell>
          <cell r="AA2977">
            <v>5</v>
          </cell>
          <cell r="AB2977" t="str">
            <v>MÓVEIS E UTENSÍLIOS</v>
          </cell>
          <cell r="AC2977">
            <v>110.280078895464</v>
          </cell>
          <cell r="AD2977" t="str">
            <v>BOM</v>
          </cell>
        </row>
        <row r="2978">
          <cell r="X2978">
            <v>8781</v>
          </cell>
          <cell r="Y2978">
            <v>2041488</v>
          </cell>
          <cell r="Z2978" t="str">
            <v>AMBULATÓRIO – CONSULTÓRIO 30</v>
          </cell>
          <cell r="AA2978">
            <v>5</v>
          </cell>
          <cell r="AB2978" t="str">
            <v>MÓVEIS E UTENSÍLIOS</v>
          </cell>
          <cell r="AC2978">
            <v>110.280078895464</v>
          </cell>
          <cell r="AD2978" t="str">
            <v>BOM</v>
          </cell>
        </row>
        <row r="2979">
          <cell r="X2979">
            <v>8782</v>
          </cell>
          <cell r="Y2979">
            <v>2041489</v>
          </cell>
          <cell r="Z2979" t="str">
            <v>AMBULATÓRIO – CONSULTÓRIO 34</v>
          </cell>
          <cell r="AA2979">
            <v>5</v>
          </cell>
          <cell r="AB2979" t="str">
            <v>MÓVEIS E UTENSÍLIOS</v>
          </cell>
          <cell r="AC2979">
            <v>110.280078895464</v>
          </cell>
          <cell r="AD2979" t="str">
            <v>BOM</v>
          </cell>
        </row>
        <row r="2980">
          <cell r="X2980">
            <v>8783</v>
          </cell>
          <cell r="Y2980">
            <v>2041490</v>
          </cell>
          <cell r="Z2980" t="str">
            <v>AMBULATÓRIO – CONSULTÓRIO 34</v>
          </cell>
          <cell r="AA2980">
            <v>5</v>
          </cell>
          <cell r="AB2980" t="str">
            <v>MÓVEIS E UTENSÍLIOS</v>
          </cell>
          <cell r="AC2980">
            <v>110.280078895464</v>
          </cell>
          <cell r="AD2980" t="str">
            <v>BOM</v>
          </cell>
        </row>
        <row r="2981">
          <cell r="X2981">
            <v>8784</v>
          </cell>
          <cell r="Y2981">
            <v>2041491</v>
          </cell>
          <cell r="Z2981" t="str">
            <v>AMBULATÓRIO – CONSULTÓRIO 32</v>
          </cell>
          <cell r="AA2981">
            <v>5</v>
          </cell>
          <cell r="AB2981" t="str">
            <v>MÓVEIS E UTENSÍLIOS</v>
          </cell>
          <cell r="AC2981">
            <v>110.280078895464</v>
          </cell>
          <cell r="AD2981" t="str">
            <v>BOM</v>
          </cell>
        </row>
        <row r="2982">
          <cell r="X2982">
            <v>8785</v>
          </cell>
          <cell r="Y2982">
            <v>2041492</v>
          </cell>
          <cell r="Z2982" t="str">
            <v>AMBULATÓRIO – CONSULTORIO 9</v>
          </cell>
          <cell r="AA2982">
            <v>5</v>
          </cell>
          <cell r="AB2982" t="str">
            <v>MÓVEIS E UTENSÍLIOS</v>
          </cell>
          <cell r="AC2982">
            <v>110.280078895464</v>
          </cell>
          <cell r="AD2982" t="str">
            <v>BOM</v>
          </cell>
        </row>
        <row r="2983">
          <cell r="X2983">
            <v>8786</v>
          </cell>
          <cell r="Y2983">
            <v>2041493</v>
          </cell>
          <cell r="Z2983" t="str">
            <v>AMBULATÓRIO – ALA B</v>
          </cell>
          <cell r="AA2983">
            <v>5</v>
          </cell>
          <cell r="AB2983" t="str">
            <v>MÓVEIS E UTENSÍLIOS</v>
          </cell>
          <cell r="AC2983">
            <v>110.280078895464</v>
          </cell>
          <cell r="AD2983" t="str">
            <v>BOM</v>
          </cell>
        </row>
        <row r="2984">
          <cell r="X2984">
            <v>8791</v>
          </cell>
          <cell r="Y2984">
            <v>2041494</v>
          </cell>
          <cell r="Z2984" t="str">
            <v>ALMOXARIFADO</v>
          </cell>
          <cell r="AA2984">
            <v>4</v>
          </cell>
          <cell r="AB2984" t="str">
            <v>MAQ. E EQUIPAMENTOS</v>
          </cell>
          <cell r="AC2984">
            <v>45.1725490357221</v>
          </cell>
          <cell r="AD2984" t="str">
            <v>BOM</v>
          </cell>
        </row>
        <row r="2985">
          <cell r="X2985">
            <v>8792</v>
          </cell>
          <cell r="Y2985">
            <v>2041495</v>
          </cell>
          <cell r="Z2985" t="str">
            <v>ALMOXARIFADO</v>
          </cell>
          <cell r="AA2985">
            <v>4</v>
          </cell>
          <cell r="AB2985" t="str">
            <v>MAQ. E EQUIPAMENTOS</v>
          </cell>
          <cell r="AC2985">
            <v>45.1725490357221</v>
          </cell>
          <cell r="AD2985" t="str">
            <v>BOM</v>
          </cell>
        </row>
        <row r="2986">
          <cell r="X2986">
            <v>8793</v>
          </cell>
          <cell r="Y2986">
            <v>2041496</v>
          </cell>
          <cell r="Z2986" t="str">
            <v>ALMOXARIFADO</v>
          </cell>
          <cell r="AA2986">
            <v>4</v>
          </cell>
          <cell r="AB2986" t="str">
            <v>MAQ. E EQUIPAMENTOS</v>
          </cell>
          <cell r="AC2986">
            <v>45.1725490357221</v>
          </cell>
          <cell r="AD2986" t="str">
            <v>BOM</v>
          </cell>
        </row>
        <row r="2987">
          <cell r="X2987">
            <v>8794</v>
          </cell>
          <cell r="Y2987">
            <v>2041497</v>
          </cell>
          <cell r="Z2987" t="str">
            <v>ALMOXARIFADO</v>
          </cell>
          <cell r="AA2987">
            <v>4</v>
          </cell>
          <cell r="AB2987" t="str">
            <v>MAQ. E EQUIPAMENTOS</v>
          </cell>
          <cell r="AC2987">
            <v>45.1725490357221</v>
          </cell>
          <cell r="AD2987" t="str">
            <v>BOM</v>
          </cell>
        </row>
        <row r="2988">
          <cell r="X2988">
            <v>8795</v>
          </cell>
          <cell r="Y2988">
            <v>2041498</v>
          </cell>
          <cell r="Z2988" t="str">
            <v>ALMOXARIFADO</v>
          </cell>
          <cell r="AA2988">
            <v>4</v>
          </cell>
          <cell r="AB2988" t="str">
            <v>MAQ. E EQUIPAMENTOS</v>
          </cell>
          <cell r="AC2988">
            <v>45.1725490357221</v>
          </cell>
          <cell r="AD2988" t="str">
            <v>BOM</v>
          </cell>
        </row>
        <row r="2989">
          <cell r="X2989">
            <v>8796</v>
          </cell>
          <cell r="Y2989">
            <v>2041499</v>
          </cell>
          <cell r="Z2989" t="str">
            <v>ALMOXARIFADO</v>
          </cell>
          <cell r="AA2989">
            <v>4</v>
          </cell>
          <cell r="AB2989" t="str">
            <v>MAQ. E EQUIPAMENTOS</v>
          </cell>
          <cell r="AC2989">
            <v>45.1725490357221</v>
          </cell>
          <cell r="AD2989" t="str">
            <v>BOM</v>
          </cell>
        </row>
        <row r="2990">
          <cell r="X2990">
            <v>8797</v>
          </cell>
          <cell r="Y2990">
            <v>2041500</v>
          </cell>
          <cell r="Z2990" t="str">
            <v>ALMOXARIFADO</v>
          </cell>
          <cell r="AA2990">
            <v>4</v>
          </cell>
          <cell r="AB2990" t="str">
            <v>MAQ. E EQUIPAMENTOS</v>
          </cell>
          <cell r="AC2990">
            <v>45.1725490357221</v>
          </cell>
          <cell r="AD2990" t="str">
            <v>BOM</v>
          </cell>
        </row>
        <row r="2991">
          <cell r="X2991">
            <v>8798</v>
          </cell>
          <cell r="Y2991">
            <v>2041501</v>
          </cell>
          <cell r="Z2991" t="str">
            <v>ALMOXARIFADO</v>
          </cell>
          <cell r="AA2991">
            <v>4</v>
          </cell>
          <cell r="AB2991" t="str">
            <v>MAQ. E EQUIPAMENTOS</v>
          </cell>
          <cell r="AC2991">
            <v>45.1725490357221</v>
          </cell>
          <cell r="AD2991" t="str">
            <v>BOM</v>
          </cell>
        </row>
        <row r="2992">
          <cell r="X2992">
            <v>8799</v>
          </cell>
          <cell r="Y2992">
            <v>2041502</v>
          </cell>
          <cell r="Z2992" t="str">
            <v>ALMOXARIFADO</v>
          </cell>
          <cell r="AA2992">
            <v>4</v>
          </cell>
          <cell r="AB2992" t="str">
            <v>MAQ. E EQUIPAMENTOS</v>
          </cell>
          <cell r="AC2992">
            <v>45.1725490357221</v>
          </cell>
          <cell r="AD2992" t="str">
            <v>BOM</v>
          </cell>
        </row>
        <row r="2993">
          <cell r="X2993">
            <v>8800</v>
          </cell>
          <cell r="Y2993">
            <v>2041503</v>
          </cell>
          <cell r="Z2993" t="str">
            <v>ALMOXARIFADO</v>
          </cell>
          <cell r="AA2993">
            <v>4</v>
          </cell>
          <cell r="AB2993" t="str">
            <v>MAQ. E EQUIPAMENTOS</v>
          </cell>
          <cell r="AC2993">
            <v>45.1725490357221</v>
          </cell>
          <cell r="AD2993" t="str">
            <v>BOM</v>
          </cell>
        </row>
        <row r="2994">
          <cell r="X2994">
            <v>9910</v>
          </cell>
          <cell r="Y2994">
            <v>2041504</v>
          </cell>
          <cell r="Z2994" t="str">
            <v>ASTEC</v>
          </cell>
          <cell r="AA2994">
            <v>3</v>
          </cell>
          <cell r="AB2994" t="str">
            <v>EQUIP. DE INFORMÁTICA</v>
          </cell>
          <cell r="AC2994">
            <v>39.0072320841552</v>
          </cell>
          <cell r="AD2994" t="str">
            <v>BOM</v>
          </cell>
        </row>
        <row r="2995">
          <cell r="X2995">
            <v>8787</v>
          </cell>
          <cell r="Y2995">
            <v>2041505</v>
          </cell>
          <cell r="Z2995" t="str">
            <v>ROUPARIA</v>
          </cell>
          <cell r="AA2995">
            <v>8</v>
          </cell>
          <cell r="AB2995" t="str">
            <v>MAQ. E EQUIPAMENTOS</v>
          </cell>
          <cell r="AC2995">
            <v>1140.89414858646</v>
          </cell>
          <cell r="AD2995" t="str">
            <v>BOM</v>
          </cell>
        </row>
        <row r="2996">
          <cell r="X2996">
            <v>8788</v>
          </cell>
          <cell r="Y2996">
            <v>2041506</v>
          </cell>
          <cell r="Z2996" t="str">
            <v>ROUPARIA</v>
          </cell>
          <cell r="AA2996">
            <v>8</v>
          </cell>
          <cell r="AB2996" t="str">
            <v>MAQ. E EQUIPAMENTOS</v>
          </cell>
          <cell r="AC2996">
            <v>1140.89414858646</v>
          </cell>
          <cell r="AD2996" t="str">
            <v>BOM</v>
          </cell>
        </row>
        <row r="2997">
          <cell r="X2997">
            <v>8734</v>
          </cell>
          <cell r="Y2997">
            <v>2041507</v>
          </cell>
          <cell r="Z2997" t="str">
            <v>CENTRAL DE MATERIAL E ESTERILIZAÇÃO</v>
          </cell>
          <cell r="AA2997">
            <v>5</v>
          </cell>
          <cell r="AB2997" t="str">
            <v>MAQ. E EQUIPAMENTOS</v>
          </cell>
          <cell r="AC2997">
            <v>1026.80271751041</v>
          </cell>
          <cell r="AD2997" t="str">
            <v>BOM</v>
          </cell>
        </row>
        <row r="2998">
          <cell r="X2998">
            <v>8735</v>
          </cell>
          <cell r="Y2998">
            <v>2041508</v>
          </cell>
          <cell r="Z2998" t="str">
            <v>CENTRAL DE MATERIAL E ESTERILIZAÇÃO</v>
          </cell>
          <cell r="AA2998">
            <v>5</v>
          </cell>
          <cell r="AB2998" t="str">
            <v>MAQ. E EQUIPAMENTOS</v>
          </cell>
          <cell r="AC2998">
            <v>1026.80271751041</v>
          </cell>
          <cell r="AD2998" t="str">
            <v>BOM</v>
          </cell>
        </row>
        <row r="2999">
          <cell r="X2999">
            <v>8859</v>
          </cell>
          <cell r="Y2999">
            <v>2041509</v>
          </cell>
          <cell r="Z2999" t="str">
            <v>LABORATORIO</v>
          </cell>
          <cell r="AA2999">
            <v>10</v>
          </cell>
          <cell r="AB2999" t="str">
            <v>MAQ. E EQUIPAMENTOS</v>
          </cell>
          <cell r="AC2999">
            <v>743.926799035722</v>
          </cell>
          <cell r="AD2999" t="str">
            <v>BOM</v>
          </cell>
        </row>
        <row r="3000">
          <cell r="X3000">
            <v>8881</v>
          </cell>
          <cell r="Y3000">
            <v>2041510</v>
          </cell>
          <cell r="Z3000" t="str">
            <v>ASTEC</v>
          </cell>
          <cell r="AA3000">
            <v>3</v>
          </cell>
          <cell r="AB3000" t="str">
            <v>EQUIP. DE INFORMÁTICA</v>
          </cell>
          <cell r="AC3000">
            <v>318.980396668858</v>
          </cell>
          <cell r="AD3000" t="str">
            <v>BOM</v>
          </cell>
        </row>
        <row r="3001">
          <cell r="X3001">
            <v>8821</v>
          </cell>
          <cell r="Y3001">
            <v>2041511</v>
          </cell>
          <cell r="Z3001" t="str">
            <v>UNIDADE DE TERAPIA INTENSIVA</v>
          </cell>
          <cell r="AA3001">
            <v>5</v>
          </cell>
          <cell r="AB3001" t="str">
            <v>MÓVEIS E UTENSÍLIOS</v>
          </cell>
          <cell r="AC3001">
            <v>7413.36839798378</v>
          </cell>
          <cell r="AD3001" t="str">
            <v>BOM</v>
          </cell>
        </row>
        <row r="3002">
          <cell r="X3002">
            <v>8860</v>
          </cell>
          <cell r="Y3002">
            <v>2041512</v>
          </cell>
          <cell r="Z3002" t="str">
            <v>ASTEC</v>
          </cell>
          <cell r="AA3002">
            <v>3</v>
          </cell>
          <cell r="AB3002" t="str">
            <v>EQUIP. DE INFORMÁTICA</v>
          </cell>
          <cell r="AC3002">
            <v>592.938719044488</v>
          </cell>
          <cell r="AD3002" t="str">
            <v>BOM</v>
          </cell>
        </row>
        <row r="3003">
          <cell r="X3003">
            <v>8861</v>
          </cell>
          <cell r="Y3003">
            <v>2041513</v>
          </cell>
          <cell r="Z3003" t="str">
            <v>ASTEC</v>
          </cell>
          <cell r="AA3003">
            <v>5</v>
          </cell>
          <cell r="AB3003" t="str">
            <v>EQUIP. DE INFORMÁTICA</v>
          </cell>
          <cell r="AC3003">
            <v>345.613218934911</v>
          </cell>
          <cell r="AD3003" t="str">
            <v>BOM</v>
          </cell>
        </row>
        <row r="3004">
          <cell r="X3004">
            <v>9927</v>
          </cell>
          <cell r="Y3004">
            <v>2041514</v>
          </cell>
          <cell r="Z3004" t="str">
            <v>RECEPÇÃO APOIO AO DIAGNÓSTICO</v>
          </cell>
          <cell r="AA3004">
            <v>10</v>
          </cell>
          <cell r="AB3004" t="str">
            <v>MÓVEIS E UTENSÍLIOS</v>
          </cell>
          <cell r="AC3004">
            <v>1963.24457593688</v>
          </cell>
          <cell r="AD3004" t="str">
            <v>BOM</v>
          </cell>
        </row>
        <row r="3005">
          <cell r="X3005">
            <v>9928</v>
          </cell>
          <cell r="Y3005">
            <v>2041515</v>
          </cell>
          <cell r="Z3005" t="str">
            <v>AMBULATÓRIO – RECEPÇAO</v>
          </cell>
          <cell r="AA3005">
            <v>10</v>
          </cell>
          <cell r="AB3005" t="str">
            <v>MÓVEIS E UTENSÍLIOS</v>
          </cell>
          <cell r="AC3005">
            <v>1967.71957593688</v>
          </cell>
          <cell r="AD3005" t="str">
            <v>BOM</v>
          </cell>
        </row>
        <row r="3006">
          <cell r="X3006">
            <v>9931</v>
          </cell>
          <cell r="Y3006">
            <v>2041516</v>
          </cell>
          <cell r="Z3006" t="str">
            <v>RECEPÇÃO CENTRAL</v>
          </cell>
          <cell r="AA3006">
            <v>10</v>
          </cell>
          <cell r="AB3006" t="str">
            <v>MÓVEIS E UTENSÍLIOS</v>
          </cell>
          <cell r="AC3006">
            <v>2565.85281749945</v>
          </cell>
          <cell r="AD3006" t="str">
            <v>BOM</v>
          </cell>
        </row>
        <row r="3007">
          <cell r="X3007">
            <v>9932</v>
          </cell>
          <cell r="Y3007">
            <v>2041517</v>
          </cell>
          <cell r="Z3007" t="str">
            <v>AMBULATÓRIO – RECEPÇAO</v>
          </cell>
          <cell r="AA3007">
            <v>10</v>
          </cell>
          <cell r="AB3007" t="str">
            <v>MÓVEIS E UTENSÍLIOS</v>
          </cell>
          <cell r="AC3007">
            <v>2567.71740083279</v>
          </cell>
          <cell r="AD3007" t="str">
            <v>BOM</v>
          </cell>
        </row>
        <row r="3008">
          <cell r="X3008">
            <v>9933</v>
          </cell>
          <cell r="Y3008">
            <v>2041518</v>
          </cell>
          <cell r="Z3008" t="str">
            <v>CLINICA MÉDICA</v>
          </cell>
          <cell r="AA3008">
            <v>10</v>
          </cell>
          <cell r="AB3008" t="str">
            <v>MÓVEIS E UTENSÍLIOS</v>
          </cell>
          <cell r="AC3008">
            <v>2567.71740083279</v>
          </cell>
          <cell r="AD3008" t="str">
            <v>BOM</v>
          </cell>
        </row>
        <row r="3009">
          <cell r="X3009">
            <v>9934</v>
          </cell>
          <cell r="Y3009">
            <v>2041519</v>
          </cell>
          <cell r="Z3009" t="str">
            <v>CLINICA CIRÚRGICA</v>
          </cell>
          <cell r="AA3009">
            <v>10</v>
          </cell>
          <cell r="AB3009" t="str">
            <v>MÓVEIS E UTENSÍLIOS</v>
          </cell>
          <cell r="AC3009">
            <v>2567.71740083279</v>
          </cell>
          <cell r="AD3009" t="str">
            <v>BOM</v>
          </cell>
        </row>
        <row r="3010">
          <cell r="X3010">
            <v>8822</v>
          </cell>
          <cell r="Y3010">
            <v>2041520</v>
          </cell>
          <cell r="Z3010" t="str">
            <v>CLÍNICA CIRÚRGICA</v>
          </cell>
          <cell r="AA3010">
            <v>8</v>
          </cell>
          <cell r="AB3010" t="str">
            <v>MAQ. E EQUIPAMENTOS</v>
          </cell>
          <cell r="AC3010">
            <v>1185.0354413215</v>
          </cell>
          <cell r="AD3010" t="str">
            <v>BOM</v>
          </cell>
        </row>
        <row r="3011">
          <cell r="X3011">
            <v>8823</v>
          </cell>
          <cell r="Y3011">
            <v>2041521</v>
          </cell>
          <cell r="Z3011" t="str">
            <v>CLÍNICA CIRÚRGICA</v>
          </cell>
          <cell r="AA3011">
            <v>8</v>
          </cell>
          <cell r="AB3011" t="str">
            <v>MAQ. E EQUIPAMENTOS</v>
          </cell>
          <cell r="AC3011">
            <v>1185.0354413215</v>
          </cell>
          <cell r="AD3011" t="str">
            <v>BOM</v>
          </cell>
        </row>
        <row r="3012">
          <cell r="X3012">
            <v>8824</v>
          </cell>
          <cell r="Y3012">
            <v>2041522</v>
          </cell>
          <cell r="Z3012" t="str">
            <v>CLÍNICA CIRÚRGICA</v>
          </cell>
          <cell r="AA3012">
            <v>8</v>
          </cell>
          <cell r="AB3012" t="str">
            <v>MAQ. E EQUIPAMENTOS</v>
          </cell>
          <cell r="AC3012">
            <v>1179.86877465483</v>
          </cell>
          <cell r="AD3012" t="str">
            <v>BOM</v>
          </cell>
        </row>
        <row r="3013">
          <cell r="X3013">
            <v>8825</v>
          </cell>
          <cell r="Y3013">
            <v>2041523</v>
          </cell>
          <cell r="Z3013" t="str">
            <v>CLÍNICA CIRÚRGICA</v>
          </cell>
          <cell r="AA3013">
            <v>8</v>
          </cell>
          <cell r="AB3013" t="str">
            <v>MAQ. E EQUIPAMENTOS</v>
          </cell>
          <cell r="AC3013">
            <v>1179.86877465483</v>
          </cell>
          <cell r="AD3013" t="str">
            <v>BOM</v>
          </cell>
        </row>
        <row r="3014">
          <cell r="X3014">
            <v>8826</v>
          </cell>
          <cell r="Y3014">
            <v>2041524</v>
          </cell>
          <cell r="Z3014" t="str">
            <v>CLÍNICA CIRÚRGICA</v>
          </cell>
          <cell r="AA3014">
            <v>8</v>
          </cell>
          <cell r="AB3014" t="str">
            <v>MAQ. E EQUIPAMENTOS</v>
          </cell>
          <cell r="AC3014">
            <v>1179.86877465483</v>
          </cell>
          <cell r="AD3014" t="str">
            <v>BOM</v>
          </cell>
        </row>
        <row r="3015">
          <cell r="X3015">
            <v>8827</v>
          </cell>
          <cell r="Y3015">
            <v>2041525</v>
          </cell>
          <cell r="Z3015" t="str">
            <v>CLÍNICA CIRÚRGICA</v>
          </cell>
          <cell r="AA3015">
            <v>8</v>
          </cell>
          <cell r="AB3015" t="str">
            <v>MAQ. E EQUIPAMENTOS</v>
          </cell>
          <cell r="AC3015">
            <v>1179.86877465483</v>
          </cell>
          <cell r="AD3015" t="str">
            <v>BOM</v>
          </cell>
        </row>
        <row r="3016">
          <cell r="X3016">
            <v>8828</v>
          </cell>
          <cell r="Y3016">
            <v>2041526</v>
          </cell>
          <cell r="Z3016" t="str">
            <v>CLÍNICA CIRÚRGICA</v>
          </cell>
          <cell r="AA3016">
            <v>8</v>
          </cell>
          <cell r="AB3016" t="str">
            <v>MAQ. E EQUIPAMENTOS</v>
          </cell>
          <cell r="AC3016">
            <v>1189.0041913215</v>
          </cell>
          <cell r="AD3016" t="str">
            <v>BOM</v>
          </cell>
        </row>
        <row r="3017">
          <cell r="X3017">
            <v>8829</v>
          </cell>
          <cell r="Y3017">
            <v>2041527</v>
          </cell>
          <cell r="Z3017" t="str">
            <v>CLÍNICA CIRÚRGICA</v>
          </cell>
          <cell r="AA3017">
            <v>8</v>
          </cell>
          <cell r="AB3017" t="str">
            <v>MAQ. E EQUIPAMENTOS</v>
          </cell>
          <cell r="AC3017">
            <v>1189.0041913215</v>
          </cell>
          <cell r="AD3017" t="str">
            <v>BOM</v>
          </cell>
        </row>
        <row r="3018">
          <cell r="X3018">
            <v>8830</v>
          </cell>
          <cell r="Y3018">
            <v>2041528</v>
          </cell>
          <cell r="Z3018" t="str">
            <v>CLÍNICA CIRÚRGICA</v>
          </cell>
          <cell r="AA3018">
            <v>8</v>
          </cell>
          <cell r="AB3018" t="str">
            <v>MAQ. E EQUIPAMENTOS</v>
          </cell>
          <cell r="AC3018">
            <v>1189.0041913215</v>
          </cell>
          <cell r="AD3018" t="str">
            <v>BOM</v>
          </cell>
        </row>
        <row r="3019">
          <cell r="X3019">
            <v>8831</v>
          </cell>
          <cell r="Y3019">
            <v>2041529</v>
          </cell>
          <cell r="Z3019" t="str">
            <v>CLÍNICA CIRÚRGICA</v>
          </cell>
          <cell r="AA3019">
            <v>8</v>
          </cell>
          <cell r="AB3019" t="str">
            <v>MAQ. E EQUIPAMENTOS</v>
          </cell>
          <cell r="AC3019">
            <v>1189.0041913215</v>
          </cell>
          <cell r="AD3019" t="str">
            <v>BOM</v>
          </cell>
        </row>
        <row r="3020">
          <cell r="X3020">
            <v>8832</v>
          </cell>
          <cell r="Y3020">
            <v>2041530</v>
          </cell>
          <cell r="Z3020" t="str">
            <v>CLÍNICA CIRÚRGICA</v>
          </cell>
          <cell r="AA3020">
            <v>8</v>
          </cell>
          <cell r="AB3020" t="str">
            <v>MAQ. E EQUIPAMENTOS</v>
          </cell>
          <cell r="AC3020">
            <v>1189.0041913215</v>
          </cell>
          <cell r="AD3020" t="str">
            <v>BOM</v>
          </cell>
        </row>
        <row r="3021">
          <cell r="X3021">
            <v>8833</v>
          </cell>
          <cell r="Y3021">
            <v>2041531</v>
          </cell>
          <cell r="Z3021" t="str">
            <v>CLÍNICA CIRÚRGICA</v>
          </cell>
          <cell r="AA3021">
            <v>8</v>
          </cell>
          <cell r="AB3021" t="str">
            <v>MAQ. E EQUIPAMENTOS</v>
          </cell>
          <cell r="AC3021">
            <v>1189.0041913215</v>
          </cell>
          <cell r="AD3021" t="str">
            <v>BOM</v>
          </cell>
        </row>
        <row r="3022">
          <cell r="X3022">
            <v>8834</v>
          </cell>
          <cell r="Y3022">
            <v>2041532</v>
          </cell>
          <cell r="Z3022" t="str">
            <v>CLÍNICA CIRÚRGICA</v>
          </cell>
          <cell r="AA3022">
            <v>8</v>
          </cell>
          <cell r="AB3022" t="str">
            <v>MAQ. E EQUIPAMENTOS</v>
          </cell>
          <cell r="AC3022">
            <v>1189.0041913215</v>
          </cell>
          <cell r="AD3022" t="str">
            <v>BOM</v>
          </cell>
        </row>
        <row r="3023">
          <cell r="X3023">
            <v>8835</v>
          </cell>
          <cell r="Y3023">
            <v>2041533</v>
          </cell>
          <cell r="Z3023" t="str">
            <v>CLÍNICA CIRÚRGICA</v>
          </cell>
          <cell r="AA3023">
            <v>8</v>
          </cell>
          <cell r="AB3023" t="str">
            <v>MAQ. E EQUIPAMENTOS</v>
          </cell>
          <cell r="AC3023">
            <v>1189.0041913215</v>
          </cell>
          <cell r="AD3023" t="str">
            <v>BOM</v>
          </cell>
        </row>
        <row r="3024">
          <cell r="X3024">
            <v>8836</v>
          </cell>
          <cell r="Y3024">
            <v>2041534</v>
          </cell>
          <cell r="Z3024" t="str">
            <v>CLÍNICA CIRÚRGICA</v>
          </cell>
          <cell r="AA3024">
            <v>8</v>
          </cell>
          <cell r="AB3024" t="str">
            <v>MAQ. E EQUIPAMENTOS</v>
          </cell>
          <cell r="AC3024">
            <v>1189.0041913215</v>
          </cell>
          <cell r="AD3024" t="str">
            <v>BOM</v>
          </cell>
        </row>
        <row r="3025">
          <cell r="X3025">
            <v>8837</v>
          </cell>
          <cell r="Y3025">
            <v>2041535</v>
          </cell>
          <cell r="Z3025" t="str">
            <v>CLÍNICA CIRÚRGICA</v>
          </cell>
          <cell r="AA3025">
            <v>8</v>
          </cell>
          <cell r="AB3025" t="str">
            <v>MAQ. E EQUIPAMENTOS</v>
          </cell>
          <cell r="AC3025">
            <v>1189.0041913215</v>
          </cell>
          <cell r="AD3025" t="str">
            <v>BOM</v>
          </cell>
        </row>
        <row r="3026">
          <cell r="X3026">
            <v>8838</v>
          </cell>
          <cell r="Y3026">
            <v>2041536</v>
          </cell>
          <cell r="Z3026" t="str">
            <v>CLÍNICA CIRÚRGICA</v>
          </cell>
          <cell r="AA3026">
            <v>8</v>
          </cell>
          <cell r="AB3026" t="str">
            <v>MAQ. E EQUIPAMENTOS</v>
          </cell>
          <cell r="AC3026">
            <v>1189.0041913215</v>
          </cell>
          <cell r="AD3026" t="str">
            <v>BOM</v>
          </cell>
        </row>
        <row r="3027">
          <cell r="X3027">
            <v>8839</v>
          </cell>
          <cell r="Y3027">
            <v>2041537</v>
          </cell>
          <cell r="Z3027" t="str">
            <v>CLINICA MÉDICA</v>
          </cell>
          <cell r="AA3027">
            <v>8</v>
          </cell>
          <cell r="AB3027" t="str">
            <v>MAQ. E EQUIPAMENTOS</v>
          </cell>
          <cell r="AC3027">
            <v>1189.0041913215</v>
          </cell>
          <cell r="AD3027" t="str">
            <v>BOM</v>
          </cell>
        </row>
        <row r="3028">
          <cell r="X3028">
            <v>8840</v>
          </cell>
          <cell r="Y3028">
            <v>2041538</v>
          </cell>
          <cell r="Z3028" t="str">
            <v>CLINICA MÉDICA</v>
          </cell>
          <cell r="AA3028">
            <v>8</v>
          </cell>
          <cell r="AB3028" t="str">
            <v>MAQ. E EQUIPAMENTOS</v>
          </cell>
          <cell r="AC3028">
            <v>1189.0041913215</v>
          </cell>
          <cell r="AD3028" t="str">
            <v>BOM</v>
          </cell>
        </row>
        <row r="3029">
          <cell r="X3029">
            <v>8841</v>
          </cell>
          <cell r="Y3029">
            <v>2041539</v>
          </cell>
          <cell r="Z3029" t="str">
            <v>CLINICA MÉDICA</v>
          </cell>
          <cell r="AA3029">
            <v>8</v>
          </cell>
          <cell r="AB3029" t="str">
            <v>MAQ. E EQUIPAMENTOS</v>
          </cell>
          <cell r="AC3029">
            <v>1189.0041913215</v>
          </cell>
          <cell r="AD3029" t="str">
            <v>BOM</v>
          </cell>
        </row>
        <row r="3030">
          <cell r="X3030">
            <v>8842</v>
          </cell>
          <cell r="Y3030">
            <v>2041540</v>
          </cell>
          <cell r="Z3030" t="str">
            <v>CLINICA MÉDICA</v>
          </cell>
          <cell r="AA3030">
            <v>8</v>
          </cell>
          <cell r="AB3030" t="str">
            <v>MAQ. E EQUIPAMENTOS</v>
          </cell>
          <cell r="AC3030">
            <v>1189.0041913215</v>
          </cell>
          <cell r="AD3030" t="str">
            <v>BOM</v>
          </cell>
        </row>
        <row r="3031">
          <cell r="X3031">
            <v>8843</v>
          </cell>
          <cell r="Y3031">
            <v>2041541</v>
          </cell>
          <cell r="Z3031" t="str">
            <v>CLINICA MÉDICA</v>
          </cell>
          <cell r="AA3031">
            <v>8</v>
          </cell>
          <cell r="AB3031" t="str">
            <v>MAQ. E EQUIPAMENTOS</v>
          </cell>
          <cell r="AC3031">
            <v>1189.0041913215</v>
          </cell>
          <cell r="AD3031" t="str">
            <v>BOM</v>
          </cell>
        </row>
        <row r="3032">
          <cell r="X3032">
            <v>8844</v>
          </cell>
          <cell r="Y3032">
            <v>2041542</v>
          </cell>
          <cell r="Z3032" t="str">
            <v>CLINICA MÉDICA</v>
          </cell>
          <cell r="AA3032">
            <v>8</v>
          </cell>
          <cell r="AB3032" t="str">
            <v>MAQ. E EQUIPAMENTOS</v>
          </cell>
          <cell r="AC3032">
            <v>1189.0041913215</v>
          </cell>
          <cell r="AD3032" t="str">
            <v>BOM</v>
          </cell>
        </row>
        <row r="3033">
          <cell r="X3033">
            <v>8845</v>
          </cell>
          <cell r="Y3033">
            <v>2041543</v>
          </cell>
          <cell r="Z3033" t="str">
            <v>CLINICA MÉDICA</v>
          </cell>
          <cell r="AA3033">
            <v>8</v>
          </cell>
          <cell r="AB3033" t="str">
            <v>MAQ. E EQUIPAMENTOS</v>
          </cell>
          <cell r="AC3033">
            <v>1189.0041913215</v>
          </cell>
          <cell r="AD3033" t="str">
            <v>BOM</v>
          </cell>
        </row>
        <row r="3034">
          <cell r="X3034">
            <v>8846</v>
          </cell>
          <cell r="Y3034">
            <v>2041544</v>
          </cell>
          <cell r="Z3034" t="str">
            <v>CLINICA MÉDICA</v>
          </cell>
          <cell r="AA3034">
            <v>8</v>
          </cell>
          <cell r="AB3034" t="str">
            <v>MAQ. E EQUIPAMENTOS</v>
          </cell>
          <cell r="AC3034">
            <v>1189.0041913215</v>
          </cell>
          <cell r="AD3034" t="str">
            <v>BOM</v>
          </cell>
        </row>
        <row r="3035">
          <cell r="X3035">
            <v>8847</v>
          </cell>
          <cell r="Y3035">
            <v>2041545</v>
          </cell>
          <cell r="Z3035" t="str">
            <v>CLINICA MÉDICA</v>
          </cell>
          <cell r="AA3035">
            <v>8</v>
          </cell>
          <cell r="AB3035" t="str">
            <v>MAQ. E EQUIPAMENTOS</v>
          </cell>
          <cell r="AC3035">
            <v>1189.0041913215</v>
          </cell>
          <cell r="AD3035" t="str">
            <v>BOM</v>
          </cell>
        </row>
        <row r="3036">
          <cell r="X3036">
            <v>8848</v>
          </cell>
          <cell r="Y3036">
            <v>2041546</v>
          </cell>
          <cell r="Z3036" t="str">
            <v>CLINICA MÉDICA</v>
          </cell>
          <cell r="AA3036">
            <v>8</v>
          </cell>
          <cell r="AB3036" t="str">
            <v>MAQ. E EQUIPAMENTOS</v>
          </cell>
          <cell r="AC3036">
            <v>1189.0041913215</v>
          </cell>
          <cell r="AD3036" t="str">
            <v>BOM</v>
          </cell>
        </row>
        <row r="3037">
          <cell r="X3037">
            <v>8849</v>
          </cell>
          <cell r="Y3037">
            <v>2041547</v>
          </cell>
          <cell r="Z3037" t="str">
            <v>CLINICA MÉDICA</v>
          </cell>
          <cell r="AA3037">
            <v>8</v>
          </cell>
          <cell r="AB3037" t="str">
            <v>MAQ. E EQUIPAMENTOS</v>
          </cell>
          <cell r="AC3037">
            <v>1189.0041913215</v>
          </cell>
          <cell r="AD3037" t="str">
            <v>BOM</v>
          </cell>
        </row>
        <row r="3038">
          <cell r="X3038">
            <v>8850</v>
          </cell>
          <cell r="Y3038">
            <v>2041548</v>
          </cell>
          <cell r="Z3038" t="str">
            <v>CENTRO DE TERAPIA INTENSIVA</v>
          </cell>
          <cell r="AA3038">
            <v>8</v>
          </cell>
          <cell r="AB3038" t="str">
            <v>MAQ. E EQUIPAMENTOS</v>
          </cell>
          <cell r="AC3038">
            <v>1189.0041913215</v>
          </cell>
          <cell r="AD3038" t="str">
            <v>BOM</v>
          </cell>
        </row>
        <row r="3039">
          <cell r="X3039">
            <v>8851</v>
          </cell>
          <cell r="Y3039">
            <v>2041549</v>
          </cell>
          <cell r="Z3039" t="str">
            <v>CLINICA MÉDICA</v>
          </cell>
          <cell r="AA3039">
            <v>8</v>
          </cell>
          <cell r="AB3039" t="str">
            <v>MAQ. E EQUIPAMENTOS</v>
          </cell>
          <cell r="AC3039">
            <v>1189.0041913215</v>
          </cell>
          <cell r="AD3039" t="str">
            <v>BOM</v>
          </cell>
        </row>
        <row r="3040">
          <cell r="X3040">
            <v>8852</v>
          </cell>
          <cell r="Y3040">
            <v>2041550</v>
          </cell>
          <cell r="Z3040" t="str">
            <v>CLINICA MÉDICA</v>
          </cell>
          <cell r="AA3040">
            <v>8</v>
          </cell>
          <cell r="AB3040" t="str">
            <v>MAQ. E EQUIPAMENTOS</v>
          </cell>
          <cell r="AC3040">
            <v>1189.0041913215</v>
          </cell>
          <cell r="AD3040" t="str">
            <v>BOM</v>
          </cell>
        </row>
        <row r="3041">
          <cell r="X3041">
            <v>8853</v>
          </cell>
          <cell r="Y3041">
            <v>2041551</v>
          </cell>
          <cell r="Z3041" t="str">
            <v>CLINICA MÉDICA</v>
          </cell>
          <cell r="AA3041">
            <v>8</v>
          </cell>
          <cell r="AB3041" t="str">
            <v>MAQ. E EQUIPAMENTOS</v>
          </cell>
          <cell r="AC3041">
            <v>1189.0041913215</v>
          </cell>
          <cell r="AD3041" t="str">
            <v>BOM</v>
          </cell>
        </row>
        <row r="3042">
          <cell r="X3042">
            <v>8854</v>
          </cell>
          <cell r="Y3042">
            <v>2041552</v>
          </cell>
          <cell r="Z3042" t="str">
            <v>CLINICA MÉDICA</v>
          </cell>
          <cell r="AA3042">
            <v>8</v>
          </cell>
          <cell r="AB3042" t="str">
            <v>MAQ. E EQUIPAMENTOS</v>
          </cell>
          <cell r="AC3042">
            <v>1189.0041913215</v>
          </cell>
          <cell r="AD3042" t="str">
            <v>BOM</v>
          </cell>
        </row>
        <row r="3043">
          <cell r="X3043">
            <v>8855</v>
          </cell>
          <cell r="Y3043">
            <v>2041553</v>
          </cell>
          <cell r="Z3043" t="str">
            <v>TRANSPLANTE</v>
          </cell>
          <cell r="AA3043">
            <v>8</v>
          </cell>
          <cell r="AB3043" t="str">
            <v>MAQ. E EQUIPAMENTOS</v>
          </cell>
          <cell r="AC3043">
            <v>1189.0041913215</v>
          </cell>
          <cell r="AD3043" t="str">
            <v>BOM</v>
          </cell>
        </row>
        <row r="3044">
          <cell r="X3044">
            <v>8856</v>
          </cell>
          <cell r="Y3044">
            <v>2041554</v>
          </cell>
          <cell r="Z3044" t="str">
            <v>TRANSPLANTE</v>
          </cell>
          <cell r="AA3044">
            <v>8</v>
          </cell>
          <cell r="AB3044" t="str">
            <v>MAQ. E EQUIPAMENTOS</v>
          </cell>
          <cell r="AC3044">
            <v>1189.0041913215</v>
          </cell>
          <cell r="AD3044" t="str">
            <v>BOM</v>
          </cell>
        </row>
        <row r="3045">
          <cell r="X3045">
            <v>8857</v>
          </cell>
          <cell r="Y3045">
            <v>2041555</v>
          </cell>
          <cell r="Z3045" t="str">
            <v>TRANSPLANTE</v>
          </cell>
          <cell r="AA3045">
            <v>8</v>
          </cell>
          <cell r="AB3045" t="str">
            <v>MAQ. E EQUIPAMENTOS</v>
          </cell>
          <cell r="AC3045">
            <v>1189.0041913215</v>
          </cell>
          <cell r="AD3045" t="str">
            <v>BOM</v>
          </cell>
        </row>
        <row r="3046">
          <cell r="X3046">
            <v>8817</v>
          </cell>
          <cell r="Y3046">
            <v>2041556</v>
          </cell>
          <cell r="Z3046" t="str">
            <v>GALPÃO ALMOXARIFADO</v>
          </cell>
          <cell r="AA3046">
            <v>8</v>
          </cell>
          <cell r="AB3046" t="str">
            <v>MAQ. E EQUIPAMENTOS</v>
          </cell>
          <cell r="AC3046">
            <v>1018.99230906202</v>
          </cell>
          <cell r="AD3046" t="str">
            <v>SUCATA</v>
          </cell>
        </row>
        <row r="3047">
          <cell r="X3047">
            <v>8818</v>
          </cell>
          <cell r="Y3047">
            <v>2041557</v>
          </cell>
          <cell r="Z3047" t="str">
            <v>UNIDADE DE TERAPIA INTENSIVA</v>
          </cell>
          <cell r="AA3047">
            <v>8</v>
          </cell>
          <cell r="AB3047" t="str">
            <v>MAQ. E EQUIPAMENTOS</v>
          </cell>
          <cell r="AC3047">
            <v>1018.99230906202</v>
          </cell>
          <cell r="AD3047" t="str">
            <v>BOM</v>
          </cell>
        </row>
        <row r="3048">
          <cell r="X3048">
            <v>8819</v>
          </cell>
          <cell r="Y3048">
            <v>2041558</v>
          </cell>
          <cell r="Z3048" t="str">
            <v>UNIDADE DE TERAPIA INTENSIVA</v>
          </cell>
          <cell r="AA3048">
            <v>8</v>
          </cell>
          <cell r="AB3048" t="str">
            <v>MAQ. E EQUIPAMENTOS</v>
          </cell>
          <cell r="AC3048">
            <v>1018.99230906202</v>
          </cell>
          <cell r="AD3048" t="str">
            <v>BOM</v>
          </cell>
        </row>
        <row r="3049">
          <cell r="X3049">
            <v>8820</v>
          </cell>
          <cell r="Y3049">
            <v>2041559</v>
          </cell>
          <cell r="Z3049" t="str">
            <v>COORDENAÇÃO DE CONDUTORES</v>
          </cell>
          <cell r="AA3049">
            <v>8</v>
          </cell>
          <cell r="AB3049" t="str">
            <v>MAQ. E EQUIPAMENTOS</v>
          </cell>
          <cell r="AC3049">
            <v>1018.99230906202</v>
          </cell>
          <cell r="AD3049" t="str">
            <v>BOM</v>
          </cell>
        </row>
        <row r="3050">
          <cell r="X3050">
            <v>8862</v>
          </cell>
          <cell r="Y3050">
            <v>2041560</v>
          </cell>
          <cell r="Z3050" t="str">
            <v>CENTRO DE TERAPIA INTENSIVA</v>
          </cell>
          <cell r="AA3050">
            <v>6</v>
          </cell>
          <cell r="AB3050" t="str">
            <v>MÓVEIS E UTENSÍLIOS</v>
          </cell>
          <cell r="AC3050">
            <v>338.188417707648</v>
          </cell>
          <cell r="AD3050" t="str">
            <v>BOM</v>
          </cell>
        </row>
        <row r="3051">
          <cell r="X3051">
            <v>8863</v>
          </cell>
          <cell r="Y3051">
            <v>2041561</v>
          </cell>
          <cell r="Z3051" t="str">
            <v>APOIO AO DIAGNÓSTICO</v>
          </cell>
          <cell r="AA3051">
            <v>6</v>
          </cell>
          <cell r="AB3051" t="str">
            <v>MÓVEIS E UTENSÍLIOS</v>
          </cell>
          <cell r="AC3051">
            <v>191.906640368179</v>
          </cell>
          <cell r="AD3051" t="str">
            <v>BOM</v>
          </cell>
        </row>
        <row r="3052">
          <cell r="X3052">
            <v>8864</v>
          </cell>
          <cell r="Y3052">
            <v>2041562</v>
          </cell>
          <cell r="Z3052" t="str">
            <v>PSICOLOGIA</v>
          </cell>
          <cell r="AA3052">
            <v>6</v>
          </cell>
          <cell r="AB3052" t="str">
            <v>MÓVEIS E UTENSÍLIOS</v>
          </cell>
          <cell r="AC3052">
            <v>191.906640368179</v>
          </cell>
          <cell r="AD3052" t="str">
            <v>BOM</v>
          </cell>
        </row>
        <row r="3053">
          <cell r="X3053">
            <v>8865</v>
          </cell>
          <cell r="Y3053">
            <v>2041563</v>
          </cell>
          <cell r="Z3053" t="str">
            <v>CENTRAL DE MATERIAL E ESTERILIZAÇÃO</v>
          </cell>
          <cell r="AA3053">
            <v>6</v>
          </cell>
          <cell r="AB3053" t="str">
            <v>MÓVEIS E UTENSÍLIOS</v>
          </cell>
          <cell r="AC3053">
            <v>191.906640368179</v>
          </cell>
          <cell r="AD3053" t="str">
            <v>BOM</v>
          </cell>
        </row>
        <row r="3054">
          <cell r="X3054">
            <v>8866</v>
          </cell>
          <cell r="Y3054">
            <v>2041564</v>
          </cell>
          <cell r="Z3054" t="str">
            <v>HEMODIALISE / DIÁLISE</v>
          </cell>
          <cell r="AA3054">
            <v>6</v>
          </cell>
          <cell r="AB3054" t="str">
            <v>MÓVEIS E UTENSÍLIOS</v>
          </cell>
          <cell r="AC3054">
            <v>191.906640368179</v>
          </cell>
          <cell r="AD3054" t="str">
            <v>BOM</v>
          </cell>
        </row>
        <row r="3055">
          <cell r="X3055">
            <v>8867</v>
          </cell>
          <cell r="Y3055">
            <v>2041565</v>
          </cell>
          <cell r="Z3055" t="str">
            <v>CLINICA MÉDICA</v>
          </cell>
          <cell r="AA3055">
            <v>6</v>
          </cell>
          <cell r="AB3055" t="str">
            <v>MÓVEIS E UTENSÍLIOS</v>
          </cell>
          <cell r="AC3055">
            <v>191.906640368179</v>
          </cell>
          <cell r="AD3055" t="str">
            <v>BOM</v>
          </cell>
        </row>
        <row r="3056">
          <cell r="X3056">
            <v>8868</v>
          </cell>
          <cell r="Y3056">
            <v>2041566</v>
          </cell>
          <cell r="Z3056" t="str">
            <v>HEMODIALISE / DIÁLISE</v>
          </cell>
          <cell r="AA3056">
            <v>6</v>
          </cell>
          <cell r="AB3056" t="str">
            <v>MÓVEIS E UTENSÍLIOS</v>
          </cell>
          <cell r="AC3056">
            <v>191.906640368179</v>
          </cell>
          <cell r="AD3056" t="str">
            <v>BOM</v>
          </cell>
        </row>
        <row r="3057">
          <cell r="X3057">
            <v>8869</v>
          </cell>
          <cell r="Y3057">
            <v>2041567</v>
          </cell>
          <cell r="Z3057" t="str">
            <v>CLINICA CIRURGICA</v>
          </cell>
          <cell r="AA3057">
            <v>6</v>
          </cell>
          <cell r="AB3057" t="str">
            <v>MÓVEIS E UTENSÍLIOS</v>
          </cell>
          <cell r="AC3057">
            <v>191.906640368179</v>
          </cell>
          <cell r="AD3057" t="str">
            <v>BOM</v>
          </cell>
        </row>
        <row r="3058">
          <cell r="X3058">
            <v>8870</v>
          </cell>
          <cell r="Y3058">
            <v>2041568</v>
          </cell>
          <cell r="Z3058" t="str">
            <v>CLINICA CIRURGICA</v>
          </cell>
          <cell r="AA3058">
            <v>6</v>
          </cell>
          <cell r="AB3058" t="str">
            <v>MÓVEIS E UTENSÍLIOS</v>
          </cell>
          <cell r="AC3058">
            <v>191.906640368179</v>
          </cell>
          <cell r="AD3058" t="str">
            <v>BOM</v>
          </cell>
        </row>
        <row r="3059">
          <cell r="X3059">
            <v>8871</v>
          </cell>
          <cell r="Y3059">
            <v>2041569</v>
          </cell>
          <cell r="Z3059" t="str">
            <v>DIRETORIA DE ENFERMAGEM</v>
          </cell>
          <cell r="AA3059">
            <v>6</v>
          </cell>
          <cell r="AB3059" t="str">
            <v>MÓVEIS E UTENSÍLIOS</v>
          </cell>
          <cell r="AC3059">
            <v>191.906640368179</v>
          </cell>
          <cell r="AD3059" t="str">
            <v>BOM</v>
          </cell>
        </row>
        <row r="3060">
          <cell r="X3060">
            <v>8872</v>
          </cell>
          <cell r="Y3060">
            <v>2041570</v>
          </cell>
          <cell r="Z3060" t="str">
            <v>CLINICA MÉDICA</v>
          </cell>
          <cell r="AA3060">
            <v>6</v>
          </cell>
          <cell r="AB3060" t="str">
            <v>MÓVEIS E UTENSÍLIOS</v>
          </cell>
          <cell r="AC3060">
            <v>191.906640368179</v>
          </cell>
          <cell r="AD3060" t="str">
            <v>BOM</v>
          </cell>
        </row>
        <row r="3061">
          <cell r="X3061">
            <v>8873</v>
          </cell>
          <cell r="Y3061">
            <v>2041571</v>
          </cell>
          <cell r="Z3061" t="str">
            <v>CLINICA MÉDICA</v>
          </cell>
          <cell r="AA3061">
            <v>6</v>
          </cell>
          <cell r="AB3061" t="str">
            <v>MÓVEIS E UTENSÍLIOS</v>
          </cell>
          <cell r="AC3061">
            <v>191.906640368179</v>
          </cell>
          <cell r="AD3061" t="str">
            <v>BOM</v>
          </cell>
        </row>
        <row r="3062">
          <cell r="X3062">
            <v>8875</v>
          </cell>
          <cell r="Y3062">
            <v>2041573</v>
          </cell>
          <cell r="Z3062" t="str">
            <v>CENTRO CIRÚRGICO</v>
          </cell>
          <cell r="AA3062">
            <v>6</v>
          </cell>
          <cell r="AB3062" t="str">
            <v>MÓVEIS E UTENSÍLIOS</v>
          </cell>
          <cell r="AC3062">
            <v>191.906640368179</v>
          </cell>
          <cell r="AD3062" t="str">
            <v>BOM</v>
          </cell>
        </row>
        <row r="3063">
          <cell r="X3063">
            <v>8876</v>
          </cell>
          <cell r="Y3063">
            <v>2041574</v>
          </cell>
          <cell r="Z3063" t="str">
            <v>CENTRO CIRURGICO - SALA DE REUNIAO</v>
          </cell>
          <cell r="AA3063">
            <v>6</v>
          </cell>
          <cell r="AB3063" t="str">
            <v>MÓVEIS E UTENSÍLIOS</v>
          </cell>
          <cell r="AC3063">
            <v>191.906640368179</v>
          </cell>
          <cell r="AD3063" t="str">
            <v>BOM</v>
          </cell>
        </row>
        <row r="3064">
          <cell r="X3064">
            <v>8877</v>
          </cell>
          <cell r="Y3064">
            <v>2041575</v>
          </cell>
          <cell r="Z3064" t="str">
            <v>CENTRO DE TERAPIA INTENSIVA</v>
          </cell>
          <cell r="AA3064">
            <v>6</v>
          </cell>
          <cell r="AB3064" t="str">
            <v>MÓVEIS E UTENSÍLIOS</v>
          </cell>
          <cell r="AC3064">
            <v>191.906640368179</v>
          </cell>
          <cell r="AD3064" t="str">
            <v>BOM</v>
          </cell>
        </row>
        <row r="3065">
          <cell r="X3065">
            <v>8878</v>
          </cell>
          <cell r="Y3065">
            <v>2041576</v>
          </cell>
          <cell r="Z3065" t="str">
            <v>HEMODIALISE / DIÁLISE</v>
          </cell>
          <cell r="AA3065">
            <v>6</v>
          </cell>
          <cell r="AB3065" t="str">
            <v>MÓVEIS E UTENSÍLIOS</v>
          </cell>
          <cell r="AC3065">
            <v>191.906640368179</v>
          </cell>
          <cell r="AD3065" t="str">
            <v>BOM</v>
          </cell>
        </row>
        <row r="3066">
          <cell r="X3066">
            <v>8879</v>
          </cell>
          <cell r="Y3066">
            <v>2041577</v>
          </cell>
          <cell r="Z3066" t="str">
            <v>CLINICA CIRURGICA</v>
          </cell>
          <cell r="AA3066">
            <v>6</v>
          </cell>
          <cell r="AB3066" t="str">
            <v>MÓVEIS E UTENSÍLIOS</v>
          </cell>
          <cell r="AC3066">
            <v>117.589853166776</v>
          </cell>
          <cell r="AD3066" t="str">
            <v>BOM</v>
          </cell>
        </row>
        <row r="3067">
          <cell r="X3067">
            <v>8880</v>
          </cell>
          <cell r="Y3067">
            <v>2041578</v>
          </cell>
          <cell r="Z3067" t="str">
            <v>CLINICA MÉDICA</v>
          </cell>
          <cell r="AA3067">
            <v>6</v>
          </cell>
          <cell r="AB3067" t="str">
            <v>MÓVEIS E UTENSÍLIOS</v>
          </cell>
          <cell r="AC3067">
            <v>117.589853166776</v>
          </cell>
          <cell r="AD3067" t="str">
            <v>BOM</v>
          </cell>
        </row>
        <row r="3068">
          <cell r="X3068">
            <v>8890</v>
          </cell>
          <cell r="Y3068">
            <v>2041579</v>
          </cell>
          <cell r="Z3068" t="str">
            <v>AMBULATÓRIO – ALA E</v>
          </cell>
          <cell r="AA3068">
            <v>6</v>
          </cell>
          <cell r="AB3068" t="str">
            <v>MÓVEIS E UTENSÍLIOS</v>
          </cell>
          <cell r="AC3068">
            <v>394.569225290379</v>
          </cell>
          <cell r="AD3068" t="str">
            <v>BOM</v>
          </cell>
        </row>
        <row r="3069">
          <cell r="X3069">
            <v>8858</v>
          </cell>
          <cell r="Y3069">
            <v>2041580</v>
          </cell>
          <cell r="Z3069" t="str">
            <v>UNIDADE DE TERAPIA INTENSIVA</v>
          </cell>
          <cell r="AA3069">
            <v>5</v>
          </cell>
          <cell r="AB3069" t="str">
            <v>MAQ. E EQUIPAMENTOS</v>
          </cell>
          <cell r="AC3069">
            <v>365.244812897217</v>
          </cell>
          <cell r="AD3069" t="str">
            <v>BOM</v>
          </cell>
        </row>
        <row r="3070">
          <cell r="X3070">
            <v>8752</v>
          </cell>
          <cell r="Y3070">
            <v>2041581</v>
          </cell>
          <cell r="Z3070" t="str">
            <v>SETOR DE FISIOTERAPIA</v>
          </cell>
          <cell r="AA3070">
            <v>10</v>
          </cell>
          <cell r="AB3070" t="str">
            <v>MAQ. E EQUIPAMENTOS</v>
          </cell>
          <cell r="AC3070">
            <v>1129.41735327635</v>
          </cell>
          <cell r="AD3070" t="str">
            <v>BOM</v>
          </cell>
        </row>
        <row r="3071">
          <cell r="X3071">
            <v>8753</v>
          </cell>
          <cell r="Y3071">
            <v>2041582</v>
          </cell>
          <cell r="Z3071" t="str">
            <v>SETOR DE FISIOTERAPIA</v>
          </cell>
          <cell r="AA3071">
            <v>10</v>
          </cell>
          <cell r="AB3071" t="str">
            <v>MAQ. E EQUIPAMENTOS</v>
          </cell>
          <cell r="AC3071">
            <v>1129.41735327635</v>
          </cell>
          <cell r="AD3071" t="str">
            <v>BOM</v>
          </cell>
        </row>
        <row r="3072">
          <cell r="X3072">
            <v>8754</v>
          </cell>
          <cell r="Y3072">
            <v>2067875</v>
          </cell>
          <cell r="Z3072" t="str">
            <v>SETOR DE FISIOTERAPIA</v>
          </cell>
          <cell r="AA3072">
            <v>10</v>
          </cell>
          <cell r="AB3072" t="str">
            <v>MAQ. E EQUIPAMENTOS</v>
          </cell>
          <cell r="AC3072">
            <v>1129.41735327635</v>
          </cell>
          <cell r="AD3072" t="str">
            <v>BOM</v>
          </cell>
        </row>
        <row r="3073">
          <cell r="X3073">
            <v>8801</v>
          </cell>
          <cell r="Y3073">
            <v>2041583</v>
          </cell>
          <cell r="Z3073" t="str">
            <v>CLINICA CIRÚRGICA</v>
          </cell>
          <cell r="AA3073">
            <v>10</v>
          </cell>
          <cell r="AB3073" t="str">
            <v>MÓVEIS E UTENSÍLIOS</v>
          </cell>
          <cell r="AC3073">
            <v>302.625356125356</v>
          </cell>
          <cell r="AD3073" t="str">
            <v>BOM</v>
          </cell>
        </row>
        <row r="3074">
          <cell r="X3074">
            <v>8802</v>
          </cell>
          <cell r="Y3074">
            <v>2041584</v>
          </cell>
          <cell r="Z3074" t="str">
            <v>CLINICA CIRÚRGICA</v>
          </cell>
          <cell r="AA3074">
            <v>10</v>
          </cell>
          <cell r="AB3074" t="str">
            <v>MÓVEIS E UTENSÍLIOS</v>
          </cell>
          <cell r="AC3074">
            <v>302.625356125356</v>
          </cell>
          <cell r="AD3074" t="str">
            <v>BOM</v>
          </cell>
        </row>
        <row r="3075">
          <cell r="X3075">
            <v>8803</v>
          </cell>
          <cell r="Y3075">
            <v>2041585</v>
          </cell>
          <cell r="Z3075" t="str">
            <v>CLINICA CIRÚRGICA</v>
          </cell>
          <cell r="AA3075">
            <v>10</v>
          </cell>
          <cell r="AB3075" t="str">
            <v>MÓVEIS E UTENSÍLIOS</v>
          </cell>
          <cell r="AC3075">
            <v>302.625356125356</v>
          </cell>
          <cell r="AD3075" t="str">
            <v>BOM</v>
          </cell>
        </row>
        <row r="3076">
          <cell r="X3076">
            <v>8804</v>
          </cell>
          <cell r="Y3076">
            <v>2041586</v>
          </cell>
          <cell r="Z3076" t="str">
            <v>CLINICA CIRÚRGICA</v>
          </cell>
          <cell r="AA3076">
            <v>10</v>
          </cell>
          <cell r="AB3076" t="str">
            <v>MÓVEIS E UTENSÍLIOS</v>
          </cell>
          <cell r="AC3076">
            <v>302.625356125356</v>
          </cell>
          <cell r="AD3076" t="str">
            <v>BOM</v>
          </cell>
        </row>
        <row r="3077">
          <cell r="X3077">
            <v>8805</v>
          </cell>
          <cell r="Y3077">
            <v>2041587</v>
          </cell>
          <cell r="Z3077" t="str">
            <v>CLINICA CIRÚRGICA</v>
          </cell>
          <cell r="AA3077">
            <v>10</v>
          </cell>
          <cell r="AB3077" t="str">
            <v>MÓVEIS E UTENSÍLIOS</v>
          </cell>
          <cell r="AC3077">
            <v>302.625356125356</v>
          </cell>
          <cell r="AD3077" t="str">
            <v>BOM</v>
          </cell>
        </row>
        <row r="3078">
          <cell r="X3078">
            <v>8806</v>
          </cell>
          <cell r="Y3078">
            <v>2041588</v>
          </cell>
          <cell r="Z3078" t="str">
            <v>CLINICA CIRÚRGICA</v>
          </cell>
          <cell r="AA3078">
            <v>10</v>
          </cell>
          <cell r="AB3078" t="str">
            <v>MÓVEIS E UTENSÍLIOS</v>
          </cell>
          <cell r="AC3078">
            <v>302.625356125356</v>
          </cell>
          <cell r="AD3078" t="str">
            <v>BOM</v>
          </cell>
        </row>
        <row r="3079">
          <cell r="X3079">
            <v>8807</v>
          </cell>
          <cell r="Y3079">
            <v>2041589</v>
          </cell>
          <cell r="Z3079" t="str">
            <v>CLINICA CIRÚRGICA</v>
          </cell>
          <cell r="AA3079">
            <v>10</v>
          </cell>
          <cell r="AB3079" t="str">
            <v>MÓVEIS E UTENSÍLIOS</v>
          </cell>
          <cell r="AC3079">
            <v>302.625356125356</v>
          </cell>
          <cell r="AD3079" t="str">
            <v>BOM</v>
          </cell>
        </row>
        <row r="3080">
          <cell r="X3080">
            <v>8808</v>
          </cell>
          <cell r="Y3080">
            <v>2041590</v>
          </cell>
          <cell r="Z3080" t="str">
            <v>CLINICA MÉDICA</v>
          </cell>
          <cell r="AA3080">
            <v>10</v>
          </cell>
          <cell r="AB3080" t="str">
            <v>MÓVEIS E UTENSÍLIOS</v>
          </cell>
          <cell r="AC3080">
            <v>302.625356125356</v>
          </cell>
          <cell r="AD3080" t="str">
            <v>BOM</v>
          </cell>
        </row>
        <row r="3081">
          <cell r="X3081">
            <v>8809</v>
          </cell>
          <cell r="Y3081">
            <v>2041591</v>
          </cell>
          <cell r="Z3081" t="str">
            <v>CLINICA MÉDICA</v>
          </cell>
          <cell r="AA3081">
            <v>10</v>
          </cell>
          <cell r="AB3081" t="str">
            <v>MÓVEIS E UTENSÍLIOS</v>
          </cell>
          <cell r="AC3081">
            <v>302.625356125356</v>
          </cell>
          <cell r="AD3081" t="str">
            <v>BOM</v>
          </cell>
        </row>
        <row r="3082">
          <cell r="X3082">
            <v>8810</v>
          </cell>
          <cell r="Y3082">
            <v>2041592</v>
          </cell>
          <cell r="Z3082" t="str">
            <v>CLINICA MÉDICA</v>
          </cell>
          <cell r="AA3082">
            <v>10</v>
          </cell>
          <cell r="AB3082" t="str">
            <v>MÓVEIS E UTENSÍLIOS</v>
          </cell>
          <cell r="AC3082">
            <v>302.625356125356</v>
          </cell>
          <cell r="AD3082" t="str">
            <v>BOM</v>
          </cell>
        </row>
        <row r="3083">
          <cell r="X3083">
            <v>8811</v>
          </cell>
          <cell r="Y3083">
            <v>2041593</v>
          </cell>
          <cell r="Z3083" t="str">
            <v>CLINICA MÉDICA</v>
          </cell>
          <cell r="AA3083">
            <v>10</v>
          </cell>
          <cell r="AB3083" t="str">
            <v>MÓVEIS E UTENSÍLIOS</v>
          </cell>
          <cell r="AC3083">
            <v>302.625356125356</v>
          </cell>
          <cell r="AD3083" t="str">
            <v>BOM</v>
          </cell>
        </row>
        <row r="3084">
          <cell r="X3084">
            <v>8812</v>
          </cell>
          <cell r="Y3084">
            <v>2041594</v>
          </cell>
          <cell r="Z3084" t="str">
            <v>CLINICA MÉDICA</v>
          </cell>
          <cell r="AA3084">
            <v>10</v>
          </cell>
          <cell r="AB3084" t="str">
            <v>MÓVEIS E UTENSÍLIOS</v>
          </cell>
          <cell r="AC3084">
            <v>302.625356125356</v>
          </cell>
          <cell r="AD3084" t="str">
            <v>BOM</v>
          </cell>
        </row>
        <row r="3085">
          <cell r="X3085">
            <v>8813</v>
          </cell>
          <cell r="Y3085">
            <v>2041595</v>
          </cell>
          <cell r="Z3085" t="str">
            <v>CLINICA MÉDICA</v>
          </cell>
          <cell r="AA3085">
            <v>10</v>
          </cell>
          <cell r="AB3085" t="str">
            <v>MÓVEIS E UTENSÍLIOS</v>
          </cell>
          <cell r="AC3085">
            <v>302.625356125356</v>
          </cell>
          <cell r="AD3085" t="str">
            <v>BOM</v>
          </cell>
        </row>
        <row r="3086">
          <cell r="X3086">
            <v>8814</v>
          </cell>
          <cell r="Y3086">
            <v>2041596</v>
          </cell>
          <cell r="Z3086" t="str">
            <v>CLINICA MÉDICA</v>
          </cell>
          <cell r="AA3086">
            <v>10</v>
          </cell>
          <cell r="AB3086" t="str">
            <v>MÓVEIS E UTENSÍLIOS</v>
          </cell>
          <cell r="AC3086">
            <v>302.625356125356</v>
          </cell>
          <cell r="AD3086" t="str">
            <v>BOM</v>
          </cell>
        </row>
        <row r="3087">
          <cell r="X3087">
            <v>8815</v>
          </cell>
          <cell r="Y3087">
            <v>2041597</v>
          </cell>
          <cell r="Z3087" t="str">
            <v>HEMODIALISE / DIÁLISE</v>
          </cell>
          <cell r="AA3087">
            <v>10</v>
          </cell>
          <cell r="AB3087" t="str">
            <v>MÓVEIS E UTENSÍLIOS</v>
          </cell>
          <cell r="AC3087">
            <v>302.625356125356</v>
          </cell>
          <cell r="AD3087" t="str">
            <v>BOM</v>
          </cell>
        </row>
        <row r="3088">
          <cell r="X3088">
            <v>8882</v>
          </cell>
          <cell r="Y3088">
            <v>2041598</v>
          </cell>
          <cell r="Z3088" t="str">
            <v>LAVANDERIA</v>
          </cell>
          <cell r="AA3088">
            <v>20</v>
          </cell>
          <cell r="AB3088" t="str">
            <v>MAQ. E EQUIPAMENTOS</v>
          </cell>
          <cell r="AC3088">
            <v>52119.9033530572</v>
          </cell>
          <cell r="AD3088" t="str">
            <v>BOM</v>
          </cell>
        </row>
        <row r="3089">
          <cell r="X3089">
            <v>8881</v>
          </cell>
          <cell r="Y3089">
            <v>2041599</v>
          </cell>
          <cell r="Z3089" t="str">
            <v>CENTRAL DE GASES MEDICINAIS</v>
          </cell>
          <cell r="AA3089">
            <v>10</v>
          </cell>
          <cell r="AB3089" t="str">
            <v>MAQ. E EQUIPAMENTOS</v>
          </cell>
          <cell r="AC3089">
            <v>2508.74603331142</v>
          </cell>
          <cell r="AD3089" t="str">
            <v>BOM</v>
          </cell>
        </row>
        <row r="3090">
          <cell r="X3090">
            <v>10011</v>
          </cell>
          <cell r="Y3090">
            <v>2041600</v>
          </cell>
          <cell r="Z3090" t="str">
            <v>ALMOXARIFADO</v>
          </cell>
          <cell r="AA3090">
            <v>3</v>
          </cell>
          <cell r="AB3090" t="str">
            <v>EQUIP. DE INFORMÁTICA</v>
          </cell>
          <cell r="AC3090">
            <v>750.526380670611</v>
          </cell>
          <cell r="AD3090" t="str">
            <v>BOM</v>
          </cell>
        </row>
        <row r="3091">
          <cell r="X3091">
            <v>10012</v>
          </cell>
          <cell r="Y3091">
            <v>2041601</v>
          </cell>
          <cell r="Z3091" t="str">
            <v>ALMOXARIFADO</v>
          </cell>
          <cell r="AA3091">
            <v>5</v>
          </cell>
          <cell r="AB3091" t="str">
            <v>EQUIP. DE INFORMÁTICA</v>
          </cell>
          <cell r="AC3091">
            <v>354.75449112426</v>
          </cell>
          <cell r="AD3091" t="str">
            <v>BOM</v>
          </cell>
        </row>
        <row r="3092">
          <cell r="X3092">
            <v>10013</v>
          </cell>
          <cell r="Y3092">
            <v>2041602</v>
          </cell>
          <cell r="Z3092" t="str">
            <v>AMBULATÓRIO – CONSULTÓRIO 19</v>
          </cell>
          <cell r="AA3092">
            <v>6</v>
          </cell>
          <cell r="AB3092" t="str">
            <v>MÓVEIS E UTENSÍLIOS</v>
          </cell>
          <cell r="AC3092">
            <v>964.460515742567</v>
          </cell>
          <cell r="AD3092" t="str">
            <v>BOM</v>
          </cell>
        </row>
        <row r="3093">
          <cell r="X3093">
            <v>10014</v>
          </cell>
          <cell r="Y3093">
            <v>2041603</v>
          </cell>
          <cell r="Z3093" t="str">
            <v>ROUPARIA</v>
          </cell>
          <cell r="AA3093">
            <v>6</v>
          </cell>
          <cell r="AB3093" t="str">
            <v>MAQ. E EQUIPAMENTOS</v>
          </cell>
          <cell r="AC3093">
            <v>154.678939294324</v>
          </cell>
          <cell r="AD3093" t="str">
            <v>BOM</v>
          </cell>
        </row>
        <row r="3094">
          <cell r="X3094">
            <v>10015</v>
          </cell>
          <cell r="Y3094">
            <v>2041604</v>
          </cell>
          <cell r="Z3094" t="str">
            <v>ROUPARIA</v>
          </cell>
          <cell r="AA3094">
            <v>6</v>
          </cell>
          <cell r="AB3094" t="str">
            <v>MAQ. E EQUIPAMENTOS</v>
          </cell>
          <cell r="AC3094">
            <v>154.678939294324</v>
          </cell>
          <cell r="AD3094" t="str">
            <v>BOM</v>
          </cell>
        </row>
        <row r="3095">
          <cell r="X3095">
            <v>10016</v>
          </cell>
          <cell r="Y3095">
            <v>2041605</v>
          </cell>
          <cell r="Z3095" t="str">
            <v>ROUPARIA</v>
          </cell>
          <cell r="AA3095">
            <v>6</v>
          </cell>
          <cell r="AB3095" t="str">
            <v>MAQ. E EQUIPAMENTOS</v>
          </cell>
          <cell r="AC3095">
            <v>154.678939294324</v>
          </cell>
          <cell r="AD3095" t="str">
            <v>BOM</v>
          </cell>
        </row>
        <row r="3096">
          <cell r="X3096">
            <v>10017</v>
          </cell>
          <cell r="Y3096">
            <v>2041606</v>
          </cell>
          <cell r="Z3096" t="str">
            <v>ROUPARIA</v>
          </cell>
          <cell r="AA3096">
            <v>6</v>
          </cell>
          <cell r="AB3096" t="str">
            <v>MAQ. E EQUIPAMENTOS</v>
          </cell>
          <cell r="AC3096">
            <v>154.678939294324</v>
          </cell>
          <cell r="AD3096" t="str">
            <v>BOM</v>
          </cell>
        </row>
        <row r="3097">
          <cell r="X3097">
            <v>10018</v>
          </cell>
          <cell r="Y3097">
            <v>2041607</v>
          </cell>
          <cell r="Z3097" t="str">
            <v>CENTRAL DE MATERIAL E ESTERILIZAÇÃO</v>
          </cell>
          <cell r="AA3097">
            <v>6</v>
          </cell>
          <cell r="AB3097" t="str">
            <v>MAQ. E EQUIPAMENTOS</v>
          </cell>
          <cell r="AC3097">
            <v>154.678939294324</v>
          </cell>
          <cell r="AD3097" t="str">
            <v>BOM</v>
          </cell>
        </row>
        <row r="3098">
          <cell r="X3098">
            <v>10019</v>
          </cell>
          <cell r="Y3098">
            <v>2041608</v>
          </cell>
          <cell r="Z3098" t="str">
            <v>ROUPARIA</v>
          </cell>
          <cell r="AA3098">
            <v>6</v>
          </cell>
          <cell r="AB3098" t="str">
            <v>MAQ. E EQUIPAMENTOS</v>
          </cell>
          <cell r="AC3098">
            <v>154.678939294324</v>
          </cell>
          <cell r="AD3098" t="str">
            <v>BOM</v>
          </cell>
        </row>
        <row r="3099">
          <cell r="X3099">
            <v>10021</v>
          </cell>
          <cell r="Y3099">
            <v>2041609</v>
          </cell>
          <cell r="Z3099" t="str">
            <v>AMBULATÓRIO</v>
          </cell>
          <cell r="AA3099">
            <v>3</v>
          </cell>
          <cell r="AB3099" t="str">
            <v>EQUIP. DE INFORMÁTICA</v>
          </cell>
          <cell r="AC3099">
            <v>589.076398202937</v>
          </cell>
          <cell r="AD3099" t="str">
            <v>BOM</v>
          </cell>
        </row>
        <row r="3100">
          <cell r="X3100">
            <v>10022</v>
          </cell>
          <cell r="Y3100">
            <v>2041610</v>
          </cell>
          <cell r="Z3100" t="str">
            <v>UNIDADE DE TERAPIA INTENSIVA - ALA B</v>
          </cell>
          <cell r="AA3100">
            <v>3</v>
          </cell>
          <cell r="AB3100" t="str">
            <v>EQUIP. DE INFORMÁTICA</v>
          </cell>
          <cell r="AC3100">
            <v>589.076398202937</v>
          </cell>
          <cell r="AD3100" t="str">
            <v>BOM</v>
          </cell>
        </row>
        <row r="3101">
          <cell r="X3101">
            <v>10023</v>
          </cell>
          <cell r="Y3101">
            <v>2041611</v>
          </cell>
          <cell r="Z3101" t="str">
            <v>UNIDADE DE TERAPIA INTENSIVA - ALA D</v>
          </cell>
          <cell r="AA3101">
            <v>3</v>
          </cell>
          <cell r="AB3101" t="str">
            <v>EQUIP. DE INFORMÁTICA</v>
          </cell>
          <cell r="AC3101">
            <v>589.076398202937</v>
          </cell>
          <cell r="AD3101" t="str">
            <v>BOM</v>
          </cell>
        </row>
        <row r="3102">
          <cell r="X3102">
            <v>10020</v>
          </cell>
          <cell r="Y3102">
            <v>2041613</v>
          </cell>
          <cell r="Z3102" t="str">
            <v>ALMOXARIFADO</v>
          </cell>
          <cell r="AA3102">
            <v>3</v>
          </cell>
          <cell r="AB3102" t="str">
            <v>EQUIP. DE INFORMÁTICA</v>
          </cell>
          <cell r="AC3102">
            <v>858.317992548762</v>
          </cell>
          <cell r="AD3102" t="str">
            <v>BOM</v>
          </cell>
        </row>
        <row r="3103">
          <cell r="X3103">
            <v>10025</v>
          </cell>
          <cell r="Y3103">
            <v>2041614</v>
          </cell>
          <cell r="Z3103" t="str">
            <v>DIRETORIA TÉCNICA</v>
          </cell>
          <cell r="AA3103">
            <v>6</v>
          </cell>
          <cell r="AB3103" t="str">
            <v>MAQ. E EQUIPAMENTOS</v>
          </cell>
          <cell r="AC3103">
            <v>118.291264884214</v>
          </cell>
          <cell r="AD3103" t="str">
            <v>BOM</v>
          </cell>
        </row>
        <row r="3104">
          <cell r="X3104">
            <v>10026</v>
          </cell>
          <cell r="Y3104">
            <v>2041615</v>
          </cell>
          <cell r="Z3104" t="str">
            <v>UNIDADE DE TERAPIA INTENSIVA</v>
          </cell>
          <cell r="AA3104">
            <v>6</v>
          </cell>
          <cell r="AB3104" t="str">
            <v>MAQ. E EQUIPAMENTOS</v>
          </cell>
          <cell r="AC3104">
            <v>118.291264884214</v>
          </cell>
          <cell r="AD3104" t="str">
            <v>BOM</v>
          </cell>
        </row>
        <row r="3105">
          <cell r="X3105">
            <v>10027</v>
          </cell>
          <cell r="Y3105">
            <v>2041616</v>
          </cell>
          <cell r="Z3105" t="str">
            <v>ALMOXARIFADO</v>
          </cell>
          <cell r="AA3105">
            <v>6</v>
          </cell>
          <cell r="AB3105" t="str">
            <v>MAQ. E EQUIPAMENTOS</v>
          </cell>
          <cell r="AC3105">
            <v>118.291264884214</v>
          </cell>
          <cell r="AD3105" t="str">
            <v>REGULAR</v>
          </cell>
        </row>
        <row r="3106">
          <cell r="X3106">
            <v>10028</v>
          </cell>
          <cell r="Y3106">
            <v>2041617</v>
          </cell>
          <cell r="Z3106" t="str">
            <v>DEPÓSITO DE LIXO</v>
          </cell>
          <cell r="AA3106">
            <v>10</v>
          </cell>
          <cell r="AB3106" t="str">
            <v>MAQ. E EQUIPAMENTOS</v>
          </cell>
          <cell r="AC3106">
            <v>1326.02071005917</v>
          </cell>
          <cell r="AD3106" t="str">
            <v>REGULAR</v>
          </cell>
        </row>
        <row r="3107">
          <cell r="X3107">
            <v>10029</v>
          </cell>
          <cell r="Y3107">
            <v>2041618</v>
          </cell>
          <cell r="Z3107" t="str">
            <v>GALPÃO ALMOXARIFADO</v>
          </cell>
          <cell r="AA3107">
            <v>10</v>
          </cell>
          <cell r="AB3107" t="str">
            <v>MAQ. E EQUIPAMENTOS</v>
          </cell>
          <cell r="AC3107">
            <v>1326.02071005917</v>
          </cell>
          <cell r="AD3107" t="str">
            <v>RUIM</v>
          </cell>
        </row>
        <row r="3108">
          <cell r="X3108">
            <v>8736</v>
          </cell>
          <cell r="Y3108">
            <v>2041619</v>
          </cell>
          <cell r="Z3108" t="str">
            <v>RECEPÇÃO CENTRAL - HALL</v>
          </cell>
          <cell r="AA3108">
            <v>7</v>
          </cell>
          <cell r="AB3108" t="str">
            <v>MAQ. E EQUIPAMENTOS</v>
          </cell>
          <cell r="AC3108">
            <v>1010.71754484831</v>
          </cell>
          <cell r="AD3108" t="str">
            <v>BOM</v>
          </cell>
        </row>
        <row r="3109">
          <cell r="X3109">
            <v>10304</v>
          </cell>
          <cell r="Y3109">
            <v>2041620</v>
          </cell>
          <cell r="Z3109" t="str">
            <v>ALMOXARIFADO</v>
          </cell>
          <cell r="AA3109">
            <v>10</v>
          </cell>
          <cell r="AB3109" t="str">
            <v>MÓVEIS E UTENSÍLIOS</v>
          </cell>
          <cell r="AC3109">
            <v>2602.67014573745</v>
          </cell>
          <cell r="AD3109" t="str">
            <v>BOM</v>
          </cell>
        </row>
        <row r="3110">
          <cell r="X3110">
            <v>10305</v>
          </cell>
          <cell r="Y3110">
            <v>2041621</v>
          </cell>
          <cell r="Z3110" t="str">
            <v>ALMOXARIFADO</v>
          </cell>
          <cell r="AA3110">
            <v>10</v>
          </cell>
          <cell r="AB3110" t="str">
            <v>MÓVEIS E UTENSÍLIOS</v>
          </cell>
          <cell r="AC3110">
            <v>2602.67014573745</v>
          </cell>
          <cell r="AD3110" t="str">
            <v>BOM</v>
          </cell>
        </row>
        <row r="3111">
          <cell r="X3111">
            <v>10034</v>
          </cell>
          <cell r="Y3111">
            <v>2041622</v>
          </cell>
          <cell r="Z3111" t="str">
            <v>AMBULATÓRIO – GERÊNCIA</v>
          </cell>
          <cell r="AA3111">
            <v>10</v>
          </cell>
          <cell r="AB3111" t="str">
            <v>MÓVEIS E UTENSÍLIOS</v>
          </cell>
          <cell r="AC3111">
            <v>1774.6449704142</v>
          </cell>
          <cell r="AD3111" t="str">
            <v>BOM</v>
          </cell>
        </row>
        <row r="3112">
          <cell r="X3112">
            <v>10035</v>
          </cell>
          <cell r="Y3112">
            <v>2041623</v>
          </cell>
          <cell r="Z3112" t="str">
            <v>APOIO AO DIAGNÓSTICO</v>
          </cell>
          <cell r="AA3112">
            <v>10</v>
          </cell>
          <cell r="AB3112" t="str">
            <v>MÓVEIS E UTENSÍLIOS</v>
          </cell>
          <cell r="AC3112">
            <v>422.779674947567</v>
          </cell>
          <cell r="AD3112" t="str">
            <v>BOM</v>
          </cell>
        </row>
        <row r="3113">
          <cell r="X3113">
            <v>10036</v>
          </cell>
          <cell r="Y3113">
            <v>2041624</v>
          </cell>
          <cell r="Z3113" t="str">
            <v>RECEPÇÃO APOIO AO DIAGNÓSTICO</v>
          </cell>
          <cell r="AA3113">
            <v>10</v>
          </cell>
          <cell r="AB3113" t="str">
            <v>MÓVEIS E UTENSÍLIOS</v>
          </cell>
          <cell r="AC3113">
            <v>422.779674947567</v>
          </cell>
          <cell r="AD3113" t="str">
            <v>BOM</v>
          </cell>
        </row>
        <row r="3114">
          <cell r="X3114">
            <v>10039</v>
          </cell>
          <cell r="Y3114">
            <v>2041627</v>
          </cell>
          <cell r="Z3114" t="str">
            <v>RECEPÇÃO APOIO AO DIAGNÓSTICO</v>
          </cell>
          <cell r="AA3114">
            <v>10</v>
          </cell>
          <cell r="AB3114" t="str">
            <v>MÓVEIS E UTENSÍLIOS</v>
          </cell>
          <cell r="AC3114">
            <v>422.779674947567</v>
          </cell>
          <cell r="AD3114" t="str">
            <v>BOM</v>
          </cell>
        </row>
        <row r="3115">
          <cell r="X3115">
            <v>10040</v>
          </cell>
          <cell r="Y3115">
            <v>2041628</v>
          </cell>
          <cell r="Z3115" t="str">
            <v>AMBULATÓRIO – SALA MULTIUSO</v>
          </cell>
          <cell r="AA3115">
            <v>10</v>
          </cell>
          <cell r="AB3115" t="str">
            <v>MÓVEIS E UTENSÍLIOS</v>
          </cell>
          <cell r="AC3115">
            <v>661.939577744905</v>
          </cell>
          <cell r="AD3115" t="str">
            <v>BOM</v>
          </cell>
        </row>
        <row r="3116">
          <cell r="X3116">
            <v>10041</v>
          </cell>
          <cell r="Y3116">
            <v>2041629</v>
          </cell>
          <cell r="Z3116" t="str">
            <v>AMBULATÓRIO – SALA DE REUNIÃO</v>
          </cell>
          <cell r="AA3116">
            <v>10</v>
          </cell>
          <cell r="AB3116" t="str">
            <v>MÓVEIS E UTENSÍLIOS</v>
          </cell>
          <cell r="AC3116">
            <v>661.939577744905</v>
          </cell>
          <cell r="AD3116" t="str">
            <v>BOM</v>
          </cell>
        </row>
        <row r="3117">
          <cell r="X3117">
            <v>10042</v>
          </cell>
          <cell r="Y3117">
            <v>2041630</v>
          </cell>
          <cell r="Z3117" t="str">
            <v>AMBULATÓRIO – SALA MULTIUSO</v>
          </cell>
          <cell r="AA3117">
            <v>10</v>
          </cell>
          <cell r="AB3117" t="str">
            <v>MÓVEIS E UTENSÍLIOS</v>
          </cell>
          <cell r="AC3117">
            <v>661.939577744905</v>
          </cell>
          <cell r="AD3117" t="str">
            <v>BOM</v>
          </cell>
        </row>
        <row r="3118">
          <cell r="X3118">
            <v>10045</v>
          </cell>
          <cell r="Y3118">
            <v>2041633</v>
          </cell>
          <cell r="Z3118" t="str">
            <v>AMBULATÓRIO – SALA MULTIUSO</v>
          </cell>
          <cell r="AA3118">
            <v>10</v>
          </cell>
          <cell r="AB3118" t="str">
            <v>MÓVEIS E UTENSÍLIOS</v>
          </cell>
          <cell r="AC3118">
            <v>661.939577744905</v>
          </cell>
          <cell r="AD3118" t="str">
            <v>BOM</v>
          </cell>
        </row>
        <row r="3119">
          <cell r="X3119">
            <v>10050</v>
          </cell>
          <cell r="Y3119">
            <v>2041638</v>
          </cell>
          <cell r="Z3119" t="str">
            <v>AMBULATÓRIO – SALA MULTIUSO</v>
          </cell>
          <cell r="AA3119">
            <v>10</v>
          </cell>
          <cell r="AB3119" t="str">
            <v>MÓVEIS E UTENSÍLIOS</v>
          </cell>
          <cell r="AC3119">
            <v>661.939577744905</v>
          </cell>
          <cell r="AD3119" t="str">
            <v>BOM</v>
          </cell>
        </row>
        <row r="3120">
          <cell r="X3120">
            <v>10051</v>
          </cell>
          <cell r="Y3120">
            <v>2041639</v>
          </cell>
          <cell r="Z3120" t="str">
            <v>AMBULATÓRIO – SALA DE REUNIÃO</v>
          </cell>
          <cell r="AA3120">
            <v>10</v>
          </cell>
          <cell r="AB3120" t="str">
            <v>MÓVEIS E UTENSÍLIOS</v>
          </cell>
          <cell r="AC3120">
            <v>661.939577744905</v>
          </cell>
          <cell r="AD3120" t="str">
            <v>BOM</v>
          </cell>
        </row>
        <row r="3121">
          <cell r="X3121">
            <v>10052</v>
          </cell>
          <cell r="Y3121">
            <v>2041640</v>
          </cell>
          <cell r="Z3121" t="str">
            <v>AMBULATÓRIO – RECEPÇAO</v>
          </cell>
          <cell r="AA3121">
            <v>10</v>
          </cell>
          <cell r="AB3121" t="str">
            <v>MÓVEIS E UTENSÍLIOS</v>
          </cell>
          <cell r="AC3121">
            <v>661.939577744905</v>
          </cell>
          <cell r="AD3121" t="str">
            <v>BOM</v>
          </cell>
        </row>
        <row r="3122">
          <cell r="X3122">
            <v>10054</v>
          </cell>
          <cell r="Y3122">
            <v>2041642</v>
          </cell>
          <cell r="Z3122" t="str">
            <v>AMBULATÓRIO – SALA MULTIUSO</v>
          </cell>
          <cell r="AA3122">
            <v>10</v>
          </cell>
          <cell r="AB3122" t="str">
            <v>MÓVEIS E UTENSÍLIOS</v>
          </cell>
          <cell r="AC3122">
            <v>661.939577744905</v>
          </cell>
          <cell r="AD3122" t="str">
            <v>BOM</v>
          </cell>
        </row>
        <row r="3123">
          <cell r="X3123">
            <v>10057</v>
          </cell>
          <cell r="Y3123">
            <v>2041645</v>
          </cell>
          <cell r="Z3123" t="str">
            <v>AMBULATÓRIO – SALA MULTIUSO</v>
          </cell>
          <cell r="AA3123">
            <v>10</v>
          </cell>
          <cell r="AB3123" t="str">
            <v>MÓVEIS E UTENSÍLIOS</v>
          </cell>
          <cell r="AC3123">
            <v>661.939577744905</v>
          </cell>
          <cell r="AD3123" t="str">
            <v>BOM</v>
          </cell>
        </row>
        <row r="3124">
          <cell r="X3124">
            <v>10058</v>
          </cell>
          <cell r="Y3124">
            <v>2041646</v>
          </cell>
          <cell r="Z3124" t="str">
            <v>GALPÃO ALMOXARIFADO</v>
          </cell>
          <cell r="AA3124">
            <v>10</v>
          </cell>
          <cell r="AB3124" t="str">
            <v>MÓVEIS E UTENSÍLIOS</v>
          </cell>
          <cell r="AC3124">
            <v>231.961024059993</v>
          </cell>
          <cell r="AD3124" t="str">
            <v>SUCATA</v>
          </cell>
        </row>
        <row r="3125">
          <cell r="X3125">
            <v>10059</v>
          </cell>
          <cell r="Y3125">
            <v>2041647</v>
          </cell>
          <cell r="Z3125" t="str">
            <v>AMBULATÓRIO – RECEPÇÃO</v>
          </cell>
          <cell r="AA3125">
            <v>10</v>
          </cell>
          <cell r="AB3125" t="str">
            <v>MÓVEIS E UTENSÍLIOS</v>
          </cell>
          <cell r="AC3125">
            <v>231.961024059993</v>
          </cell>
          <cell r="AD3125" t="str">
            <v>BOM</v>
          </cell>
        </row>
        <row r="3126">
          <cell r="X3126">
            <v>10060</v>
          </cell>
          <cell r="Y3126">
            <v>2041648</v>
          </cell>
          <cell r="Z3126" t="str">
            <v>AMBULATÓRIO – CONSULTÓRIO 34</v>
          </cell>
          <cell r="AA3126">
            <v>10</v>
          </cell>
          <cell r="AB3126" t="str">
            <v>MÓVEIS E UTENSÍLIOS</v>
          </cell>
          <cell r="AC3126">
            <v>231.961024059993</v>
          </cell>
          <cell r="AD3126" t="str">
            <v>BOM</v>
          </cell>
        </row>
        <row r="3127">
          <cell r="X3127">
            <v>10061</v>
          </cell>
          <cell r="Y3127">
            <v>2041649</v>
          </cell>
          <cell r="Z3127" t="str">
            <v>AMBULATÓRIO – CONSULTÓRIO 27</v>
          </cell>
          <cell r="AA3127">
            <v>10</v>
          </cell>
          <cell r="AB3127" t="str">
            <v>MÓVEIS E UTENSÍLIOS</v>
          </cell>
          <cell r="AC3127">
            <v>231.961024059993</v>
          </cell>
          <cell r="AD3127" t="str">
            <v>BOM</v>
          </cell>
        </row>
        <row r="3128">
          <cell r="X3128">
            <v>10062</v>
          </cell>
          <cell r="Y3128">
            <v>2041650</v>
          </cell>
          <cell r="Z3128" t="str">
            <v>AMBULATÓRIO – CONSULTÓRIO 25</v>
          </cell>
          <cell r="AA3128">
            <v>10</v>
          </cell>
          <cell r="AB3128" t="str">
            <v>MÓVEIS E UTENSÍLIOS</v>
          </cell>
          <cell r="AC3128">
            <v>231.961024059993</v>
          </cell>
          <cell r="AD3128" t="str">
            <v>BOM</v>
          </cell>
        </row>
        <row r="3129">
          <cell r="X3129">
            <v>10063</v>
          </cell>
          <cell r="Y3129">
            <v>2041651</v>
          </cell>
          <cell r="Z3129" t="str">
            <v>AMBULATÓRIO -CONSULTÓRIO 32</v>
          </cell>
          <cell r="AA3129">
            <v>10</v>
          </cell>
          <cell r="AB3129" t="str">
            <v>MÓVEIS E UTENSÍLIOS</v>
          </cell>
          <cell r="AC3129">
            <v>231.961024059993</v>
          </cell>
          <cell r="AD3129" t="str">
            <v>BOM</v>
          </cell>
        </row>
        <row r="3130">
          <cell r="X3130">
            <v>10064</v>
          </cell>
          <cell r="Y3130">
            <v>2041652</v>
          </cell>
          <cell r="Z3130" t="str">
            <v>GALPÃO ALMOXARIFADO</v>
          </cell>
          <cell r="AA3130">
            <v>10</v>
          </cell>
          <cell r="AB3130" t="str">
            <v>MÓVEIS E UTENSÍLIOS</v>
          </cell>
          <cell r="AC3130">
            <v>231.961024059993</v>
          </cell>
          <cell r="AD3130" t="str">
            <v>SUCATA</v>
          </cell>
        </row>
        <row r="3131">
          <cell r="X3131">
            <v>10065</v>
          </cell>
          <cell r="Y3131">
            <v>2041653</v>
          </cell>
          <cell r="Z3131" t="str">
            <v>AMBULATÓRIO – CONSULTÓRIO 14</v>
          </cell>
          <cell r="AA3131">
            <v>10</v>
          </cell>
          <cell r="AB3131" t="str">
            <v>MÓVEIS E UTENSÍLIOS</v>
          </cell>
          <cell r="AC3131">
            <v>231.961024059993</v>
          </cell>
          <cell r="AD3131" t="str">
            <v>BOM</v>
          </cell>
        </row>
        <row r="3132">
          <cell r="X3132">
            <v>10066</v>
          </cell>
          <cell r="Y3132">
            <v>2041654</v>
          </cell>
          <cell r="Z3132" t="str">
            <v>AMBULATÓRIO – RECEPÇÃO</v>
          </cell>
          <cell r="AA3132">
            <v>10</v>
          </cell>
          <cell r="AB3132" t="str">
            <v>MÓVEIS E UTENSÍLIOS</v>
          </cell>
          <cell r="AC3132">
            <v>231.961024059993</v>
          </cell>
          <cell r="AD3132" t="str">
            <v>BOM</v>
          </cell>
        </row>
        <row r="3133">
          <cell r="X3133">
            <v>10067</v>
          </cell>
          <cell r="Y3133">
            <v>2041655</v>
          </cell>
          <cell r="Z3133" t="str">
            <v>GALPÃO ALMOXARIFADO</v>
          </cell>
          <cell r="AA3133">
            <v>10</v>
          </cell>
          <cell r="AB3133" t="str">
            <v>MÓVEIS E UTENSÍLIOS</v>
          </cell>
          <cell r="AC3133">
            <v>231.961024059993</v>
          </cell>
          <cell r="AD3133" t="str">
            <v>SUCATA</v>
          </cell>
        </row>
        <row r="3134">
          <cell r="X3134">
            <v>10068</v>
          </cell>
          <cell r="Y3134">
            <v>2041656</v>
          </cell>
          <cell r="Z3134" t="str">
            <v>AMBULATÓRIO – RECEPÇÃO</v>
          </cell>
          <cell r="AA3134">
            <v>10</v>
          </cell>
          <cell r="AB3134" t="str">
            <v>MÓVEIS E UTENSÍLIOS</v>
          </cell>
          <cell r="AC3134">
            <v>231.961024059993</v>
          </cell>
          <cell r="AD3134" t="str">
            <v>BOM</v>
          </cell>
        </row>
        <row r="3135">
          <cell r="X3135">
            <v>10069</v>
          </cell>
          <cell r="Y3135">
            <v>2041657</v>
          </cell>
          <cell r="Z3135" t="str">
            <v>AMBULATÓRIO – RECEPÇÃO</v>
          </cell>
          <cell r="AA3135">
            <v>10</v>
          </cell>
          <cell r="AB3135" t="str">
            <v>MÓVEIS E UTENSÍLIOS</v>
          </cell>
          <cell r="AC3135">
            <v>231.961024059993</v>
          </cell>
          <cell r="AD3135" t="str">
            <v>BOM</v>
          </cell>
        </row>
        <row r="3136">
          <cell r="X3136">
            <v>10070</v>
          </cell>
          <cell r="Y3136">
            <v>2041658</v>
          </cell>
          <cell r="Z3136" t="str">
            <v>AMBULATÓRIO – CONSULTÓRIO6</v>
          </cell>
          <cell r="AA3136">
            <v>10</v>
          </cell>
          <cell r="AB3136" t="str">
            <v>MÓVEIS E UTENSÍLIOS</v>
          </cell>
          <cell r="AC3136">
            <v>231.961024059993</v>
          </cell>
          <cell r="AD3136" t="str">
            <v>BOM</v>
          </cell>
        </row>
        <row r="3137">
          <cell r="X3137">
            <v>10071</v>
          </cell>
          <cell r="Y3137">
            <v>2041659</v>
          </cell>
          <cell r="Z3137" t="str">
            <v>AMBULATÓRIO – RECEPÇÃO</v>
          </cell>
          <cell r="AA3137">
            <v>10</v>
          </cell>
          <cell r="AB3137" t="str">
            <v>MÓVEIS E UTENSÍLIOS</v>
          </cell>
          <cell r="AC3137">
            <v>231.961024059993</v>
          </cell>
          <cell r="AD3137" t="str">
            <v>BOM</v>
          </cell>
        </row>
        <row r="3138">
          <cell r="X3138">
            <v>10072</v>
          </cell>
          <cell r="Y3138">
            <v>2041660</v>
          </cell>
          <cell r="Z3138" t="str">
            <v>AMBULATÓRIO – CONSULTÓRIO 25</v>
          </cell>
          <cell r="AA3138">
            <v>10</v>
          </cell>
          <cell r="AB3138" t="str">
            <v>MÓVEIS E UTENSÍLIOS</v>
          </cell>
          <cell r="AC3138">
            <v>231.961024059993</v>
          </cell>
          <cell r="AD3138" t="str">
            <v>BOM</v>
          </cell>
        </row>
        <row r="3139">
          <cell r="X3139">
            <v>10073</v>
          </cell>
          <cell r="Y3139">
            <v>2041661</v>
          </cell>
          <cell r="Z3139" t="str">
            <v>AMBULATÓRIO – CONSULTÓRIO 28</v>
          </cell>
          <cell r="AA3139">
            <v>10</v>
          </cell>
          <cell r="AB3139" t="str">
            <v>MÓVEIS E UTENSÍLIOS</v>
          </cell>
          <cell r="AC3139">
            <v>231.961024059993</v>
          </cell>
          <cell r="AD3139" t="str">
            <v>BOM</v>
          </cell>
        </row>
        <row r="3140">
          <cell r="X3140">
            <v>10074</v>
          </cell>
          <cell r="Y3140">
            <v>2041662</v>
          </cell>
          <cell r="Z3140" t="str">
            <v>AMBULATÓRIO – CONSULTÓRIO 15</v>
          </cell>
          <cell r="AA3140">
            <v>10</v>
          </cell>
          <cell r="AB3140" t="str">
            <v>MÓVEIS E UTENSÍLIOS</v>
          </cell>
          <cell r="AC3140">
            <v>231.961024059993</v>
          </cell>
          <cell r="AD3140" t="str">
            <v>BOM</v>
          </cell>
        </row>
        <row r="3141">
          <cell r="X3141">
            <v>10075</v>
          </cell>
          <cell r="Y3141">
            <v>2041663</v>
          </cell>
          <cell r="Z3141" t="str">
            <v>AMBULATÓRIO – CONSULTÓRIO 14</v>
          </cell>
          <cell r="AA3141">
            <v>10</v>
          </cell>
          <cell r="AB3141" t="str">
            <v>MÓVEIS E UTENSÍLIOS</v>
          </cell>
          <cell r="AC3141">
            <v>231.961024059993</v>
          </cell>
          <cell r="AD3141" t="str">
            <v>BOM</v>
          </cell>
        </row>
        <row r="3142">
          <cell r="X3142">
            <v>10076</v>
          </cell>
          <cell r="Y3142">
            <v>2041664</v>
          </cell>
          <cell r="Z3142" t="str">
            <v>AMBULATÓRIO – CONSULTÓRIO 12</v>
          </cell>
          <cell r="AA3142">
            <v>10</v>
          </cell>
          <cell r="AB3142" t="str">
            <v>MÓVEIS E UTENSÍLIOS</v>
          </cell>
          <cell r="AC3142">
            <v>231.961024059993</v>
          </cell>
          <cell r="AD3142" t="str">
            <v>BOM</v>
          </cell>
        </row>
        <row r="3143">
          <cell r="X3143">
            <v>10077</v>
          </cell>
          <cell r="Y3143">
            <v>2041665</v>
          </cell>
          <cell r="Z3143" t="str">
            <v>AMBULATÓRIO – RECEPÇÃO</v>
          </cell>
          <cell r="AA3143">
            <v>10</v>
          </cell>
          <cell r="AB3143" t="str">
            <v>MÓVEIS E UTENSÍLIOS</v>
          </cell>
          <cell r="AC3143">
            <v>231.961024059993</v>
          </cell>
          <cell r="AD3143" t="str">
            <v>BOM</v>
          </cell>
        </row>
        <row r="3144">
          <cell r="X3144">
            <v>10078</v>
          </cell>
          <cell r="Y3144">
            <v>2041666</v>
          </cell>
          <cell r="Z3144" t="str">
            <v>AMBULATÓRIO – CONSULTÓRIO 10</v>
          </cell>
          <cell r="AA3144">
            <v>10</v>
          </cell>
          <cell r="AB3144" t="str">
            <v>MÓVEIS E UTENSÍLIOS</v>
          </cell>
          <cell r="AC3144">
            <v>250.838582393162</v>
          </cell>
          <cell r="AD3144" t="str">
            <v>BOM</v>
          </cell>
        </row>
        <row r="3145">
          <cell r="X3145">
            <v>10079</v>
          </cell>
          <cell r="Y3145">
            <v>2041667</v>
          </cell>
          <cell r="Z3145" t="str">
            <v>AMBULATÓRIO – GERÊNCIA</v>
          </cell>
          <cell r="AA3145">
            <v>10</v>
          </cell>
          <cell r="AB3145" t="str">
            <v>MÓVEIS E UTENSÍLIOS</v>
          </cell>
          <cell r="AC3145">
            <v>250.838582393162</v>
          </cell>
          <cell r="AD3145" t="str">
            <v>BOM</v>
          </cell>
        </row>
        <row r="3146">
          <cell r="X3146">
            <v>10080</v>
          </cell>
          <cell r="Y3146">
            <v>2041668</v>
          </cell>
          <cell r="Z3146" t="str">
            <v>AMBULATÓRIO – RECEPÇÃO</v>
          </cell>
          <cell r="AA3146">
            <v>10</v>
          </cell>
          <cell r="AB3146" t="str">
            <v>MÓVEIS E UTENSÍLIOS</v>
          </cell>
          <cell r="AC3146">
            <v>250.838582393162</v>
          </cell>
          <cell r="AD3146" t="str">
            <v>BOM</v>
          </cell>
        </row>
        <row r="3147">
          <cell r="X3147">
            <v>10081</v>
          </cell>
          <cell r="Y3147">
            <v>2041669</v>
          </cell>
          <cell r="Z3147" t="str">
            <v>AMBULATÓRIO – RECEPÇÃO</v>
          </cell>
          <cell r="AA3147">
            <v>10</v>
          </cell>
          <cell r="AB3147" t="str">
            <v>MÓVEIS E UTENSÍLIOS</v>
          </cell>
          <cell r="AC3147">
            <v>250.838582393162</v>
          </cell>
          <cell r="AD3147" t="str">
            <v>BOM</v>
          </cell>
        </row>
        <row r="3148">
          <cell r="X3148">
            <v>10082</v>
          </cell>
          <cell r="Y3148">
            <v>2041670</v>
          </cell>
          <cell r="Z3148" t="str">
            <v>PORTARIA “A'</v>
          </cell>
          <cell r="AA3148">
            <v>10</v>
          </cell>
          <cell r="AB3148" t="str">
            <v>MÓVEIS E UTENSÍLIOS</v>
          </cell>
          <cell r="AC3148">
            <v>250.838582393162</v>
          </cell>
          <cell r="AD3148" t="str">
            <v>BOM</v>
          </cell>
        </row>
        <row r="3149">
          <cell r="X3149">
            <v>10083</v>
          </cell>
          <cell r="Y3149">
            <v>2041671</v>
          </cell>
          <cell r="Z3149" t="str">
            <v>AMBULATÓRO – CONSULTÓRIO 20C</v>
          </cell>
          <cell r="AA3149">
            <v>10</v>
          </cell>
          <cell r="AB3149" t="str">
            <v>MÓVEIS E UTENSÍLIOS</v>
          </cell>
          <cell r="AC3149">
            <v>248.827232393162</v>
          </cell>
          <cell r="AD3149" t="str">
            <v>BOM</v>
          </cell>
        </row>
        <row r="3150">
          <cell r="X3150">
            <v>10084</v>
          </cell>
          <cell r="Y3150">
            <v>2041672</v>
          </cell>
          <cell r="Z3150" t="str">
            <v>AMBULATÓRIO – RECEPÇÃO</v>
          </cell>
          <cell r="AA3150">
            <v>10</v>
          </cell>
          <cell r="AB3150" t="str">
            <v>MÓVEIS E UTENSÍLIOS</v>
          </cell>
          <cell r="AC3150">
            <v>248.827232393162</v>
          </cell>
          <cell r="AD3150" t="str">
            <v>BOM</v>
          </cell>
        </row>
        <row r="3151">
          <cell r="X3151">
            <v>10085</v>
          </cell>
          <cell r="Y3151">
            <v>2041673</v>
          </cell>
          <cell r="Z3151" t="str">
            <v>AMBULATÓRIO – RECEPÇÃO</v>
          </cell>
          <cell r="AA3151">
            <v>10</v>
          </cell>
          <cell r="AB3151" t="str">
            <v>MÓVEIS E UTENSÍLIOS</v>
          </cell>
          <cell r="AC3151">
            <v>248.827232393162</v>
          </cell>
          <cell r="AD3151" t="str">
            <v>BOM</v>
          </cell>
        </row>
        <row r="3152">
          <cell r="X3152">
            <v>10086</v>
          </cell>
          <cell r="Y3152">
            <v>2041674</v>
          </cell>
          <cell r="Z3152" t="str">
            <v>AMBULATÓRIO – RECEPÇÃO</v>
          </cell>
          <cell r="AA3152">
            <v>10</v>
          </cell>
          <cell r="AB3152" t="str">
            <v>MÓVEIS E UTENSÍLIOS</v>
          </cell>
          <cell r="AC3152">
            <v>248.827232393162</v>
          </cell>
          <cell r="AD3152" t="str">
            <v>BOM</v>
          </cell>
        </row>
        <row r="3153">
          <cell r="X3153">
            <v>10087</v>
          </cell>
          <cell r="Y3153">
            <v>2041675</v>
          </cell>
          <cell r="Z3153" t="str">
            <v>AMBULATÓRIO – CONSULTÓRIO 26</v>
          </cell>
          <cell r="AA3153">
            <v>10</v>
          </cell>
          <cell r="AB3153" t="str">
            <v>MÓVEIS E UTENSÍLIOS</v>
          </cell>
          <cell r="AC3153">
            <v>248.827232393162</v>
          </cell>
          <cell r="AD3153" t="str">
            <v>BOM</v>
          </cell>
        </row>
        <row r="3154">
          <cell r="X3154">
            <v>10088</v>
          </cell>
          <cell r="Y3154">
            <v>2041676</v>
          </cell>
          <cell r="Z3154" t="str">
            <v>CENTRAL DE MATERIAL E ESTERILIZAÇÃO</v>
          </cell>
          <cell r="AA3154">
            <v>10</v>
          </cell>
          <cell r="AB3154" t="str">
            <v>MÓVEIS E UTENSÍLIOS</v>
          </cell>
          <cell r="AC3154">
            <v>248.827232393162</v>
          </cell>
          <cell r="AD3154" t="str">
            <v>BOM</v>
          </cell>
        </row>
        <row r="3155">
          <cell r="X3155">
            <v>10089</v>
          </cell>
          <cell r="Y3155">
            <v>2041677</v>
          </cell>
          <cell r="Z3155" t="str">
            <v>CHI – CENTRAL HUMANIZADA DE INTERNAÇÃO</v>
          </cell>
          <cell r="AA3155">
            <v>10</v>
          </cell>
          <cell r="AB3155" t="str">
            <v>MÓVEIS E UTENSÍLIOS</v>
          </cell>
          <cell r="AC3155">
            <v>248.827232393162</v>
          </cell>
          <cell r="AD3155" t="str">
            <v>BOM</v>
          </cell>
        </row>
        <row r="3156">
          <cell r="X3156">
            <v>10090</v>
          </cell>
          <cell r="Y3156">
            <v>2041678</v>
          </cell>
          <cell r="Z3156" t="str">
            <v>AMBULATÓRIO – RECEPÇÃO</v>
          </cell>
          <cell r="AA3156">
            <v>10</v>
          </cell>
          <cell r="AB3156" t="str">
            <v>MÓVEIS E UTENSÍLIOS</v>
          </cell>
          <cell r="AC3156">
            <v>248.827232393162</v>
          </cell>
          <cell r="AD3156" t="str">
            <v>BOM</v>
          </cell>
        </row>
        <row r="3157">
          <cell r="X3157">
            <v>10091</v>
          </cell>
          <cell r="Y3157">
            <v>2041679</v>
          </cell>
          <cell r="Z3157" t="str">
            <v>AMBULATÓRIO – CONSULTÓRIO 19</v>
          </cell>
          <cell r="AA3157">
            <v>10</v>
          </cell>
          <cell r="AB3157" t="str">
            <v>MÓVEIS E UTENSÍLIOS</v>
          </cell>
          <cell r="AC3157">
            <v>248.827232393162</v>
          </cell>
          <cell r="AD3157" t="str">
            <v>BOM</v>
          </cell>
        </row>
        <row r="3158">
          <cell r="X3158">
            <v>10092</v>
          </cell>
          <cell r="Y3158">
            <v>2041680</v>
          </cell>
          <cell r="Z3158" t="str">
            <v>AMBULATÓRIO – GERÊNCIA</v>
          </cell>
          <cell r="AA3158">
            <v>10</v>
          </cell>
          <cell r="AB3158" t="str">
            <v>MÓVEIS E UTENSÍLIOS</v>
          </cell>
          <cell r="AC3158">
            <v>248.827232393162</v>
          </cell>
          <cell r="AD3158" t="str">
            <v>BOM</v>
          </cell>
        </row>
        <row r="3159">
          <cell r="X3159">
            <v>10093</v>
          </cell>
          <cell r="Y3159">
            <v>2041681</v>
          </cell>
          <cell r="Z3159" t="str">
            <v>AMBULATÓRIO -CONSULTÓRIO 21C</v>
          </cell>
          <cell r="AA3159">
            <v>10</v>
          </cell>
          <cell r="AB3159" t="str">
            <v>MÓVEIS E UTENSÍLIOS</v>
          </cell>
          <cell r="AC3159">
            <v>248.827232393162</v>
          </cell>
          <cell r="AD3159" t="str">
            <v>BOM</v>
          </cell>
        </row>
        <row r="3160">
          <cell r="X3160">
            <v>10094</v>
          </cell>
          <cell r="Y3160">
            <v>2041682</v>
          </cell>
          <cell r="Z3160" t="str">
            <v>AMBULATÓRIO – CONSULTÓRIO 9</v>
          </cell>
          <cell r="AA3160">
            <v>10</v>
          </cell>
          <cell r="AB3160" t="str">
            <v>MÓVEIS E UTENSÍLIOS</v>
          </cell>
          <cell r="AC3160">
            <v>248.827232393162</v>
          </cell>
          <cell r="AD3160" t="str">
            <v>BOM</v>
          </cell>
        </row>
        <row r="3161">
          <cell r="X3161">
            <v>10095</v>
          </cell>
          <cell r="Y3161">
            <v>2041683</v>
          </cell>
          <cell r="Z3161" t="str">
            <v>AMBULATÓRIO – GERÊNCIA</v>
          </cell>
          <cell r="AA3161">
            <v>10</v>
          </cell>
          <cell r="AB3161" t="str">
            <v>MÓVEIS E UTENSÍLIOS</v>
          </cell>
          <cell r="AC3161">
            <v>248.827232393162</v>
          </cell>
          <cell r="AD3161" t="str">
            <v>BOM</v>
          </cell>
        </row>
        <row r="3162">
          <cell r="X3162">
            <v>10096</v>
          </cell>
          <cell r="Y3162">
            <v>2041684</v>
          </cell>
          <cell r="Z3162" t="str">
            <v>AMBULATÓRIO – CONSULTÓRIO 2</v>
          </cell>
          <cell r="AA3162">
            <v>10</v>
          </cell>
          <cell r="AB3162" t="str">
            <v>MÓVEIS E UTENSÍLIOS</v>
          </cell>
          <cell r="AC3162">
            <v>248.827232393162</v>
          </cell>
          <cell r="AD3162" t="str">
            <v>BOM</v>
          </cell>
        </row>
        <row r="3163">
          <cell r="X3163">
            <v>10097</v>
          </cell>
          <cell r="Y3163">
            <v>2041685</v>
          </cell>
          <cell r="Z3163" t="str">
            <v>CHI - PREPARO DE PACINTE</v>
          </cell>
          <cell r="AA3163">
            <v>10</v>
          </cell>
          <cell r="AB3163" t="str">
            <v>MÓVEIS E UTENSÍLIOS</v>
          </cell>
          <cell r="AC3163">
            <v>248.827232393162</v>
          </cell>
          <cell r="AD3163" t="str">
            <v>BOM</v>
          </cell>
        </row>
        <row r="3164">
          <cell r="X3164">
            <v>10098</v>
          </cell>
          <cell r="Y3164">
            <v>2041686</v>
          </cell>
          <cell r="Z3164" t="str">
            <v>CENTRAL DE MATERIAL E ESTERILIZAÇÃO</v>
          </cell>
          <cell r="AA3164">
            <v>10</v>
          </cell>
          <cell r="AB3164" t="str">
            <v>MÓVEIS E UTENSÍLIOS</v>
          </cell>
          <cell r="AC3164">
            <v>248.827232393162</v>
          </cell>
          <cell r="AD3164" t="str">
            <v>BOM</v>
          </cell>
        </row>
        <row r="3165">
          <cell r="X3165">
            <v>10099</v>
          </cell>
          <cell r="Y3165">
            <v>2041687</v>
          </cell>
          <cell r="Z3165" t="str">
            <v>AMBULATÓRIO – GERÊNCIA</v>
          </cell>
          <cell r="AA3165">
            <v>10</v>
          </cell>
          <cell r="AB3165" t="str">
            <v>MÓVEIS E UTENSÍLIOS</v>
          </cell>
          <cell r="AC3165">
            <v>248.827232393162</v>
          </cell>
          <cell r="AD3165" t="str">
            <v>BOM</v>
          </cell>
        </row>
        <row r="3166">
          <cell r="X3166">
            <v>10100</v>
          </cell>
          <cell r="Y3166">
            <v>2041688</v>
          </cell>
          <cell r="Z3166" t="str">
            <v>CENTRO CIRÚRGICO</v>
          </cell>
          <cell r="AA3166">
            <v>10</v>
          </cell>
          <cell r="AB3166" t="str">
            <v>MÓVEIS E UTENSÍLIOS</v>
          </cell>
          <cell r="AC3166">
            <v>248.827232393162</v>
          </cell>
          <cell r="AD3166" t="str">
            <v>BOM</v>
          </cell>
        </row>
        <row r="3167">
          <cell r="X3167">
            <v>10101</v>
          </cell>
          <cell r="Y3167">
            <v>2041689</v>
          </cell>
          <cell r="Z3167" t="str">
            <v>AMBULATÓRIO – CONSULTÓRIO 30</v>
          </cell>
          <cell r="AA3167">
            <v>10</v>
          </cell>
          <cell r="AB3167" t="str">
            <v>MÓVEIS E UTENSÍLIOS</v>
          </cell>
          <cell r="AC3167">
            <v>252.433982393162</v>
          </cell>
          <cell r="AD3167" t="str">
            <v>BOM</v>
          </cell>
        </row>
        <row r="3168">
          <cell r="X3168">
            <v>10102</v>
          </cell>
          <cell r="Y3168">
            <v>2041690</v>
          </cell>
          <cell r="Z3168" t="str">
            <v>AMBULATÓRIO – CONSULTÓRIO 31</v>
          </cell>
          <cell r="AA3168">
            <v>10</v>
          </cell>
          <cell r="AB3168" t="str">
            <v>MÓVEIS E UTENSÍLIOS</v>
          </cell>
          <cell r="AC3168">
            <v>252.433982393162</v>
          </cell>
          <cell r="AD3168" t="str">
            <v>BOM</v>
          </cell>
        </row>
        <row r="3169">
          <cell r="X3169">
            <v>10103</v>
          </cell>
          <cell r="Y3169">
            <v>2041691</v>
          </cell>
          <cell r="Z3169" t="str">
            <v>AMBULATÓRIO – CONSULTÓRIO 10</v>
          </cell>
          <cell r="AA3169">
            <v>10</v>
          </cell>
          <cell r="AB3169" t="str">
            <v>MÓVEIS E UTENSÍLIOS</v>
          </cell>
          <cell r="AC3169">
            <v>252.433982393162</v>
          </cell>
          <cell r="AD3169" t="str">
            <v>BOM</v>
          </cell>
        </row>
        <row r="3170">
          <cell r="X3170">
            <v>10104</v>
          </cell>
          <cell r="Y3170">
            <v>2041692</v>
          </cell>
          <cell r="Z3170" t="str">
            <v>APOIO AO DIAGNÓSTICO</v>
          </cell>
          <cell r="AA3170">
            <v>10</v>
          </cell>
          <cell r="AB3170" t="str">
            <v>MÓVEIS E UTENSÍLIOS</v>
          </cell>
          <cell r="AC3170">
            <v>252.433982393162</v>
          </cell>
          <cell r="AD3170" t="str">
            <v>BOM</v>
          </cell>
        </row>
        <row r="3171">
          <cell r="X3171">
            <v>10105</v>
          </cell>
          <cell r="Y3171">
            <v>2041693</v>
          </cell>
          <cell r="Z3171" t="str">
            <v>AMBULATÓRIO – CONSULTÓRIO 8</v>
          </cell>
          <cell r="AA3171">
            <v>10</v>
          </cell>
          <cell r="AB3171" t="str">
            <v>MÓVEIS E UTENSÍLIOS</v>
          </cell>
          <cell r="AC3171">
            <v>252.433982393162</v>
          </cell>
          <cell r="AD3171" t="str">
            <v>BOM</v>
          </cell>
        </row>
        <row r="3172">
          <cell r="X3172">
            <v>10106</v>
          </cell>
          <cell r="Y3172">
            <v>2041694</v>
          </cell>
          <cell r="Z3172" t="str">
            <v>AMBULATÓRIO – CONSULTÓRIO 30</v>
          </cell>
          <cell r="AA3172">
            <v>10</v>
          </cell>
          <cell r="AB3172" t="str">
            <v>MÓVEIS E UTENSÍLIOS</v>
          </cell>
          <cell r="AC3172">
            <v>252.433982393162</v>
          </cell>
          <cell r="AD3172" t="str">
            <v>BOM</v>
          </cell>
        </row>
        <row r="3173">
          <cell r="X3173">
            <v>10107</v>
          </cell>
          <cell r="Y3173">
            <v>2041695</v>
          </cell>
          <cell r="Z3173" t="str">
            <v>AMBULATÓRIO –  SALA DE APOIO ALA D</v>
          </cell>
          <cell r="AA3173">
            <v>10</v>
          </cell>
          <cell r="AB3173" t="str">
            <v>MÓVEIS E UTENSÍLIOS</v>
          </cell>
          <cell r="AC3173">
            <v>252.433982393162</v>
          </cell>
          <cell r="AD3173" t="str">
            <v>BOM</v>
          </cell>
        </row>
        <row r="3174">
          <cell r="X3174">
            <v>10108</v>
          </cell>
          <cell r="Y3174">
            <v>2041696</v>
          </cell>
          <cell r="Z3174" t="str">
            <v>AMBULATÓRIO – CONSULTÓRIO 26</v>
          </cell>
          <cell r="AA3174">
            <v>10</v>
          </cell>
          <cell r="AB3174" t="str">
            <v>MÓVEIS E UTENSÍLIOS</v>
          </cell>
          <cell r="AC3174">
            <v>252.433982393162</v>
          </cell>
          <cell r="AD3174" t="str">
            <v>BOM</v>
          </cell>
        </row>
        <row r="3175">
          <cell r="X3175">
            <v>10109</v>
          </cell>
          <cell r="Y3175">
            <v>2041697</v>
          </cell>
          <cell r="Z3175" t="str">
            <v>AMBULATÓRIO – CONSULTÓRIO 9</v>
          </cell>
          <cell r="AA3175">
            <v>10</v>
          </cell>
          <cell r="AB3175" t="str">
            <v>MÓVEIS E UTENSÍLIOS</v>
          </cell>
          <cell r="AC3175">
            <v>252.433982393162</v>
          </cell>
          <cell r="AD3175" t="str">
            <v>BOM</v>
          </cell>
        </row>
        <row r="3176">
          <cell r="X3176">
            <v>10110</v>
          </cell>
          <cell r="Y3176">
            <v>2041698</v>
          </cell>
          <cell r="Z3176" t="str">
            <v>AMBULATÓRIO – CONSULTÓRIO 6</v>
          </cell>
          <cell r="AA3176">
            <v>10</v>
          </cell>
          <cell r="AB3176" t="str">
            <v>MÓVEIS E UTENSÍLIOS</v>
          </cell>
          <cell r="AC3176">
            <v>252.433982393162</v>
          </cell>
          <cell r="AD3176" t="str">
            <v>BOM</v>
          </cell>
        </row>
        <row r="3177">
          <cell r="X3177">
            <v>10111</v>
          </cell>
          <cell r="Y3177">
            <v>2041699</v>
          </cell>
          <cell r="Z3177" t="str">
            <v>APOIO AO DIAGNÓSTICO</v>
          </cell>
          <cell r="AA3177">
            <v>10</v>
          </cell>
          <cell r="AB3177" t="str">
            <v>MÓVEIS E UTENSÍLIOS</v>
          </cell>
          <cell r="AC3177">
            <v>252.433982393162</v>
          </cell>
          <cell r="AD3177" t="str">
            <v>BOM</v>
          </cell>
        </row>
        <row r="3178">
          <cell r="X3178">
            <v>10112</v>
          </cell>
          <cell r="Y3178">
            <v>2041700</v>
          </cell>
          <cell r="Z3178" t="str">
            <v>AMBULATÓRIO – CONSULTÓRIO 25</v>
          </cell>
          <cell r="AA3178">
            <v>10</v>
          </cell>
          <cell r="AB3178" t="str">
            <v>MÓVEIS E UTENSÍLIOS</v>
          </cell>
          <cell r="AC3178">
            <v>252.433982393162</v>
          </cell>
          <cell r="AD3178" t="str">
            <v>BOM</v>
          </cell>
        </row>
        <row r="3179">
          <cell r="X3179">
            <v>10113</v>
          </cell>
          <cell r="Y3179">
            <v>2041701</v>
          </cell>
          <cell r="Z3179" t="str">
            <v>AMBULATÓRIO – CONSULTÓRIO 36</v>
          </cell>
          <cell r="AA3179">
            <v>10</v>
          </cell>
          <cell r="AB3179" t="str">
            <v>MÓVEIS E UTENSÍLIOS</v>
          </cell>
          <cell r="AC3179">
            <v>252.433982393162</v>
          </cell>
          <cell r="AD3179" t="str">
            <v>BOM</v>
          </cell>
        </row>
        <row r="3180">
          <cell r="X3180">
            <v>10114</v>
          </cell>
          <cell r="Y3180">
            <v>2041702</v>
          </cell>
          <cell r="Z3180" t="str">
            <v>AMBULATÓRIO – CONSULTÓRIO 30</v>
          </cell>
          <cell r="AA3180">
            <v>10</v>
          </cell>
          <cell r="AB3180" t="str">
            <v>MÓVEIS E UTENSÍLIOS</v>
          </cell>
          <cell r="AC3180">
            <v>252.433982393162</v>
          </cell>
          <cell r="AD3180" t="str">
            <v>BOM</v>
          </cell>
        </row>
        <row r="3181">
          <cell r="X3181">
            <v>10115</v>
          </cell>
          <cell r="Y3181">
            <v>2041703</v>
          </cell>
          <cell r="Z3181" t="str">
            <v>PORTARIA “A'</v>
          </cell>
          <cell r="AA3181">
            <v>10</v>
          </cell>
          <cell r="AB3181" t="str">
            <v>MÓVEIS E UTENSÍLIOS</v>
          </cell>
          <cell r="AC3181">
            <v>252.433982393162</v>
          </cell>
          <cell r="AD3181" t="str">
            <v>BOM</v>
          </cell>
        </row>
        <row r="3182">
          <cell r="X3182">
            <v>10116</v>
          </cell>
          <cell r="Y3182">
            <v>2041704</v>
          </cell>
          <cell r="Z3182" t="str">
            <v>AMBULATÓRIO – CONSULTÓRIO 19</v>
          </cell>
          <cell r="AA3182">
            <v>10</v>
          </cell>
          <cell r="AB3182" t="str">
            <v>MÓVEIS E UTENSÍLIOS</v>
          </cell>
          <cell r="AC3182">
            <v>252.433982393162</v>
          </cell>
          <cell r="AD3182" t="str">
            <v>BOM</v>
          </cell>
        </row>
        <row r="3183">
          <cell r="X3183">
            <v>10117</v>
          </cell>
          <cell r="Y3183">
            <v>2041705</v>
          </cell>
          <cell r="Z3183" t="str">
            <v>AMBULATÓRIO – CONSULTÓRIO 2</v>
          </cell>
          <cell r="AA3183">
            <v>10</v>
          </cell>
          <cell r="AB3183" t="str">
            <v>MÓVEIS E UTENSÍLIOS</v>
          </cell>
          <cell r="AC3183">
            <v>252.433982393162</v>
          </cell>
          <cell r="AD3183" t="str">
            <v>BOM</v>
          </cell>
        </row>
        <row r="3184">
          <cell r="X3184">
            <v>10118</v>
          </cell>
          <cell r="Y3184">
            <v>2041706</v>
          </cell>
          <cell r="Z3184" t="str">
            <v>AMBULATÓRIO – CONSULTÓRIO 9</v>
          </cell>
          <cell r="AA3184">
            <v>10</v>
          </cell>
          <cell r="AB3184" t="str">
            <v>MÓVEIS E UTENSÍLIOS</v>
          </cell>
          <cell r="AC3184">
            <v>252.433982393162</v>
          </cell>
          <cell r="AD3184" t="str">
            <v>BOM</v>
          </cell>
        </row>
        <row r="3185">
          <cell r="X3185">
            <v>10119</v>
          </cell>
          <cell r="Y3185">
            <v>2041707</v>
          </cell>
          <cell r="Z3185" t="str">
            <v>AMBULATÓRIO – CONSULTÓRIO 35</v>
          </cell>
          <cell r="AA3185">
            <v>10</v>
          </cell>
          <cell r="AB3185" t="str">
            <v>MÓVEIS E UTENSÍLIOS</v>
          </cell>
          <cell r="AC3185">
            <v>252.433982393162</v>
          </cell>
          <cell r="AD3185" t="str">
            <v>BOM</v>
          </cell>
        </row>
        <row r="3186">
          <cell r="X3186">
            <v>10120</v>
          </cell>
          <cell r="Y3186">
            <v>2041708</v>
          </cell>
          <cell r="Z3186" t="str">
            <v>AMBULATÓRIO – CONSULTÓRIO 31</v>
          </cell>
          <cell r="AA3186">
            <v>10</v>
          </cell>
          <cell r="AB3186" t="str">
            <v>MÓVEIS E UTENSÍLIOS</v>
          </cell>
          <cell r="AC3186">
            <v>252.433982393162</v>
          </cell>
          <cell r="AD3186" t="str">
            <v>BOM</v>
          </cell>
        </row>
        <row r="3187">
          <cell r="X3187">
            <v>10121</v>
          </cell>
          <cell r="Y3187">
            <v>2041709</v>
          </cell>
          <cell r="Z3187" t="str">
            <v>AMBULATÓRIO – CONSULTÓRIO 30</v>
          </cell>
          <cell r="AA3187">
            <v>10</v>
          </cell>
          <cell r="AB3187" t="str">
            <v>MÓVEIS E UTENSÍLIOS</v>
          </cell>
          <cell r="AC3187">
            <v>252.264230976496</v>
          </cell>
          <cell r="AD3187" t="str">
            <v>BOM</v>
          </cell>
        </row>
        <row r="3188">
          <cell r="X3188">
            <v>10122</v>
          </cell>
          <cell r="Y3188">
            <v>2041710</v>
          </cell>
          <cell r="Z3188" t="str">
            <v>AMBULATÓRIO – CONSULTÓRIO 33</v>
          </cell>
          <cell r="AA3188">
            <v>10</v>
          </cell>
          <cell r="AB3188" t="str">
            <v>MÓVEIS E UTENSÍLIOS</v>
          </cell>
          <cell r="AC3188">
            <v>252.264230976496</v>
          </cell>
          <cell r="AD3188" t="str">
            <v>BOM</v>
          </cell>
        </row>
        <row r="3189">
          <cell r="X3189">
            <v>10123</v>
          </cell>
          <cell r="Y3189">
            <v>2041711</v>
          </cell>
          <cell r="Z3189" t="str">
            <v>AMBULATÓRIO -CONSULTÓRIO 21C</v>
          </cell>
          <cell r="AA3189">
            <v>10</v>
          </cell>
          <cell r="AB3189" t="str">
            <v>MÓVEIS E UTENSÍLIOS</v>
          </cell>
          <cell r="AC3189">
            <v>252.264230976496</v>
          </cell>
          <cell r="AD3189" t="str">
            <v>BOM</v>
          </cell>
        </row>
        <row r="3190">
          <cell r="X3190">
            <v>10124</v>
          </cell>
          <cell r="Y3190">
            <v>2041712</v>
          </cell>
          <cell r="Z3190" t="str">
            <v>AMBULATÓRIO – CONSULTÓRIO 8</v>
          </cell>
          <cell r="AA3190">
            <v>10</v>
          </cell>
          <cell r="AB3190" t="str">
            <v>MÓVEIS E UTENSÍLIOS</v>
          </cell>
          <cell r="AC3190">
            <v>252.264230976496</v>
          </cell>
          <cell r="AD3190" t="str">
            <v>BOM</v>
          </cell>
        </row>
        <row r="3191">
          <cell r="X3191">
            <v>10125</v>
          </cell>
          <cell r="Y3191">
            <v>2041713</v>
          </cell>
          <cell r="Z3191" t="str">
            <v>AMBULATÓRIO – CONSULTÓRIO 18</v>
          </cell>
          <cell r="AA3191">
            <v>10</v>
          </cell>
          <cell r="AB3191" t="str">
            <v>MÓVEIS E UTENSÍLIOS</v>
          </cell>
          <cell r="AC3191">
            <v>252.264230976496</v>
          </cell>
          <cell r="AD3191" t="str">
            <v>BOM</v>
          </cell>
        </row>
        <row r="3192">
          <cell r="X3192">
            <v>10126</v>
          </cell>
          <cell r="Y3192">
            <v>2041714</v>
          </cell>
          <cell r="Z3192" t="str">
            <v>AMBULATÓRIO – GERÊNCIA</v>
          </cell>
          <cell r="AA3192">
            <v>10</v>
          </cell>
          <cell r="AB3192" t="str">
            <v>MÓVEIS E UTENSÍLIOS</v>
          </cell>
          <cell r="AC3192">
            <v>252.264230976496</v>
          </cell>
          <cell r="AD3192" t="str">
            <v>BOM</v>
          </cell>
        </row>
        <row r="3193">
          <cell r="X3193">
            <v>10127</v>
          </cell>
          <cell r="Y3193">
            <v>2041715</v>
          </cell>
          <cell r="Z3193" t="str">
            <v>AMBULATÓRIO – CONSULTÓRIO 16</v>
          </cell>
          <cell r="AA3193">
            <v>10</v>
          </cell>
          <cell r="AB3193" t="str">
            <v>MÓVEIS E UTENSÍLIOS</v>
          </cell>
          <cell r="AC3193">
            <v>252.264230976496</v>
          </cell>
          <cell r="AD3193" t="str">
            <v>BOM</v>
          </cell>
        </row>
        <row r="3194">
          <cell r="X3194">
            <v>10128</v>
          </cell>
          <cell r="Y3194">
            <v>2041716</v>
          </cell>
          <cell r="Z3194" t="str">
            <v>AMBULATÓRIO – CONSULTÓRIO 16</v>
          </cell>
          <cell r="AA3194">
            <v>10</v>
          </cell>
          <cell r="AB3194" t="str">
            <v>MÓVEIS E UTENSÍLIOS</v>
          </cell>
          <cell r="AC3194">
            <v>252.264230976496</v>
          </cell>
          <cell r="AD3194" t="str">
            <v>BOM</v>
          </cell>
        </row>
        <row r="3195">
          <cell r="X3195">
            <v>10129</v>
          </cell>
          <cell r="Y3195">
            <v>2041717</v>
          </cell>
          <cell r="Z3195" t="str">
            <v>AMBULATÓRIO – CONSULTÓRIO 18</v>
          </cell>
          <cell r="AA3195">
            <v>10</v>
          </cell>
          <cell r="AB3195" t="str">
            <v>MÓVEIS E UTENSÍLIOS</v>
          </cell>
          <cell r="AC3195">
            <v>252.264230976496</v>
          </cell>
          <cell r="AD3195" t="str">
            <v>BOM</v>
          </cell>
        </row>
        <row r="3196">
          <cell r="X3196">
            <v>10130</v>
          </cell>
          <cell r="Y3196">
            <v>2041718</v>
          </cell>
          <cell r="Z3196" t="str">
            <v>AMBULATÓRIO – CONSULTÓRIO 34</v>
          </cell>
          <cell r="AA3196">
            <v>10</v>
          </cell>
          <cell r="AB3196" t="str">
            <v>MÓVEIS E UTENSÍLIOS</v>
          </cell>
          <cell r="AC3196">
            <v>252.264230976496</v>
          </cell>
          <cell r="AD3196" t="str">
            <v>BOM</v>
          </cell>
        </row>
        <row r="3197">
          <cell r="X3197">
            <v>10131</v>
          </cell>
          <cell r="Y3197">
            <v>2041719</v>
          </cell>
          <cell r="Z3197" t="str">
            <v>AMBULATÓRIO – CONSULTÓRIO 17</v>
          </cell>
          <cell r="AA3197">
            <v>10</v>
          </cell>
          <cell r="AB3197" t="str">
            <v>MÓVEIS E UTENSÍLIOS</v>
          </cell>
          <cell r="AC3197">
            <v>252.264230976496</v>
          </cell>
          <cell r="AD3197" t="str">
            <v>BOM</v>
          </cell>
        </row>
        <row r="3198">
          <cell r="X3198">
            <v>10132</v>
          </cell>
          <cell r="Y3198">
            <v>2041720</v>
          </cell>
          <cell r="Z3198" t="str">
            <v>AMBULATÓRO – CONSULTÓRIO 20C</v>
          </cell>
          <cell r="AA3198">
            <v>10</v>
          </cell>
          <cell r="AB3198" t="str">
            <v>MÓVEIS E UTENSÍLIOS</v>
          </cell>
          <cell r="AC3198">
            <v>252.264230976496</v>
          </cell>
          <cell r="AD3198" t="str">
            <v>BOM</v>
          </cell>
        </row>
        <row r="3199">
          <cell r="X3199">
            <v>10133</v>
          </cell>
          <cell r="Y3199">
            <v>2041721</v>
          </cell>
          <cell r="Z3199" t="str">
            <v>AMBULATÓRIO – CONSULTÓRIO 17</v>
          </cell>
          <cell r="AA3199">
            <v>10</v>
          </cell>
          <cell r="AB3199" t="str">
            <v>MÓVEIS E UTENSÍLIOS</v>
          </cell>
          <cell r="AC3199">
            <v>252.264230976496</v>
          </cell>
          <cell r="AD3199" t="str">
            <v>BOM</v>
          </cell>
        </row>
        <row r="3200">
          <cell r="X3200">
            <v>10135</v>
          </cell>
          <cell r="Y3200">
            <v>2041723</v>
          </cell>
          <cell r="Z3200" t="str">
            <v>RECEPÇÃO APOIO AO DIAGNÓSTICO</v>
          </cell>
          <cell r="AA3200">
            <v>10</v>
          </cell>
          <cell r="AB3200" t="str">
            <v>MÓVEIS E UTENSÍLIOS</v>
          </cell>
          <cell r="AC3200">
            <v>420.748374487344</v>
          </cell>
          <cell r="AD3200" t="str">
            <v>BOM</v>
          </cell>
        </row>
        <row r="3201">
          <cell r="X3201">
            <v>10138</v>
          </cell>
          <cell r="Y3201">
            <v>2041726</v>
          </cell>
          <cell r="Z3201" t="str">
            <v>AMBULATÓRIO – RECEPÇAO</v>
          </cell>
          <cell r="AA3201">
            <v>10</v>
          </cell>
          <cell r="AB3201" t="str">
            <v>MÓVEIS E UTENSÍLIOS</v>
          </cell>
          <cell r="AC3201">
            <v>420.748374487344</v>
          </cell>
          <cell r="AD3201" t="str">
            <v>BOM</v>
          </cell>
        </row>
        <row r="3202">
          <cell r="X3202">
            <v>10149</v>
          </cell>
          <cell r="Y3202">
            <v>2041737</v>
          </cell>
          <cell r="Z3202" t="str">
            <v>RECEPÇÃO APOIO AO DIAGNÓSTICO</v>
          </cell>
          <cell r="AA3202">
            <v>10</v>
          </cell>
          <cell r="AB3202" t="str">
            <v>MÓVEIS E UTENSÍLIOS</v>
          </cell>
          <cell r="AC3202">
            <v>420.748374487344</v>
          </cell>
          <cell r="AD3202" t="str">
            <v>BOM</v>
          </cell>
        </row>
        <row r="3203">
          <cell r="X3203">
            <v>10150</v>
          </cell>
          <cell r="Y3203">
            <v>2041738</v>
          </cell>
          <cell r="Z3203" t="str">
            <v>RECEPÇÃO APOIO AO DIAGNÓSTICO</v>
          </cell>
          <cell r="AA3203">
            <v>10</v>
          </cell>
          <cell r="AB3203" t="str">
            <v>MÓVEIS E UTENSÍLIOS</v>
          </cell>
          <cell r="AC3203">
            <v>420.748374487344</v>
          </cell>
          <cell r="AD3203" t="str">
            <v>BOM</v>
          </cell>
        </row>
        <row r="3204">
          <cell r="X3204">
            <v>10159</v>
          </cell>
          <cell r="Y3204">
            <v>2041747</v>
          </cell>
          <cell r="Z3204" t="str">
            <v>AMBULATÓRIO – RECEPÇAO</v>
          </cell>
          <cell r="AA3204">
            <v>10</v>
          </cell>
          <cell r="AB3204" t="str">
            <v>MÓVEIS E UTENSÍLIOS</v>
          </cell>
          <cell r="AC3204">
            <v>419.339709237344</v>
          </cell>
          <cell r="AD3204" t="str">
            <v>BOM</v>
          </cell>
        </row>
        <row r="3205">
          <cell r="X3205">
            <v>10160</v>
          </cell>
          <cell r="Y3205">
            <v>2041748</v>
          </cell>
          <cell r="Z3205" t="str">
            <v>RECEPÇÃO APOIO AO DIAGNÓSTICO</v>
          </cell>
          <cell r="AA3205">
            <v>10</v>
          </cell>
          <cell r="AB3205" t="str">
            <v>MÓVEIS E UTENSÍLIOS</v>
          </cell>
          <cell r="AC3205">
            <v>419.339709237344</v>
          </cell>
          <cell r="AD3205" t="str">
            <v>BOM</v>
          </cell>
        </row>
        <row r="3206">
          <cell r="X3206">
            <v>10161</v>
          </cell>
          <cell r="Y3206">
            <v>2041749</v>
          </cell>
          <cell r="Z3206" t="str">
            <v>UNIDADE COLETORA DE SANGUE</v>
          </cell>
          <cell r="AA3206">
            <v>10</v>
          </cell>
          <cell r="AB3206" t="str">
            <v>MÓVEIS E UTENSÍLIOS</v>
          </cell>
          <cell r="AC3206">
            <v>419.339709237344</v>
          </cell>
          <cell r="AD3206" t="str">
            <v>BOM</v>
          </cell>
        </row>
        <row r="3207">
          <cell r="X3207">
            <v>10164</v>
          </cell>
          <cell r="Y3207">
            <v>2041752</v>
          </cell>
          <cell r="Z3207" t="str">
            <v>RECEPÇÃO APOIO AO DIAGNÓSTICO</v>
          </cell>
          <cell r="AA3207">
            <v>10</v>
          </cell>
          <cell r="AB3207" t="str">
            <v>MÓVEIS E UTENSÍLIOS</v>
          </cell>
          <cell r="AC3207">
            <v>419.339709237344</v>
          </cell>
          <cell r="AD3207" t="str">
            <v>BOM</v>
          </cell>
        </row>
        <row r="3208">
          <cell r="X3208">
            <v>10166</v>
          </cell>
          <cell r="Y3208">
            <v>2041754</v>
          </cell>
          <cell r="Z3208" t="str">
            <v>RECEPÇÃO APOIO AO DIAGNÓSTICO</v>
          </cell>
          <cell r="AA3208">
            <v>10</v>
          </cell>
          <cell r="AB3208" t="str">
            <v>MÓVEIS E UTENSÍLIOS</v>
          </cell>
          <cell r="AC3208">
            <v>419.339709237344</v>
          </cell>
          <cell r="AD3208" t="str">
            <v>BOM</v>
          </cell>
        </row>
        <row r="3209">
          <cell r="X3209">
            <v>10171</v>
          </cell>
          <cell r="Y3209">
            <v>2041759</v>
          </cell>
          <cell r="Z3209" t="str">
            <v>AMBULATÓRIO – RECEPÇAO</v>
          </cell>
          <cell r="AA3209">
            <v>10</v>
          </cell>
          <cell r="AB3209" t="str">
            <v>MÓVEIS E UTENSÍLIOS</v>
          </cell>
          <cell r="AC3209">
            <v>419.339709237344</v>
          </cell>
          <cell r="AD3209" t="str">
            <v>BOM</v>
          </cell>
        </row>
        <row r="3210">
          <cell r="X3210">
            <v>10176</v>
          </cell>
          <cell r="Y3210">
            <v>2041764</v>
          </cell>
          <cell r="Z3210" t="str">
            <v>CHI – GUARDA VOLUMES</v>
          </cell>
          <cell r="AA3210">
            <v>10</v>
          </cell>
          <cell r="AB3210" t="str">
            <v>MÓVEIS E UTENSÍLIOS</v>
          </cell>
          <cell r="AC3210">
            <v>419.339709237344</v>
          </cell>
          <cell r="AD3210" t="str">
            <v>BOM</v>
          </cell>
        </row>
        <row r="3211">
          <cell r="X3211">
            <v>10180</v>
          </cell>
          <cell r="Y3211">
            <v>2041768</v>
          </cell>
          <cell r="Z3211" t="str">
            <v>RECEPÇÃO APOIO AO DIAGNÓSTICO</v>
          </cell>
          <cell r="AA3211">
            <v>10</v>
          </cell>
          <cell r="AB3211" t="str">
            <v>MÓVEIS E UTENSÍLIOS</v>
          </cell>
          <cell r="AC3211">
            <v>419.339709237344</v>
          </cell>
          <cell r="AD3211" t="str">
            <v>BOM</v>
          </cell>
        </row>
        <row r="3212">
          <cell r="X3212">
            <v>10189</v>
          </cell>
          <cell r="Y3212">
            <v>2041777</v>
          </cell>
          <cell r="Z3212" t="str">
            <v>RECEPÇÃO APOIO AO DIAGNÓSTICO</v>
          </cell>
          <cell r="AA3212">
            <v>10</v>
          </cell>
          <cell r="AB3212" t="str">
            <v>MÓVEIS E UTENSÍLIOS</v>
          </cell>
          <cell r="AC3212">
            <v>419.339709237344</v>
          </cell>
          <cell r="AD3212" t="str">
            <v>BOM</v>
          </cell>
        </row>
        <row r="3213">
          <cell r="X3213">
            <v>10214</v>
          </cell>
          <cell r="Y3213">
            <v>2041798</v>
          </cell>
          <cell r="Z3213" t="str">
            <v>AMBULATÓRIO – CONSULTÓRIO 3</v>
          </cell>
          <cell r="AA3213">
            <v>10</v>
          </cell>
          <cell r="AB3213" t="str">
            <v>MÓVEIS E UTENSÍLIOS</v>
          </cell>
          <cell r="AC3213">
            <v>269.062721893491</v>
          </cell>
          <cell r="AD3213" t="str">
            <v>BOM</v>
          </cell>
        </row>
        <row r="3214">
          <cell r="X3214">
            <v>10215</v>
          </cell>
          <cell r="Y3214">
            <v>2041799</v>
          </cell>
          <cell r="Z3214" t="str">
            <v>AMBULATÓRIO – CONSULTÓRIO 3</v>
          </cell>
          <cell r="AA3214">
            <v>10</v>
          </cell>
          <cell r="AB3214" t="str">
            <v>MÓVEIS E UTENSÍLIOS</v>
          </cell>
          <cell r="AC3214">
            <v>269.062721893491</v>
          </cell>
          <cell r="AD3214" t="str">
            <v>BOM</v>
          </cell>
        </row>
        <row r="3215">
          <cell r="X3215">
            <v>10216</v>
          </cell>
          <cell r="Y3215">
            <v>2041800</v>
          </cell>
          <cell r="Z3215" t="str">
            <v>AMBULATÓRIO –  SALA MULTIUSO</v>
          </cell>
          <cell r="AA3215">
            <v>5</v>
          </cell>
          <cell r="AB3215" t="str">
            <v>MÓVEIS E UTENSÍLIOS</v>
          </cell>
          <cell r="AC3215">
            <v>482.545090948937</v>
          </cell>
          <cell r="AD3215" t="str">
            <v>BOM</v>
          </cell>
        </row>
        <row r="3216">
          <cell r="X3216">
            <v>10217</v>
          </cell>
          <cell r="Y3216">
            <v>2041801</v>
          </cell>
          <cell r="Z3216" t="str">
            <v>ALMOXARIFADO - DISPENSANDO PARA OS RESPECTIVOS LUGARES</v>
          </cell>
          <cell r="AA3216">
            <v>5</v>
          </cell>
          <cell r="AB3216" t="str">
            <v>MÓVEIS E UTENSÍLIOS</v>
          </cell>
          <cell r="AC3216">
            <v>379.940116151655</v>
          </cell>
          <cell r="AD3216" t="str">
            <v>BOM</v>
          </cell>
        </row>
        <row r="3217">
          <cell r="X3217">
            <v>10218</v>
          </cell>
          <cell r="Y3217">
            <v>2041802</v>
          </cell>
          <cell r="Z3217" t="str">
            <v>ALMOXARIFADO - DISPENSANDO PARA OS RESPECTIVOS LUGARES</v>
          </cell>
          <cell r="AA3217">
            <v>5</v>
          </cell>
          <cell r="AB3217" t="str">
            <v>MÓVEIS E UTENSÍLIOS</v>
          </cell>
          <cell r="AC3217">
            <v>288.659045584046</v>
          </cell>
          <cell r="AD3217" t="str">
            <v>BOM</v>
          </cell>
        </row>
        <row r="3218">
          <cell r="X3218">
            <v>10219</v>
          </cell>
          <cell r="Y3218">
            <v>2041803</v>
          </cell>
          <cell r="Z3218" t="str">
            <v>AMBULATÓRIO – GERÊNCIA</v>
          </cell>
          <cell r="AA3218">
            <v>5</v>
          </cell>
          <cell r="AB3218" t="str">
            <v>MÓVEIS E UTENSÍLIOS</v>
          </cell>
          <cell r="AC3218">
            <v>290.375712250712</v>
          </cell>
          <cell r="AD3218" t="str">
            <v>BOM</v>
          </cell>
        </row>
        <row r="3219">
          <cell r="X3219">
            <v>10220</v>
          </cell>
          <cell r="Y3219">
            <v>2041804</v>
          </cell>
          <cell r="Z3219" t="str">
            <v>AMBULATÓRIO – SALA MULTIUSO</v>
          </cell>
          <cell r="AA3219">
            <v>5</v>
          </cell>
          <cell r="AB3219" t="str">
            <v>MÓVEIS E UTENSÍLIOS</v>
          </cell>
          <cell r="AC3219">
            <v>290.375712250712</v>
          </cell>
          <cell r="AD3219" t="str">
            <v>BOM</v>
          </cell>
        </row>
        <row r="3220">
          <cell r="X3220">
            <v>10221</v>
          </cell>
          <cell r="Y3220">
            <v>2041805</v>
          </cell>
          <cell r="Z3220" t="str">
            <v>AMBULATÓRIO – GERÊNCIA</v>
          </cell>
          <cell r="AA3220">
            <v>5</v>
          </cell>
          <cell r="AB3220" t="str">
            <v>MÓVEIS E UTENSÍLIOS</v>
          </cell>
          <cell r="AC3220">
            <v>249.342526846373</v>
          </cell>
          <cell r="AD3220" t="str">
            <v>BOM</v>
          </cell>
        </row>
        <row r="3221">
          <cell r="X3221">
            <v>10222</v>
          </cell>
          <cell r="Y3221">
            <v>2041806</v>
          </cell>
          <cell r="Z3221" t="str">
            <v>AMBULATÓRIO – GERÊNCIA</v>
          </cell>
          <cell r="AA3221">
            <v>5</v>
          </cell>
          <cell r="AB3221" t="str">
            <v>MÓVEIS E UTENSÍLIOS</v>
          </cell>
          <cell r="AC3221">
            <v>218.600880999342</v>
          </cell>
          <cell r="AD3221" t="str">
            <v>BOM</v>
          </cell>
        </row>
        <row r="3222">
          <cell r="X3222">
            <v>10223</v>
          </cell>
          <cell r="Y3222">
            <v>2041807</v>
          </cell>
          <cell r="Z3222" t="str">
            <v>AMBULATÓRIO –  CONSULTÓRIO 7</v>
          </cell>
          <cell r="AA3222">
            <v>5</v>
          </cell>
          <cell r="AB3222" t="str">
            <v>MÓVEIS E UTENSÍLIOS</v>
          </cell>
          <cell r="AC3222">
            <v>216.433421652422</v>
          </cell>
          <cell r="AD3222" t="str">
            <v>BOM</v>
          </cell>
        </row>
        <row r="3223">
          <cell r="X3223">
            <v>10224</v>
          </cell>
          <cell r="Y3223">
            <v>2041808</v>
          </cell>
          <cell r="Z3223" t="str">
            <v>AMBULATÓRIO –  CONSULTÓRIO 7</v>
          </cell>
          <cell r="AA3223">
            <v>5</v>
          </cell>
          <cell r="AB3223" t="str">
            <v>MÓVEIS E UTENSÍLIOS</v>
          </cell>
          <cell r="AC3223">
            <v>215.919088319088</v>
          </cell>
          <cell r="AD3223" t="str">
            <v>BOM</v>
          </cell>
        </row>
        <row r="3224">
          <cell r="X3224">
            <v>10225</v>
          </cell>
          <cell r="Y3224">
            <v>2041809</v>
          </cell>
          <cell r="Z3224" t="str">
            <v>AMBULATÓRIO – CONSULTÓRIO 8</v>
          </cell>
          <cell r="AA3224">
            <v>5</v>
          </cell>
          <cell r="AB3224" t="str">
            <v>MÓVEIS E UTENSÍLIOS</v>
          </cell>
          <cell r="AC3224">
            <v>209.289599495946</v>
          </cell>
          <cell r="AD3224" t="str">
            <v>BOM</v>
          </cell>
        </row>
        <row r="3225">
          <cell r="X3225">
            <v>10226</v>
          </cell>
          <cell r="Y3225">
            <v>2041810</v>
          </cell>
          <cell r="Z3225" t="str">
            <v>AMBULATÓRIO – CONSULTÓRIO 8</v>
          </cell>
          <cell r="AA3225">
            <v>5</v>
          </cell>
          <cell r="AB3225" t="str">
            <v>MÓVEIS E UTENSÍLIOS</v>
          </cell>
          <cell r="AC3225">
            <v>209.289599495946</v>
          </cell>
          <cell r="AD3225" t="str">
            <v>BOM</v>
          </cell>
        </row>
        <row r="3226">
          <cell r="X3226">
            <v>10227</v>
          </cell>
          <cell r="Y3226">
            <v>2041811</v>
          </cell>
          <cell r="Z3226" t="str">
            <v>AMBULATÓRIO – GERÊNCIA</v>
          </cell>
          <cell r="AA3226">
            <v>5</v>
          </cell>
          <cell r="AB3226" t="str">
            <v>MÓVEIS E UTENSÍLIOS</v>
          </cell>
          <cell r="AC3226">
            <v>196.339457045803</v>
          </cell>
          <cell r="AD3226" t="str">
            <v>BOM</v>
          </cell>
        </row>
        <row r="3227">
          <cell r="X3227">
            <v>10228</v>
          </cell>
          <cell r="Y3227">
            <v>2041812</v>
          </cell>
          <cell r="Z3227" t="str">
            <v>ALMOXARIFADO - DISPENSANDO PARA OS RESPECTIVOS LUGARES</v>
          </cell>
          <cell r="AA3227">
            <v>5</v>
          </cell>
          <cell r="AB3227" t="str">
            <v>MÓVEIS E UTENSÍLIOS</v>
          </cell>
          <cell r="AC3227">
            <v>92.2036489151874</v>
          </cell>
          <cell r="AD3227" t="str">
            <v>BOM</v>
          </cell>
        </row>
        <row r="3228">
          <cell r="X3228">
            <v>10229</v>
          </cell>
          <cell r="Y3228">
            <v>2041813</v>
          </cell>
          <cell r="Z3228" t="str">
            <v>AMBULATÓRIO – SALA MULTIUSO</v>
          </cell>
          <cell r="AA3228">
            <v>5</v>
          </cell>
          <cell r="AB3228" t="str">
            <v>MÓVEIS E UTENSÍLIOS</v>
          </cell>
          <cell r="AC3228">
            <v>90.4869822485207</v>
          </cell>
          <cell r="AD3228" t="str">
            <v>BOM</v>
          </cell>
        </row>
        <row r="3229">
          <cell r="X3229">
            <v>10230</v>
          </cell>
          <cell r="Y3229">
            <v>2041814</v>
          </cell>
          <cell r="Z3229" t="str">
            <v>ALMOXARIFADO - DISPENSANDO PARA OS RESPECTIVOS LUGARES</v>
          </cell>
          <cell r="AA3229">
            <v>5</v>
          </cell>
          <cell r="AB3229" t="str">
            <v>MÓVEIS E UTENSÍLIOS</v>
          </cell>
          <cell r="AC3229">
            <v>238.043348674118</v>
          </cell>
          <cell r="AD3229" t="str">
            <v>BOM</v>
          </cell>
        </row>
        <row r="3230">
          <cell r="X3230">
            <v>10231</v>
          </cell>
          <cell r="Y3230">
            <v>2041815</v>
          </cell>
          <cell r="Z3230" t="str">
            <v>AMBULATÓRIO – CONSULTÓRIO 6</v>
          </cell>
          <cell r="AA3230">
            <v>5</v>
          </cell>
          <cell r="AB3230" t="str">
            <v>MÓVEIS E UTENSÍLIOS</v>
          </cell>
          <cell r="AC3230">
            <v>210.945485426255</v>
          </cell>
          <cell r="AD3230" t="str">
            <v>BOM</v>
          </cell>
        </row>
        <row r="3231">
          <cell r="X3231">
            <v>10232</v>
          </cell>
          <cell r="Y3231">
            <v>2041816</v>
          </cell>
          <cell r="Z3231" t="str">
            <v>AMBULATÓRIO – CONSULTÓRIO 6</v>
          </cell>
          <cell r="AA3231">
            <v>5</v>
          </cell>
          <cell r="AB3231" t="str">
            <v>MÓVEIS E UTENSÍLIOS</v>
          </cell>
          <cell r="AC3231">
            <v>97.1330374753452</v>
          </cell>
          <cell r="AD3231" t="str">
            <v>BOM</v>
          </cell>
        </row>
        <row r="3232">
          <cell r="X3232">
            <v>10233</v>
          </cell>
          <cell r="Y3232">
            <v>2041817</v>
          </cell>
          <cell r="Z3232" t="str">
            <v>AMBULATÓRIO</v>
          </cell>
          <cell r="AA3232">
            <v>5</v>
          </cell>
          <cell r="AB3232" t="str">
            <v>MÓVEIS E UTENSÍLIOS</v>
          </cell>
          <cell r="AC3232">
            <v>97.1330374753452</v>
          </cell>
          <cell r="AD3232" t="str">
            <v>BOM</v>
          </cell>
        </row>
        <row r="3233">
          <cell r="X3233">
            <v>10234</v>
          </cell>
          <cell r="Y3233">
            <v>2041818</v>
          </cell>
          <cell r="Z3233" t="str">
            <v>AMBULATÓRIO</v>
          </cell>
          <cell r="AA3233">
            <v>5</v>
          </cell>
          <cell r="AB3233" t="str">
            <v>MÓVEIS E UTENSÍLIOS</v>
          </cell>
          <cell r="AC3233">
            <v>249.210015340785</v>
          </cell>
          <cell r="AD3233" t="str">
            <v>BOM</v>
          </cell>
        </row>
        <row r="3234">
          <cell r="X3234">
            <v>10235</v>
          </cell>
          <cell r="Y3234">
            <v>2041819</v>
          </cell>
          <cell r="Z3234" t="str">
            <v>GALPÃO ALMOXARIFADO</v>
          </cell>
          <cell r="AA3234">
            <v>5</v>
          </cell>
          <cell r="AB3234" t="str">
            <v>MAQ. E EQUIPAMENTOS</v>
          </cell>
          <cell r="AC3234">
            <v>1841.74168310322</v>
          </cell>
          <cell r="AD3234" t="str">
            <v>BOM</v>
          </cell>
        </row>
        <row r="3235">
          <cell r="X3235">
            <v>8883</v>
          </cell>
          <cell r="Y3235">
            <v>2041820</v>
          </cell>
          <cell r="Z3235" t="str">
            <v>AMBULATÓRIO</v>
          </cell>
          <cell r="AA3235">
            <v>4</v>
          </cell>
          <cell r="AB3235" t="str">
            <v>MÓVEIS E UTENSÍLIOS</v>
          </cell>
          <cell r="AC3235">
            <v>107.666666666667</v>
          </cell>
          <cell r="AD3235" t="str">
            <v>BOM</v>
          </cell>
        </row>
        <row r="3236">
          <cell r="X3236">
            <v>8884</v>
          </cell>
          <cell r="Y3236">
            <v>2041821</v>
          </cell>
          <cell r="Z3236" t="str">
            <v>AMBULATÓRIO – RECEPÇÃO</v>
          </cell>
          <cell r="AA3236">
            <v>4</v>
          </cell>
          <cell r="AB3236" t="str">
            <v>MÓVEIS E UTENSÍLIOS</v>
          </cell>
          <cell r="AC3236">
            <v>107.666666666667</v>
          </cell>
          <cell r="AD3236" t="str">
            <v>BOM</v>
          </cell>
        </row>
        <row r="3237">
          <cell r="X3237">
            <v>8885</v>
          </cell>
          <cell r="Y3237">
            <v>2041822</v>
          </cell>
          <cell r="Z3237" t="str">
            <v>AMBULATÓRIO – RECEPÇÃO</v>
          </cell>
          <cell r="AA3237">
            <v>4</v>
          </cell>
          <cell r="AB3237" t="str">
            <v>MÓVEIS E UTENSÍLIOS</v>
          </cell>
          <cell r="AC3237">
            <v>107.666666666667</v>
          </cell>
          <cell r="AD3237" t="str">
            <v>BOM</v>
          </cell>
        </row>
        <row r="3238">
          <cell r="X3238">
            <v>8886</v>
          </cell>
          <cell r="Y3238">
            <v>2041823</v>
          </cell>
          <cell r="Z3238" t="str">
            <v>AMBULATÓRIO -  SALA APOIO ALA E</v>
          </cell>
          <cell r="AA3238">
            <v>4</v>
          </cell>
          <cell r="AB3238" t="str">
            <v>MÓVEIS E UTENSÍLIOS</v>
          </cell>
          <cell r="AC3238">
            <v>107.666666666667</v>
          </cell>
          <cell r="AD3238" t="str">
            <v>BOM</v>
          </cell>
        </row>
        <row r="3239">
          <cell r="X3239">
            <v>8887</v>
          </cell>
          <cell r="Y3239">
            <v>2041824</v>
          </cell>
          <cell r="Z3239" t="str">
            <v>AMBULATÓRIO</v>
          </cell>
          <cell r="AA3239">
            <v>4</v>
          </cell>
          <cell r="AB3239" t="str">
            <v>MÓVEIS E UTENSÍLIOS</v>
          </cell>
          <cell r="AC3239">
            <v>107.666666666667</v>
          </cell>
          <cell r="AD3239" t="str">
            <v>BOM</v>
          </cell>
        </row>
        <row r="3240">
          <cell r="X3240">
            <v>8888</v>
          </cell>
          <cell r="Y3240">
            <v>2041825</v>
          </cell>
          <cell r="Z3240" t="str">
            <v>AMBULATÓRIO – ALA E</v>
          </cell>
          <cell r="AA3240">
            <v>4</v>
          </cell>
          <cell r="AB3240" t="str">
            <v>MÓVEIS E UTENSÍLIOS</v>
          </cell>
          <cell r="AC3240">
            <v>107.666666666667</v>
          </cell>
          <cell r="AD3240" t="str">
            <v>BOM</v>
          </cell>
        </row>
        <row r="3241">
          <cell r="X3241">
            <v>8889</v>
          </cell>
          <cell r="Y3241">
            <v>2041826</v>
          </cell>
          <cell r="Z3241" t="str">
            <v>AMBULATÓRIO – ALA E</v>
          </cell>
          <cell r="AA3241">
            <v>4</v>
          </cell>
          <cell r="AB3241" t="str">
            <v>MÓVEIS E UTENSÍLIOS</v>
          </cell>
          <cell r="AC3241">
            <v>107.666666666667</v>
          </cell>
          <cell r="AD3241" t="str">
            <v>BOM</v>
          </cell>
        </row>
        <row r="3242">
          <cell r="X3242">
            <v>8891</v>
          </cell>
          <cell r="Y3242">
            <v>2041827</v>
          </cell>
          <cell r="Z3242" t="str">
            <v>SALA DE ACOLHIMENTO CTI</v>
          </cell>
          <cell r="AA3242">
            <v>4</v>
          </cell>
          <cell r="AB3242" t="str">
            <v>MÓVEIS E UTENSÍLIOS</v>
          </cell>
          <cell r="AC3242">
            <v>107.666666666667</v>
          </cell>
          <cell r="AD3242" t="str">
            <v>BOM</v>
          </cell>
        </row>
        <row r="3243">
          <cell r="X3243">
            <v>8892</v>
          </cell>
          <cell r="Y3243">
            <v>2041828</v>
          </cell>
          <cell r="Z3243" t="str">
            <v>AMBULATÓRIO – ALA C</v>
          </cell>
          <cell r="AA3243">
            <v>4</v>
          </cell>
          <cell r="AB3243" t="str">
            <v>MÓVEIS E UTENSÍLIOS</v>
          </cell>
          <cell r="AC3243">
            <v>262.666666666667</v>
          </cell>
          <cell r="AD3243" t="str">
            <v>BOM</v>
          </cell>
        </row>
        <row r="3244">
          <cell r="X3244">
            <v>8893</v>
          </cell>
          <cell r="Y3244">
            <v>2041829</v>
          </cell>
          <cell r="Z3244" t="str">
            <v>AMBULATÓRIO – ALA D</v>
          </cell>
          <cell r="AA3244">
            <v>4</v>
          </cell>
          <cell r="AB3244" t="str">
            <v>MÓVEIS E UTENSÍLIOS</v>
          </cell>
          <cell r="AC3244">
            <v>262.666666666667</v>
          </cell>
          <cell r="AD3244" t="str">
            <v>BOM</v>
          </cell>
        </row>
        <row r="3245">
          <cell r="X3245">
            <v>10236</v>
          </cell>
          <cell r="Y3245">
            <v>2041830</v>
          </cell>
          <cell r="Z3245" t="str">
            <v>ALMOXARIFADO</v>
          </cell>
          <cell r="AA3245">
            <v>6</v>
          </cell>
          <cell r="AB3245" t="str">
            <v>MAQ. E EQUIPAMENTOS</v>
          </cell>
          <cell r="AC3245">
            <v>817.416666666667</v>
          </cell>
          <cell r="AD3245" t="str">
            <v>BOM</v>
          </cell>
        </row>
        <row r="3246">
          <cell r="X3246">
            <v>10237</v>
          </cell>
          <cell r="Y3246">
            <v>2041831</v>
          </cell>
          <cell r="Z3246" t="str">
            <v>AMBULATÓRIO – RECEPÇÃO</v>
          </cell>
          <cell r="AA3246">
            <v>6</v>
          </cell>
          <cell r="AB3246" t="str">
            <v>MAQ. E EQUIPAMENTOS</v>
          </cell>
          <cell r="AC3246">
            <v>817.416666666667</v>
          </cell>
          <cell r="AD3246" t="str">
            <v>BOM</v>
          </cell>
        </row>
        <row r="3247">
          <cell r="X3247">
            <v>10238</v>
          </cell>
          <cell r="Y3247">
            <v>2041832</v>
          </cell>
          <cell r="Z3247" t="str">
            <v>AMBULATÓRIO – RECEPÇÃO</v>
          </cell>
          <cell r="AA3247">
            <v>6</v>
          </cell>
          <cell r="AB3247" t="str">
            <v>MAQ. E EQUIPAMENTOS</v>
          </cell>
          <cell r="AC3247">
            <v>817.416666666667</v>
          </cell>
          <cell r="AD3247" t="str">
            <v>BOM</v>
          </cell>
        </row>
        <row r="3248">
          <cell r="X3248">
            <v>10239</v>
          </cell>
          <cell r="Y3248">
            <v>2041833</v>
          </cell>
          <cell r="Z3248" t="str">
            <v>AMBULATÓRIO – RECEPÇÃO</v>
          </cell>
          <cell r="AA3248">
            <v>6</v>
          </cell>
          <cell r="AB3248" t="str">
            <v>MAQ. E EQUIPAMENTOS</v>
          </cell>
          <cell r="AC3248">
            <v>817.416666666667</v>
          </cell>
          <cell r="AD3248" t="str">
            <v>BOM</v>
          </cell>
        </row>
        <row r="3249">
          <cell r="X3249">
            <v>10240</v>
          </cell>
          <cell r="Y3249">
            <v>2041834</v>
          </cell>
          <cell r="Z3249" t="str">
            <v>HGG</v>
          </cell>
          <cell r="AA3249">
            <v>2</v>
          </cell>
          <cell r="AB3249" t="str">
            <v>MAQ. E EQUIPAMENTOS</v>
          </cell>
          <cell r="AC3249">
            <v>150.416666666667</v>
          </cell>
          <cell r="AD3249" t="str">
            <v>BOM</v>
          </cell>
        </row>
        <row r="3250">
          <cell r="X3250">
            <v>10241</v>
          </cell>
          <cell r="Y3250">
            <v>2041835</v>
          </cell>
          <cell r="Z3250" t="str">
            <v>HGG</v>
          </cell>
          <cell r="AA3250">
            <v>2</v>
          </cell>
          <cell r="AB3250" t="str">
            <v>MAQ. E EQUIPAMENTOS</v>
          </cell>
          <cell r="AC3250">
            <v>150.416666666667</v>
          </cell>
          <cell r="AD3250" t="str">
            <v>BOM</v>
          </cell>
        </row>
        <row r="3251">
          <cell r="X3251">
            <v>10242</v>
          </cell>
          <cell r="Y3251">
            <v>2041836</v>
          </cell>
          <cell r="Z3251" t="str">
            <v>HGG</v>
          </cell>
          <cell r="AA3251">
            <v>2</v>
          </cell>
          <cell r="AB3251" t="str">
            <v>MAQ. E EQUIPAMENTOS</v>
          </cell>
          <cell r="AC3251">
            <v>150.416666666667</v>
          </cell>
          <cell r="AD3251" t="str">
            <v>BOM</v>
          </cell>
        </row>
        <row r="3252">
          <cell r="X3252">
            <v>10243</v>
          </cell>
          <cell r="Y3252">
            <v>2041837</v>
          </cell>
          <cell r="Z3252" t="str">
            <v>RECEPÇÃO CENTRAL</v>
          </cell>
          <cell r="AA3252">
            <v>2</v>
          </cell>
          <cell r="AB3252" t="str">
            <v>MAQ. E EQUIPAMENTOS</v>
          </cell>
          <cell r="AC3252">
            <v>150.416666666667</v>
          </cell>
          <cell r="AD3252" t="str">
            <v>BOM</v>
          </cell>
        </row>
        <row r="3253">
          <cell r="X3253">
            <v>10244</v>
          </cell>
          <cell r="Y3253">
            <v>2041838</v>
          </cell>
          <cell r="Z3253" t="str">
            <v>HGG</v>
          </cell>
          <cell r="AA3253">
            <v>2</v>
          </cell>
          <cell r="AB3253" t="str">
            <v>MAQ. E EQUIPAMENTOS</v>
          </cell>
          <cell r="AC3253">
            <v>150.416666666667</v>
          </cell>
          <cell r="AD3253" t="str">
            <v>BOM</v>
          </cell>
        </row>
        <row r="3254">
          <cell r="X3254">
            <v>10245</v>
          </cell>
          <cell r="Y3254">
            <v>2041839</v>
          </cell>
          <cell r="Z3254" t="str">
            <v>HGG</v>
          </cell>
          <cell r="AA3254">
            <v>2</v>
          </cell>
          <cell r="AB3254" t="str">
            <v>MAQ. E EQUIPAMENTOS</v>
          </cell>
          <cell r="AC3254">
            <v>150.416666666667</v>
          </cell>
          <cell r="AD3254" t="str">
            <v>BOM</v>
          </cell>
        </row>
        <row r="3255">
          <cell r="X3255">
            <v>10246</v>
          </cell>
          <cell r="Y3255">
            <v>2041840</v>
          </cell>
          <cell r="Z3255" t="str">
            <v>HGG</v>
          </cell>
          <cell r="AA3255">
            <v>2</v>
          </cell>
          <cell r="AB3255" t="str">
            <v>MAQ. E EQUIPAMENTOS</v>
          </cell>
          <cell r="AC3255">
            <v>150.416666666667</v>
          </cell>
          <cell r="AD3255" t="str">
            <v>BOM</v>
          </cell>
        </row>
        <row r="3256">
          <cell r="X3256">
            <v>10247</v>
          </cell>
          <cell r="Y3256">
            <v>2041841</v>
          </cell>
          <cell r="Z3256" t="str">
            <v>HGG</v>
          </cell>
          <cell r="AA3256">
            <v>2</v>
          </cell>
          <cell r="AB3256" t="str">
            <v>MAQ. E EQUIPAMENTOS</v>
          </cell>
          <cell r="AC3256">
            <v>150.416666666667</v>
          </cell>
          <cell r="AD3256" t="str">
            <v>BOM</v>
          </cell>
        </row>
        <row r="3257">
          <cell r="X3257">
            <v>10248</v>
          </cell>
          <cell r="Y3257">
            <v>2041842</v>
          </cell>
          <cell r="Z3257" t="str">
            <v>HGG</v>
          </cell>
          <cell r="AA3257">
            <v>2</v>
          </cell>
          <cell r="AB3257" t="str">
            <v>MAQ. E EQUIPAMENTOS</v>
          </cell>
          <cell r="AC3257">
            <v>150.416666666667</v>
          </cell>
          <cell r="AD3257" t="str">
            <v>BOM</v>
          </cell>
        </row>
        <row r="3258">
          <cell r="X3258">
            <v>10250</v>
          </cell>
          <cell r="Y3258">
            <v>2041843</v>
          </cell>
          <cell r="Z3258" t="str">
            <v>GALPÃO ALMOXARIFADO</v>
          </cell>
          <cell r="AA3258">
            <v>2</v>
          </cell>
          <cell r="AB3258" t="str">
            <v>MAQ. E EQUIPAMENTOS</v>
          </cell>
          <cell r="AC3258">
            <v>150.416666666667</v>
          </cell>
          <cell r="AD3258" t="str">
            <v>SUCATA</v>
          </cell>
        </row>
        <row r="3259">
          <cell r="X3259">
            <v>10251</v>
          </cell>
          <cell r="Y3259">
            <v>2041844</v>
          </cell>
          <cell r="Z3259" t="str">
            <v>GALPÃO ALMOXARIFADO</v>
          </cell>
          <cell r="AA3259">
            <v>2</v>
          </cell>
          <cell r="AB3259" t="str">
            <v>MAQ. E EQUIPAMENTOS</v>
          </cell>
          <cell r="AC3259">
            <v>150.416666666667</v>
          </cell>
          <cell r="AD3259" t="str">
            <v>SUCATA</v>
          </cell>
        </row>
        <row r="3260">
          <cell r="X3260">
            <v>10252</v>
          </cell>
          <cell r="Y3260">
            <v>2041845</v>
          </cell>
          <cell r="Z3260" t="str">
            <v>HGG</v>
          </cell>
          <cell r="AA3260">
            <v>2</v>
          </cell>
          <cell r="AB3260" t="str">
            <v>MAQ. E EQUIPAMENTOS</v>
          </cell>
          <cell r="AC3260">
            <v>150.416666666667</v>
          </cell>
          <cell r="AD3260" t="str">
            <v>RUIM</v>
          </cell>
        </row>
        <row r="3261">
          <cell r="X3261">
            <v>10253</v>
          </cell>
          <cell r="Y3261">
            <v>2041846</v>
          </cell>
          <cell r="Z3261" t="str">
            <v>HGG</v>
          </cell>
          <cell r="AA3261">
            <v>2</v>
          </cell>
          <cell r="AB3261" t="str">
            <v>MAQ. E EQUIPAMENTOS</v>
          </cell>
          <cell r="AC3261">
            <v>150.416666666667</v>
          </cell>
          <cell r="AD3261" t="str">
            <v>BOM</v>
          </cell>
        </row>
        <row r="3262">
          <cell r="X3262">
            <v>10254</v>
          </cell>
          <cell r="Y3262">
            <v>2041847</v>
          </cell>
          <cell r="Z3262" t="str">
            <v>HGG</v>
          </cell>
          <cell r="AA3262">
            <v>2</v>
          </cell>
          <cell r="AB3262" t="str">
            <v>MAQ. E EQUIPAMENTOS</v>
          </cell>
          <cell r="AC3262">
            <v>150.416666666667</v>
          </cell>
          <cell r="AD3262" t="str">
            <v>BOM</v>
          </cell>
        </row>
        <row r="3263">
          <cell r="X3263">
            <v>10255</v>
          </cell>
          <cell r="Y3263">
            <v>2041848</v>
          </cell>
          <cell r="Z3263" t="str">
            <v>HGG</v>
          </cell>
          <cell r="AA3263">
            <v>2</v>
          </cell>
          <cell r="AB3263" t="str">
            <v>MAQ. E EQUIPAMENTOS</v>
          </cell>
          <cell r="AC3263">
            <v>150.416666666667</v>
          </cell>
          <cell r="AD3263" t="str">
            <v>BOM</v>
          </cell>
        </row>
        <row r="3264">
          <cell r="X3264">
            <v>10256</v>
          </cell>
          <cell r="Y3264">
            <v>2041849</v>
          </cell>
          <cell r="Z3264" t="str">
            <v>AUDITÓRIO 2</v>
          </cell>
          <cell r="AA3264">
            <v>2</v>
          </cell>
          <cell r="AB3264" t="str">
            <v>MAQ. E EQUIPAMENTOS</v>
          </cell>
          <cell r="AC3264">
            <v>150.416666666667</v>
          </cell>
          <cell r="AD3264" t="str">
            <v>BOM</v>
          </cell>
        </row>
        <row r="3265">
          <cell r="X3265">
            <v>10257</v>
          </cell>
          <cell r="Y3265">
            <v>2041850</v>
          </cell>
          <cell r="Z3265" t="str">
            <v>HGG</v>
          </cell>
          <cell r="AA3265">
            <v>2</v>
          </cell>
          <cell r="AB3265" t="str">
            <v>MAQ. E EQUIPAMENTOS</v>
          </cell>
          <cell r="AC3265">
            <v>150.416666666667</v>
          </cell>
          <cell r="AD3265" t="str">
            <v>BOM</v>
          </cell>
        </row>
        <row r="3266">
          <cell r="X3266">
            <v>10258</v>
          </cell>
          <cell r="Y3266">
            <v>2041851</v>
          </cell>
          <cell r="Z3266" t="str">
            <v>HGG</v>
          </cell>
          <cell r="AA3266">
            <v>2</v>
          </cell>
          <cell r="AB3266" t="str">
            <v>MAQ. E EQUIPAMENTOS</v>
          </cell>
          <cell r="AC3266">
            <v>150.416666666667</v>
          </cell>
          <cell r="AD3266" t="str">
            <v>BOM</v>
          </cell>
        </row>
        <row r="3267">
          <cell r="X3267">
            <v>10259</v>
          </cell>
          <cell r="Y3267">
            <v>2041852</v>
          </cell>
          <cell r="Z3267" t="str">
            <v>HGG</v>
          </cell>
          <cell r="AA3267">
            <v>2</v>
          </cell>
          <cell r="AB3267" t="str">
            <v>MAQ. E EQUIPAMENTOS</v>
          </cell>
          <cell r="AC3267">
            <v>150.416666666667</v>
          </cell>
          <cell r="AD3267" t="str">
            <v>BOM</v>
          </cell>
        </row>
        <row r="3268">
          <cell r="X3268">
            <v>10260</v>
          </cell>
          <cell r="Y3268">
            <v>2041853</v>
          </cell>
          <cell r="Z3268" t="str">
            <v>HGG</v>
          </cell>
          <cell r="AA3268">
            <v>2</v>
          </cell>
          <cell r="AB3268" t="str">
            <v>MAQ. E EQUIPAMENTOS</v>
          </cell>
          <cell r="AC3268">
            <v>150.416666666667</v>
          </cell>
          <cell r="AD3268" t="str">
            <v>BOM</v>
          </cell>
        </row>
        <row r="3269">
          <cell r="X3269">
            <v>10261</v>
          </cell>
          <cell r="Y3269">
            <v>2041854</v>
          </cell>
          <cell r="Z3269" t="str">
            <v>HGG</v>
          </cell>
          <cell r="AA3269">
            <v>2</v>
          </cell>
          <cell r="AB3269" t="str">
            <v>MAQ. E EQUIPAMENTOS</v>
          </cell>
          <cell r="AC3269">
            <v>150.416666666667</v>
          </cell>
          <cell r="AD3269" t="str">
            <v>BOM</v>
          </cell>
        </row>
        <row r="3270">
          <cell r="X3270">
            <v>10262</v>
          </cell>
          <cell r="Y3270">
            <v>2041855</v>
          </cell>
          <cell r="Z3270" t="str">
            <v>HGG</v>
          </cell>
          <cell r="AA3270">
            <v>2</v>
          </cell>
          <cell r="AB3270" t="str">
            <v>MAQ. E EQUIPAMENTOS</v>
          </cell>
          <cell r="AC3270">
            <v>150.416666666667</v>
          </cell>
          <cell r="AD3270" t="str">
            <v>BOM</v>
          </cell>
        </row>
        <row r="3271">
          <cell r="X3271">
            <v>10263</v>
          </cell>
          <cell r="Y3271">
            <v>2041856</v>
          </cell>
          <cell r="Z3271" t="str">
            <v>HGG</v>
          </cell>
          <cell r="AA3271">
            <v>2</v>
          </cell>
          <cell r="AB3271" t="str">
            <v>MAQ. E EQUIPAMENTOS</v>
          </cell>
          <cell r="AC3271">
            <v>150.416666666667</v>
          </cell>
          <cell r="AD3271" t="str">
            <v>BOM</v>
          </cell>
        </row>
        <row r="3272">
          <cell r="X3272">
            <v>10264</v>
          </cell>
          <cell r="Y3272">
            <v>2041857</v>
          </cell>
          <cell r="Z3272" t="str">
            <v>CENTRO CIRURGICO - SALA DE REUNIAO</v>
          </cell>
          <cell r="AA3272">
            <v>2</v>
          </cell>
          <cell r="AB3272" t="str">
            <v>MAQ. E EQUIPAMENTOS</v>
          </cell>
          <cell r="AC3272">
            <v>150.416666666667</v>
          </cell>
          <cell r="AD3272" t="str">
            <v>BOM</v>
          </cell>
        </row>
        <row r="3273">
          <cell r="X3273">
            <v>10265</v>
          </cell>
          <cell r="Y3273">
            <v>2041858</v>
          </cell>
          <cell r="Z3273" t="str">
            <v>HGG</v>
          </cell>
          <cell r="AA3273">
            <v>2</v>
          </cell>
          <cell r="AB3273" t="str">
            <v>MAQ. E EQUIPAMENTOS</v>
          </cell>
          <cell r="AC3273">
            <v>150.416666666667</v>
          </cell>
          <cell r="AD3273" t="str">
            <v>BOM</v>
          </cell>
        </row>
        <row r="3274">
          <cell r="X3274">
            <v>10266</v>
          </cell>
          <cell r="Y3274">
            <v>2041859</v>
          </cell>
          <cell r="Z3274" t="str">
            <v>HGG – CORREDOR DIRETORIAS</v>
          </cell>
          <cell r="AA3274">
            <v>2</v>
          </cell>
          <cell r="AB3274" t="str">
            <v>MAQ. E EQUIPAMENTOS</v>
          </cell>
          <cell r="AC3274">
            <v>150.416666666667</v>
          </cell>
          <cell r="AD3274" t="str">
            <v>BOM</v>
          </cell>
        </row>
        <row r="3275">
          <cell r="X3275">
            <v>10267</v>
          </cell>
          <cell r="Y3275">
            <v>2041860</v>
          </cell>
          <cell r="Z3275" t="str">
            <v>HGG</v>
          </cell>
          <cell r="AA3275">
            <v>2</v>
          </cell>
          <cell r="AB3275" t="str">
            <v>MAQ. E EQUIPAMENTOS</v>
          </cell>
          <cell r="AC3275">
            <v>150.416666666667</v>
          </cell>
          <cell r="AD3275" t="str">
            <v>BOM</v>
          </cell>
        </row>
        <row r="3276">
          <cell r="X3276">
            <v>10268</v>
          </cell>
          <cell r="Y3276">
            <v>2041861</v>
          </cell>
          <cell r="Z3276" t="str">
            <v>HGG</v>
          </cell>
          <cell r="AA3276">
            <v>2</v>
          </cell>
          <cell r="AB3276" t="str">
            <v>MAQ. E EQUIPAMENTOS</v>
          </cell>
          <cell r="AC3276">
            <v>150.416666666667</v>
          </cell>
          <cell r="AD3276" t="str">
            <v>BOM</v>
          </cell>
        </row>
        <row r="3277">
          <cell r="X3277">
            <v>10269</v>
          </cell>
          <cell r="Y3277">
            <v>2041862</v>
          </cell>
          <cell r="Z3277" t="str">
            <v>HGG</v>
          </cell>
          <cell r="AA3277">
            <v>2</v>
          </cell>
          <cell r="AB3277" t="str">
            <v>MAQ. E EQUIPAMENTOS</v>
          </cell>
          <cell r="AC3277">
            <v>150.416666666667</v>
          </cell>
          <cell r="AD3277" t="str">
            <v>BOM</v>
          </cell>
        </row>
        <row r="3278">
          <cell r="X3278">
            <v>10270</v>
          </cell>
          <cell r="Y3278">
            <v>2041863</v>
          </cell>
          <cell r="Z3278" t="str">
            <v>HGG</v>
          </cell>
          <cell r="AA3278">
            <v>2</v>
          </cell>
          <cell r="AB3278" t="str">
            <v>MAQ. E EQUIPAMENTOS</v>
          </cell>
          <cell r="AC3278">
            <v>150.416666666667</v>
          </cell>
          <cell r="AD3278" t="str">
            <v>BOM</v>
          </cell>
        </row>
        <row r="3279">
          <cell r="X3279">
            <v>10271</v>
          </cell>
          <cell r="Y3279">
            <v>2041864</v>
          </cell>
          <cell r="Z3279" t="str">
            <v>HGG</v>
          </cell>
          <cell r="AA3279">
            <v>2</v>
          </cell>
          <cell r="AB3279" t="str">
            <v>MAQ. E EQUIPAMENTOS</v>
          </cell>
          <cell r="AC3279">
            <v>150.416666666667</v>
          </cell>
          <cell r="AD3279" t="str">
            <v>BOM</v>
          </cell>
        </row>
        <row r="3280">
          <cell r="X3280">
            <v>10272</v>
          </cell>
          <cell r="Y3280">
            <v>2041865</v>
          </cell>
          <cell r="Z3280" t="str">
            <v>CALDEIRA</v>
          </cell>
          <cell r="AA3280">
            <v>2</v>
          </cell>
          <cell r="AB3280" t="str">
            <v>MAQ. E EQUIPAMENTOS</v>
          </cell>
          <cell r="AC3280">
            <v>150.416666666667</v>
          </cell>
          <cell r="AD3280" t="str">
            <v>BOM</v>
          </cell>
        </row>
        <row r="3281">
          <cell r="X3281">
            <v>10273</v>
          </cell>
          <cell r="Y3281">
            <v>2041866</v>
          </cell>
          <cell r="Z3281" t="str">
            <v>HGG</v>
          </cell>
          <cell r="AA3281">
            <v>2</v>
          </cell>
          <cell r="AB3281" t="str">
            <v>MAQ. E EQUIPAMENTOS</v>
          </cell>
          <cell r="AC3281">
            <v>150.416666666667</v>
          </cell>
          <cell r="AD3281" t="str">
            <v>BOM</v>
          </cell>
        </row>
        <row r="3282">
          <cell r="X3282">
            <v>10274</v>
          </cell>
          <cell r="Y3282">
            <v>2041867</v>
          </cell>
          <cell r="Z3282" t="str">
            <v>HGG</v>
          </cell>
          <cell r="AA3282">
            <v>2</v>
          </cell>
          <cell r="AB3282" t="str">
            <v>MAQ. E EQUIPAMENTOS</v>
          </cell>
          <cell r="AC3282">
            <v>150.416666666667</v>
          </cell>
          <cell r="AD3282" t="str">
            <v>BOM</v>
          </cell>
        </row>
        <row r="3283">
          <cell r="X3283">
            <v>10275</v>
          </cell>
          <cell r="Y3283">
            <v>2041868</v>
          </cell>
          <cell r="Z3283" t="str">
            <v>GALPÃO ALMOXARIFADO</v>
          </cell>
          <cell r="AA3283">
            <v>2</v>
          </cell>
          <cell r="AB3283" t="str">
            <v>MAQ. E EQUIPAMENTOS</v>
          </cell>
          <cell r="AC3283">
            <v>150.416666666667</v>
          </cell>
          <cell r="AD3283" t="str">
            <v>SUCATA</v>
          </cell>
        </row>
        <row r="3284">
          <cell r="X3284">
            <v>10276</v>
          </cell>
          <cell r="Y3284">
            <v>2041869</v>
          </cell>
          <cell r="Z3284" t="str">
            <v>PORTARIA 'A'</v>
          </cell>
          <cell r="AA3284">
            <v>2</v>
          </cell>
          <cell r="AB3284" t="str">
            <v>MAQ. E EQUIPAMENTOS</v>
          </cell>
          <cell r="AC3284">
            <v>150.416666666667</v>
          </cell>
          <cell r="AD3284" t="str">
            <v>BOM</v>
          </cell>
        </row>
        <row r="3285">
          <cell r="X3285">
            <v>10277</v>
          </cell>
          <cell r="Y3285">
            <v>2041870</v>
          </cell>
          <cell r="Z3285" t="str">
            <v>HGG</v>
          </cell>
          <cell r="AA3285">
            <v>2</v>
          </cell>
          <cell r="AB3285" t="str">
            <v>MAQ. E EQUIPAMENTOS</v>
          </cell>
          <cell r="AC3285">
            <v>150.416666666667</v>
          </cell>
          <cell r="AD3285" t="str">
            <v>BOM</v>
          </cell>
        </row>
        <row r="3286">
          <cell r="X3286">
            <v>10030</v>
          </cell>
          <cell r="Y3286">
            <v>2041871</v>
          </cell>
          <cell r="Z3286" t="str">
            <v>ALMOXARIFADO</v>
          </cell>
          <cell r="AA3286">
            <v>6</v>
          </cell>
          <cell r="AB3286" t="str">
            <v>MAQ. E EQUIPAMENTOS</v>
          </cell>
          <cell r="AC3286">
            <v>346.017377091095</v>
          </cell>
          <cell r="AD3286" t="str">
            <v>BOM</v>
          </cell>
        </row>
        <row r="3287">
          <cell r="X3287">
            <v>10031</v>
          </cell>
          <cell r="Y3287">
            <v>2041872</v>
          </cell>
          <cell r="Z3287" t="str">
            <v>FARMÁCIA</v>
          </cell>
          <cell r="AA3287">
            <v>6</v>
          </cell>
          <cell r="AB3287" t="str">
            <v>MAQ. E EQUIPAMENTOS</v>
          </cell>
          <cell r="AC3287">
            <v>346.017377091095</v>
          </cell>
          <cell r="AD3287" t="str">
            <v>BOM</v>
          </cell>
        </row>
        <row r="3288">
          <cell r="X3288">
            <v>10032</v>
          </cell>
          <cell r="Y3288">
            <v>2041873</v>
          </cell>
          <cell r="Z3288" t="str">
            <v>ALMOXARIFADO</v>
          </cell>
          <cell r="AA3288">
            <v>6</v>
          </cell>
          <cell r="AB3288" t="str">
            <v>MAQ. E EQUIPAMENTOS</v>
          </cell>
          <cell r="AC3288">
            <v>346.017377091095</v>
          </cell>
          <cell r="AD3288" t="str">
            <v>BOM</v>
          </cell>
        </row>
        <row r="3289">
          <cell r="X3289">
            <v>10033</v>
          </cell>
          <cell r="Y3289">
            <v>2041874</v>
          </cell>
          <cell r="Z3289" t="str">
            <v>ALMOXARIFADO</v>
          </cell>
          <cell r="AA3289">
            <v>6</v>
          </cell>
          <cell r="AB3289" t="str">
            <v>MAQ. E EQUIPAMENTOS</v>
          </cell>
          <cell r="AC3289">
            <v>346.017377091095</v>
          </cell>
          <cell r="AD3289" t="str">
            <v>BOM</v>
          </cell>
        </row>
        <row r="3290">
          <cell r="X3290">
            <v>10212</v>
          </cell>
          <cell r="Y3290">
            <v>2041877</v>
          </cell>
          <cell r="Z3290" t="str">
            <v>AMBULATÓRIO – RECEPÇÃO</v>
          </cell>
          <cell r="AA3290">
            <v>6</v>
          </cell>
          <cell r="AB3290" t="str">
            <v>MAQ. E EQUIPAMENTOS</v>
          </cell>
          <cell r="AC3290">
            <v>352.537420556651</v>
          </cell>
          <cell r="AD3290" t="str">
            <v>BOM</v>
          </cell>
        </row>
        <row r="3291">
          <cell r="X3291">
            <v>10213</v>
          </cell>
          <cell r="Y3291">
            <v>2041878</v>
          </cell>
          <cell r="Z3291" t="str">
            <v>AMBULATÓRIO – RECEPÇÃO</v>
          </cell>
          <cell r="AA3291">
            <v>6</v>
          </cell>
          <cell r="AB3291" t="str">
            <v>MAQ. E EQUIPAMENTOS</v>
          </cell>
          <cell r="AC3291">
            <v>1226.00304076266</v>
          </cell>
          <cell r="AD3291" t="str">
            <v>BOM</v>
          </cell>
        </row>
        <row r="3292">
          <cell r="X3292">
            <v>8897</v>
          </cell>
          <cell r="Y3292">
            <v>2041879</v>
          </cell>
          <cell r="Z3292" t="str">
            <v>AUDITÓRIO 2</v>
          </cell>
          <cell r="AA3292">
            <v>5</v>
          </cell>
          <cell r="AB3292" t="str">
            <v>EQUIP. DE INFORMÁTICA</v>
          </cell>
          <cell r="AC3292">
            <v>710.6888921762</v>
          </cell>
          <cell r="AD3292" t="str">
            <v>BOM</v>
          </cell>
        </row>
        <row r="3293">
          <cell r="X3293">
            <v>8898</v>
          </cell>
          <cell r="Y3293">
            <v>2041880</v>
          </cell>
          <cell r="Z3293" t="str">
            <v>ASTEC</v>
          </cell>
          <cell r="AA3293">
            <v>5</v>
          </cell>
          <cell r="AB3293" t="str">
            <v>EQUIP. DE INFORMÁTICA</v>
          </cell>
          <cell r="AC3293">
            <v>710.6888921762</v>
          </cell>
          <cell r="AD3293" t="str">
            <v>BOM</v>
          </cell>
        </row>
        <row r="3294">
          <cell r="X3294">
            <v>8894</v>
          </cell>
          <cell r="Y3294">
            <v>2041881</v>
          </cell>
          <cell r="Z3294" t="str">
            <v>COREMU</v>
          </cell>
          <cell r="AA3294">
            <v>10</v>
          </cell>
          <cell r="AB3294" t="str">
            <v>MÓVEIS E UTENSÍLIOS</v>
          </cell>
          <cell r="AC3294">
            <v>339.272218934911</v>
          </cell>
          <cell r="AD3294" t="str">
            <v>BOM</v>
          </cell>
        </row>
        <row r="3295">
          <cell r="X3295">
            <v>8895</v>
          </cell>
          <cell r="Y3295">
            <v>2041882</v>
          </cell>
          <cell r="Z3295" t="str">
            <v>COMITÊ DE ÉTICA</v>
          </cell>
          <cell r="AA3295">
            <v>10</v>
          </cell>
          <cell r="AB3295" t="str">
            <v>MÓVEIS E UTENSÍLIOS</v>
          </cell>
          <cell r="AC3295">
            <v>339.272218934911</v>
          </cell>
          <cell r="AD3295" t="str">
            <v>BOM</v>
          </cell>
        </row>
        <row r="3296">
          <cell r="X3296">
            <v>8896</v>
          </cell>
          <cell r="Y3296">
            <v>2041883</v>
          </cell>
          <cell r="Z3296" t="str">
            <v>COMITÊ DE ÉTICA</v>
          </cell>
          <cell r="AA3296">
            <v>10</v>
          </cell>
          <cell r="AB3296" t="str">
            <v>MÓVEIS E UTENSÍLIOS</v>
          </cell>
          <cell r="AC3296">
            <v>339.272218934911</v>
          </cell>
          <cell r="AD3296" t="str">
            <v>BOM</v>
          </cell>
        </row>
        <row r="3297">
          <cell r="X3297">
            <v>10278</v>
          </cell>
          <cell r="Y3297">
            <v>2041884</v>
          </cell>
          <cell r="Z3297" t="str">
            <v>AMBULATÓRIO – RECEPÇÃO</v>
          </cell>
          <cell r="AA3297">
            <v>10</v>
          </cell>
          <cell r="AB3297" t="str">
            <v>MÓVEIS E UTENSÍLIOS</v>
          </cell>
          <cell r="AC3297">
            <v>17531.0650887574</v>
          </cell>
          <cell r="AD3297" t="str">
            <v>BOM</v>
          </cell>
        </row>
        <row r="3298">
          <cell r="X3298">
            <v>10279</v>
          </cell>
          <cell r="Y3298">
            <v>2041885</v>
          </cell>
          <cell r="Z3298" t="str">
            <v>AMBULATÓRIO</v>
          </cell>
          <cell r="AA3298">
            <v>10</v>
          </cell>
          <cell r="AB3298" t="str">
            <v>MÓVEIS E UTENSÍLIOS</v>
          </cell>
          <cell r="AC3298">
            <v>6928.94477317554</v>
          </cell>
          <cell r="AD3298" t="str">
            <v>BOM</v>
          </cell>
        </row>
        <row r="3299">
          <cell r="X3299">
            <v>10280</v>
          </cell>
          <cell r="Y3299">
            <v>2041886</v>
          </cell>
          <cell r="Z3299" t="str">
            <v>AMBULATÓRIO</v>
          </cell>
          <cell r="AA3299">
            <v>10</v>
          </cell>
          <cell r="AB3299" t="str">
            <v>MÓVEIS E UTENSÍLIOS</v>
          </cell>
          <cell r="AC3299">
            <v>6678.50098619329</v>
          </cell>
          <cell r="AD3299" t="str">
            <v>BOM</v>
          </cell>
        </row>
        <row r="3300">
          <cell r="X3300">
            <v>10281</v>
          </cell>
          <cell r="Y3300">
            <v>2041887</v>
          </cell>
          <cell r="Z3300" t="str">
            <v>APOIO AO DIAGNÓSTICO</v>
          </cell>
          <cell r="AA3300">
            <v>10</v>
          </cell>
          <cell r="AB3300" t="str">
            <v>MÓVEIS E UTENSÍLIOS</v>
          </cell>
          <cell r="AC3300">
            <v>6261.09467455621</v>
          </cell>
          <cell r="AD3300" t="str">
            <v>BOM</v>
          </cell>
        </row>
        <row r="3301">
          <cell r="X3301">
            <v>10282</v>
          </cell>
          <cell r="Y3301">
            <v>2041888</v>
          </cell>
          <cell r="Z3301" t="str">
            <v>GALPÃO ALMOXARIFADO</v>
          </cell>
          <cell r="AA3301">
            <v>10</v>
          </cell>
          <cell r="AB3301" t="str">
            <v>MÓVEIS E UTENSÍLIOS</v>
          </cell>
          <cell r="AC3301">
            <v>4174.06311637081</v>
          </cell>
          <cell r="AD3301" t="str">
            <v>SUCATA</v>
          </cell>
        </row>
        <row r="3302">
          <cell r="X3302">
            <v>10283</v>
          </cell>
          <cell r="Y3302">
            <v>2041889</v>
          </cell>
          <cell r="Z3302" t="str">
            <v>AMBULATÓRIO</v>
          </cell>
          <cell r="AA3302">
            <v>10</v>
          </cell>
          <cell r="AB3302" t="str">
            <v>MÓVEIS E UTENSÍLIOS</v>
          </cell>
          <cell r="AC3302">
            <v>4507.98816568047</v>
          </cell>
          <cell r="AD3302" t="str">
            <v>BOM</v>
          </cell>
        </row>
        <row r="3303">
          <cell r="X3303">
            <v>10284</v>
          </cell>
          <cell r="Y3303">
            <v>2041890</v>
          </cell>
          <cell r="Z3303" t="str">
            <v>AMBULATÓRIO</v>
          </cell>
          <cell r="AA3303">
            <v>10</v>
          </cell>
          <cell r="AB3303" t="str">
            <v>MÓVEIS E UTENSÍLIOS</v>
          </cell>
          <cell r="AC3303">
            <v>2504.43786982249</v>
          </cell>
          <cell r="AD3303" t="str">
            <v>BOM</v>
          </cell>
        </row>
        <row r="3304">
          <cell r="X3304">
            <v>10292</v>
          </cell>
          <cell r="Y3304">
            <v>2041891</v>
          </cell>
          <cell r="Z3304" t="str">
            <v>AMBULATÓRIO</v>
          </cell>
          <cell r="AA3304">
            <v>10</v>
          </cell>
          <cell r="AB3304" t="str">
            <v>INSTRUMENTAIS CIRURGICOS</v>
          </cell>
          <cell r="AC3304">
            <v>800</v>
          </cell>
          <cell r="AD3304" t="str">
            <v>BOM</v>
          </cell>
        </row>
        <row r="3305">
          <cell r="X3305">
            <v>10290</v>
          </cell>
          <cell r="Y3305">
            <v>2041892</v>
          </cell>
          <cell r="Z3305" t="str">
            <v>CENTRO CIRÚRGICO</v>
          </cell>
          <cell r="AA3305">
            <v>10</v>
          </cell>
          <cell r="AB3305" t="str">
            <v>INSTRUMENTAIS CIRURGICOS</v>
          </cell>
          <cell r="AC3305">
            <v>4700</v>
          </cell>
          <cell r="AD3305" t="str">
            <v>BOM</v>
          </cell>
        </row>
        <row r="3306">
          <cell r="X3306">
            <v>10291</v>
          </cell>
          <cell r="Y3306">
            <v>2041893</v>
          </cell>
          <cell r="Z3306" t="str">
            <v>CENTRO CIRÚRGICO</v>
          </cell>
          <cell r="AA3306">
            <v>10</v>
          </cell>
          <cell r="AB3306" t="str">
            <v>INSTRUMENTAIS CIRURGICOS</v>
          </cell>
          <cell r="AC3306">
            <v>2900</v>
          </cell>
          <cell r="AD3306" t="str">
            <v>BOM</v>
          </cell>
        </row>
        <row r="3307">
          <cell r="X3307">
            <v>8900</v>
          </cell>
          <cell r="Y3307">
            <v>2041894</v>
          </cell>
          <cell r="Z3307" t="str">
            <v>ASTEC</v>
          </cell>
          <cell r="AA3307">
            <v>3</v>
          </cell>
          <cell r="AB3307" t="str">
            <v>EQUIP. DE INFORMÁTICA</v>
          </cell>
          <cell r="AC3307">
            <v>79.2909270216963</v>
          </cell>
          <cell r="AD3307" t="str">
            <v>BOM</v>
          </cell>
        </row>
        <row r="3308">
          <cell r="X3308">
            <v>10285</v>
          </cell>
          <cell r="Y3308">
            <v>2041895</v>
          </cell>
          <cell r="Z3308" t="str">
            <v>ADMINISTRAÇÃO - SEDE - ASTEC</v>
          </cell>
          <cell r="AA3308">
            <v>3</v>
          </cell>
          <cell r="AB3308" t="str">
            <v>EQUIP. DE INFORMÁTICA</v>
          </cell>
          <cell r="AC3308">
            <v>79.2909270216963</v>
          </cell>
          <cell r="AD3308" t="str">
            <v>BOM</v>
          </cell>
        </row>
        <row r="3309">
          <cell r="X3309">
            <v>10286</v>
          </cell>
          <cell r="Y3309">
            <v>2041896</v>
          </cell>
          <cell r="Z3309" t="str">
            <v>ASTEC</v>
          </cell>
          <cell r="AA3309">
            <v>3</v>
          </cell>
          <cell r="AB3309" t="str">
            <v>EQUIP. DE INFORMÁTICA</v>
          </cell>
          <cell r="AC3309">
            <v>79.2909270216963</v>
          </cell>
          <cell r="AD3309" t="str">
            <v>BOM</v>
          </cell>
        </row>
        <row r="3310">
          <cell r="X3310">
            <v>10287</v>
          </cell>
          <cell r="Y3310">
            <v>2041897</v>
          </cell>
          <cell r="Z3310" t="str">
            <v>UNIDADE DE TERAPIA INTENSIVA</v>
          </cell>
          <cell r="AA3310">
            <v>3</v>
          </cell>
          <cell r="AB3310" t="str">
            <v>EQUIP. DE INFORMÁTICA</v>
          </cell>
          <cell r="AC3310">
            <v>79.2909270216963</v>
          </cell>
          <cell r="AD3310" t="str">
            <v>BOM</v>
          </cell>
        </row>
        <row r="3311">
          <cell r="X3311">
            <v>8899</v>
          </cell>
          <cell r="Y3311">
            <v>2041898</v>
          </cell>
          <cell r="Z3311" t="str">
            <v>ASTEC</v>
          </cell>
          <cell r="AA3311">
            <v>2</v>
          </cell>
          <cell r="AB3311" t="str">
            <v>MAQ. E EQUIPAMENTOS</v>
          </cell>
          <cell r="AC3311">
            <v>30.7238823142669</v>
          </cell>
          <cell r="AD3311" t="str">
            <v>BOM</v>
          </cell>
        </row>
        <row r="3312">
          <cell r="X3312">
            <v>10289</v>
          </cell>
          <cell r="Y3312">
            <v>2041899</v>
          </cell>
          <cell r="Z3312" t="str">
            <v>COSURA - ROUPARIA</v>
          </cell>
          <cell r="AA3312">
            <v>6</v>
          </cell>
          <cell r="AB3312" t="str">
            <v>MAQ. E EQUIPAMENTOS</v>
          </cell>
          <cell r="AC3312">
            <v>589.632259478413</v>
          </cell>
          <cell r="AD3312" t="str">
            <v>BOM</v>
          </cell>
        </row>
        <row r="3313">
          <cell r="X3313">
            <v>10293</v>
          </cell>
          <cell r="Y3313">
            <v>2041900</v>
          </cell>
          <cell r="Z3313" t="str">
            <v>CHI – CONSULTÓRIO MÉDICO</v>
          </cell>
          <cell r="AA3313">
            <v>5</v>
          </cell>
          <cell r="AB3313" t="str">
            <v>MÓVEIS E UTENSÍLIOS</v>
          </cell>
          <cell r="AC3313">
            <v>195.524819197896</v>
          </cell>
          <cell r="AD3313" t="str">
            <v>BOM</v>
          </cell>
        </row>
        <row r="3314">
          <cell r="X3314">
            <v>10294</v>
          </cell>
          <cell r="Y3314">
            <v>2041901</v>
          </cell>
          <cell r="Z3314" t="str">
            <v>CHI – CONSULTÓRIO MÉDICO</v>
          </cell>
          <cell r="AA3314">
            <v>5</v>
          </cell>
          <cell r="AB3314" t="str">
            <v>MÓVEIS E UTENSÍLIOS</v>
          </cell>
          <cell r="AC3314">
            <v>195.524819197896</v>
          </cell>
          <cell r="AD3314" t="str">
            <v>BOM</v>
          </cell>
        </row>
        <row r="3315">
          <cell r="X3315">
            <v>10295</v>
          </cell>
          <cell r="Y3315">
            <v>2041902</v>
          </cell>
          <cell r="Z3315" t="str">
            <v>CENTRO CIRÚRGICO</v>
          </cell>
          <cell r="AA3315">
            <v>4</v>
          </cell>
          <cell r="AB3315" t="str">
            <v>MÓVEIS E UTENSÍLIOS</v>
          </cell>
          <cell r="AC3315">
            <v>158.639053254438</v>
          </cell>
          <cell r="AD3315" t="str">
            <v>BOM</v>
          </cell>
        </row>
        <row r="3316">
          <cell r="X3316">
            <v>10296</v>
          </cell>
          <cell r="Y3316">
            <v>2041903</v>
          </cell>
          <cell r="Z3316" t="str">
            <v>AMBULATÓRO – GERÊNCIA</v>
          </cell>
          <cell r="AA3316">
            <v>4</v>
          </cell>
          <cell r="AB3316" t="str">
            <v>MÓVEIS E UTENSÍLIOS</v>
          </cell>
          <cell r="AC3316">
            <v>158.639053254438</v>
          </cell>
          <cell r="AD3316" t="str">
            <v>BOM</v>
          </cell>
        </row>
        <row r="3317">
          <cell r="X3317">
            <v>10297</v>
          </cell>
          <cell r="Y3317">
            <v>2041904</v>
          </cell>
          <cell r="Z3317" t="str">
            <v>BIBLIOTECA</v>
          </cell>
          <cell r="AA3317">
            <v>3</v>
          </cell>
          <cell r="AB3317" t="str">
            <v>EQUIP. DE INFORMÁTICA</v>
          </cell>
          <cell r="AC3317">
            <v>87.1311637080868</v>
          </cell>
          <cell r="AD3317" t="str">
            <v>BOM</v>
          </cell>
        </row>
        <row r="3318">
          <cell r="X3318">
            <v>10301</v>
          </cell>
          <cell r="Y3318">
            <v>2041905</v>
          </cell>
          <cell r="Z3318" t="str">
            <v>SALA DE REUNIÃO</v>
          </cell>
          <cell r="AA3318">
            <v>6</v>
          </cell>
          <cell r="AB3318" t="str">
            <v>MAQ. E EQUIPAMENTOS</v>
          </cell>
          <cell r="AC3318">
            <v>907.291929651545</v>
          </cell>
          <cell r="AD3318" t="str">
            <v>BOM</v>
          </cell>
        </row>
        <row r="3319">
          <cell r="X3319">
            <v>10302</v>
          </cell>
          <cell r="Y3319">
            <v>2041906</v>
          </cell>
          <cell r="Z3319" t="str">
            <v>DIRETORIA DE ENSINO E PESQUISA</v>
          </cell>
          <cell r="AA3319">
            <v>6</v>
          </cell>
          <cell r="AB3319" t="str">
            <v>MAQ. E EQUIPAMENTOS</v>
          </cell>
          <cell r="AC3319">
            <v>907.291929651545</v>
          </cell>
          <cell r="AD3319" t="str">
            <v>BOM</v>
          </cell>
        </row>
        <row r="3320">
          <cell r="X3320">
            <v>10303</v>
          </cell>
          <cell r="Y3320">
            <v>2041907</v>
          </cell>
          <cell r="Z3320" t="str">
            <v>AMBULATÓRIO – SALA MUTIUSO</v>
          </cell>
          <cell r="AA3320">
            <v>6</v>
          </cell>
          <cell r="AB3320" t="str">
            <v>MAQ. E EQUIPAMENTOS</v>
          </cell>
          <cell r="AC3320">
            <v>907.291929651545</v>
          </cell>
          <cell r="AD3320" t="str">
            <v>BOM</v>
          </cell>
        </row>
        <row r="3321">
          <cell r="X3321">
            <v>10306</v>
          </cell>
          <cell r="Y3321">
            <v>2041908</v>
          </cell>
          <cell r="Z3321" t="str">
            <v>ASTEC</v>
          </cell>
          <cell r="AA3321">
            <v>4</v>
          </cell>
          <cell r="AB3321" t="str">
            <v>EQUIP. DE INFORMÁTICA</v>
          </cell>
          <cell r="AC3321">
            <v>1518.46588377712</v>
          </cell>
          <cell r="AD3321" t="str">
            <v>BOM</v>
          </cell>
        </row>
        <row r="3322">
          <cell r="X3322">
            <v>10307</v>
          </cell>
          <cell r="Y3322">
            <v>2041909</v>
          </cell>
          <cell r="Z3322" t="str">
            <v>ASTEC</v>
          </cell>
          <cell r="AA3322">
            <v>4</v>
          </cell>
          <cell r="AB3322" t="str">
            <v>EQUIP. DE INFORMÁTICA</v>
          </cell>
          <cell r="AC3322">
            <v>1518.46588377712</v>
          </cell>
          <cell r="AD3322" t="str">
            <v>BOM</v>
          </cell>
        </row>
        <row r="3323">
          <cell r="X3323">
            <v>8789</v>
          </cell>
          <cell r="Y3323">
            <v>2041911</v>
          </cell>
          <cell r="Z3323" t="str">
            <v>GALPÃO ALMOXARIFADO</v>
          </cell>
          <cell r="AA3323">
            <v>10</v>
          </cell>
          <cell r="AB3323" t="str">
            <v>MÓVEIS E UTENSÍLIOS</v>
          </cell>
          <cell r="AC3323">
            <v>168.191431076046</v>
          </cell>
          <cell r="AD3323" t="str">
            <v>SUCATA</v>
          </cell>
        </row>
        <row r="3324">
          <cell r="X3324">
            <v>10309</v>
          </cell>
          <cell r="Y3324">
            <v>2041912</v>
          </cell>
          <cell r="Z3324" t="str">
            <v>CENTRO CIRÚRGICO</v>
          </cell>
          <cell r="AA3324">
            <v>5</v>
          </cell>
          <cell r="AB3324" t="str">
            <v>INSTRUMENTAIS CIRURGICOS</v>
          </cell>
          <cell r="AC3324">
            <v>270.345934692089</v>
          </cell>
          <cell r="AD3324" t="str">
            <v>BOM</v>
          </cell>
        </row>
        <row r="3325">
          <cell r="X3325">
            <v>10310</v>
          </cell>
          <cell r="Y3325">
            <v>2041913</v>
          </cell>
          <cell r="Z3325" t="str">
            <v>CENTRAL DE MATERIAL E ESTERILIZAÇÃO</v>
          </cell>
          <cell r="AA3325">
            <v>10</v>
          </cell>
          <cell r="AB3325" t="str">
            <v>INSTRUMENTAIS CIRURGICOS</v>
          </cell>
          <cell r="AC3325">
            <v>2615.77909270217</v>
          </cell>
          <cell r="AD3325" t="str">
            <v>BOM</v>
          </cell>
        </row>
        <row r="3326">
          <cell r="X3326">
            <v>10311</v>
          </cell>
          <cell r="Y3326">
            <v>2041914</v>
          </cell>
          <cell r="Z3326" t="str">
            <v>CENTRAL DE MATERIAL E ESTERILIZAÇÃO</v>
          </cell>
          <cell r="AA3326">
            <v>10</v>
          </cell>
          <cell r="AB3326" t="str">
            <v>INSTRUMENTAIS CIRURGICOS</v>
          </cell>
          <cell r="AC3326">
            <v>2615.77909270217</v>
          </cell>
          <cell r="AD3326" t="str">
            <v>BOM</v>
          </cell>
        </row>
        <row r="3327">
          <cell r="X3327">
            <v>10312</v>
          </cell>
          <cell r="Y3327">
            <v>2041915</v>
          </cell>
          <cell r="Z3327" t="str">
            <v>CENTRAL DE MATERIAL E ESTERILIZAÇÃO</v>
          </cell>
          <cell r="AA3327">
            <v>10</v>
          </cell>
          <cell r="AB3327" t="str">
            <v>INSTRUMENTAIS CIRURGICOS</v>
          </cell>
          <cell r="AC3327">
            <v>2891.12426035503</v>
          </cell>
          <cell r="AD3327" t="str">
            <v>BOM</v>
          </cell>
        </row>
        <row r="3328">
          <cell r="X3328">
            <v>10313</v>
          </cell>
          <cell r="Y3328">
            <v>2041916</v>
          </cell>
          <cell r="Z3328" t="str">
            <v>CENTRO CIRÚRGICO</v>
          </cell>
          <cell r="AA3328">
            <v>10</v>
          </cell>
          <cell r="AB3328" t="str">
            <v>INSTRUMENTAIS CIRURGICOS</v>
          </cell>
          <cell r="AC3328">
            <v>3212.36028928337</v>
          </cell>
          <cell r="AD3328" t="str">
            <v>BOM</v>
          </cell>
        </row>
        <row r="3329">
          <cell r="X3329">
            <v>10314</v>
          </cell>
          <cell r="Y3329">
            <v>2041917</v>
          </cell>
          <cell r="Z3329" t="str">
            <v>CENTRO CIRÚRGICO</v>
          </cell>
          <cell r="AA3329">
            <v>10</v>
          </cell>
          <cell r="AB3329" t="str">
            <v>INSTRUMENTAIS CIRURGICOS</v>
          </cell>
          <cell r="AC3329">
            <v>3074.68770545694</v>
          </cell>
          <cell r="AD3329" t="str">
            <v>BOM</v>
          </cell>
        </row>
        <row r="3330">
          <cell r="X3330">
            <v>10315</v>
          </cell>
          <cell r="Y3330">
            <v>2041918</v>
          </cell>
          <cell r="Z3330" t="str">
            <v>CENTRO CIRÚRGICO</v>
          </cell>
          <cell r="AA3330">
            <v>10</v>
          </cell>
          <cell r="AB3330" t="str">
            <v>INSTRUMENTAIS CIRURGICOS</v>
          </cell>
          <cell r="AC3330">
            <v>12849.4411571335</v>
          </cell>
          <cell r="AD3330" t="str">
            <v>BOM</v>
          </cell>
        </row>
        <row r="3331">
          <cell r="X3331">
            <v>10316</v>
          </cell>
          <cell r="Y3331">
            <v>2041919</v>
          </cell>
          <cell r="Z3331" t="str">
            <v>CENTRO CIRÚRGICO</v>
          </cell>
          <cell r="AA3331">
            <v>10</v>
          </cell>
          <cell r="AB3331" t="str">
            <v>INSTRUMENTAIS CIRURGICOS</v>
          </cell>
          <cell r="AC3331">
            <v>4589.08612754767</v>
          </cell>
          <cell r="AD3331" t="str">
            <v>BOM</v>
          </cell>
        </row>
        <row r="3332">
          <cell r="X3332">
            <v>10317</v>
          </cell>
          <cell r="Y3332">
            <v>2041920</v>
          </cell>
          <cell r="Z3332" t="str">
            <v>CENTRO CIRÚRGICO</v>
          </cell>
          <cell r="AA3332">
            <v>10</v>
          </cell>
          <cell r="AB3332" t="str">
            <v>INSTRUMENTAIS CIRURGICOS</v>
          </cell>
          <cell r="AC3332">
            <v>3258.25115055884</v>
          </cell>
          <cell r="AD3332" t="str">
            <v>BOM</v>
          </cell>
        </row>
        <row r="3333">
          <cell r="X3333">
            <v>10318</v>
          </cell>
          <cell r="Y3333">
            <v>2041921</v>
          </cell>
          <cell r="Z3333" t="str">
            <v>CENTRO CIRÚRGICO</v>
          </cell>
          <cell r="AA3333">
            <v>10</v>
          </cell>
          <cell r="AB3333" t="str">
            <v>INSTRUMENTAIS CIRURGICOS</v>
          </cell>
          <cell r="AC3333">
            <v>33497.6395266272</v>
          </cell>
          <cell r="AD3333" t="str">
            <v>BOM</v>
          </cell>
        </row>
        <row r="3334">
          <cell r="X3334">
            <v>10319</v>
          </cell>
          <cell r="Y3334">
            <v>2041922</v>
          </cell>
          <cell r="Z3334" t="str">
            <v>CENTRO CIRÚRGICO</v>
          </cell>
          <cell r="AA3334">
            <v>10</v>
          </cell>
          <cell r="AB3334" t="str">
            <v>INSTRUMENTAIS CIRURGICOS</v>
          </cell>
          <cell r="AC3334">
            <v>10554.8980933596</v>
          </cell>
          <cell r="AD3334" t="str">
            <v>BOM</v>
          </cell>
        </row>
        <row r="3335">
          <cell r="X3335">
            <v>10320</v>
          </cell>
          <cell r="Y3335">
            <v>2041923</v>
          </cell>
          <cell r="Z3335" t="str">
            <v>CENTRO CIRÚRGICO</v>
          </cell>
          <cell r="AA3335">
            <v>10</v>
          </cell>
          <cell r="AB3335" t="str">
            <v>INSTRUMENTAIS CIRURGICOS</v>
          </cell>
          <cell r="AC3335">
            <v>3258.25115055884</v>
          </cell>
          <cell r="AD3335" t="str">
            <v>BOM</v>
          </cell>
        </row>
        <row r="3336">
          <cell r="X3336">
            <v>10322</v>
          </cell>
          <cell r="Y3336">
            <v>2041924</v>
          </cell>
          <cell r="Z3336" t="str">
            <v>CENTRO CIRÚRGICO</v>
          </cell>
          <cell r="AA3336">
            <v>10</v>
          </cell>
          <cell r="AB3336" t="str">
            <v>INSTRUMENTAIS CIRURGICOS</v>
          </cell>
          <cell r="AC3336">
            <v>4589.08612754767</v>
          </cell>
          <cell r="AD3336" t="str">
            <v>BOM</v>
          </cell>
        </row>
        <row r="3337">
          <cell r="X3337">
            <v>10321</v>
          </cell>
          <cell r="Y3337">
            <v>2041925</v>
          </cell>
          <cell r="Z3337" t="str">
            <v>SESMT (AMBULATÓRIO MÉDICO)</v>
          </cell>
          <cell r="AA3337">
            <v>10</v>
          </cell>
          <cell r="AB3337" t="str">
            <v>MAQ. E EQUIPAMENTOS</v>
          </cell>
          <cell r="AC3337">
            <v>1043.2899408284</v>
          </cell>
          <cell r="AD3337" t="str">
            <v>BOM</v>
          </cell>
        </row>
        <row r="3338">
          <cell r="X3338">
            <v>10329</v>
          </cell>
          <cell r="Y3338">
            <v>2041926</v>
          </cell>
          <cell r="Z3338" t="str">
            <v>AMBULATÓRIO</v>
          </cell>
          <cell r="AA3338">
            <v>10</v>
          </cell>
          <cell r="AB3338" t="str">
            <v>INSTRUMENTAIS CIRURGICOS</v>
          </cell>
          <cell r="AC3338">
            <v>741.26671049748</v>
          </cell>
          <cell r="AD3338" t="str">
            <v>BOM</v>
          </cell>
        </row>
        <row r="3339">
          <cell r="X3339">
            <v>10330</v>
          </cell>
          <cell r="Y3339">
            <v>2041927</v>
          </cell>
          <cell r="Z3339" t="str">
            <v>CENTRO CIRÚRGICO</v>
          </cell>
          <cell r="AA3339">
            <v>10</v>
          </cell>
          <cell r="AB3339" t="str">
            <v>INSTRUMENTAIS CIRURGICOS</v>
          </cell>
          <cell r="AC3339">
            <v>10216.5242165242</v>
          </cell>
          <cell r="AD3339" t="str">
            <v>BOM</v>
          </cell>
        </row>
        <row r="3340">
          <cell r="X3340">
            <v>10331</v>
          </cell>
          <cell r="Y3340">
            <v>2041928</v>
          </cell>
          <cell r="Z3340" t="str">
            <v>GALPÃO ALMOXARIFADO</v>
          </cell>
          <cell r="AA3340">
            <v>10</v>
          </cell>
          <cell r="AB3340" t="str">
            <v>INSTRUMENTAIS CIRURGICOS</v>
          </cell>
          <cell r="AC3340">
            <v>10216.5242165242</v>
          </cell>
          <cell r="AD3340" t="str">
            <v>BOM</v>
          </cell>
        </row>
        <row r="3341">
          <cell r="X3341">
            <v>10332</v>
          </cell>
          <cell r="Y3341">
            <v>2041929</v>
          </cell>
          <cell r="Z3341" t="str">
            <v>CENTRO CIRÚRGICO</v>
          </cell>
          <cell r="AA3341">
            <v>10</v>
          </cell>
          <cell r="AB3341" t="str">
            <v>INSTRUMENTAIS CIRURGICOS</v>
          </cell>
          <cell r="AC3341">
            <v>42723.6467236467</v>
          </cell>
          <cell r="AD3341" t="str">
            <v>BOM</v>
          </cell>
        </row>
        <row r="3342">
          <cell r="X3342">
            <v>10333</v>
          </cell>
          <cell r="Y3342">
            <v>2041930</v>
          </cell>
          <cell r="Z3342" t="str">
            <v>ALMOXARIFADO – HGG</v>
          </cell>
          <cell r="AA3342">
            <v>3</v>
          </cell>
          <cell r="AB3342" t="str">
            <v>MÓVEIS E UTENSÍLIOS</v>
          </cell>
          <cell r="AC3342">
            <v>79.2808094090145</v>
          </cell>
          <cell r="AD3342" t="str">
            <v>BOM</v>
          </cell>
        </row>
        <row r="3343">
          <cell r="X3343">
            <v>10334</v>
          </cell>
          <cell r="Y3343">
            <v>2041931</v>
          </cell>
          <cell r="Z3343" t="str">
            <v>ALMOXARIFADO – HGG</v>
          </cell>
          <cell r="AA3343">
            <v>3</v>
          </cell>
          <cell r="AB3343" t="str">
            <v>MÓVEIS E UTENSÍLIOS</v>
          </cell>
          <cell r="AC3343">
            <v>79.2808094090145</v>
          </cell>
          <cell r="AD3343" t="str">
            <v>BOM</v>
          </cell>
        </row>
        <row r="3344">
          <cell r="X3344">
            <v>10335</v>
          </cell>
          <cell r="Y3344">
            <v>2041932</v>
          </cell>
          <cell r="Z3344" t="str">
            <v>SESMT (AMBULATÓRIO MÉDICO)</v>
          </cell>
          <cell r="AA3344">
            <v>5</v>
          </cell>
          <cell r="AB3344" t="str">
            <v>MÓVEIS E UTENSÍLIOS</v>
          </cell>
          <cell r="AC3344">
            <v>205.901818978742</v>
          </cell>
          <cell r="AD3344" t="str">
            <v>BOM</v>
          </cell>
        </row>
        <row r="3345">
          <cell r="X3345">
            <v>10323</v>
          </cell>
          <cell r="Y3345">
            <v>2041933</v>
          </cell>
          <cell r="Z3345" t="str">
            <v>CENTRAL DE MATERIAL E ESTERILIZAÇÃO</v>
          </cell>
          <cell r="AA3345">
            <v>10</v>
          </cell>
          <cell r="AB3345" t="str">
            <v>MAQ. E EQUIPAMENTOS</v>
          </cell>
          <cell r="AC3345">
            <v>168.757396449704</v>
          </cell>
          <cell r="AD3345" t="str">
            <v>BOM</v>
          </cell>
        </row>
        <row r="3346">
          <cell r="X3346">
            <v>10324</v>
          </cell>
          <cell r="Y3346">
            <v>2041934</v>
          </cell>
          <cell r="Z3346" t="str">
            <v>CENTRAL DE MATERIAL E ESTERILIZAÇÃO</v>
          </cell>
          <cell r="AA3346">
            <v>10</v>
          </cell>
          <cell r="AB3346" t="str">
            <v>MAQ. E EQUIPAMENTOS</v>
          </cell>
          <cell r="AC3346">
            <v>168.757396449704</v>
          </cell>
          <cell r="AD3346" t="str">
            <v>BOM</v>
          </cell>
        </row>
        <row r="3347">
          <cell r="X3347">
            <v>10325</v>
          </cell>
          <cell r="Y3347">
            <v>2041935</v>
          </cell>
          <cell r="Z3347" t="str">
            <v>CENTRAL DE MATERIAL E ESTERILIZAÇÃO</v>
          </cell>
          <cell r="AA3347">
            <v>10</v>
          </cell>
          <cell r="AB3347" t="str">
            <v>MAQ. E EQUIPAMENTOS</v>
          </cell>
          <cell r="AC3347">
            <v>121.880341880342</v>
          </cell>
          <cell r="AD3347" t="str">
            <v>BOM</v>
          </cell>
        </row>
        <row r="3348">
          <cell r="X3348">
            <v>10326</v>
          </cell>
          <cell r="Y3348">
            <v>2041936</v>
          </cell>
          <cell r="Z3348" t="str">
            <v>CENTRAL DE MATERIAL E ESTERILIZAÇÃO</v>
          </cell>
          <cell r="AA3348">
            <v>10</v>
          </cell>
          <cell r="AB3348" t="str">
            <v>MAQ. E EQUIPAMENTOS</v>
          </cell>
          <cell r="AC3348">
            <v>121.880341880342</v>
          </cell>
          <cell r="AD3348" t="str">
            <v>BOM</v>
          </cell>
        </row>
        <row r="3349">
          <cell r="X3349">
            <v>10327</v>
          </cell>
          <cell r="Y3349">
            <v>2041937</v>
          </cell>
          <cell r="Z3349" t="str">
            <v>CENTRAL DE MATERIAL E ESTERILIZAÇÃO</v>
          </cell>
          <cell r="AA3349">
            <v>10</v>
          </cell>
          <cell r="AB3349" t="str">
            <v>MAQ. E EQUIPAMENTOS</v>
          </cell>
          <cell r="AC3349">
            <v>121.880341880342</v>
          </cell>
          <cell r="AD3349" t="str">
            <v>BOM</v>
          </cell>
        </row>
        <row r="3350">
          <cell r="X3350">
            <v>10288</v>
          </cell>
          <cell r="Y3350">
            <v>2041938</v>
          </cell>
          <cell r="Z3350" t="str">
            <v>HGG</v>
          </cell>
          <cell r="AA3350">
            <v>10</v>
          </cell>
          <cell r="AB3350" t="str">
            <v>MAQ. E EQUIPAMENTOS</v>
          </cell>
          <cell r="AC3350">
            <v>4000</v>
          </cell>
          <cell r="AD3350" t="str">
            <v>BOM</v>
          </cell>
        </row>
        <row r="3351">
          <cell r="X3351">
            <v>10337</v>
          </cell>
          <cell r="Y3351">
            <v>2041939</v>
          </cell>
          <cell r="Z3351" t="str">
            <v>CENTRAL DE MATERIAL E ESTERILIZAÇÃO</v>
          </cell>
          <cell r="AA3351">
            <v>10</v>
          </cell>
          <cell r="AB3351" t="str">
            <v>INSTRUMENTAIS CIRURGICOS</v>
          </cell>
          <cell r="AC3351">
            <v>9969.66837223318</v>
          </cell>
          <cell r="AD3351" t="str">
            <v>BOM</v>
          </cell>
        </row>
        <row r="3352">
          <cell r="X3352">
            <v>10338</v>
          </cell>
          <cell r="Y3352">
            <v>2041940</v>
          </cell>
          <cell r="Z3352" t="str">
            <v>CENTRAL DE MATERIAL E ESTERILIZAÇÃO</v>
          </cell>
          <cell r="AA3352">
            <v>10</v>
          </cell>
          <cell r="AB3352" t="str">
            <v>INSTRUMENTAIS CIRURGICOS</v>
          </cell>
          <cell r="AC3352">
            <v>9969.66837223318</v>
          </cell>
          <cell r="AD3352" t="str">
            <v>BOM</v>
          </cell>
        </row>
        <row r="3353">
          <cell r="X3353">
            <v>10340</v>
          </cell>
          <cell r="Y3353">
            <v>2041941</v>
          </cell>
          <cell r="Z3353" t="str">
            <v>GALPÃO ALMOXARIFADO</v>
          </cell>
          <cell r="AA3353">
            <v>5</v>
          </cell>
          <cell r="AB3353" t="str">
            <v>INSTRUMENTAIS CIRURGICOS</v>
          </cell>
          <cell r="AC3353">
            <v>315.776506684199</v>
          </cell>
          <cell r="AD3353" t="str">
            <v>RUIM</v>
          </cell>
        </row>
        <row r="3354">
          <cell r="X3354">
            <v>10343</v>
          </cell>
          <cell r="Y3354">
            <v>2041942</v>
          </cell>
          <cell r="Z3354" t="str">
            <v>ASTEC</v>
          </cell>
          <cell r="AA3354">
            <v>5</v>
          </cell>
          <cell r="AB3354" t="str">
            <v>MAQ. E EQUIPAMENTOS</v>
          </cell>
          <cell r="AC3354">
            <v>72.1981152750383</v>
          </cell>
          <cell r="AD3354" t="str">
            <v>BOM</v>
          </cell>
        </row>
        <row r="3355">
          <cell r="X3355">
            <v>10339</v>
          </cell>
          <cell r="Y3355">
            <v>2041943</v>
          </cell>
          <cell r="Z3355" t="str">
            <v>APOIO AO DIAGNÓSTICO</v>
          </cell>
          <cell r="AA3355">
            <v>10</v>
          </cell>
          <cell r="AB3355" t="str">
            <v>INSTRUMENTAIS CIRURGICOS</v>
          </cell>
          <cell r="AC3355">
            <v>16437.7642006356</v>
          </cell>
          <cell r="AD3355" t="str">
            <v>BOM</v>
          </cell>
        </row>
        <row r="3356">
          <cell r="X3356">
            <v>10344</v>
          </cell>
          <cell r="Y3356">
            <v>2041944</v>
          </cell>
          <cell r="Z3356" t="str">
            <v>APOIO AO DIAGNÓSTICO</v>
          </cell>
          <cell r="AA3356">
            <v>10</v>
          </cell>
          <cell r="AB3356" t="str">
            <v>INSTRUMENTAIS CIRURGICOS</v>
          </cell>
          <cell r="AC3356">
            <v>9465.73326156038</v>
          </cell>
          <cell r="AD3356" t="str">
            <v>BOM</v>
          </cell>
        </row>
        <row r="3357">
          <cell r="X3357">
            <v>10345</v>
          </cell>
          <cell r="Y3357">
            <v>2041945</v>
          </cell>
          <cell r="Z3357" t="str">
            <v>APOIO AO DIAGNÓSTICO</v>
          </cell>
          <cell r="AA3357">
            <v>10</v>
          </cell>
          <cell r="AB3357" t="str">
            <v>INSTRUMENTAIS CIRURGICOS</v>
          </cell>
          <cell r="AC3357">
            <v>32494.99</v>
          </cell>
          <cell r="AD3357" t="str">
            <v>BOM</v>
          </cell>
        </row>
        <row r="3358">
          <cell r="X3358">
            <v>10346</v>
          </cell>
          <cell r="Y3358">
            <v>2041946</v>
          </cell>
          <cell r="Z3358" t="str">
            <v>APOIO AO DIAGNÓSTICO</v>
          </cell>
          <cell r="AA3358">
            <v>10</v>
          </cell>
          <cell r="AB3358" t="str">
            <v>INSTRUMENTAIS CIRURGICOS</v>
          </cell>
          <cell r="AC3358">
            <v>18787.8768266491</v>
          </cell>
          <cell r="AD3358" t="str">
            <v>BOM</v>
          </cell>
        </row>
        <row r="3359">
          <cell r="X3359">
            <v>10347</v>
          </cell>
          <cell r="Y3359">
            <v>2041947</v>
          </cell>
          <cell r="Z3359" t="str">
            <v>APOIO AO DIAGNÓSTICO</v>
          </cell>
          <cell r="AA3359">
            <v>10</v>
          </cell>
          <cell r="AB3359" t="str">
            <v>INSTRUMENTAIS CIRURGICOS</v>
          </cell>
          <cell r="AC3359">
            <v>4730.33891135218</v>
          </cell>
          <cell r="AD3359" t="str">
            <v>BOM</v>
          </cell>
        </row>
        <row r="3360">
          <cell r="X3360">
            <v>10336</v>
          </cell>
          <cell r="Y3360">
            <v>2041948</v>
          </cell>
          <cell r="Z3360" t="str">
            <v>AMBULATÓRIO</v>
          </cell>
          <cell r="AA3360">
            <v>10</v>
          </cell>
          <cell r="AB3360" t="str">
            <v>INSTRUMENTAIS CIRURGICOS</v>
          </cell>
          <cell r="AC3360">
            <v>2338.58755204909</v>
          </cell>
          <cell r="AD3360" t="str">
            <v>BOM</v>
          </cell>
        </row>
        <row r="3361">
          <cell r="X3361">
            <v>10341</v>
          </cell>
          <cell r="Y3361">
            <v>2041949</v>
          </cell>
          <cell r="Z3361" t="str">
            <v>APOIO AO DIAGNÓSTICO</v>
          </cell>
          <cell r="AA3361">
            <v>3</v>
          </cell>
          <cell r="AB3361" t="str">
            <v>INSTRUMENTAIS CIRURGICOS</v>
          </cell>
          <cell r="AC3361">
            <v>305.345795894514</v>
          </cell>
          <cell r="AD3361" t="str">
            <v>BOM</v>
          </cell>
        </row>
        <row r="3362">
          <cell r="X3362">
            <v>10342</v>
          </cell>
          <cell r="Y3362">
            <v>2041950</v>
          </cell>
          <cell r="Z3362" t="str">
            <v>APOIO AO DIAGNÓSTICO</v>
          </cell>
          <cell r="AA3362">
            <v>3</v>
          </cell>
          <cell r="AB3362" t="str">
            <v>INSTRUMENTAIS CIRURGICOS</v>
          </cell>
          <cell r="AC3362">
            <v>386.793965958068</v>
          </cell>
          <cell r="AD3362" t="str">
            <v>BOM</v>
          </cell>
        </row>
        <row r="3363">
          <cell r="X3363">
            <v>10348</v>
          </cell>
          <cell r="Y3363">
            <v>2041951</v>
          </cell>
          <cell r="Z3363" t="str">
            <v>HGG – 3 ANDAR</v>
          </cell>
          <cell r="AA3363">
            <v>6</v>
          </cell>
          <cell r="AB3363" t="str">
            <v>EQUIP. DE INFORMÁTICA</v>
          </cell>
          <cell r="AC3363">
            <v>220.664193147783</v>
          </cell>
          <cell r="AD3363" t="str">
            <v>BOM</v>
          </cell>
        </row>
        <row r="3364">
          <cell r="X3364">
            <v>10349</v>
          </cell>
          <cell r="Y3364">
            <v>2041952</v>
          </cell>
          <cell r="Z3364" t="str">
            <v>HGG – 3 ANDAR</v>
          </cell>
          <cell r="AA3364">
            <v>6</v>
          </cell>
          <cell r="AB3364" t="str">
            <v>EQUIP. DE INFORMÁTICA</v>
          </cell>
          <cell r="AC3364">
            <v>220.617982686829</v>
          </cell>
          <cell r="AD3364" t="str">
            <v>BOM</v>
          </cell>
        </row>
        <row r="3365">
          <cell r="X3365">
            <v>10350</v>
          </cell>
          <cell r="Y3365">
            <v>2041953</v>
          </cell>
          <cell r="Z3365" t="str">
            <v>HGG – 3 ANDAR</v>
          </cell>
          <cell r="AA3365">
            <v>6</v>
          </cell>
          <cell r="AB3365" t="str">
            <v>EQUIP. DE INFORMÁTICA</v>
          </cell>
          <cell r="AC3365">
            <v>220.617982686829</v>
          </cell>
          <cell r="AD3365" t="str">
            <v>BOM</v>
          </cell>
        </row>
        <row r="3366">
          <cell r="X3366">
            <v>10351</v>
          </cell>
          <cell r="Y3366">
            <v>2041954</v>
          </cell>
          <cell r="Z3366" t="str">
            <v>HGG – 3 ANDAR</v>
          </cell>
          <cell r="AA3366">
            <v>6</v>
          </cell>
          <cell r="AB3366" t="str">
            <v>EQUIP. DE INFORMÁTICA</v>
          </cell>
          <cell r="AC3366">
            <v>220.617982686829</v>
          </cell>
          <cell r="AD3366" t="str">
            <v>BOM</v>
          </cell>
        </row>
        <row r="3367">
          <cell r="X3367">
            <v>10352</v>
          </cell>
          <cell r="Y3367">
            <v>2041955</v>
          </cell>
          <cell r="Z3367" t="str">
            <v>HGG – 3 ANDAR</v>
          </cell>
          <cell r="AA3367">
            <v>6</v>
          </cell>
          <cell r="AB3367" t="str">
            <v>EQUIP. DE INFORMÁTICA</v>
          </cell>
          <cell r="AC3367">
            <v>220.617982686829</v>
          </cell>
          <cell r="AD3367" t="str">
            <v>BOM</v>
          </cell>
        </row>
        <row r="3368">
          <cell r="X3368">
            <v>10353</v>
          </cell>
          <cell r="Y3368">
            <v>2041956</v>
          </cell>
          <cell r="Z3368" t="str">
            <v>HGG – 3 ANDAR</v>
          </cell>
          <cell r="AA3368">
            <v>6</v>
          </cell>
          <cell r="AB3368" t="str">
            <v>EQUIP. DE INFORMÁTICA</v>
          </cell>
          <cell r="AC3368">
            <v>220.617982686829</v>
          </cell>
          <cell r="AD3368" t="str">
            <v>BOM</v>
          </cell>
        </row>
        <row r="3369">
          <cell r="X3369">
            <v>10354</v>
          </cell>
          <cell r="Y3369">
            <v>2041957</v>
          </cell>
          <cell r="Z3369" t="str">
            <v>HGG – 3 ANDAR</v>
          </cell>
          <cell r="AA3369">
            <v>6</v>
          </cell>
          <cell r="AB3369" t="str">
            <v>EQUIP. DE INFORMÁTICA</v>
          </cell>
          <cell r="AC3369">
            <v>220.617982686829</v>
          </cell>
          <cell r="AD3369" t="str">
            <v>BOM</v>
          </cell>
        </row>
        <row r="3370">
          <cell r="X3370">
            <v>10355</v>
          </cell>
          <cell r="Y3370">
            <v>2041958</v>
          </cell>
          <cell r="Z3370" t="str">
            <v>ADMINISTRAÇÃO - SEDE - ASTEC</v>
          </cell>
          <cell r="AA3370">
            <v>6</v>
          </cell>
          <cell r="AB3370" t="str">
            <v>EQUIP. DE INFORMÁTICA</v>
          </cell>
          <cell r="AC3370">
            <v>220.617982686829</v>
          </cell>
          <cell r="AD3370" t="str">
            <v>BOM</v>
          </cell>
        </row>
        <row r="3371">
          <cell r="X3371">
            <v>10356</v>
          </cell>
          <cell r="Y3371">
            <v>2041959</v>
          </cell>
          <cell r="Z3371" t="str">
            <v>HGG – 4 ANDAR</v>
          </cell>
          <cell r="AA3371">
            <v>6</v>
          </cell>
          <cell r="AB3371" t="str">
            <v>EQUIP. DE INFORMÁTICA</v>
          </cell>
          <cell r="AC3371">
            <v>220.617982686829</v>
          </cell>
          <cell r="AD3371" t="str">
            <v>BOM</v>
          </cell>
        </row>
        <row r="3372">
          <cell r="X3372">
            <v>10357</v>
          </cell>
          <cell r="Y3372">
            <v>2041960</v>
          </cell>
          <cell r="Z3372" t="str">
            <v>HGG – 4 ANDAR</v>
          </cell>
          <cell r="AA3372">
            <v>6</v>
          </cell>
          <cell r="AB3372" t="str">
            <v>EQUIP. DE INFORMÁTICA</v>
          </cell>
          <cell r="AC3372">
            <v>220.617982686829</v>
          </cell>
          <cell r="AD3372" t="str">
            <v>BOM</v>
          </cell>
        </row>
        <row r="3373">
          <cell r="X3373">
            <v>10358</v>
          </cell>
          <cell r="Y3373">
            <v>2041961</v>
          </cell>
          <cell r="Z3373" t="str">
            <v>HGG – 4 ANDAR</v>
          </cell>
          <cell r="AA3373">
            <v>6</v>
          </cell>
          <cell r="AB3373" t="str">
            <v>EQUIP. DE INFORMÁTICA</v>
          </cell>
          <cell r="AC3373">
            <v>220.617982686829</v>
          </cell>
          <cell r="AD3373" t="str">
            <v>BOM</v>
          </cell>
        </row>
        <row r="3374">
          <cell r="X3374">
            <v>10359</v>
          </cell>
          <cell r="Y3374">
            <v>2041962</v>
          </cell>
          <cell r="Z3374" t="str">
            <v>HGG – 4 ANDAR</v>
          </cell>
          <cell r="AA3374">
            <v>6</v>
          </cell>
          <cell r="AB3374" t="str">
            <v>EQUIP. DE INFORMÁTICA</v>
          </cell>
          <cell r="AC3374">
            <v>220.617982686829</v>
          </cell>
          <cell r="AD3374" t="str">
            <v>BOM</v>
          </cell>
        </row>
        <row r="3375">
          <cell r="X3375">
            <v>10360</v>
          </cell>
          <cell r="Y3375">
            <v>2041963</v>
          </cell>
          <cell r="Z3375" t="str">
            <v>HGG – 4 ANDAR</v>
          </cell>
          <cell r="AA3375">
            <v>6</v>
          </cell>
          <cell r="AB3375" t="str">
            <v>EQUIP. DE INFORMÁTICA</v>
          </cell>
          <cell r="AC3375">
            <v>220.617982686829</v>
          </cell>
          <cell r="AD3375" t="str">
            <v>BOM</v>
          </cell>
        </row>
        <row r="3376">
          <cell r="X3376">
            <v>10361</v>
          </cell>
          <cell r="Y3376">
            <v>2041964</v>
          </cell>
          <cell r="Z3376" t="str">
            <v>HGG – 4 ANDAR</v>
          </cell>
          <cell r="AA3376">
            <v>6</v>
          </cell>
          <cell r="AB3376" t="str">
            <v>EQUIP. DE INFORMÁTICA</v>
          </cell>
          <cell r="AC3376">
            <v>220.617982686829</v>
          </cell>
          <cell r="AD3376" t="str">
            <v>BOM</v>
          </cell>
        </row>
        <row r="3377">
          <cell r="X3377">
            <v>10362</v>
          </cell>
          <cell r="Y3377">
            <v>2041965</v>
          </cell>
          <cell r="Z3377" t="str">
            <v>HGG – 4 ANDAR</v>
          </cell>
          <cell r="AA3377">
            <v>6</v>
          </cell>
          <cell r="AB3377" t="str">
            <v>EQUIP. DE INFORMÁTICA</v>
          </cell>
          <cell r="AC3377">
            <v>220.617982686829</v>
          </cell>
          <cell r="AD3377" t="str">
            <v>BOM</v>
          </cell>
        </row>
        <row r="3378">
          <cell r="X3378">
            <v>10363</v>
          </cell>
          <cell r="Y3378">
            <v>2041966</v>
          </cell>
          <cell r="Z3378" t="str">
            <v>HGG – 4 ANDAR</v>
          </cell>
          <cell r="AA3378">
            <v>6</v>
          </cell>
          <cell r="AB3378" t="str">
            <v>EQUIP. DE INFORMÁTICA</v>
          </cell>
          <cell r="AC3378">
            <v>220.617982686829</v>
          </cell>
          <cell r="AD3378" t="str">
            <v>BOM</v>
          </cell>
        </row>
        <row r="3379">
          <cell r="X3379">
            <v>10364</v>
          </cell>
          <cell r="Y3379">
            <v>2041967</v>
          </cell>
          <cell r="Z3379" t="str">
            <v>HGG – 1 ANDAR</v>
          </cell>
          <cell r="AA3379">
            <v>6</v>
          </cell>
          <cell r="AB3379" t="str">
            <v>EQUIP. DE INFORMÁTICA</v>
          </cell>
          <cell r="AC3379">
            <v>220.617982686829</v>
          </cell>
          <cell r="AD3379" t="str">
            <v>BOM</v>
          </cell>
        </row>
        <row r="3380">
          <cell r="X3380">
            <v>10365</v>
          </cell>
          <cell r="Y3380">
            <v>2041968</v>
          </cell>
          <cell r="Z3380" t="str">
            <v>HGG – 1 ANDAR</v>
          </cell>
          <cell r="AA3380">
            <v>6</v>
          </cell>
          <cell r="AB3380" t="str">
            <v>EQUIP. DE INFORMÁTICA</v>
          </cell>
          <cell r="AC3380">
            <v>220.617982686829</v>
          </cell>
          <cell r="AD3380" t="str">
            <v>BOM</v>
          </cell>
        </row>
        <row r="3381">
          <cell r="X3381">
            <v>10366</v>
          </cell>
          <cell r="Y3381">
            <v>2041969</v>
          </cell>
          <cell r="Z3381" t="str">
            <v>HGG – 1 ANDAR</v>
          </cell>
          <cell r="AA3381">
            <v>6</v>
          </cell>
          <cell r="AB3381" t="str">
            <v>EQUIP. DE INFORMÁTICA</v>
          </cell>
          <cell r="AC3381">
            <v>220.617982686829</v>
          </cell>
          <cell r="AD3381" t="str">
            <v>BOM</v>
          </cell>
        </row>
        <row r="3382">
          <cell r="X3382">
            <v>10367</v>
          </cell>
          <cell r="Y3382">
            <v>2041970</v>
          </cell>
          <cell r="Z3382" t="str">
            <v>HGG – 1 ANDAR</v>
          </cell>
          <cell r="AA3382">
            <v>6</v>
          </cell>
          <cell r="AB3382" t="str">
            <v>EQUIP. DE INFORMÁTICA</v>
          </cell>
          <cell r="AC3382">
            <v>220.617982686829</v>
          </cell>
          <cell r="AD3382" t="str">
            <v>BOM</v>
          </cell>
        </row>
        <row r="3383">
          <cell r="X3383">
            <v>10368</v>
          </cell>
          <cell r="Y3383">
            <v>2041971</v>
          </cell>
          <cell r="Z3383" t="str">
            <v>HGG – 1 ANDAR</v>
          </cell>
          <cell r="AA3383">
            <v>6</v>
          </cell>
          <cell r="AB3383" t="str">
            <v>EQUIP. DE INFORMÁTICA</v>
          </cell>
          <cell r="AC3383">
            <v>220.617982686829</v>
          </cell>
          <cell r="AD3383" t="str">
            <v>BOM</v>
          </cell>
        </row>
        <row r="3384">
          <cell r="X3384">
            <v>10369</v>
          </cell>
          <cell r="Y3384">
            <v>2041972</v>
          </cell>
          <cell r="Z3384" t="str">
            <v>HGG – 1 ANDAR</v>
          </cell>
          <cell r="AA3384">
            <v>6</v>
          </cell>
          <cell r="AB3384" t="str">
            <v>EQUIP. DE INFORMÁTICA</v>
          </cell>
          <cell r="AC3384">
            <v>220.617982686829</v>
          </cell>
          <cell r="AD3384" t="str">
            <v>BOM</v>
          </cell>
        </row>
        <row r="3385">
          <cell r="X3385">
            <v>10370</v>
          </cell>
          <cell r="Y3385">
            <v>2041973</v>
          </cell>
          <cell r="Z3385" t="str">
            <v>HGG – 1 ANDAR</v>
          </cell>
          <cell r="AA3385">
            <v>6</v>
          </cell>
          <cell r="AB3385" t="str">
            <v>EQUIP. DE INFORMÁTICA</v>
          </cell>
          <cell r="AC3385">
            <v>220.617982686829</v>
          </cell>
          <cell r="AD3385" t="str">
            <v>BOM</v>
          </cell>
        </row>
        <row r="3386">
          <cell r="X3386">
            <v>10371</v>
          </cell>
          <cell r="Y3386">
            <v>2041974</v>
          </cell>
          <cell r="Z3386" t="str">
            <v>HGG – 1 ANDAR</v>
          </cell>
          <cell r="AA3386">
            <v>6</v>
          </cell>
          <cell r="AB3386" t="str">
            <v>EQUIP. DE INFORMÁTICA</v>
          </cell>
          <cell r="AC3386">
            <v>220.617982686829</v>
          </cell>
          <cell r="AD3386" t="str">
            <v>BOM</v>
          </cell>
        </row>
        <row r="3387">
          <cell r="X3387">
            <v>10372</v>
          </cell>
          <cell r="Y3387">
            <v>2041975</v>
          </cell>
          <cell r="Z3387" t="str">
            <v>HGG – 1 ANDAR</v>
          </cell>
          <cell r="AA3387">
            <v>6</v>
          </cell>
          <cell r="AB3387" t="str">
            <v>EQUIP. DE INFORMÁTICA</v>
          </cell>
          <cell r="AC3387">
            <v>220.617982686829</v>
          </cell>
          <cell r="AD3387" t="str">
            <v>BOM</v>
          </cell>
        </row>
        <row r="3388">
          <cell r="X3388">
            <v>10373</v>
          </cell>
          <cell r="Y3388">
            <v>2041976</v>
          </cell>
          <cell r="Z3388" t="str">
            <v>HGG – 1 ANDAR</v>
          </cell>
          <cell r="AA3388">
            <v>6</v>
          </cell>
          <cell r="AB3388" t="str">
            <v>EQUIP. DE INFORMÁTICA</v>
          </cell>
          <cell r="AC3388">
            <v>220.617982686829</v>
          </cell>
          <cell r="AD3388" t="str">
            <v>BOM</v>
          </cell>
        </row>
        <row r="3389">
          <cell r="X3389">
            <v>10374</v>
          </cell>
          <cell r="Y3389">
            <v>2041977</v>
          </cell>
          <cell r="Z3389" t="str">
            <v>HGG – 1 ANDAR</v>
          </cell>
          <cell r="AA3389">
            <v>6</v>
          </cell>
          <cell r="AB3389" t="str">
            <v>EQUIP. DE INFORMÁTICA</v>
          </cell>
          <cell r="AC3389">
            <v>220.617982686829</v>
          </cell>
          <cell r="AD3389" t="str">
            <v>BOM</v>
          </cell>
        </row>
        <row r="3390">
          <cell r="X3390">
            <v>10375</v>
          </cell>
          <cell r="Y3390">
            <v>2041978</v>
          </cell>
          <cell r="Z3390" t="str">
            <v>HGG – TÉRREO</v>
          </cell>
          <cell r="AA3390">
            <v>6</v>
          </cell>
          <cell r="AB3390" t="str">
            <v>EQUIP. DE INFORMÁTICA</v>
          </cell>
          <cell r="AC3390">
            <v>220.617982686829</v>
          </cell>
          <cell r="AD3390" t="str">
            <v>BOM</v>
          </cell>
        </row>
        <row r="3391">
          <cell r="X3391">
            <v>10376</v>
          </cell>
          <cell r="Y3391">
            <v>2041979</v>
          </cell>
          <cell r="Z3391" t="str">
            <v>ADMINISTRAÇÃO - SEDE - ASTEC</v>
          </cell>
          <cell r="AA3391">
            <v>6</v>
          </cell>
          <cell r="AB3391" t="str">
            <v>EQUIP. DE INFORMÁTICA</v>
          </cell>
          <cell r="AC3391">
            <v>220.617982686829</v>
          </cell>
          <cell r="AD3391" t="str">
            <v>BOM</v>
          </cell>
        </row>
        <row r="3392">
          <cell r="X3392">
            <v>10377</v>
          </cell>
          <cell r="Y3392">
            <v>2041980</v>
          </cell>
          <cell r="Z3392" t="str">
            <v>HGG – TÉRREO</v>
          </cell>
          <cell r="AA3392">
            <v>6</v>
          </cell>
          <cell r="AB3392" t="str">
            <v>EQUIP. DE INFORMÁTICA</v>
          </cell>
          <cell r="AC3392">
            <v>220.617982686829</v>
          </cell>
          <cell r="AD3392" t="str">
            <v>BOM</v>
          </cell>
        </row>
        <row r="3393">
          <cell r="X3393">
            <v>10378</v>
          </cell>
          <cell r="Y3393">
            <v>2041981</v>
          </cell>
          <cell r="Z3393" t="str">
            <v>HGG – TÉRREO</v>
          </cell>
          <cell r="AA3393">
            <v>6</v>
          </cell>
          <cell r="AB3393" t="str">
            <v>EQUIP. DE INFORMÁTICA</v>
          </cell>
          <cell r="AC3393">
            <v>220.617982686829</v>
          </cell>
          <cell r="AD3393" t="str">
            <v>BOM</v>
          </cell>
        </row>
        <row r="3394">
          <cell r="X3394">
            <v>10379</v>
          </cell>
          <cell r="Y3394">
            <v>2041982</v>
          </cell>
          <cell r="Z3394" t="str">
            <v>HGG – TÉRREO</v>
          </cell>
          <cell r="AA3394">
            <v>6</v>
          </cell>
          <cell r="AB3394" t="str">
            <v>EQUIP. DE INFORMÁTICA</v>
          </cell>
          <cell r="AC3394">
            <v>220.617982686829</v>
          </cell>
          <cell r="AD3394" t="str">
            <v>BOM</v>
          </cell>
        </row>
        <row r="3395">
          <cell r="X3395">
            <v>10380</v>
          </cell>
          <cell r="Y3395">
            <v>2041983</v>
          </cell>
          <cell r="Z3395" t="str">
            <v>HGG – 5 ANDAR</v>
          </cell>
          <cell r="AA3395">
            <v>6</v>
          </cell>
          <cell r="AB3395" t="str">
            <v>EQUIP. DE INFORMÁTICA</v>
          </cell>
          <cell r="AC3395">
            <v>220.617982686829</v>
          </cell>
          <cell r="AD3395" t="str">
            <v>BOM</v>
          </cell>
        </row>
        <row r="3396">
          <cell r="X3396">
            <v>10381</v>
          </cell>
          <cell r="Y3396">
            <v>2041984</v>
          </cell>
          <cell r="Z3396" t="str">
            <v>HGG – 5 ANDAR</v>
          </cell>
          <cell r="AA3396">
            <v>6</v>
          </cell>
          <cell r="AB3396" t="str">
            <v>EQUIP. DE INFORMÁTICA</v>
          </cell>
          <cell r="AC3396">
            <v>220.617982686829</v>
          </cell>
          <cell r="AD3396" t="str">
            <v>BOM</v>
          </cell>
        </row>
        <row r="3397">
          <cell r="X3397">
            <v>10382</v>
          </cell>
          <cell r="Y3397">
            <v>2041985</v>
          </cell>
          <cell r="Z3397" t="str">
            <v>HGG – 5 ANDAR</v>
          </cell>
          <cell r="AA3397">
            <v>6</v>
          </cell>
          <cell r="AB3397" t="str">
            <v>EQUIP. DE INFORMÁTICA</v>
          </cell>
          <cell r="AC3397">
            <v>220.617982686829</v>
          </cell>
          <cell r="AD3397" t="str">
            <v>BOM</v>
          </cell>
        </row>
        <row r="3398">
          <cell r="X3398">
            <v>10383</v>
          </cell>
          <cell r="Y3398">
            <v>2041986</v>
          </cell>
          <cell r="Z3398" t="str">
            <v>ASTEC</v>
          </cell>
          <cell r="AA3398">
            <v>6</v>
          </cell>
          <cell r="AB3398" t="str">
            <v>EQUIP. DE INFORMÁTICA</v>
          </cell>
          <cell r="AC3398">
            <v>220.617982686829</v>
          </cell>
          <cell r="AD3398" t="str">
            <v>BOM</v>
          </cell>
        </row>
        <row r="3399">
          <cell r="X3399">
            <v>10384</v>
          </cell>
          <cell r="Y3399">
            <v>2041987</v>
          </cell>
          <cell r="Z3399" t="str">
            <v>ASTEC</v>
          </cell>
          <cell r="AA3399">
            <v>6</v>
          </cell>
          <cell r="AB3399" t="str">
            <v>EQUIP. DE INFORMÁTICA</v>
          </cell>
          <cell r="AC3399">
            <v>220.617982686829</v>
          </cell>
          <cell r="AD3399" t="str">
            <v>BOM</v>
          </cell>
        </row>
        <row r="3400">
          <cell r="X3400">
            <v>10385</v>
          </cell>
          <cell r="Y3400">
            <v>2041988</v>
          </cell>
          <cell r="Z3400" t="str">
            <v>HGG – 2 ANDAR</v>
          </cell>
          <cell r="AA3400">
            <v>6</v>
          </cell>
          <cell r="AB3400" t="str">
            <v>EQUIP. DE INFORMÁTICA</v>
          </cell>
          <cell r="AC3400">
            <v>220.617982686829</v>
          </cell>
          <cell r="AD3400" t="str">
            <v>BOM</v>
          </cell>
        </row>
        <row r="3401">
          <cell r="X3401">
            <v>10386</v>
          </cell>
          <cell r="Y3401">
            <v>2041989</v>
          </cell>
          <cell r="Z3401" t="str">
            <v>HGG – 2 ANDAR</v>
          </cell>
          <cell r="AA3401">
            <v>6</v>
          </cell>
          <cell r="AB3401" t="str">
            <v>EQUIP. DE INFORMÁTICA</v>
          </cell>
          <cell r="AC3401">
            <v>220.617982686829</v>
          </cell>
          <cell r="AD3401" t="str">
            <v>BOM</v>
          </cell>
        </row>
        <row r="3402">
          <cell r="X3402">
            <v>10387</v>
          </cell>
          <cell r="Y3402">
            <v>2041990</v>
          </cell>
          <cell r="Z3402" t="str">
            <v>HGG – 2 ANDAR</v>
          </cell>
          <cell r="AA3402">
            <v>6</v>
          </cell>
          <cell r="AB3402" t="str">
            <v>EQUIP. DE INFORMÁTICA</v>
          </cell>
          <cell r="AC3402">
            <v>220.617982686829</v>
          </cell>
          <cell r="AD3402" t="str">
            <v>BOM</v>
          </cell>
        </row>
        <row r="3403">
          <cell r="X3403">
            <v>10388</v>
          </cell>
          <cell r="Y3403">
            <v>2041991</v>
          </cell>
          <cell r="Z3403" t="str">
            <v>HGG – 2 ANDAR</v>
          </cell>
          <cell r="AA3403">
            <v>6</v>
          </cell>
          <cell r="AB3403" t="str">
            <v>EQUIP. DE INFORMÁTICA</v>
          </cell>
          <cell r="AC3403">
            <v>220.617982686829</v>
          </cell>
          <cell r="AD3403" t="str">
            <v>BOM</v>
          </cell>
        </row>
        <row r="3404">
          <cell r="X3404">
            <v>10389</v>
          </cell>
          <cell r="Y3404">
            <v>2041992</v>
          </cell>
          <cell r="Z3404" t="str">
            <v>HGG – 2 ANDAR</v>
          </cell>
          <cell r="AA3404">
            <v>6</v>
          </cell>
          <cell r="AB3404" t="str">
            <v>EQUIP. DE INFORMÁTICA</v>
          </cell>
          <cell r="AC3404">
            <v>220.617982686829</v>
          </cell>
          <cell r="AD3404" t="str">
            <v>BOM</v>
          </cell>
        </row>
        <row r="3405">
          <cell r="X3405">
            <v>10390</v>
          </cell>
          <cell r="Y3405">
            <v>2041993</v>
          </cell>
          <cell r="Z3405" t="str">
            <v>ADMINISTRAÇÃO - SEDE - ASTEC</v>
          </cell>
          <cell r="AA3405">
            <v>6</v>
          </cell>
          <cell r="AB3405" t="str">
            <v>EQUIP. DE INFORMÁTICA</v>
          </cell>
          <cell r="AC3405">
            <v>220.617982686829</v>
          </cell>
          <cell r="AD3405" t="str">
            <v>BOM</v>
          </cell>
        </row>
        <row r="3406">
          <cell r="X3406">
            <v>10391</v>
          </cell>
          <cell r="Y3406">
            <v>2041994</v>
          </cell>
          <cell r="Z3406" t="str">
            <v>ASTEC</v>
          </cell>
          <cell r="AA3406">
            <v>6</v>
          </cell>
          <cell r="AB3406" t="str">
            <v>EQUIP. DE INFORMÁTICA</v>
          </cell>
          <cell r="AC3406">
            <v>220.617982686829</v>
          </cell>
          <cell r="AD3406" t="str">
            <v>BOM</v>
          </cell>
        </row>
        <row r="3407">
          <cell r="X3407">
            <v>10392</v>
          </cell>
          <cell r="Y3407">
            <v>2041995</v>
          </cell>
          <cell r="Z3407" t="str">
            <v>ASTEC</v>
          </cell>
          <cell r="AA3407">
            <v>6</v>
          </cell>
          <cell r="AB3407" t="str">
            <v>EQUIP. DE INFORMÁTICA</v>
          </cell>
          <cell r="AC3407">
            <v>220.617982686829</v>
          </cell>
          <cell r="AD3407" t="str">
            <v>BOM</v>
          </cell>
        </row>
        <row r="3408">
          <cell r="X3408">
            <v>10393</v>
          </cell>
          <cell r="Y3408">
            <v>2041996</v>
          </cell>
          <cell r="Z3408" t="str">
            <v>ASTEC</v>
          </cell>
          <cell r="AA3408">
            <v>6</v>
          </cell>
          <cell r="AB3408" t="str">
            <v>EQUIP. DE INFORMÁTICA</v>
          </cell>
          <cell r="AC3408">
            <v>220.617982686829</v>
          </cell>
          <cell r="AD3408" t="str">
            <v>BOM</v>
          </cell>
        </row>
        <row r="3409">
          <cell r="X3409">
            <v>10394</v>
          </cell>
          <cell r="Y3409">
            <v>2041997</v>
          </cell>
          <cell r="Z3409" t="str">
            <v>ASTEC</v>
          </cell>
          <cell r="AA3409">
            <v>6</v>
          </cell>
          <cell r="AB3409" t="str">
            <v>EQUIP. DE INFORMÁTICA</v>
          </cell>
          <cell r="AC3409">
            <v>220.617982686829</v>
          </cell>
          <cell r="AD3409" t="str">
            <v>BOM</v>
          </cell>
        </row>
        <row r="3410">
          <cell r="X3410">
            <v>10395</v>
          </cell>
          <cell r="Y3410">
            <v>2041998</v>
          </cell>
          <cell r="Z3410" t="str">
            <v>CENTRO CIRÚRGICO</v>
          </cell>
          <cell r="AA3410">
            <v>10</v>
          </cell>
          <cell r="AB3410" t="str">
            <v>INSTRUMENTAIS CIRURGICOS</v>
          </cell>
          <cell r="AC3410">
            <v>25714.2734012711</v>
          </cell>
          <cell r="AD3410" t="str">
            <v>BOM</v>
          </cell>
        </row>
        <row r="3411">
          <cell r="X3411">
            <v>10509</v>
          </cell>
          <cell r="Y3411">
            <v>2041999</v>
          </cell>
          <cell r="Z3411" t="str">
            <v>CENTRAL DE MATERIAL E ESTERILIZAÇÃO</v>
          </cell>
          <cell r="AA3411">
            <v>10</v>
          </cell>
          <cell r="AB3411" t="str">
            <v>INSTRUMENTAIS CIRURGICOS</v>
          </cell>
          <cell r="AC3411">
            <v>2715.1318019943</v>
          </cell>
          <cell r="AD3411" t="str">
            <v>BOM</v>
          </cell>
        </row>
        <row r="3412">
          <cell r="X3412">
            <v>10396</v>
          </cell>
          <cell r="Y3412">
            <v>2042000</v>
          </cell>
          <cell r="Z3412" t="str">
            <v>CENTRAL DE MATERIAL E ESTERILIZAÇÃO</v>
          </cell>
          <cell r="AA3412">
            <v>10</v>
          </cell>
          <cell r="AB3412" t="str">
            <v>INSTRUMENTAIS CIRURGICOS</v>
          </cell>
          <cell r="AC3412">
            <v>2715.1318019943</v>
          </cell>
          <cell r="AD3412" t="str">
            <v>BOM</v>
          </cell>
        </row>
        <row r="3413">
          <cell r="X3413">
            <v>10397</v>
          </cell>
          <cell r="Y3413">
            <v>2042001</v>
          </cell>
          <cell r="Z3413" t="str">
            <v>CENTRAL DE MATERIAL E ESTERILIZAÇÃO</v>
          </cell>
          <cell r="AA3413">
            <v>10</v>
          </cell>
          <cell r="AB3413" t="str">
            <v>INSTRUMENTAIS CIRURGICOS</v>
          </cell>
          <cell r="AC3413">
            <v>6718.88707429323</v>
          </cell>
          <cell r="AD3413" t="str">
            <v>BOM</v>
          </cell>
        </row>
        <row r="3414">
          <cell r="X3414">
            <v>10398</v>
          </cell>
          <cell r="Y3414">
            <v>2042002</v>
          </cell>
          <cell r="Z3414" t="str">
            <v>CENTRAL DE MATERIAL E ESTERILIZAÇÃO</v>
          </cell>
          <cell r="AA3414">
            <v>10</v>
          </cell>
          <cell r="AB3414" t="str">
            <v>INSTRUMENTAIS CIRURGICOS</v>
          </cell>
          <cell r="AC3414">
            <v>7613.48738658777</v>
          </cell>
          <cell r="AD3414" t="str">
            <v>BOM</v>
          </cell>
        </row>
        <row r="3415">
          <cell r="X3415">
            <v>10399</v>
          </cell>
          <cell r="Y3415">
            <v>2042003</v>
          </cell>
          <cell r="Z3415" t="str">
            <v>CENTRAL DE MATERIAL E ESTERILIZAÇÃO</v>
          </cell>
          <cell r="AA3415">
            <v>10</v>
          </cell>
          <cell r="AB3415" t="str">
            <v>INSTRUMENTAIS CIRURGICOS</v>
          </cell>
          <cell r="AC3415">
            <v>7613.48738658777</v>
          </cell>
          <cell r="AD3415" t="str">
            <v>BOM</v>
          </cell>
        </row>
        <row r="3416">
          <cell r="X3416">
            <v>10400</v>
          </cell>
          <cell r="Y3416">
            <v>2042004</v>
          </cell>
          <cell r="Z3416" t="str">
            <v>CENTRAL DE MATERIAL E ESTERILIZAÇÃO</v>
          </cell>
          <cell r="AA3416">
            <v>10</v>
          </cell>
          <cell r="AB3416" t="str">
            <v>INSTRUMENTAIS CIRURGICOS</v>
          </cell>
          <cell r="AC3416">
            <v>10774.7571488056</v>
          </cell>
          <cell r="AD3416" t="str">
            <v>BOM</v>
          </cell>
        </row>
        <row r="3417">
          <cell r="X3417">
            <v>10401</v>
          </cell>
          <cell r="Y3417">
            <v>2042005</v>
          </cell>
          <cell r="Z3417" t="str">
            <v>CENTRAL DE MATERIAL E ESTERILIZAÇÃO</v>
          </cell>
          <cell r="AA3417">
            <v>10</v>
          </cell>
          <cell r="AB3417" t="str">
            <v>INSTRUMENTAIS CIRURGICOS</v>
          </cell>
          <cell r="AC3417">
            <v>10774.7571488056</v>
          </cell>
          <cell r="AD3417" t="str">
            <v>BOM</v>
          </cell>
        </row>
        <row r="3418">
          <cell r="X3418">
            <v>10402</v>
          </cell>
          <cell r="Y3418">
            <v>2042006</v>
          </cell>
          <cell r="Z3418" t="str">
            <v>CENTRAL DE MATERIAL E ESTERILIZAÇÃO</v>
          </cell>
          <cell r="AA3418">
            <v>10</v>
          </cell>
          <cell r="AB3418" t="str">
            <v>INSTRUMENTAIS CIRURGICOS</v>
          </cell>
          <cell r="AC3418">
            <v>15328.9380955512</v>
          </cell>
          <cell r="AD3418" t="str">
            <v>BOM</v>
          </cell>
        </row>
        <row r="3419">
          <cell r="X3419">
            <v>10403</v>
          </cell>
          <cell r="Y3419">
            <v>2042007</v>
          </cell>
          <cell r="Z3419" t="str">
            <v>CENTRAL DE MATERIAL E ESTERILIZAÇÃO</v>
          </cell>
          <cell r="AA3419">
            <v>10</v>
          </cell>
          <cell r="AB3419" t="str">
            <v>INSTRUMENTAIS CIRURGICOS</v>
          </cell>
          <cell r="AC3419">
            <v>15328.9380955512</v>
          </cell>
          <cell r="AD3419" t="str">
            <v>BOM</v>
          </cell>
        </row>
        <row r="3420">
          <cell r="X3420">
            <v>10404</v>
          </cell>
          <cell r="Y3420">
            <v>2042008</v>
          </cell>
          <cell r="Z3420" t="str">
            <v>CENTRO CIRÚRGICO</v>
          </cell>
          <cell r="AA3420">
            <v>10</v>
          </cell>
          <cell r="AB3420" t="str">
            <v>INSTRUMENTAIS CIRURGICOS</v>
          </cell>
          <cell r="AC3420">
            <v>24417.8720140259</v>
          </cell>
          <cell r="AD3420" t="str">
            <v>BOM</v>
          </cell>
        </row>
        <row r="3421">
          <cell r="X3421">
            <v>10515</v>
          </cell>
          <cell r="Y3421">
            <v>2042009</v>
          </cell>
          <cell r="Z3421" t="str">
            <v>APOIO AO DIAGNÓSTICO</v>
          </cell>
          <cell r="AA3421">
            <v>10</v>
          </cell>
          <cell r="AB3421" t="str">
            <v>INSTRUMENTAIS CIRURGICOS</v>
          </cell>
          <cell r="AC3421">
            <v>15203.0164047776</v>
          </cell>
          <cell r="AD3421" t="str">
            <v>BOM</v>
          </cell>
        </row>
        <row r="3422">
          <cell r="X3422">
            <v>10516</v>
          </cell>
          <cell r="Y3422">
            <v>2042010</v>
          </cell>
          <cell r="Z3422" t="str">
            <v>APOIO AO DIAGNÓSTICO</v>
          </cell>
          <cell r="AA3422">
            <v>10</v>
          </cell>
          <cell r="AB3422" t="str">
            <v>INSTRUMENTAIS CIRURGICOS</v>
          </cell>
          <cell r="AC3422">
            <v>16177.1332237563</v>
          </cell>
          <cell r="AD3422" t="str">
            <v>BOM</v>
          </cell>
        </row>
        <row r="3423">
          <cell r="X3423">
            <v>10517</v>
          </cell>
          <cell r="Y3423">
            <v>2042011</v>
          </cell>
          <cell r="Z3423" t="str">
            <v>APOIO AO DIAGNÓSTICO</v>
          </cell>
          <cell r="AA3423">
            <v>10</v>
          </cell>
          <cell r="AB3423" t="str">
            <v>INSTRUMENTAIS CIRURGICOS</v>
          </cell>
          <cell r="AC3423">
            <v>26876.9568359632</v>
          </cell>
          <cell r="AD3423" t="str">
            <v>BOM</v>
          </cell>
        </row>
        <row r="3424">
          <cell r="X3424">
            <v>10536</v>
          </cell>
          <cell r="Y3424">
            <v>2042012</v>
          </cell>
          <cell r="Z3424" t="str">
            <v>CENTRO CIRÚRGICO</v>
          </cell>
          <cell r="AA3424">
            <v>10</v>
          </cell>
          <cell r="AB3424" t="str">
            <v>INSTRUMENTAIS CIRURGICOS</v>
          </cell>
          <cell r="AC3424">
            <v>14917.4792899408</v>
          </cell>
          <cell r="AD3424" t="str">
            <v>BOM</v>
          </cell>
        </row>
        <row r="3425">
          <cell r="X3425">
            <v>10507</v>
          </cell>
          <cell r="Y3425">
            <v>2042013</v>
          </cell>
          <cell r="Z3425" t="str">
            <v>AUDITÓRIO 2</v>
          </cell>
          <cell r="AA3425">
            <v>10</v>
          </cell>
          <cell r="AB3425" t="str">
            <v>MAQ. E EQUIPAMENTOS</v>
          </cell>
          <cell r="AC3425">
            <v>3132.50054788516</v>
          </cell>
          <cell r="AD3425" t="str">
            <v>BOM</v>
          </cell>
        </row>
        <row r="3426">
          <cell r="X3426">
            <v>10508</v>
          </cell>
          <cell r="Y3426">
            <v>2042014</v>
          </cell>
          <cell r="Z3426" t="str">
            <v>AUDITÓRIO 2</v>
          </cell>
          <cell r="AA3426">
            <v>10</v>
          </cell>
          <cell r="AB3426" t="str">
            <v>MAQ. E EQUIPAMENTOS</v>
          </cell>
          <cell r="AC3426">
            <v>3132.50054788516</v>
          </cell>
          <cell r="AD3426" t="str">
            <v>BOM</v>
          </cell>
        </row>
        <row r="3427">
          <cell r="X3427">
            <v>10501</v>
          </cell>
          <cell r="Y3427">
            <v>2042015</v>
          </cell>
          <cell r="Z3427" t="str">
            <v>APOIO AO DIAGNÓSTICO</v>
          </cell>
          <cell r="AA3427">
            <v>10</v>
          </cell>
          <cell r="AB3427" t="str">
            <v>INSTRUMENTAIS CIRURGICOS</v>
          </cell>
          <cell r="AC3427">
            <v>3891.34239590182</v>
          </cell>
          <cell r="AD3427" t="str">
            <v>BOM</v>
          </cell>
        </row>
        <row r="3428">
          <cell r="X3428">
            <v>10503</v>
          </cell>
          <cell r="Y3428">
            <v>2042016</v>
          </cell>
          <cell r="Z3428" t="str">
            <v>APOIO AO DIAGNÓSTICO</v>
          </cell>
          <cell r="AA3428">
            <v>10</v>
          </cell>
          <cell r="AB3428" t="str">
            <v>INSTRUMENTAIS CIRURGICOS</v>
          </cell>
          <cell r="AC3428">
            <v>14105.673711922</v>
          </cell>
          <cell r="AD3428" t="str">
            <v>BOM</v>
          </cell>
        </row>
        <row r="3429">
          <cell r="X3429">
            <v>10504</v>
          </cell>
          <cell r="Y3429">
            <v>2042017</v>
          </cell>
          <cell r="Z3429" t="str">
            <v>APOIO AO DIAGNÓSTICO</v>
          </cell>
          <cell r="AA3429">
            <v>10</v>
          </cell>
          <cell r="AB3429" t="str">
            <v>INSTRUMENTAIS CIRURGICOS</v>
          </cell>
          <cell r="AC3429">
            <v>14105.673711922</v>
          </cell>
          <cell r="AD3429" t="str">
            <v>BOM</v>
          </cell>
        </row>
        <row r="3430">
          <cell r="X3430">
            <v>10505</v>
          </cell>
          <cell r="Y3430">
            <v>2042018</v>
          </cell>
          <cell r="Z3430" t="str">
            <v>APOIO AO DIAGNÓSTICO</v>
          </cell>
          <cell r="AA3430">
            <v>10</v>
          </cell>
          <cell r="AB3430" t="str">
            <v>INSTRUMENTAIS CIRURGICOS</v>
          </cell>
          <cell r="AC3430">
            <v>9749.00147161955</v>
          </cell>
          <cell r="AD3430" t="str">
            <v>BOM</v>
          </cell>
        </row>
        <row r="3431">
          <cell r="X3431">
            <v>10506</v>
          </cell>
          <cell r="Y3431">
            <v>2042019</v>
          </cell>
          <cell r="Z3431" t="str">
            <v>APOIO AO DIAGNÓSTICO</v>
          </cell>
          <cell r="AA3431">
            <v>10</v>
          </cell>
          <cell r="AB3431" t="str">
            <v>INSTRUMENTAIS CIRURGICOS</v>
          </cell>
          <cell r="AC3431">
            <v>9749.00147161955</v>
          </cell>
          <cell r="AD3431" t="str">
            <v>BOM</v>
          </cell>
        </row>
        <row r="3432">
          <cell r="X3432">
            <v>10518</v>
          </cell>
          <cell r="Y3432">
            <v>2042020</v>
          </cell>
          <cell r="Z3432" t="str">
            <v>APOIO AO DIAGNÓSTICO</v>
          </cell>
          <cell r="AA3432">
            <v>10</v>
          </cell>
          <cell r="AB3432" t="str">
            <v>INSTRUMENTAIS CIRURGICOS</v>
          </cell>
          <cell r="AC3432">
            <v>26975.4719126671</v>
          </cell>
          <cell r="AD3432" t="str">
            <v>BOM</v>
          </cell>
        </row>
        <row r="3433">
          <cell r="X3433">
            <v>10519</v>
          </cell>
          <cell r="Y3433">
            <v>2042021</v>
          </cell>
          <cell r="Z3433" t="str">
            <v>APOIO AO DIAGNÓSTICO</v>
          </cell>
          <cell r="AA3433">
            <v>10</v>
          </cell>
          <cell r="AB3433" t="str">
            <v>INSTRUMENTAIS CIRURGICOS</v>
          </cell>
          <cell r="AC3433">
            <v>26975.4719126671</v>
          </cell>
          <cell r="AD3433" t="str">
            <v>BOM</v>
          </cell>
        </row>
        <row r="3434">
          <cell r="X3434">
            <v>10520</v>
          </cell>
          <cell r="Y3434">
            <v>2042022</v>
          </cell>
          <cell r="Z3434" t="str">
            <v>APOIO AO DIAGNÓSTICO</v>
          </cell>
          <cell r="AA3434">
            <v>10</v>
          </cell>
          <cell r="AB3434" t="str">
            <v>INSTRUMENTAIS CIRURGICOS</v>
          </cell>
          <cell r="AC3434">
            <v>11434.1944444444</v>
          </cell>
          <cell r="AD3434" t="str">
            <v>BOM</v>
          </cell>
        </row>
        <row r="3435">
          <cell r="X3435">
            <v>10523</v>
          </cell>
          <cell r="Y3435">
            <v>2042023</v>
          </cell>
          <cell r="Z3435" t="str">
            <v>CENTRO CIRÚRGICO</v>
          </cell>
          <cell r="AA3435">
            <v>10</v>
          </cell>
          <cell r="AB3435" t="str">
            <v>INSTRUMENTAIS CIRURGICOS</v>
          </cell>
          <cell r="AC3435">
            <v>12385.7986828841</v>
          </cell>
          <cell r="AD3435" t="str">
            <v>BOM</v>
          </cell>
        </row>
        <row r="3436">
          <cell r="X3436">
            <v>10524</v>
          </cell>
          <cell r="Y3436">
            <v>2042024</v>
          </cell>
          <cell r="Z3436" t="str">
            <v>CENTRO CIRÚRGICO</v>
          </cell>
          <cell r="AA3436">
            <v>10</v>
          </cell>
          <cell r="AB3436" t="str">
            <v>INSTRUMENTAIS CIRURGICOS</v>
          </cell>
          <cell r="AC3436">
            <v>3506.86871082621</v>
          </cell>
          <cell r="AD3436" t="str">
            <v>BOM</v>
          </cell>
        </row>
        <row r="3437">
          <cell r="X3437">
            <v>10549</v>
          </cell>
          <cell r="Y3437">
            <v>2042025</v>
          </cell>
          <cell r="Z3437" t="str">
            <v>ASTEC</v>
          </cell>
          <cell r="AA3437">
            <v>5</v>
          </cell>
          <cell r="AB3437" t="str">
            <v>MAQ. E EQUIPAMENTOS</v>
          </cell>
          <cell r="AC3437">
            <v>72.9043392504931</v>
          </cell>
          <cell r="AD3437" t="str">
            <v>BOM</v>
          </cell>
        </row>
        <row r="3438">
          <cell r="X3438">
            <v>10550</v>
          </cell>
          <cell r="Y3438">
            <v>2042026</v>
          </cell>
          <cell r="Z3438" t="str">
            <v>ASTEC</v>
          </cell>
          <cell r="AA3438">
            <v>5</v>
          </cell>
          <cell r="AB3438" t="str">
            <v>MAQ. E EQUIPAMENTOS</v>
          </cell>
          <cell r="AC3438">
            <v>72.9043392504931</v>
          </cell>
          <cell r="AD3438" t="str">
            <v>BOM</v>
          </cell>
        </row>
        <row r="3439">
          <cell r="X3439">
            <v>10551</v>
          </cell>
          <cell r="Y3439">
            <v>2042027</v>
          </cell>
          <cell r="Z3439" t="str">
            <v>ASTEC</v>
          </cell>
          <cell r="AA3439">
            <v>5</v>
          </cell>
          <cell r="AB3439" t="str">
            <v>MAQ. E EQUIPAMENTOS</v>
          </cell>
          <cell r="AC3439">
            <v>72.9043392504931</v>
          </cell>
          <cell r="AD3439" t="str">
            <v>BOM</v>
          </cell>
        </row>
        <row r="3440">
          <cell r="X3440">
            <v>10552</v>
          </cell>
          <cell r="Y3440">
            <v>2042028</v>
          </cell>
          <cell r="Z3440" t="str">
            <v>ASTEC</v>
          </cell>
          <cell r="AA3440">
            <v>5</v>
          </cell>
          <cell r="AB3440" t="str">
            <v>MAQ. E EQUIPAMENTOS</v>
          </cell>
          <cell r="AC3440">
            <v>72.9043392504931</v>
          </cell>
          <cell r="AD3440" t="str">
            <v>BOM</v>
          </cell>
        </row>
        <row r="3441">
          <cell r="X3441">
            <v>10553</v>
          </cell>
          <cell r="Y3441">
            <v>2042029</v>
          </cell>
          <cell r="Z3441" t="str">
            <v>ASTEC</v>
          </cell>
          <cell r="AA3441">
            <v>5</v>
          </cell>
          <cell r="AB3441" t="str">
            <v>MAQ. E EQUIPAMENTOS</v>
          </cell>
          <cell r="AC3441">
            <v>72.9043392504931</v>
          </cell>
          <cell r="AD3441" t="str">
            <v>BOM</v>
          </cell>
        </row>
        <row r="3442">
          <cell r="X3442">
            <v>10554</v>
          </cell>
          <cell r="Y3442">
            <v>2042030</v>
          </cell>
          <cell r="Z3442" t="str">
            <v>ASTEC</v>
          </cell>
          <cell r="AA3442">
            <v>5</v>
          </cell>
          <cell r="AB3442" t="str">
            <v>MAQ. E EQUIPAMENTOS</v>
          </cell>
          <cell r="AC3442">
            <v>72.9043392504931</v>
          </cell>
          <cell r="AD3442" t="str">
            <v>BOM</v>
          </cell>
        </row>
        <row r="3443">
          <cell r="X3443">
            <v>10555</v>
          </cell>
          <cell r="Y3443">
            <v>2042031</v>
          </cell>
          <cell r="Z3443" t="str">
            <v>ASTEC</v>
          </cell>
          <cell r="AA3443">
            <v>5</v>
          </cell>
          <cell r="AB3443" t="str">
            <v>MAQ. E EQUIPAMENTOS</v>
          </cell>
          <cell r="AC3443">
            <v>72.9043392504931</v>
          </cell>
          <cell r="AD3443" t="str">
            <v>BOM</v>
          </cell>
        </row>
        <row r="3444">
          <cell r="X3444">
            <v>10556</v>
          </cell>
          <cell r="Y3444">
            <v>2042032</v>
          </cell>
          <cell r="Z3444" t="str">
            <v>ASTEC</v>
          </cell>
          <cell r="AA3444">
            <v>5</v>
          </cell>
          <cell r="AB3444" t="str">
            <v>MAQ. E EQUIPAMENTOS</v>
          </cell>
          <cell r="AC3444">
            <v>72.9043392504931</v>
          </cell>
          <cell r="AD3444" t="str">
            <v>BOM</v>
          </cell>
        </row>
        <row r="3445">
          <cell r="X3445">
            <v>10557</v>
          </cell>
          <cell r="Y3445">
            <v>2042033</v>
          </cell>
          <cell r="Z3445" t="str">
            <v>CLINICA CIRURGICA</v>
          </cell>
          <cell r="AA3445">
            <v>5</v>
          </cell>
          <cell r="AB3445" t="str">
            <v>MAQ. E EQUIPAMENTOS</v>
          </cell>
          <cell r="AC3445">
            <v>534.631821170283</v>
          </cell>
          <cell r="AD3445" t="str">
            <v>BOM</v>
          </cell>
        </row>
        <row r="3446">
          <cell r="X3446">
            <v>10558</v>
          </cell>
          <cell r="Y3446">
            <v>2042034</v>
          </cell>
          <cell r="Z3446" t="str">
            <v>ASTEC</v>
          </cell>
          <cell r="AA3446">
            <v>5</v>
          </cell>
          <cell r="AB3446" t="str">
            <v>MAQ. E EQUIPAMENTOS</v>
          </cell>
          <cell r="AC3446">
            <v>534.631821170283</v>
          </cell>
          <cell r="AD3446" t="str">
            <v>BOM</v>
          </cell>
        </row>
        <row r="3447">
          <cell r="X3447">
            <v>10559</v>
          </cell>
          <cell r="Y3447">
            <v>2042035</v>
          </cell>
          <cell r="Z3447" t="str">
            <v>ASTEC</v>
          </cell>
          <cell r="AA3447">
            <v>5</v>
          </cell>
          <cell r="AB3447" t="str">
            <v>MAQ. E EQUIPAMENTOS</v>
          </cell>
          <cell r="AC3447">
            <v>534.631821170283</v>
          </cell>
          <cell r="AD3447" t="str">
            <v>BOM</v>
          </cell>
        </row>
        <row r="3448">
          <cell r="X3448">
            <v>10560</v>
          </cell>
          <cell r="Y3448">
            <v>2042036</v>
          </cell>
          <cell r="Z3448" t="str">
            <v>ASTEC</v>
          </cell>
          <cell r="AA3448">
            <v>5</v>
          </cell>
          <cell r="AB3448" t="str">
            <v>MAQ. E EQUIPAMENTOS</v>
          </cell>
          <cell r="AC3448">
            <v>534.631821170283</v>
          </cell>
          <cell r="AD3448" t="str">
            <v>BOM</v>
          </cell>
        </row>
        <row r="3449">
          <cell r="X3449">
            <v>10561</v>
          </cell>
          <cell r="Y3449">
            <v>2042037</v>
          </cell>
          <cell r="Z3449" t="str">
            <v>ASTEC</v>
          </cell>
          <cell r="AA3449">
            <v>5</v>
          </cell>
          <cell r="AB3449" t="str">
            <v>MAQ. E EQUIPAMENTOS</v>
          </cell>
          <cell r="AC3449">
            <v>534.631821170283</v>
          </cell>
          <cell r="AD3449" t="str">
            <v>BOM</v>
          </cell>
        </row>
        <row r="3450">
          <cell r="X3450">
            <v>10562</v>
          </cell>
          <cell r="Y3450">
            <v>2042038</v>
          </cell>
          <cell r="Z3450" t="str">
            <v>ASTEC</v>
          </cell>
          <cell r="AA3450">
            <v>5</v>
          </cell>
          <cell r="AB3450" t="str">
            <v>MAQ. E EQUIPAMENTOS</v>
          </cell>
          <cell r="AC3450">
            <v>534.631821170283</v>
          </cell>
          <cell r="AD3450" t="str">
            <v>BOM</v>
          </cell>
        </row>
        <row r="3451">
          <cell r="X3451">
            <v>10563</v>
          </cell>
          <cell r="Y3451">
            <v>2042039</v>
          </cell>
          <cell r="Z3451" t="str">
            <v>ASTEC</v>
          </cell>
          <cell r="AA3451">
            <v>5</v>
          </cell>
          <cell r="AB3451" t="str">
            <v>MAQ. E EQUIPAMENTOS</v>
          </cell>
          <cell r="AC3451">
            <v>534.631821170283</v>
          </cell>
          <cell r="AD3451" t="str">
            <v>BOM</v>
          </cell>
        </row>
        <row r="3452">
          <cell r="X3452">
            <v>10564</v>
          </cell>
          <cell r="Y3452">
            <v>2042040</v>
          </cell>
          <cell r="Z3452" t="str">
            <v>CLINICA MÉDICA</v>
          </cell>
          <cell r="AA3452">
            <v>5</v>
          </cell>
          <cell r="AB3452" t="str">
            <v>MAQ. E EQUIPAMENTOS</v>
          </cell>
          <cell r="AC3452">
            <v>534.631821170283</v>
          </cell>
          <cell r="AD3452" t="str">
            <v>BOM</v>
          </cell>
        </row>
        <row r="3453">
          <cell r="X3453">
            <v>10510</v>
          </cell>
          <cell r="Y3453">
            <v>2042041</v>
          </cell>
          <cell r="Z3453" t="str">
            <v>ASTEC</v>
          </cell>
          <cell r="AA3453">
            <v>3</v>
          </cell>
          <cell r="AB3453" t="str">
            <v>INSTRUMENTAIS CIRURGICOS</v>
          </cell>
          <cell r="AC3453">
            <v>405.850083278545</v>
          </cell>
          <cell r="AD3453" t="str">
            <v>BOM</v>
          </cell>
        </row>
        <row r="3454">
          <cell r="X3454">
            <v>10511</v>
          </cell>
          <cell r="Y3454">
            <v>2042042</v>
          </cell>
          <cell r="Z3454" t="str">
            <v>ASTEC</v>
          </cell>
          <cell r="AA3454">
            <v>4</v>
          </cell>
          <cell r="AB3454" t="str">
            <v>INSTRUMENTAIS CIRURGICOS</v>
          </cell>
          <cell r="AC3454">
            <v>1064.15898778216</v>
          </cell>
          <cell r="AD3454" t="str">
            <v>BOM</v>
          </cell>
        </row>
        <row r="3455">
          <cell r="X3455">
            <v>10512</v>
          </cell>
          <cell r="Y3455">
            <v>2042043</v>
          </cell>
          <cell r="Z3455" t="str">
            <v>ASTEC</v>
          </cell>
          <cell r="AA3455">
            <v>4</v>
          </cell>
          <cell r="AB3455" t="str">
            <v>INSTRUMENTAIS CIRURGICOS</v>
          </cell>
          <cell r="AC3455">
            <v>1064.15898778216</v>
          </cell>
          <cell r="AD3455" t="str">
            <v>BOM</v>
          </cell>
        </row>
        <row r="3456">
          <cell r="X3456">
            <v>10513</v>
          </cell>
          <cell r="Y3456">
            <v>2042044</v>
          </cell>
          <cell r="Z3456" t="str">
            <v>ASTEC</v>
          </cell>
          <cell r="AA3456">
            <v>5</v>
          </cell>
          <cell r="AB3456" t="str">
            <v>INSTRUMENTAIS CIRURGICOS</v>
          </cell>
          <cell r="AC3456">
            <v>109.995554459785</v>
          </cell>
          <cell r="AD3456" t="str">
            <v>BOM</v>
          </cell>
        </row>
        <row r="3457">
          <cell r="X3457">
            <v>10514</v>
          </cell>
          <cell r="Y3457">
            <v>2042045</v>
          </cell>
          <cell r="Z3457" t="str">
            <v>ASTEC</v>
          </cell>
          <cell r="AA3457">
            <v>5</v>
          </cell>
          <cell r="AB3457" t="str">
            <v>INSTRUMENTAIS CIRURGICOS</v>
          </cell>
          <cell r="AC3457">
            <v>109.995554459785</v>
          </cell>
          <cell r="AD3457" t="str">
            <v>BOM</v>
          </cell>
        </row>
        <row r="3458">
          <cell r="X3458">
            <v>10537</v>
          </cell>
          <cell r="Y3458">
            <v>2042046</v>
          </cell>
          <cell r="Z3458" t="str">
            <v>ÁREA DAS CALDEIRAS - HGG</v>
          </cell>
          <cell r="AA3458">
            <v>25</v>
          </cell>
          <cell r="AB3458" t="str">
            <v>MAQ. E EQUIPAMENTOS</v>
          </cell>
          <cell r="AC3458">
            <v>69716.1954854263</v>
          </cell>
          <cell r="AD3458" t="str">
            <v>BOM</v>
          </cell>
        </row>
        <row r="3459">
          <cell r="X3459">
            <v>10531</v>
          </cell>
          <cell r="Y3459">
            <v>2042047</v>
          </cell>
          <cell r="Z3459" t="str">
            <v>APOIO AO DIAGNÓSTICO</v>
          </cell>
          <cell r="AA3459">
            <v>10</v>
          </cell>
          <cell r="AB3459" t="str">
            <v>INSTRUMENTAIS CIRURGICOS</v>
          </cell>
          <cell r="AC3459">
            <v>18730.2639677844</v>
          </cell>
          <cell r="AD3459" t="str">
            <v>BOM</v>
          </cell>
        </row>
        <row r="3460">
          <cell r="X3460">
            <v>10532</v>
          </cell>
          <cell r="Y3460">
            <v>2042048</v>
          </cell>
          <cell r="Z3460" t="str">
            <v>APOIO AO DIAGNÓSTICO</v>
          </cell>
          <cell r="AA3460">
            <v>10</v>
          </cell>
          <cell r="AB3460" t="str">
            <v>INSTRUMENTAIS CIRURGICOS</v>
          </cell>
          <cell r="AC3460">
            <v>26498.1364464168</v>
          </cell>
          <cell r="AD3460" t="str">
            <v>BOM</v>
          </cell>
        </row>
        <row r="3461">
          <cell r="X3461">
            <v>10533</v>
          </cell>
          <cell r="Y3461">
            <v>2042049</v>
          </cell>
          <cell r="Z3461" t="str">
            <v>APOIO AO DIAGNÓSTICO</v>
          </cell>
          <cell r="AA3461">
            <v>10</v>
          </cell>
          <cell r="AB3461" t="str">
            <v>INSTRUMENTAIS CIRURGICOS</v>
          </cell>
          <cell r="AC3461">
            <v>26059.8978566732</v>
          </cell>
          <cell r="AD3461" t="str">
            <v>BOM</v>
          </cell>
        </row>
        <row r="3462">
          <cell r="X3462">
            <v>10534</v>
          </cell>
          <cell r="Y3462">
            <v>2042050</v>
          </cell>
          <cell r="Z3462" t="str">
            <v>APOIO AO DIAGNÓSTICO</v>
          </cell>
          <cell r="AA3462">
            <v>10</v>
          </cell>
          <cell r="AB3462" t="str">
            <v>INSTRUMENTAIS CIRURGICOS</v>
          </cell>
          <cell r="AC3462">
            <v>87769.1517028271</v>
          </cell>
          <cell r="AD3462" t="str">
            <v>BOM</v>
          </cell>
        </row>
        <row r="3463">
          <cell r="X3463">
            <v>10535</v>
          </cell>
          <cell r="Y3463">
            <v>2042051</v>
          </cell>
          <cell r="Z3463" t="str">
            <v>APOIO AO DIAGNÓSTICO</v>
          </cell>
          <cell r="AA3463">
            <v>10</v>
          </cell>
          <cell r="AB3463" t="str">
            <v>INSTRUMENTAIS CIRURGICOS</v>
          </cell>
          <cell r="AC3463">
            <v>64934.2304733728</v>
          </cell>
          <cell r="AD3463" t="str">
            <v>BOM</v>
          </cell>
        </row>
        <row r="3464">
          <cell r="X3464">
            <v>10538</v>
          </cell>
          <cell r="Y3464">
            <v>2042052</v>
          </cell>
          <cell r="Z3464" t="str">
            <v>HGG</v>
          </cell>
          <cell r="AA3464">
            <v>5</v>
          </cell>
          <cell r="AB3464" t="str">
            <v>MAQ. E EQUIPAMENTOS</v>
          </cell>
          <cell r="AC3464">
            <v>68.8877931185623</v>
          </cell>
          <cell r="AD3464" t="str">
            <v>BOM</v>
          </cell>
        </row>
        <row r="3465">
          <cell r="X3465">
            <v>10539</v>
          </cell>
          <cell r="Y3465">
            <v>2042053</v>
          </cell>
          <cell r="Z3465" t="str">
            <v>HGG</v>
          </cell>
          <cell r="AA3465">
            <v>5</v>
          </cell>
          <cell r="AB3465" t="str">
            <v>MAQ. E EQUIPAMENTOS</v>
          </cell>
          <cell r="AC3465">
            <v>68.8877931185623</v>
          </cell>
          <cell r="AD3465" t="str">
            <v>BOM</v>
          </cell>
        </row>
        <row r="3466">
          <cell r="X3466">
            <v>10540</v>
          </cell>
          <cell r="Y3466">
            <v>2042054</v>
          </cell>
          <cell r="Z3466" t="str">
            <v>HGG</v>
          </cell>
          <cell r="AA3466">
            <v>5</v>
          </cell>
          <cell r="AB3466" t="str">
            <v>MAQ. E EQUIPAMENTOS</v>
          </cell>
          <cell r="AC3466">
            <v>68.8877931185623</v>
          </cell>
          <cell r="AD3466" t="str">
            <v>BOM</v>
          </cell>
        </row>
        <row r="3467">
          <cell r="X3467">
            <v>10541</v>
          </cell>
          <cell r="Y3467">
            <v>2042055</v>
          </cell>
          <cell r="Z3467" t="str">
            <v>HGG</v>
          </cell>
          <cell r="AA3467">
            <v>5</v>
          </cell>
          <cell r="AB3467" t="str">
            <v>MAQ. E EQUIPAMENTOS</v>
          </cell>
          <cell r="AC3467">
            <v>68.8877931185623</v>
          </cell>
          <cell r="AD3467" t="str">
            <v>BOM</v>
          </cell>
        </row>
        <row r="3468">
          <cell r="X3468">
            <v>10542</v>
          </cell>
          <cell r="Y3468">
            <v>2042056</v>
          </cell>
          <cell r="Z3468" t="str">
            <v>HGG</v>
          </cell>
          <cell r="AA3468">
            <v>5</v>
          </cell>
          <cell r="AB3468" t="str">
            <v>MAQ. E EQUIPAMENTOS</v>
          </cell>
          <cell r="AC3468">
            <v>68.8877931185623</v>
          </cell>
          <cell r="AD3468" t="str">
            <v>BOM</v>
          </cell>
        </row>
        <row r="3469">
          <cell r="X3469">
            <v>10546</v>
          </cell>
          <cell r="Y3469">
            <v>2042057</v>
          </cell>
          <cell r="Z3469" t="str">
            <v>ABRIGO DE RESÍDUO COMUM</v>
          </cell>
          <cell r="AA3469">
            <v>3</v>
          </cell>
          <cell r="AB3469" t="str">
            <v>MÓVEIS E UTENSÍLIOS</v>
          </cell>
          <cell r="AC3469">
            <v>1068.10285630798</v>
          </cell>
          <cell r="AD3469" t="str">
            <v>BOM</v>
          </cell>
        </row>
        <row r="3470">
          <cell r="X3470">
            <v>10547</v>
          </cell>
          <cell r="Y3470">
            <v>2042058</v>
          </cell>
          <cell r="Z3470" t="str">
            <v>NUTRIÇÃO</v>
          </cell>
          <cell r="AA3470">
            <v>5</v>
          </cell>
          <cell r="AB3470" t="str">
            <v>MÓVEIS E UTENSÍLIOS</v>
          </cell>
          <cell r="AC3470">
            <v>458.20315581854</v>
          </cell>
          <cell r="AD3470" t="str">
            <v>BOM</v>
          </cell>
        </row>
        <row r="3471">
          <cell r="X3471">
            <v>10548</v>
          </cell>
          <cell r="Y3471">
            <v>2042059</v>
          </cell>
          <cell r="Z3471" t="str">
            <v>NUTRIÇÃO</v>
          </cell>
          <cell r="AA3471">
            <v>5</v>
          </cell>
          <cell r="AB3471" t="str">
            <v>MÓVEIS E UTENSÍLIOS</v>
          </cell>
          <cell r="AC3471">
            <v>458.20315581854</v>
          </cell>
          <cell r="AD3471" t="str">
            <v>BOM</v>
          </cell>
        </row>
        <row r="3472">
          <cell r="X3472">
            <v>10573</v>
          </cell>
          <cell r="Y3472">
            <v>2042060</v>
          </cell>
          <cell r="Z3472" t="str">
            <v>AUDITÓRIO 2</v>
          </cell>
          <cell r="AA3472">
            <v>5</v>
          </cell>
          <cell r="AB3472" t="str">
            <v>MÓVEIS E UTENSÍLIOS</v>
          </cell>
          <cell r="AC3472">
            <v>338.571225071225</v>
          </cell>
          <cell r="AD3472" t="str">
            <v>BOM</v>
          </cell>
        </row>
        <row r="3473">
          <cell r="X3473">
            <v>10574</v>
          </cell>
          <cell r="Y3473">
            <v>2042061</v>
          </cell>
          <cell r="Z3473" t="str">
            <v>AUDITÓRIO 2</v>
          </cell>
          <cell r="AA3473">
            <v>5</v>
          </cell>
          <cell r="AB3473" t="str">
            <v>MÓVEIS E UTENSÍLIOS</v>
          </cell>
          <cell r="AC3473">
            <v>651.77443019943</v>
          </cell>
          <cell r="AD3473" t="str">
            <v>BOM</v>
          </cell>
        </row>
        <row r="3474">
          <cell r="X3474">
            <v>10575</v>
          </cell>
          <cell r="Y3474">
            <v>2042062</v>
          </cell>
          <cell r="Z3474" t="str">
            <v>AUDITÓRIO 2</v>
          </cell>
          <cell r="AA3474">
            <v>5</v>
          </cell>
          <cell r="AB3474" t="str">
            <v>MÓVEIS E UTENSÍLIOS</v>
          </cell>
          <cell r="AC3474">
            <v>688.302393162393</v>
          </cell>
          <cell r="AD3474" t="str">
            <v>BOM</v>
          </cell>
        </row>
        <row r="3475">
          <cell r="X3475">
            <v>10576</v>
          </cell>
          <cell r="Y3475">
            <v>2042063</v>
          </cell>
          <cell r="Z3475" t="str">
            <v>AUDITÓRIO 2</v>
          </cell>
          <cell r="AA3475">
            <v>5</v>
          </cell>
          <cell r="AB3475" t="str">
            <v>MÓVEIS E UTENSÍLIOS</v>
          </cell>
          <cell r="AC3475">
            <v>688.302393162393</v>
          </cell>
          <cell r="AD3475" t="str">
            <v>BOM</v>
          </cell>
        </row>
        <row r="3476">
          <cell r="X3476">
            <v>10577</v>
          </cell>
          <cell r="Y3476">
            <v>2042064</v>
          </cell>
          <cell r="Z3476" t="str">
            <v>AUDITÓRIO 2</v>
          </cell>
          <cell r="AA3476">
            <v>5</v>
          </cell>
          <cell r="AB3476" t="str">
            <v>MÓVEIS E UTENSÍLIOS</v>
          </cell>
          <cell r="AC3476">
            <v>724.80056980057</v>
          </cell>
          <cell r="AD3476" t="str">
            <v>BOM</v>
          </cell>
        </row>
        <row r="3477">
          <cell r="X3477">
            <v>10578</v>
          </cell>
          <cell r="Y3477">
            <v>2042065</v>
          </cell>
          <cell r="Z3477" t="str">
            <v>AMBULATÓRIO</v>
          </cell>
          <cell r="AA3477">
            <v>10</v>
          </cell>
          <cell r="AB3477" t="str">
            <v>INSTRUMENTAIS CIRURGICOS</v>
          </cell>
          <cell r="AC3477">
            <v>1198.34308568924</v>
          </cell>
          <cell r="AD3477" t="str">
            <v>BOM</v>
          </cell>
        </row>
        <row r="3478">
          <cell r="X3478">
            <v>10565</v>
          </cell>
          <cell r="Y3478">
            <v>2042066</v>
          </cell>
          <cell r="Z3478" t="str">
            <v>AGÊNCIA TRANSFUSIONAL</v>
          </cell>
          <cell r="AA3478">
            <v>10</v>
          </cell>
          <cell r="AB3478" t="str">
            <v>MAQ. E EQUIPAMENTOS</v>
          </cell>
          <cell r="AC3478">
            <v>1000</v>
          </cell>
          <cell r="AD3478" t="str">
            <v>BOM</v>
          </cell>
        </row>
        <row r="3479">
          <cell r="X3479">
            <v>10566</v>
          </cell>
          <cell r="Y3479">
            <v>2042067</v>
          </cell>
          <cell r="Z3479" t="str">
            <v>CENTRAL DE MATERIAL E ESTERILIZAÇÃO</v>
          </cell>
          <cell r="AA3479">
            <v>10</v>
          </cell>
          <cell r="AB3479" t="str">
            <v>MAQ. E EQUIPAMENTOS</v>
          </cell>
          <cell r="AC3479">
            <v>1000</v>
          </cell>
          <cell r="AD3479" t="str">
            <v>RUIM</v>
          </cell>
        </row>
        <row r="3480">
          <cell r="X3480">
            <v>10567</v>
          </cell>
          <cell r="Y3480">
            <v>2042068</v>
          </cell>
          <cell r="Z3480" t="str">
            <v>CENTRAL DE MATERIAL E ESTERILIZAÇÃO</v>
          </cell>
          <cell r="AA3480">
            <v>10</v>
          </cell>
          <cell r="AB3480" t="str">
            <v>MAQ. E EQUIPAMENTOS</v>
          </cell>
          <cell r="AC3480">
            <v>1000</v>
          </cell>
          <cell r="AD3480" t="str">
            <v>BOM</v>
          </cell>
        </row>
        <row r="3481">
          <cell r="X3481">
            <v>10568</v>
          </cell>
          <cell r="Y3481">
            <v>2042069</v>
          </cell>
          <cell r="Z3481" t="str">
            <v>CENTRAL DE MATERIAL E ESTERILIZAÇÃO</v>
          </cell>
          <cell r="AA3481">
            <v>10</v>
          </cell>
          <cell r="AB3481" t="str">
            <v>MAQ. E EQUIPAMENTOS</v>
          </cell>
          <cell r="AC3481">
            <v>1000</v>
          </cell>
          <cell r="AD3481" t="str">
            <v>BOM</v>
          </cell>
        </row>
        <row r="3482">
          <cell r="X3482">
            <v>10569</v>
          </cell>
          <cell r="Y3482">
            <v>2042070</v>
          </cell>
          <cell r="Z3482" t="str">
            <v>LABORATÓRIO</v>
          </cell>
          <cell r="AA3482">
            <v>10</v>
          </cell>
          <cell r="AB3482" t="str">
            <v>MAQ. E EQUIPAMENTOS</v>
          </cell>
          <cell r="AC3482">
            <v>1000</v>
          </cell>
          <cell r="AD3482" t="str">
            <v>BOM</v>
          </cell>
        </row>
        <row r="3483">
          <cell r="X3483">
            <v>10570</v>
          </cell>
          <cell r="Y3483">
            <v>2042071</v>
          </cell>
          <cell r="Z3483" t="str">
            <v>LABORATÓRIO</v>
          </cell>
          <cell r="AA3483">
            <v>10</v>
          </cell>
          <cell r="AB3483" t="str">
            <v>MAQ. E EQUIPAMENTOS</v>
          </cell>
          <cell r="AC3483">
            <v>1000</v>
          </cell>
          <cell r="AD3483" t="str">
            <v>BOM</v>
          </cell>
        </row>
        <row r="3484">
          <cell r="X3484">
            <v>10571</v>
          </cell>
          <cell r="Y3484">
            <v>2042072</v>
          </cell>
          <cell r="Z3484" t="str">
            <v>CENTRAL DE MATERIAL E ESTERILIZAÇÃO</v>
          </cell>
          <cell r="AA3484">
            <v>10</v>
          </cell>
          <cell r="AB3484" t="str">
            <v>MAQ. E EQUIPAMENTOS</v>
          </cell>
          <cell r="AC3484">
            <v>1000</v>
          </cell>
          <cell r="AD3484" t="str">
            <v>BOM</v>
          </cell>
        </row>
        <row r="3485">
          <cell r="X3485">
            <v>10572</v>
          </cell>
          <cell r="Y3485">
            <v>2042073</v>
          </cell>
          <cell r="Z3485" t="str">
            <v>CENTRAL DE MATERIAL E ESTERILIZAÇÃO</v>
          </cell>
          <cell r="AA3485">
            <v>10</v>
          </cell>
          <cell r="AB3485" t="str">
            <v>MAQ. E EQUIPAMENTOS</v>
          </cell>
          <cell r="AC3485">
            <v>1900</v>
          </cell>
          <cell r="AD3485" t="str">
            <v>BOM</v>
          </cell>
        </row>
        <row r="3486">
          <cell r="X3486">
            <v>10579</v>
          </cell>
          <cell r="Y3486">
            <v>2042074</v>
          </cell>
          <cell r="Z3486" t="str">
            <v>CENTRO CIRURGICO -  RECEPCAO</v>
          </cell>
          <cell r="AA3486">
            <v>7</v>
          </cell>
          <cell r="AB3486" t="str">
            <v>MÓVEIS E UTENSÍLIOS</v>
          </cell>
          <cell r="AC3486">
            <v>130</v>
          </cell>
          <cell r="AD3486" t="str">
            <v>BOM</v>
          </cell>
        </row>
        <row r="3487">
          <cell r="X3487">
            <v>10580</v>
          </cell>
          <cell r="Y3487">
            <v>2042075</v>
          </cell>
          <cell r="Z3487" t="str">
            <v>CENTRO CIRÚRGICO</v>
          </cell>
          <cell r="AA3487">
            <v>7</v>
          </cell>
          <cell r="AB3487" t="str">
            <v>MÓVEIS E UTENSÍLIOS</v>
          </cell>
          <cell r="AC3487">
            <v>130</v>
          </cell>
          <cell r="AD3487" t="str">
            <v>BOM</v>
          </cell>
        </row>
        <row r="3488">
          <cell r="X3488">
            <v>10581</v>
          </cell>
          <cell r="Y3488">
            <v>2042076</v>
          </cell>
          <cell r="Z3488" t="str">
            <v>APOIO AO DIAGNÓSTICO</v>
          </cell>
          <cell r="AA3488">
            <v>7</v>
          </cell>
          <cell r="AB3488" t="str">
            <v>MÓVEIS E UTENSÍLIOS</v>
          </cell>
          <cell r="AC3488">
            <v>130</v>
          </cell>
          <cell r="AD3488" t="str">
            <v>BOM</v>
          </cell>
        </row>
        <row r="3489">
          <cell r="X3489">
            <v>10582</v>
          </cell>
          <cell r="Y3489">
            <v>2042077</v>
          </cell>
          <cell r="Z3489" t="str">
            <v>ALMOXARIFADO</v>
          </cell>
          <cell r="AA3489">
            <v>3</v>
          </cell>
          <cell r="AB3489" t="str">
            <v>EQUIP. DE INFORMÁTICA</v>
          </cell>
          <cell r="AC3489">
            <v>90</v>
          </cell>
          <cell r="AD3489" t="str">
            <v>BOM</v>
          </cell>
        </row>
        <row r="3490">
          <cell r="X3490">
            <v>10521</v>
          </cell>
          <cell r="Y3490">
            <v>2042078</v>
          </cell>
          <cell r="Z3490" t="str">
            <v>AMBULATÓRIO</v>
          </cell>
          <cell r="AA3490">
            <v>10</v>
          </cell>
          <cell r="AB3490" t="str">
            <v>MAQ. E EQUIPAMENTOS</v>
          </cell>
          <cell r="AC3490">
            <v>1500</v>
          </cell>
          <cell r="AD3490" t="str">
            <v>BOM</v>
          </cell>
        </row>
        <row r="3491">
          <cell r="X3491">
            <v>10522</v>
          </cell>
          <cell r="Y3491">
            <v>2042079</v>
          </cell>
          <cell r="Z3491" t="str">
            <v>CENTRO CIRÚRGICO</v>
          </cell>
          <cell r="AA3491">
            <v>10</v>
          </cell>
          <cell r="AB3491" t="str">
            <v>MAQ. E EQUIPAMENTOS</v>
          </cell>
          <cell r="AC3491">
            <v>1400</v>
          </cell>
          <cell r="AD3491" t="str">
            <v>BOM</v>
          </cell>
        </row>
        <row r="3492">
          <cell r="X3492">
            <v>10543</v>
          </cell>
          <cell r="Y3492">
            <v>2042080</v>
          </cell>
          <cell r="Z3492" t="str">
            <v>SESMT</v>
          </cell>
          <cell r="AA3492">
            <v>10</v>
          </cell>
          <cell r="AB3492" t="str">
            <v>MÓVEIS E UTENSÍLIOS</v>
          </cell>
          <cell r="AC3492">
            <v>300</v>
          </cell>
          <cell r="AD3492" t="str">
            <v>BOM</v>
          </cell>
        </row>
        <row r="3493">
          <cell r="X3493">
            <v>10544</v>
          </cell>
          <cell r="Y3493">
            <v>2042081</v>
          </cell>
          <cell r="Z3493" t="str">
            <v>GALPÃO ALMOXARIFADO</v>
          </cell>
          <cell r="AA3493">
            <v>10</v>
          </cell>
          <cell r="AB3493" t="str">
            <v>MÓVEIS E UTENSÍLIOS</v>
          </cell>
          <cell r="AC3493">
            <v>300</v>
          </cell>
          <cell r="AD3493" t="str">
            <v>SUCATA</v>
          </cell>
        </row>
        <row r="3494">
          <cell r="X3494">
            <v>10545</v>
          </cell>
          <cell r="Y3494">
            <v>2042082</v>
          </cell>
          <cell r="Z3494" t="str">
            <v>GALPÃO ALMOXARIFADO</v>
          </cell>
          <cell r="AA3494">
            <v>10</v>
          </cell>
          <cell r="AB3494" t="str">
            <v>MÓVEIS E UTENSÍLIOS</v>
          </cell>
          <cell r="AC3494">
            <v>300</v>
          </cell>
          <cell r="AD3494" t="str">
            <v>REGULAR</v>
          </cell>
        </row>
        <row r="3495">
          <cell r="X3495">
            <v>10587</v>
          </cell>
          <cell r="Y3495">
            <v>2042083</v>
          </cell>
          <cell r="Z3495" t="str">
            <v>CENTRAL DE MATERIAL E ESTERILIZAÇÃO</v>
          </cell>
          <cell r="AA3495">
            <v>12</v>
          </cell>
          <cell r="AB3495" t="str">
            <v>MAQ. E EQUIPAMENTOS</v>
          </cell>
          <cell r="AC3495">
            <v>9000</v>
          </cell>
          <cell r="AD3495" t="str">
            <v>RUIM</v>
          </cell>
        </row>
        <row r="3496">
          <cell r="X3496">
            <v>10588</v>
          </cell>
          <cell r="Y3496">
            <v>2042084</v>
          </cell>
          <cell r="Z3496" t="str">
            <v>ELEVADORES</v>
          </cell>
          <cell r="AA3496">
            <v>3</v>
          </cell>
          <cell r="AB3496" t="str">
            <v>MAQ. E EQUIPAMENTOS</v>
          </cell>
          <cell r="AC3496">
            <v>60</v>
          </cell>
          <cell r="AD3496" t="str">
            <v>BOM</v>
          </cell>
        </row>
        <row r="3497">
          <cell r="X3497">
            <v>10589</v>
          </cell>
          <cell r="Y3497">
            <v>2042085</v>
          </cell>
          <cell r="Z3497" t="str">
            <v>ELEVADORES</v>
          </cell>
          <cell r="AA3497">
            <v>3</v>
          </cell>
          <cell r="AB3497" t="str">
            <v>MAQ. E EQUIPAMENTOS</v>
          </cell>
          <cell r="AC3497">
            <v>60</v>
          </cell>
          <cell r="AD3497" t="str">
            <v>BOM</v>
          </cell>
        </row>
        <row r="3498">
          <cell r="X3498">
            <v>10591</v>
          </cell>
          <cell r="Y3498">
            <v>2042086</v>
          </cell>
          <cell r="Z3498" t="str">
            <v>ELETROENCEFALOGRAMA</v>
          </cell>
          <cell r="AA3498">
            <v>10</v>
          </cell>
          <cell r="AB3498" t="str">
            <v>MAQ. E EQUIPAMENTOS</v>
          </cell>
          <cell r="AC3498">
            <v>650</v>
          </cell>
          <cell r="AD3498" t="str">
            <v>BOM</v>
          </cell>
        </row>
        <row r="3499">
          <cell r="X3499">
            <v>10592</v>
          </cell>
          <cell r="Y3499">
            <v>2042087</v>
          </cell>
          <cell r="Z3499" t="str">
            <v>ECOCARDIOGRAMA</v>
          </cell>
          <cell r="AA3499">
            <v>10</v>
          </cell>
          <cell r="AB3499" t="str">
            <v>MAQ. E EQUIPAMENTOS</v>
          </cell>
          <cell r="AC3499">
            <v>650</v>
          </cell>
          <cell r="AD3499" t="str">
            <v>BOM</v>
          </cell>
        </row>
        <row r="3500">
          <cell r="X3500">
            <v>10593</v>
          </cell>
          <cell r="Y3500">
            <v>2042088</v>
          </cell>
          <cell r="Z3500" t="str">
            <v>COLONOSCOPIA</v>
          </cell>
          <cell r="AA3500">
            <v>10</v>
          </cell>
          <cell r="AB3500" t="str">
            <v>MAQ. E EQUIPAMENTOS</v>
          </cell>
          <cell r="AC3500">
            <v>650</v>
          </cell>
          <cell r="AD3500" t="str">
            <v>BOM</v>
          </cell>
        </row>
        <row r="3501">
          <cell r="X3501">
            <v>10594</v>
          </cell>
          <cell r="Y3501">
            <v>2042089</v>
          </cell>
          <cell r="Z3501" t="str">
            <v>LABORATÓRIO</v>
          </cell>
          <cell r="AA3501">
            <v>10</v>
          </cell>
          <cell r="AB3501" t="str">
            <v>MAQ. E EQUIPAMENTOS</v>
          </cell>
          <cell r="AC3501">
            <v>750</v>
          </cell>
          <cell r="AD3501" t="str">
            <v>BOM</v>
          </cell>
        </row>
        <row r="3502">
          <cell r="X3502">
            <v>10595</v>
          </cell>
          <cell r="Y3502">
            <v>2042090</v>
          </cell>
          <cell r="Z3502" t="str">
            <v>LABORATÓRIO</v>
          </cell>
          <cell r="AA3502">
            <v>10</v>
          </cell>
          <cell r="AB3502" t="str">
            <v>MAQ. E EQUIPAMENTOS</v>
          </cell>
          <cell r="AC3502">
            <v>800</v>
          </cell>
          <cell r="AD3502" t="str">
            <v>BOM</v>
          </cell>
        </row>
        <row r="3503">
          <cell r="X3503">
            <v>10596</v>
          </cell>
          <cell r="Y3503">
            <v>2042091</v>
          </cell>
          <cell r="Z3503" t="str">
            <v>APOIO AO DIAGNÓSTICO</v>
          </cell>
          <cell r="AA3503">
            <v>10</v>
          </cell>
          <cell r="AB3503" t="str">
            <v>MAQ. E EQUIPAMENTOS</v>
          </cell>
          <cell r="AC3503">
            <v>800</v>
          </cell>
          <cell r="AD3503" t="str">
            <v>BOM</v>
          </cell>
        </row>
        <row r="3504">
          <cell r="X3504">
            <v>10597</v>
          </cell>
          <cell r="Y3504">
            <v>2042092</v>
          </cell>
          <cell r="Z3504" t="str">
            <v>AGÊNCIA TRANSFUSIONAL</v>
          </cell>
          <cell r="AA3504">
            <v>10</v>
          </cell>
          <cell r="AB3504" t="str">
            <v>MAQ. E EQUIPAMENTOS</v>
          </cell>
          <cell r="AC3504">
            <v>920</v>
          </cell>
          <cell r="AD3504" t="str">
            <v>BOM</v>
          </cell>
        </row>
        <row r="3505">
          <cell r="X3505">
            <v>10528</v>
          </cell>
          <cell r="Y3505">
            <v>2042093</v>
          </cell>
          <cell r="Z3505" t="str">
            <v>ASTEC</v>
          </cell>
          <cell r="AA3505">
            <v>2</v>
          </cell>
          <cell r="AB3505" t="str">
            <v>EQUIP. DE INFORMÁTICA</v>
          </cell>
          <cell r="AC3505">
            <v>90</v>
          </cell>
          <cell r="AD3505" t="str">
            <v>BOM</v>
          </cell>
        </row>
        <row r="3506">
          <cell r="X3506">
            <v>10529</v>
          </cell>
          <cell r="Y3506">
            <v>2042094</v>
          </cell>
          <cell r="Z3506" t="str">
            <v>ASTEC</v>
          </cell>
          <cell r="AA3506">
            <v>2</v>
          </cell>
          <cell r="AB3506" t="str">
            <v>EQUIP. DE INFORMÁTICA</v>
          </cell>
          <cell r="AC3506">
            <v>90</v>
          </cell>
          <cell r="AD3506" t="str">
            <v>BOM</v>
          </cell>
        </row>
        <row r="3507">
          <cell r="X3507">
            <v>10530</v>
          </cell>
          <cell r="Y3507">
            <v>2042095</v>
          </cell>
          <cell r="Z3507" t="str">
            <v>AUDITÓRIO 2</v>
          </cell>
          <cell r="AA3507">
            <v>10</v>
          </cell>
          <cell r="AB3507" t="str">
            <v>MÓVEIS E UTENSÍLIOS</v>
          </cell>
          <cell r="AC3507">
            <v>330</v>
          </cell>
          <cell r="AD3507" t="str">
            <v>BOM</v>
          </cell>
        </row>
        <row r="3508">
          <cell r="X3508">
            <v>10527</v>
          </cell>
          <cell r="Y3508">
            <v>2042096</v>
          </cell>
          <cell r="Z3508" t="str">
            <v>CLINICA CIRURGICA</v>
          </cell>
          <cell r="AA3508">
            <v>3</v>
          </cell>
          <cell r="AB3508" t="str">
            <v>MAQ. E EQUIPAMENTOS</v>
          </cell>
          <cell r="AC3508">
            <v>157</v>
          </cell>
          <cell r="AD3508" t="str">
            <v>BOM</v>
          </cell>
        </row>
        <row r="3509">
          <cell r="X3509">
            <v>10598</v>
          </cell>
          <cell r="Y3509">
            <v>2042097</v>
          </cell>
          <cell r="Z3509" t="str">
            <v>AUDITÓRIO 2</v>
          </cell>
          <cell r="AA3509">
            <v>4</v>
          </cell>
          <cell r="AB3509" t="str">
            <v>MAQ. E EQUIPAMENTOS</v>
          </cell>
          <cell r="AC3509">
            <v>450</v>
          </cell>
          <cell r="AD3509" t="str">
            <v>BOM</v>
          </cell>
        </row>
        <row r="3510">
          <cell r="X3510">
            <v>10599</v>
          </cell>
          <cell r="Y3510">
            <v>2042098</v>
          </cell>
          <cell r="Z3510" t="str">
            <v>AUDITÓRIO 2</v>
          </cell>
          <cell r="AA3510">
            <v>4</v>
          </cell>
          <cell r="AB3510" t="str">
            <v>MAQ. E EQUIPAMENTOS</v>
          </cell>
          <cell r="AC3510">
            <v>450</v>
          </cell>
          <cell r="AD3510" t="str">
            <v>BOM</v>
          </cell>
        </row>
        <row r="3511">
          <cell r="X3511">
            <v>10407</v>
          </cell>
          <cell r="Y3511">
            <v>2042099</v>
          </cell>
          <cell r="Z3511" t="str">
            <v>DIÁLISE</v>
          </cell>
          <cell r="AA3511">
            <v>10</v>
          </cell>
          <cell r="AB3511" t="str">
            <v>MAQ. E EQUIPAMENTOS</v>
          </cell>
          <cell r="AC3511">
            <v>2600</v>
          </cell>
          <cell r="AD3511" t="str">
            <v>BOM</v>
          </cell>
        </row>
        <row r="3512">
          <cell r="X3512">
            <v>10406</v>
          </cell>
          <cell r="Y3512">
            <v>2042100</v>
          </cell>
          <cell r="Z3512" t="str">
            <v>CLÍNICA MÉDICA</v>
          </cell>
          <cell r="AA3512">
            <v>10</v>
          </cell>
          <cell r="AB3512" t="str">
            <v>MAQ. E EQUIPAMENTOS</v>
          </cell>
          <cell r="AC3512">
            <v>2600</v>
          </cell>
          <cell r="AD3512" t="str">
            <v>BOM</v>
          </cell>
        </row>
        <row r="3513">
          <cell r="X3513">
            <v>10409</v>
          </cell>
          <cell r="Y3513">
            <v>2042101</v>
          </cell>
          <cell r="Z3513" t="str">
            <v>UNIDADE DE TERAPIA INTENSIVA</v>
          </cell>
          <cell r="AA3513">
            <v>10</v>
          </cell>
          <cell r="AB3513" t="str">
            <v>MAQ. E EQUIPAMENTOS</v>
          </cell>
          <cell r="AC3513">
            <v>2600</v>
          </cell>
          <cell r="AD3513" t="str">
            <v>BOM</v>
          </cell>
        </row>
        <row r="3514">
          <cell r="X3514">
            <v>10408</v>
          </cell>
          <cell r="Y3514">
            <v>2042102</v>
          </cell>
          <cell r="Z3514" t="str">
            <v>CLINICA CIRURGICA</v>
          </cell>
          <cell r="AA3514">
            <v>10</v>
          </cell>
          <cell r="AB3514" t="str">
            <v>MAQ. E EQUIPAMENTOS</v>
          </cell>
          <cell r="AC3514">
            <v>2600</v>
          </cell>
          <cell r="AD3514" t="str">
            <v>BOM</v>
          </cell>
        </row>
        <row r="3515">
          <cell r="X3515">
            <v>10410</v>
          </cell>
          <cell r="Y3515">
            <v>2042103</v>
          </cell>
          <cell r="Z3515" t="str">
            <v>UNIDADE DE TERAPIA INTENSIVA</v>
          </cell>
          <cell r="AA3515">
            <v>10</v>
          </cell>
          <cell r="AB3515" t="str">
            <v>MAQ. E EQUIPAMENTOS</v>
          </cell>
          <cell r="AC3515">
            <v>2600</v>
          </cell>
          <cell r="AD3515" t="str">
            <v>BOM</v>
          </cell>
        </row>
        <row r="3516">
          <cell r="X3516">
            <v>10411</v>
          </cell>
          <cell r="Y3516">
            <v>2042104</v>
          </cell>
          <cell r="Z3516" t="str">
            <v>DIÁLISE</v>
          </cell>
          <cell r="AA3516">
            <v>10</v>
          </cell>
          <cell r="AB3516" t="str">
            <v>MAQ. E EQUIPAMENTOS</v>
          </cell>
          <cell r="AC3516">
            <v>2600</v>
          </cell>
          <cell r="AD3516" t="str">
            <v>BOM</v>
          </cell>
        </row>
        <row r="3517">
          <cell r="X3517">
            <v>10600</v>
          </cell>
          <cell r="Y3517">
            <v>2042107</v>
          </cell>
          <cell r="Z3517" t="str">
            <v>ASTEC</v>
          </cell>
          <cell r="AA3517">
            <v>7</v>
          </cell>
          <cell r="AB3517" t="str">
            <v>EQUIP. DE INFORMÁTICA</v>
          </cell>
          <cell r="AC3517">
            <v>300</v>
          </cell>
          <cell r="AD3517" t="str">
            <v>BOM</v>
          </cell>
        </row>
        <row r="3518">
          <cell r="X3518">
            <v>10443</v>
          </cell>
          <cell r="Y3518">
            <v>2042108</v>
          </cell>
          <cell r="Z3518" t="str">
            <v>NUTRIÇÃO</v>
          </cell>
          <cell r="AA3518">
            <v>5</v>
          </cell>
          <cell r="AB3518" t="str">
            <v>MAQ. E EQUIPAMENTOS</v>
          </cell>
          <cell r="AC3518">
            <v>300</v>
          </cell>
          <cell r="AD3518" t="str">
            <v>BOM</v>
          </cell>
        </row>
        <row r="3519">
          <cell r="X3519">
            <v>10444</v>
          </cell>
          <cell r="Y3519">
            <v>2042109</v>
          </cell>
          <cell r="Z3519" t="str">
            <v>NUTRIÇÃO</v>
          </cell>
          <cell r="AA3519">
            <v>5</v>
          </cell>
          <cell r="AB3519" t="str">
            <v>MAQ. E EQUIPAMENTOS</v>
          </cell>
          <cell r="AC3519">
            <v>300</v>
          </cell>
          <cell r="AD3519" t="str">
            <v>BOM</v>
          </cell>
        </row>
        <row r="3520">
          <cell r="X3520">
            <v>10445</v>
          </cell>
          <cell r="Y3520">
            <v>2042110</v>
          </cell>
          <cell r="Z3520" t="str">
            <v>NUTRIÇÃO</v>
          </cell>
          <cell r="AA3520">
            <v>5</v>
          </cell>
          <cell r="AB3520" t="str">
            <v>MAQ. E EQUIPAMENTOS</v>
          </cell>
          <cell r="AC3520">
            <v>300</v>
          </cell>
          <cell r="AD3520" t="str">
            <v>BOM</v>
          </cell>
        </row>
        <row r="3521">
          <cell r="X3521">
            <v>9100</v>
          </cell>
          <cell r="Y3521">
            <v>2042111</v>
          </cell>
          <cell r="Z3521" t="str">
            <v>APOIO AO DIAGNÓSTICO</v>
          </cell>
          <cell r="AA3521">
            <v>7</v>
          </cell>
          <cell r="AB3521" t="str">
            <v>MAQ. E EQUIPAMENTOS</v>
          </cell>
          <cell r="AC3521">
            <v>2700</v>
          </cell>
          <cell r="AD3521" t="str">
            <v>BOM</v>
          </cell>
        </row>
        <row r="3522">
          <cell r="X3522" t="str">
            <v> 10491</v>
          </cell>
          <cell r="Y3522">
            <v>2042112</v>
          </cell>
          <cell r="Z3522" t="str">
            <v>HGG</v>
          </cell>
          <cell r="AA3522">
            <v>5</v>
          </cell>
          <cell r="AB3522" t="str">
            <v>MAQ. E EQUIPAMENTOS</v>
          </cell>
          <cell r="AC3522">
            <v>60</v>
          </cell>
          <cell r="AD3522" t="str">
            <v>BOM</v>
          </cell>
        </row>
        <row r="3523">
          <cell r="X3523" t="str">
            <v> 10492</v>
          </cell>
          <cell r="Y3523">
            <v>2042113</v>
          </cell>
          <cell r="Z3523" t="str">
            <v>HGG</v>
          </cell>
          <cell r="AA3523">
            <v>5</v>
          </cell>
          <cell r="AB3523" t="str">
            <v>MAQ. E EQUIPAMENTOS</v>
          </cell>
          <cell r="AC3523">
            <v>60</v>
          </cell>
          <cell r="AD3523" t="str">
            <v>BOM</v>
          </cell>
        </row>
        <row r="3524">
          <cell r="X3524" t="str">
            <v> 10493</v>
          </cell>
          <cell r="Y3524">
            <v>2042114</v>
          </cell>
          <cell r="Z3524" t="str">
            <v>HGG</v>
          </cell>
          <cell r="AA3524">
            <v>5</v>
          </cell>
          <cell r="AB3524" t="str">
            <v>MAQ. E EQUIPAMENTOS</v>
          </cell>
          <cell r="AC3524">
            <v>60</v>
          </cell>
          <cell r="AD3524" t="str">
            <v>BOM</v>
          </cell>
        </row>
        <row r="3525">
          <cell r="X3525" t="str">
            <v> 10494</v>
          </cell>
          <cell r="Y3525">
            <v>2042115</v>
          </cell>
          <cell r="Z3525" t="str">
            <v>HGG</v>
          </cell>
          <cell r="AA3525">
            <v>5</v>
          </cell>
          <cell r="AB3525" t="str">
            <v>MAQ. E EQUIPAMENTOS</v>
          </cell>
          <cell r="AC3525">
            <v>60</v>
          </cell>
          <cell r="AD3525" t="str">
            <v>BOM</v>
          </cell>
        </row>
        <row r="3526">
          <cell r="X3526" t="str">
            <v> 10495</v>
          </cell>
          <cell r="Y3526">
            <v>2042116</v>
          </cell>
          <cell r="Z3526" t="str">
            <v>HGG</v>
          </cell>
          <cell r="AA3526">
            <v>5</v>
          </cell>
          <cell r="AB3526" t="str">
            <v>MAQ. E EQUIPAMENTOS</v>
          </cell>
          <cell r="AC3526">
            <v>60</v>
          </cell>
          <cell r="AD3526" t="str">
            <v>BOM</v>
          </cell>
        </row>
        <row r="3527">
          <cell r="X3527">
            <v>10483</v>
          </cell>
          <cell r="Y3527">
            <v>2042117</v>
          </cell>
          <cell r="Z3527" t="str">
            <v>ELEVADORES</v>
          </cell>
          <cell r="AA3527">
            <v>3</v>
          </cell>
          <cell r="AB3527" t="str">
            <v>MAQ. E EQUIPAMENTOS</v>
          </cell>
          <cell r="AC3527">
            <v>60</v>
          </cell>
          <cell r="AD3527" t="str">
            <v>BOM</v>
          </cell>
        </row>
        <row r="3528">
          <cell r="X3528">
            <v>10484</v>
          </cell>
          <cell r="Y3528">
            <v>2042118</v>
          </cell>
          <cell r="Z3528" t="str">
            <v>ELEVADORES</v>
          </cell>
          <cell r="AA3528">
            <v>3</v>
          </cell>
          <cell r="AB3528" t="str">
            <v>MAQ. E EQUIPAMENTOS</v>
          </cell>
          <cell r="AC3528">
            <v>60</v>
          </cell>
          <cell r="AD3528" t="str">
            <v>BOM</v>
          </cell>
        </row>
        <row r="3529">
          <cell r="X3529">
            <v>10485</v>
          </cell>
          <cell r="Y3529">
            <v>2042119</v>
          </cell>
          <cell r="Z3529" t="str">
            <v>GERÊNCIA MÉDICA</v>
          </cell>
          <cell r="AA3529">
            <v>10</v>
          </cell>
          <cell r="AB3529" t="str">
            <v>MAQ. E EQUIPAMENTOS</v>
          </cell>
          <cell r="AC3529">
            <v>650</v>
          </cell>
          <cell r="AD3529" t="str">
            <v>BOM</v>
          </cell>
        </row>
        <row r="3530">
          <cell r="X3530">
            <v>10486</v>
          </cell>
          <cell r="Y3530">
            <v>2042120</v>
          </cell>
          <cell r="Z3530" t="str">
            <v>REPOUSO - CONDUTORES</v>
          </cell>
          <cell r="AA3530">
            <v>10</v>
          </cell>
          <cell r="AB3530" t="str">
            <v>MAQ. E EQUIPAMENTOS</v>
          </cell>
          <cell r="AC3530">
            <v>650</v>
          </cell>
          <cell r="AD3530" t="str">
            <v>BOM</v>
          </cell>
        </row>
        <row r="3531">
          <cell r="X3531">
            <v>10487</v>
          </cell>
          <cell r="Y3531">
            <v>2042121</v>
          </cell>
          <cell r="Z3531" t="str">
            <v>REPOUSO - FARMÁCIA</v>
          </cell>
          <cell r="AA3531">
            <v>10</v>
          </cell>
          <cell r="AB3531" t="str">
            <v>MAQ. E EQUIPAMENTOS</v>
          </cell>
          <cell r="AC3531">
            <v>650</v>
          </cell>
          <cell r="AD3531" t="str">
            <v>BOM</v>
          </cell>
        </row>
        <row r="3532">
          <cell r="X3532">
            <v>10448</v>
          </cell>
          <cell r="Y3532">
            <v>2042122</v>
          </cell>
          <cell r="Z3532" t="str">
            <v>UNIDADE DE TERAPIA INTENSIVA</v>
          </cell>
          <cell r="AA3532">
            <v>4</v>
          </cell>
          <cell r="AB3532" t="str">
            <v>MAQ. E EQUIPAMENTOS</v>
          </cell>
          <cell r="AC3532">
            <v>5500</v>
          </cell>
          <cell r="AD3532" t="str">
            <v>BOM</v>
          </cell>
        </row>
        <row r="3533">
          <cell r="X3533">
            <v>9080</v>
          </cell>
          <cell r="Y3533">
            <v>2042123</v>
          </cell>
          <cell r="Z3533" t="str">
            <v>ADMINISTRAÇÃO - SEDE - COAF</v>
          </cell>
          <cell r="AA3533">
            <v>4</v>
          </cell>
          <cell r="AB3533" t="str">
            <v>EQUIP. DE INFORMÁTICA</v>
          </cell>
          <cell r="AC3533">
            <v>1000</v>
          </cell>
          <cell r="AD3533" t="str">
            <v>BOM</v>
          </cell>
        </row>
        <row r="3534">
          <cell r="X3534">
            <v>9081</v>
          </cell>
          <cell r="Y3534">
            <v>2042124</v>
          </cell>
          <cell r="Z3534" t="str">
            <v>ADMINISTRAÇÃO - SEDE - ASCOM</v>
          </cell>
          <cell r="AA3534">
            <v>4</v>
          </cell>
          <cell r="AB3534" t="str">
            <v>EQUIP. DE INFORMÁTICA</v>
          </cell>
          <cell r="AC3534">
            <v>1000</v>
          </cell>
          <cell r="AD3534" t="str">
            <v>BOM</v>
          </cell>
        </row>
        <row r="3535">
          <cell r="X3535">
            <v>10412</v>
          </cell>
          <cell r="Y3535">
            <v>2042125</v>
          </cell>
          <cell r="Z3535" t="str">
            <v>DIRETORIA ADMINISTRATIVA</v>
          </cell>
          <cell r="AA3535">
            <v>4</v>
          </cell>
          <cell r="AB3535" t="str">
            <v>EQUIP. DE INFORMÁTICA</v>
          </cell>
          <cell r="AC3535">
            <v>850</v>
          </cell>
          <cell r="AD3535" t="str">
            <v>BOM</v>
          </cell>
        </row>
        <row r="3536">
          <cell r="X3536">
            <v>10413</v>
          </cell>
          <cell r="Y3536">
            <v>2042126</v>
          </cell>
          <cell r="Z3536" t="str">
            <v>ASTEC</v>
          </cell>
          <cell r="AA3536">
            <v>4</v>
          </cell>
          <cell r="AB3536" t="str">
            <v>EQUIP. DE INFORMÁTICA</v>
          </cell>
          <cell r="AC3536">
            <v>850</v>
          </cell>
          <cell r="AD3536" t="str">
            <v>BOM</v>
          </cell>
        </row>
        <row r="3537">
          <cell r="X3537">
            <v>10414</v>
          </cell>
          <cell r="Y3537">
            <v>2042127</v>
          </cell>
          <cell r="Z3537" t="str">
            <v>AUDITÓRIO 2</v>
          </cell>
          <cell r="AA3537">
            <v>4</v>
          </cell>
          <cell r="AB3537" t="str">
            <v>EQUIP. DE INFORMÁTICA</v>
          </cell>
          <cell r="AC3537">
            <v>850</v>
          </cell>
          <cell r="AD3537" t="str">
            <v>BOM</v>
          </cell>
        </row>
        <row r="3538">
          <cell r="X3538">
            <v>10415</v>
          </cell>
          <cell r="Y3538">
            <v>2042128</v>
          </cell>
          <cell r="Z3538" t="str">
            <v>SALA MULTIUSO I</v>
          </cell>
          <cell r="AA3538">
            <v>4</v>
          </cell>
          <cell r="AB3538" t="str">
            <v>EQUIP. DE INFORMÁTICA</v>
          </cell>
          <cell r="AC3538">
            <v>850</v>
          </cell>
          <cell r="AD3538" t="str">
            <v>BOM</v>
          </cell>
        </row>
        <row r="3539">
          <cell r="X3539">
            <v>10416</v>
          </cell>
          <cell r="Y3539">
            <v>2042129</v>
          </cell>
          <cell r="Z3539" t="str">
            <v>SALA DA FAMÍLIA UTI</v>
          </cell>
          <cell r="AA3539">
            <v>4</v>
          </cell>
          <cell r="AB3539" t="str">
            <v>EQUIP. DE INFORMÁTICA</v>
          </cell>
          <cell r="AC3539">
            <v>850</v>
          </cell>
          <cell r="AD3539" t="str">
            <v>BOM</v>
          </cell>
        </row>
        <row r="3540">
          <cell r="X3540">
            <v>10417</v>
          </cell>
          <cell r="Y3540">
            <v>2042130</v>
          </cell>
          <cell r="Z3540" t="str">
            <v>NUTRIÇÃO</v>
          </cell>
          <cell r="AA3540">
            <v>4</v>
          </cell>
          <cell r="AB3540" t="str">
            <v>EQUIP. DE INFORMÁTICA</v>
          </cell>
          <cell r="AC3540">
            <v>850</v>
          </cell>
          <cell r="AD3540" t="str">
            <v>BOM</v>
          </cell>
        </row>
        <row r="3541">
          <cell r="X3541">
            <v>10418</v>
          </cell>
          <cell r="Y3541">
            <v>2042131</v>
          </cell>
          <cell r="Z3541" t="str">
            <v>TRIAGEM MÉDICA CHI</v>
          </cell>
          <cell r="AA3541">
            <v>4</v>
          </cell>
          <cell r="AB3541" t="str">
            <v>EQUIP. DE INFORMÁTICA</v>
          </cell>
          <cell r="AC3541">
            <v>850</v>
          </cell>
          <cell r="AD3541" t="str">
            <v>BOM</v>
          </cell>
        </row>
        <row r="3542">
          <cell r="X3542">
            <v>10419</v>
          </cell>
          <cell r="Y3542">
            <v>2042132</v>
          </cell>
          <cell r="Z3542" t="str">
            <v>CONSULTÓRIO 08</v>
          </cell>
          <cell r="AA3542">
            <v>4</v>
          </cell>
          <cell r="AB3542" t="str">
            <v>EQUIP. DE INFORMÁTICA</v>
          </cell>
          <cell r="AC3542">
            <v>850</v>
          </cell>
          <cell r="AD3542" t="str">
            <v>BOM</v>
          </cell>
        </row>
        <row r="3543">
          <cell r="X3543">
            <v>10420</v>
          </cell>
          <cell r="Y3543">
            <v>2042133</v>
          </cell>
          <cell r="Z3543" t="str">
            <v>ESCRITÓRIO DE QUALIDADE</v>
          </cell>
          <cell r="AA3543">
            <v>4</v>
          </cell>
          <cell r="AB3543" t="str">
            <v>EQUIP. DE INFORMÁTICA</v>
          </cell>
          <cell r="AC3543">
            <v>850</v>
          </cell>
          <cell r="AD3543" t="str">
            <v>BOM</v>
          </cell>
        </row>
        <row r="3544">
          <cell r="X3544">
            <v>10421</v>
          </cell>
          <cell r="Y3544">
            <v>2042134</v>
          </cell>
          <cell r="Z3544" t="str">
            <v>ASTEC</v>
          </cell>
          <cell r="AA3544">
            <v>4</v>
          </cell>
          <cell r="AB3544" t="str">
            <v>EQUIP. DE INFORMÁTICA</v>
          </cell>
          <cell r="AC3544">
            <v>850</v>
          </cell>
          <cell r="AD3544" t="str">
            <v>BOM</v>
          </cell>
        </row>
        <row r="3545">
          <cell r="X3545">
            <v>10422</v>
          </cell>
          <cell r="Y3545">
            <v>2042135</v>
          </cell>
          <cell r="Z3545" t="str">
            <v>CENTRAL DE RELACIONAMENTO</v>
          </cell>
          <cell r="AA3545">
            <v>4</v>
          </cell>
          <cell r="AB3545" t="str">
            <v>EQUIP. DE INFORMÁTICA</v>
          </cell>
          <cell r="AC3545">
            <v>850</v>
          </cell>
          <cell r="AD3545" t="str">
            <v>BOM</v>
          </cell>
        </row>
        <row r="3546">
          <cell r="X3546">
            <v>10423</v>
          </cell>
          <cell r="Y3546">
            <v>2042136</v>
          </cell>
          <cell r="Z3546" t="str">
            <v>CENTRAL DE RELACIONAMENTO</v>
          </cell>
          <cell r="AA3546">
            <v>4</v>
          </cell>
          <cell r="AB3546" t="str">
            <v>EQUIP. DE INFORMÁTICA</v>
          </cell>
          <cell r="AC3546">
            <v>850</v>
          </cell>
          <cell r="AD3546" t="str">
            <v>BOM</v>
          </cell>
        </row>
        <row r="3547">
          <cell r="X3547">
            <v>10424</v>
          </cell>
          <cell r="Y3547">
            <v>2042137</v>
          </cell>
          <cell r="Z3547" t="str">
            <v>SESMT</v>
          </cell>
          <cell r="AA3547">
            <v>4</v>
          </cell>
          <cell r="AB3547" t="str">
            <v>EQUIP. DE INFORMÁTICA</v>
          </cell>
          <cell r="AC3547">
            <v>850</v>
          </cell>
          <cell r="AD3547" t="str">
            <v>BOM</v>
          </cell>
        </row>
        <row r="3548">
          <cell r="X3548">
            <v>10425</v>
          </cell>
          <cell r="Y3548">
            <v>2042138</v>
          </cell>
          <cell r="Z3548" t="str">
            <v>ASTEC</v>
          </cell>
          <cell r="AA3548">
            <v>4</v>
          </cell>
          <cell r="AB3548" t="str">
            <v>EQUIP. DE INFORMÁTICA</v>
          </cell>
          <cell r="AC3548">
            <v>850</v>
          </cell>
          <cell r="AD3548" t="str">
            <v>RUIM</v>
          </cell>
        </row>
        <row r="3549">
          <cell r="X3549">
            <v>10426</v>
          </cell>
          <cell r="Y3549">
            <v>2042139</v>
          </cell>
          <cell r="Z3549" t="str">
            <v>ALMOXARIFADO – HGG</v>
          </cell>
          <cell r="AA3549">
            <v>4</v>
          </cell>
          <cell r="AB3549" t="str">
            <v>EQUIP. DE INFORMÁTICA</v>
          </cell>
          <cell r="AC3549">
            <v>850</v>
          </cell>
          <cell r="AD3549" t="str">
            <v>BOM</v>
          </cell>
        </row>
        <row r="3550">
          <cell r="X3550">
            <v>9082</v>
          </cell>
          <cell r="Y3550">
            <v>2042140</v>
          </cell>
          <cell r="Z3550" t="str">
            <v>ADMINISTRAÇÃO - SEDE - COAF</v>
          </cell>
          <cell r="AA3550">
            <v>5</v>
          </cell>
          <cell r="AB3550" t="str">
            <v>EQUIP. DE INFORMÁTICA</v>
          </cell>
          <cell r="AC3550">
            <v>360</v>
          </cell>
          <cell r="AD3550" t="str">
            <v>BOM</v>
          </cell>
        </row>
        <row r="3551">
          <cell r="X3551">
            <v>9083</v>
          </cell>
          <cell r="Y3551">
            <v>2042141</v>
          </cell>
          <cell r="Z3551" t="str">
            <v>ADMINISTRAÇÃO - SEDE - ASCOM</v>
          </cell>
          <cell r="AA3551">
            <v>5</v>
          </cell>
          <cell r="AB3551" t="str">
            <v>EQUIP. DE INFORMÁTICA</v>
          </cell>
          <cell r="AC3551">
            <v>360</v>
          </cell>
          <cell r="AD3551" t="str">
            <v>BOM</v>
          </cell>
        </row>
        <row r="3552">
          <cell r="X3552">
            <v>10469</v>
          </cell>
          <cell r="Y3552">
            <v>2042142</v>
          </cell>
          <cell r="Z3552" t="str">
            <v>COORDENAÇÃO DA CTI</v>
          </cell>
          <cell r="AA3552">
            <v>6</v>
          </cell>
          <cell r="AB3552" t="str">
            <v>MAQ. E EQUIPAMENTOS</v>
          </cell>
          <cell r="AC3552">
            <v>500</v>
          </cell>
          <cell r="AD3552" t="str">
            <v>BOM</v>
          </cell>
        </row>
        <row r="3553">
          <cell r="X3553">
            <v>10467</v>
          </cell>
          <cell r="Y3553">
            <v>2042143</v>
          </cell>
          <cell r="Z3553" t="str">
            <v>CORREDOR DIRETORIAS</v>
          </cell>
          <cell r="AA3553">
            <v>10</v>
          </cell>
          <cell r="AB3553" t="str">
            <v>MÓVEIS E UTENSÍLIOS</v>
          </cell>
          <cell r="AC3553">
            <v>330</v>
          </cell>
          <cell r="AD3553" t="str">
            <v>BOM</v>
          </cell>
        </row>
        <row r="3554">
          <cell r="X3554">
            <v>10458</v>
          </cell>
          <cell r="Y3554">
            <v>2042144</v>
          </cell>
          <cell r="Z3554" t="str">
            <v>UTI - FARMÁCIA SATÉLITE</v>
          </cell>
          <cell r="AA3554">
            <v>10</v>
          </cell>
          <cell r="AB3554" t="str">
            <v>MÓVEIS E UTENSÍLIOS</v>
          </cell>
          <cell r="AC3554">
            <v>550</v>
          </cell>
          <cell r="AD3554" t="str">
            <v>BOM</v>
          </cell>
        </row>
        <row r="3555">
          <cell r="X3555">
            <v>10468</v>
          </cell>
          <cell r="Y3555">
            <v>2042145</v>
          </cell>
          <cell r="Z3555" t="str">
            <v>UTI - FARMÁCIA SATÉLITE</v>
          </cell>
          <cell r="AA3555">
            <v>10</v>
          </cell>
          <cell r="AB3555" t="str">
            <v>MÓVEIS E UTENSÍLIOS</v>
          </cell>
          <cell r="AC3555">
            <v>550</v>
          </cell>
          <cell r="AD3555" t="str">
            <v>BOM</v>
          </cell>
        </row>
        <row r="3556">
          <cell r="X3556">
            <v>10478</v>
          </cell>
          <cell r="Y3556">
            <v>2042146</v>
          </cell>
          <cell r="Z3556" t="str">
            <v>UTI - FARMÁCIA SATÉLITE</v>
          </cell>
          <cell r="AA3556">
            <v>10</v>
          </cell>
          <cell r="AB3556" t="str">
            <v>MÓVEIS E UTENSÍLIOS</v>
          </cell>
          <cell r="AC3556">
            <v>320</v>
          </cell>
          <cell r="AD3556" t="str">
            <v>BOM</v>
          </cell>
        </row>
        <row r="3557">
          <cell r="X3557">
            <v>10488</v>
          </cell>
          <cell r="Y3557">
            <v>2042147</v>
          </cell>
          <cell r="Z3557" t="str">
            <v>UTI - FARMÁCIA SATÉLITE</v>
          </cell>
          <cell r="AA3557">
            <v>10</v>
          </cell>
          <cell r="AB3557" t="str">
            <v>MÓVEIS E UTENSÍLIOS</v>
          </cell>
          <cell r="AC3557">
            <v>190</v>
          </cell>
          <cell r="AD3557" t="str">
            <v>BOM</v>
          </cell>
        </row>
        <row r="3558">
          <cell r="X3558">
            <v>10498</v>
          </cell>
          <cell r="Y3558">
            <v>2042148</v>
          </cell>
          <cell r="Z3558" t="str">
            <v>UTI - FARMÁCIA SATÉLITE</v>
          </cell>
          <cell r="AA3558">
            <v>10</v>
          </cell>
          <cell r="AB3558" t="str">
            <v>MÓVEIS E UTENSÍLIOS</v>
          </cell>
          <cell r="AC3558">
            <v>190</v>
          </cell>
          <cell r="AD3558" t="str">
            <v>BOM</v>
          </cell>
        </row>
        <row r="3559">
          <cell r="X3559">
            <v>10499</v>
          </cell>
          <cell r="Y3559">
            <v>2042149</v>
          </cell>
          <cell r="Z3559" t="str">
            <v>UTI - FARMÁCIA SATÉLITE</v>
          </cell>
          <cell r="AA3559">
            <v>10</v>
          </cell>
          <cell r="AB3559" t="str">
            <v>MÓVEIS E UTENSÍLIOS</v>
          </cell>
          <cell r="AC3559">
            <v>190</v>
          </cell>
          <cell r="AD3559" t="str">
            <v>BOM</v>
          </cell>
        </row>
        <row r="3560">
          <cell r="X3560">
            <v>10452</v>
          </cell>
          <cell r="Y3560">
            <v>2042150</v>
          </cell>
          <cell r="Z3560" t="str">
            <v>CENTRO CIRÚRGICO</v>
          </cell>
          <cell r="AA3560">
            <v>3</v>
          </cell>
          <cell r="AB3560" t="str">
            <v>MAQ. E EQUIPAMENTOS</v>
          </cell>
          <cell r="AC3560">
            <v>50</v>
          </cell>
          <cell r="AD3560" t="str">
            <v>BOM</v>
          </cell>
        </row>
        <row r="3561">
          <cell r="X3561">
            <v>10453</v>
          </cell>
          <cell r="Y3561">
            <v>2042151</v>
          </cell>
          <cell r="Z3561" t="str">
            <v>CENTRO CIRÚRGICO</v>
          </cell>
          <cell r="AA3561">
            <v>3</v>
          </cell>
          <cell r="AB3561" t="str">
            <v>MAQ. E EQUIPAMENTOS</v>
          </cell>
          <cell r="AC3561">
            <v>50</v>
          </cell>
          <cell r="AD3561" t="str">
            <v>BOM</v>
          </cell>
        </row>
        <row r="3562">
          <cell r="X3562">
            <v>10454</v>
          </cell>
          <cell r="Y3562">
            <v>2042152</v>
          </cell>
          <cell r="Z3562" t="str">
            <v>CENTRO CIRÚRGICO</v>
          </cell>
          <cell r="AA3562">
            <v>3</v>
          </cell>
          <cell r="AB3562" t="str">
            <v>MAQ. E EQUIPAMENTOS</v>
          </cell>
          <cell r="AC3562">
            <v>50</v>
          </cell>
          <cell r="AD3562" t="str">
            <v>BOM</v>
          </cell>
        </row>
        <row r="3563">
          <cell r="X3563">
            <v>10455</v>
          </cell>
          <cell r="Y3563">
            <v>2042153</v>
          </cell>
          <cell r="Z3563" t="str">
            <v>CENTRO CIRÚRGICO</v>
          </cell>
          <cell r="AA3563">
            <v>3</v>
          </cell>
          <cell r="AB3563" t="str">
            <v>MAQ. E EQUIPAMENTOS</v>
          </cell>
          <cell r="AC3563">
            <v>50</v>
          </cell>
          <cell r="AD3563" t="str">
            <v>BOM</v>
          </cell>
        </row>
        <row r="3564">
          <cell r="X3564">
            <v>10456</v>
          </cell>
          <cell r="Y3564">
            <v>2042154</v>
          </cell>
          <cell r="Z3564" t="str">
            <v>CENTRO CIRÚRGICO</v>
          </cell>
          <cell r="AA3564">
            <v>3</v>
          </cell>
          <cell r="AB3564" t="str">
            <v>MAQ. E EQUIPAMENTOS</v>
          </cell>
          <cell r="AC3564">
            <v>50</v>
          </cell>
          <cell r="AD3564" t="str">
            <v>BOM</v>
          </cell>
        </row>
        <row r="3565">
          <cell r="X3565">
            <v>10457</v>
          </cell>
          <cell r="Y3565">
            <v>2042155</v>
          </cell>
          <cell r="Z3565" t="str">
            <v>CENTRO CIRÚRGICO</v>
          </cell>
          <cell r="AA3565">
            <v>3</v>
          </cell>
          <cell r="AB3565" t="str">
            <v>MAQ. E EQUIPAMENTOS</v>
          </cell>
          <cell r="AC3565">
            <v>50</v>
          </cell>
          <cell r="AD3565" t="str">
            <v>BOM</v>
          </cell>
        </row>
        <row r="3566">
          <cell r="X3566">
            <v>10461</v>
          </cell>
          <cell r="Y3566">
            <v>2042156</v>
          </cell>
          <cell r="Z3566" t="str">
            <v>ALMOXARIFADO – HGG</v>
          </cell>
          <cell r="AA3566">
            <v>3</v>
          </cell>
          <cell r="AB3566" t="str">
            <v>MAQ. E EQUIPAMENTOS</v>
          </cell>
          <cell r="AC3566">
            <v>900</v>
          </cell>
          <cell r="AD3566" t="str">
            <v>BOM</v>
          </cell>
        </row>
        <row r="3567">
          <cell r="X3567">
            <v>10471</v>
          </cell>
          <cell r="Y3567">
            <v>2042157</v>
          </cell>
          <cell r="Z3567" t="str">
            <v>CENTRAL DE MATERIAL E ESTERILIZAÇÃO</v>
          </cell>
          <cell r="AA3567">
            <v>3</v>
          </cell>
          <cell r="AB3567" t="str">
            <v>MAQ. E EQUIPAMENTOS</v>
          </cell>
          <cell r="AC3567">
            <v>2000</v>
          </cell>
          <cell r="AD3567" t="str">
            <v>BOM</v>
          </cell>
        </row>
        <row r="3568">
          <cell r="X3568">
            <v>10462</v>
          </cell>
          <cell r="Y3568">
            <v>2042158</v>
          </cell>
          <cell r="Z3568" t="str">
            <v>CLÍNICA MÉDICA</v>
          </cell>
          <cell r="AA3568">
            <v>10</v>
          </cell>
          <cell r="AB3568" t="str">
            <v>MAQ. E EQUIPAMENTOS</v>
          </cell>
          <cell r="AC3568">
            <v>2600</v>
          </cell>
          <cell r="AD3568" t="str">
            <v>BOM</v>
          </cell>
        </row>
        <row r="3569">
          <cell r="X3569">
            <v>10465</v>
          </cell>
          <cell r="Y3569">
            <v>2042159</v>
          </cell>
          <cell r="Z3569" t="str">
            <v>CLÍNICA MÉDICA</v>
          </cell>
          <cell r="AA3569">
            <v>10</v>
          </cell>
          <cell r="AB3569" t="str">
            <v>MAQ. E EQUIPAMENTOS</v>
          </cell>
          <cell r="AC3569">
            <v>2600</v>
          </cell>
          <cell r="AD3569" t="str">
            <v>BOM</v>
          </cell>
        </row>
        <row r="3570">
          <cell r="X3570">
            <v>10463</v>
          </cell>
          <cell r="Y3570">
            <v>2042160</v>
          </cell>
          <cell r="Z3570" t="str">
            <v>CLÍNICA CIRURGICA</v>
          </cell>
          <cell r="AA3570">
            <v>10</v>
          </cell>
          <cell r="AB3570" t="str">
            <v>MAQ. E EQUIPAMENTOS</v>
          </cell>
          <cell r="AC3570">
            <v>2600</v>
          </cell>
          <cell r="AD3570" t="str">
            <v>BOM</v>
          </cell>
        </row>
        <row r="3571">
          <cell r="X3571">
            <v>10464</v>
          </cell>
          <cell r="Y3571">
            <v>2042161</v>
          </cell>
          <cell r="Z3571" t="str">
            <v>CLÍNICA CIRURGICA</v>
          </cell>
          <cell r="AA3571">
            <v>10</v>
          </cell>
          <cell r="AB3571" t="str">
            <v>MAQ. E EQUIPAMENTOS</v>
          </cell>
          <cell r="AC3571">
            <v>2600</v>
          </cell>
          <cell r="AD3571" t="str">
            <v>BOM</v>
          </cell>
        </row>
        <row r="3572">
          <cell r="X3572">
            <v>10466</v>
          </cell>
          <cell r="Y3572">
            <v>2042162</v>
          </cell>
          <cell r="Z3572" t="str">
            <v>ASTEC</v>
          </cell>
          <cell r="AA3572">
            <v>6</v>
          </cell>
          <cell r="AB3572" t="str">
            <v>EQUIP. DE INFORMÁTICA</v>
          </cell>
          <cell r="AC3572">
            <v>1500</v>
          </cell>
          <cell r="AD3572" t="str">
            <v>BOM</v>
          </cell>
        </row>
        <row r="3573">
          <cell r="X3573">
            <v>10472</v>
          </cell>
          <cell r="Y3573">
            <v>2042163</v>
          </cell>
          <cell r="Z3573" t="str">
            <v>CENTRO CIRÚRGICO</v>
          </cell>
          <cell r="AA3573">
            <v>6</v>
          </cell>
          <cell r="AB3573" t="str">
            <v>MAQ. E EQUIPAMENTOS</v>
          </cell>
          <cell r="AC3573">
            <v>500</v>
          </cell>
          <cell r="AD3573" t="str">
            <v>BOM</v>
          </cell>
        </row>
        <row r="3574">
          <cell r="X3574">
            <v>10476</v>
          </cell>
          <cell r="Y3574">
            <v>2042164</v>
          </cell>
          <cell r="Z3574" t="str">
            <v>APOIO AO DIAGNÓSTICO – FONOAUDIOLOGIA</v>
          </cell>
          <cell r="AA3574">
            <v>3</v>
          </cell>
          <cell r="AB3574" t="str">
            <v>MAQ. E EQUIPAMENTOS</v>
          </cell>
          <cell r="AC3574">
            <v>230</v>
          </cell>
          <cell r="AD3574" t="str">
            <v>BOM</v>
          </cell>
        </row>
        <row r="3575">
          <cell r="X3575">
            <v>10447</v>
          </cell>
          <cell r="Y3575">
            <v>2042165</v>
          </cell>
          <cell r="Z3575" t="str">
            <v>CENTRO CIRÚRGICO</v>
          </cell>
          <cell r="AA3575">
            <v>10</v>
          </cell>
          <cell r="AB3575" t="str">
            <v>INSTRUMENTAIS CIRURGICOS</v>
          </cell>
          <cell r="AC3575">
            <v>32000</v>
          </cell>
          <cell r="AD3575" t="str">
            <v>BOM</v>
          </cell>
        </row>
        <row r="3576">
          <cell r="X3576">
            <v>10451</v>
          </cell>
          <cell r="Y3576">
            <v>2042166</v>
          </cell>
          <cell r="Z3576" t="str">
            <v>CENTRO CIRÚRGICO</v>
          </cell>
          <cell r="AA3576">
            <v>10</v>
          </cell>
          <cell r="AB3576" t="str">
            <v>INSTRUMENTAIS CIRURGICOS</v>
          </cell>
          <cell r="AC3576">
            <v>8800</v>
          </cell>
          <cell r="AD3576" t="str">
            <v>BOM</v>
          </cell>
        </row>
        <row r="3577">
          <cell r="X3577">
            <v>9069</v>
          </cell>
          <cell r="Y3577">
            <v>2042167</v>
          </cell>
          <cell r="Z3577" t="str">
            <v>CENTRO CIRÚRGICO</v>
          </cell>
          <cell r="AA3577">
            <v>10</v>
          </cell>
          <cell r="AB3577" t="str">
            <v>INSTRUMENTAIS CIRURGICOS</v>
          </cell>
          <cell r="AC3577">
            <v>8800</v>
          </cell>
          <cell r="AD3577" t="str">
            <v>BOM</v>
          </cell>
        </row>
        <row r="3578">
          <cell r="X3578">
            <v>10450</v>
          </cell>
          <cell r="Y3578">
            <v>2042168</v>
          </cell>
          <cell r="Z3578" t="str">
            <v>CENTRO CIRÚRGICO</v>
          </cell>
          <cell r="AA3578">
            <v>10</v>
          </cell>
          <cell r="AB3578" t="str">
            <v>INSTRUMENTAIS CIRURGICOS</v>
          </cell>
          <cell r="AC3578">
            <v>4800</v>
          </cell>
          <cell r="AD3578" t="str">
            <v>BOM</v>
          </cell>
        </row>
        <row r="3579">
          <cell r="X3579">
            <v>10449</v>
          </cell>
          <cell r="Y3579">
            <v>2042169</v>
          </cell>
          <cell r="Z3579" t="str">
            <v>CENTRO CIRÚRGICO</v>
          </cell>
          <cell r="AA3579">
            <v>10</v>
          </cell>
          <cell r="AB3579" t="str">
            <v>INSTRUMENTAIS CIRURGICOS</v>
          </cell>
          <cell r="AC3579">
            <v>4800</v>
          </cell>
          <cell r="AD3579" t="str">
            <v>BOM</v>
          </cell>
        </row>
        <row r="3580">
          <cell r="X3580">
            <v>10442</v>
          </cell>
          <cell r="Y3580">
            <v>2042170</v>
          </cell>
          <cell r="Z3580" t="str">
            <v>CENTRO CIRÚRGICO</v>
          </cell>
          <cell r="AA3580">
            <v>10</v>
          </cell>
          <cell r="AB3580" t="str">
            <v>INSTRUMENTAIS CIRURGICOS</v>
          </cell>
          <cell r="AC3580">
            <v>10500</v>
          </cell>
          <cell r="AD3580" t="str">
            <v>BOM</v>
          </cell>
        </row>
        <row r="3581">
          <cell r="X3581">
            <v>10446</v>
          </cell>
          <cell r="Y3581">
            <v>2042171</v>
          </cell>
          <cell r="Z3581" t="str">
            <v>CENTRO CIRÚRGICO</v>
          </cell>
          <cell r="AA3581">
            <v>10</v>
          </cell>
          <cell r="AB3581" t="str">
            <v>INSTRUMENTAIS CIRURGICOS</v>
          </cell>
          <cell r="AC3581">
            <v>27000</v>
          </cell>
          <cell r="AD3581" t="str">
            <v>BOM</v>
          </cell>
        </row>
        <row r="3582">
          <cell r="X3582">
            <v>9067</v>
          </cell>
          <cell r="Y3582">
            <v>2042173</v>
          </cell>
          <cell r="Z3582" t="str">
            <v>CENTRO CIRÚRGICO</v>
          </cell>
          <cell r="AA3582">
            <v>3</v>
          </cell>
          <cell r="AB3582" t="str">
            <v>EQUIP. DE INFORMÁTICA</v>
          </cell>
          <cell r="AC3582">
            <v>610</v>
          </cell>
          <cell r="AD3582" t="str">
            <v>BOM</v>
          </cell>
        </row>
        <row r="3583">
          <cell r="X3583">
            <v>9065</v>
          </cell>
          <cell r="Y3583">
            <v>2042174</v>
          </cell>
          <cell r="Z3583" t="str">
            <v>OUVIDORIA</v>
          </cell>
          <cell r="AA3583">
            <v>3</v>
          </cell>
          <cell r="AB3583" t="str">
            <v>EQUIP. DE INFORMÁTICA</v>
          </cell>
          <cell r="AC3583">
            <v>610</v>
          </cell>
          <cell r="AD3583" t="str">
            <v>BOM</v>
          </cell>
        </row>
        <row r="3584">
          <cell r="X3584">
            <v>9103</v>
          </cell>
          <cell r="Y3584">
            <v>2042175</v>
          </cell>
          <cell r="Z3584" t="str">
            <v>ALMOXARIFADO – HGG</v>
          </cell>
          <cell r="AA3584">
            <v>10</v>
          </cell>
          <cell r="AB3584" t="str">
            <v>EQUIP. DE INFORMÁTICA</v>
          </cell>
          <cell r="AC3584">
            <v>180</v>
          </cell>
          <cell r="AD3584" t="str">
            <v>BOM</v>
          </cell>
        </row>
        <row r="3585">
          <cell r="X3585">
            <v>9104</v>
          </cell>
          <cell r="Y3585">
            <v>2042176</v>
          </cell>
          <cell r="Z3585" t="str">
            <v>CENTRO CIRÚRGICO - SALA DE MÁQUINAS</v>
          </cell>
          <cell r="AA3585">
            <v>10</v>
          </cell>
          <cell r="AB3585" t="str">
            <v>EQUIP. DE INFORMÁTICA</v>
          </cell>
          <cell r="AC3585">
            <v>180</v>
          </cell>
          <cell r="AD3585" t="str">
            <v>BOM</v>
          </cell>
        </row>
        <row r="3586">
          <cell r="X3586">
            <v>9102</v>
          </cell>
          <cell r="Y3586">
            <v>2042177</v>
          </cell>
          <cell r="Z3586" t="str">
            <v>ASTEC</v>
          </cell>
          <cell r="AA3586">
            <v>10</v>
          </cell>
          <cell r="AB3586" t="str">
            <v>EQUIP. DE INFORMÁTICA</v>
          </cell>
          <cell r="AC3586">
            <v>180</v>
          </cell>
          <cell r="AD3586" t="str">
            <v>BOM</v>
          </cell>
        </row>
        <row r="3587">
          <cell r="X3587">
            <v>10483</v>
          </cell>
          <cell r="Y3587">
            <v>2042178</v>
          </cell>
          <cell r="Z3587" t="str">
            <v>CENTRO CIRÚRGICO</v>
          </cell>
          <cell r="AA3587">
            <v>10</v>
          </cell>
          <cell r="AB3587" t="str">
            <v>MAQ. E EQUIPAMENTOS</v>
          </cell>
          <cell r="AC3587">
            <v>1300</v>
          </cell>
          <cell r="AD3587" t="str">
            <v>BOM</v>
          </cell>
        </row>
        <row r="3588">
          <cell r="X3588">
            <v>10484</v>
          </cell>
          <cell r="Y3588">
            <v>2042179</v>
          </cell>
          <cell r="Z3588" t="str">
            <v>CENTRO CIRÚRGICO</v>
          </cell>
          <cell r="AA3588">
            <v>10</v>
          </cell>
          <cell r="AB3588" t="str">
            <v>MAQ. E EQUIPAMENTOS</v>
          </cell>
          <cell r="AC3588">
            <v>1300</v>
          </cell>
          <cell r="AD3588" t="str">
            <v>BOM</v>
          </cell>
        </row>
        <row r="3589">
          <cell r="X3589">
            <v>9101</v>
          </cell>
          <cell r="Y3589">
            <v>2042180</v>
          </cell>
          <cell r="Z3589" t="str">
            <v>REFEITÓRIO DOS TERC.</v>
          </cell>
          <cell r="AA3589">
            <v>3</v>
          </cell>
          <cell r="AB3589" t="str">
            <v>MAQ. E EQUIPAMENTOS</v>
          </cell>
          <cell r="AC3589">
            <v>50</v>
          </cell>
          <cell r="AD3589" t="str">
            <v>BOM</v>
          </cell>
        </row>
        <row r="3590">
          <cell r="X3590">
            <v>10474</v>
          </cell>
          <cell r="Y3590">
            <v>2042181</v>
          </cell>
          <cell r="Z3590" t="str">
            <v>CENTRO CIRÚRGICO</v>
          </cell>
          <cell r="AA3590">
            <v>6</v>
          </cell>
          <cell r="AB3590" t="str">
            <v>MAQ. E EQUIPAMENTOS</v>
          </cell>
          <cell r="AC3590">
            <v>930</v>
          </cell>
          <cell r="AD3590" t="str">
            <v>BOM</v>
          </cell>
        </row>
        <row r="3591">
          <cell r="X3591">
            <v>9109</v>
          </cell>
          <cell r="Y3591">
            <v>2042182</v>
          </cell>
          <cell r="Z3591" t="str">
            <v>APOIO AO DIAGNÓSTICO</v>
          </cell>
          <cell r="AA3591">
            <v>8</v>
          </cell>
          <cell r="AB3591" t="str">
            <v>MAQ. E EQUIPAMENTOS</v>
          </cell>
          <cell r="AC3591">
            <v>930</v>
          </cell>
          <cell r="AD3591" t="str">
            <v>BOM</v>
          </cell>
        </row>
        <row r="3592">
          <cell r="X3592">
            <v>9110</v>
          </cell>
          <cell r="Y3592">
            <v>2042183</v>
          </cell>
          <cell r="Z3592" t="str">
            <v>APOIO AO DIAGNÓSTICO</v>
          </cell>
          <cell r="AA3592">
            <v>8</v>
          </cell>
          <cell r="AB3592" t="str">
            <v>MAQ. E EQUIPAMENTOS</v>
          </cell>
          <cell r="AC3592">
            <v>930</v>
          </cell>
          <cell r="AD3592" t="str">
            <v>BOM</v>
          </cell>
        </row>
        <row r="3593">
          <cell r="X3593">
            <v>9084</v>
          </cell>
          <cell r="Y3593">
            <v>2042184</v>
          </cell>
          <cell r="Z3593" t="str">
            <v>CENTRO CIRÚRGICO</v>
          </cell>
          <cell r="AA3593">
            <v>5</v>
          </cell>
          <cell r="AB3593" t="str">
            <v>MAQ. E EQUIPAMENTOS</v>
          </cell>
          <cell r="AC3593">
            <v>400</v>
          </cell>
          <cell r="AD3593" t="str">
            <v>BOM</v>
          </cell>
        </row>
        <row r="3594">
          <cell r="X3594">
            <v>9111</v>
          </cell>
          <cell r="Y3594">
            <v>2042185</v>
          </cell>
          <cell r="Z3594" t="str">
            <v>UTI</v>
          </cell>
          <cell r="AA3594">
            <v>5</v>
          </cell>
          <cell r="AB3594" t="str">
            <v>MAQ. E EQUIPAMENTOS</v>
          </cell>
          <cell r="AC3594">
            <v>400</v>
          </cell>
          <cell r="AD3594" t="str">
            <v>BOM</v>
          </cell>
        </row>
        <row r="3595">
          <cell r="X3595">
            <v>9114</v>
          </cell>
          <cell r="Y3595">
            <v>2042186</v>
          </cell>
          <cell r="Z3595" t="str">
            <v>AMBULATÓRIO (EVENTOS)</v>
          </cell>
          <cell r="AA3595">
            <v>10</v>
          </cell>
          <cell r="AB3595" t="str">
            <v>MÓVEIS E UTENSÍLIOS</v>
          </cell>
          <cell r="AC3595">
            <v>450</v>
          </cell>
          <cell r="AD3595" t="str">
            <v>BOM</v>
          </cell>
        </row>
        <row r="3596">
          <cell r="X3596">
            <v>9106</v>
          </cell>
          <cell r="Y3596">
            <v>2042187</v>
          </cell>
          <cell r="Z3596" t="str">
            <v>T.I.</v>
          </cell>
          <cell r="AA3596">
            <v>4</v>
          </cell>
          <cell r="AB3596" t="str">
            <v>EQUIP. DE INFORMÁTICA</v>
          </cell>
          <cell r="AC3596">
            <v>1300</v>
          </cell>
          <cell r="AD3596" t="str">
            <v>BOM</v>
          </cell>
        </row>
        <row r="3597">
          <cell r="X3597">
            <v>9112</v>
          </cell>
          <cell r="Y3597">
            <v>2042188</v>
          </cell>
          <cell r="Z3597" t="str">
            <v>GALPÃO ALMOXARIFADO</v>
          </cell>
          <cell r="AA3597">
            <v>10</v>
          </cell>
          <cell r="AB3597" t="str">
            <v>MAQ. E EQUIPAMENTOS</v>
          </cell>
          <cell r="AC3597">
            <v>2000</v>
          </cell>
          <cell r="AD3597" t="str">
            <v>BOM</v>
          </cell>
        </row>
        <row r="3598">
          <cell r="X3598">
            <v>9113</v>
          </cell>
          <cell r="Y3598">
            <v>2042189</v>
          </cell>
          <cell r="Z3598" t="str">
            <v>GALPÃO ALMOXARIFADO</v>
          </cell>
          <cell r="AA3598">
            <v>10</v>
          </cell>
          <cell r="AB3598" t="str">
            <v>MAQ. E EQUIPAMENTOS</v>
          </cell>
          <cell r="AC3598">
            <v>2000</v>
          </cell>
          <cell r="AD3598" t="str">
            <v>BOM</v>
          </cell>
        </row>
        <row r="3599">
          <cell r="X3599">
            <v>9115</v>
          </cell>
          <cell r="Y3599">
            <v>2042190</v>
          </cell>
          <cell r="Z3599" t="str">
            <v>APOIO AO DIAGNÓSTICO</v>
          </cell>
          <cell r="AA3599">
            <v>10</v>
          </cell>
          <cell r="AB3599" t="str">
            <v>MAQ. E EQUIPAMENTOS</v>
          </cell>
          <cell r="AC3599">
            <v>8500</v>
          </cell>
          <cell r="AD3599" t="str">
            <v>BOM</v>
          </cell>
        </row>
        <row r="3600">
          <cell r="X3600">
            <v>9116</v>
          </cell>
          <cell r="Y3600">
            <v>2042191</v>
          </cell>
          <cell r="Z3600" t="str">
            <v>APOIO AO DIAGNÓSTICO</v>
          </cell>
          <cell r="AA3600">
            <v>10</v>
          </cell>
          <cell r="AB3600" t="str">
            <v>MAQ. E EQUIPAMENTOS</v>
          </cell>
          <cell r="AC3600">
            <v>8500</v>
          </cell>
          <cell r="AD3600" t="str">
            <v>BOM</v>
          </cell>
        </row>
        <row r="3601">
          <cell r="X3601">
            <v>9117</v>
          </cell>
          <cell r="Y3601">
            <v>2042192</v>
          </cell>
          <cell r="Z3601" t="str">
            <v>APOIO AO DIAGNÓSTICO</v>
          </cell>
          <cell r="AA3601">
            <v>10</v>
          </cell>
          <cell r="AB3601" t="str">
            <v>MAQ. E EQUIPAMENTOS</v>
          </cell>
          <cell r="AC3601">
            <v>8500</v>
          </cell>
          <cell r="AD3601" t="str">
            <v>BOM</v>
          </cell>
        </row>
        <row r="3602">
          <cell r="X3602">
            <v>9118</v>
          </cell>
          <cell r="Y3602">
            <v>2042193</v>
          </cell>
          <cell r="Z3602" t="str">
            <v>APOIO AO DIAGNÓSTICO</v>
          </cell>
          <cell r="AA3602">
            <v>5</v>
          </cell>
          <cell r="AB3602" t="str">
            <v>MAQ. E EQUIPAMENTOS</v>
          </cell>
          <cell r="AC3602">
            <v>4300</v>
          </cell>
          <cell r="AD3602" t="str">
            <v>BOM</v>
          </cell>
        </row>
        <row r="3603">
          <cell r="X3603">
            <v>9119</v>
          </cell>
          <cell r="Y3603">
            <v>2042194</v>
          </cell>
          <cell r="Z3603" t="str">
            <v>CENTRAL DE MATERIAL E ESTERILIZAÇÃO</v>
          </cell>
          <cell r="AA3603">
            <v>10</v>
          </cell>
          <cell r="AB3603" t="str">
            <v>INSTRUMENTAIS CIRURGICOS</v>
          </cell>
          <cell r="AC3603">
            <v>10500</v>
          </cell>
          <cell r="AD3603" t="str">
            <v>BOM</v>
          </cell>
        </row>
        <row r="3604">
          <cell r="X3604">
            <v>9120</v>
          </cell>
          <cell r="Y3604">
            <v>2042195</v>
          </cell>
          <cell r="Z3604" t="str">
            <v>BIBLIOTECA</v>
          </cell>
          <cell r="AA3604">
            <v>10</v>
          </cell>
          <cell r="AB3604" t="str">
            <v>MÓVEIS E UTENSÍLIOS</v>
          </cell>
          <cell r="AC3604">
            <v>350</v>
          </cell>
          <cell r="AD3604" t="str">
            <v>BOM</v>
          </cell>
        </row>
        <row r="3605">
          <cell r="X3605">
            <v>9122</v>
          </cell>
          <cell r="Y3605">
            <v>2042196</v>
          </cell>
          <cell r="Z3605" t="str">
            <v>CENTRAL DE MATERIAL E ESTERILIZAÇÃO</v>
          </cell>
          <cell r="AA3605">
            <v>10</v>
          </cell>
          <cell r="AB3605" t="str">
            <v>MAQ. E EQUIPAMENTOS</v>
          </cell>
          <cell r="AC3605">
            <v>9000</v>
          </cell>
          <cell r="AD3605" t="str">
            <v>BOM</v>
          </cell>
        </row>
        <row r="3606">
          <cell r="X3606">
            <v>9123</v>
          </cell>
          <cell r="Y3606">
            <v>2042197</v>
          </cell>
          <cell r="Z3606" t="str">
            <v>CENTRO CIRÚRGICO</v>
          </cell>
          <cell r="AA3606">
            <v>5</v>
          </cell>
          <cell r="AB3606" t="str">
            <v>MAQ. E EQUIPAMENTOS</v>
          </cell>
          <cell r="AC3606">
            <v>1200</v>
          </cell>
          <cell r="AD3606" t="str">
            <v>BOM</v>
          </cell>
        </row>
        <row r="3607">
          <cell r="X3607">
            <v>9124</v>
          </cell>
          <cell r="Y3607">
            <v>2042198</v>
          </cell>
          <cell r="Z3607" t="str">
            <v>CENTRAL DE MATERIAL E ESTERILIZAÇÃO</v>
          </cell>
          <cell r="AA3607">
            <v>10</v>
          </cell>
          <cell r="AB3607" t="str">
            <v>MAQ. E EQUIPAMENTOS</v>
          </cell>
          <cell r="AC3607">
            <v>7200</v>
          </cell>
          <cell r="AD3607" t="str">
            <v>BOM</v>
          </cell>
        </row>
        <row r="3608">
          <cell r="X3608">
            <v>9125</v>
          </cell>
          <cell r="Y3608">
            <v>2042199</v>
          </cell>
          <cell r="Z3608" t="str">
            <v>CENTRAL DE MATERIAL E ESTERILIZAÇÃO</v>
          </cell>
          <cell r="AA3608">
            <v>10</v>
          </cell>
          <cell r="AB3608" t="str">
            <v>MAQ. E EQUIPAMENTOS</v>
          </cell>
          <cell r="AC3608">
            <v>17000</v>
          </cell>
          <cell r="AD3608" t="str">
            <v>BOM</v>
          </cell>
        </row>
        <row r="3609">
          <cell r="X3609">
            <v>9105</v>
          </cell>
          <cell r="Y3609">
            <v>2042200</v>
          </cell>
          <cell r="Z3609" t="str">
            <v>T.I.</v>
          </cell>
          <cell r="AA3609">
            <v>5</v>
          </cell>
          <cell r="AB3609" t="str">
            <v>EQUIP. DE INFORMÁTICA</v>
          </cell>
          <cell r="AC3609">
            <v>100</v>
          </cell>
          <cell r="AD3609" t="str">
            <v>BOM</v>
          </cell>
        </row>
        <row r="3610">
          <cell r="X3610">
            <v>9107</v>
          </cell>
          <cell r="Y3610">
            <v>2042201</v>
          </cell>
          <cell r="Z3610" t="str">
            <v>APOIO AO DIAGNÓSTICO</v>
          </cell>
          <cell r="AA3610">
            <v>4</v>
          </cell>
          <cell r="AB3610" t="str">
            <v>EQUIP. DE INFORMÁTICA</v>
          </cell>
          <cell r="AC3610">
            <v>1420</v>
          </cell>
          <cell r="AD3610" t="str">
            <v>BOM</v>
          </cell>
        </row>
        <row r="3611">
          <cell r="X3611">
            <v>9108</v>
          </cell>
          <cell r="Y3611">
            <v>2042202</v>
          </cell>
          <cell r="Z3611" t="str">
            <v>APOIO AO DIAGNÓSTICO</v>
          </cell>
          <cell r="AA3611">
            <v>4</v>
          </cell>
          <cell r="AB3611" t="str">
            <v>EQUIP. DE INFORMÁTICA</v>
          </cell>
          <cell r="AC3611">
            <v>1420</v>
          </cell>
          <cell r="AD3611" t="str">
            <v>BOM</v>
          </cell>
        </row>
        <row r="3612">
          <cell r="X3612">
            <v>9126</v>
          </cell>
          <cell r="Y3612">
            <v>2042203</v>
          </cell>
          <cell r="Z3612" t="str">
            <v>ALMOXARIFADO</v>
          </cell>
          <cell r="AA3612">
            <v>5</v>
          </cell>
          <cell r="AB3612" t="str">
            <v>MAQ. E EQUIPAMENTOS</v>
          </cell>
          <cell r="AC3612">
            <v>200</v>
          </cell>
          <cell r="AD3612" t="str">
            <v>BOM</v>
          </cell>
        </row>
        <row r="3613">
          <cell r="X3613">
            <v>9127</v>
          </cell>
          <cell r="Y3613">
            <v>2042204</v>
          </cell>
          <cell r="Z3613" t="str">
            <v>ALMOXARIFADO</v>
          </cell>
          <cell r="AA3613">
            <v>5</v>
          </cell>
          <cell r="AB3613" t="str">
            <v>MAQ. E EQUIPAMENTOS</v>
          </cell>
          <cell r="AC3613">
            <v>200</v>
          </cell>
          <cell r="AD3613" t="str">
            <v>BOM</v>
          </cell>
        </row>
        <row r="3614">
          <cell r="X3614">
            <v>9129</v>
          </cell>
          <cell r="Y3614">
            <v>2042205</v>
          </cell>
          <cell r="Z3614" t="str">
            <v>AMBULATÓRIO - AMA</v>
          </cell>
          <cell r="AA3614">
            <v>5</v>
          </cell>
          <cell r="AB3614" t="str">
            <v>MAQ. E EQUIPAMENTOS</v>
          </cell>
          <cell r="AC3614">
            <v>1900</v>
          </cell>
          <cell r="AD3614" t="str">
            <v>BOM</v>
          </cell>
        </row>
        <row r="3615">
          <cell r="X3615">
            <v>9128</v>
          </cell>
          <cell r="Y3615">
            <v>2042206</v>
          </cell>
          <cell r="Z3615" t="str">
            <v>AMBULATÓRIO - AMA</v>
          </cell>
          <cell r="AA3615">
            <v>5</v>
          </cell>
          <cell r="AB3615" t="str">
            <v>MAQ. E EQUIPAMENTOS</v>
          </cell>
          <cell r="AC3615">
            <v>1900</v>
          </cell>
          <cell r="AD3615" t="str">
            <v>BOM</v>
          </cell>
        </row>
        <row r="3616">
          <cell r="X3616">
            <v>9130</v>
          </cell>
          <cell r="Y3616">
            <v>2042207</v>
          </cell>
          <cell r="Z3616" t="str">
            <v>AMBULATÓRIO - AMA</v>
          </cell>
          <cell r="AA3616">
            <v>5</v>
          </cell>
          <cell r="AB3616" t="str">
            <v>MAQ. E EQUIPAMENTOS</v>
          </cell>
          <cell r="AC3616">
            <v>650</v>
          </cell>
          <cell r="AD3616" t="str">
            <v>BOM</v>
          </cell>
        </row>
        <row r="3617">
          <cell r="X3617">
            <v>9131</v>
          </cell>
          <cell r="Y3617">
            <v>2042208</v>
          </cell>
          <cell r="Z3617" t="str">
            <v>BIBLIOTECA</v>
          </cell>
          <cell r="AA3617">
            <v>5</v>
          </cell>
          <cell r="AB3617" t="str">
            <v>MÓVEIS E UTENSÍLIOS</v>
          </cell>
          <cell r="AC3617">
            <v>850.75</v>
          </cell>
          <cell r="AD3617" t="str">
            <v>BOM</v>
          </cell>
        </row>
        <row r="3618">
          <cell r="X3618">
            <v>9134</v>
          </cell>
          <cell r="Y3618">
            <v>975375</v>
          </cell>
          <cell r="Z3618" t="str">
            <v>ADMINISTRAÇÃO - SEDE - COEX</v>
          </cell>
          <cell r="AA3618">
            <v>6</v>
          </cell>
          <cell r="AB3618" t="str">
            <v>MAQ. E EQUIPAMENTOS</v>
          </cell>
          <cell r="AC3618">
            <v>95</v>
          </cell>
          <cell r="AD3618" t="str">
            <v>BOM</v>
          </cell>
        </row>
        <row r="3619">
          <cell r="X3619">
            <v>9135</v>
          </cell>
          <cell r="Y3619">
            <v>975376</v>
          </cell>
          <cell r="Z3619" t="str">
            <v>AMBULATÓRIO</v>
          </cell>
          <cell r="AA3619">
            <v>6</v>
          </cell>
          <cell r="AB3619" t="str">
            <v>MAQ. E EQUIPAMENTOS</v>
          </cell>
          <cell r="AC3619">
            <v>95</v>
          </cell>
          <cell r="AD3619" t="str">
            <v>BOM</v>
          </cell>
        </row>
        <row r="3620">
          <cell r="X3620">
            <v>9136</v>
          </cell>
          <cell r="Y3620">
            <v>269293</v>
          </cell>
          <cell r="Z3620" t="str">
            <v>GERÊNCIA MÉDICA</v>
          </cell>
          <cell r="AA3620">
            <v>6</v>
          </cell>
          <cell r="AB3620" t="str">
            <v>MAQ. E EQUIPAMENTOS</v>
          </cell>
          <cell r="AC3620">
            <v>95</v>
          </cell>
          <cell r="AD3620" t="str">
            <v>BOM</v>
          </cell>
        </row>
        <row r="3621">
          <cell r="X3621">
            <v>9137</v>
          </cell>
          <cell r="Y3621">
            <v>975380</v>
          </cell>
          <cell r="Z3621" t="str">
            <v>PORTARIA “A”</v>
          </cell>
          <cell r="AA3621">
            <v>3</v>
          </cell>
          <cell r="AB3621" t="str">
            <v>MAQ. E EQUIPAMENTOS</v>
          </cell>
          <cell r="AC3621">
            <v>60</v>
          </cell>
          <cell r="AD3621" t="str">
            <v>BOM</v>
          </cell>
        </row>
        <row r="3622">
          <cell r="X3622">
            <v>9138</v>
          </cell>
          <cell r="Y3622">
            <v>975381</v>
          </cell>
          <cell r="Z3622" t="str">
            <v>ASTEC</v>
          </cell>
          <cell r="AA3622">
            <v>3</v>
          </cell>
          <cell r="AB3622" t="str">
            <v>MAQ. E EQUIPAMENTOS</v>
          </cell>
          <cell r="AC3622">
            <v>60</v>
          </cell>
          <cell r="AD3622" t="str">
            <v>BOM</v>
          </cell>
        </row>
        <row r="3623">
          <cell r="X3623">
            <v>9139</v>
          </cell>
          <cell r="Y3623">
            <v>2042209</v>
          </cell>
          <cell r="Z3623" t="str">
            <v>ÁREAS COMUNS (CORREDORES)</v>
          </cell>
          <cell r="AA3623">
            <v>3</v>
          </cell>
          <cell r="AB3623" t="str">
            <v>MAQ. E EQUIPAMENTOS</v>
          </cell>
          <cell r="AC3623">
            <v>40</v>
          </cell>
          <cell r="AD3623" t="str">
            <v>BOM</v>
          </cell>
        </row>
        <row r="3624">
          <cell r="X3624">
            <v>9140</v>
          </cell>
          <cell r="Y3624">
            <v>2042210</v>
          </cell>
          <cell r="Z3624" t="str">
            <v>ÁREAS COMUNS (CORREDORES)</v>
          </cell>
          <cell r="AA3624">
            <v>3</v>
          </cell>
          <cell r="AB3624" t="str">
            <v>MAQ. E EQUIPAMENTOS</v>
          </cell>
          <cell r="AC3624">
            <v>40</v>
          </cell>
          <cell r="AD3624" t="str">
            <v>BOM</v>
          </cell>
        </row>
        <row r="3625">
          <cell r="X3625">
            <v>9141</v>
          </cell>
          <cell r="Y3625">
            <v>2042211</v>
          </cell>
          <cell r="Z3625" t="str">
            <v>GALPÃO ALMOXARIFADO</v>
          </cell>
          <cell r="AA3625">
            <v>3</v>
          </cell>
          <cell r="AB3625" t="str">
            <v>MAQ. E EQUIPAMENTOS</v>
          </cell>
          <cell r="AC3625">
            <v>40</v>
          </cell>
          <cell r="AD3625" t="str">
            <v>SUCATA</v>
          </cell>
        </row>
        <row r="3626">
          <cell r="X3626">
            <v>9142</v>
          </cell>
          <cell r="Y3626">
            <v>2042212</v>
          </cell>
          <cell r="Z3626" t="str">
            <v>ÁREAS COMUNS (CORREDORES)</v>
          </cell>
          <cell r="AA3626">
            <v>3</v>
          </cell>
          <cell r="AB3626" t="str">
            <v>MAQ. E EQUIPAMENTOS</v>
          </cell>
          <cell r="AC3626">
            <v>40</v>
          </cell>
          <cell r="AD3626" t="str">
            <v>BOM</v>
          </cell>
        </row>
        <row r="3627">
          <cell r="X3627">
            <v>9143</v>
          </cell>
          <cell r="Y3627">
            <v>2042213</v>
          </cell>
          <cell r="Z3627" t="str">
            <v>ÁREAS COMUNS (CORREDORES)</v>
          </cell>
          <cell r="AA3627">
            <v>3</v>
          </cell>
          <cell r="AB3627" t="str">
            <v>MAQ. E EQUIPAMENTOS</v>
          </cell>
          <cell r="AC3627">
            <v>40</v>
          </cell>
          <cell r="AD3627" t="str">
            <v>BOM</v>
          </cell>
        </row>
        <row r="3628">
          <cell r="X3628">
            <v>9144</v>
          </cell>
          <cell r="Y3628">
            <v>2042214</v>
          </cell>
          <cell r="Z3628" t="str">
            <v>GALPÃO ALMOXARIFADO</v>
          </cell>
          <cell r="AA3628">
            <v>3</v>
          </cell>
          <cell r="AB3628" t="str">
            <v>MAQ. E EQUIPAMENTOS</v>
          </cell>
          <cell r="AC3628">
            <v>40</v>
          </cell>
          <cell r="AD3628" t="str">
            <v>SUCATA</v>
          </cell>
        </row>
        <row r="3629">
          <cell r="X3629">
            <v>9145</v>
          </cell>
          <cell r="Y3629">
            <v>2042215</v>
          </cell>
          <cell r="Z3629" t="str">
            <v>ÁREAS COMUNS (CORREDORES)</v>
          </cell>
          <cell r="AA3629">
            <v>3</v>
          </cell>
          <cell r="AB3629" t="str">
            <v>MAQ. E EQUIPAMENTOS</v>
          </cell>
          <cell r="AC3629">
            <v>40</v>
          </cell>
          <cell r="AD3629" t="str">
            <v>BOM</v>
          </cell>
        </row>
        <row r="3630">
          <cell r="X3630">
            <v>9146</v>
          </cell>
          <cell r="Y3630">
            <v>2042216</v>
          </cell>
          <cell r="Z3630" t="str">
            <v>ÁREAS COMUNS (CORREDORES)</v>
          </cell>
          <cell r="AA3630">
            <v>3</v>
          </cell>
          <cell r="AB3630" t="str">
            <v>MAQ. E EQUIPAMENTOS</v>
          </cell>
          <cell r="AC3630">
            <v>40</v>
          </cell>
          <cell r="AD3630" t="str">
            <v>BOM</v>
          </cell>
        </row>
        <row r="3631">
          <cell r="X3631">
            <v>9147</v>
          </cell>
          <cell r="Y3631">
            <v>2042217</v>
          </cell>
          <cell r="Z3631" t="str">
            <v>ÁREAS COMUNS (CORREDORES)</v>
          </cell>
          <cell r="AA3631">
            <v>3</v>
          </cell>
          <cell r="AB3631" t="str">
            <v>MAQ. E EQUIPAMENTOS</v>
          </cell>
          <cell r="AC3631">
            <v>40</v>
          </cell>
          <cell r="AD3631" t="str">
            <v>BOM</v>
          </cell>
        </row>
        <row r="3632">
          <cell r="X3632">
            <v>9148</v>
          </cell>
          <cell r="Y3632">
            <v>2042218</v>
          </cell>
          <cell r="Z3632" t="str">
            <v>GALPÃO ALMOXARIFADO</v>
          </cell>
          <cell r="AA3632">
            <v>3</v>
          </cell>
          <cell r="AB3632" t="str">
            <v>MAQ. E EQUIPAMENTOS</v>
          </cell>
          <cell r="AC3632">
            <v>40</v>
          </cell>
          <cell r="AD3632" t="str">
            <v>SUCATA</v>
          </cell>
        </row>
        <row r="3633">
          <cell r="X3633">
            <v>9149</v>
          </cell>
          <cell r="Y3633">
            <v>2042219</v>
          </cell>
          <cell r="Z3633" t="str">
            <v>CALDEIRA</v>
          </cell>
          <cell r="AA3633">
            <v>5</v>
          </cell>
          <cell r="AB3633" t="str">
            <v>MAQ. E EQUIPAMENTOS</v>
          </cell>
          <cell r="AC3633">
            <v>35</v>
          </cell>
          <cell r="AD3633" t="str">
            <v>BOM</v>
          </cell>
        </row>
        <row r="3634">
          <cell r="X3634">
            <v>9150</v>
          </cell>
          <cell r="Y3634">
            <v>2042220</v>
          </cell>
          <cell r="Z3634" t="str">
            <v>COPA DOS TERCEIRIZADOS</v>
          </cell>
          <cell r="AA3634">
            <v>5</v>
          </cell>
          <cell r="AB3634" t="str">
            <v>MAQ. E EQUIPAMENTOS</v>
          </cell>
          <cell r="AC3634">
            <v>30</v>
          </cell>
          <cell r="AD3634" t="str">
            <v>BOM</v>
          </cell>
        </row>
        <row r="3635">
          <cell r="X3635">
            <v>9161</v>
          </cell>
          <cell r="Y3635">
            <v>2042221</v>
          </cell>
          <cell r="Z3635" t="str">
            <v>DIRETORIA ADMINISTRATIVA</v>
          </cell>
          <cell r="AA3635">
            <v>10</v>
          </cell>
          <cell r="AB3635" t="str">
            <v>MAQ. E EQUIPAMENTOS</v>
          </cell>
          <cell r="AC3635">
            <v>750</v>
          </cell>
          <cell r="AD3635" t="str">
            <v>BOM</v>
          </cell>
        </row>
        <row r="3636">
          <cell r="X3636">
            <v>9152</v>
          </cell>
          <cell r="Y3636">
            <v>613737</v>
          </cell>
          <cell r="Z3636" t="str">
            <v>GEP</v>
          </cell>
          <cell r="AA3636">
            <v>5</v>
          </cell>
          <cell r="AB3636" t="str">
            <v>MÓVEIS E UTENSÍLIOS</v>
          </cell>
          <cell r="AC3636">
            <v>70</v>
          </cell>
          <cell r="AD3636" t="str">
            <v>BOM</v>
          </cell>
        </row>
        <row r="3637">
          <cell r="X3637">
            <v>9153</v>
          </cell>
          <cell r="Y3637" t="str">
            <v>613738/ 613739</v>
          </cell>
          <cell r="Z3637" t="str">
            <v>CUIDADOS PALIATIVOS - 2 ANDAR</v>
          </cell>
          <cell r="AA3637">
            <v>5</v>
          </cell>
          <cell r="AB3637" t="str">
            <v>MÓVEIS E UTENSÍLIOS</v>
          </cell>
          <cell r="AC3637">
            <v>70</v>
          </cell>
          <cell r="AD3637" t="str">
            <v>BOM</v>
          </cell>
        </row>
        <row r="3638">
          <cell r="X3638">
            <v>9151</v>
          </cell>
          <cell r="Y3638">
            <v>613740</v>
          </cell>
          <cell r="Z3638" t="str">
            <v>UTI ALA C</v>
          </cell>
          <cell r="AA3638">
            <v>6</v>
          </cell>
          <cell r="AB3638" t="str">
            <v>MAQ. E EQUIPAMENTOS</v>
          </cell>
          <cell r="AC3638">
            <v>500</v>
          </cell>
          <cell r="AD3638" t="str">
            <v>BOM</v>
          </cell>
        </row>
        <row r="3639">
          <cell r="X3639">
            <v>9162</v>
          </cell>
          <cell r="Y3639">
            <v>613713</v>
          </cell>
          <cell r="Z3639" t="str">
            <v>SERVIÇO SOCIAL</v>
          </cell>
          <cell r="AA3639">
            <v>3</v>
          </cell>
          <cell r="AB3639" t="str">
            <v>MAQ. E EQUIPAMENTOS</v>
          </cell>
          <cell r="AC3639">
            <v>90</v>
          </cell>
          <cell r="AD3639" t="str">
            <v>BOM</v>
          </cell>
        </row>
        <row r="3640">
          <cell r="X3640">
            <v>9171</v>
          </cell>
          <cell r="Y3640">
            <v>613714</v>
          </cell>
          <cell r="Z3640" t="str">
            <v>SERVIÇO SOCIAL</v>
          </cell>
          <cell r="AA3640">
            <v>3</v>
          </cell>
          <cell r="AB3640" t="str">
            <v>MAQ. E EQUIPAMENTOS</v>
          </cell>
          <cell r="AC3640">
            <v>90</v>
          </cell>
          <cell r="AD3640" t="str">
            <v>BOM</v>
          </cell>
        </row>
        <row r="3641">
          <cell r="X3641">
            <v>9181</v>
          </cell>
          <cell r="Y3641">
            <v>613715</v>
          </cell>
          <cell r="Z3641" t="str">
            <v>SERVIÇO SOCIAL</v>
          </cell>
          <cell r="AA3641">
            <v>3</v>
          </cell>
          <cell r="AB3641" t="str">
            <v>MAQ. E EQUIPAMENTOS</v>
          </cell>
          <cell r="AC3641">
            <v>90</v>
          </cell>
          <cell r="AD3641" t="str">
            <v>BOM</v>
          </cell>
        </row>
        <row r="3642">
          <cell r="X3642">
            <v>9191</v>
          </cell>
          <cell r="Y3642">
            <v>613716</v>
          </cell>
          <cell r="Z3642" t="str">
            <v>SERVIÇO SOCIAL</v>
          </cell>
          <cell r="AA3642">
            <v>3</v>
          </cell>
          <cell r="AB3642" t="str">
            <v>MAQ. E EQUIPAMENTOS</v>
          </cell>
          <cell r="AC3642">
            <v>90</v>
          </cell>
          <cell r="AD3642" t="str">
            <v>BOM</v>
          </cell>
        </row>
        <row r="3643">
          <cell r="X3643">
            <v>9154</v>
          </cell>
          <cell r="Y3643">
            <v>613717</v>
          </cell>
          <cell r="Z3643" t="str">
            <v>GERÊNCIA DE DESENVOLVIMENTO DE PESSOAS</v>
          </cell>
          <cell r="AA3643">
            <v>3</v>
          </cell>
          <cell r="AB3643" t="str">
            <v>EQUIP. DE INFORMÁTICA</v>
          </cell>
          <cell r="AC3643">
            <v>40</v>
          </cell>
          <cell r="AD3643" t="str">
            <v>BOM</v>
          </cell>
        </row>
        <row r="3644">
          <cell r="X3644">
            <v>9167</v>
          </cell>
          <cell r="Y3644">
            <v>2042226</v>
          </cell>
          <cell r="Z3644" t="str">
            <v>HOTELARIA</v>
          </cell>
          <cell r="AA3644">
            <v>3</v>
          </cell>
          <cell r="AB3644" t="str">
            <v>MÓVEIS E UTENSÍLIOS</v>
          </cell>
          <cell r="AC3644">
            <v>130</v>
          </cell>
          <cell r="AD3644" t="str">
            <v>BOM</v>
          </cell>
        </row>
        <row r="3645">
          <cell r="X3645">
            <v>9168</v>
          </cell>
          <cell r="Y3645">
            <v>2042227</v>
          </cell>
          <cell r="Z3645" t="str">
            <v>HOTELARIA</v>
          </cell>
          <cell r="AA3645">
            <v>3</v>
          </cell>
          <cell r="AB3645" t="str">
            <v>MÓVEIS E UTENSÍLIOS</v>
          </cell>
          <cell r="AC3645">
            <v>130</v>
          </cell>
          <cell r="AD3645" t="str">
            <v>BOM</v>
          </cell>
        </row>
        <row r="3646">
          <cell r="X3646">
            <v>9169</v>
          </cell>
          <cell r="Y3646">
            <v>2042228</v>
          </cell>
          <cell r="Z3646" t="str">
            <v>HOTELARIA</v>
          </cell>
          <cell r="AA3646">
            <v>3</v>
          </cell>
          <cell r="AB3646" t="str">
            <v>MÓVEIS E UTENSÍLIOS</v>
          </cell>
          <cell r="AC3646">
            <v>130</v>
          </cell>
          <cell r="AD3646" t="str">
            <v>BOM</v>
          </cell>
        </row>
        <row r="3647">
          <cell r="X3647">
            <v>9170</v>
          </cell>
          <cell r="Y3647">
            <v>2042229</v>
          </cell>
          <cell r="Z3647" t="str">
            <v>HOTELARIA</v>
          </cell>
          <cell r="AA3647">
            <v>3</v>
          </cell>
          <cell r="AB3647" t="str">
            <v>MÓVEIS E UTENSÍLIOS</v>
          </cell>
          <cell r="AC3647">
            <v>130</v>
          </cell>
          <cell r="AD3647" t="str">
            <v>BOM</v>
          </cell>
        </row>
        <row r="3648">
          <cell r="X3648">
            <v>9172</v>
          </cell>
          <cell r="Y3648">
            <v>2042230</v>
          </cell>
          <cell r="Z3648" t="str">
            <v>AUDITÓRIO 2</v>
          </cell>
          <cell r="AA3648">
            <v>3</v>
          </cell>
          <cell r="AB3648" t="str">
            <v>MÓVEIS E UTENSÍLIOS</v>
          </cell>
          <cell r="AC3648">
            <v>350</v>
          </cell>
          <cell r="AD3648" t="str">
            <v>BOM</v>
          </cell>
        </row>
        <row r="3649">
          <cell r="X3649">
            <v>9173</v>
          </cell>
          <cell r="Y3649">
            <v>2042231</v>
          </cell>
          <cell r="Z3649" t="str">
            <v>T.I.</v>
          </cell>
          <cell r="AA3649">
            <v>2</v>
          </cell>
          <cell r="AB3649" t="str">
            <v>EQUIP. DE INFORMÁTICA</v>
          </cell>
          <cell r="AC3649">
            <v>90</v>
          </cell>
          <cell r="AD3649" t="str">
            <v>BOM</v>
          </cell>
        </row>
        <row r="3650">
          <cell r="X3650">
            <v>9174</v>
          </cell>
          <cell r="Y3650">
            <v>2042232</v>
          </cell>
          <cell r="Z3650" t="str">
            <v>T.I.</v>
          </cell>
          <cell r="AA3650">
            <v>2</v>
          </cell>
          <cell r="AB3650" t="str">
            <v>EQUIP. DE INFORMÁTICA</v>
          </cell>
          <cell r="AC3650">
            <v>90</v>
          </cell>
          <cell r="AD3650" t="str">
            <v>BOM</v>
          </cell>
        </row>
        <row r="3651">
          <cell r="X3651">
            <v>9175</v>
          </cell>
          <cell r="Y3651">
            <v>2042233</v>
          </cell>
          <cell r="Z3651" t="str">
            <v>APOIO AO DIAGNÓSTICO</v>
          </cell>
          <cell r="AA3651">
            <v>5</v>
          </cell>
          <cell r="AB3651" t="str">
            <v>MAQ. E EQUIPAMENTOS</v>
          </cell>
          <cell r="AC3651">
            <v>230</v>
          </cell>
          <cell r="AD3651" t="str">
            <v>RUIM</v>
          </cell>
        </row>
        <row r="3652">
          <cell r="X3652">
            <v>9176</v>
          </cell>
          <cell r="Y3652">
            <v>2042234</v>
          </cell>
          <cell r="Z3652" t="str">
            <v>GALPÃO ALMOXARIFADO</v>
          </cell>
          <cell r="AA3652">
            <v>5</v>
          </cell>
          <cell r="AB3652" t="str">
            <v>MAQ. E EQUIPAMENTOS</v>
          </cell>
          <cell r="AC3652">
            <v>230</v>
          </cell>
          <cell r="AD3652" t="str">
            <v>RUIM</v>
          </cell>
        </row>
        <row r="3653">
          <cell r="X3653">
            <v>9177</v>
          </cell>
          <cell r="Y3653">
            <v>2042235</v>
          </cell>
          <cell r="Z3653" t="str">
            <v>CONDUTORES</v>
          </cell>
          <cell r="AA3653">
            <v>5</v>
          </cell>
          <cell r="AB3653" t="str">
            <v>MAQ. E EQUIPAMENTOS</v>
          </cell>
          <cell r="AC3653">
            <v>230</v>
          </cell>
          <cell r="AD3653" t="str">
            <v>REGULAR</v>
          </cell>
        </row>
        <row r="3654">
          <cell r="X3654">
            <v>9178</v>
          </cell>
          <cell r="Y3654">
            <v>2042236</v>
          </cell>
          <cell r="Z3654" t="str">
            <v>GALPÃO ALMOXARIFADO</v>
          </cell>
          <cell r="AA3654">
            <v>5</v>
          </cell>
          <cell r="AB3654" t="str">
            <v>MAQ. E EQUIPAMENTOS</v>
          </cell>
          <cell r="AC3654">
            <v>230</v>
          </cell>
          <cell r="AD3654" t="str">
            <v>RUIM</v>
          </cell>
        </row>
        <row r="3655">
          <cell r="X3655">
            <v>9179</v>
          </cell>
          <cell r="Y3655">
            <v>2042237</v>
          </cell>
          <cell r="Z3655" t="str">
            <v>ECOCARDIOGRAMA</v>
          </cell>
          <cell r="AA3655">
            <v>5</v>
          </cell>
          <cell r="AB3655" t="str">
            <v>MAQ. E EQUIPAMENTOS</v>
          </cell>
          <cell r="AC3655">
            <v>230</v>
          </cell>
          <cell r="AD3655" t="str">
            <v>REGULAR</v>
          </cell>
        </row>
        <row r="3656">
          <cell r="X3656">
            <v>9180</v>
          </cell>
          <cell r="Y3656">
            <v>2042238</v>
          </cell>
          <cell r="Z3656" t="str">
            <v>INTERCORRENCIA</v>
          </cell>
          <cell r="AA3656">
            <v>5</v>
          </cell>
          <cell r="AB3656" t="str">
            <v>MAQ. E EQUIPAMENTOS</v>
          </cell>
          <cell r="AC3656">
            <v>230</v>
          </cell>
          <cell r="AD3656" t="str">
            <v>REGULAR</v>
          </cell>
        </row>
        <row r="3657">
          <cell r="X3657">
            <v>9155</v>
          </cell>
          <cell r="Y3657">
            <v>2042239</v>
          </cell>
          <cell r="Z3657" t="str">
            <v>T.I.</v>
          </cell>
          <cell r="AA3657">
            <v>4</v>
          </cell>
          <cell r="AB3657" t="str">
            <v>EQUIP. DE INFORMÁTICA</v>
          </cell>
          <cell r="AC3657">
            <v>450</v>
          </cell>
          <cell r="AD3657" t="str">
            <v>BOM</v>
          </cell>
        </row>
        <row r="3658">
          <cell r="X3658">
            <v>9156</v>
          </cell>
          <cell r="Y3658">
            <v>2042240</v>
          </cell>
          <cell r="Z3658" t="str">
            <v>T.I.</v>
          </cell>
          <cell r="AA3658">
            <v>4</v>
          </cell>
          <cell r="AB3658" t="str">
            <v>EQUIP. DE INFORMÁTICA</v>
          </cell>
          <cell r="AC3658">
            <v>450</v>
          </cell>
          <cell r="AD3658" t="str">
            <v>BOM</v>
          </cell>
        </row>
        <row r="3659">
          <cell r="X3659">
            <v>9157</v>
          </cell>
          <cell r="Y3659">
            <v>2042241</v>
          </cell>
          <cell r="Z3659" t="str">
            <v>T.I.</v>
          </cell>
          <cell r="AA3659">
            <v>4</v>
          </cell>
          <cell r="AB3659" t="str">
            <v>EQUIP. DE INFORMÁTICA</v>
          </cell>
          <cell r="AC3659">
            <v>450</v>
          </cell>
          <cell r="AD3659" t="str">
            <v>BOM</v>
          </cell>
        </row>
        <row r="3660">
          <cell r="X3660">
            <v>9158</v>
          </cell>
          <cell r="Y3660">
            <v>2042242</v>
          </cell>
          <cell r="Z3660" t="str">
            <v>T.I.</v>
          </cell>
          <cell r="AA3660">
            <v>4</v>
          </cell>
          <cell r="AB3660" t="str">
            <v>EQUIP. DE INFORMÁTICA</v>
          </cell>
          <cell r="AC3660">
            <v>450</v>
          </cell>
          <cell r="AD3660" t="str">
            <v>BOM</v>
          </cell>
        </row>
        <row r="3661">
          <cell r="X3661">
            <v>9159</v>
          </cell>
          <cell r="Y3661">
            <v>2042243</v>
          </cell>
          <cell r="Z3661" t="str">
            <v>T.I.</v>
          </cell>
          <cell r="AA3661">
            <v>4</v>
          </cell>
          <cell r="AB3661" t="str">
            <v>EQUIP. DE INFORMÁTICA</v>
          </cell>
          <cell r="AC3661">
            <v>450</v>
          </cell>
          <cell r="AD3661" t="str">
            <v>BOM</v>
          </cell>
        </row>
        <row r="3662">
          <cell r="X3662">
            <v>9160</v>
          </cell>
          <cell r="Y3662">
            <v>2042244</v>
          </cell>
          <cell r="Z3662" t="str">
            <v>T.I.</v>
          </cell>
          <cell r="AA3662">
            <v>5</v>
          </cell>
          <cell r="AB3662" t="str">
            <v>EQUIP. DE INFORMÁTICA</v>
          </cell>
          <cell r="AC3662">
            <v>120</v>
          </cell>
          <cell r="AD3662" t="str">
            <v>BOM</v>
          </cell>
        </row>
        <row r="3663">
          <cell r="X3663">
            <v>9163</v>
          </cell>
          <cell r="Y3663">
            <v>2042245</v>
          </cell>
          <cell r="Z3663" t="str">
            <v>T.I.</v>
          </cell>
          <cell r="AA3663">
            <v>5</v>
          </cell>
          <cell r="AB3663" t="str">
            <v>EQUIP. DE INFORMÁTICA</v>
          </cell>
          <cell r="AC3663">
            <v>120</v>
          </cell>
          <cell r="AD3663" t="str">
            <v>BOM</v>
          </cell>
        </row>
        <row r="3664">
          <cell r="X3664">
            <v>9164</v>
          </cell>
          <cell r="Y3664">
            <v>2042246</v>
          </cell>
          <cell r="Z3664" t="str">
            <v>T.I.</v>
          </cell>
          <cell r="AA3664">
            <v>5</v>
          </cell>
          <cell r="AB3664" t="str">
            <v>EQUIP. DE INFORMÁTICA</v>
          </cell>
          <cell r="AC3664">
            <v>120</v>
          </cell>
          <cell r="AD3664" t="str">
            <v>BOM</v>
          </cell>
        </row>
        <row r="3665">
          <cell r="X3665">
            <v>9165</v>
          </cell>
          <cell r="Y3665">
            <v>2042247</v>
          </cell>
          <cell r="Z3665" t="str">
            <v>T.I.</v>
          </cell>
          <cell r="AA3665">
            <v>5</v>
          </cell>
          <cell r="AB3665" t="str">
            <v>EQUIP. DE INFORMÁTICA</v>
          </cell>
          <cell r="AC3665">
            <v>120</v>
          </cell>
          <cell r="AD3665" t="str">
            <v>BOM</v>
          </cell>
        </row>
        <row r="3666">
          <cell r="X3666">
            <v>9166</v>
          </cell>
          <cell r="Y3666">
            <v>2042248</v>
          </cell>
          <cell r="Z3666" t="str">
            <v>T.I.</v>
          </cell>
          <cell r="AA3666">
            <v>5</v>
          </cell>
          <cell r="AB3666" t="str">
            <v>EQUIP. DE INFORMÁTICA</v>
          </cell>
          <cell r="AC3666">
            <v>120</v>
          </cell>
          <cell r="AD3666" t="str">
            <v>BOM</v>
          </cell>
        </row>
        <row r="3667">
          <cell r="X3667">
            <v>9182</v>
          </cell>
          <cell r="Y3667">
            <v>613718</v>
          </cell>
          <cell r="Z3667" t="str">
            <v>SAME</v>
          </cell>
          <cell r="AA3667">
            <v>5</v>
          </cell>
          <cell r="AB3667" t="str">
            <v>MAQ. E EQUIPAMENTOS</v>
          </cell>
          <cell r="AC3667">
            <v>40</v>
          </cell>
          <cell r="AD3667" t="str">
            <v>BOM</v>
          </cell>
        </row>
        <row r="3668">
          <cell r="X3668">
            <v>9734</v>
          </cell>
          <cell r="Y3668">
            <v>613719</v>
          </cell>
          <cell r="Z3668" t="str">
            <v>SEXEC</v>
          </cell>
          <cell r="AA3668">
            <v>6</v>
          </cell>
          <cell r="AB3668" t="str">
            <v>MAQ. E EQUIPAMENTOS</v>
          </cell>
          <cell r="AC3668">
            <v>70</v>
          </cell>
          <cell r="AD3668" t="str">
            <v>BOM</v>
          </cell>
        </row>
        <row r="3669">
          <cell r="X3669">
            <v>9735</v>
          </cell>
          <cell r="Y3669">
            <v>613720</v>
          </cell>
          <cell r="Z3669" t="str">
            <v>SEXEC</v>
          </cell>
          <cell r="AA3669">
            <v>6</v>
          </cell>
          <cell r="AB3669" t="str">
            <v>MAQ. E EQUIPAMENTOS</v>
          </cell>
          <cell r="AC3669">
            <v>70</v>
          </cell>
          <cell r="AD3669" t="str">
            <v>BOM</v>
          </cell>
        </row>
        <row r="3670">
          <cell r="X3670">
            <v>9193</v>
          </cell>
          <cell r="Y3670">
            <v>614181</v>
          </cell>
          <cell r="Z3670" t="str">
            <v>APOIO AO DIAGNÓSTICO</v>
          </cell>
          <cell r="AA3670">
            <v>10</v>
          </cell>
          <cell r="AB3670" t="str">
            <v>MAQ. E EQUIPAMENTOS</v>
          </cell>
          <cell r="AC3670">
            <v>1800</v>
          </cell>
          <cell r="AD3670" t="str">
            <v>BOM</v>
          </cell>
        </row>
        <row r="3671">
          <cell r="X3671">
            <v>9192</v>
          </cell>
          <cell r="Y3671">
            <v>2042250</v>
          </cell>
          <cell r="Z3671" t="str">
            <v>ADMINISTRAÇÃO - SEDE - ASCOM</v>
          </cell>
          <cell r="AA3671">
            <v>3</v>
          </cell>
          <cell r="AB3671" t="str">
            <v>EQUIP. DE INFORMÁTICA</v>
          </cell>
          <cell r="AC3671">
            <v>2300</v>
          </cell>
          <cell r="AD3671" t="str">
            <v>BOM</v>
          </cell>
        </row>
        <row r="3672">
          <cell r="X3672">
            <v>9204</v>
          </cell>
          <cell r="Y3672">
            <v>614038</v>
          </cell>
          <cell r="Z3672" t="str">
            <v>CLÍNICA CIRÚRGICA</v>
          </cell>
          <cell r="AA3672">
            <v>6</v>
          </cell>
          <cell r="AB3672" t="str">
            <v>MAQ. E EQUIPAMENTOS</v>
          </cell>
          <cell r="AC3672">
            <v>850</v>
          </cell>
          <cell r="AD3672" t="str">
            <v>BOM</v>
          </cell>
        </row>
        <row r="3673">
          <cell r="X3673">
            <v>9205</v>
          </cell>
          <cell r="Y3673">
            <v>614039</v>
          </cell>
          <cell r="Z3673" t="str">
            <v>CLÍNICA MÉDICA</v>
          </cell>
          <cell r="AA3673">
            <v>6</v>
          </cell>
          <cell r="AB3673" t="str">
            <v>MAQ. E EQUIPAMENTOS</v>
          </cell>
          <cell r="AC3673">
            <v>850</v>
          </cell>
          <cell r="AD3673" t="str">
            <v>BOM</v>
          </cell>
        </row>
        <row r="3674">
          <cell r="X3674">
            <v>9206</v>
          </cell>
          <cell r="Y3674">
            <v>614040</v>
          </cell>
          <cell r="Z3674" t="str">
            <v>DIÁLISE</v>
          </cell>
          <cell r="AA3674">
            <v>6</v>
          </cell>
          <cell r="AB3674" t="str">
            <v>MAQ. E EQUIPAMENTOS</v>
          </cell>
          <cell r="AC3674">
            <v>850</v>
          </cell>
          <cell r="AD3674" t="str">
            <v>BOM</v>
          </cell>
        </row>
        <row r="3675">
          <cell r="X3675">
            <v>9207</v>
          </cell>
          <cell r="Y3675">
            <v>614041</v>
          </cell>
          <cell r="Z3675" t="str">
            <v>CLINICA CIRURGICA</v>
          </cell>
          <cell r="AA3675">
            <v>6</v>
          </cell>
          <cell r="AB3675" t="str">
            <v>MAQ. E EQUIPAMENTOS</v>
          </cell>
          <cell r="AC3675">
            <v>850</v>
          </cell>
          <cell r="AD3675" t="str">
            <v>BOM</v>
          </cell>
        </row>
        <row r="3676">
          <cell r="X3676">
            <v>9208</v>
          </cell>
          <cell r="Y3676">
            <v>614042</v>
          </cell>
          <cell r="Z3676" t="str">
            <v>ALMOXARIFADO</v>
          </cell>
          <cell r="AA3676">
            <v>6</v>
          </cell>
          <cell r="AB3676" t="str">
            <v>MAQ. E EQUIPAMENTOS</v>
          </cell>
          <cell r="AC3676">
            <v>850</v>
          </cell>
          <cell r="AD3676" t="str">
            <v>RUIM</v>
          </cell>
        </row>
        <row r="3677">
          <cell r="X3677">
            <v>9209</v>
          </cell>
          <cell r="Y3677">
            <v>614043</v>
          </cell>
          <cell r="Z3677" t="str">
            <v>DIÁLISE</v>
          </cell>
          <cell r="AA3677">
            <v>6</v>
          </cell>
          <cell r="AB3677" t="str">
            <v>MAQ. E EQUIPAMENTOS</v>
          </cell>
          <cell r="AC3677">
            <v>850</v>
          </cell>
          <cell r="AD3677" t="str">
            <v>BOM</v>
          </cell>
        </row>
        <row r="3678">
          <cell r="X3678">
            <v>9210</v>
          </cell>
          <cell r="Y3678">
            <v>614914</v>
          </cell>
          <cell r="Z3678" t="str">
            <v>BIBLIOTECA</v>
          </cell>
          <cell r="AA3678">
            <v>10</v>
          </cell>
          <cell r="AB3678" t="str">
            <v>MAQ. E EQUIPAMENTOS</v>
          </cell>
          <cell r="AC3678">
            <v>1450</v>
          </cell>
          <cell r="AD3678" t="str">
            <v>BOM</v>
          </cell>
        </row>
        <row r="3679">
          <cell r="X3679">
            <v>9211</v>
          </cell>
          <cell r="Y3679">
            <v>614915</v>
          </cell>
          <cell r="Z3679" t="str">
            <v>BIBLIOTECA</v>
          </cell>
          <cell r="AA3679">
            <v>10</v>
          </cell>
          <cell r="AB3679" t="str">
            <v>MAQ. E EQUIPAMENTOS</v>
          </cell>
          <cell r="AC3679">
            <v>1450</v>
          </cell>
          <cell r="AD3679" t="str">
            <v>BOM</v>
          </cell>
        </row>
        <row r="3680">
          <cell r="X3680">
            <v>9183</v>
          </cell>
          <cell r="Y3680">
            <v>613721</v>
          </cell>
          <cell r="Z3680" t="str">
            <v>RECEPÇÃO CENTRAL - TOTEM DE PESQUISA</v>
          </cell>
          <cell r="AA3680">
            <v>5</v>
          </cell>
          <cell r="AB3680" t="str">
            <v>EQUIP. DE INFORMÁTICA</v>
          </cell>
          <cell r="AC3680">
            <v>200</v>
          </cell>
          <cell r="AD3680" t="str">
            <v>BOM</v>
          </cell>
        </row>
        <row r="3681">
          <cell r="X3681">
            <v>9184</v>
          </cell>
          <cell r="Y3681">
            <v>613722</v>
          </cell>
          <cell r="Z3681" t="str">
            <v>CTI - TOTEM DE PESQUISA</v>
          </cell>
          <cell r="AA3681">
            <v>5</v>
          </cell>
          <cell r="AB3681" t="str">
            <v>EQUIP. DE INFORMÁTICA</v>
          </cell>
          <cell r="AC3681">
            <v>200</v>
          </cell>
          <cell r="AD3681" t="str">
            <v>BOM</v>
          </cell>
        </row>
        <row r="3682">
          <cell r="X3682">
            <v>9185</v>
          </cell>
          <cell r="Y3682">
            <v>613723</v>
          </cell>
          <cell r="Z3682" t="str">
            <v>ASTEC</v>
          </cell>
          <cell r="AA3682">
            <v>5</v>
          </cell>
          <cell r="AB3682" t="str">
            <v>EQUIP. DE INFORMÁTICA</v>
          </cell>
          <cell r="AC3682">
            <v>200</v>
          </cell>
          <cell r="AD3682" t="str">
            <v>BOM</v>
          </cell>
        </row>
        <row r="3683">
          <cell r="X3683">
            <v>9186</v>
          </cell>
          <cell r="Y3683">
            <v>613724</v>
          </cell>
          <cell r="Z3683" t="str">
            <v>GALPÃO ALMOXARIFADO</v>
          </cell>
          <cell r="AA3683">
            <v>5</v>
          </cell>
          <cell r="AB3683" t="str">
            <v>EQUIP. DE INFORMÁTICA</v>
          </cell>
          <cell r="AC3683">
            <v>200</v>
          </cell>
          <cell r="AD3683" t="str">
            <v>RUIM</v>
          </cell>
        </row>
        <row r="3684">
          <cell r="X3684">
            <v>9187</v>
          </cell>
          <cell r="Y3684">
            <v>613725</v>
          </cell>
          <cell r="Z3684" t="str">
            <v>AMBULATORIO - TOTEM DE SENHA</v>
          </cell>
          <cell r="AA3684">
            <v>5</v>
          </cell>
          <cell r="AB3684" t="str">
            <v>EQUIP. DE INFORMÁTICA</v>
          </cell>
          <cell r="AC3684">
            <v>200</v>
          </cell>
          <cell r="AD3684" t="str">
            <v>BOM</v>
          </cell>
        </row>
        <row r="3685">
          <cell r="X3685">
            <v>9188</v>
          </cell>
          <cell r="Y3685">
            <v>613726</v>
          </cell>
          <cell r="Z3685" t="str">
            <v>APOIO E DIAG - TOTEM DE PESQUISA</v>
          </cell>
          <cell r="AA3685">
            <v>5</v>
          </cell>
          <cell r="AB3685" t="str">
            <v>EQUIP. DE INFORMÁTICA</v>
          </cell>
          <cell r="AC3685">
            <v>200</v>
          </cell>
          <cell r="AD3685" t="str">
            <v>BOM</v>
          </cell>
        </row>
        <row r="3686">
          <cell r="X3686">
            <v>9189</v>
          </cell>
          <cell r="Y3686">
            <v>613727</v>
          </cell>
          <cell r="Z3686" t="str">
            <v>APOIO E DIAG - TOTEM DE SENHA</v>
          </cell>
          <cell r="AA3686">
            <v>5</v>
          </cell>
          <cell r="AB3686" t="str">
            <v>EQUIP. DE INFORMÁTICA</v>
          </cell>
          <cell r="AC3686">
            <v>200</v>
          </cell>
          <cell r="AD3686" t="str">
            <v>BOM</v>
          </cell>
        </row>
        <row r="3687">
          <cell r="X3687">
            <v>9190</v>
          </cell>
          <cell r="Y3687">
            <v>613728</v>
          </cell>
          <cell r="Z3687" t="str">
            <v>AMBULATORIO - TOTEM DE PESQUISA</v>
          </cell>
          <cell r="AA3687">
            <v>5</v>
          </cell>
          <cell r="AB3687" t="str">
            <v>EQUIP. DE INFORMÁTICA</v>
          </cell>
          <cell r="AC3687">
            <v>200</v>
          </cell>
          <cell r="AD3687" t="str">
            <v>BOM</v>
          </cell>
        </row>
        <row r="3688">
          <cell r="X3688">
            <v>9194</v>
          </cell>
          <cell r="Y3688">
            <v>613729</v>
          </cell>
          <cell r="Z3688" t="str">
            <v>CLÍNICA CIRÚRGICA</v>
          </cell>
          <cell r="AA3688">
            <v>5</v>
          </cell>
          <cell r="AB3688" t="str">
            <v>EQUIP. DE INFORMÁTICA</v>
          </cell>
          <cell r="AC3688">
            <v>700</v>
          </cell>
          <cell r="AD3688" t="str">
            <v>BOM</v>
          </cell>
        </row>
        <row r="3689">
          <cell r="X3689">
            <v>9195</v>
          </cell>
          <cell r="Y3689">
            <v>613730</v>
          </cell>
          <cell r="Z3689" t="str">
            <v>CLÍNICA CIRÚRGICA</v>
          </cell>
          <cell r="AA3689">
            <v>5</v>
          </cell>
          <cell r="AB3689" t="str">
            <v>EQUIP. DE INFORMÁTICA</v>
          </cell>
          <cell r="AC3689">
            <v>700</v>
          </cell>
          <cell r="AD3689" t="str">
            <v>BOM</v>
          </cell>
        </row>
        <row r="3690">
          <cell r="X3690">
            <v>9196</v>
          </cell>
          <cell r="Y3690">
            <v>613731</v>
          </cell>
          <cell r="Z3690" t="str">
            <v>CLÍNICA CIRÚRGICA</v>
          </cell>
          <cell r="AA3690">
            <v>5</v>
          </cell>
          <cell r="AB3690" t="str">
            <v>EQUIP. DE INFORMÁTICA</v>
          </cell>
          <cell r="AC3690">
            <v>700</v>
          </cell>
          <cell r="AD3690" t="str">
            <v>BOM</v>
          </cell>
        </row>
        <row r="3691">
          <cell r="X3691">
            <v>9197</v>
          </cell>
          <cell r="Y3691">
            <v>613732</v>
          </cell>
          <cell r="Z3691" t="str">
            <v>TRANSPLANTE</v>
          </cell>
          <cell r="AA3691">
            <v>5</v>
          </cell>
          <cell r="AB3691" t="str">
            <v>EQUIP. DE INFORMÁTICA</v>
          </cell>
          <cell r="AC3691">
            <v>700</v>
          </cell>
          <cell r="AD3691" t="str">
            <v>BOM</v>
          </cell>
        </row>
        <row r="3692">
          <cell r="X3692">
            <v>9198</v>
          </cell>
          <cell r="Y3692">
            <v>613733</v>
          </cell>
          <cell r="Z3692" t="str">
            <v>CLÍNICA MÉDICA</v>
          </cell>
          <cell r="AA3692">
            <v>5</v>
          </cell>
          <cell r="AB3692" t="str">
            <v>EQUIP. DE INFORMÁTICA</v>
          </cell>
          <cell r="AC3692">
            <v>700</v>
          </cell>
          <cell r="AD3692" t="str">
            <v>BOM</v>
          </cell>
        </row>
        <row r="3693">
          <cell r="X3693">
            <v>9199</v>
          </cell>
          <cell r="Y3693">
            <v>613734</v>
          </cell>
          <cell r="Z3693" t="str">
            <v>DIÁLISE</v>
          </cell>
          <cell r="AA3693">
            <v>5</v>
          </cell>
          <cell r="AB3693" t="str">
            <v>EQUIP. DE INFORMÁTICA</v>
          </cell>
          <cell r="AC3693">
            <v>700</v>
          </cell>
          <cell r="AD3693" t="str">
            <v>BOM</v>
          </cell>
        </row>
        <row r="3694">
          <cell r="X3694">
            <v>9200</v>
          </cell>
          <cell r="Y3694">
            <v>614180</v>
          </cell>
          <cell r="Z3694" t="str">
            <v>GALPÃO ALMOXARIFADO</v>
          </cell>
          <cell r="AA3694">
            <v>5</v>
          </cell>
          <cell r="AB3694" t="str">
            <v>EQUIP. DE INFORMÁTICA</v>
          </cell>
          <cell r="AC3694">
            <v>180</v>
          </cell>
          <cell r="AD3694" t="str">
            <v>RUIM</v>
          </cell>
        </row>
        <row r="3695">
          <cell r="X3695">
            <v>9201</v>
          </cell>
          <cell r="Y3695">
            <v>614179</v>
          </cell>
          <cell r="Z3695" t="str">
            <v>ADMINISTRAÇÃO - SEDE - ASTEC</v>
          </cell>
          <cell r="AA3695">
            <v>5</v>
          </cell>
          <cell r="AB3695" t="str">
            <v>EQUIP. DE INFORMÁTICA</v>
          </cell>
          <cell r="AC3695">
            <v>35</v>
          </cell>
          <cell r="AD3695" t="str">
            <v>BOM</v>
          </cell>
        </row>
        <row r="3696">
          <cell r="X3696">
            <v>9202</v>
          </cell>
          <cell r="Y3696">
            <v>614178</v>
          </cell>
          <cell r="Z3696" t="str">
            <v>T.I.</v>
          </cell>
          <cell r="AA3696">
            <v>5</v>
          </cell>
          <cell r="AB3696" t="str">
            <v>EQUIP. DE INFORMÁTICA</v>
          </cell>
          <cell r="AC3696">
            <v>35</v>
          </cell>
          <cell r="AD3696" t="str">
            <v>BOM</v>
          </cell>
        </row>
        <row r="3697">
          <cell r="X3697">
            <v>9203</v>
          </cell>
          <cell r="Y3697">
            <v>614177</v>
          </cell>
          <cell r="Z3697" t="str">
            <v>T.I.</v>
          </cell>
          <cell r="AA3697">
            <v>5</v>
          </cell>
          <cell r="AB3697" t="str">
            <v>EQUIP. DE INFORMÁTICA</v>
          </cell>
          <cell r="AC3697">
            <v>35</v>
          </cell>
          <cell r="AD3697" t="str">
            <v>BOM</v>
          </cell>
        </row>
        <row r="3698">
          <cell r="X3698">
            <v>9212</v>
          </cell>
          <cell r="Y3698">
            <v>614419</v>
          </cell>
          <cell r="Z3698" t="str">
            <v>DIRETORIA DE ENFERMAGEM</v>
          </cell>
          <cell r="AA3698">
            <v>10</v>
          </cell>
          <cell r="AB3698" t="str">
            <v>MÓVEIS E UTENSÍLIOS</v>
          </cell>
          <cell r="AC3698">
            <v>150</v>
          </cell>
          <cell r="AD3698" t="str">
            <v>BOM</v>
          </cell>
        </row>
        <row r="3699">
          <cell r="X3699">
            <v>9213</v>
          </cell>
          <cell r="Y3699">
            <v>614420</v>
          </cell>
          <cell r="Z3699" t="str">
            <v>DIRETORIA DE ENFERMAGEM</v>
          </cell>
          <cell r="AA3699">
            <v>10</v>
          </cell>
          <cell r="AB3699" t="str">
            <v>MÓVEIS E UTENSÍLIOS</v>
          </cell>
          <cell r="AC3699">
            <v>150</v>
          </cell>
          <cell r="AD3699" t="str">
            <v>BOM</v>
          </cell>
        </row>
        <row r="3700">
          <cell r="X3700">
            <v>9214</v>
          </cell>
          <cell r="Y3700">
            <v>614421</v>
          </cell>
          <cell r="Z3700" t="str">
            <v>DIRETORIA DE ENFERMAGEM</v>
          </cell>
          <cell r="AA3700">
            <v>10</v>
          </cell>
          <cell r="AB3700" t="str">
            <v>MÓVEIS E UTENSÍLIOS</v>
          </cell>
          <cell r="AC3700">
            <v>150</v>
          </cell>
          <cell r="AD3700" t="str">
            <v>BOM</v>
          </cell>
        </row>
        <row r="3701">
          <cell r="X3701">
            <v>9215</v>
          </cell>
          <cell r="Y3701">
            <v>614422</v>
          </cell>
          <cell r="Z3701" t="str">
            <v>DIRETORIA DE ENFERMAGEM</v>
          </cell>
          <cell r="AA3701">
            <v>10</v>
          </cell>
          <cell r="AB3701" t="str">
            <v>MÓVEIS E UTENSÍLIOS</v>
          </cell>
          <cell r="AC3701">
            <v>150</v>
          </cell>
          <cell r="AD3701" t="str">
            <v>BOM</v>
          </cell>
        </row>
        <row r="3702">
          <cell r="X3702">
            <v>9216</v>
          </cell>
          <cell r="Y3702">
            <v>614423</v>
          </cell>
          <cell r="Z3702" t="str">
            <v>DIRETORIA DE ENFERMAGEM</v>
          </cell>
          <cell r="AA3702">
            <v>10</v>
          </cell>
          <cell r="AB3702" t="str">
            <v>MÓVEIS E UTENSÍLIOS</v>
          </cell>
          <cell r="AC3702">
            <v>150</v>
          </cell>
          <cell r="AD3702" t="str">
            <v>BOM</v>
          </cell>
        </row>
        <row r="3703">
          <cell r="X3703">
            <v>9217</v>
          </cell>
          <cell r="Y3703">
            <v>614424</v>
          </cell>
          <cell r="Z3703" t="str">
            <v>DIRETORIA DE ENFERMAGEM</v>
          </cell>
          <cell r="AA3703">
            <v>10</v>
          </cell>
          <cell r="AB3703" t="str">
            <v>MÓVEIS E UTENSÍLIOS</v>
          </cell>
          <cell r="AC3703">
            <v>150</v>
          </cell>
          <cell r="AD3703" t="str">
            <v>BOM</v>
          </cell>
        </row>
        <row r="3704">
          <cell r="X3704">
            <v>9218</v>
          </cell>
          <cell r="Y3704">
            <v>614425</v>
          </cell>
          <cell r="Z3704" t="str">
            <v>DIRETORIA DE ENFERMAGEM</v>
          </cell>
          <cell r="AA3704">
            <v>10</v>
          </cell>
          <cell r="AB3704" t="str">
            <v>MÓVEIS E UTENSÍLIOS</v>
          </cell>
          <cell r="AC3704">
            <v>150</v>
          </cell>
          <cell r="AD3704" t="str">
            <v>BOM</v>
          </cell>
        </row>
        <row r="3705">
          <cell r="X3705">
            <v>9219</v>
          </cell>
          <cell r="Y3705">
            <v>614426</v>
          </cell>
          <cell r="Z3705" t="str">
            <v>DIRETORIA DE ENFERMAGEM</v>
          </cell>
          <cell r="AA3705">
            <v>10</v>
          </cell>
          <cell r="AB3705" t="str">
            <v>MÓVEIS E UTENSÍLIOS</v>
          </cell>
          <cell r="AC3705">
            <v>150</v>
          </cell>
          <cell r="AD3705" t="str">
            <v>BOM</v>
          </cell>
        </row>
        <row r="3706">
          <cell r="X3706">
            <v>9220</v>
          </cell>
          <cell r="Y3706">
            <v>614427</v>
          </cell>
          <cell r="Z3706" t="str">
            <v>DIRETORIA DE ENFERMAGEM</v>
          </cell>
          <cell r="AA3706">
            <v>10</v>
          </cell>
          <cell r="AB3706" t="str">
            <v>MÓVEIS E UTENSÍLIOS</v>
          </cell>
          <cell r="AC3706">
            <v>150</v>
          </cell>
          <cell r="AD3706" t="str">
            <v>BOM</v>
          </cell>
        </row>
        <row r="3707">
          <cell r="X3707">
            <v>9221</v>
          </cell>
          <cell r="Y3707">
            <v>614428</v>
          </cell>
          <cell r="Z3707" t="str">
            <v>DIRETORIA DE ENFERMAGEM</v>
          </cell>
          <cell r="AA3707">
            <v>10</v>
          </cell>
          <cell r="AB3707" t="str">
            <v>MÓVEIS E UTENSÍLIOS</v>
          </cell>
          <cell r="AC3707">
            <v>150</v>
          </cell>
          <cell r="AD3707" t="str">
            <v>BOM</v>
          </cell>
        </row>
        <row r="3708">
          <cell r="X3708">
            <v>9222</v>
          </cell>
          <cell r="Y3708">
            <v>614429</v>
          </cell>
          <cell r="Z3708" t="str">
            <v>DIRETORIA DE ENFERMAGEM</v>
          </cell>
          <cell r="AA3708">
            <v>10</v>
          </cell>
          <cell r="AB3708" t="str">
            <v>MÓVEIS E UTENSÍLIOS</v>
          </cell>
          <cell r="AC3708">
            <v>150</v>
          </cell>
          <cell r="AD3708" t="str">
            <v>BOM</v>
          </cell>
        </row>
        <row r="3709">
          <cell r="X3709">
            <v>9223</v>
          </cell>
          <cell r="Y3709">
            <v>614430</v>
          </cell>
          <cell r="Z3709" t="str">
            <v>DIRETORIA DE ENFERMAGEM</v>
          </cell>
          <cell r="AA3709">
            <v>10</v>
          </cell>
          <cell r="AB3709" t="str">
            <v>MÓVEIS E UTENSÍLIOS</v>
          </cell>
          <cell r="AC3709">
            <v>150</v>
          </cell>
          <cell r="AD3709" t="str">
            <v>BOM</v>
          </cell>
        </row>
        <row r="3710">
          <cell r="X3710">
            <v>9224</v>
          </cell>
          <cell r="Y3710">
            <v>614431</v>
          </cell>
          <cell r="Z3710" t="str">
            <v>GALPÃO ALMOXARIFADO</v>
          </cell>
          <cell r="AA3710">
            <v>10</v>
          </cell>
          <cell r="AB3710" t="str">
            <v>MÓVEIS E UTENSÍLIOS</v>
          </cell>
          <cell r="AC3710">
            <v>150</v>
          </cell>
          <cell r="AD3710" t="str">
            <v>SUCATA</v>
          </cell>
        </row>
        <row r="3711">
          <cell r="X3711">
            <v>9225</v>
          </cell>
          <cell r="Y3711">
            <v>614432</v>
          </cell>
          <cell r="Z3711" t="str">
            <v>GALPÃO ALMOXARIFADO</v>
          </cell>
          <cell r="AA3711">
            <v>10</v>
          </cell>
          <cell r="AB3711" t="str">
            <v>MÓVEIS E UTENSÍLIOS</v>
          </cell>
          <cell r="AC3711">
            <v>150</v>
          </cell>
          <cell r="AD3711" t="str">
            <v>SUCATA</v>
          </cell>
        </row>
        <row r="3712">
          <cell r="X3712">
            <v>9226</v>
          </cell>
          <cell r="Y3712">
            <v>614433</v>
          </cell>
          <cell r="Z3712" t="str">
            <v>GALPÃO ALMOXARIFADO</v>
          </cell>
          <cell r="AA3712">
            <v>10</v>
          </cell>
          <cell r="AB3712" t="str">
            <v>MÓVEIS E UTENSÍLIOS</v>
          </cell>
          <cell r="AC3712">
            <v>150</v>
          </cell>
          <cell r="AD3712" t="str">
            <v>SUCATA</v>
          </cell>
        </row>
        <row r="3713">
          <cell r="X3713">
            <v>9236</v>
          </cell>
          <cell r="Y3713">
            <v>614417</v>
          </cell>
          <cell r="Z3713" t="str">
            <v>CENTRO CIRÚRGICO</v>
          </cell>
          <cell r="AA3713">
            <v>10</v>
          </cell>
          <cell r="AB3713" t="str">
            <v>INSTRUMENTAIS CIRURGICOS</v>
          </cell>
          <cell r="AC3713">
            <v>2700</v>
          </cell>
          <cell r="AD3713" t="str">
            <v>BOM</v>
          </cell>
        </row>
        <row r="3714">
          <cell r="X3714">
            <v>9237</v>
          </cell>
          <cell r="Y3714">
            <v>614736</v>
          </cell>
          <cell r="Z3714" t="str">
            <v>CENTRO CIRÚRGICO</v>
          </cell>
          <cell r="AA3714">
            <v>10</v>
          </cell>
          <cell r="AB3714" t="str">
            <v>INSTRUMENTAIS CIRURGICOS</v>
          </cell>
          <cell r="AC3714">
            <v>200</v>
          </cell>
          <cell r="AD3714" t="str">
            <v>BOM</v>
          </cell>
        </row>
        <row r="3715">
          <cell r="X3715">
            <v>9235</v>
          </cell>
          <cell r="Y3715">
            <v>614044</v>
          </cell>
          <cell r="Z3715" t="str">
            <v>DIRETORIA DE ENFERMAGEM</v>
          </cell>
          <cell r="AA3715">
            <v>6</v>
          </cell>
          <cell r="AB3715" t="str">
            <v>MAQ. E EQUIPAMENTOS</v>
          </cell>
          <cell r="AC3715">
            <v>70</v>
          </cell>
          <cell r="AD3715" t="str">
            <v>BOM</v>
          </cell>
        </row>
        <row r="3716">
          <cell r="X3716">
            <v>9255</v>
          </cell>
          <cell r="Y3716">
            <v>2042251</v>
          </cell>
          <cell r="Z3716" t="str">
            <v>SALA DE TECNOLOGIA - ADM</v>
          </cell>
          <cell r="AA3716">
            <v>6</v>
          </cell>
          <cell r="AB3716" t="str">
            <v>EQUIP. DE INFORMÁTICA</v>
          </cell>
          <cell r="AC3716">
            <v>3200</v>
          </cell>
          <cell r="AD3716" t="str">
            <v>BOM</v>
          </cell>
        </row>
        <row r="3717">
          <cell r="X3717">
            <v>9256</v>
          </cell>
          <cell r="Y3717">
            <v>2042252</v>
          </cell>
          <cell r="Z3717" t="str">
            <v>T.I.</v>
          </cell>
          <cell r="AA3717">
            <v>6</v>
          </cell>
          <cell r="AB3717" t="str">
            <v>EQUIP. DE INFORMÁTICA</v>
          </cell>
          <cell r="AC3717">
            <v>6500</v>
          </cell>
          <cell r="AD3717" t="str">
            <v>BOM</v>
          </cell>
        </row>
        <row r="3718">
          <cell r="X3718" t="str">
            <v>9239 / 9247</v>
          </cell>
          <cell r="Y3718" t="str">
            <v>613745/ 613753</v>
          </cell>
          <cell r="Z3718" t="str">
            <v>COREMU</v>
          </cell>
          <cell r="AA3718">
            <v>4</v>
          </cell>
          <cell r="AB3718" t="str">
            <v>EQUIP. DE INFORMÁTICA</v>
          </cell>
          <cell r="AC3718">
            <v>1200</v>
          </cell>
          <cell r="AD3718" t="str">
            <v>BOM</v>
          </cell>
        </row>
        <row r="3719">
          <cell r="X3719" t="str">
            <v>9240 / 9248</v>
          </cell>
          <cell r="Y3719" t="str">
            <v>613746/ 613754</v>
          </cell>
          <cell r="Z3719" t="str">
            <v>COREMU</v>
          </cell>
          <cell r="AA3719">
            <v>4</v>
          </cell>
          <cell r="AB3719" t="str">
            <v>EQUIP. DE INFORMÁTICA</v>
          </cell>
          <cell r="AC3719">
            <v>1200</v>
          </cell>
          <cell r="AD3719" t="str">
            <v>BOM</v>
          </cell>
        </row>
        <row r="3720">
          <cell r="X3720" t="str">
            <v>9241 / 9249</v>
          </cell>
          <cell r="Y3720" t="str">
            <v>613747/ 613755</v>
          </cell>
          <cell r="Z3720" t="str">
            <v>EDUCAÇÃO CONTINUADA (FABRÍCIA)</v>
          </cell>
          <cell r="AA3720">
            <v>4</v>
          </cell>
          <cell r="AB3720" t="str">
            <v>EQUIP. DE INFORMÁTICA</v>
          </cell>
          <cell r="AC3720">
            <v>1200</v>
          </cell>
          <cell r="AD3720" t="str">
            <v>BOM</v>
          </cell>
        </row>
        <row r="3721">
          <cell r="X3721" t="str">
            <v>9242 / 9250</v>
          </cell>
          <cell r="Y3721" t="str">
            <v>613748/ 613756</v>
          </cell>
          <cell r="Z3721" t="str">
            <v>GERÊNCIA DE INTERNATO E ESTÁGIO</v>
          </cell>
          <cell r="AA3721">
            <v>4</v>
          </cell>
          <cell r="AB3721" t="str">
            <v>EQUIP. DE INFORMÁTICA</v>
          </cell>
          <cell r="AC3721">
            <v>1200</v>
          </cell>
          <cell r="AD3721" t="str">
            <v>BOM</v>
          </cell>
        </row>
        <row r="3722">
          <cell r="X3722" t="str">
            <v>9243 / 9251</v>
          </cell>
          <cell r="Y3722" t="str">
            <v>613749/ 613757</v>
          </cell>
          <cell r="Z3722" t="str">
            <v>COREMU</v>
          </cell>
          <cell r="AA3722">
            <v>4</v>
          </cell>
          <cell r="AB3722" t="str">
            <v>EQUIP. DE INFORMÁTICA</v>
          </cell>
          <cell r="AC3722">
            <v>1200</v>
          </cell>
          <cell r="AD3722" t="str">
            <v>BOM</v>
          </cell>
        </row>
        <row r="3723">
          <cell r="X3723" t="str">
            <v>9244 / 9252</v>
          </cell>
          <cell r="Y3723" t="str">
            <v>613750/ 613758</v>
          </cell>
          <cell r="Z3723" t="str">
            <v>GERÊNCIA DE INTERNATO E ESTÁGIO</v>
          </cell>
          <cell r="AA3723">
            <v>4</v>
          </cell>
          <cell r="AB3723" t="str">
            <v>EQUIP. DE INFORMÁTICA</v>
          </cell>
          <cell r="AC3723">
            <v>1200</v>
          </cell>
          <cell r="AD3723" t="str">
            <v>BOM</v>
          </cell>
        </row>
        <row r="3724">
          <cell r="X3724" t="str">
            <v>9245 / 9253</v>
          </cell>
          <cell r="Y3724" t="str">
            <v>613751/ 613759</v>
          </cell>
          <cell r="Z3724" t="str">
            <v>DIRETORIA DE ENSINO E PESQUISA</v>
          </cell>
          <cell r="AA3724">
            <v>4</v>
          </cell>
          <cell r="AB3724" t="str">
            <v>EQUIP. DE INFORMÁTICA</v>
          </cell>
          <cell r="AC3724">
            <v>1200</v>
          </cell>
          <cell r="AD3724" t="str">
            <v>BOM</v>
          </cell>
        </row>
        <row r="3725">
          <cell r="X3725" t="str">
            <v>9246 / 9254</v>
          </cell>
          <cell r="Y3725" t="str">
            <v>613752/ 613760</v>
          </cell>
          <cell r="Z3725" t="str">
            <v>DIRETORIA DE ENSINO E PESQUISA</v>
          </cell>
          <cell r="AA3725">
            <v>4</v>
          </cell>
          <cell r="AB3725" t="str">
            <v>EQUIP. DE INFORMÁTICA</v>
          </cell>
          <cell r="AC3725">
            <v>1200</v>
          </cell>
          <cell r="AD3725" t="str">
            <v>BOM</v>
          </cell>
        </row>
        <row r="3726">
          <cell r="X3726">
            <v>9227</v>
          </cell>
          <cell r="Y3726">
            <v>614328</v>
          </cell>
          <cell r="Z3726" t="str">
            <v>COREMU</v>
          </cell>
          <cell r="AA3726">
            <v>10</v>
          </cell>
          <cell r="AB3726" t="str">
            <v>MAQ. E EQUIPAMENTOS</v>
          </cell>
          <cell r="AC3726">
            <v>650</v>
          </cell>
          <cell r="AD3726" t="str">
            <v>BOM</v>
          </cell>
        </row>
        <row r="3727">
          <cell r="X3727">
            <v>9228</v>
          </cell>
          <cell r="Y3727">
            <v>614329</v>
          </cell>
          <cell r="Z3727" t="str">
            <v>GERÊNCIA DE INTERNATO E ESTÁGIO</v>
          </cell>
          <cell r="AA3727">
            <v>10</v>
          </cell>
          <cell r="AB3727" t="str">
            <v>MAQ. E EQUIPAMENTOS</v>
          </cell>
          <cell r="AC3727">
            <v>700</v>
          </cell>
          <cell r="AD3727" t="str">
            <v>BOM</v>
          </cell>
        </row>
        <row r="3728">
          <cell r="X3728">
            <v>9229</v>
          </cell>
          <cell r="Y3728">
            <v>614330</v>
          </cell>
          <cell r="Z3728" t="str">
            <v>COREMU</v>
          </cell>
          <cell r="AA3728">
            <v>10</v>
          </cell>
          <cell r="AB3728" t="str">
            <v>MAQ. E EQUIPAMENTOS</v>
          </cell>
          <cell r="AC3728">
            <v>700</v>
          </cell>
          <cell r="AD3728" t="str">
            <v>BOM</v>
          </cell>
        </row>
        <row r="3729">
          <cell r="X3729">
            <v>9230</v>
          </cell>
          <cell r="Y3729">
            <v>614404</v>
          </cell>
          <cell r="Z3729" t="str">
            <v>FARMÁCIA – DOSE</v>
          </cell>
          <cell r="AA3729">
            <v>10</v>
          </cell>
          <cell r="AB3729" t="str">
            <v>MAQ. E EQUIPAMENTOS</v>
          </cell>
          <cell r="AC3729">
            <v>1800</v>
          </cell>
          <cell r="AD3729" t="str">
            <v>BOM</v>
          </cell>
        </row>
        <row r="3730">
          <cell r="X3730">
            <v>9231</v>
          </cell>
          <cell r="Y3730">
            <v>614400</v>
          </cell>
          <cell r="Z3730" t="str">
            <v>FARMÁCIA – GERÊNCIA</v>
          </cell>
          <cell r="AA3730">
            <v>10</v>
          </cell>
          <cell r="AB3730" t="str">
            <v>MAQ. E EQUIPAMENTOS</v>
          </cell>
          <cell r="AC3730">
            <v>600</v>
          </cell>
          <cell r="AD3730" t="str">
            <v>BOM</v>
          </cell>
        </row>
        <row r="3731">
          <cell r="X3731">
            <v>9232</v>
          </cell>
          <cell r="Y3731">
            <v>614401</v>
          </cell>
          <cell r="Z3731" t="str">
            <v>FATURAMENTO</v>
          </cell>
          <cell r="AA3731">
            <v>10</v>
          </cell>
          <cell r="AB3731" t="str">
            <v>MAQ. E EQUIPAMENTOS</v>
          </cell>
          <cell r="AC3731">
            <v>600</v>
          </cell>
          <cell r="AD3731" t="str">
            <v>BOM</v>
          </cell>
        </row>
        <row r="3732">
          <cell r="X3732">
            <v>9233</v>
          </cell>
          <cell r="Y3732">
            <v>614402</v>
          </cell>
          <cell r="Z3732" t="str">
            <v>FONOAUDIOLOGIA</v>
          </cell>
          <cell r="AA3732">
            <v>10</v>
          </cell>
          <cell r="AB3732" t="str">
            <v>MAQ. E EQUIPAMENTOS</v>
          </cell>
          <cell r="AC3732">
            <v>600</v>
          </cell>
          <cell r="AD3732" t="str">
            <v>BOM</v>
          </cell>
        </row>
        <row r="3733">
          <cell r="X3733">
            <v>9234</v>
          </cell>
          <cell r="Y3733">
            <v>614403</v>
          </cell>
          <cell r="Z3733" t="str">
            <v>FARMÁCIA – GERENCIA</v>
          </cell>
          <cell r="AA3733">
            <v>10</v>
          </cell>
          <cell r="AB3733" t="str">
            <v>MAQ. E EQUIPAMENTOS</v>
          </cell>
          <cell r="AC3733">
            <v>600</v>
          </cell>
          <cell r="AD3733" t="str">
            <v>BOM</v>
          </cell>
        </row>
        <row r="3734">
          <cell r="X3734">
            <v>9238</v>
          </cell>
          <cell r="Y3734">
            <v>2042253</v>
          </cell>
          <cell r="Z3734" t="str">
            <v>NUTRIÇÃO</v>
          </cell>
          <cell r="AA3734">
            <v>10</v>
          </cell>
          <cell r="AB3734" t="str">
            <v>MAQ. E EQUIPAMENTOS</v>
          </cell>
          <cell r="AC3734">
            <v>900</v>
          </cell>
          <cell r="AD3734" t="str">
            <v>BOM</v>
          </cell>
        </row>
        <row r="3735">
          <cell r="X3735">
            <v>9272</v>
          </cell>
          <cell r="Y3735">
            <v>614917</v>
          </cell>
          <cell r="Z3735" t="str">
            <v>T.I.</v>
          </cell>
          <cell r="AA3735">
            <v>3</v>
          </cell>
          <cell r="AB3735" t="str">
            <v>EQUIP. DE INFORMÁTICA</v>
          </cell>
          <cell r="AC3735">
            <v>160</v>
          </cell>
          <cell r="AD3735" t="str">
            <v>BOM</v>
          </cell>
        </row>
        <row r="3736">
          <cell r="X3736">
            <v>9273</v>
          </cell>
          <cell r="Y3736">
            <v>614310</v>
          </cell>
          <cell r="Z3736" t="str">
            <v>T.I.</v>
          </cell>
          <cell r="AA3736">
            <v>2</v>
          </cell>
          <cell r="AB3736" t="str">
            <v>EQUIP. DE INFORMÁTICA</v>
          </cell>
          <cell r="AC3736">
            <v>120</v>
          </cell>
          <cell r="AD3736" t="str">
            <v>BOM</v>
          </cell>
        </row>
        <row r="3737">
          <cell r="X3737">
            <v>9274</v>
          </cell>
          <cell r="Y3737">
            <v>614311</v>
          </cell>
          <cell r="Z3737" t="str">
            <v>T.I.</v>
          </cell>
          <cell r="AA3737">
            <v>2</v>
          </cell>
          <cell r="AB3737" t="str">
            <v>EQUIP. DE INFORMÁTICA</v>
          </cell>
          <cell r="AC3737">
            <v>120</v>
          </cell>
          <cell r="AD3737" t="str">
            <v>BOM</v>
          </cell>
        </row>
        <row r="3738">
          <cell r="X3738">
            <v>9290</v>
          </cell>
          <cell r="Y3738">
            <v>2042254</v>
          </cell>
          <cell r="Z3738" t="str">
            <v>CTI</v>
          </cell>
          <cell r="AA3738">
            <v>10</v>
          </cell>
          <cell r="AB3738" t="str">
            <v>MAQ. E EQUIPAMENTOS</v>
          </cell>
          <cell r="AC3738">
            <v>5500</v>
          </cell>
          <cell r="AD3738" t="str">
            <v>BOM</v>
          </cell>
        </row>
        <row r="3739">
          <cell r="X3739">
            <v>9257</v>
          </cell>
          <cell r="Y3739">
            <v>2042255</v>
          </cell>
          <cell r="Z3739" t="str">
            <v>CLÍNICA MÉDICA</v>
          </cell>
          <cell r="AA3739">
            <v>3</v>
          </cell>
          <cell r="AB3739" t="str">
            <v>MÓVEIS E UTENSÍLIOS</v>
          </cell>
          <cell r="AC3739">
            <v>260</v>
          </cell>
          <cell r="AD3739" t="str">
            <v>BOM</v>
          </cell>
        </row>
        <row r="3740">
          <cell r="X3740">
            <v>9258</v>
          </cell>
          <cell r="Y3740">
            <v>2042256</v>
          </cell>
          <cell r="Z3740" t="str">
            <v>CLÍNICA CIRÚRGICA</v>
          </cell>
          <cell r="AA3740">
            <v>3</v>
          </cell>
          <cell r="AB3740" t="str">
            <v>MÓVEIS E UTENSÍLIOS</v>
          </cell>
          <cell r="AC3740">
            <v>260</v>
          </cell>
          <cell r="AD3740" t="str">
            <v>BOM</v>
          </cell>
        </row>
        <row r="3741">
          <cell r="X3741">
            <v>9259</v>
          </cell>
          <cell r="Y3741">
            <v>2042257</v>
          </cell>
          <cell r="Z3741" t="str">
            <v>DIÁLISE</v>
          </cell>
          <cell r="AA3741">
            <v>3</v>
          </cell>
          <cell r="AB3741" t="str">
            <v>MÓVEIS E UTENSÍLIOS</v>
          </cell>
          <cell r="AC3741">
            <v>260</v>
          </cell>
          <cell r="AD3741" t="str">
            <v>BOM</v>
          </cell>
        </row>
        <row r="3742">
          <cell r="X3742">
            <v>9260</v>
          </cell>
          <cell r="Y3742">
            <v>2042258</v>
          </cell>
          <cell r="Z3742" t="str">
            <v>GALPÃO ALMOXARIFADO</v>
          </cell>
          <cell r="AA3742">
            <v>3</v>
          </cell>
          <cell r="AB3742" t="str">
            <v>MÓVEIS E UTENSÍLIOS</v>
          </cell>
          <cell r="AC3742">
            <v>260</v>
          </cell>
          <cell r="AD3742" t="str">
            <v>SUCATA</v>
          </cell>
        </row>
        <row r="3743">
          <cell r="X3743">
            <v>9261</v>
          </cell>
          <cell r="Y3743">
            <v>2042259</v>
          </cell>
          <cell r="Z3743" t="str">
            <v>CLÍNICA MÉDICA</v>
          </cell>
          <cell r="AA3743">
            <v>3</v>
          </cell>
          <cell r="AB3743" t="str">
            <v>MÓVEIS E UTENSÍLIOS</v>
          </cell>
          <cell r="AC3743">
            <v>260</v>
          </cell>
          <cell r="AD3743" t="str">
            <v>BOM</v>
          </cell>
        </row>
        <row r="3744">
          <cell r="X3744">
            <v>9262</v>
          </cell>
          <cell r="Y3744">
            <v>2042260</v>
          </cell>
          <cell r="Z3744" t="str">
            <v>GALPÃO ALMOXARIFADO</v>
          </cell>
          <cell r="AA3744">
            <v>3</v>
          </cell>
          <cell r="AB3744" t="str">
            <v>MÓVEIS E UTENSÍLIOS</v>
          </cell>
          <cell r="AC3744">
            <v>260</v>
          </cell>
          <cell r="AD3744" t="str">
            <v>SUCATA</v>
          </cell>
        </row>
        <row r="3745">
          <cell r="X3745">
            <v>9265</v>
          </cell>
          <cell r="Y3745">
            <v>2042263</v>
          </cell>
          <cell r="Z3745" t="str">
            <v>CLÍNICA CIRÚRGICA</v>
          </cell>
          <cell r="AA3745">
            <v>3</v>
          </cell>
          <cell r="AB3745" t="str">
            <v>MÓVEIS E UTENSÍLIOS</v>
          </cell>
          <cell r="AC3745">
            <v>260</v>
          </cell>
          <cell r="AD3745" t="str">
            <v>BOM</v>
          </cell>
        </row>
        <row r="3746">
          <cell r="X3746">
            <v>9266</v>
          </cell>
          <cell r="Y3746">
            <v>2042264</v>
          </cell>
          <cell r="Z3746" t="str">
            <v>CLÍNICA MÉDICA</v>
          </cell>
          <cell r="AA3746">
            <v>3</v>
          </cell>
          <cell r="AB3746" t="str">
            <v>MÓVEIS E UTENSÍLIOS</v>
          </cell>
          <cell r="AC3746">
            <v>260</v>
          </cell>
          <cell r="AD3746" t="str">
            <v>BOM</v>
          </cell>
        </row>
        <row r="3747">
          <cell r="X3747">
            <v>9267</v>
          </cell>
          <cell r="Y3747">
            <v>2042265</v>
          </cell>
          <cell r="Z3747" t="str">
            <v>CLÍNICA MÉDICA</v>
          </cell>
          <cell r="AA3747">
            <v>3</v>
          </cell>
          <cell r="AB3747" t="str">
            <v>MÓVEIS E UTENSÍLIOS</v>
          </cell>
          <cell r="AC3747">
            <v>260</v>
          </cell>
          <cell r="AD3747" t="str">
            <v>BOM</v>
          </cell>
        </row>
        <row r="3748">
          <cell r="X3748">
            <v>9268</v>
          </cell>
          <cell r="Y3748">
            <v>2042266</v>
          </cell>
          <cell r="Z3748" t="str">
            <v>GALPÃO ALMOXARIFADO</v>
          </cell>
          <cell r="AA3748">
            <v>3</v>
          </cell>
          <cell r="AB3748" t="str">
            <v>MÓVEIS E UTENSÍLIOS</v>
          </cell>
          <cell r="AC3748">
            <v>260</v>
          </cell>
          <cell r="AD3748" t="str">
            <v>SUCATA</v>
          </cell>
        </row>
        <row r="3749">
          <cell r="X3749">
            <v>9270</v>
          </cell>
          <cell r="Y3749">
            <v>2042268</v>
          </cell>
          <cell r="Z3749" t="str">
            <v>CLÍNICA CIRÚRGICA</v>
          </cell>
          <cell r="AA3749">
            <v>3</v>
          </cell>
          <cell r="AB3749" t="str">
            <v>MÓVEIS E UTENSÍLIOS</v>
          </cell>
          <cell r="AC3749">
            <v>260</v>
          </cell>
          <cell r="AD3749" t="str">
            <v>BOM</v>
          </cell>
        </row>
        <row r="3750">
          <cell r="X3750">
            <v>9271</v>
          </cell>
          <cell r="Y3750">
            <v>2042269</v>
          </cell>
          <cell r="Z3750" t="str">
            <v>GALPÃO ALMOXARIFADO</v>
          </cell>
          <cell r="AA3750">
            <v>3</v>
          </cell>
          <cell r="AB3750" t="str">
            <v>MÓVEIS E UTENSÍLIOS</v>
          </cell>
          <cell r="AC3750">
            <v>260</v>
          </cell>
          <cell r="AD3750" t="str">
            <v>SUCATA</v>
          </cell>
        </row>
        <row r="3751">
          <cell r="X3751">
            <v>9277</v>
          </cell>
          <cell r="Y3751">
            <v>2042270</v>
          </cell>
          <cell r="Z3751" t="str">
            <v>GALPÃO ALMOXARIFADO</v>
          </cell>
          <cell r="AA3751">
            <v>4</v>
          </cell>
          <cell r="AB3751" t="str">
            <v>MÓVEIS E UTENSÍLIOS</v>
          </cell>
          <cell r="AC3751">
            <v>460</v>
          </cell>
          <cell r="AD3751" t="str">
            <v>RUIM</v>
          </cell>
        </row>
        <row r="3752">
          <cell r="X3752">
            <v>9278</v>
          </cell>
          <cell r="Y3752">
            <v>2042271</v>
          </cell>
          <cell r="Z3752" t="str">
            <v>GALPÃO ALMOXARIFADO</v>
          </cell>
          <cell r="AA3752">
            <v>4</v>
          </cell>
          <cell r="AB3752" t="str">
            <v>MÓVEIS E UTENSÍLIOS</v>
          </cell>
          <cell r="AC3752">
            <v>460</v>
          </cell>
          <cell r="AD3752" t="str">
            <v>RUIM</v>
          </cell>
        </row>
        <row r="3753">
          <cell r="X3753">
            <v>9279</v>
          </cell>
          <cell r="Y3753">
            <v>2042272</v>
          </cell>
          <cell r="Z3753" t="str">
            <v>GALPÃO ALMOXARIFADO</v>
          </cell>
          <cell r="AA3753">
            <v>4</v>
          </cell>
          <cell r="AB3753" t="str">
            <v>MÓVEIS E UTENSÍLIOS</v>
          </cell>
          <cell r="AC3753">
            <v>460</v>
          </cell>
          <cell r="AD3753" t="str">
            <v>RUIM</v>
          </cell>
        </row>
        <row r="3754">
          <cell r="X3754">
            <v>9280</v>
          </cell>
          <cell r="Y3754">
            <v>2042273</v>
          </cell>
          <cell r="Z3754" t="str">
            <v>CONDUTORES</v>
          </cell>
          <cell r="AA3754">
            <v>4</v>
          </cell>
          <cell r="AB3754" t="str">
            <v>MÓVEIS E UTENSÍLIOS</v>
          </cell>
          <cell r="AC3754">
            <v>460</v>
          </cell>
          <cell r="AD3754" t="str">
            <v>BOM</v>
          </cell>
        </row>
        <row r="3755">
          <cell r="X3755">
            <v>9275</v>
          </cell>
          <cell r="Y3755">
            <v>2042274</v>
          </cell>
          <cell r="Z3755" t="str">
            <v>CONDUTORES</v>
          </cell>
          <cell r="AA3755">
            <v>4</v>
          </cell>
          <cell r="AB3755" t="str">
            <v>MÓVEIS E UTENSÍLIOS</v>
          </cell>
          <cell r="AC3755">
            <v>680</v>
          </cell>
          <cell r="AD3755" t="str">
            <v>BOM</v>
          </cell>
        </row>
        <row r="3756">
          <cell r="X3756">
            <v>9276</v>
          </cell>
          <cell r="Y3756">
            <v>2042275</v>
          </cell>
          <cell r="Z3756" t="str">
            <v>CONDUTORES</v>
          </cell>
          <cell r="AA3756">
            <v>4</v>
          </cell>
          <cell r="AB3756" t="str">
            <v>MÓVEIS E UTENSÍLIOS</v>
          </cell>
          <cell r="AC3756">
            <v>680</v>
          </cell>
          <cell r="AD3756" t="str">
            <v>BOM</v>
          </cell>
        </row>
        <row r="3757">
          <cell r="X3757">
            <v>9281</v>
          </cell>
          <cell r="Y3757">
            <v>2042276</v>
          </cell>
          <cell r="Z3757" t="str">
            <v>CONDUTORES</v>
          </cell>
          <cell r="AA3757">
            <v>4</v>
          </cell>
          <cell r="AB3757" t="str">
            <v>MÓVEIS E UTENSÍLIOS</v>
          </cell>
          <cell r="AC3757">
            <v>380</v>
          </cell>
          <cell r="AD3757" t="str">
            <v>BOM</v>
          </cell>
        </row>
        <row r="3758">
          <cell r="X3758">
            <v>9282</v>
          </cell>
          <cell r="Y3758">
            <v>2042277</v>
          </cell>
          <cell r="Z3758" t="str">
            <v>GALPÃO ALMOXARIFADO</v>
          </cell>
          <cell r="AA3758">
            <v>4</v>
          </cell>
          <cell r="AB3758" t="str">
            <v>MÓVEIS E UTENSÍLIOS</v>
          </cell>
          <cell r="AC3758">
            <v>380</v>
          </cell>
          <cell r="AD3758" t="str">
            <v>RUIM</v>
          </cell>
        </row>
        <row r="3759">
          <cell r="X3759">
            <v>9283</v>
          </cell>
          <cell r="Y3759">
            <v>2042278</v>
          </cell>
          <cell r="Z3759" t="str">
            <v>CONDUTORES</v>
          </cell>
          <cell r="AA3759">
            <v>4</v>
          </cell>
          <cell r="AB3759" t="str">
            <v>MÓVEIS E UTENSÍLIOS</v>
          </cell>
          <cell r="AC3759">
            <v>380</v>
          </cell>
          <cell r="AD3759" t="str">
            <v>BOM</v>
          </cell>
        </row>
        <row r="3760">
          <cell r="X3760">
            <v>9284</v>
          </cell>
          <cell r="Y3760">
            <v>2042279</v>
          </cell>
          <cell r="Z3760" t="str">
            <v>CONDUTORES</v>
          </cell>
          <cell r="AA3760">
            <v>4</v>
          </cell>
          <cell r="AB3760" t="str">
            <v>MÓVEIS E UTENSÍLIOS</v>
          </cell>
          <cell r="AC3760">
            <v>380</v>
          </cell>
          <cell r="AD3760" t="str">
            <v>BOM</v>
          </cell>
        </row>
        <row r="3761">
          <cell r="X3761">
            <v>9285</v>
          </cell>
          <cell r="Y3761">
            <v>2042280</v>
          </cell>
          <cell r="Z3761" t="str">
            <v>CONDUTORES</v>
          </cell>
          <cell r="AA3761">
            <v>4</v>
          </cell>
          <cell r="AB3761" t="str">
            <v>MÓVEIS E UTENSÍLIOS</v>
          </cell>
          <cell r="AC3761">
            <v>380</v>
          </cell>
          <cell r="AD3761" t="str">
            <v>BOM</v>
          </cell>
        </row>
        <row r="3762">
          <cell r="X3762">
            <v>9286</v>
          </cell>
          <cell r="Y3762">
            <v>2042281</v>
          </cell>
          <cell r="Z3762" t="str">
            <v>CONDUTORES</v>
          </cell>
          <cell r="AA3762">
            <v>4</v>
          </cell>
          <cell r="AB3762" t="str">
            <v>MÓVEIS E UTENSÍLIOS</v>
          </cell>
          <cell r="AC3762">
            <v>380</v>
          </cell>
          <cell r="AD3762" t="str">
            <v>BOM</v>
          </cell>
        </row>
        <row r="3763">
          <cell r="X3763">
            <v>9287</v>
          </cell>
          <cell r="Y3763">
            <v>2042282</v>
          </cell>
          <cell r="Z3763" t="str">
            <v>CONDUTORES</v>
          </cell>
          <cell r="AA3763">
            <v>4</v>
          </cell>
          <cell r="AB3763" t="str">
            <v>MÓVEIS E UTENSÍLIOS</v>
          </cell>
          <cell r="AC3763">
            <v>380</v>
          </cell>
          <cell r="AD3763" t="str">
            <v>BOM</v>
          </cell>
        </row>
        <row r="3764">
          <cell r="X3764">
            <v>9288</v>
          </cell>
          <cell r="Y3764">
            <v>2042283</v>
          </cell>
          <cell r="Z3764" t="str">
            <v>CONDUTORES</v>
          </cell>
          <cell r="AA3764">
            <v>4</v>
          </cell>
          <cell r="AB3764" t="str">
            <v>MÓVEIS E UTENSÍLIOS</v>
          </cell>
          <cell r="AC3764">
            <v>380</v>
          </cell>
          <cell r="AD3764" t="str">
            <v>BOM</v>
          </cell>
        </row>
        <row r="3765">
          <cell r="X3765">
            <v>9289</v>
          </cell>
          <cell r="Y3765">
            <v>2042284</v>
          </cell>
          <cell r="Z3765" t="str">
            <v>CONDUTORES</v>
          </cell>
          <cell r="AA3765">
            <v>4</v>
          </cell>
          <cell r="AB3765" t="str">
            <v>MÓVEIS E UTENSÍLIOS</v>
          </cell>
          <cell r="AC3765">
            <v>380</v>
          </cell>
          <cell r="AD3765" t="str">
            <v>BOM</v>
          </cell>
        </row>
        <row r="3766">
          <cell r="X3766">
            <v>9343</v>
          </cell>
          <cell r="Y3766">
            <v>2042285</v>
          </cell>
          <cell r="Z3766" t="str">
            <v>5º ANDAR</v>
          </cell>
          <cell r="AA3766">
            <v>10</v>
          </cell>
          <cell r="AB3766" t="str">
            <v>MAQ. E EQUIPAMENTOS</v>
          </cell>
          <cell r="AC3766">
            <v>400</v>
          </cell>
          <cell r="AD3766" t="str">
            <v>BOM</v>
          </cell>
        </row>
        <row r="3767">
          <cell r="X3767">
            <v>9344</v>
          </cell>
          <cell r="Y3767">
            <v>2042286</v>
          </cell>
          <cell r="Z3767" t="str">
            <v>COMITÊ DE ÉTICA</v>
          </cell>
          <cell r="AA3767">
            <v>10</v>
          </cell>
          <cell r="AB3767" t="str">
            <v>MAQ. E EQUIPAMENTOS</v>
          </cell>
          <cell r="AC3767">
            <v>400</v>
          </cell>
          <cell r="AD3767" t="str">
            <v>BOM</v>
          </cell>
        </row>
        <row r="3768">
          <cell r="X3768">
            <v>9341</v>
          </cell>
          <cell r="Y3768">
            <v>2042288</v>
          </cell>
          <cell r="Z3768" t="str">
            <v>DIRETORIA DE ENSINO E PESQUISA</v>
          </cell>
          <cell r="AA3768">
            <v>10</v>
          </cell>
          <cell r="AB3768" t="str">
            <v>MAQ. E EQUIPAMENTOS</v>
          </cell>
          <cell r="AC3768">
            <v>450</v>
          </cell>
          <cell r="AD3768" t="str">
            <v>BOM</v>
          </cell>
        </row>
        <row r="3769">
          <cell r="X3769">
            <v>9342</v>
          </cell>
          <cell r="Y3769">
            <v>2042287</v>
          </cell>
          <cell r="Z3769" t="str">
            <v>DIRETORIA DE ENSINO E PESQUISA</v>
          </cell>
          <cell r="AA3769">
            <v>10</v>
          </cell>
          <cell r="AB3769" t="str">
            <v>MAQ. E EQUIPAMENTOS</v>
          </cell>
          <cell r="AC3769">
            <v>450</v>
          </cell>
          <cell r="AD3769" t="str">
            <v>BOM</v>
          </cell>
        </row>
        <row r="3770">
          <cell r="X3770">
            <v>9345</v>
          </cell>
          <cell r="Y3770">
            <v>2042289</v>
          </cell>
          <cell r="Z3770" t="str">
            <v>RUTE / RNP</v>
          </cell>
          <cell r="AA3770">
            <v>10</v>
          </cell>
          <cell r="AB3770" t="str">
            <v>MAQ. E EQUIPAMENTOS</v>
          </cell>
          <cell r="AC3770">
            <v>630</v>
          </cell>
          <cell r="AD3770" t="str">
            <v>BOM</v>
          </cell>
        </row>
        <row r="3771">
          <cell r="X3771">
            <v>9348</v>
          </cell>
          <cell r="Y3771">
            <v>2042290</v>
          </cell>
          <cell r="Z3771" t="str">
            <v>FATURAMENTO</v>
          </cell>
          <cell r="AA3771">
            <v>5</v>
          </cell>
          <cell r="AB3771" t="str">
            <v>EQUIP. DE INFORMÁTICA</v>
          </cell>
          <cell r="AC3771">
            <v>70</v>
          </cell>
          <cell r="AD3771" t="str">
            <v>BOM</v>
          </cell>
        </row>
        <row r="3772">
          <cell r="X3772">
            <v>9353</v>
          </cell>
          <cell r="Y3772">
            <v>614046</v>
          </cell>
          <cell r="Z3772" t="str">
            <v>UTI</v>
          </cell>
          <cell r="AA3772">
            <v>3</v>
          </cell>
          <cell r="AB3772" t="str">
            <v>EQUIP. DE INFORMÁTICA</v>
          </cell>
          <cell r="AC3772">
            <v>55</v>
          </cell>
          <cell r="AD3772" t="str">
            <v>BOM</v>
          </cell>
        </row>
        <row r="3773">
          <cell r="X3773">
            <v>9354</v>
          </cell>
          <cell r="Y3773">
            <v>614047</v>
          </cell>
          <cell r="Z3773" t="str">
            <v>DIRETORIA DE ENFERMAGEM</v>
          </cell>
          <cell r="AA3773">
            <v>3</v>
          </cell>
          <cell r="AB3773" t="str">
            <v>EQUIP. DE INFORMÁTICA</v>
          </cell>
          <cell r="AC3773">
            <v>55</v>
          </cell>
          <cell r="AD3773" t="str">
            <v>BOM</v>
          </cell>
        </row>
        <row r="3774">
          <cell r="X3774">
            <v>9355</v>
          </cell>
          <cell r="Y3774">
            <v>614048</v>
          </cell>
          <cell r="Z3774" t="str">
            <v>ASTEC</v>
          </cell>
          <cell r="AA3774">
            <v>3</v>
          </cell>
          <cell r="AB3774" t="str">
            <v>EQUIP. DE INFORMÁTICA</v>
          </cell>
          <cell r="AC3774">
            <v>55</v>
          </cell>
          <cell r="AD3774" t="str">
            <v>BOM</v>
          </cell>
        </row>
        <row r="3775">
          <cell r="X3775">
            <v>9356</v>
          </cell>
          <cell r="Y3775">
            <v>614049</v>
          </cell>
          <cell r="Z3775" t="str">
            <v>ECOCARDIOGRAMA</v>
          </cell>
          <cell r="AA3775">
            <v>3</v>
          </cell>
          <cell r="AB3775" t="str">
            <v>EQUIP. DE INFORMÁTICA</v>
          </cell>
          <cell r="AC3775">
            <v>55</v>
          </cell>
          <cell r="AD3775" t="str">
            <v>BOM</v>
          </cell>
        </row>
        <row r="3776">
          <cell r="X3776">
            <v>9357</v>
          </cell>
          <cell r="Y3776">
            <v>614050</v>
          </cell>
          <cell r="Z3776" t="str">
            <v>SESMT</v>
          </cell>
          <cell r="AA3776">
            <v>3</v>
          </cell>
          <cell r="AB3776" t="str">
            <v>EQUIP. DE INFORMÁTICA</v>
          </cell>
          <cell r="AC3776">
            <v>55</v>
          </cell>
          <cell r="AD3776" t="str">
            <v>BOM</v>
          </cell>
        </row>
        <row r="3777">
          <cell r="X3777">
            <v>9358</v>
          </cell>
          <cell r="Y3777">
            <v>614051</v>
          </cell>
          <cell r="Z3777" t="str">
            <v>APOIO AO DIAGNÓSTICO</v>
          </cell>
          <cell r="AA3777">
            <v>3</v>
          </cell>
          <cell r="AB3777" t="str">
            <v>EQUIP. DE INFORMÁTICA</v>
          </cell>
          <cell r="AC3777">
            <v>55</v>
          </cell>
          <cell r="AD3777" t="str">
            <v>BOM</v>
          </cell>
        </row>
        <row r="3778">
          <cell r="X3778">
            <v>9359</v>
          </cell>
          <cell r="Y3778">
            <v>614052</v>
          </cell>
          <cell r="Z3778" t="str">
            <v>ASTEC</v>
          </cell>
          <cell r="AA3778">
            <v>3</v>
          </cell>
          <cell r="AB3778" t="str">
            <v>EQUIP. DE INFORMÁTICA</v>
          </cell>
          <cell r="AC3778">
            <v>55</v>
          </cell>
          <cell r="AD3778" t="str">
            <v>BOM</v>
          </cell>
        </row>
        <row r="3779">
          <cell r="X3779">
            <v>9360</v>
          </cell>
          <cell r="Y3779">
            <v>614053</v>
          </cell>
          <cell r="Z3779" t="str">
            <v>DIRETORIA TÉCNICA</v>
          </cell>
          <cell r="AA3779">
            <v>3</v>
          </cell>
          <cell r="AB3779" t="str">
            <v>EQUIP. DE INFORMÁTICA</v>
          </cell>
          <cell r="AC3779">
            <v>55</v>
          </cell>
          <cell r="AD3779" t="str">
            <v>BOM</v>
          </cell>
        </row>
        <row r="3780">
          <cell r="X3780">
            <v>9349</v>
          </cell>
          <cell r="Y3780">
            <v>614054</v>
          </cell>
          <cell r="Z3780" t="str">
            <v>PORTARIA “A'</v>
          </cell>
          <cell r="AA3780">
            <v>5</v>
          </cell>
          <cell r="AB3780" t="str">
            <v>EQUIP. DE INFORMÁTICA</v>
          </cell>
          <cell r="AC3780">
            <v>165</v>
          </cell>
          <cell r="AD3780" t="str">
            <v>BOM</v>
          </cell>
        </row>
        <row r="3781">
          <cell r="X3781">
            <v>9350</v>
          </cell>
          <cell r="Y3781">
            <v>614055</v>
          </cell>
          <cell r="Z3781" t="str">
            <v>ASTEC</v>
          </cell>
          <cell r="AA3781">
            <v>5</v>
          </cell>
          <cell r="AB3781" t="str">
            <v>EQUIP. DE INFORMÁTICA</v>
          </cell>
          <cell r="AC3781">
            <v>165</v>
          </cell>
          <cell r="AD3781" t="str">
            <v>BOM</v>
          </cell>
        </row>
        <row r="3782">
          <cell r="X3782">
            <v>9351</v>
          </cell>
          <cell r="Y3782">
            <v>614056</v>
          </cell>
          <cell r="Z3782" t="str">
            <v>ASTEC</v>
          </cell>
          <cell r="AA3782">
            <v>5</v>
          </cell>
          <cell r="AB3782" t="str">
            <v>EQUIP. DE INFORMÁTICA</v>
          </cell>
          <cell r="AC3782">
            <v>165</v>
          </cell>
          <cell r="AD3782" t="str">
            <v>BOM</v>
          </cell>
        </row>
        <row r="3783">
          <cell r="X3783">
            <v>9352</v>
          </cell>
          <cell r="Y3783">
            <v>614057</v>
          </cell>
          <cell r="Z3783" t="str">
            <v>ASTEC</v>
          </cell>
          <cell r="AA3783">
            <v>5</v>
          </cell>
          <cell r="AB3783" t="str">
            <v>EQUIP. DE INFORMÁTICA</v>
          </cell>
          <cell r="AC3783">
            <v>165</v>
          </cell>
          <cell r="AD3783" t="str">
            <v>BOM</v>
          </cell>
        </row>
        <row r="3784">
          <cell r="X3784">
            <v>9346</v>
          </cell>
          <cell r="Y3784">
            <v>614792</v>
          </cell>
          <cell r="Z3784" t="str">
            <v>ASTEC</v>
          </cell>
          <cell r="AA3784">
            <v>5</v>
          </cell>
          <cell r="AB3784" t="str">
            <v>EQUIP. DE INFORMÁTICA</v>
          </cell>
          <cell r="AC3784">
            <v>700</v>
          </cell>
          <cell r="AD3784" t="str">
            <v>BOM</v>
          </cell>
        </row>
        <row r="3785">
          <cell r="X3785">
            <v>9347</v>
          </cell>
          <cell r="Y3785">
            <v>614793</v>
          </cell>
          <cell r="Z3785" t="str">
            <v>ASTEC</v>
          </cell>
          <cell r="AA3785">
            <v>5</v>
          </cell>
          <cell r="AB3785" t="str">
            <v>EQUIP. DE INFORMÁTICA</v>
          </cell>
          <cell r="AC3785">
            <v>700</v>
          </cell>
          <cell r="AD3785" t="str">
            <v>BOM</v>
          </cell>
        </row>
        <row r="3786">
          <cell r="X3786">
            <v>9363</v>
          </cell>
          <cell r="Y3786">
            <v>614058</v>
          </cell>
          <cell r="Z3786" t="str">
            <v>FONOAUDIOLOGIA</v>
          </cell>
          <cell r="AA3786">
            <v>6</v>
          </cell>
          <cell r="AB3786" t="str">
            <v>MAQ. E EQUIPAMENTOS</v>
          </cell>
          <cell r="AC3786">
            <v>650</v>
          </cell>
          <cell r="AD3786" t="str">
            <v>BOM</v>
          </cell>
        </row>
        <row r="3787">
          <cell r="X3787">
            <v>9362</v>
          </cell>
          <cell r="Y3787">
            <v>614060</v>
          </cell>
          <cell r="Z3787" t="str">
            <v>CENTRO CIRÚRGICO</v>
          </cell>
          <cell r="AA3787">
            <v>6</v>
          </cell>
          <cell r="AB3787" t="str">
            <v>MAQ. E EQUIPAMENTOS</v>
          </cell>
          <cell r="AC3787">
            <v>2200</v>
          </cell>
          <cell r="AD3787" t="str">
            <v>BOM</v>
          </cell>
        </row>
        <row r="3788">
          <cell r="X3788">
            <v>9361</v>
          </cell>
          <cell r="Y3788">
            <v>614061</v>
          </cell>
          <cell r="Z3788" t="str">
            <v>FONOAUDIOLOGIA</v>
          </cell>
          <cell r="AA3788">
            <v>5</v>
          </cell>
          <cell r="AB3788" t="str">
            <v>EQUIP. DE INFORMÁTICA</v>
          </cell>
          <cell r="AC3788">
            <v>750</v>
          </cell>
          <cell r="AD3788" t="str">
            <v>BOM</v>
          </cell>
        </row>
        <row r="3789">
          <cell r="X3789">
            <v>9291</v>
          </cell>
          <cell r="Y3789">
            <v>614127</v>
          </cell>
          <cell r="Z3789" t="str">
            <v>CLÍNICA MÉDICA</v>
          </cell>
          <cell r="AA3789">
            <v>3</v>
          </cell>
          <cell r="AB3789" t="str">
            <v>MÓVEIS E UTENSÍLIOS</v>
          </cell>
          <cell r="AC3789">
            <v>390</v>
          </cell>
          <cell r="AD3789" t="str">
            <v>BOM</v>
          </cell>
        </row>
        <row r="3790">
          <cell r="X3790">
            <v>9292</v>
          </cell>
          <cell r="Y3790">
            <v>614128</v>
          </cell>
          <cell r="Z3790" t="str">
            <v>CLÍNICA MÉDICA</v>
          </cell>
          <cell r="AA3790">
            <v>3</v>
          </cell>
          <cell r="AB3790" t="str">
            <v>MÓVEIS E UTENSÍLIOS</v>
          </cell>
          <cell r="AC3790">
            <v>390</v>
          </cell>
          <cell r="AD3790" t="str">
            <v>BOM</v>
          </cell>
        </row>
        <row r="3791">
          <cell r="X3791">
            <v>9293</v>
          </cell>
          <cell r="Y3791">
            <v>614129</v>
          </cell>
          <cell r="Z3791" t="str">
            <v>CLÍNICA MÉDICA</v>
          </cell>
          <cell r="AA3791">
            <v>3</v>
          </cell>
          <cell r="AB3791" t="str">
            <v>MÓVEIS E UTENSÍLIOS</v>
          </cell>
          <cell r="AC3791">
            <v>390</v>
          </cell>
          <cell r="AD3791" t="str">
            <v>BOM</v>
          </cell>
        </row>
        <row r="3792">
          <cell r="X3792">
            <v>9294</v>
          </cell>
          <cell r="Y3792">
            <v>614130</v>
          </cell>
          <cell r="Z3792" t="str">
            <v>CLÍNICA MÉDICA</v>
          </cell>
          <cell r="AA3792">
            <v>3</v>
          </cell>
          <cell r="AB3792" t="str">
            <v>MÓVEIS E UTENSÍLIOS</v>
          </cell>
          <cell r="AC3792">
            <v>390</v>
          </cell>
          <cell r="AD3792" t="str">
            <v>BOM</v>
          </cell>
        </row>
        <row r="3793">
          <cell r="X3793">
            <v>9295</v>
          </cell>
          <cell r="Y3793">
            <v>614131</v>
          </cell>
          <cell r="Z3793" t="str">
            <v>CLÍNICA MÉDICA</v>
          </cell>
          <cell r="AA3793">
            <v>3</v>
          </cell>
          <cell r="AB3793" t="str">
            <v>MÓVEIS E UTENSÍLIOS</v>
          </cell>
          <cell r="AC3793">
            <v>390</v>
          </cell>
          <cell r="AD3793" t="str">
            <v>BOM</v>
          </cell>
        </row>
        <row r="3794">
          <cell r="X3794">
            <v>9296</v>
          </cell>
          <cell r="Y3794">
            <v>614132</v>
          </cell>
          <cell r="Z3794" t="str">
            <v>CLÍNICA MÉDICA</v>
          </cell>
          <cell r="AA3794">
            <v>3</v>
          </cell>
          <cell r="AB3794" t="str">
            <v>MÓVEIS E UTENSÍLIOS</v>
          </cell>
          <cell r="AC3794">
            <v>390</v>
          </cell>
          <cell r="AD3794" t="str">
            <v>BOM</v>
          </cell>
        </row>
        <row r="3795">
          <cell r="X3795">
            <v>9297</v>
          </cell>
          <cell r="Y3795">
            <v>614133</v>
          </cell>
          <cell r="Z3795" t="str">
            <v>CLÍNICA MÉDICA</v>
          </cell>
          <cell r="AA3795">
            <v>3</v>
          </cell>
          <cell r="AB3795" t="str">
            <v>MÓVEIS E UTENSÍLIOS</v>
          </cell>
          <cell r="AC3795">
            <v>390</v>
          </cell>
          <cell r="AD3795" t="str">
            <v>BOM</v>
          </cell>
        </row>
        <row r="3796">
          <cell r="X3796">
            <v>9298</v>
          </cell>
          <cell r="Y3796">
            <v>614134</v>
          </cell>
          <cell r="Z3796" t="str">
            <v>DIÁLISE</v>
          </cell>
          <cell r="AA3796">
            <v>3</v>
          </cell>
          <cell r="AB3796" t="str">
            <v>MÓVEIS E UTENSÍLIOS</v>
          </cell>
          <cell r="AC3796">
            <v>390</v>
          </cell>
          <cell r="AD3796" t="str">
            <v>BOM</v>
          </cell>
        </row>
        <row r="3797">
          <cell r="X3797">
            <v>9299</v>
          </cell>
          <cell r="Y3797">
            <v>614135</v>
          </cell>
          <cell r="Z3797" t="str">
            <v>CLÍNICA CIRÚRGICA</v>
          </cell>
          <cell r="AA3797">
            <v>3</v>
          </cell>
          <cell r="AB3797" t="str">
            <v>MÓVEIS E UTENSÍLIOS</v>
          </cell>
          <cell r="AC3797">
            <v>390</v>
          </cell>
          <cell r="AD3797" t="str">
            <v>BOM</v>
          </cell>
        </row>
        <row r="3798">
          <cell r="X3798">
            <v>9300</v>
          </cell>
          <cell r="Y3798">
            <v>614136</v>
          </cell>
          <cell r="Z3798" t="str">
            <v>CLÍNICA CIRÚRGICA</v>
          </cell>
          <cell r="AA3798">
            <v>3</v>
          </cell>
          <cell r="AB3798" t="str">
            <v>MÓVEIS E UTENSÍLIOS</v>
          </cell>
          <cell r="AC3798">
            <v>390</v>
          </cell>
          <cell r="AD3798" t="str">
            <v>BOM</v>
          </cell>
        </row>
        <row r="3799">
          <cell r="X3799">
            <v>9301</v>
          </cell>
          <cell r="Y3799">
            <v>614137</v>
          </cell>
          <cell r="Z3799" t="str">
            <v>SALA DOS MOTORISTAS</v>
          </cell>
          <cell r="AA3799">
            <v>3</v>
          </cell>
          <cell r="AB3799" t="str">
            <v>MÓVEIS E UTENSÍLIOS</v>
          </cell>
          <cell r="AC3799">
            <v>390</v>
          </cell>
          <cell r="AD3799" t="str">
            <v>BOM</v>
          </cell>
        </row>
        <row r="3800">
          <cell r="X3800">
            <v>9302</v>
          </cell>
          <cell r="Y3800">
            <v>614138</v>
          </cell>
          <cell r="Z3800" t="str">
            <v>CLÍNICA CIRÚRGICA</v>
          </cell>
          <cell r="AA3800">
            <v>3</v>
          </cell>
          <cell r="AB3800" t="str">
            <v>MÓVEIS E UTENSÍLIOS</v>
          </cell>
          <cell r="AC3800">
            <v>390</v>
          </cell>
          <cell r="AD3800" t="str">
            <v>BOM</v>
          </cell>
        </row>
        <row r="3801">
          <cell r="X3801">
            <v>9303</v>
          </cell>
          <cell r="Y3801">
            <v>614139</v>
          </cell>
          <cell r="Z3801" t="str">
            <v>CLÍNICA CIRÚRGICA</v>
          </cell>
          <cell r="AA3801">
            <v>3</v>
          </cell>
          <cell r="AB3801" t="str">
            <v>MÓVEIS E UTENSÍLIOS</v>
          </cell>
          <cell r="AC3801">
            <v>390</v>
          </cell>
          <cell r="AD3801" t="str">
            <v>BOM</v>
          </cell>
        </row>
        <row r="3802">
          <cell r="X3802">
            <v>9304</v>
          </cell>
          <cell r="Y3802">
            <v>614140</v>
          </cell>
          <cell r="Z3802" t="str">
            <v>CLÍNICA CIRÚRGICA</v>
          </cell>
          <cell r="AA3802">
            <v>3</v>
          </cell>
          <cell r="AB3802" t="str">
            <v>MÓVEIS E UTENSÍLIOS</v>
          </cell>
          <cell r="AC3802">
            <v>390</v>
          </cell>
          <cell r="AD3802" t="str">
            <v>BOM</v>
          </cell>
        </row>
        <row r="3803">
          <cell r="X3803">
            <v>9305</v>
          </cell>
          <cell r="Y3803">
            <v>614141</v>
          </cell>
          <cell r="Z3803" t="str">
            <v>CLÍNICA CIRÚRGICA</v>
          </cell>
          <cell r="AA3803">
            <v>3</v>
          </cell>
          <cell r="AB3803" t="str">
            <v>MÓVEIS E UTENSÍLIOS</v>
          </cell>
          <cell r="AC3803">
            <v>390</v>
          </cell>
          <cell r="AD3803" t="str">
            <v>BOM</v>
          </cell>
        </row>
        <row r="3804">
          <cell r="X3804">
            <v>9306</v>
          </cell>
          <cell r="Y3804">
            <v>614142</v>
          </cell>
          <cell r="Z3804" t="str">
            <v>CLÍNICA CIRÚRGICA</v>
          </cell>
          <cell r="AA3804">
            <v>3</v>
          </cell>
          <cell r="AB3804" t="str">
            <v>MÓVEIS E UTENSÍLIOS</v>
          </cell>
          <cell r="AC3804">
            <v>390</v>
          </cell>
          <cell r="AD3804" t="str">
            <v>BOM</v>
          </cell>
        </row>
        <row r="3805">
          <cell r="X3805">
            <v>9307</v>
          </cell>
          <cell r="Y3805">
            <v>614143</v>
          </cell>
          <cell r="Z3805" t="str">
            <v>CLÍNICA CIRÚRGICA</v>
          </cell>
          <cell r="AA3805">
            <v>3</v>
          </cell>
          <cell r="AB3805" t="str">
            <v>MÓVEIS E UTENSÍLIOS</v>
          </cell>
          <cell r="AC3805">
            <v>390</v>
          </cell>
          <cell r="AD3805" t="str">
            <v>BOM</v>
          </cell>
        </row>
        <row r="3806">
          <cell r="X3806">
            <v>9308</v>
          </cell>
          <cell r="Y3806">
            <v>614144</v>
          </cell>
          <cell r="Z3806" t="str">
            <v>CLÍNICA CIRÚRGICA</v>
          </cell>
          <cell r="AA3806">
            <v>3</v>
          </cell>
          <cell r="AB3806" t="str">
            <v>MÓVEIS E UTENSÍLIOS</v>
          </cell>
          <cell r="AC3806">
            <v>390</v>
          </cell>
          <cell r="AD3806" t="str">
            <v>BOM</v>
          </cell>
        </row>
        <row r="3807">
          <cell r="X3807">
            <v>9309</v>
          </cell>
          <cell r="Y3807">
            <v>614145</v>
          </cell>
          <cell r="Z3807" t="str">
            <v>CTI</v>
          </cell>
          <cell r="AA3807">
            <v>3</v>
          </cell>
          <cell r="AB3807" t="str">
            <v>MÓVEIS E UTENSÍLIOS</v>
          </cell>
          <cell r="AC3807">
            <v>390</v>
          </cell>
          <cell r="AD3807" t="str">
            <v>BOM</v>
          </cell>
        </row>
        <row r="3808">
          <cell r="X3808">
            <v>9310</v>
          </cell>
          <cell r="Y3808">
            <v>614146</v>
          </cell>
          <cell r="Z3808" t="str">
            <v>CLÍNICA CIRÚRGICA</v>
          </cell>
          <cell r="AA3808">
            <v>3</v>
          </cell>
          <cell r="AB3808" t="str">
            <v>MÓVEIS E UTENSÍLIOS</v>
          </cell>
          <cell r="AC3808">
            <v>390</v>
          </cell>
          <cell r="AD3808" t="str">
            <v>BOM</v>
          </cell>
        </row>
        <row r="3809">
          <cell r="X3809">
            <v>9311</v>
          </cell>
          <cell r="Y3809">
            <v>614147</v>
          </cell>
          <cell r="Z3809" t="str">
            <v>CLÍNICA CIRÚRGICA</v>
          </cell>
          <cell r="AA3809">
            <v>3</v>
          </cell>
          <cell r="AB3809" t="str">
            <v>MÓVEIS E UTENSÍLIOS</v>
          </cell>
          <cell r="AC3809">
            <v>390</v>
          </cell>
          <cell r="AD3809" t="str">
            <v>BOM</v>
          </cell>
        </row>
        <row r="3810">
          <cell r="X3810">
            <v>9312</v>
          </cell>
          <cell r="Y3810">
            <v>614148</v>
          </cell>
          <cell r="Z3810" t="str">
            <v>CTI</v>
          </cell>
          <cell r="AA3810">
            <v>3</v>
          </cell>
          <cell r="AB3810" t="str">
            <v>MÓVEIS E UTENSÍLIOS</v>
          </cell>
          <cell r="AC3810">
            <v>390</v>
          </cell>
          <cell r="AD3810" t="str">
            <v>BOM</v>
          </cell>
        </row>
        <row r="3811">
          <cell r="X3811">
            <v>9313</v>
          </cell>
          <cell r="Y3811">
            <v>614149</v>
          </cell>
          <cell r="Z3811" t="str">
            <v>CLÍNICA CIRÚRGICA</v>
          </cell>
          <cell r="AA3811">
            <v>3</v>
          </cell>
          <cell r="AB3811" t="str">
            <v>MÓVEIS E UTENSÍLIOS</v>
          </cell>
          <cell r="AC3811">
            <v>390</v>
          </cell>
          <cell r="AD3811" t="str">
            <v>BOM</v>
          </cell>
        </row>
        <row r="3812">
          <cell r="X3812">
            <v>9314</v>
          </cell>
          <cell r="Y3812">
            <v>614150</v>
          </cell>
          <cell r="Z3812" t="str">
            <v>CTI</v>
          </cell>
          <cell r="AA3812">
            <v>3</v>
          </cell>
          <cell r="AB3812" t="str">
            <v>MÓVEIS E UTENSÍLIOS</v>
          </cell>
          <cell r="AC3812">
            <v>390</v>
          </cell>
          <cell r="AD3812" t="str">
            <v>BOM</v>
          </cell>
        </row>
        <row r="3813">
          <cell r="X3813">
            <v>9315</v>
          </cell>
          <cell r="Y3813">
            <v>614151</v>
          </cell>
          <cell r="Z3813" t="str">
            <v>CLÍNICA CIRÚRGICA</v>
          </cell>
          <cell r="AA3813">
            <v>3</v>
          </cell>
          <cell r="AB3813" t="str">
            <v>MÓVEIS E UTENSÍLIOS</v>
          </cell>
          <cell r="AC3813">
            <v>390</v>
          </cell>
          <cell r="AD3813" t="str">
            <v>BOM</v>
          </cell>
        </row>
        <row r="3814">
          <cell r="X3814">
            <v>9316</v>
          </cell>
          <cell r="Y3814">
            <v>614152</v>
          </cell>
          <cell r="Z3814" t="str">
            <v>CLÍNICA CIRÚRGICA</v>
          </cell>
          <cell r="AA3814">
            <v>3</v>
          </cell>
          <cell r="AB3814" t="str">
            <v>MÓVEIS E UTENSÍLIOS</v>
          </cell>
          <cell r="AC3814">
            <v>390</v>
          </cell>
          <cell r="AD3814" t="str">
            <v>BOM</v>
          </cell>
        </row>
        <row r="3815">
          <cell r="X3815">
            <v>9317</v>
          </cell>
          <cell r="Y3815">
            <v>614153</v>
          </cell>
          <cell r="Z3815" t="str">
            <v>CLÍNICA CIRÚRGICA</v>
          </cell>
          <cell r="AA3815">
            <v>3</v>
          </cell>
          <cell r="AB3815" t="str">
            <v>MÓVEIS E UTENSÍLIOS</v>
          </cell>
          <cell r="AC3815">
            <v>390</v>
          </cell>
          <cell r="AD3815" t="str">
            <v>BOM</v>
          </cell>
        </row>
        <row r="3816">
          <cell r="X3816">
            <v>9318</v>
          </cell>
          <cell r="Y3816">
            <v>614154</v>
          </cell>
          <cell r="Z3816" t="str">
            <v>CLÍNICA CIRÚRGICA</v>
          </cell>
          <cell r="AA3816">
            <v>3</v>
          </cell>
          <cell r="AB3816" t="str">
            <v>MÓVEIS E UTENSÍLIOS</v>
          </cell>
          <cell r="AC3816">
            <v>390</v>
          </cell>
          <cell r="AD3816" t="str">
            <v>BOM</v>
          </cell>
        </row>
        <row r="3817">
          <cell r="X3817">
            <v>9319</v>
          </cell>
          <cell r="Y3817">
            <v>614155</v>
          </cell>
          <cell r="Z3817" t="str">
            <v>CLÍNICA CIRÚRGICA</v>
          </cell>
          <cell r="AA3817">
            <v>3</v>
          </cell>
          <cell r="AB3817" t="str">
            <v>MÓVEIS E UTENSÍLIOS</v>
          </cell>
          <cell r="AC3817">
            <v>390</v>
          </cell>
          <cell r="AD3817" t="str">
            <v>BOM</v>
          </cell>
        </row>
        <row r="3818">
          <cell r="X3818">
            <v>9320</v>
          </cell>
          <cell r="Y3818">
            <v>614156</v>
          </cell>
          <cell r="Z3818" t="str">
            <v>CUIDADOS PALIATIVOS - 2 ANDAR</v>
          </cell>
          <cell r="AA3818">
            <v>3</v>
          </cell>
          <cell r="AB3818" t="str">
            <v>MÓVEIS E UTENSÍLIOS</v>
          </cell>
          <cell r="AC3818">
            <v>390</v>
          </cell>
          <cell r="AD3818" t="str">
            <v>BOM</v>
          </cell>
        </row>
        <row r="3819">
          <cell r="X3819">
            <v>9321</v>
          </cell>
          <cell r="Y3819">
            <v>614157</v>
          </cell>
          <cell r="Z3819" t="str">
            <v>CUIDADOS PALIATIVOS - 2 ANDAR</v>
          </cell>
          <cell r="AA3819">
            <v>3</v>
          </cell>
          <cell r="AB3819" t="str">
            <v>MÓVEIS E UTENSÍLIOS</v>
          </cell>
          <cell r="AC3819">
            <v>390</v>
          </cell>
          <cell r="AD3819" t="str">
            <v>BOM</v>
          </cell>
        </row>
        <row r="3820">
          <cell r="X3820">
            <v>9322</v>
          </cell>
          <cell r="Y3820">
            <v>614158</v>
          </cell>
          <cell r="Z3820" t="str">
            <v>CLÍNICA MÉDICA</v>
          </cell>
          <cell r="AA3820">
            <v>3</v>
          </cell>
          <cell r="AB3820" t="str">
            <v>MÓVEIS E UTENSÍLIOS</v>
          </cell>
          <cell r="AC3820">
            <v>390</v>
          </cell>
          <cell r="AD3820" t="str">
            <v>BOM</v>
          </cell>
        </row>
        <row r="3821">
          <cell r="X3821">
            <v>9323</v>
          </cell>
          <cell r="Y3821">
            <v>614159</v>
          </cell>
          <cell r="Z3821" t="str">
            <v>CLÍNICA MÉDICA</v>
          </cell>
          <cell r="AA3821">
            <v>3</v>
          </cell>
          <cell r="AB3821" t="str">
            <v>MÓVEIS E UTENSÍLIOS</v>
          </cell>
          <cell r="AC3821">
            <v>390</v>
          </cell>
          <cell r="AD3821" t="str">
            <v>BOM</v>
          </cell>
        </row>
        <row r="3822">
          <cell r="X3822">
            <v>9324</v>
          </cell>
          <cell r="Y3822">
            <v>614160</v>
          </cell>
          <cell r="Z3822" t="str">
            <v>CLÍNICA MÉDICA</v>
          </cell>
          <cell r="AA3822">
            <v>3</v>
          </cell>
          <cell r="AB3822" t="str">
            <v>MÓVEIS E UTENSÍLIOS</v>
          </cell>
          <cell r="AC3822">
            <v>390</v>
          </cell>
          <cell r="AD3822" t="str">
            <v>BOM</v>
          </cell>
        </row>
        <row r="3823">
          <cell r="X3823">
            <v>9325</v>
          </cell>
          <cell r="Y3823">
            <v>614161</v>
          </cell>
          <cell r="Z3823" t="str">
            <v>CLÍNICA MÉDICA</v>
          </cell>
          <cell r="AA3823">
            <v>3</v>
          </cell>
          <cell r="AB3823" t="str">
            <v>MÓVEIS E UTENSÍLIOS</v>
          </cell>
          <cell r="AC3823">
            <v>390</v>
          </cell>
          <cell r="AD3823" t="str">
            <v>BOM</v>
          </cell>
        </row>
        <row r="3824">
          <cell r="X3824">
            <v>9326</v>
          </cell>
          <cell r="Y3824">
            <v>614162</v>
          </cell>
          <cell r="Z3824" t="str">
            <v>CLÍNICA MÉDICA</v>
          </cell>
          <cell r="AA3824">
            <v>3</v>
          </cell>
          <cell r="AB3824" t="str">
            <v>MÓVEIS E UTENSÍLIOS</v>
          </cell>
          <cell r="AC3824">
            <v>390</v>
          </cell>
          <cell r="AD3824" t="str">
            <v>BOM</v>
          </cell>
        </row>
        <row r="3825">
          <cell r="X3825">
            <v>9327</v>
          </cell>
          <cell r="Y3825">
            <v>614163</v>
          </cell>
          <cell r="Z3825" t="str">
            <v>CLÍNICA MÉDICA</v>
          </cell>
          <cell r="AA3825">
            <v>3</v>
          </cell>
          <cell r="AB3825" t="str">
            <v>MÓVEIS E UTENSÍLIOS</v>
          </cell>
          <cell r="AC3825">
            <v>390</v>
          </cell>
          <cell r="AD3825" t="str">
            <v>BOM</v>
          </cell>
        </row>
        <row r="3826">
          <cell r="X3826">
            <v>9328</v>
          </cell>
          <cell r="Y3826">
            <v>614164</v>
          </cell>
          <cell r="Z3826" t="str">
            <v>CLÍNICA MÉDICA</v>
          </cell>
          <cell r="AA3826">
            <v>3</v>
          </cell>
          <cell r="AB3826" t="str">
            <v>MÓVEIS E UTENSÍLIOS</v>
          </cell>
          <cell r="AC3826">
            <v>390</v>
          </cell>
          <cell r="AD3826" t="str">
            <v>BOM</v>
          </cell>
        </row>
        <row r="3827">
          <cell r="X3827">
            <v>9329</v>
          </cell>
          <cell r="Y3827">
            <v>614165</v>
          </cell>
          <cell r="Z3827" t="str">
            <v>CLÍNICA MÉDICA</v>
          </cell>
          <cell r="AA3827">
            <v>3</v>
          </cell>
          <cell r="AB3827" t="str">
            <v>MÓVEIS E UTENSÍLIOS</v>
          </cell>
          <cell r="AC3827">
            <v>390</v>
          </cell>
          <cell r="AD3827" t="str">
            <v>BOM</v>
          </cell>
        </row>
        <row r="3828">
          <cell r="X3828">
            <v>9330</v>
          </cell>
          <cell r="Y3828">
            <v>614166</v>
          </cell>
          <cell r="Z3828" t="str">
            <v>CLÍNICA MÉDICA</v>
          </cell>
          <cell r="AA3828">
            <v>3</v>
          </cell>
          <cell r="AB3828" t="str">
            <v>MÓVEIS E UTENSÍLIOS</v>
          </cell>
          <cell r="AC3828">
            <v>390</v>
          </cell>
          <cell r="AD3828" t="str">
            <v>BOM</v>
          </cell>
        </row>
        <row r="3829">
          <cell r="X3829">
            <v>9331</v>
          </cell>
          <cell r="Y3829">
            <v>614167</v>
          </cell>
          <cell r="Z3829" t="str">
            <v>CLÍNICA MÉDICA</v>
          </cell>
          <cell r="AA3829">
            <v>3</v>
          </cell>
          <cell r="AB3829" t="str">
            <v>MÓVEIS E UTENSÍLIOS</v>
          </cell>
          <cell r="AC3829">
            <v>390</v>
          </cell>
          <cell r="AD3829" t="str">
            <v>BOM</v>
          </cell>
        </row>
        <row r="3830">
          <cell r="X3830">
            <v>9332</v>
          </cell>
          <cell r="Y3830">
            <v>614168</v>
          </cell>
          <cell r="Z3830" t="str">
            <v>DIÁLISE</v>
          </cell>
          <cell r="AA3830">
            <v>3</v>
          </cell>
          <cell r="AB3830" t="str">
            <v>MÓVEIS E UTENSÍLIOS</v>
          </cell>
          <cell r="AC3830">
            <v>390</v>
          </cell>
          <cell r="AD3830" t="str">
            <v>BOM</v>
          </cell>
        </row>
        <row r="3831">
          <cell r="X3831">
            <v>9333</v>
          </cell>
          <cell r="Y3831">
            <v>614169</v>
          </cell>
          <cell r="Z3831" t="str">
            <v>DIÁLISE</v>
          </cell>
          <cell r="AA3831">
            <v>3</v>
          </cell>
          <cell r="AB3831" t="str">
            <v>MÓVEIS E UTENSÍLIOS</v>
          </cell>
          <cell r="AC3831">
            <v>390</v>
          </cell>
          <cell r="AD3831" t="str">
            <v>BOM</v>
          </cell>
        </row>
        <row r="3832">
          <cell r="X3832">
            <v>9334</v>
          </cell>
          <cell r="Y3832">
            <v>614170</v>
          </cell>
          <cell r="Z3832" t="str">
            <v>DIÁLISE</v>
          </cell>
          <cell r="AA3832">
            <v>3</v>
          </cell>
          <cell r="AB3832" t="str">
            <v>MÓVEIS E UTENSÍLIOS</v>
          </cell>
          <cell r="AC3832">
            <v>390</v>
          </cell>
          <cell r="AD3832" t="str">
            <v>BOM</v>
          </cell>
        </row>
        <row r="3833">
          <cell r="X3833">
            <v>9335</v>
          </cell>
          <cell r="Y3833">
            <v>614171</v>
          </cell>
          <cell r="Z3833" t="str">
            <v>CLÍNICA MÉDICA</v>
          </cell>
          <cell r="AA3833">
            <v>3</v>
          </cell>
          <cell r="AB3833" t="str">
            <v>MÓVEIS E UTENSÍLIOS</v>
          </cell>
          <cell r="AC3833">
            <v>390</v>
          </cell>
          <cell r="AD3833" t="str">
            <v>BOM</v>
          </cell>
        </row>
        <row r="3834">
          <cell r="X3834">
            <v>9336</v>
          </cell>
          <cell r="Y3834">
            <v>614172</v>
          </cell>
          <cell r="Z3834" t="str">
            <v>DIÁLISE</v>
          </cell>
          <cell r="AA3834">
            <v>3</v>
          </cell>
          <cell r="AB3834" t="str">
            <v>MÓVEIS E UTENSÍLIOS</v>
          </cell>
          <cell r="AC3834">
            <v>390</v>
          </cell>
          <cell r="AD3834" t="str">
            <v>BOM</v>
          </cell>
        </row>
        <row r="3835">
          <cell r="X3835">
            <v>9337</v>
          </cell>
          <cell r="Y3835">
            <v>614173</v>
          </cell>
          <cell r="Z3835" t="str">
            <v>CLÍNICA MÉDICA</v>
          </cell>
          <cell r="AA3835">
            <v>3</v>
          </cell>
          <cell r="AB3835" t="str">
            <v>MÓVEIS E UTENSÍLIOS</v>
          </cell>
          <cell r="AC3835">
            <v>390</v>
          </cell>
          <cell r="AD3835" t="str">
            <v>BOM</v>
          </cell>
        </row>
        <row r="3836">
          <cell r="X3836">
            <v>9338</v>
          </cell>
          <cell r="Y3836">
            <v>614174</v>
          </cell>
          <cell r="Z3836" t="str">
            <v>CLÍNICA MÉDICA</v>
          </cell>
          <cell r="AA3836">
            <v>3</v>
          </cell>
          <cell r="AB3836" t="str">
            <v>MÓVEIS E UTENSÍLIOS</v>
          </cell>
          <cell r="AC3836">
            <v>390</v>
          </cell>
          <cell r="AD3836" t="str">
            <v>BOM</v>
          </cell>
        </row>
        <row r="3837">
          <cell r="X3837">
            <v>9339</v>
          </cell>
          <cell r="Y3837">
            <v>614175</v>
          </cell>
          <cell r="Z3837" t="str">
            <v>CLÍNICA MÉDICA</v>
          </cell>
          <cell r="AA3837">
            <v>3</v>
          </cell>
          <cell r="AB3837" t="str">
            <v>MÓVEIS E UTENSÍLIOS</v>
          </cell>
          <cell r="AC3837">
            <v>390</v>
          </cell>
          <cell r="AD3837" t="str">
            <v>BOM</v>
          </cell>
        </row>
        <row r="3838">
          <cell r="X3838">
            <v>9340</v>
          </cell>
          <cell r="Y3838">
            <v>614176</v>
          </cell>
          <cell r="Z3838" t="str">
            <v>CLÍNICA MÉDICA</v>
          </cell>
          <cell r="AA3838">
            <v>3</v>
          </cell>
          <cell r="AB3838" t="str">
            <v>MÓVEIS E UTENSÍLIOS</v>
          </cell>
          <cell r="AC3838">
            <v>390</v>
          </cell>
          <cell r="AD3838" t="str">
            <v>BOM</v>
          </cell>
        </row>
        <row r="3839">
          <cell r="X3839">
            <v>9364</v>
          </cell>
          <cell r="Y3839">
            <v>614916</v>
          </cell>
          <cell r="Z3839" t="str">
            <v>UTI</v>
          </cell>
          <cell r="AA3839">
            <v>10</v>
          </cell>
          <cell r="AB3839" t="str">
            <v>MAQ. E EQUIPAMENTOS</v>
          </cell>
          <cell r="AC3839">
            <v>3200</v>
          </cell>
          <cell r="AD3839" t="str">
            <v>BOM</v>
          </cell>
        </row>
        <row r="3840">
          <cell r="X3840">
            <v>9366</v>
          </cell>
          <cell r="Y3840">
            <v>828457</v>
          </cell>
          <cell r="Z3840" t="str">
            <v>GALPÃO ALMOXARIFADO</v>
          </cell>
          <cell r="AA3840">
            <v>3</v>
          </cell>
          <cell r="AB3840" t="str">
            <v>MAQ. E EQUIPAMENTOS</v>
          </cell>
          <cell r="AC3840">
            <v>20</v>
          </cell>
          <cell r="AD3840" t="str">
            <v>RUIM</v>
          </cell>
        </row>
        <row r="3841">
          <cell r="X3841">
            <v>9367</v>
          </cell>
          <cell r="Y3841">
            <v>828451</v>
          </cell>
          <cell r="Z3841" t="str">
            <v>APOIO AO DIAGNÓSTICO</v>
          </cell>
          <cell r="AA3841">
            <v>10</v>
          </cell>
          <cell r="AB3841" t="str">
            <v>MAQ. E EQUIPAMENTOS</v>
          </cell>
          <cell r="AC3841">
            <v>450</v>
          </cell>
          <cell r="AD3841" t="str">
            <v>BOM</v>
          </cell>
        </row>
        <row r="3842">
          <cell r="X3842">
            <v>9368</v>
          </cell>
          <cell r="Y3842">
            <v>828452</v>
          </cell>
          <cell r="Z3842" t="str">
            <v>UNIDADE COLETORA DE SANGUE</v>
          </cell>
          <cell r="AA3842">
            <v>10</v>
          </cell>
          <cell r="AB3842" t="str">
            <v>MAQ. E EQUIPAMENTOS</v>
          </cell>
          <cell r="AC3842">
            <v>450</v>
          </cell>
          <cell r="AD3842" t="str">
            <v>BOM</v>
          </cell>
        </row>
        <row r="3843">
          <cell r="X3843">
            <v>9369</v>
          </cell>
          <cell r="Y3843">
            <v>828453</v>
          </cell>
          <cell r="Z3843" t="str">
            <v>UNIDADE COLETORA DE SANGUE</v>
          </cell>
          <cell r="AA3843">
            <v>10</v>
          </cell>
          <cell r="AB3843" t="str">
            <v>MAQ. E EQUIPAMENTOS</v>
          </cell>
          <cell r="AC3843">
            <v>450</v>
          </cell>
          <cell r="AD3843" t="str">
            <v>BOM</v>
          </cell>
        </row>
        <row r="3844">
          <cell r="X3844">
            <v>9370</v>
          </cell>
          <cell r="Y3844">
            <v>828454</v>
          </cell>
          <cell r="Z3844" t="str">
            <v>UNIDADE COLETORA DE SANGUE</v>
          </cell>
          <cell r="AA3844">
            <v>10</v>
          </cell>
          <cell r="AB3844" t="str">
            <v>MAQ. E EQUIPAMENTOS</v>
          </cell>
          <cell r="AC3844">
            <v>450</v>
          </cell>
          <cell r="AD3844" t="str">
            <v>BOM</v>
          </cell>
        </row>
        <row r="3845">
          <cell r="X3845">
            <v>9371</v>
          </cell>
          <cell r="Y3845">
            <v>828455</v>
          </cell>
          <cell r="Z3845" t="str">
            <v>UNIDADE COLETORA DE SANGUE</v>
          </cell>
          <cell r="AA3845">
            <v>10</v>
          </cell>
          <cell r="AB3845" t="str">
            <v>MAQ. E EQUIPAMENTOS</v>
          </cell>
          <cell r="AC3845">
            <v>600</v>
          </cell>
          <cell r="AD3845" t="str">
            <v>BOM</v>
          </cell>
        </row>
        <row r="3846">
          <cell r="X3846">
            <v>9372</v>
          </cell>
          <cell r="Y3846">
            <v>828456</v>
          </cell>
          <cell r="Z3846" t="str">
            <v>UNIDADE COLETORA DE SANGUE</v>
          </cell>
          <cell r="AA3846">
            <v>10</v>
          </cell>
          <cell r="AB3846" t="str">
            <v>MAQ. E EQUIPAMENTOS</v>
          </cell>
          <cell r="AC3846">
            <v>600</v>
          </cell>
          <cell r="AD3846" t="str">
            <v>BOM</v>
          </cell>
        </row>
        <row r="3847">
          <cell r="X3847">
            <v>9373</v>
          </cell>
          <cell r="Y3847">
            <v>828448</v>
          </cell>
          <cell r="Z3847" t="str">
            <v>APOIO AO DIAGNOSTICO – ELETROENCEFALO</v>
          </cell>
          <cell r="AA3847">
            <v>10</v>
          </cell>
          <cell r="AB3847" t="str">
            <v>MAQ. E EQUIPAMENTOS</v>
          </cell>
          <cell r="AC3847">
            <v>600</v>
          </cell>
          <cell r="AD3847" t="str">
            <v>BOM</v>
          </cell>
        </row>
        <row r="3848">
          <cell r="X3848">
            <v>9374</v>
          </cell>
          <cell r="Y3848">
            <v>828449</v>
          </cell>
          <cell r="Z3848" t="str">
            <v>DIÁLISE</v>
          </cell>
          <cell r="AA3848">
            <v>10</v>
          </cell>
          <cell r="AB3848" t="str">
            <v>MAQ. E EQUIPAMENTOS</v>
          </cell>
          <cell r="AC3848">
            <v>600</v>
          </cell>
          <cell r="AD3848" t="str">
            <v>BOM</v>
          </cell>
        </row>
        <row r="3849">
          <cell r="X3849">
            <v>9375</v>
          </cell>
          <cell r="Y3849">
            <v>828450</v>
          </cell>
          <cell r="Z3849" t="str">
            <v>UNIDADE COLETORA DE SANGUE</v>
          </cell>
          <cell r="AA3849">
            <v>10</v>
          </cell>
          <cell r="AB3849" t="str">
            <v>MAQ. E EQUIPAMENTOS</v>
          </cell>
          <cell r="AC3849">
            <v>600</v>
          </cell>
          <cell r="AD3849" t="str">
            <v>BOM</v>
          </cell>
        </row>
        <row r="3850">
          <cell r="X3850">
            <v>9376</v>
          </cell>
          <cell r="Y3850">
            <v>830183</v>
          </cell>
          <cell r="Z3850" t="str">
            <v>HEMODIALISE</v>
          </cell>
          <cell r="AA3850">
            <v>3</v>
          </cell>
          <cell r="AB3850" t="str">
            <v>MAQ. E EQUIPAMENTOS</v>
          </cell>
          <cell r="AC3850">
            <v>2600</v>
          </cell>
          <cell r="AD3850" t="str">
            <v>BOM</v>
          </cell>
        </row>
        <row r="3851">
          <cell r="X3851">
            <v>9393</v>
          </cell>
          <cell r="Y3851">
            <v>810822</v>
          </cell>
          <cell r="Z3851" t="str">
            <v>CHI – CENTRAL HUMANIZADA DE INTERNAÇÃO</v>
          </cell>
          <cell r="AA3851">
            <v>5</v>
          </cell>
          <cell r="AB3851" t="str">
            <v>MAQ. E EQUIPAMENTOS</v>
          </cell>
          <cell r="AC3851">
            <v>230</v>
          </cell>
          <cell r="AD3851" t="str">
            <v>REGULAR</v>
          </cell>
        </row>
        <row r="3852">
          <cell r="X3852">
            <v>9377</v>
          </cell>
          <cell r="Y3852">
            <v>2042291</v>
          </cell>
          <cell r="Z3852" t="str">
            <v>ENGENHARIA CLÍNICA</v>
          </cell>
          <cell r="AA3852">
            <v>10</v>
          </cell>
          <cell r="AB3852" t="str">
            <v>MAQ. E EQUIPAMENTOS</v>
          </cell>
          <cell r="AC3852">
            <v>7500</v>
          </cell>
          <cell r="AD3852" t="str">
            <v>BOM</v>
          </cell>
        </row>
        <row r="3853">
          <cell r="X3853">
            <v>9378</v>
          </cell>
          <cell r="Y3853">
            <v>2042292</v>
          </cell>
          <cell r="Z3853" t="str">
            <v>CENTRO CIRÚRGICO</v>
          </cell>
          <cell r="AA3853">
            <v>10</v>
          </cell>
          <cell r="AB3853" t="str">
            <v>MAQ. E EQUIPAMENTOS</v>
          </cell>
          <cell r="AC3853">
            <v>1500</v>
          </cell>
          <cell r="AD3853" t="str">
            <v>BOM</v>
          </cell>
        </row>
        <row r="3854">
          <cell r="X3854">
            <v>9379</v>
          </cell>
          <cell r="Y3854">
            <v>2042293</v>
          </cell>
          <cell r="Z3854" t="str">
            <v>SALA RUTE RNP</v>
          </cell>
          <cell r="AA3854">
            <v>3</v>
          </cell>
          <cell r="AB3854" t="str">
            <v>MÓVEIS E UTENSÍLIOS</v>
          </cell>
          <cell r="AC3854">
            <v>150</v>
          </cell>
          <cell r="AD3854" t="str">
            <v>BOM</v>
          </cell>
        </row>
        <row r="3855">
          <cell r="X3855">
            <v>9381</v>
          </cell>
          <cell r="Y3855">
            <v>2042295</v>
          </cell>
          <cell r="Z3855" t="str">
            <v>ALMOXARIFADO</v>
          </cell>
          <cell r="AA3855">
            <v>5</v>
          </cell>
          <cell r="AB3855" t="str">
            <v>EQUIP. DE INFORMÁTICA</v>
          </cell>
          <cell r="AC3855">
            <v>1800</v>
          </cell>
          <cell r="AD3855" t="str">
            <v>BOM</v>
          </cell>
        </row>
        <row r="3856">
          <cell r="X3856">
            <v>9382</v>
          </cell>
          <cell r="Y3856">
            <v>2042296</v>
          </cell>
          <cell r="Z3856" t="str">
            <v>FARMÁCIA</v>
          </cell>
          <cell r="AA3856">
            <v>3</v>
          </cell>
          <cell r="AB3856" t="str">
            <v>MÓVEIS E UTENSÍLIOS</v>
          </cell>
          <cell r="AC3856">
            <v>120</v>
          </cell>
          <cell r="AD3856" t="str">
            <v>BOM</v>
          </cell>
        </row>
        <row r="3857">
          <cell r="X3857">
            <v>9383</v>
          </cell>
          <cell r="Y3857">
            <v>2042297</v>
          </cell>
          <cell r="Z3857" t="str">
            <v>FARMÁCIA</v>
          </cell>
          <cell r="AA3857">
            <v>3</v>
          </cell>
          <cell r="AB3857" t="str">
            <v>MÓVEIS E UTENSÍLIOS</v>
          </cell>
          <cell r="AC3857">
            <v>120</v>
          </cell>
          <cell r="AD3857" t="str">
            <v>BOM</v>
          </cell>
        </row>
        <row r="3858">
          <cell r="X3858">
            <v>9384</v>
          </cell>
          <cell r="Y3858">
            <v>2042298</v>
          </cell>
          <cell r="Z3858" t="str">
            <v>FARMÁCIA</v>
          </cell>
          <cell r="AA3858">
            <v>3</v>
          </cell>
          <cell r="AB3858" t="str">
            <v>MÓVEIS E UTENSÍLIOS</v>
          </cell>
          <cell r="AC3858">
            <v>120</v>
          </cell>
          <cell r="AD3858" t="str">
            <v>BOM</v>
          </cell>
        </row>
        <row r="3859">
          <cell r="X3859">
            <v>9385</v>
          </cell>
          <cell r="Y3859">
            <v>2042299</v>
          </cell>
          <cell r="Z3859" t="str">
            <v>FARMÁCIA</v>
          </cell>
          <cell r="AA3859">
            <v>3</v>
          </cell>
          <cell r="AB3859" t="str">
            <v>MÓVEIS E UTENSÍLIOS</v>
          </cell>
          <cell r="AC3859">
            <v>120</v>
          </cell>
          <cell r="AD3859" t="str">
            <v>BOM</v>
          </cell>
        </row>
        <row r="3860">
          <cell r="X3860">
            <v>9386</v>
          </cell>
          <cell r="Y3860">
            <v>2042300</v>
          </cell>
          <cell r="Z3860" t="str">
            <v>FARMÁCIA</v>
          </cell>
          <cell r="AA3860">
            <v>3</v>
          </cell>
          <cell r="AB3860" t="str">
            <v>MÓVEIS E UTENSÍLIOS</v>
          </cell>
          <cell r="AC3860">
            <v>120</v>
          </cell>
          <cell r="AD3860" t="str">
            <v>BOM</v>
          </cell>
        </row>
        <row r="3861">
          <cell r="X3861">
            <v>9387</v>
          </cell>
          <cell r="Y3861">
            <v>2042301</v>
          </cell>
          <cell r="Z3861" t="str">
            <v>FARMÁCIA</v>
          </cell>
          <cell r="AA3861">
            <v>3</v>
          </cell>
          <cell r="AB3861" t="str">
            <v>MÓVEIS E UTENSÍLIOS</v>
          </cell>
          <cell r="AC3861">
            <v>120</v>
          </cell>
          <cell r="AD3861" t="str">
            <v>BOM</v>
          </cell>
        </row>
        <row r="3862">
          <cell r="X3862">
            <v>9388</v>
          </cell>
          <cell r="Y3862">
            <v>2042302</v>
          </cell>
          <cell r="Z3862" t="str">
            <v>CENTRO CIRÚRGICO</v>
          </cell>
          <cell r="AA3862">
            <v>5</v>
          </cell>
          <cell r="AB3862" t="str">
            <v>MAQ. E EQUIPAMENTOS</v>
          </cell>
          <cell r="AC3862">
            <v>650</v>
          </cell>
          <cell r="AD3862" t="str">
            <v>BOM</v>
          </cell>
        </row>
        <row r="3863">
          <cell r="X3863">
            <v>9398</v>
          </cell>
          <cell r="Y3863">
            <v>810825</v>
          </cell>
          <cell r="Z3863" t="str">
            <v>AMBULATÓRIO</v>
          </cell>
          <cell r="AA3863">
            <v>3</v>
          </cell>
          <cell r="AB3863" t="str">
            <v>MÓVEIS E UTENSÍLIOS</v>
          </cell>
          <cell r="AC3863">
            <v>650</v>
          </cell>
          <cell r="AD3863" t="str">
            <v>BOM</v>
          </cell>
        </row>
        <row r="3864">
          <cell r="X3864">
            <v>9399</v>
          </cell>
          <cell r="Y3864">
            <v>810826</v>
          </cell>
          <cell r="Z3864" t="str">
            <v>AMBULATÓRIO</v>
          </cell>
          <cell r="AA3864">
            <v>3</v>
          </cell>
          <cell r="AB3864" t="str">
            <v>MÓVEIS E UTENSÍLIOS</v>
          </cell>
          <cell r="AC3864">
            <v>650</v>
          </cell>
          <cell r="AD3864" t="str">
            <v>BOM</v>
          </cell>
        </row>
        <row r="3865">
          <cell r="X3865">
            <v>9400</v>
          </cell>
          <cell r="Y3865">
            <v>810827</v>
          </cell>
          <cell r="Z3865" t="str">
            <v>AMBULATÓRIO</v>
          </cell>
          <cell r="AA3865">
            <v>3</v>
          </cell>
          <cell r="AB3865" t="str">
            <v>MÓVEIS E UTENSÍLIOS</v>
          </cell>
          <cell r="AC3865">
            <v>650</v>
          </cell>
          <cell r="AD3865" t="str">
            <v>BOM</v>
          </cell>
        </row>
        <row r="3866">
          <cell r="X3866">
            <v>9408</v>
          </cell>
          <cell r="Y3866">
            <v>810830</v>
          </cell>
          <cell r="Z3866" t="str">
            <v>CENTRO CIRÚRGICO</v>
          </cell>
          <cell r="AA3866">
            <v>10</v>
          </cell>
          <cell r="AB3866" t="str">
            <v>INSTRUMENTAIS CIRURGICOS</v>
          </cell>
          <cell r="AC3866">
            <v>2500</v>
          </cell>
          <cell r="AD3866" t="str">
            <v>BOM</v>
          </cell>
        </row>
        <row r="3867">
          <cell r="X3867">
            <v>9407</v>
          </cell>
          <cell r="Y3867">
            <v>810832</v>
          </cell>
          <cell r="Z3867" t="str">
            <v>ESCRITÓRIO DE QUALIDADE</v>
          </cell>
          <cell r="AA3867">
            <v>5</v>
          </cell>
          <cell r="AB3867" t="str">
            <v>MÓVEIS E UTENSÍLIOS</v>
          </cell>
          <cell r="AC3867">
            <v>190</v>
          </cell>
          <cell r="AD3867" t="str">
            <v>BOM</v>
          </cell>
        </row>
        <row r="3868">
          <cell r="X3868">
            <v>9394</v>
          </cell>
          <cell r="Y3868">
            <v>810816</v>
          </cell>
          <cell r="Z3868" t="str">
            <v>HEMODIALISE</v>
          </cell>
          <cell r="AA3868">
            <v>5</v>
          </cell>
          <cell r="AB3868" t="str">
            <v>MAQ. E EQUIPAMENTOS</v>
          </cell>
          <cell r="AC3868">
            <v>230</v>
          </cell>
          <cell r="AD3868" t="str">
            <v>REGULAR</v>
          </cell>
        </row>
        <row r="3869">
          <cell r="X3869">
            <v>9395</v>
          </cell>
          <cell r="Y3869">
            <v>810817</v>
          </cell>
          <cell r="Z3869" t="str">
            <v>CENTRO CIRÚRGICO</v>
          </cell>
          <cell r="AA3869">
            <v>5</v>
          </cell>
          <cell r="AB3869" t="str">
            <v>MAQ. E EQUIPAMENTOS</v>
          </cell>
          <cell r="AC3869">
            <v>230</v>
          </cell>
          <cell r="AD3869" t="str">
            <v>REGULAR</v>
          </cell>
        </row>
        <row r="3870">
          <cell r="X3870">
            <v>9389</v>
          </cell>
          <cell r="Y3870">
            <v>810818</v>
          </cell>
          <cell r="Z3870" t="str">
            <v>CONDUTORES</v>
          </cell>
          <cell r="AA3870">
            <v>5</v>
          </cell>
          <cell r="AB3870" t="str">
            <v>MAQ. E EQUIPAMENTOS</v>
          </cell>
          <cell r="AC3870">
            <v>230</v>
          </cell>
          <cell r="AD3870" t="str">
            <v>REGULAR</v>
          </cell>
        </row>
        <row r="3871">
          <cell r="X3871">
            <v>9390</v>
          </cell>
          <cell r="Y3871">
            <v>810819</v>
          </cell>
          <cell r="Z3871" t="str">
            <v>CLÍNICA MÉDICA</v>
          </cell>
          <cell r="AA3871">
            <v>5</v>
          </cell>
          <cell r="AB3871" t="str">
            <v>MAQ. E EQUIPAMENTOS</v>
          </cell>
          <cell r="AC3871">
            <v>230</v>
          </cell>
          <cell r="AD3871" t="str">
            <v>REGULAR</v>
          </cell>
        </row>
        <row r="3872">
          <cell r="X3872">
            <v>9391</v>
          </cell>
          <cell r="Y3872">
            <v>810820</v>
          </cell>
          <cell r="Z3872" t="str">
            <v>DIRETORIA DE ENFERMAGEM</v>
          </cell>
          <cell r="AA3872">
            <v>5</v>
          </cell>
          <cell r="AB3872" t="str">
            <v>MAQ. E EQUIPAMENTOS</v>
          </cell>
          <cell r="AC3872">
            <v>230</v>
          </cell>
          <cell r="AD3872" t="str">
            <v>REGULAR</v>
          </cell>
        </row>
        <row r="3873">
          <cell r="X3873">
            <v>9392</v>
          </cell>
          <cell r="Y3873">
            <v>810821</v>
          </cell>
          <cell r="Z3873" t="str">
            <v>PORTARIA 'A'</v>
          </cell>
          <cell r="AA3873">
            <v>5</v>
          </cell>
          <cell r="AB3873" t="str">
            <v>MAQ. E EQUIPAMENTOS</v>
          </cell>
          <cell r="AC3873">
            <v>230</v>
          </cell>
          <cell r="AD3873" t="str">
            <v>REGULAR</v>
          </cell>
        </row>
        <row r="3874">
          <cell r="X3874">
            <v>9409</v>
          </cell>
          <cell r="Y3874">
            <v>810829</v>
          </cell>
          <cell r="Z3874" t="str">
            <v>CENTRO CIRÚRGICO</v>
          </cell>
          <cell r="AA3874">
            <v>5</v>
          </cell>
          <cell r="AB3874" t="str">
            <v>MAQ. E EQUIPAMENTOS</v>
          </cell>
          <cell r="AC3874">
            <v>400</v>
          </cell>
          <cell r="AD3874" t="str">
            <v>BOM</v>
          </cell>
        </row>
        <row r="3875">
          <cell r="X3875">
            <v>9396</v>
          </cell>
          <cell r="Y3875">
            <v>810823</v>
          </cell>
          <cell r="Z3875" t="str">
            <v>SESMT</v>
          </cell>
          <cell r="AA3875">
            <v>5</v>
          </cell>
          <cell r="AB3875" t="str">
            <v>MAQ. E EQUIPAMENTOS</v>
          </cell>
          <cell r="AC3875">
            <v>290</v>
          </cell>
          <cell r="AD3875" t="str">
            <v>BOM</v>
          </cell>
        </row>
        <row r="3876">
          <cell r="X3876">
            <v>9397</v>
          </cell>
          <cell r="Y3876">
            <v>810824</v>
          </cell>
          <cell r="Z3876" t="str">
            <v>PORTARIA 'A'</v>
          </cell>
          <cell r="AA3876">
            <v>5</v>
          </cell>
          <cell r="AB3876" t="str">
            <v>MAQ. E EQUIPAMENTOS</v>
          </cell>
          <cell r="AC3876">
            <v>290</v>
          </cell>
          <cell r="AD3876" t="str">
            <v>BOM</v>
          </cell>
        </row>
        <row r="3877">
          <cell r="X3877">
            <v>9401</v>
          </cell>
          <cell r="Y3877">
            <v>810828</v>
          </cell>
          <cell r="Z3877" t="str">
            <v>SALA DA FAMÍLIA</v>
          </cell>
          <cell r="AA3877">
            <v>10</v>
          </cell>
          <cell r="AB3877" t="str">
            <v>MAQ. E EQUIPAMENTOS</v>
          </cell>
          <cell r="AC3877">
            <v>590</v>
          </cell>
          <cell r="AD3877" t="str">
            <v>BOM</v>
          </cell>
        </row>
        <row r="3878">
          <cell r="X3878">
            <v>9402</v>
          </cell>
          <cell r="Y3878">
            <v>810833</v>
          </cell>
          <cell r="Z3878" t="str">
            <v>DIRETORIA DE ENSINO E PESQUISA</v>
          </cell>
          <cell r="AA3878">
            <v>5</v>
          </cell>
          <cell r="AB3878" t="str">
            <v>MÓVEIS E UTENSÍLIOS</v>
          </cell>
          <cell r="AC3878">
            <v>190</v>
          </cell>
          <cell r="AD3878" t="str">
            <v>BOM</v>
          </cell>
        </row>
        <row r="3879">
          <cell r="X3879">
            <v>9403</v>
          </cell>
          <cell r="Y3879">
            <v>810834</v>
          </cell>
          <cell r="Z3879" t="str">
            <v>DIRETORIA DE ENFERMAGEM</v>
          </cell>
          <cell r="AA3879">
            <v>5</v>
          </cell>
          <cell r="AB3879" t="str">
            <v>MÓVEIS E UTENSÍLIOS</v>
          </cell>
          <cell r="AC3879">
            <v>190</v>
          </cell>
          <cell r="AD3879" t="str">
            <v>BOM</v>
          </cell>
        </row>
        <row r="3880">
          <cell r="X3880">
            <v>9404</v>
          </cell>
          <cell r="Y3880">
            <v>810835</v>
          </cell>
          <cell r="Z3880" t="str">
            <v>NUTRIÇÃO</v>
          </cell>
          <cell r="AA3880">
            <v>5</v>
          </cell>
          <cell r="AB3880" t="str">
            <v>MÓVEIS E UTENSÍLIOS</v>
          </cell>
          <cell r="AC3880">
            <v>190</v>
          </cell>
          <cell r="AD3880" t="str">
            <v>BOM</v>
          </cell>
        </row>
        <row r="3881">
          <cell r="X3881">
            <v>9405</v>
          </cell>
          <cell r="Y3881">
            <v>810836</v>
          </cell>
          <cell r="Z3881" t="str">
            <v>DIRETORIA ADMINISTRATIVA</v>
          </cell>
          <cell r="AA3881">
            <v>5</v>
          </cell>
          <cell r="AB3881" t="str">
            <v>MÓVEIS E UTENSÍLIOS</v>
          </cell>
          <cell r="AC3881">
            <v>190</v>
          </cell>
          <cell r="AD3881" t="str">
            <v>BOM</v>
          </cell>
        </row>
        <row r="3882">
          <cell r="X3882">
            <v>9406</v>
          </cell>
          <cell r="Y3882">
            <v>810837</v>
          </cell>
          <cell r="Z3882" t="str">
            <v>DIRETORIA DE ENSINO E PESQUISA</v>
          </cell>
          <cell r="AA3882">
            <v>5</v>
          </cell>
          <cell r="AB3882" t="str">
            <v>MÓVEIS E UTENSÍLIOS</v>
          </cell>
          <cell r="AC3882">
            <v>190</v>
          </cell>
          <cell r="AD3882" t="str">
            <v>BOM</v>
          </cell>
        </row>
        <row r="3883">
          <cell r="X3883">
            <v>9410</v>
          </cell>
          <cell r="Y3883">
            <v>800479</v>
          </cell>
          <cell r="Z3883" t="str">
            <v>CENTRO CIRÚRGICO</v>
          </cell>
          <cell r="AA3883">
            <v>5</v>
          </cell>
          <cell r="AB3883" t="str">
            <v>MAQ. E EQUIPAMENTOS</v>
          </cell>
          <cell r="AC3883">
            <v>2500</v>
          </cell>
          <cell r="AD3883" t="str">
            <v>BOM</v>
          </cell>
        </row>
        <row r="3884">
          <cell r="X3884">
            <v>9412</v>
          </cell>
          <cell r="Y3884">
            <v>800473</v>
          </cell>
          <cell r="Z3884" t="str">
            <v>CONDUTORES</v>
          </cell>
          <cell r="AA3884">
            <v>8</v>
          </cell>
          <cell r="AB3884" t="str">
            <v>MAQ. E EQUIPAMENTOS</v>
          </cell>
          <cell r="AC3884">
            <v>600</v>
          </cell>
          <cell r="AD3884" t="str">
            <v>BOM</v>
          </cell>
        </row>
        <row r="3885">
          <cell r="X3885">
            <v>9413</v>
          </cell>
          <cell r="Y3885">
            <v>800474</v>
          </cell>
          <cell r="Z3885" t="str">
            <v>CLINICA MÉDICA</v>
          </cell>
          <cell r="AA3885">
            <v>8</v>
          </cell>
          <cell r="AB3885" t="str">
            <v>MAQ. E EQUIPAMENTOS</v>
          </cell>
          <cell r="AC3885">
            <v>600</v>
          </cell>
          <cell r="AD3885" t="str">
            <v>BOM</v>
          </cell>
        </row>
        <row r="3886">
          <cell r="X3886">
            <v>9414</v>
          </cell>
          <cell r="Y3886">
            <v>800475</v>
          </cell>
          <cell r="Z3886" t="str">
            <v>AMBULATÓRIO</v>
          </cell>
          <cell r="AA3886">
            <v>3</v>
          </cell>
          <cell r="AB3886" t="str">
            <v>MÓVEIS E UTENSÍLIOS</v>
          </cell>
          <cell r="AC3886">
            <v>700</v>
          </cell>
          <cell r="AD3886" t="str">
            <v>BOM</v>
          </cell>
        </row>
        <row r="3887">
          <cell r="X3887">
            <v>9420</v>
          </cell>
          <cell r="Y3887">
            <v>2042304</v>
          </cell>
          <cell r="Z3887" t="str">
            <v>UNIDADE COLETORA DE SANGUE</v>
          </cell>
          <cell r="AA3887">
            <v>5</v>
          </cell>
          <cell r="AB3887" t="str">
            <v>MAQ. E EQUIPAMENTOS</v>
          </cell>
          <cell r="AC3887">
            <v>490</v>
          </cell>
          <cell r="AD3887" t="str">
            <v>BOM</v>
          </cell>
        </row>
        <row r="3888">
          <cell r="X3888">
            <v>9415</v>
          </cell>
          <cell r="Y3888">
            <v>2042305</v>
          </cell>
          <cell r="Z3888" t="str">
            <v>FARMÁCIA – DOSE</v>
          </cell>
          <cell r="AA3888">
            <v>5</v>
          </cell>
          <cell r="AB3888" t="str">
            <v>MÓVEIS E UTENSÍLIOS</v>
          </cell>
          <cell r="AC3888">
            <v>190</v>
          </cell>
          <cell r="AD3888" t="str">
            <v>BOM</v>
          </cell>
        </row>
        <row r="3889">
          <cell r="X3889">
            <v>9416</v>
          </cell>
          <cell r="Y3889">
            <v>2042306</v>
          </cell>
          <cell r="Z3889" t="str">
            <v>FARMÁCIA – DOSE</v>
          </cell>
          <cell r="AA3889">
            <v>5</v>
          </cell>
          <cell r="AB3889" t="str">
            <v>MÓVEIS E UTENSÍLIOS</v>
          </cell>
          <cell r="AC3889">
            <v>190</v>
          </cell>
          <cell r="AD3889" t="str">
            <v>BOM</v>
          </cell>
        </row>
        <row r="3890">
          <cell r="X3890">
            <v>9417</v>
          </cell>
          <cell r="Y3890">
            <v>2042307</v>
          </cell>
          <cell r="Z3890" t="str">
            <v>FARMÁCIA – DOSE</v>
          </cell>
          <cell r="AA3890">
            <v>5</v>
          </cell>
          <cell r="AB3890" t="str">
            <v>MÓVEIS E UTENSÍLIOS</v>
          </cell>
          <cell r="AC3890">
            <v>190</v>
          </cell>
          <cell r="AD3890" t="str">
            <v>BOM</v>
          </cell>
        </row>
        <row r="3891">
          <cell r="X3891">
            <v>9431</v>
          </cell>
          <cell r="Y3891">
            <v>2042308</v>
          </cell>
          <cell r="Z3891" t="str">
            <v>UNIDADE COLETORA DE SANGUE</v>
          </cell>
          <cell r="AA3891">
            <v>3</v>
          </cell>
          <cell r="AB3891" t="str">
            <v>MAQ. E EQUIPAMENTOS</v>
          </cell>
          <cell r="AC3891">
            <v>60</v>
          </cell>
          <cell r="AD3891" t="str">
            <v>BOM</v>
          </cell>
        </row>
        <row r="3892">
          <cell r="X3892">
            <v>9432</v>
          </cell>
          <cell r="Y3892">
            <v>2042309</v>
          </cell>
          <cell r="Z3892" t="str">
            <v>ASTEC</v>
          </cell>
          <cell r="AA3892">
            <v>3</v>
          </cell>
          <cell r="AB3892" t="str">
            <v>MAQ. E EQUIPAMENTOS</v>
          </cell>
          <cell r="AC3892">
            <v>60</v>
          </cell>
          <cell r="AD3892" t="str">
            <v>BOM</v>
          </cell>
        </row>
        <row r="3893">
          <cell r="X3893">
            <v>9433</v>
          </cell>
          <cell r="Y3893">
            <v>2042310</v>
          </cell>
          <cell r="Z3893" t="str">
            <v>ASTEC</v>
          </cell>
          <cell r="AA3893">
            <v>3</v>
          </cell>
          <cell r="AB3893" t="str">
            <v>MAQ. E EQUIPAMENTOS</v>
          </cell>
          <cell r="AC3893">
            <v>60</v>
          </cell>
          <cell r="AD3893" t="str">
            <v>BOM</v>
          </cell>
        </row>
        <row r="3894">
          <cell r="X3894">
            <v>9434</v>
          </cell>
          <cell r="Y3894">
            <v>2042311</v>
          </cell>
          <cell r="Z3894" t="str">
            <v>ASTEC</v>
          </cell>
          <cell r="AA3894">
            <v>3</v>
          </cell>
          <cell r="AB3894" t="str">
            <v>MAQ. E EQUIPAMENTOS</v>
          </cell>
          <cell r="AC3894">
            <v>60</v>
          </cell>
          <cell r="AD3894" t="str">
            <v>BOM</v>
          </cell>
        </row>
        <row r="3895">
          <cell r="X3895">
            <v>9435</v>
          </cell>
          <cell r="Y3895">
            <v>2042312</v>
          </cell>
          <cell r="Z3895" t="str">
            <v>ASTEC</v>
          </cell>
          <cell r="AA3895">
            <v>3</v>
          </cell>
          <cell r="AB3895" t="str">
            <v>MAQ. E EQUIPAMENTOS</v>
          </cell>
          <cell r="AC3895">
            <v>60</v>
          </cell>
          <cell r="AD3895" t="str">
            <v>BOM</v>
          </cell>
        </row>
        <row r="3896">
          <cell r="X3896">
            <v>9436</v>
          </cell>
          <cell r="Y3896">
            <v>2042313</v>
          </cell>
          <cell r="Z3896" t="str">
            <v>ASTEC</v>
          </cell>
          <cell r="AA3896">
            <v>3</v>
          </cell>
          <cell r="AB3896" t="str">
            <v>MAQ. E EQUIPAMENTOS</v>
          </cell>
          <cell r="AC3896">
            <v>60</v>
          </cell>
          <cell r="AD3896" t="str">
            <v>BOM</v>
          </cell>
        </row>
        <row r="3897">
          <cell r="X3897">
            <v>9437</v>
          </cell>
          <cell r="Y3897">
            <v>2042314</v>
          </cell>
          <cell r="Z3897" t="str">
            <v>ASTEC</v>
          </cell>
          <cell r="AA3897">
            <v>3</v>
          </cell>
          <cell r="AB3897" t="str">
            <v>MAQ. E EQUIPAMENTOS</v>
          </cell>
          <cell r="AC3897">
            <v>60</v>
          </cell>
          <cell r="AD3897" t="str">
            <v>BOM</v>
          </cell>
        </row>
        <row r="3898">
          <cell r="X3898">
            <v>9438</v>
          </cell>
          <cell r="Y3898">
            <v>2042315</v>
          </cell>
          <cell r="Z3898" t="str">
            <v>ASTEC</v>
          </cell>
          <cell r="AA3898">
            <v>3</v>
          </cell>
          <cell r="AB3898" t="str">
            <v>MAQ. E EQUIPAMENTOS</v>
          </cell>
          <cell r="AC3898">
            <v>60</v>
          </cell>
          <cell r="AD3898" t="str">
            <v>BOM</v>
          </cell>
        </row>
        <row r="3899">
          <cell r="X3899">
            <v>9439</v>
          </cell>
          <cell r="Y3899">
            <v>2042316</v>
          </cell>
          <cell r="Z3899" t="str">
            <v>ASTEC</v>
          </cell>
          <cell r="AA3899">
            <v>3</v>
          </cell>
          <cell r="AB3899" t="str">
            <v>MAQ. E EQUIPAMENTOS</v>
          </cell>
          <cell r="AC3899">
            <v>60</v>
          </cell>
          <cell r="AD3899" t="str">
            <v>BOM</v>
          </cell>
        </row>
        <row r="3900">
          <cell r="X3900">
            <v>9440</v>
          </cell>
          <cell r="Y3900">
            <v>2042317</v>
          </cell>
          <cell r="Z3900" t="str">
            <v>ASTEC</v>
          </cell>
          <cell r="AA3900">
            <v>3</v>
          </cell>
          <cell r="AB3900" t="str">
            <v>MAQ. E EQUIPAMENTOS</v>
          </cell>
          <cell r="AC3900">
            <v>60</v>
          </cell>
          <cell r="AD3900" t="str">
            <v>BOM</v>
          </cell>
        </row>
        <row r="3901">
          <cell r="X3901">
            <v>9441</v>
          </cell>
          <cell r="Y3901">
            <v>2042318</v>
          </cell>
          <cell r="Z3901" t="str">
            <v>ASTEC</v>
          </cell>
          <cell r="AA3901">
            <v>3</v>
          </cell>
          <cell r="AB3901" t="str">
            <v>MAQ. E EQUIPAMENTOS</v>
          </cell>
          <cell r="AC3901">
            <v>60</v>
          </cell>
          <cell r="AD3901" t="str">
            <v>BOM</v>
          </cell>
        </row>
        <row r="3902">
          <cell r="X3902">
            <v>9442</v>
          </cell>
          <cell r="Y3902">
            <v>2042319</v>
          </cell>
          <cell r="Z3902" t="str">
            <v>ASTEC</v>
          </cell>
          <cell r="AA3902">
            <v>3</v>
          </cell>
          <cell r="AB3902" t="str">
            <v>MAQ. E EQUIPAMENTOS</v>
          </cell>
          <cell r="AC3902">
            <v>60</v>
          </cell>
          <cell r="AD3902" t="str">
            <v>BOM</v>
          </cell>
        </row>
        <row r="3903">
          <cell r="X3903">
            <v>9443</v>
          </cell>
          <cell r="Y3903">
            <v>2042320</v>
          </cell>
          <cell r="Z3903" t="str">
            <v>ASTEC</v>
          </cell>
          <cell r="AA3903">
            <v>3</v>
          </cell>
          <cell r="AB3903" t="str">
            <v>MAQ. E EQUIPAMENTOS</v>
          </cell>
          <cell r="AC3903">
            <v>60</v>
          </cell>
          <cell r="AD3903" t="str">
            <v>BOM</v>
          </cell>
        </row>
        <row r="3904">
          <cell r="X3904">
            <v>9444</v>
          </cell>
          <cell r="Y3904">
            <v>2042321</v>
          </cell>
          <cell r="Z3904" t="str">
            <v>ASTEC</v>
          </cell>
          <cell r="AA3904">
            <v>3</v>
          </cell>
          <cell r="AB3904" t="str">
            <v>MAQ. E EQUIPAMENTOS</v>
          </cell>
          <cell r="AC3904">
            <v>60</v>
          </cell>
          <cell r="AD3904" t="str">
            <v>BOM</v>
          </cell>
        </row>
        <row r="3905">
          <cell r="X3905">
            <v>9445</v>
          </cell>
          <cell r="Y3905">
            <v>2042322</v>
          </cell>
          <cell r="Z3905" t="str">
            <v>ASTEC</v>
          </cell>
          <cell r="AA3905">
            <v>3</v>
          </cell>
          <cell r="AB3905" t="str">
            <v>MAQ. E EQUIPAMENTOS</v>
          </cell>
          <cell r="AC3905">
            <v>60</v>
          </cell>
          <cell r="AD3905" t="str">
            <v>BOM</v>
          </cell>
        </row>
        <row r="3906">
          <cell r="X3906">
            <v>9446</v>
          </cell>
          <cell r="Y3906">
            <v>2042323</v>
          </cell>
          <cell r="Z3906" t="str">
            <v>ASTEC</v>
          </cell>
          <cell r="AA3906">
            <v>3</v>
          </cell>
          <cell r="AB3906" t="str">
            <v>MAQ. E EQUIPAMENTOS</v>
          </cell>
          <cell r="AC3906">
            <v>60</v>
          </cell>
          <cell r="AD3906" t="str">
            <v>BOM</v>
          </cell>
        </row>
        <row r="3907">
          <cell r="X3907">
            <v>9447</v>
          </cell>
          <cell r="Y3907">
            <v>2042324</v>
          </cell>
          <cell r="Z3907" t="str">
            <v>ASTEC</v>
          </cell>
          <cell r="AA3907">
            <v>3</v>
          </cell>
          <cell r="AB3907" t="str">
            <v>MAQ. E EQUIPAMENTOS</v>
          </cell>
          <cell r="AC3907">
            <v>60</v>
          </cell>
          <cell r="AD3907" t="str">
            <v>BOM</v>
          </cell>
        </row>
        <row r="3908">
          <cell r="X3908">
            <v>9448</v>
          </cell>
          <cell r="Y3908">
            <v>2042325</v>
          </cell>
          <cell r="Z3908" t="str">
            <v>ASTEC</v>
          </cell>
          <cell r="AA3908">
            <v>3</v>
          </cell>
          <cell r="AB3908" t="str">
            <v>MAQ. E EQUIPAMENTOS</v>
          </cell>
          <cell r="AC3908">
            <v>60</v>
          </cell>
          <cell r="AD3908" t="str">
            <v>BOM</v>
          </cell>
        </row>
        <row r="3909">
          <cell r="X3909">
            <v>9449</v>
          </cell>
          <cell r="Y3909">
            <v>2042326</v>
          </cell>
          <cell r="Z3909" t="str">
            <v>ASTEC</v>
          </cell>
          <cell r="AA3909">
            <v>3</v>
          </cell>
          <cell r="AB3909" t="str">
            <v>MAQ. E EQUIPAMENTOS</v>
          </cell>
          <cell r="AC3909">
            <v>60</v>
          </cell>
          <cell r="AD3909" t="str">
            <v>BOM</v>
          </cell>
        </row>
        <row r="3910">
          <cell r="X3910">
            <v>9450</v>
          </cell>
          <cell r="Y3910">
            <v>2042327</v>
          </cell>
          <cell r="Z3910" t="str">
            <v>ASTEC</v>
          </cell>
          <cell r="AA3910">
            <v>3</v>
          </cell>
          <cell r="AB3910" t="str">
            <v>MAQ. E EQUIPAMENTOS</v>
          </cell>
          <cell r="AC3910">
            <v>60</v>
          </cell>
          <cell r="AD3910" t="str">
            <v>BOM</v>
          </cell>
        </row>
        <row r="3911">
          <cell r="X3911">
            <v>9451</v>
          </cell>
          <cell r="Y3911">
            <v>2042328</v>
          </cell>
          <cell r="Z3911" t="str">
            <v>ASTEC</v>
          </cell>
          <cell r="AA3911">
            <v>3</v>
          </cell>
          <cell r="AB3911" t="str">
            <v>MAQ. E EQUIPAMENTOS</v>
          </cell>
          <cell r="AC3911">
            <v>60</v>
          </cell>
          <cell r="AD3911" t="str">
            <v>BOM</v>
          </cell>
        </row>
        <row r="3912">
          <cell r="X3912">
            <v>9452</v>
          </cell>
          <cell r="Y3912">
            <v>2042329</v>
          </cell>
          <cell r="Z3912" t="str">
            <v>ASTEC</v>
          </cell>
          <cell r="AA3912">
            <v>3</v>
          </cell>
          <cell r="AB3912" t="str">
            <v>MAQ. E EQUIPAMENTOS</v>
          </cell>
          <cell r="AC3912">
            <v>60</v>
          </cell>
          <cell r="AD3912" t="str">
            <v>BOM</v>
          </cell>
        </row>
        <row r="3913">
          <cell r="X3913">
            <v>9453</v>
          </cell>
          <cell r="Y3913">
            <v>2042330</v>
          </cell>
          <cell r="Z3913" t="str">
            <v>ASTEC</v>
          </cell>
          <cell r="AA3913">
            <v>3</v>
          </cell>
          <cell r="AB3913" t="str">
            <v>MAQ. E EQUIPAMENTOS</v>
          </cell>
          <cell r="AC3913">
            <v>60</v>
          </cell>
          <cell r="AD3913" t="str">
            <v>BOM</v>
          </cell>
        </row>
        <row r="3914">
          <cell r="X3914">
            <v>9454</v>
          </cell>
          <cell r="Y3914">
            <v>2042331</v>
          </cell>
          <cell r="Z3914" t="str">
            <v>ASTEC</v>
          </cell>
          <cell r="AA3914">
            <v>3</v>
          </cell>
          <cell r="AB3914" t="str">
            <v>MAQ. E EQUIPAMENTOS</v>
          </cell>
          <cell r="AC3914">
            <v>60</v>
          </cell>
          <cell r="AD3914" t="str">
            <v>BOM</v>
          </cell>
        </row>
        <row r="3915">
          <cell r="X3915">
            <v>9455</v>
          </cell>
          <cell r="Y3915">
            <v>2042332</v>
          </cell>
          <cell r="Z3915" t="str">
            <v>ASTEC</v>
          </cell>
          <cell r="AA3915">
            <v>3</v>
          </cell>
          <cell r="AB3915" t="str">
            <v>MAQ. E EQUIPAMENTOS</v>
          </cell>
          <cell r="AC3915">
            <v>60</v>
          </cell>
          <cell r="AD3915" t="str">
            <v>BOM</v>
          </cell>
        </row>
        <row r="3916">
          <cell r="X3916">
            <v>9456</v>
          </cell>
          <cell r="Y3916">
            <v>2042333</v>
          </cell>
          <cell r="Z3916" t="str">
            <v>ASTEC</v>
          </cell>
          <cell r="AA3916">
            <v>3</v>
          </cell>
          <cell r="AB3916" t="str">
            <v>MAQ. E EQUIPAMENTOS</v>
          </cell>
          <cell r="AC3916">
            <v>60</v>
          </cell>
          <cell r="AD3916" t="str">
            <v>BOM</v>
          </cell>
        </row>
        <row r="3917">
          <cell r="X3917">
            <v>9457</v>
          </cell>
          <cell r="Y3917">
            <v>2042334</v>
          </cell>
          <cell r="Z3917" t="str">
            <v>ASTEC</v>
          </cell>
          <cell r="AA3917">
            <v>3</v>
          </cell>
          <cell r="AB3917" t="str">
            <v>MAQ. E EQUIPAMENTOS</v>
          </cell>
          <cell r="AC3917">
            <v>60</v>
          </cell>
          <cell r="AD3917" t="str">
            <v>BOM</v>
          </cell>
        </row>
        <row r="3918">
          <cell r="X3918">
            <v>9418</v>
          </cell>
          <cell r="Y3918">
            <v>2042335</v>
          </cell>
          <cell r="Z3918" t="str">
            <v>SALA DE REUNIÃO</v>
          </cell>
          <cell r="AA3918">
            <v>5</v>
          </cell>
          <cell r="AB3918" t="str">
            <v>MAQ. E EQUIPAMENTOS</v>
          </cell>
          <cell r="AC3918">
            <v>1600</v>
          </cell>
          <cell r="AD3918" t="str">
            <v>BOM</v>
          </cell>
        </row>
        <row r="3919">
          <cell r="X3919">
            <v>9419</v>
          </cell>
          <cell r="Y3919">
            <v>2042336</v>
          </cell>
          <cell r="Z3919" t="str">
            <v>ASTEC</v>
          </cell>
          <cell r="AA3919">
            <v>5</v>
          </cell>
          <cell r="AB3919" t="str">
            <v>MAQ. E EQUIPAMENTOS</v>
          </cell>
          <cell r="AC3919">
            <v>1600</v>
          </cell>
          <cell r="AD3919" t="str">
            <v>BOM</v>
          </cell>
        </row>
        <row r="3920">
          <cell r="X3920">
            <v>9421</v>
          </cell>
          <cell r="Y3920">
            <v>2042337</v>
          </cell>
          <cell r="Z3920" t="str">
            <v>CHI</v>
          </cell>
          <cell r="AA3920">
            <v>6</v>
          </cell>
          <cell r="AB3920" t="str">
            <v>MAQ. E EQUIPAMENTOS</v>
          </cell>
          <cell r="AC3920">
            <v>70</v>
          </cell>
          <cell r="AD3920" t="str">
            <v>BOM</v>
          </cell>
        </row>
        <row r="3921">
          <cell r="X3921">
            <v>9422</v>
          </cell>
          <cell r="Y3921">
            <v>2042338</v>
          </cell>
          <cell r="Z3921" t="str">
            <v>APOIO AO DIAGNÓSTICO</v>
          </cell>
          <cell r="AA3921">
            <v>6</v>
          </cell>
          <cell r="AB3921" t="str">
            <v>MAQ. E EQUIPAMENTOS</v>
          </cell>
          <cell r="AC3921">
            <v>70</v>
          </cell>
          <cell r="AD3921" t="str">
            <v>BOM</v>
          </cell>
        </row>
        <row r="3922">
          <cell r="X3922">
            <v>9423</v>
          </cell>
          <cell r="Y3922">
            <v>2042339</v>
          </cell>
          <cell r="Z3922" t="str">
            <v>CUIDADOS PALIATIVOS - 2 ANDAR</v>
          </cell>
          <cell r="AA3922">
            <v>6</v>
          </cell>
          <cell r="AB3922" t="str">
            <v>MAQ. E EQUIPAMENTOS</v>
          </cell>
          <cell r="AC3922">
            <v>70</v>
          </cell>
          <cell r="AD3922" t="str">
            <v>BOM</v>
          </cell>
        </row>
        <row r="3923">
          <cell r="X3923">
            <v>9424</v>
          </cell>
          <cell r="Y3923">
            <v>2042340</v>
          </cell>
          <cell r="Z3923" t="str">
            <v>CENTRO CIRÚRGICO</v>
          </cell>
          <cell r="AA3923">
            <v>6</v>
          </cell>
          <cell r="AB3923" t="str">
            <v>MAQ. E EQUIPAMENTOS</v>
          </cell>
          <cell r="AC3923">
            <v>70</v>
          </cell>
          <cell r="AD3923" t="str">
            <v>BOM</v>
          </cell>
        </row>
        <row r="3924">
          <cell r="X3924">
            <v>9425</v>
          </cell>
          <cell r="Y3924">
            <v>2042341</v>
          </cell>
          <cell r="Z3924" t="str">
            <v>CLÍNICA MÉDICA</v>
          </cell>
          <cell r="AA3924">
            <v>6</v>
          </cell>
          <cell r="AB3924" t="str">
            <v>MAQ. E EQUIPAMENTOS</v>
          </cell>
          <cell r="AC3924">
            <v>70</v>
          </cell>
          <cell r="AD3924" t="str">
            <v>BOM</v>
          </cell>
        </row>
        <row r="3925">
          <cell r="X3925">
            <v>9426</v>
          </cell>
          <cell r="Y3925">
            <v>2042342</v>
          </cell>
          <cell r="Z3925" t="str">
            <v>CHI</v>
          </cell>
          <cell r="AA3925">
            <v>6</v>
          </cell>
          <cell r="AB3925" t="str">
            <v>MAQ. E EQUIPAMENTOS</v>
          </cell>
          <cell r="AC3925">
            <v>70</v>
          </cell>
          <cell r="AD3925" t="str">
            <v>BOM</v>
          </cell>
        </row>
        <row r="3926">
          <cell r="X3926">
            <v>9460</v>
          </cell>
          <cell r="Y3926">
            <v>800439</v>
          </cell>
          <cell r="Z3926" t="str">
            <v>UNIDADE COLETORA DE SANGUE</v>
          </cell>
          <cell r="AA3926">
            <v>10</v>
          </cell>
          <cell r="AB3926" t="str">
            <v>MÓVEIS E UTENSÍLIOS</v>
          </cell>
          <cell r="AC3926">
            <v>80</v>
          </cell>
          <cell r="AD3926" t="str">
            <v>BOM</v>
          </cell>
        </row>
        <row r="3927">
          <cell r="X3927">
            <v>9461</v>
          </cell>
          <cell r="Y3927">
            <v>800437</v>
          </cell>
          <cell r="Z3927" t="str">
            <v>UNIDADE COLETORA DE SANGUE</v>
          </cell>
          <cell r="AA3927">
            <v>3</v>
          </cell>
          <cell r="AB3927" t="str">
            <v>MÓVEIS E UTENSÍLIOS</v>
          </cell>
          <cell r="AC3927">
            <v>420</v>
          </cell>
          <cell r="AD3927" t="str">
            <v>BOM</v>
          </cell>
        </row>
        <row r="3928">
          <cell r="X3928">
            <v>9462</v>
          </cell>
          <cell r="Y3928">
            <v>800438</v>
          </cell>
          <cell r="Z3928" t="str">
            <v>UNIDADE COLETORA DE SANGUE</v>
          </cell>
          <cell r="AA3928">
            <v>3</v>
          </cell>
          <cell r="AB3928" t="str">
            <v>MÓVEIS E UTENSÍLIOS</v>
          </cell>
          <cell r="AC3928">
            <v>420</v>
          </cell>
          <cell r="AD3928" t="str">
            <v>BOM</v>
          </cell>
        </row>
        <row r="3929">
          <cell r="X3929">
            <v>9463</v>
          </cell>
          <cell r="Y3929">
            <v>800435</v>
          </cell>
          <cell r="Z3929" t="str">
            <v>UNIDADE COLETORA DE SANGUE</v>
          </cell>
          <cell r="AA3929">
            <v>10</v>
          </cell>
          <cell r="AB3929" t="str">
            <v>MAQ. E EQUIPAMENTOS</v>
          </cell>
          <cell r="AC3929">
            <v>520</v>
          </cell>
          <cell r="AD3929" t="str">
            <v>BOM</v>
          </cell>
        </row>
        <row r="3930">
          <cell r="X3930">
            <v>9464</v>
          </cell>
          <cell r="Y3930">
            <v>800436</v>
          </cell>
          <cell r="Z3930" t="str">
            <v>CENTRO CIRÚRGICO</v>
          </cell>
          <cell r="AA3930">
            <v>10</v>
          </cell>
          <cell r="AB3930" t="str">
            <v>MAQ. E EQUIPAMENTOS</v>
          </cell>
          <cell r="AC3930">
            <v>520</v>
          </cell>
          <cell r="AD3930" t="str">
            <v>BOM</v>
          </cell>
        </row>
        <row r="3931">
          <cell r="X3931">
            <v>9477</v>
          </cell>
          <cell r="Y3931">
            <v>800440</v>
          </cell>
          <cell r="Z3931" t="str">
            <v>ADMINISTRAÇÃO - SEDE - ASTEC</v>
          </cell>
          <cell r="AA3931">
            <v>5</v>
          </cell>
          <cell r="AB3931" t="str">
            <v>EQUIP. DE INFORMÁTICA</v>
          </cell>
          <cell r="AC3931">
            <v>600</v>
          </cell>
          <cell r="AD3931" t="str">
            <v>BOM</v>
          </cell>
        </row>
        <row r="3932">
          <cell r="X3932">
            <v>9478</v>
          </cell>
          <cell r="Y3932">
            <v>800441</v>
          </cell>
          <cell r="Z3932" t="str">
            <v>PORTARIA 'A'</v>
          </cell>
          <cell r="AA3932">
            <v>5</v>
          </cell>
          <cell r="AB3932" t="str">
            <v>EQUIP. DE INFORMÁTICA</v>
          </cell>
          <cell r="AC3932">
            <v>600</v>
          </cell>
          <cell r="AD3932" t="str">
            <v>BOM</v>
          </cell>
        </row>
        <row r="3933">
          <cell r="X3933">
            <v>9479</v>
          </cell>
          <cell r="Y3933">
            <v>800442</v>
          </cell>
          <cell r="Z3933" t="str">
            <v>ADMINISTRAÇÃO - SEDE - ASTEC</v>
          </cell>
          <cell r="AA3933">
            <v>5</v>
          </cell>
          <cell r="AB3933" t="str">
            <v>EQUIP. DE INFORMÁTICA</v>
          </cell>
          <cell r="AC3933">
            <v>600</v>
          </cell>
          <cell r="AD3933" t="str">
            <v>BOM</v>
          </cell>
        </row>
        <row r="3934">
          <cell r="X3934">
            <v>9459</v>
          </cell>
          <cell r="Y3934">
            <v>2042343</v>
          </cell>
          <cell r="Z3934" t="str">
            <v>CENTRO CIRÚRGICO</v>
          </cell>
          <cell r="AA3934">
            <v>5</v>
          </cell>
          <cell r="AB3934" t="str">
            <v>MAQ. E EQUIPAMENTOS</v>
          </cell>
          <cell r="AC3934">
            <v>150</v>
          </cell>
          <cell r="AD3934" t="str">
            <v>BOM</v>
          </cell>
        </row>
        <row r="3935">
          <cell r="X3935">
            <v>9458</v>
          </cell>
          <cell r="Y3935">
            <v>2042344</v>
          </cell>
          <cell r="Z3935" t="str">
            <v>ASTEC</v>
          </cell>
          <cell r="AA3935">
            <v>5</v>
          </cell>
          <cell r="AB3935" t="str">
            <v>EQUIP. DE INFORMÁTICA</v>
          </cell>
          <cell r="AC3935">
            <v>1200</v>
          </cell>
          <cell r="AD3935" t="str">
            <v>BOM</v>
          </cell>
        </row>
        <row r="3936">
          <cell r="X3936">
            <v>9470</v>
          </cell>
          <cell r="Y3936">
            <v>2042345</v>
          </cell>
          <cell r="Z3936" t="str">
            <v>CENTRO CIRÚRGICO</v>
          </cell>
          <cell r="AA3936">
            <v>3</v>
          </cell>
          <cell r="AB3936" t="str">
            <v>MÓVEIS E UTENSÍLIOS</v>
          </cell>
          <cell r="AC3936">
            <v>280</v>
          </cell>
          <cell r="AD3936" t="str">
            <v>BOM</v>
          </cell>
        </row>
        <row r="3937">
          <cell r="X3937">
            <v>9465</v>
          </cell>
          <cell r="Y3937">
            <v>2042346</v>
          </cell>
          <cell r="Z3937" t="str">
            <v>BANCO DE SANGUE SALA DE COLETA</v>
          </cell>
          <cell r="AA3937">
            <v>3</v>
          </cell>
          <cell r="AB3937" t="str">
            <v>MÓVEIS E UTENSÍLIOS</v>
          </cell>
          <cell r="AC3937">
            <v>120</v>
          </cell>
          <cell r="AD3937" t="str">
            <v>BOM</v>
          </cell>
        </row>
        <row r="3938">
          <cell r="X3938">
            <v>9466</v>
          </cell>
          <cell r="Y3938">
            <v>2042347</v>
          </cell>
          <cell r="Z3938" t="str">
            <v>UNIDADE COLETORA DE SANGUE</v>
          </cell>
          <cell r="AA3938">
            <v>3</v>
          </cell>
          <cell r="AB3938" t="str">
            <v>MÓVEIS E UTENSÍLIOS</v>
          </cell>
          <cell r="AC3938">
            <v>120</v>
          </cell>
          <cell r="AD3938" t="str">
            <v>BOM</v>
          </cell>
        </row>
        <row r="3939">
          <cell r="X3939">
            <v>9467</v>
          </cell>
          <cell r="Y3939">
            <v>2042348</v>
          </cell>
          <cell r="Z3939" t="str">
            <v>UNIDADE COLETORA DE SANGUE</v>
          </cell>
          <cell r="AA3939">
            <v>3</v>
          </cell>
          <cell r="AB3939" t="str">
            <v>MÓVEIS E UTENSÍLIOS</v>
          </cell>
          <cell r="AC3939">
            <v>120</v>
          </cell>
          <cell r="AD3939" t="str">
            <v>BOM</v>
          </cell>
        </row>
        <row r="3940">
          <cell r="X3940">
            <v>9468</v>
          </cell>
          <cell r="Y3940">
            <v>2042349</v>
          </cell>
          <cell r="Z3940" t="str">
            <v>UNIDADE COLETORA DE SANGUE</v>
          </cell>
          <cell r="AA3940">
            <v>3</v>
          </cell>
          <cell r="AB3940" t="str">
            <v>MÓVEIS E UTENSÍLIOS</v>
          </cell>
          <cell r="AC3940">
            <v>70</v>
          </cell>
          <cell r="AD3940" t="str">
            <v>BOM</v>
          </cell>
        </row>
        <row r="3941">
          <cell r="X3941">
            <v>9469</v>
          </cell>
          <cell r="Y3941">
            <v>2042350</v>
          </cell>
          <cell r="Z3941" t="str">
            <v>UNIDADE COLETORA DE SANGUE</v>
          </cell>
          <cell r="AA3941">
            <v>3</v>
          </cell>
          <cell r="AB3941" t="str">
            <v>MÓVEIS E UTENSÍLIOS</v>
          </cell>
          <cell r="AC3941">
            <v>70</v>
          </cell>
          <cell r="AD3941" t="str">
            <v>BOM</v>
          </cell>
        </row>
        <row r="3942">
          <cell r="X3942">
            <v>9471</v>
          </cell>
          <cell r="Y3942">
            <v>2042351</v>
          </cell>
          <cell r="Z3942" t="str">
            <v>UNIDADE COLETORA DE SANGUE</v>
          </cell>
          <cell r="AA3942">
            <v>5</v>
          </cell>
          <cell r="AB3942" t="str">
            <v>MAQ. E EQUIPAMENTOS</v>
          </cell>
          <cell r="AC3942">
            <v>300</v>
          </cell>
          <cell r="AD3942" t="str">
            <v>BOM</v>
          </cell>
        </row>
        <row r="3943">
          <cell r="X3943">
            <v>9586</v>
          </cell>
          <cell r="Y3943">
            <v>801349</v>
          </cell>
          <cell r="Z3943" t="str">
            <v>ECOCARDIOGRAMA</v>
          </cell>
          <cell r="AA3943">
            <v>10</v>
          </cell>
          <cell r="AB3943" t="str">
            <v>MAQ. E EQUIPAMENTOS</v>
          </cell>
          <cell r="AC3943">
            <v>550</v>
          </cell>
          <cell r="AD3943" t="str">
            <v>BOM</v>
          </cell>
        </row>
        <row r="3944">
          <cell r="X3944">
            <v>9587</v>
          </cell>
          <cell r="Y3944">
            <v>801350</v>
          </cell>
          <cell r="Z3944" t="str">
            <v>REABILITAÇÃO CARDÍACA</v>
          </cell>
          <cell r="AA3944">
            <v>10</v>
          </cell>
          <cell r="AB3944" t="str">
            <v>MAQ. E EQUIPAMENTOS</v>
          </cell>
          <cell r="AC3944">
            <v>550</v>
          </cell>
          <cell r="AD3944" t="str">
            <v>BOM</v>
          </cell>
        </row>
        <row r="3945">
          <cell r="X3945">
            <v>9588</v>
          </cell>
          <cell r="Y3945">
            <v>801351</v>
          </cell>
          <cell r="Z3945" t="str">
            <v>SAME</v>
          </cell>
          <cell r="AA3945">
            <v>10</v>
          </cell>
          <cell r="AB3945" t="str">
            <v>MAQ. E EQUIPAMENTOS</v>
          </cell>
          <cell r="AC3945">
            <v>550</v>
          </cell>
          <cell r="AD3945" t="str">
            <v>BOM</v>
          </cell>
        </row>
        <row r="3946">
          <cell r="X3946">
            <v>9589</v>
          </cell>
          <cell r="Y3946">
            <v>801352</v>
          </cell>
          <cell r="Z3946" t="str">
            <v>TESTE ERGOMÉTRICO</v>
          </cell>
          <cell r="AA3946">
            <v>10</v>
          </cell>
          <cell r="AB3946" t="str">
            <v>MAQ. E EQUIPAMENTOS</v>
          </cell>
          <cell r="AC3946">
            <v>600</v>
          </cell>
          <cell r="AD3946" t="str">
            <v>BOM</v>
          </cell>
        </row>
        <row r="3947">
          <cell r="X3947">
            <v>9590</v>
          </cell>
          <cell r="Y3947">
            <v>801353</v>
          </cell>
          <cell r="Z3947" t="str">
            <v>REABILITAÇÃO CARDÍACA</v>
          </cell>
          <cell r="AA3947">
            <v>10</v>
          </cell>
          <cell r="AB3947" t="str">
            <v>MAQ. E EQUIPAMENTOS</v>
          </cell>
          <cell r="AC3947">
            <v>550</v>
          </cell>
          <cell r="AD3947" t="str">
            <v>BOM</v>
          </cell>
        </row>
        <row r="3948">
          <cell r="X3948">
            <v>9591</v>
          </cell>
          <cell r="Y3948">
            <v>801354</v>
          </cell>
          <cell r="Z3948" t="str">
            <v>REABILITAÇÃO CARDÍACA</v>
          </cell>
          <cell r="AA3948">
            <v>10</v>
          </cell>
          <cell r="AB3948" t="str">
            <v>MAQ. E EQUIPAMENTOS</v>
          </cell>
          <cell r="AC3948">
            <v>3100</v>
          </cell>
          <cell r="AD3948" t="str">
            <v>BOM</v>
          </cell>
        </row>
        <row r="3949">
          <cell r="X3949">
            <v>9571</v>
          </cell>
          <cell r="Y3949">
            <v>801397</v>
          </cell>
          <cell r="Z3949" t="str">
            <v>UNIDADE COLETORA DE SANGUE</v>
          </cell>
          <cell r="AA3949">
            <v>5</v>
          </cell>
          <cell r="AB3949" t="str">
            <v>MÓVEIS E UTENSÍLIOS</v>
          </cell>
          <cell r="AC3949">
            <v>380</v>
          </cell>
          <cell r="AD3949" t="str">
            <v>BOM</v>
          </cell>
        </row>
        <row r="3950">
          <cell r="X3950">
            <v>9572</v>
          </cell>
          <cell r="Y3950">
            <v>801398</v>
          </cell>
          <cell r="Z3950" t="str">
            <v>UNIDADE COLETORA DE SANGUE</v>
          </cell>
          <cell r="AA3950">
            <v>5</v>
          </cell>
          <cell r="AB3950" t="str">
            <v>MÓVEIS E UTENSÍLIOS</v>
          </cell>
          <cell r="AC3950">
            <v>380</v>
          </cell>
          <cell r="AD3950" t="str">
            <v>BOM</v>
          </cell>
        </row>
        <row r="3951">
          <cell r="X3951">
            <v>9573</v>
          </cell>
          <cell r="Y3951">
            <v>801371</v>
          </cell>
          <cell r="Z3951" t="str">
            <v>UNIDADE COLETORA DE SANGUE</v>
          </cell>
          <cell r="AA3951">
            <v>5</v>
          </cell>
          <cell r="AB3951" t="str">
            <v>MÓVEIS E UTENSÍLIOS</v>
          </cell>
          <cell r="AC3951">
            <v>380</v>
          </cell>
          <cell r="AD3951" t="str">
            <v>BOM</v>
          </cell>
        </row>
        <row r="3952">
          <cell r="X3952">
            <v>9574</v>
          </cell>
          <cell r="Y3952">
            <v>801372</v>
          </cell>
          <cell r="Z3952" t="str">
            <v>UNIDADE COLETORA DE SANGUE</v>
          </cell>
          <cell r="AA3952">
            <v>5</v>
          </cell>
          <cell r="AB3952" t="str">
            <v>MÓVEIS E UTENSÍLIOS</v>
          </cell>
          <cell r="AC3952">
            <v>380</v>
          </cell>
          <cell r="AD3952" t="str">
            <v>BOM</v>
          </cell>
        </row>
        <row r="3953">
          <cell r="X3953">
            <v>9575</v>
          </cell>
          <cell r="Y3953">
            <v>801373</v>
          </cell>
          <cell r="Z3953" t="str">
            <v>UNIDADE COLETORA DE SANGUE</v>
          </cell>
          <cell r="AA3953">
            <v>5</v>
          </cell>
          <cell r="AB3953" t="str">
            <v>MÓVEIS E UTENSÍLIOS</v>
          </cell>
          <cell r="AC3953">
            <v>420</v>
          </cell>
          <cell r="AD3953" t="str">
            <v>BOM</v>
          </cell>
        </row>
        <row r="3954">
          <cell r="X3954">
            <v>9576</v>
          </cell>
          <cell r="Y3954">
            <v>801374</v>
          </cell>
          <cell r="Z3954" t="str">
            <v>UNIDADE COLETORA DE SANGUE</v>
          </cell>
          <cell r="AA3954">
            <v>5</v>
          </cell>
          <cell r="AB3954" t="str">
            <v>MÓVEIS E UTENSÍLIOS</v>
          </cell>
          <cell r="AC3954">
            <v>420</v>
          </cell>
          <cell r="AD3954" t="str">
            <v>BOM</v>
          </cell>
        </row>
        <row r="3955">
          <cell r="X3955">
            <v>9577</v>
          </cell>
          <cell r="Y3955">
            <v>801375</v>
          </cell>
          <cell r="Z3955" t="str">
            <v>UNIDADE COLETORA DE SANGUE</v>
          </cell>
          <cell r="AA3955">
            <v>5</v>
          </cell>
          <cell r="AB3955" t="str">
            <v>MÓVEIS E UTENSÍLIOS</v>
          </cell>
          <cell r="AC3955">
            <v>420</v>
          </cell>
          <cell r="AD3955" t="str">
            <v>BOM</v>
          </cell>
        </row>
        <row r="3956">
          <cell r="X3956">
            <v>9578</v>
          </cell>
          <cell r="Y3956">
            <v>801376</v>
          </cell>
          <cell r="Z3956" t="str">
            <v>UNIDADE COLETORA DE SANGUE</v>
          </cell>
          <cell r="AA3956">
            <v>5</v>
          </cell>
          <cell r="AB3956" t="str">
            <v>MÓVEIS E UTENSÍLIOS</v>
          </cell>
          <cell r="AC3956">
            <v>420</v>
          </cell>
          <cell r="AD3956" t="str">
            <v>BOM</v>
          </cell>
        </row>
        <row r="3957">
          <cell r="X3957">
            <v>9579</v>
          </cell>
          <cell r="Y3957">
            <v>801377</v>
          </cell>
          <cell r="Z3957" t="str">
            <v>UNIDADE COLETORA DE SANGUE</v>
          </cell>
          <cell r="AA3957">
            <v>5</v>
          </cell>
          <cell r="AB3957" t="str">
            <v>MÓVEIS E UTENSÍLIOS</v>
          </cell>
          <cell r="AC3957">
            <v>420</v>
          </cell>
          <cell r="AD3957" t="str">
            <v>BOM</v>
          </cell>
        </row>
        <row r="3958">
          <cell r="X3958">
            <v>9580</v>
          </cell>
          <cell r="Y3958">
            <v>801378</v>
          </cell>
          <cell r="Z3958" t="str">
            <v>UNIDADE COLETORA DE SANGUE</v>
          </cell>
          <cell r="AA3958">
            <v>5</v>
          </cell>
          <cell r="AB3958" t="str">
            <v>MÓVEIS E UTENSÍLIOS</v>
          </cell>
          <cell r="AC3958">
            <v>400</v>
          </cell>
          <cell r="AD3958" t="str">
            <v>BOM</v>
          </cell>
        </row>
        <row r="3959">
          <cell r="X3959">
            <v>9581</v>
          </cell>
          <cell r="Y3959">
            <v>801379</v>
          </cell>
          <cell r="Z3959" t="str">
            <v>UNIDADE COLETORA DE SANGUE</v>
          </cell>
          <cell r="AA3959">
            <v>5</v>
          </cell>
          <cell r="AB3959" t="str">
            <v>MÓVEIS E UTENSÍLIOS</v>
          </cell>
          <cell r="AC3959">
            <v>400</v>
          </cell>
          <cell r="AD3959" t="str">
            <v>BOM</v>
          </cell>
        </row>
        <row r="3960">
          <cell r="X3960">
            <v>9582</v>
          </cell>
          <cell r="Y3960">
            <v>801380</v>
          </cell>
          <cell r="Z3960" t="str">
            <v>GALPÃO ALMOXARIFADO</v>
          </cell>
          <cell r="AA3960">
            <v>5</v>
          </cell>
          <cell r="AB3960" t="str">
            <v>MÓVEIS E UTENSÍLIOS</v>
          </cell>
          <cell r="AC3960">
            <v>400</v>
          </cell>
          <cell r="AD3960" t="str">
            <v>SUCATA</v>
          </cell>
        </row>
        <row r="3961">
          <cell r="X3961">
            <v>9583</v>
          </cell>
          <cell r="Y3961">
            <v>801381</v>
          </cell>
          <cell r="Z3961" t="str">
            <v>GALPÃO ALMOXARIFADO</v>
          </cell>
          <cell r="AA3961">
            <v>5</v>
          </cell>
          <cell r="AB3961" t="str">
            <v>MÓVEIS E UTENSÍLIOS</v>
          </cell>
          <cell r="AC3961">
            <v>400</v>
          </cell>
          <cell r="AD3961" t="str">
            <v>SUCATA</v>
          </cell>
        </row>
        <row r="3962">
          <cell r="X3962">
            <v>9584</v>
          </cell>
          <cell r="Y3962">
            <v>801382</v>
          </cell>
          <cell r="Z3962" t="str">
            <v>UNIDADE COLETORA DE SANGUE</v>
          </cell>
          <cell r="AA3962">
            <v>5</v>
          </cell>
          <cell r="AB3962" t="str">
            <v>MÓVEIS E UTENSÍLIOS</v>
          </cell>
          <cell r="AC3962">
            <v>870</v>
          </cell>
          <cell r="AD3962" t="str">
            <v>BOM</v>
          </cell>
        </row>
        <row r="3963">
          <cell r="X3963">
            <v>9585</v>
          </cell>
          <cell r="Y3963">
            <v>801383</v>
          </cell>
          <cell r="Z3963" t="str">
            <v>UNIDADE COLETORA DE SANGUE</v>
          </cell>
          <cell r="AA3963">
            <v>5</v>
          </cell>
          <cell r="AB3963" t="str">
            <v>MÓVEIS E UTENSÍLIOS</v>
          </cell>
          <cell r="AC3963">
            <v>870</v>
          </cell>
          <cell r="AD3963" t="str">
            <v>BOM</v>
          </cell>
        </row>
        <row r="3964">
          <cell r="X3964">
            <v>9592</v>
          </cell>
          <cell r="Y3964">
            <v>801355</v>
          </cell>
          <cell r="Z3964" t="str">
            <v>CENTRO CIRÚRGICO</v>
          </cell>
          <cell r="AA3964">
            <v>5</v>
          </cell>
          <cell r="AB3964" t="str">
            <v>EQUIP. DE INFORMÁTICA</v>
          </cell>
          <cell r="AC3964">
            <v>1800</v>
          </cell>
          <cell r="AD3964" t="str">
            <v>BOM</v>
          </cell>
        </row>
        <row r="3965">
          <cell r="X3965">
            <v>9595</v>
          </cell>
          <cell r="Y3965">
            <v>800453</v>
          </cell>
          <cell r="Z3965" t="str">
            <v>CENTRO CIRÚRGICO</v>
          </cell>
          <cell r="AA3965">
            <v>10</v>
          </cell>
          <cell r="AB3965" t="str">
            <v>MÓVEIS E UTENSÍLIOS</v>
          </cell>
          <cell r="AC3965">
            <v>270</v>
          </cell>
          <cell r="AD3965" t="str">
            <v>BOM</v>
          </cell>
        </row>
        <row r="3966">
          <cell r="X3966">
            <v>9596</v>
          </cell>
          <cell r="Y3966">
            <v>800454</v>
          </cell>
          <cell r="Z3966" t="str">
            <v>CENTRO CIRÚRGICO</v>
          </cell>
          <cell r="AA3966">
            <v>10</v>
          </cell>
          <cell r="AB3966" t="str">
            <v>MÓVEIS E UTENSÍLIOS</v>
          </cell>
          <cell r="AC3966">
            <v>270</v>
          </cell>
          <cell r="AD3966" t="str">
            <v>BOM</v>
          </cell>
        </row>
        <row r="3967">
          <cell r="X3967">
            <v>9597</v>
          </cell>
          <cell r="Y3967">
            <v>800455</v>
          </cell>
          <cell r="Z3967" t="str">
            <v>CENTRO CIRÚRGICO</v>
          </cell>
          <cell r="AA3967">
            <v>10</v>
          </cell>
          <cell r="AB3967" t="str">
            <v>MÓVEIS E UTENSÍLIOS</v>
          </cell>
          <cell r="AC3967">
            <v>270</v>
          </cell>
          <cell r="AD3967" t="str">
            <v>BOM</v>
          </cell>
        </row>
        <row r="3968">
          <cell r="X3968">
            <v>9598</v>
          </cell>
          <cell r="Y3968">
            <v>800456</v>
          </cell>
          <cell r="Z3968" t="str">
            <v>CENTRO CIRÚRGICO</v>
          </cell>
          <cell r="AA3968">
            <v>10</v>
          </cell>
          <cell r="AB3968" t="str">
            <v>MÓVEIS E UTENSÍLIOS</v>
          </cell>
          <cell r="AC3968">
            <v>270</v>
          </cell>
          <cell r="AD3968" t="str">
            <v>BOM</v>
          </cell>
        </row>
        <row r="3969">
          <cell r="X3969">
            <v>9599</v>
          </cell>
          <cell r="Y3969">
            <v>800457</v>
          </cell>
          <cell r="Z3969" t="str">
            <v>CENTRO CIRÚRGICO</v>
          </cell>
          <cell r="AA3969">
            <v>10</v>
          </cell>
          <cell r="AB3969" t="str">
            <v>MÓVEIS E UTENSÍLIOS</v>
          </cell>
          <cell r="AC3969">
            <v>270</v>
          </cell>
          <cell r="AD3969" t="str">
            <v>BOM</v>
          </cell>
        </row>
        <row r="3970">
          <cell r="X3970">
            <v>9600</v>
          </cell>
          <cell r="Y3970">
            <v>800458</v>
          </cell>
          <cell r="Z3970" t="str">
            <v>CENTRO CIRÚRGICO</v>
          </cell>
          <cell r="AA3970">
            <v>10</v>
          </cell>
          <cell r="AB3970" t="str">
            <v>MÓVEIS E UTENSÍLIOS</v>
          </cell>
          <cell r="AC3970">
            <v>270</v>
          </cell>
          <cell r="AD3970" t="str">
            <v>BOM</v>
          </cell>
        </row>
        <row r="3971">
          <cell r="X3971">
            <v>9801</v>
          </cell>
          <cell r="Y3971">
            <v>800459</v>
          </cell>
          <cell r="Z3971" t="str">
            <v>FARMÁCIA</v>
          </cell>
          <cell r="AA3971">
            <v>10</v>
          </cell>
          <cell r="AB3971" t="str">
            <v>MÓVEIS E UTENSÍLIOS</v>
          </cell>
          <cell r="AC3971">
            <v>270</v>
          </cell>
          <cell r="AD3971" t="str">
            <v>BOM</v>
          </cell>
        </row>
        <row r="3972">
          <cell r="X3972">
            <v>9802</v>
          </cell>
          <cell r="Y3972">
            <v>800460</v>
          </cell>
          <cell r="Z3972" t="str">
            <v>FARMÁCIA – DOSE</v>
          </cell>
          <cell r="AA3972">
            <v>10</v>
          </cell>
          <cell r="AB3972" t="str">
            <v>MÓVEIS E UTENSÍLIOS</v>
          </cell>
          <cell r="AC3972">
            <v>270</v>
          </cell>
          <cell r="AD3972" t="str">
            <v>BOM</v>
          </cell>
        </row>
        <row r="3973">
          <cell r="X3973">
            <v>9803</v>
          </cell>
          <cell r="Y3973">
            <v>800461</v>
          </cell>
          <cell r="Z3973" t="str">
            <v>FARMÁCIA – DOSE</v>
          </cell>
          <cell r="AA3973">
            <v>10</v>
          </cell>
          <cell r="AB3973" t="str">
            <v>MÓVEIS E UTENSÍLIOS</v>
          </cell>
          <cell r="AC3973">
            <v>270</v>
          </cell>
          <cell r="AD3973" t="str">
            <v>BOM</v>
          </cell>
        </row>
        <row r="3974">
          <cell r="X3974">
            <v>9804</v>
          </cell>
          <cell r="Y3974">
            <v>800462</v>
          </cell>
          <cell r="Z3974" t="str">
            <v>FARMÁCIA – DOSE</v>
          </cell>
          <cell r="AA3974">
            <v>10</v>
          </cell>
          <cell r="AB3974" t="str">
            <v>MÓVEIS E UTENSÍLIOS</v>
          </cell>
          <cell r="AC3974">
            <v>270</v>
          </cell>
          <cell r="AD3974" t="str">
            <v>BOM</v>
          </cell>
        </row>
        <row r="3975">
          <cell r="X3975">
            <v>9805</v>
          </cell>
          <cell r="Y3975">
            <v>800463</v>
          </cell>
          <cell r="Z3975" t="str">
            <v>FARMÁCIA – DOSE</v>
          </cell>
          <cell r="AA3975">
            <v>10</v>
          </cell>
          <cell r="AB3975" t="str">
            <v>MÓVEIS E UTENSÍLIOS</v>
          </cell>
          <cell r="AC3975">
            <v>270</v>
          </cell>
          <cell r="AD3975" t="str">
            <v>BOM</v>
          </cell>
        </row>
        <row r="3976">
          <cell r="X3976">
            <v>9806</v>
          </cell>
          <cell r="Y3976">
            <v>800464</v>
          </cell>
          <cell r="Z3976" t="str">
            <v>FARMÁCIA – DOSE</v>
          </cell>
          <cell r="AA3976">
            <v>10</v>
          </cell>
          <cell r="AB3976" t="str">
            <v>MÓVEIS E UTENSÍLIOS</v>
          </cell>
          <cell r="AC3976">
            <v>270</v>
          </cell>
          <cell r="AD3976" t="str">
            <v>BOM</v>
          </cell>
        </row>
        <row r="3977">
          <cell r="X3977">
            <v>9807</v>
          </cell>
          <cell r="Y3977">
            <v>800465</v>
          </cell>
          <cell r="Z3977" t="str">
            <v>FARMÁCIA – DOSE</v>
          </cell>
          <cell r="AA3977">
            <v>10</v>
          </cell>
          <cell r="AB3977" t="str">
            <v>MÓVEIS E UTENSÍLIOS</v>
          </cell>
          <cell r="AC3977">
            <v>270</v>
          </cell>
          <cell r="AD3977" t="str">
            <v>BOM</v>
          </cell>
        </row>
        <row r="3978">
          <cell r="X3978">
            <v>9808</v>
          </cell>
          <cell r="Y3978">
            <v>800466</v>
          </cell>
          <cell r="Z3978" t="str">
            <v>FARMÁCIA – DOSE</v>
          </cell>
          <cell r="AA3978">
            <v>10</v>
          </cell>
          <cell r="AB3978" t="str">
            <v>MÓVEIS E UTENSÍLIOS</v>
          </cell>
          <cell r="AC3978">
            <v>270</v>
          </cell>
          <cell r="AD3978" t="str">
            <v>BOM</v>
          </cell>
        </row>
        <row r="3979">
          <cell r="X3979">
            <v>9809</v>
          </cell>
          <cell r="Y3979">
            <v>800467</v>
          </cell>
          <cell r="Z3979" t="str">
            <v>CCIH</v>
          </cell>
          <cell r="AA3979">
            <v>10</v>
          </cell>
          <cell r="AB3979" t="str">
            <v>MÓVEIS E UTENSÍLIOS</v>
          </cell>
          <cell r="AC3979">
            <v>270</v>
          </cell>
          <cell r="AD3979" t="str">
            <v>BOM</v>
          </cell>
        </row>
        <row r="3980">
          <cell r="X3980">
            <v>9810</v>
          </cell>
          <cell r="Y3980">
            <v>800468</v>
          </cell>
          <cell r="Z3980" t="str">
            <v>FARMÁCIA</v>
          </cell>
          <cell r="AA3980">
            <v>10</v>
          </cell>
          <cell r="AB3980" t="str">
            <v>MÓVEIS E UTENSÍLIOS</v>
          </cell>
          <cell r="AC3980">
            <v>270</v>
          </cell>
          <cell r="AD3980" t="str">
            <v>BOM</v>
          </cell>
        </row>
        <row r="3981">
          <cell r="X3981">
            <v>9811</v>
          </cell>
          <cell r="Y3981">
            <v>800469</v>
          </cell>
          <cell r="Z3981" t="str">
            <v>APOIO AO DIAGNÓSTICO</v>
          </cell>
          <cell r="AA3981">
            <v>10</v>
          </cell>
          <cell r="AB3981" t="str">
            <v>MÓVEIS E UTENSÍLIOS</v>
          </cell>
          <cell r="AC3981">
            <v>270</v>
          </cell>
          <cell r="AD3981" t="str">
            <v>BOM</v>
          </cell>
        </row>
        <row r="3982">
          <cell r="X3982">
            <v>9812</v>
          </cell>
          <cell r="Y3982">
            <v>800470</v>
          </cell>
          <cell r="Z3982" t="str">
            <v>APOIO AO DIAGNÓSTICO</v>
          </cell>
          <cell r="AA3982">
            <v>10</v>
          </cell>
          <cell r="AB3982" t="str">
            <v>MÓVEIS E UTENSÍLIOS</v>
          </cell>
          <cell r="AC3982">
            <v>270</v>
          </cell>
          <cell r="AD3982" t="str">
            <v>BOM</v>
          </cell>
        </row>
        <row r="3983">
          <cell r="X3983">
            <v>9813</v>
          </cell>
          <cell r="Y3983">
            <v>800471</v>
          </cell>
          <cell r="Z3983" t="str">
            <v>APOIO AO DIAGNÓSTICO</v>
          </cell>
          <cell r="AA3983">
            <v>10</v>
          </cell>
          <cell r="AB3983" t="str">
            <v>MÓVEIS E UTENSÍLIOS</v>
          </cell>
          <cell r="AC3983">
            <v>270</v>
          </cell>
          <cell r="AD3983" t="str">
            <v>BOM</v>
          </cell>
        </row>
        <row r="3984">
          <cell r="X3984">
            <v>9814</v>
          </cell>
          <cell r="Y3984">
            <v>800472</v>
          </cell>
          <cell r="Z3984" t="str">
            <v>CHI</v>
          </cell>
          <cell r="AA3984">
            <v>10</v>
          </cell>
          <cell r="AB3984" t="str">
            <v>MÓVEIS E UTENSÍLIOS</v>
          </cell>
          <cell r="AC3984">
            <v>270</v>
          </cell>
          <cell r="AD3984" t="str">
            <v>BOM</v>
          </cell>
        </row>
        <row r="3985">
          <cell r="X3985">
            <v>9824</v>
          </cell>
          <cell r="Y3985">
            <v>801346</v>
          </cell>
          <cell r="Z3985" t="str">
            <v>CLÍNICA CIRURGICA</v>
          </cell>
          <cell r="AA3985">
            <v>5</v>
          </cell>
          <cell r="AB3985" t="str">
            <v>MAQ. E EQUIPAMENTOS</v>
          </cell>
          <cell r="AC3985">
            <v>150</v>
          </cell>
          <cell r="AD3985" t="str">
            <v>BOM</v>
          </cell>
        </row>
        <row r="3986">
          <cell r="X3986">
            <v>9825</v>
          </cell>
          <cell r="Y3986">
            <v>801347</v>
          </cell>
          <cell r="Z3986" t="str">
            <v>CLÍNICA CIRURGICA</v>
          </cell>
          <cell r="AA3986">
            <v>5</v>
          </cell>
          <cell r="AB3986" t="str">
            <v>MAQ. E EQUIPAMENTOS</v>
          </cell>
          <cell r="AC3986">
            <v>150</v>
          </cell>
          <cell r="AD3986" t="str">
            <v>BOM</v>
          </cell>
        </row>
        <row r="3987">
          <cell r="X3987">
            <v>9826</v>
          </cell>
          <cell r="Y3987">
            <v>801348</v>
          </cell>
          <cell r="Z3987" t="str">
            <v>CLÍNICA CIRURGICA</v>
          </cell>
          <cell r="AA3987">
            <v>5</v>
          </cell>
          <cell r="AB3987" t="str">
            <v>MAQ. E EQUIPAMENTOS</v>
          </cell>
          <cell r="AC3987">
            <v>150</v>
          </cell>
          <cell r="AD3987" t="str">
            <v>BOM</v>
          </cell>
        </row>
        <row r="3988">
          <cell r="X3988">
            <v>9844</v>
          </cell>
          <cell r="Y3988">
            <v>802406</v>
          </cell>
          <cell r="Z3988" t="str">
            <v>ALMOXARIFADO</v>
          </cell>
          <cell r="AA3988">
            <v>10</v>
          </cell>
          <cell r="AB3988" t="str">
            <v>INSTRUMENTAIS CIRURGICOS</v>
          </cell>
          <cell r="AC3988">
            <v>9800</v>
          </cell>
          <cell r="AD3988" t="str">
            <v>BOM</v>
          </cell>
        </row>
        <row r="3989">
          <cell r="X3989">
            <v>9429</v>
          </cell>
          <cell r="Y3989">
            <v>802407</v>
          </cell>
          <cell r="Z3989" t="str">
            <v>UNIDADE COLETORA DE SANGUE</v>
          </cell>
          <cell r="AA3989">
            <v>5</v>
          </cell>
          <cell r="AB3989" t="str">
            <v>MAQ. E EQUIPAMENTOS</v>
          </cell>
          <cell r="AC3989">
            <v>290</v>
          </cell>
          <cell r="AD3989" t="str">
            <v>BOM</v>
          </cell>
        </row>
        <row r="3990">
          <cell r="X3990">
            <v>9430</v>
          </cell>
          <cell r="Y3990">
            <v>802408</v>
          </cell>
          <cell r="Z3990" t="str">
            <v>UNIDADE COLETORA DE SANGUE</v>
          </cell>
          <cell r="AA3990">
            <v>5</v>
          </cell>
          <cell r="AB3990" t="str">
            <v>MAQ. E EQUIPAMENTOS</v>
          </cell>
          <cell r="AC3990">
            <v>150</v>
          </cell>
          <cell r="AD3990" t="str">
            <v>BOM</v>
          </cell>
        </row>
        <row r="3991">
          <cell r="X3991">
            <v>9472</v>
          </cell>
          <cell r="Y3991">
            <v>801384</v>
          </cell>
          <cell r="Z3991" t="str">
            <v>AUDITÓRIO LUIZ RASSI – HGG</v>
          </cell>
          <cell r="AA3991">
            <v>10</v>
          </cell>
          <cell r="AB3991" t="str">
            <v>MAQ. E EQUIPAMENTOS</v>
          </cell>
          <cell r="AC3991">
            <v>3200</v>
          </cell>
          <cell r="AD3991" t="str">
            <v>BOM</v>
          </cell>
        </row>
        <row r="3992">
          <cell r="X3992">
            <v>9473</v>
          </cell>
          <cell r="Y3992">
            <v>801385</v>
          </cell>
          <cell r="Z3992" t="str">
            <v>AUDITÓRIO LUIZ RASSI – HGG</v>
          </cell>
          <cell r="AA3992">
            <v>10</v>
          </cell>
          <cell r="AB3992" t="str">
            <v>MAQ. E EQUIPAMENTOS</v>
          </cell>
          <cell r="AC3992">
            <v>3200</v>
          </cell>
          <cell r="AD3992" t="str">
            <v>BOM</v>
          </cell>
        </row>
        <row r="3993">
          <cell r="X3993">
            <v>9474</v>
          </cell>
          <cell r="Y3993">
            <v>801386</v>
          </cell>
          <cell r="Z3993" t="str">
            <v>AUDITÓRIO LUIZ RASSI – HGG</v>
          </cell>
          <cell r="AA3993">
            <v>10</v>
          </cell>
          <cell r="AB3993" t="str">
            <v>MAQ. E EQUIPAMENTOS</v>
          </cell>
          <cell r="AC3993">
            <v>3200</v>
          </cell>
          <cell r="AD3993" t="str">
            <v>BOM</v>
          </cell>
        </row>
        <row r="3994">
          <cell r="X3994">
            <v>9475</v>
          </cell>
          <cell r="Y3994">
            <v>801387</v>
          </cell>
          <cell r="Z3994" t="str">
            <v>AUDITÓRIO LUIZ RASSI – HGG</v>
          </cell>
          <cell r="AA3994">
            <v>10</v>
          </cell>
          <cell r="AB3994" t="str">
            <v>MAQ. E EQUIPAMENTOS</v>
          </cell>
          <cell r="AC3994">
            <v>3200</v>
          </cell>
          <cell r="AD3994" t="str">
            <v>BOM</v>
          </cell>
        </row>
        <row r="3995">
          <cell r="X3995">
            <v>9476</v>
          </cell>
          <cell r="Y3995">
            <v>801388</v>
          </cell>
          <cell r="Z3995" t="str">
            <v>FARMÁCIA – CAF</v>
          </cell>
          <cell r="AA3995">
            <v>10</v>
          </cell>
          <cell r="AB3995" t="str">
            <v>MAQ. E EQUIPAMENTOS</v>
          </cell>
          <cell r="AC3995">
            <v>3100</v>
          </cell>
          <cell r="AD3995" t="str">
            <v>BOM</v>
          </cell>
        </row>
        <row r="3996">
          <cell r="X3996">
            <v>9427</v>
          </cell>
          <cell r="Y3996">
            <v>801929</v>
          </cell>
          <cell r="Z3996" t="str">
            <v>UNIDADE COLETORA DE SANGUE</v>
          </cell>
          <cell r="AA3996">
            <v>10</v>
          </cell>
          <cell r="AB3996" t="str">
            <v>MAQ. E EQUIPAMENTOS</v>
          </cell>
          <cell r="AC3996">
            <v>300</v>
          </cell>
          <cell r="AD3996" t="str">
            <v>BOM</v>
          </cell>
        </row>
        <row r="3997">
          <cell r="X3997">
            <v>9428</v>
          </cell>
          <cell r="Y3997">
            <v>801928</v>
          </cell>
          <cell r="Z3997" t="str">
            <v>GALPÃO ALMOXARIFADO</v>
          </cell>
          <cell r="AA3997">
            <v>5</v>
          </cell>
          <cell r="AB3997" t="str">
            <v>MAQ. E EQUIPAMENTOS</v>
          </cell>
          <cell r="AC3997">
            <v>50</v>
          </cell>
          <cell r="AD3997" t="str">
            <v>RUIM</v>
          </cell>
        </row>
        <row r="3998">
          <cell r="X3998">
            <v>9593</v>
          </cell>
          <cell r="Y3998">
            <v>800451</v>
          </cell>
          <cell r="Z3998" t="str">
            <v>ÁREAS COMUNS (CORREDORES)</v>
          </cell>
          <cell r="AA3998">
            <v>5</v>
          </cell>
          <cell r="AB3998" t="str">
            <v>MAQ. E EQUIPAMENTOS</v>
          </cell>
          <cell r="AC3998">
            <v>1200</v>
          </cell>
          <cell r="AD3998" t="str">
            <v>BOM</v>
          </cell>
        </row>
        <row r="3999">
          <cell r="X3999">
            <v>9594</v>
          </cell>
          <cell r="Y3999">
            <v>800452</v>
          </cell>
          <cell r="Z3999" t="str">
            <v>ÁREAS COMUNS (CORREDORES)</v>
          </cell>
          <cell r="AA3999">
            <v>5</v>
          </cell>
          <cell r="AB3999" t="str">
            <v>MAQ. E EQUIPAMENTOS</v>
          </cell>
          <cell r="AC3999">
            <v>1200</v>
          </cell>
          <cell r="AD3999" t="str">
            <v>BOM</v>
          </cell>
        </row>
        <row r="4000">
          <cell r="X4000">
            <v>9816</v>
          </cell>
          <cell r="Y4000">
            <v>800443</v>
          </cell>
          <cell r="Z4000" t="str">
            <v>UNIDADE COLETORA DE SANGUE</v>
          </cell>
          <cell r="AA4000">
            <v>10</v>
          </cell>
          <cell r="AB4000" t="str">
            <v>MÓVEIS E UTENSÍLIOS</v>
          </cell>
          <cell r="AC4000">
            <v>270</v>
          </cell>
          <cell r="AD4000" t="str">
            <v>BOM</v>
          </cell>
        </row>
        <row r="4001">
          <cell r="X4001">
            <v>9817</v>
          </cell>
          <cell r="Y4001">
            <v>800444</v>
          </cell>
          <cell r="Z4001" t="str">
            <v>UNIDADE COLETORA DE SANGUE</v>
          </cell>
          <cell r="AA4001">
            <v>10</v>
          </cell>
          <cell r="AB4001" t="str">
            <v>MÓVEIS E UTENSÍLIOS</v>
          </cell>
          <cell r="AC4001">
            <v>270</v>
          </cell>
          <cell r="AD4001" t="str">
            <v>BOM</v>
          </cell>
        </row>
        <row r="4002">
          <cell r="X4002">
            <v>9818</v>
          </cell>
          <cell r="Y4002">
            <v>800445</v>
          </cell>
          <cell r="Z4002" t="str">
            <v>UNIDADE COLETORA DE SANGUE</v>
          </cell>
          <cell r="AA4002">
            <v>10</v>
          </cell>
          <cell r="AB4002" t="str">
            <v>MÓVEIS E UTENSÍLIOS</v>
          </cell>
          <cell r="AC4002">
            <v>270</v>
          </cell>
          <cell r="AD4002" t="str">
            <v>BOM</v>
          </cell>
        </row>
        <row r="4003">
          <cell r="X4003">
            <v>9819</v>
          </cell>
          <cell r="Y4003">
            <v>800446</v>
          </cell>
          <cell r="Z4003" t="str">
            <v>UNIDADE COLETORA DE SANGUE</v>
          </cell>
          <cell r="AA4003">
            <v>10</v>
          </cell>
          <cell r="AB4003" t="str">
            <v>MÓVEIS E UTENSÍLIOS</v>
          </cell>
          <cell r="AC4003">
            <v>270</v>
          </cell>
          <cell r="AD4003" t="str">
            <v>BOM</v>
          </cell>
        </row>
        <row r="4004">
          <cell r="X4004">
            <v>9820</v>
          </cell>
          <cell r="Y4004">
            <v>800447</v>
          </cell>
          <cell r="Z4004" t="str">
            <v>FARMÁCIA – DOSE</v>
          </cell>
          <cell r="AA4004">
            <v>10</v>
          </cell>
          <cell r="AB4004" t="str">
            <v>MÓVEIS E UTENSÍLIOS</v>
          </cell>
          <cell r="AC4004">
            <v>270</v>
          </cell>
          <cell r="AD4004" t="str">
            <v>BOM</v>
          </cell>
        </row>
        <row r="4005">
          <cell r="X4005">
            <v>9821</v>
          </cell>
          <cell r="Y4005">
            <v>800448</v>
          </cell>
          <cell r="Z4005" t="str">
            <v>UNIDADE COLETORA DE SANGUE</v>
          </cell>
          <cell r="AA4005">
            <v>10</v>
          </cell>
          <cell r="AB4005" t="str">
            <v>MÓVEIS E UTENSÍLIOS</v>
          </cell>
          <cell r="AC4005">
            <v>270</v>
          </cell>
          <cell r="AD4005" t="str">
            <v>BOM</v>
          </cell>
        </row>
        <row r="4006">
          <cell r="X4006">
            <v>9822</v>
          </cell>
          <cell r="Y4006">
            <v>800449</v>
          </cell>
          <cell r="Z4006" t="str">
            <v>UNIDADE COLETORA DE SANGUE</v>
          </cell>
          <cell r="AA4006">
            <v>10</v>
          </cell>
          <cell r="AB4006" t="str">
            <v>MÓVEIS E UTENSÍLIOS</v>
          </cell>
          <cell r="AC4006">
            <v>130</v>
          </cell>
          <cell r="AD4006" t="str">
            <v>BOM</v>
          </cell>
        </row>
        <row r="4007">
          <cell r="X4007">
            <v>9823</v>
          </cell>
          <cell r="Y4007">
            <v>800450</v>
          </cell>
          <cell r="Z4007" t="str">
            <v>CCIH</v>
          </cell>
          <cell r="AA4007">
            <v>10</v>
          </cell>
          <cell r="AB4007" t="str">
            <v>MÓVEIS E UTENSÍLIOS</v>
          </cell>
          <cell r="AC4007">
            <v>130</v>
          </cell>
          <cell r="AD4007" t="str">
            <v>BOM</v>
          </cell>
        </row>
        <row r="4008">
          <cell r="X4008">
            <v>10915</v>
          </cell>
          <cell r="Y4008">
            <v>800340</v>
          </cell>
          <cell r="Z4008" t="str">
            <v>ADMINISTRAÇÃO - SEDE - ASCOM</v>
          </cell>
          <cell r="AA4008">
            <v>3</v>
          </cell>
          <cell r="AB4008" t="str">
            <v>EQUIP. DE INFORMÁTICA</v>
          </cell>
          <cell r="AC4008">
            <v>550</v>
          </cell>
          <cell r="AD4008" t="str">
            <v>BOM</v>
          </cell>
        </row>
        <row r="4009">
          <cell r="X4009">
            <v>10903</v>
          </cell>
          <cell r="Y4009">
            <v>800343</v>
          </cell>
          <cell r="Z4009" t="str">
            <v>ADMINISTRAÇÃO - SEDE - MANUT. PREDIAL</v>
          </cell>
          <cell r="AA4009">
            <v>3</v>
          </cell>
          <cell r="AB4009" t="str">
            <v>EQUIP. DE INFORMÁTICA</v>
          </cell>
          <cell r="AC4009">
            <v>180</v>
          </cell>
          <cell r="AD4009" t="str">
            <v>BOM</v>
          </cell>
        </row>
        <row r="4010">
          <cell r="X4010">
            <v>10904</v>
          </cell>
          <cell r="Y4010">
            <v>800344</v>
          </cell>
          <cell r="Z4010" t="str">
            <v>ADONAI</v>
          </cell>
          <cell r="AA4010">
            <v>3</v>
          </cell>
          <cell r="AB4010" t="str">
            <v>EQUIP. DE INFORMÁTICA</v>
          </cell>
          <cell r="AC4010">
            <v>180</v>
          </cell>
          <cell r="AD4010" t="str">
            <v>BOM</v>
          </cell>
        </row>
        <row r="4011">
          <cell r="X4011">
            <v>10905</v>
          </cell>
          <cell r="Y4011">
            <v>800345</v>
          </cell>
          <cell r="Z4011" t="str">
            <v>ADMINISTRAÇÃO - SEDE - GECOM</v>
          </cell>
          <cell r="AA4011">
            <v>3</v>
          </cell>
          <cell r="AB4011" t="str">
            <v>EQUIP. DE INFORMÁTICA</v>
          </cell>
          <cell r="AC4011">
            <v>180</v>
          </cell>
          <cell r="AD4011" t="str">
            <v>BOM</v>
          </cell>
        </row>
        <row r="4012">
          <cell r="X4012">
            <v>10906</v>
          </cell>
          <cell r="Y4012">
            <v>800346</v>
          </cell>
          <cell r="Z4012" t="str">
            <v>ADMINISTRAÇÃO - SEDE - ASCOM</v>
          </cell>
          <cell r="AA4012">
            <v>3</v>
          </cell>
          <cell r="AB4012" t="str">
            <v>EQUIP. DE INFORMÁTICA</v>
          </cell>
          <cell r="AC4012">
            <v>180</v>
          </cell>
          <cell r="AD4012" t="str">
            <v>BOM</v>
          </cell>
        </row>
        <row r="4013">
          <cell r="X4013">
            <v>10907</v>
          </cell>
          <cell r="Y4013">
            <v>800347</v>
          </cell>
          <cell r="Z4013" t="str">
            <v>CEAD</v>
          </cell>
          <cell r="AA4013">
            <v>3</v>
          </cell>
          <cell r="AB4013" t="str">
            <v>EQUIP. DE INFORMÁTICA</v>
          </cell>
          <cell r="AC4013">
            <v>180</v>
          </cell>
          <cell r="AD4013" t="str">
            <v>BOM</v>
          </cell>
        </row>
        <row r="4014">
          <cell r="X4014">
            <v>10908</v>
          </cell>
          <cell r="Y4014">
            <v>800348</v>
          </cell>
          <cell r="Z4014" t="str">
            <v>U.T.I</v>
          </cell>
          <cell r="AA4014">
            <v>3</v>
          </cell>
          <cell r="AB4014" t="str">
            <v>EQUIP. DE INFORMÁTICA</v>
          </cell>
          <cell r="AC4014">
            <v>180</v>
          </cell>
          <cell r="AD4014" t="str">
            <v>BOM</v>
          </cell>
        </row>
        <row r="4015">
          <cell r="X4015">
            <v>10909</v>
          </cell>
          <cell r="Y4015">
            <v>800349</v>
          </cell>
          <cell r="Z4015" t="str">
            <v>CEAD</v>
          </cell>
          <cell r="AA4015">
            <v>3</v>
          </cell>
          <cell r="AB4015" t="str">
            <v>EQUIP. DE INFORMÁTICA</v>
          </cell>
          <cell r="AC4015">
            <v>180</v>
          </cell>
          <cell r="AD4015" t="str">
            <v>BOM</v>
          </cell>
        </row>
        <row r="4016">
          <cell r="X4016">
            <v>10910</v>
          </cell>
          <cell r="Y4016">
            <v>800350</v>
          </cell>
          <cell r="Z4016" t="str">
            <v>ADMINISTRAÇÃO - SEDE - GRH</v>
          </cell>
          <cell r="AA4016">
            <v>3</v>
          </cell>
          <cell r="AB4016" t="str">
            <v>EQUIP. DE INFORMÁTICA</v>
          </cell>
          <cell r="AC4016">
            <v>180</v>
          </cell>
          <cell r="AD4016" t="str">
            <v>BOM</v>
          </cell>
        </row>
        <row r="4017">
          <cell r="X4017">
            <v>10911</v>
          </cell>
          <cell r="Y4017">
            <v>800351</v>
          </cell>
          <cell r="Z4017" t="str">
            <v>CEAD</v>
          </cell>
          <cell r="AA4017">
            <v>3</v>
          </cell>
          <cell r="AB4017" t="str">
            <v>EQUIP. DE INFORMÁTICA</v>
          </cell>
          <cell r="AC4017">
            <v>180</v>
          </cell>
          <cell r="AD4017" t="str">
            <v>BOM</v>
          </cell>
        </row>
        <row r="4018">
          <cell r="X4018">
            <v>10912</v>
          </cell>
          <cell r="Y4018">
            <v>800352</v>
          </cell>
          <cell r="Z4018" t="str">
            <v>DIRETORIA DE ENSINO E PESQUISA</v>
          </cell>
          <cell r="AA4018">
            <v>3</v>
          </cell>
          <cell r="AB4018" t="str">
            <v>EQUIP. DE INFORMÁTICA</v>
          </cell>
          <cell r="AC4018">
            <v>180</v>
          </cell>
          <cell r="AD4018" t="str">
            <v>BOM</v>
          </cell>
        </row>
        <row r="4019">
          <cell r="X4019">
            <v>10913</v>
          </cell>
          <cell r="Y4019">
            <v>800353</v>
          </cell>
          <cell r="Z4019" t="str">
            <v>ALMOXARIFADO</v>
          </cell>
          <cell r="AA4019">
            <v>3</v>
          </cell>
          <cell r="AB4019" t="str">
            <v>EQUIP. DE INFORMÁTICA</v>
          </cell>
          <cell r="AC4019">
            <v>180</v>
          </cell>
          <cell r="AD4019" t="str">
            <v>RUIM</v>
          </cell>
        </row>
        <row r="4020">
          <cell r="X4020">
            <v>10914</v>
          </cell>
          <cell r="Y4020">
            <v>800354</v>
          </cell>
          <cell r="Z4020" t="str">
            <v>AMBULATORIO AMA</v>
          </cell>
          <cell r="AA4020">
            <v>3</v>
          </cell>
          <cell r="AB4020" t="str">
            <v>EQUIP. DE INFORMÁTICA</v>
          </cell>
          <cell r="AC4020">
            <v>180</v>
          </cell>
          <cell r="AD4020" t="str">
            <v>BOM</v>
          </cell>
        </row>
        <row r="4021">
          <cell r="X4021">
            <v>10827</v>
          </cell>
          <cell r="Y4021">
            <v>2042352</v>
          </cell>
          <cell r="Z4021" t="str">
            <v>ASTEC</v>
          </cell>
          <cell r="AA4021">
            <v>2</v>
          </cell>
          <cell r="AB4021" t="str">
            <v>EQUIP. DE INFORMÁTICA</v>
          </cell>
          <cell r="AC4021">
            <v>11340</v>
          </cell>
          <cell r="AD4021" t="str">
            <v>BOM</v>
          </cell>
        </row>
        <row r="4022">
          <cell r="X4022">
            <v>10831</v>
          </cell>
          <cell r="Y4022">
            <v>2042353</v>
          </cell>
          <cell r="Z4022" t="str">
            <v>FARMÁCIA</v>
          </cell>
          <cell r="AA4022">
            <v>4</v>
          </cell>
          <cell r="AB4022" t="str">
            <v>MÓVEIS E UTENSÍLIOS</v>
          </cell>
          <cell r="AC4022">
            <v>230</v>
          </cell>
          <cell r="AD4022" t="str">
            <v>BOM</v>
          </cell>
        </row>
        <row r="4023">
          <cell r="X4023">
            <v>10832</v>
          </cell>
          <cell r="Y4023">
            <v>2042354</v>
          </cell>
          <cell r="Z4023" t="str">
            <v>FARMÁCIA</v>
          </cell>
          <cell r="AA4023">
            <v>4</v>
          </cell>
          <cell r="AB4023" t="str">
            <v>MÓVEIS E UTENSÍLIOS</v>
          </cell>
          <cell r="AC4023">
            <v>230</v>
          </cell>
          <cell r="AD4023" t="str">
            <v>BOM</v>
          </cell>
        </row>
        <row r="4024">
          <cell r="X4024">
            <v>10833</v>
          </cell>
          <cell r="Y4024">
            <v>2042355</v>
          </cell>
          <cell r="Z4024" t="str">
            <v>FARMÁCIA</v>
          </cell>
          <cell r="AA4024">
            <v>4</v>
          </cell>
          <cell r="AB4024" t="str">
            <v>MÓVEIS E UTENSÍLIOS</v>
          </cell>
          <cell r="AC4024">
            <v>230</v>
          </cell>
          <cell r="AD4024" t="str">
            <v>BOM</v>
          </cell>
        </row>
        <row r="4025">
          <cell r="X4025">
            <v>10834</v>
          </cell>
          <cell r="Y4025">
            <v>2042356</v>
          </cell>
          <cell r="Z4025" t="str">
            <v>FARMÁCIA</v>
          </cell>
          <cell r="AA4025">
            <v>4</v>
          </cell>
          <cell r="AB4025" t="str">
            <v>MÓVEIS E UTENSÍLIOS</v>
          </cell>
          <cell r="AC4025">
            <v>230</v>
          </cell>
          <cell r="AD4025" t="str">
            <v>BOM</v>
          </cell>
        </row>
        <row r="4026">
          <cell r="X4026">
            <v>10835</v>
          </cell>
          <cell r="Y4026">
            <v>2042357</v>
          </cell>
          <cell r="Z4026" t="str">
            <v>FARMÁCIA</v>
          </cell>
          <cell r="AA4026">
            <v>4</v>
          </cell>
          <cell r="AB4026" t="str">
            <v>MÓVEIS E UTENSÍLIOS</v>
          </cell>
          <cell r="AC4026">
            <v>315</v>
          </cell>
          <cell r="AD4026" t="str">
            <v>BOM</v>
          </cell>
        </row>
        <row r="4027">
          <cell r="X4027">
            <v>10836</v>
          </cell>
          <cell r="Y4027">
            <v>2042358</v>
          </cell>
          <cell r="Z4027" t="str">
            <v>FARMÁCIA</v>
          </cell>
          <cell r="AA4027">
            <v>4</v>
          </cell>
          <cell r="AB4027" t="str">
            <v>MÓVEIS E UTENSÍLIOS</v>
          </cell>
          <cell r="AC4027">
            <v>315</v>
          </cell>
          <cell r="AD4027" t="str">
            <v>BOM</v>
          </cell>
        </row>
        <row r="4028">
          <cell r="X4028">
            <v>10837</v>
          </cell>
          <cell r="Y4028">
            <v>2042359</v>
          </cell>
          <cell r="Z4028" t="str">
            <v>FARMÁCIA</v>
          </cell>
          <cell r="AA4028">
            <v>4</v>
          </cell>
          <cell r="AB4028" t="str">
            <v>MÓVEIS E UTENSÍLIOS</v>
          </cell>
          <cell r="AC4028">
            <v>450</v>
          </cell>
          <cell r="AD4028" t="str">
            <v>BOM</v>
          </cell>
        </row>
        <row r="4029">
          <cell r="X4029">
            <v>10838</v>
          </cell>
          <cell r="Y4029">
            <v>2042360</v>
          </cell>
          <cell r="Z4029" t="str">
            <v>FARMÁCIA</v>
          </cell>
          <cell r="AA4029">
            <v>4</v>
          </cell>
          <cell r="AB4029" t="str">
            <v>MÓVEIS E UTENSÍLIOS</v>
          </cell>
          <cell r="AC4029">
            <v>450</v>
          </cell>
          <cell r="AD4029" t="str">
            <v>BOM</v>
          </cell>
        </row>
        <row r="4030">
          <cell r="X4030">
            <v>10839</v>
          </cell>
          <cell r="Y4030">
            <v>2042361</v>
          </cell>
          <cell r="Z4030" t="str">
            <v>FARMÁCIA</v>
          </cell>
          <cell r="AA4030">
            <v>4</v>
          </cell>
          <cell r="AB4030" t="str">
            <v>MÓVEIS E UTENSÍLIOS</v>
          </cell>
          <cell r="AC4030">
            <v>450</v>
          </cell>
          <cell r="AD4030" t="str">
            <v>BOM</v>
          </cell>
        </row>
        <row r="4031">
          <cell r="X4031">
            <v>10840</v>
          </cell>
          <cell r="Y4031">
            <v>2042362</v>
          </cell>
          <cell r="Z4031" t="str">
            <v>FARMÁCIA</v>
          </cell>
          <cell r="AA4031">
            <v>4</v>
          </cell>
          <cell r="AB4031" t="str">
            <v>MÓVEIS E UTENSÍLIOS</v>
          </cell>
          <cell r="AC4031">
            <v>450</v>
          </cell>
          <cell r="AD4031" t="str">
            <v>BOM</v>
          </cell>
        </row>
        <row r="4032">
          <cell r="X4032">
            <v>10828</v>
          </cell>
          <cell r="Y4032">
            <v>779667</v>
          </cell>
          <cell r="Z4032" t="str">
            <v>ASTEC</v>
          </cell>
          <cell r="AA4032">
            <v>2</v>
          </cell>
          <cell r="AB4032" t="str">
            <v>EQUIP. DE INFORMÁTICA</v>
          </cell>
          <cell r="AC4032">
            <v>140</v>
          </cell>
          <cell r="AD4032" t="str">
            <v>BOM</v>
          </cell>
        </row>
        <row r="4033">
          <cell r="X4033">
            <v>10829</v>
          </cell>
          <cell r="Y4033">
            <v>779668</v>
          </cell>
          <cell r="Z4033" t="str">
            <v>ADMINISTRAÇÃO - SEDE - ASTEC</v>
          </cell>
          <cell r="AA4033">
            <v>2</v>
          </cell>
          <cell r="AB4033" t="str">
            <v>EQUIP. DE INFORMÁTICA</v>
          </cell>
          <cell r="AC4033">
            <v>140</v>
          </cell>
          <cell r="AD4033" t="str">
            <v>BOM</v>
          </cell>
        </row>
        <row r="4034">
          <cell r="X4034">
            <v>10830</v>
          </cell>
          <cell r="Y4034">
            <v>779669</v>
          </cell>
          <cell r="Z4034" t="str">
            <v>ASTEC</v>
          </cell>
          <cell r="AA4034">
            <v>2</v>
          </cell>
          <cell r="AB4034" t="str">
            <v>EQUIP. DE INFORMÁTICA</v>
          </cell>
          <cell r="AC4034">
            <v>140</v>
          </cell>
          <cell r="AD4034" t="str">
            <v>BOM</v>
          </cell>
        </row>
        <row r="4035">
          <cell r="X4035">
            <v>9815</v>
          </cell>
          <cell r="Y4035">
            <v>798883</v>
          </cell>
          <cell r="Z4035" t="str">
            <v>AMBULATÓRIO</v>
          </cell>
          <cell r="AA4035">
            <v>10</v>
          </cell>
          <cell r="AB4035" t="str">
            <v>MAQ. E EQUIPAMENTOS</v>
          </cell>
          <cell r="AC4035">
            <v>13500</v>
          </cell>
          <cell r="AD4035" t="str">
            <v>BOM</v>
          </cell>
        </row>
        <row r="4036">
          <cell r="X4036">
            <v>10824</v>
          </cell>
          <cell r="Y4036">
            <v>798926</v>
          </cell>
          <cell r="Z4036" t="str">
            <v>SAME</v>
          </cell>
          <cell r="AA4036">
            <v>5</v>
          </cell>
          <cell r="AB4036" t="str">
            <v>MÓVEIS E UTENSÍLIOS</v>
          </cell>
          <cell r="AC4036">
            <v>720</v>
          </cell>
          <cell r="AD4036" t="str">
            <v>BOM</v>
          </cell>
        </row>
        <row r="4037">
          <cell r="X4037">
            <v>10825</v>
          </cell>
          <cell r="Y4037">
            <v>798927</v>
          </cell>
          <cell r="Z4037" t="str">
            <v>SAME</v>
          </cell>
          <cell r="AA4037">
            <v>5</v>
          </cell>
          <cell r="AB4037" t="str">
            <v>MÓVEIS E UTENSÍLIOS</v>
          </cell>
          <cell r="AC4037">
            <v>720</v>
          </cell>
          <cell r="AD4037" t="str">
            <v>BOM</v>
          </cell>
        </row>
        <row r="4038">
          <cell r="X4038">
            <v>10826</v>
          </cell>
          <cell r="Y4038">
            <v>798928</v>
          </cell>
          <cell r="Z4038" t="str">
            <v>SAME</v>
          </cell>
          <cell r="AA4038">
            <v>5</v>
          </cell>
          <cell r="AB4038" t="str">
            <v>MÓVEIS E UTENSÍLIOS</v>
          </cell>
          <cell r="AC4038">
            <v>170</v>
          </cell>
          <cell r="AD4038" t="str">
            <v>BOM</v>
          </cell>
        </row>
        <row r="4039">
          <cell r="X4039">
            <v>10008</v>
          </cell>
          <cell r="Y4039">
            <v>798929</v>
          </cell>
          <cell r="Z4039" t="str">
            <v>CTI</v>
          </cell>
          <cell r="AA4039">
            <v>4</v>
          </cell>
          <cell r="AB4039" t="str">
            <v>MAQ. E EQUIPAMENTOS</v>
          </cell>
          <cell r="AC4039">
            <v>323.586353550296</v>
          </cell>
          <cell r="AD4039" t="str">
            <v>BOM</v>
          </cell>
        </row>
        <row r="4040">
          <cell r="X4040">
            <v>10009</v>
          </cell>
          <cell r="Y4040">
            <v>798930</v>
          </cell>
          <cell r="Z4040" t="str">
            <v>CTI</v>
          </cell>
          <cell r="AA4040">
            <v>4</v>
          </cell>
          <cell r="AB4040" t="str">
            <v>MAQ. E EQUIPAMENTOS</v>
          </cell>
          <cell r="AC4040">
            <v>323.586353550296</v>
          </cell>
          <cell r="AD4040" t="str">
            <v>BOM</v>
          </cell>
        </row>
        <row r="4041">
          <cell r="X4041">
            <v>10010</v>
          </cell>
          <cell r="Y4041">
            <v>798931</v>
          </cell>
          <cell r="Z4041" t="str">
            <v>CTI</v>
          </cell>
          <cell r="AA4041">
            <v>4</v>
          </cell>
          <cell r="AB4041" t="str">
            <v>MAQ. E EQUIPAMENTOS</v>
          </cell>
          <cell r="AC4041">
            <v>323.586353550296</v>
          </cell>
          <cell r="AD4041" t="str">
            <v>BOM</v>
          </cell>
        </row>
        <row r="4042">
          <cell r="X4042">
            <v>10821</v>
          </cell>
          <cell r="Y4042">
            <v>798932</v>
          </cell>
          <cell r="Z4042" t="str">
            <v>CTI</v>
          </cell>
          <cell r="AA4042">
            <v>4</v>
          </cell>
          <cell r="AB4042" t="str">
            <v>MAQ. E EQUIPAMENTOS</v>
          </cell>
          <cell r="AC4042">
            <v>323.586353550296</v>
          </cell>
          <cell r="AD4042" t="str">
            <v>BOM</v>
          </cell>
        </row>
        <row r="4043">
          <cell r="X4043">
            <v>10822</v>
          </cell>
          <cell r="Y4043">
            <v>798933</v>
          </cell>
          <cell r="Z4043" t="str">
            <v>CTI</v>
          </cell>
          <cell r="AA4043">
            <v>4</v>
          </cell>
          <cell r="AB4043" t="str">
            <v>MAQ. E EQUIPAMENTOS</v>
          </cell>
          <cell r="AC4043">
            <v>323.586353550296</v>
          </cell>
          <cell r="AD4043" t="str">
            <v>BOM</v>
          </cell>
        </row>
        <row r="4044">
          <cell r="X4044">
            <v>10823</v>
          </cell>
          <cell r="Y4044">
            <v>810179</v>
          </cell>
          <cell r="Z4044" t="str">
            <v>REABILITAÇÃO CARDÍACA</v>
          </cell>
          <cell r="AA4044">
            <v>5</v>
          </cell>
          <cell r="AB4044" t="str">
            <v>MAQ. E EQUIPAMENTOS</v>
          </cell>
          <cell r="AC4044">
            <v>12750</v>
          </cell>
          <cell r="AD4044" t="str">
            <v>BOM</v>
          </cell>
        </row>
        <row r="4045">
          <cell r="X4045">
            <v>10852</v>
          </cell>
          <cell r="Y4045">
            <v>780099</v>
          </cell>
          <cell r="Z4045" t="str">
            <v>AMBULATÓRIO</v>
          </cell>
          <cell r="AA4045">
            <v>5</v>
          </cell>
          <cell r="AB4045" t="str">
            <v>MAQ. E EQUIPAMENTOS</v>
          </cell>
          <cell r="AC4045">
            <v>450</v>
          </cell>
          <cell r="AD4045" t="str">
            <v>BOM</v>
          </cell>
        </row>
        <row r="4046">
          <cell r="X4046">
            <v>10853</v>
          </cell>
          <cell r="Y4046">
            <v>780100</v>
          </cell>
          <cell r="Z4046" t="str">
            <v>CENTRO CIRÚRGICO</v>
          </cell>
          <cell r="AA4046">
            <v>5</v>
          </cell>
          <cell r="AB4046" t="str">
            <v>MAQ. E EQUIPAMENTOS</v>
          </cell>
          <cell r="AC4046">
            <v>450</v>
          </cell>
          <cell r="AD4046" t="str">
            <v>BOM</v>
          </cell>
        </row>
        <row r="4047">
          <cell r="X4047">
            <v>10007</v>
          </cell>
          <cell r="Y4047">
            <v>800573</v>
          </cell>
          <cell r="Z4047" t="str">
            <v>CENTRO CIRÚRGICO</v>
          </cell>
          <cell r="AA4047">
            <v>10</v>
          </cell>
          <cell r="AB4047" t="str">
            <v>MAQ. E EQUIPAMENTOS</v>
          </cell>
          <cell r="AC4047">
            <v>1745</v>
          </cell>
          <cell r="AD4047" t="str">
            <v>BOM</v>
          </cell>
        </row>
        <row r="4048">
          <cell r="X4048">
            <v>10841</v>
          </cell>
          <cell r="Y4048">
            <v>779656</v>
          </cell>
          <cell r="Z4048" t="str">
            <v>SESMT</v>
          </cell>
          <cell r="AA4048">
            <v>5</v>
          </cell>
          <cell r="AB4048" t="str">
            <v>MÓVEIS E UTENSÍLIOS</v>
          </cell>
          <cell r="AC4048">
            <v>250</v>
          </cell>
          <cell r="AD4048" t="str">
            <v>BOM</v>
          </cell>
        </row>
        <row r="4049">
          <cell r="X4049">
            <v>10842</v>
          </cell>
          <cell r="Y4049">
            <v>779657</v>
          </cell>
          <cell r="Z4049" t="str">
            <v>SESMT</v>
          </cell>
          <cell r="AA4049">
            <v>5</v>
          </cell>
          <cell r="AB4049" t="str">
            <v>MÓVEIS E UTENSÍLIOS</v>
          </cell>
          <cell r="AC4049">
            <v>250</v>
          </cell>
          <cell r="AD4049" t="str">
            <v>BOM</v>
          </cell>
        </row>
        <row r="4050">
          <cell r="X4050">
            <v>10843</v>
          </cell>
          <cell r="Y4050">
            <v>779658</v>
          </cell>
          <cell r="Z4050" t="str">
            <v>SESMT</v>
          </cell>
          <cell r="AA4050">
            <v>5</v>
          </cell>
          <cell r="AB4050" t="str">
            <v>MÓVEIS E UTENSÍLIOS</v>
          </cell>
          <cell r="AC4050">
            <v>250</v>
          </cell>
          <cell r="AD4050" t="str">
            <v>BOM</v>
          </cell>
        </row>
        <row r="4051">
          <cell r="X4051">
            <v>10844</v>
          </cell>
          <cell r="Y4051">
            <v>779659</v>
          </cell>
          <cell r="Z4051" t="str">
            <v>SESMT</v>
          </cell>
          <cell r="AA4051">
            <v>5</v>
          </cell>
          <cell r="AB4051" t="str">
            <v>MÓVEIS E UTENSÍLIOS</v>
          </cell>
          <cell r="AC4051">
            <v>250</v>
          </cell>
          <cell r="AD4051" t="str">
            <v>BOM</v>
          </cell>
        </row>
        <row r="4052">
          <cell r="X4052">
            <v>10845</v>
          </cell>
          <cell r="Y4052">
            <v>779660</v>
          </cell>
          <cell r="Z4052" t="str">
            <v>SESMT</v>
          </cell>
          <cell r="AA4052">
            <v>5</v>
          </cell>
          <cell r="AB4052" t="str">
            <v>MÓVEIS E UTENSÍLIOS</v>
          </cell>
          <cell r="AC4052">
            <v>250</v>
          </cell>
          <cell r="AD4052" t="str">
            <v>BOM</v>
          </cell>
        </row>
        <row r="4053">
          <cell r="X4053">
            <v>10846</v>
          </cell>
          <cell r="Y4053">
            <v>779661</v>
          </cell>
          <cell r="Z4053" t="str">
            <v>SESMT</v>
          </cell>
          <cell r="AA4053">
            <v>5</v>
          </cell>
          <cell r="AB4053" t="str">
            <v>MÓVEIS E UTENSÍLIOS</v>
          </cell>
          <cell r="AC4053">
            <v>250</v>
          </cell>
          <cell r="AD4053" t="str">
            <v>BOM</v>
          </cell>
        </row>
        <row r="4054">
          <cell r="X4054">
            <v>10847</v>
          </cell>
          <cell r="Y4054">
            <v>779662</v>
          </cell>
          <cell r="Z4054" t="str">
            <v>SESMT</v>
          </cell>
          <cell r="AA4054">
            <v>5</v>
          </cell>
          <cell r="AB4054" t="str">
            <v>MÓVEIS E UTENSÍLIOS</v>
          </cell>
          <cell r="AC4054">
            <v>250</v>
          </cell>
          <cell r="AD4054" t="str">
            <v>BOM</v>
          </cell>
        </row>
        <row r="4055">
          <cell r="X4055">
            <v>10848</v>
          </cell>
          <cell r="Y4055">
            <v>779663</v>
          </cell>
          <cell r="Z4055" t="str">
            <v>SESMT</v>
          </cell>
          <cell r="AA4055">
            <v>5</v>
          </cell>
          <cell r="AB4055" t="str">
            <v>MÓVEIS E UTENSÍLIOS</v>
          </cell>
          <cell r="AC4055">
            <v>250</v>
          </cell>
          <cell r="AD4055" t="str">
            <v>BOM</v>
          </cell>
        </row>
        <row r="4056">
          <cell r="X4056">
            <v>10849</v>
          </cell>
          <cell r="Y4056">
            <v>779664</v>
          </cell>
          <cell r="Z4056" t="str">
            <v>SESMT</v>
          </cell>
          <cell r="AA4056">
            <v>5</v>
          </cell>
          <cell r="AB4056" t="str">
            <v>MÓVEIS E UTENSÍLIOS</v>
          </cell>
          <cell r="AC4056">
            <v>250</v>
          </cell>
          <cell r="AD4056" t="str">
            <v>BOM</v>
          </cell>
        </row>
        <row r="4057">
          <cell r="X4057">
            <v>10850</v>
          </cell>
          <cell r="Y4057">
            <v>779665</v>
          </cell>
          <cell r="Z4057" t="str">
            <v>SESMT</v>
          </cell>
          <cell r="AA4057">
            <v>5</v>
          </cell>
          <cell r="AB4057" t="str">
            <v>MÓVEIS E UTENSÍLIOS</v>
          </cell>
          <cell r="AC4057">
            <v>250</v>
          </cell>
          <cell r="AD4057" t="str">
            <v>BOM</v>
          </cell>
        </row>
        <row r="4058">
          <cell r="X4058">
            <v>10851</v>
          </cell>
          <cell r="Y4058">
            <v>779666</v>
          </cell>
          <cell r="Z4058" t="str">
            <v>SESMT</v>
          </cell>
          <cell r="AA4058">
            <v>5</v>
          </cell>
          <cell r="AB4058" t="str">
            <v>MÓVEIS E UTENSÍLIOS</v>
          </cell>
          <cell r="AC4058">
            <v>250</v>
          </cell>
          <cell r="AD4058" t="str">
            <v>BOM</v>
          </cell>
        </row>
        <row r="4059">
          <cell r="X4059">
            <v>9988</v>
          </cell>
          <cell r="Y4059">
            <v>800574</v>
          </cell>
          <cell r="Z4059" t="str">
            <v>ÁREAS COMUNS (CORREDORES)</v>
          </cell>
          <cell r="AA4059">
            <v>6</v>
          </cell>
          <cell r="AB4059" t="str">
            <v>EQUIP. DE INFORMÁTICA</v>
          </cell>
          <cell r="AC4059">
            <v>220.617982686829</v>
          </cell>
          <cell r="AD4059" t="str">
            <v>BOM</v>
          </cell>
        </row>
        <row r="4060">
          <cell r="X4060">
            <v>9991</v>
          </cell>
          <cell r="Y4060">
            <v>800575</v>
          </cell>
          <cell r="Z4060" t="str">
            <v>ÁREAS COMUNS (CORREDORES)</v>
          </cell>
          <cell r="AA4060">
            <v>6</v>
          </cell>
          <cell r="AB4060" t="str">
            <v>EQUIP. DE INFORMÁTICA</v>
          </cell>
          <cell r="AC4060">
            <v>220.617982686829</v>
          </cell>
          <cell r="AD4060" t="str">
            <v>BOM</v>
          </cell>
        </row>
        <row r="4061">
          <cell r="X4061">
            <v>10818</v>
          </cell>
          <cell r="Y4061">
            <v>800576</v>
          </cell>
          <cell r="Z4061" t="str">
            <v>ÁREAS COMUNS (CORREDORES)</v>
          </cell>
          <cell r="AA4061">
            <v>6</v>
          </cell>
          <cell r="AB4061" t="str">
            <v>EQUIP. DE INFORMÁTICA</v>
          </cell>
          <cell r="AC4061">
            <v>220.617982686829</v>
          </cell>
          <cell r="AD4061" t="str">
            <v>BOM</v>
          </cell>
        </row>
        <row r="4062">
          <cell r="X4062">
            <v>10819</v>
          </cell>
          <cell r="Y4062">
            <v>800577</v>
          </cell>
          <cell r="Z4062" t="str">
            <v>ÁREAS COMUNS (CORREDORES)</v>
          </cell>
          <cell r="AA4062">
            <v>6</v>
          </cell>
          <cell r="AB4062" t="str">
            <v>EQUIP. DE INFORMÁTICA</v>
          </cell>
          <cell r="AC4062">
            <v>220.617982686829</v>
          </cell>
          <cell r="AD4062" t="str">
            <v>BOM</v>
          </cell>
        </row>
        <row r="4063">
          <cell r="X4063">
            <v>10820</v>
          </cell>
          <cell r="Y4063">
            <v>800578</v>
          </cell>
          <cell r="Z4063" t="str">
            <v>ÁREAS COMUNS (CORREDORES)</v>
          </cell>
          <cell r="AA4063">
            <v>6</v>
          </cell>
          <cell r="AB4063" t="str">
            <v>EQUIP. DE INFORMÁTICA</v>
          </cell>
          <cell r="AC4063">
            <v>220.617982686829</v>
          </cell>
          <cell r="AD4063" t="str">
            <v>BOM</v>
          </cell>
        </row>
        <row r="4064">
          <cell r="X4064">
            <v>10856</v>
          </cell>
          <cell r="Y4064">
            <v>800572</v>
          </cell>
          <cell r="Z4064" t="str">
            <v>CENTRO CIRÚRGICO</v>
          </cell>
          <cell r="AA4064">
            <v>10</v>
          </cell>
          <cell r="AB4064" t="str">
            <v>MAQ. E EQUIPAMENTOS</v>
          </cell>
          <cell r="AC4064">
            <v>1310</v>
          </cell>
          <cell r="AD4064" t="str">
            <v>BOM</v>
          </cell>
        </row>
        <row r="4065">
          <cell r="X4065">
            <v>10857</v>
          </cell>
          <cell r="Y4065">
            <v>779537</v>
          </cell>
          <cell r="Z4065" t="str">
            <v>ALMOXARIFADO</v>
          </cell>
          <cell r="AA4065">
            <v>6</v>
          </cell>
          <cell r="AB4065" t="str">
            <v>MAQ. E EQUIPAMENTOS</v>
          </cell>
          <cell r="AC4065">
            <v>70</v>
          </cell>
          <cell r="AD4065" t="str">
            <v>BOM</v>
          </cell>
        </row>
        <row r="4066">
          <cell r="X4066">
            <v>10858</v>
          </cell>
          <cell r="Y4066">
            <v>779538</v>
          </cell>
          <cell r="Z4066" t="str">
            <v>SESMT</v>
          </cell>
          <cell r="AA4066">
            <v>6</v>
          </cell>
          <cell r="AB4066" t="str">
            <v>MAQ. E EQUIPAMENTOS</v>
          </cell>
          <cell r="AC4066">
            <v>70</v>
          </cell>
          <cell r="AD4066" t="str">
            <v>BOM</v>
          </cell>
        </row>
        <row r="4067">
          <cell r="X4067">
            <v>10859</v>
          </cell>
          <cell r="Y4067">
            <v>779539</v>
          </cell>
          <cell r="Z4067" t="str">
            <v>ESCRITÓRIO DE QUALIDADE</v>
          </cell>
          <cell r="AA4067">
            <v>6</v>
          </cell>
          <cell r="AB4067" t="str">
            <v>MAQ. E EQUIPAMENTOS</v>
          </cell>
          <cell r="AC4067">
            <v>70</v>
          </cell>
          <cell r="AD4067" t="str">
            <v>BOM</v>
          </cell>
        </row>
        <row r="4068">
          <cell r="X4068">
            <v>10860</v>
          </cell>
          <cell r="Y4068">
            <v>779540</v>
          </cell>
          <cell r="Z4068" t="str">
            <v>NUTRIÇÃO</v>
          </cell>
          <cell r="AA4068">
            <v>6</v>
          </cell>
          <cell r="AB4068" t="str">
            <v>MAQ. E EQUIPAMENTOS</v>
          </cell>
          <cell r="AC4068">
            <v>70</v>
          </cell>
          <cell r="AD4068" t="str">
            <v>BOM</v>
          </cell>
        </row>
        <row r="4069">
          <cell r="X4069">
            <v>10861</v>
          </cell>
          <cell r="Y4069">
            <v>779541</v>
          </cell>
          <cell r="Z4069" t="str">
            <v>CEAD</v>
          </cell>
          <cell r="AA4069">
            <v>6</v>
          </cell>
          <cell r="AB4069" t="str">
            <v>MAQ. E EQUIPAMENTOS</v>
          </cell>
          <cell r="AC4069">
            <v>70</v>
          </cell>
          <cell r="AD4069" t="str">
            <v>BOM</v>
          </cell>
        </row>
        <row r="4070">
          <cell r="X4070">
            <v>10862</v>
          </cell>
          <cell r="Y4070">
            <v>779542</v>
          </cell>
          <cell r="Z4070" t="str">
            <v>ASSESSORIA TÉCNICA</v>
          </cell>
          <cell r="AA4070">
            <v>6</v>
          </cell>
          <cell r="AB4070" t="str">
            <v>MAQ. E EQUIPAMENTOS</v>
          </cell>
          <cell r="AC4070">
            <v>70</v>
          </cell>
          <cell r="AD4070" t="str">
            <v>BOM</v>
          </cell>
        </row>
        <row r="4071">
          <cell r="X4071">
            <v>10863</v>
          </cell>
          <cell r="Y4071">
            <v>779543</v>
          </cell>
          <cell r="Z4071" t="str">
            <v>SESMT</v>
          </cell>
          <cell r="AA4071">
            <v>6</v>
          </cell>
          <cell r="AB4071" t="str">
            <v>MAQ. E EQUIPAMENTOS</v>
          </cell>
          <cell r="AC4071">
            <v>70</v>
          </cell>
          <cell r="AD4071" t="str">
            <v>BOM</v>
          </cell>
        </row>
        <row r="4072">
          <cell r="X4072">
            <v>10864</v>
          </cell>
          <cell r="Y4072">
            <v>779544</v>
          </cell>
          <cell r="Z4072" t="str">
            <v>ALMOXARIFADO</v>
          </cell>
          <cell r="AA4072">
            <v>6</v>
          </cell>
          <cell r="AB4072" t="str">
            <v>MAQ. E EQUIPAMENTOS</v>
          </cell>
          <cell r="AC4072">
            <v>70</v>
          </cell>
          <cell r="AD4072" t="str">
            <v>BOM</v>
          </cell>
        </row>
        <row r="4073">
          <cell r="X4073">
            <v>10865</v>
          </cell>
          <cell r="Y4073">
            <v>779545</v>
          </cell>
          <cell r="Z4073" t="str">
            <v>DIRETORIA ADMINISTRATIVA</v>
          </cell>
          <cell r="AA4073">
            <v>6</v>
          </cell>
          <cell r="AB4073" t="str">
            <v>MAQ. E EQUIPAMENTOS</v>
          </cell>
          <cell r="AC4073">
            <v>70</v>
          </cell>
          <cell r="AD4073" t="str">
            <v>BOM</v>
          </cell>
        </row>
        <row r="4074">
          <cell r="X4074">
            <v>9545</v>
          </cell>
          <cell r="Y4074">
            <v>779708</v>
          </cell>
          <cell r="Z4074" t="str">
            <v>DIRETORIA DE ENFERMAGEM</v>
          </cell>
          <cell r="AA4074">
            <v>4</v>
          </cell>
          <cell r="AB4074" t="str">
            <v>EQUIP. DE INFORMÁTICA</v>
          </cell>
          <cell r="AC4074">
            <v>775</v>
          </cell>
          <cell r="AD4074" t="str">
            <v>BOM</v>
          </cell>
        </row>
        <row r="4075">
          <cell r="X4075">
            <v>9546</v>
          </cell>
          <cell r="Y4075">
            <v>779709</v>
          </cell>
          <cell r="Z4075" t="str">
            <v>DIRETORIA DE ENFERMAGEM</v>
          </cell>
          <cell r="AA4075">
            <v>4</v>
          </cell>
          <cell r="AB4075" t="str">
            <v>EQUIP. DE INFORMÁTICA</v>
          </cell>
          <cell r="AC4075">
            <v>775</v>
          </cell>
          <cell r="AD4075" t="str">
            <v>BOM</v>
          </cell>
        </row>
        <row r="4076">
          <cell r="X4076">
            <v>9547</v>
          </cell>
          <cell r="Y4076">
            <v>779710</v>
          </cell>
          <cell r="Z4076" t="str">
            <v>DIRETORIA DE ENFERMAGEM</v>
          </cell>
          <cell r="AA4076">
            <v>4</v>
          </cell>
          <cell r="AB4076" t="str">
            <v>EQUIP. DE INFORMÁTICA</v>
          </cell>
          <cell r="AC4076">
            <v>775</v>
          </cell>
          <cell r="AD4076" t="str">
            <v>BOM</v>
          </cell>
        </row>
        <row r="4077">
          <cell r="X4077">
            <v>9548</v>
          </cell>
          <cell r="Y4077">
            <v>779711</v>
          </cell>
          <cell r="Z4077" t="str">
            <v>DIRETORIA DE ENFERMAGEM</v>
          </cell>
          <cell r="AA4077">
            <v>4</v>
          </cell>
          <cell r="AB4077" t="str">
            <v>EQUIP. DE INFORMÁTICA</v>
          </cell>
          <cell r="AC4077">
            <v>775</v>
          </cell>
          <cell r="AD4077" t="str">
            <v>BOM</v>
          </cell>
        </row>
        <row r="4078">
          <cell r="X4078">
            <v>9549</v>
          </cell>
          <cell r="Y4078">
            <v>779712</v>
          </cell>
          <cell r="Z4078" t="str">
            <v>DIRETORIA DE ENFERMAGEM</v>
          </cell>
          <cell r="AA4078">
            <v>4</v>
          </cell>
          <cell r="AB4078" t="str">
            <v>EQUIP. DE INFORMÁTICA</v>
          </cell>
          <cell r="AC4078">
            <v>775</v>
          </cell>
          <cell r="AD4078" t="str">
            <v>BOM</v>
          </cell>
        </row>
        <row r="4079">
          <cell r="X4079">
            <v>9550</v>
          </cell>
          <cell r="Y4079">
            <v>779713</v>
          </cell>
          <cell r="Z4079" t="str">
            <v>DIRETORIA DE ENFERMAGEM</v>
          </cell>
          <cell r="AA4079">
            <v>4</v>
          </cell>
          <cell r="AB4079" t="str">
            <v>EQUIP. DE INFORMÁTICA</v>
          </cell>
          <cell r="AC4079">
            <v>775</v>
          </cell>
          <cell r="AD4079" t="str">
            <v>BOM</v>
          </cell>
        </row>
        <row r="4080">
          <cell r="X4080">
            <v>9551</v>
          </cell>
          <cell r="Y4080">
            <v>779714</v>
          </cell>
          <cell r="Z4080" t="str">
            <v>DIRETORIA DE ENFERMAGEM</v>
          </cell>
          <cell r="AA4080">
            <v>4</v>
          </cell>
          <cell r="AB4080" t="str">
            <v>EQUIP. DE INFORMÁTICA</v>
          </cell>
          <cell r="AC4080">
            <v>775</v>
          </cell>
          <cell r="AD4080" t="str">
            <v>BOM</v>
          </cell>
        </row>
        <row r="4081">
          <cell r="X4081">
            <v>9552</v>
          </cell>
          <cell r="Y4081">
            <v>779715</v>
          </cell>
          <cell r="Z4081" t="str">
            <v>DIRETORIA DE ENFERMAGEM</v>
          </cell>
          <cell r="AA4081">
            <v>4</v>
          </cell>
          <cell r="AB4081" t="str">
            <v>EQUIP. DE INFORMÁTICA</v>
          </cell>
          <cell r="AC4081">
            <v>775</v>
          </cell>
          <cell r="AD4081" t="str">
            <v>BOM</v>
          </cell>
        </row>
        <row r="4082">
          <cell r="X4082">
            <v>9553</v>
          </cell>
          <cell r="Y4082">
            <v>779716</v>
          </cell>
          <cell r="Z4082" t="str">
            <v>DIRETORIA DE ENFERMAGEM</v>
          </cell>
          <cell r="AA4082">
            <v>4</v>
          </cell>
          <cell r="AB4082" t="str">
            <v>EQUIP. DE INFORMÁTICA</v>
          </cell>
          <cell r="AC4082">
            <v>775</v>
          </cell>
          <cell r="AD4082" t="str">
            <v>BOM</v>
          </cell>
        </row>
        <row r="4083">
          <cell r="X4083">
            <v>9554</v>
          </cell>
          <cell r="Y4083">
            <v>779717</v>
          </cell>
          <cell r="Z4083" t="str">
            <v>DIRETORIA DE ENFERMAGEM</v>
          </cell>
          <cell r="AA4083">
            <v>4</v>
          </cell>
          <cell r="AB4083" t="str">
            <v>EQUIP. DE INFORMÁTICA</v>
          </cell>
          <cell r="AC4083">
            <v>775</v>
          </cell>
          <cell r="AD4083" t="str">
            <v>BOM</v>
          </cell>
        </row>
        <row r="4084">
          <cell r="X4084">
            <v>9555</v>
          </cell>
          <cell r="Y4084">
            <v>779718</v>
          </cell>
          <cell r="Z4084" t="str">
            <v>DIRETORIA DE ENFERMAGEM</v>
          </cell>
          <cell r="AA4084">
            <v>4</v>
          </cell>
          <cell r="AB4084" t="str">
            <v>EQUIP. DE INFORMÁTICA</v>
          </cell>
          <cell r="AC4084">
            <v>775</v>
          </cell>
          <cell r="AD4084" t="str">
            <v>BOM</v>
          </cell>
        </row>
        <row r="4085">
          <cell r="X4085">
            <v>9556</v>
          </cell>
          <cell r="Y4085">
            <v>779719</v>
          </cell>
          <cell r="Z4085" t="str">
            <v>DIRETORIA DE ENFERMAGEM</v>
          </cell>
          <cell r="AA4085">
            <v>4</v>
          </cell>
          <cell r="AB4085" t="str">
            <v>EQUIP. DE INFORMÁTICA</v>
          </cell>
          <cell r="AC4085">
            <v>775</v>
          </cell>
          <cell r="AD4085" t="str">
            <v>BOM</v>
          </cell>
        </row>
        <row r="4086">
          <cell r="X4086">
            <v>9557</v>
          </cell>
          <cell r="Y4086">
            <v>779720</v>
          </cell>
          <cell r="Z4086" t="str">
            <v>DIRETORIA DE ENFERMAGEM</v>
          </cell>
          <cell r="AA4086">
            <v>4</v>
          </cell>
          <cell r="AB4086" t="str">
            <v>EQUIP. DE INFORMÁTICA</v>
          </cell>
          <cell r="AC4086">
            <v>775</v>
          </cell>
          <cell r="AD4086" t="str">
            <v>BOM</v>
          </cell>
        </row>
        <row r="4087">
          <cell r="X4087">
            <v>9558</v>
          </cell>
          <cell r="Y4087">
            <v>779721</v>
          </cell>
          <cell r="Z4087" t="str">
            <v>DIRETORIA DE ENFERMAGEM</v>
          </cell>
          <cell r="AA4087">
            <v>4</v>
          </cell>
          <cell r="AB4087" t="str">
            <v>EQUIP. DE INFORMÁTICA</v>
          </cell>
          <cell r="AC4087">
            <v>775</v>
          </cell>
          <cell r="AD4087" t="str">
            <v>BOM</v>
          </cell>
        </row>
        <row r="4088">
          <cell r="X4088">
            <v>9559</v>
          </cell>
          <cell r="Y4088">
            <v>779722</v>
          </cell>
          <cell r="Z4088" t="str">
            <v>DIRETORIA DE ENFERMAGEM</v>
          </cell>
          <cell r="AA4088">
            <v>4</v>
          </cell>
          <cell r="AB4088" t="str">
            <v>EQUIP. DE INFORMÁTICA</v>
          </cell>
          <cell r="AC4088">
            <v>775</v>
          </cell>
          <cell r="AD4088" t="str">
            <v>BOM</v>
          </cell>
        </row>
        <row r="4089">
          <cell r="X4089">
            <v>9560</v>
          </cell>
          <cell r="Y4089">
            <v>779723</v>
          </cell>
          <cell r="Z4089" t="str">
            <v>DIRETORIA DE ENFERMAGEM</v>
          </cell>
          <cell r="AA4089">
            <v>4</v>
          </cell>
          <cell r="AB4089" t="str">
            <v>EQUIP. DE INFORMÁTICA</v>
          </cell>
          <cell r="AC4089">
            <v>775</v>
          </cell>
          <cell r="AD4089" t="str">
            <v>BOM</v>
          </cell>
        </row>
        <row r="4090">
          <cell r="X4090">
            <v>9561</v>
          </cell>
          <cell r="Y4090">
            <v>779724</v>
          </cell>
          <cell r="Z4090" t="str">
            <v>DIRETORIA DE ENFERMAGEM</v>
          </cell>
          <cell r="AA4090">
            <v>4</v>
          </cell>
          <cell r="AB4090" t="str">
            <v>EQUIP. DE INFORMÁTICA</v>
          </cell>
          <cell r="AC4090">
            <v>775</v>
          </cell>
          <cell r="AD4090" t="str">
            <v>BOM</v>
          </cell>
        </row>
        <row r="4091">
          <cell r="X4091">
            <v>9562</v>
          </cell>
          <cell r="Y4091">
            <v>779725</v>
          </cell>
          <cell r="Z4091" t="str">
            <v>DIRETORIA DE ENFERMAGEM</v>
          </cell>
          <cell r="AA4091">
            <v>4</v>
          </cell>
          <cell r="AB4091" t="str">
            <v>EQUIP. DE INFORMÁTICA</v>
          </cell>
          <cell r="AC4091">
            <v>775</v>
          </cell>
          <cell r="AD4091" t="str">
            <v>BOM</v>
          </cell>
        </row>
        <row r="4092">
          <cell r="X4092">
            <v>9563</v>
          </cell>
          <cell r="Y4092">
            <v>779726</v>
          </cell>
          <cell r="Z4092" t="str">
            <v>DIRETORIA DE ENFERMAGEM</v>
          </cell>
          <cell r="AA4092">
            <v>4</v>
          </cell>
          <cell r="AB4092" t="str">
            <v>EQUIP. DE INFORMÁTICA</v>
          </cell>
          <cell r="AC4092">
            <v>775</v>
          </cell>
          <cell r="AD4092" t="str">
            <v>BOM</v>
          </cell>
        </row>
        <row r="4093">
          <cell r="X4093">
            <v>9564</v>
          </cell>
          <cell r="Y4093">
            <v>779727</v>
          </cell>
          <cell r="Z4093" t="str">
            <v>DIRETORIA DE ENFERMAGEM</v>
          </cell>
          <cell r="AA4093">
            <v>4</v>
          </cell>
          <cell r="AB4093" t="str">
            <v>EQUIP. DE INFORMÁTICA</v>
          </cell>
          <cell r="AC4093">
            <v>775</v>
          </cell>
          <cell r="AD4093" t="str">
            <v>BOM</v>
          </cell>
        </row>
        <row r="4094">
          <cell r="X4094">
            <v>9565</v>
          </cell>
          <cell r="Y4094">
            <v>779728</v>
          </cell>
          <cell r="Z4094" t="str">
            <v>DIRETORIA DE ENFERMAGEM</v>
          </cell>
          <cell r="AA4094">
            <v>4</v>
          </cell>
          <cell r="AB4094" t="str">
            <v>EQUIP. DE INFORMÁTICA</v>
          </cell>
          <cell r="AC4094">
            <v>775</v>
          </cell>
          <cell r="AD4094" t="str">
            <v>BOM</v>
          </cell>
        </row>
        <row r="4095">
          <cell r="X4095">
            <v>9566</v>
          </cell>
          <cell r="Y4095">
            <v>779729</v>
          </cell>
          <cell r="Z4095" t="str">
            <v>DIRETORIA DE ENFERMAGEM</v>
          </cell>
          <cell r="AA4095">
            <v>4</v>
          </cell>
          <cell r="AB4095" t="str">
            <v>EQUIP. DE INFORMÁTICA</v>
          </cell>
          <cell r="AC4095">
            <v>775</v>
          </cell>
          <cell r="AD4095" t="str">
            <v>BOM</v>
          </cell>
        </row>
        <row r="4096">
          <cell r="X4096">
            <v>9567</v>
          </cell>
          <cell r="Y4096">
            <v>779730</v>
          </cell>
          <cell r="Z4096" t="str">
            <v>DIRETORIA DE ENFERMAGEM</v>
          </cell>
          <cell r="AA4096">
            <v>4</v>
          </cell>
          <cell r="AB4096" t="str">
            <v>EQUIP. DE INFORMÁTICA</v>
          </cell>
          <cell r="AC4096">
            <v>775</v>
          </cell>
          <cell r="AD4096" t="str">
            <v>BOM</v>
          </cell>
        </row>
        <row r="4097">
          <cell r="X4097">
            <v>9568</v>
          </cell>
          <cell r="Y4097">
            <v>779731</v>
          </cell>
          <cell r="Z4097" t="str">
            <v>DIRETORIA DE ENFERMAGEM</v>
          </cell>
          <cell r="AA4097">
            <v>4</v>
          </cell>
          <cell r="AB4097" t="str">
            <v>EQUIP. DE INFORMÁTICA</v>
          </cell>
          <cell r="AC4097">
            <v>775</v>
          </cell>
          <cell r="AD4097" t="str">
            <v>BOM</v>
          </cell>
        </row>
        <row r="4098">
          <cell r="X4098">
            <v>9569</v>
          </cell>
          <cell r="Y4098">
            <v>779732</v>
          </cell>
          <cell r="Z4098" t="str">
            <v>DIRETORIA DE ENFERMAGEM</v>
          </cell>
          <cell r="AA4098">
            <v>4</v>
          </cell>
          <cell r="AB4098" t="str">
            <v>EQUIP. DE INFORMÁTICA</v>
          </cell>
          <cell r="AC4098">
            <v>775</v>
          </cell>
          <cell r="AD4098" t="str">
            <v>BOM</v>
          </cell>
        </row>
        <row r="4099">
          <cell r="X4099">
            <v>9570</v>
          </cell>
          <cell r="Y4099">
            <v>779733</v>
          </cell>
          <cell r="Z4099" t="str">
            <v>DIRETORIA DE ENFERMAGEM</v>
          </cell>
          <cell r="AA4099">
            <v>4</v>
          </cell>
          <cell r="AB4099" t="str">
            <v>EQUIP. DE INFORMÁTICA</v>
          </cell>
          <cell r="AC4099">
            <v>775</v>
          </cell>
          <cell r="AD4099" t="str">
            <v>BOM</v>
          </cell>
        </row>
        <row r="4100">
          <cell r="X4100">
            <v>9480</v>
          </cell>
          <cell r="Y4100">
            <v>779734</v>
          </cell>
          <cell r="Z4100" t="str">
            <v>ASTEC</v>
          </cell>
          <cell r="AA4100">
            <v>4</v>
          </cell>
          <cell r="AB4100" t="str">
            <v>EQUIP. DE INFORMÁTICA</v>
          </cell>
          <cell r="AC4100">
            <v>775</v>
          </cell>
          <cell r="AD4100" t="str">
            <v>BOM</v>
          </cell>
        </row>
        <row r="4101">
          <cell r="X4101">
            <v>9481</v>
          </cell>
          <cell r="Y4101">
            <v>779735</v>
          </cell>
          <cell r="Z4101" t="str">
            <v>ASTEC</v>
          </cell>
          <cell r="AA4101">
            <v>4</v>
          </cell>
          <cell r="AB4101" t="str">
            <v>EQUIP. DE INFORMÁTICA</v>
          </cell>
          <cell r="AC4101">
            <v>775</v>
          </cell>
          <cell r="AD4101" t="str">
            <v>BOM</v>
          </cell>
        </row>
        <row r="4102">
          <cell r="X4102">
            <v>9482</v>
          </cell>
          <cell r="Y4102">
            <v>779736</v>
          </cell>
          <cell r="Z4102" t="str">
            <v>ASTEC</v>
          </cell>
          <cell r="AA4102">
            <v>4</v>
          </cell>
          <cell r="AB4102" t="str">
            <v>EQUIP. DE INFORMÁTICA</v>
          </cell>
          <cell r="AC4102">
            <v>775</v>
          </cell>
          <cell r="AD4102" t="str">
            <v>BOM</v>
          </cell>
        </row>
        <row r="4103">
          <cell r="X4103">
            <v>9484</v>
          </cell>
          <cell r="Y4103">
            <v>779975</v>
          </cell>
          <cell r="Z4103" t="str">
            <v>ASTEC</v>
          </cell>
          <cell r="AA4103">
            <v>3</v>
          </cell>
          <cell r="AB4103" t="str">
            <v>EQUIP. DE INFORMÁTICA</v>
          </cell>
          <cell r="AC4103">
            <v>120</v>
          </cell>
          <cell r="AD4103" t="str">
            <v>BOM</v>
          </cell>
        </row>
        <row r="4104">
          <cell r="X4104">
            <v>9485</v>
          </cell>
          <cell r="Y4104">
            <v>779976</v>
          </cell>
          <cell r="Z4104" t="str">
            <v>ASTEC</v>
          </cell>
          <cell r="AA4104">
            <v>3</v>
          </cell>
          <cell r="AB4104" t="str">
            <v>EQUIP. DE INFORMÁTICA</v>
          </cell>
          <cell r="AC4104">
            <v>120</v>
          </cell>
          <cell r="AD4104" t="str">
            <v>BOM</v>
          </cell>
        </row>
        <row r="4105">
          <cell r="X4105">
            <v>9486</v>
          </cell>
          <cell r="Y4105">
            <v>779977</v>
          </cell>
          <cell r="Z4105" t="str">
            <v>SESMT</v>
          </cell>
          <cell r="AA4105">
            <v>3</v>
          </cell>
          <cell r="AB4105" t="str">
            <v>EQUIP. DE INFORMÁTICA</v>
          </cell>
          <cell r="AC4105">
            <v>120</v>
          </cell>
          <cell r="AD4105" t="str">
            <v>BOM</v>
          </cell>
        </row>
        <row r="4106">
          <cell r="X4106">
            <v>9487</v>
          </cell>
          <cell r="Y4106">
            <v>779978</v>
          </cell>
          <cell r="Z4106" t="str">
            <v>ASTEC</v>
          </cell>
          <cell r="AA4106">
            <v>3</v>
          </cell>
          <cell r="AB4106" t="str">
            <v>EQUIP. DE INFORMÁTICA</v>
          </cell>
          <cell r="AC4106">
            <v>120</v>
          </cell>
          <cell r="AD4106" t="str">
            <v>BOM</v>
          </cell>
        </row>
        <row r="4107">
          <cell r="X4107">
            <v>9488</v>
          </cell>
          <cell r="Y4107">
            <v>779979</v>
          </cell>
          <cell r="Z4107" t="str">
            <v>ASTEC</v>
          </cell>
          <cell r="AA4107">
            <v>3</v>
          </cell>
          <cell r="AB4107" t="str">
            <v>EQUIP. DE INFORMÁTICA</v>
          </cell>
          <cell r="AC4107">
            <v>120</v>
          </cell>
          <cell r="AD4107" t="str">
            <v>BOM</v>
          </cell>
        </row>
        <row r="4108">
          <cell r="X4108">
            <v>9489</v>
          </cell>
          <cell r="Y4108">
            <v>779970</v>
          </cell>
          <cell r="Z4108" t="str">
            <v>ASTEC</v>
          </cell>
          <cell r="AA4108">
            <v>5</v>
          </cell>
          <cell r="AB4108" t="str">
            <v>EQUIP. DE INFORMÁTICA</v>
          </cell>
          <cell r="AC4108">
            <v>165</v>
          </cell>
          <cell r="AD4108" t="str">
            <v>BOM</v>
          </cell>
        </row>
        <row r="4109">
          <cell r="X4109">
            <v>9490</v>
          </cell>
          <cell r="Y4109">
            <v>779971</v>
          </cell>
          <cell r="Z4109" t="str">
            <v>ASTEC</v>
          </cell>
          <cell r="AA4109">
            <v>5</v>
          </cell>
          <cell r="AB4109" t="str">
            <v>EQUIP. DE INFORMÁTICA</v>
          </cell>
          <cell r="AC4109">
            <v>165</v>
          </cell>
          <cell r="AD4109" t="str">
            <v>BOM</v>
          </cell>
        </row>
        <row r="4110">
          <cell r="X4110">
            <v>9491</v>
          </cell>
          <cell r="Y4110">
            <v>779972</v>
          </cell>
          <cell r="Z4110" t="str">
            <v>ESCRITÓRIO DE QUALIDADE</v>
          </cell>
          <cell r="AA4110">
            <v>5</v>
          </cell>
          <cell r="AB4110" t="str">
            <v>EQUIP. DE INFORMÁTICA</v>
          </cell>
          <cell r="AC4110">
            <v>165</v>
          </cell>
          <cell r="AD4110" t="str">
            <v>BOM</v>
          </cell>
        </row>
        <row r="4111">
          <cell r="X4111">
            <v>9492</v>
          </cell>
          <cell r="Y4111">
            <v>779973</v>
          </cell>
          <cell r="Z4111" t="str">
            <v>ESCRITÓRIO DE QUALIDADE</v>
          </cell>
          <cell r="AA4111">
            <v>5</v>
          </cell>
          <cell r="AB4111" t="str">
            <v>EQUIP. DE INFORMÁTICA</v>
          </cell>
          <cell r="AC4111">
            <v>165</v>
          </cell>
          <cell r="AD4111" t="str">
            <v>BOM</v>
          </cell>
        </row>
        <row r="4112">
          <cell r="X4112">
            <v>9493</v>
          </cell>
          <cell r="Y4112">
            <v>779974</v>
          </cell>
          <cell r="Z4112" t="str">
            <v>ESCRITÓRIO DE QUALIDADE</v>
          </cell>
          <cell r="AA4112">
            <v>5</v>
          </cell>
          <cell r="AB4112" t="str">
            <v>EQUIP. DE INFORMÁTICA</v>
          </cell>
          <cell r="AC4112">
            <v>165</v>
          </cell>
          <cell r="AD4112" t="str">
            <v>BOM</v>
          </cell>
        </row>
        <row r="4113">
          <cell r="X4113">
            <v>9494</v>
          </cell>
          <cell r="Y4113">
            <v>779960</v>
          </cell>
          <cell r="Z4113" t="str">
            <v>FARMÁCIA – GERÊNCIA</v>
          </cell>
          <cell r="AA4113">
            <v>5</v>
          </cell>
          <cell r="AB4113" t="str">
            <v>EQUIP. DE INFORMÁTICA</v>
          </cell>
          <cell r="AC4113">
            <v>165</v>
          </cell>
          <cell r="AD4113" t="str">
            <v>BOM</v>
          </cell>
        </row>
        <row r="4114">
          <cell r="X4114">
            <v>9495</v>
          </cell>
          <cell r="Y4114">
            <v>779961</v>
          </cell>
          <cell r="Z4114" t="str">
            <v>ASTEC</v>
          </cell>
          <cell r="AA4114">
            <v>5</v>
          </cell>
          <cell r="AB4114" t="str">
            <v>EQUIP. DE INFORMÁTICA</v>
          </cell>
          <cell r="AC4114">
            <v>165</v>
          </cell>
          <cell r="AD4114" t="str">
            <v>BOM</v>
          </cell>
        </row>
        <row r="4115">
          <cell r="X4115">
            <v>9496</v>
          </cell>
          <cell r="Y4115">
            <v>779962</v>
          </cell>
          <cell r="Z4115" t="str">
            <v>ASTEC</v>
          </cell>
          <cell r="AA4115">
            <v>5</v>
          </cell>
          <cell r="AB4115" t="str">
            <v>EQUIP. DE INFORMÁTICA</v>
          </cell>
          <cell r="AC4115">
            <v>165</v>
          </cell>
          <cell r="AD4115" t="str">
            <v>BOM</v>
          </cell>
        </row>
        <row r="4116">
          <cell r="X4116">
            <v>9497</v>
          </cell>
          <cell r="Y4116">
            <v>779963</v>
          </cell>
          <cell r="Z4116" t="str">
            <v>ASTEC</v>
          </cell>
          <cell r="AA4116">
            <v>5</v>
          </cell>
          <cell r="AB4116" t="str">
            <v>EQUIP. DE INFORMÁTICA</v>
          </cell>
          <cell r="AC4116">
            <v>165</v>
          </cell>
          <cell r="AD4116" t="str">
            <v>BOM</v>
          </cell>
        </row>
        <row r="4117">
          <cell r="X4117">
            <v>9498</v>
          </cell>
          <cell r="Y4117">
            <v>779964</v>
          </cell>
          <cell r="Z4117" t="str">
            <v>ASTEC</v>
          </cell>
          <cell r="AA4117">
            <v>5</v>
          </cell>
          <cell r="AB4117" t="str">
            <v>EQUIP. DE INFORMÁTICA</v>
          </cell>
          <cell r="AC4117">
            <v>165</v>
          </cell>
          <cell r="AD4117" t="str">
            <v>BOM</v>
          </cell>
        </row>
        <row r="4118">
          <cell r="X4118">
            <v>9499</v>
          </cell>
          <cell r="Y4118">
            <v>779965</v>
          </cell>
          <cell r="Z4118" t="str">
            <v>ASTEC</v>
          </cell>
          <cell r="AA4118">
            <v>5</v>
          </cell>
          <cell r="AB4118" t="str">
            <v>EQUIP. DE INFORMÁTICA</v>
          </cell>
          <cell r="AC4118">
            <v>165</v>
          </cell>
          <cell r="AD4118" t="str">
            <v>BOM</v>
          </cell>
        </row>
        <row r="4119">
          <cell r="X4119">
            <v>9500</v>
          </cell>
          <cell r="Y4119">
            <v>779966</v>
          </cell>
          <cell r="Z4119" t="str">
            <v>ASTEC</v>
          </cell>
          <cell r="AA4119">
            <v>5</v>
          </cell>
          <cell r="AB4119" t="str">
            <v>EQUIP. DE INFORMÁTICA</v>
          </cell>
          <cell r="AC4119">
            <v>165</v>
          </cell>
          <cell r="AD4119" t="str">
            <v>BOM</v>
          </cell>
        </row>
        <row r="4120">
          <cell r="X4120">
            <v>9528</v>
          </cell>
          <cell r="Y4120">
            <v>779967</v>
          </cell>
          <cell r="Z4120" t="str">
            <v>ASTEC</v>
          </cell>
          <cell r="AA4120">
            <v>5</v>
          </cell>
          <cell r="AB4120" t="str">
            <v>EQUIP. DE INFORMÁTICA</v>
          </cell>
          <cell r="AC4120">
            <v>165</v>
          </cell>
          <cell r="AD4120" t="str">
            <v>BOM</v>
          </cell>
        </row>
        <row r="4121">
          <cell r="X4121">
            <v>9529</v>
          </cell>
          <cell r="Y4121">
            <v>779968</v>
          </cell>
          <cell r="Z4121" t="str">
            <v>ASTEC</v>
          </cell>
          <cell r="AA4121">
            <v>5</v>
          </cell>
          <cell r="AB4121" t="str">
            <v>EQUIP. DE INFORMÁTICA</v>
          </cell>
          <cell r="AC4121">
            <v>165</v>
          </cell>
          <cell r="AD4121" t="str">
            <v>BOM</v>
          </cell>
        </row>
        <row r="4122">
          <cell r="X4122">
            <v>9530</v>
          </cell>
          <cell r="Y4122">
            <v>779969</v>
          </cell>
          <cell r="Z4122" t="str">
            <v>CHI – ADMINISTRAÇÃO</v>
          </cell>
          <cell r="AA4122">
            <v>5</v>
          </cell>
          <cell r="AB4122" t="str">
            <v>EQUIP. DE INFORMÁTICA</v>
          </cell>
          <cell r="AC4122">
            <v>165</v>
          </cell>
          <cell r="AD4122" t="str">
            <v>REGULAR</v>
          </cell>
        </row>
        <row r="4123">
          <cell r="X4123">
            <v>9535</v>
          </cell>
          <cell r="Y4123">
            <v>779955</v>
          </cell>
          <cell r="Z4123" t="str">
            <v>ASTEC</v>
          </cell>
          <cell r="AA4123">
            <v>4</v>
          </cell>
          <cell r="AB4123" t="str">
            <v>EQUIP. DE INFORMÁTICA</v>
          </cell>
          <cell r="AC4123">
            <v>900</v>
          </cell>
          <cell r="AD4123" t="str">
            <v>BOM</v>
          </cell>
        </row>
        <row r="4124">
          <cell r="X4124">
            <v>9536</v>
          </cell>
          <cell r="Y4124">
            <v>779956</v>
          </cell>
          <cell r="Z4124" t="str">
            <v>SESMT</v>
          </cell>
          <cell r="AA4124">
            <v>4</v>
          </cell>
          <cell r="AB4124" t="str">
            <v>EQUIP. DE INFORMÁTICA</v>
          </cell>
          <cell r="AC4124">
            <v>900</v>
          </cell>
          <cell r="AD4124" t="str">
            <v>BOM</v>
          </cell>
        </row>
        <row r="4125">
          <cell r="X4125">
            <v>9537</v>
          </cell>
          <cell r="Y4125">
            <v>779957</v>
          </cell>
          <cell r="Z4125" t="str">
            <v>ESCRITÓRIO DE QUALIDADE</v>
          </cell>
          <cell r="AA4125">
            <v>4</v>
          </cell>
          <cell r="AB4125" t="str">
            <v>EQUIP. DE INFORMÁTICA</v>
          </cell>
          <cell r="AC4125">
            <v>900</v>
          </cell>
          <cell r="AD4125" t="str">
            <v>BOM</v>
          </cell>
        </row>
        <row r="4126">
          <cell r="X4126">
            <v>9538</v>
          </cell>
          <cell r="Y4126">
            <v>779958</v>
          </cell>
          <cell r="Z4126" t="str">
            <v>ESCRITÓRIO DE QUALIDADE</v>
          </cell>
          <cell r="AA4126">
            <v>4</v>
          </cell>
          <cell r="AB4126" t="str">
            <v>EQUIP. DE INFORMÁTICA</v>
          </cell>
          <cell r="AC4126">
            <v>900</v>
          </cell>
          <cell r="AD4126" t="str">
            <v>BOM</v>
          </cell>
        </row>
        <row r="4127">
          <cell r="X4127">
            <v>9539</v>
          </cell>
          <cell r="Y4127">
            <v>779959</v>
          </cell>
          <cell r="Z4127" t="str">
            <v>ASTEC</v>
          </cell>
          <cell r="AA4127">
            <v>4</v>
          </cell>
          <cell r="AB4127" t="str">
            <v>EQUIP. DE INFORMÁTICA</v>
          </cell>
          <cell r="AC4127">
            <v>900</v>
          </cell>
          <cell r="AD4127" t="str">
            <v>BOM</v>
          </cell>
        </row>
        <row r="4128">
          <cell r="X4128">
            <v>9540</v>
          </cell>
          <cell r="Y4128">
            <v>779950</v>
          </cell>
          <cell r="Z4128" t="str">
            <v>ASTEC</v>
          </cell>
          <cell r="AA4128">
            <v>4</v>
          </cell>
          <cell r="AB4128" t="str">
            <v>EQUIP. DE INFORMÁTICA</v>
          </cell>
          <cell r="AC4128">
            <v>900</v>
          </cell>
          <cell r="AD4128" t="str">
            <v>BOM</v>
          </cell>
        </row>
        <row r="4129">
          <cell r="X4129">
            <v>9541</v>
          </cell>
          <cell r="Y4129">
            <v>779951</v>
          </cell>
          <cell r="Z4129" t="str">
            <v>ESCRITÓRIO DE QUALIDADE</v>
          </cell>
          <cell r="AA4129">
            <v>4</v>
          </cell>
          <cell r="AB4129" t="str">
            <v>EQUIP. DE INFORMÁTICA</v>
          </cell>
          <cell r="AC4129">
            <v>900</v>
          </cell>
          <cell r="AD4129" t="str">
            <v>BOM</v>
          </cell>
        </row>
        <row r="4130">
          <cell r="X4130">
            <v>9542</v>
          </cell>
          <cell r="Y4130">
            <v>779952</v>
          </cell>
          <cell r="Z4130" t="str">
            <v>ASTEC</v>
          </cell>
          <cell r="AA4130">
            <v>4</v>
          </cell>
          <cell r="AB4130" t="str">
            <v>EQUIP. DE INFORMÁTICA</v>
          </cell>
          <cell r="AC4130">
            <v>900</v>
          </cell>
          <cell r="AD4130" t="str">
            <v>BOM</v>
          </cell>
        </row>
        <row r="4131">
          <cell r="X4131">
            <v>9543</v>
          </cell>
          <cell r="Y4131">
            <v>779953</v>
          </cell>
          <cell r="Z4131" t="str">
            <v>ASTEC</v>
          </cell>
          <cell r="AA4131">
            <v>4</v>
          </cell>
          <cell r="AB4131" t="str">
            <v>EQUIP. DE INFORMÁTICA</v>
          </cell>
          <cell r="AC4131">
            <v>900</v>
          </cell>
          <cell r="AD4131" t="str">
            <v>BOM</v>
          </cell>
        </row>
        <row r="4132">
          <cell r="X4132">
            <v>9544</v>
          </cell>
          <cell r="Y4132">
            <v>779954</v>
          </cell>
          <cell r="Z4132" t="str">
            <v>FARMÁCIA – GERÊNCIA</v>
          </cell>
          <cell r="AA4132">
            <v>4</v>
          </cell>
          <cell r="AB4132" t="str">
            <v>EQUIP. DE INFORMÁTICA</v>
          </cell>
          <cell r="AC4132">
            <v>900</v>
          </cell>
          <cell r="AD4132" t="str">
            <v>BOM</v>
          </cell>
        </row>
        <row r="4133">
          <cell r="X4133">
            <v>10886</v>
          </cell>
          <cell r="Y4133">
            <v>779738</v>
          </cell>
          <cell r="Z4133" t="str">
            <v>PORTARIA 'A'</v>
          </cell>
          <cell r="AA4133">
            <v>3</v>
          </cell>
          <cell r="AB4133" t="str">
            <v>EQUIP. DE INFORMÁTICA</v>
          </cell>
          <cell r="AC4133">
            <v>90</v>
          </cell>
          <cell r="AD4133" t="str">
            <v>BOM</v>
          </cell>
        </row>
        <row r="4134">
          <cell r="X4134">
            <v>10887</v>
          </cell>
          <cell r="Y4134">
            <v>779739</v>
          </cell>
          <cell r="Z4134" t="str">
            <v>ALMOXARIFADO</v>
          </cell>
          <cell r="AA4134">
            <v>3</v>
          </cell>
          <cell r="AB4134" t="str">
            <v>EQUIP. DE INFORMÁTICA</v>
          </cell>
          <cell r="AC4134">
            <v>90</v>
          </cell>
          <cell r="AD4134" t="str">
            <v>BOM</v>
          </cell>
        </row>
        <row r="4135">
          <cell r="X4135">
            <v>10888</v>
          </cell>
          <cell r="Y4135">
            <v>779740</v>
          </cell>
          <cell r="Z4135" t="str">
            <v>ASTEC</v>
          </cell>
          <cell r="AA4135">
            <v>3</v>
          </cell>
          <cell r="AB4135" t="str">
            <v>EQUIP. DE INFORMÁTICA</v>
          </cell>
          <cell r="AC4135">
            <v>90</v>
          </cell>
          <cell r="AD4135" t="str">
            <v>BOM</v>
          </cell>
        </row>
        <row r="4136">
          <cell r="X4136">
            <v>10889</v>
          </cell>
          <cell r="Y4136">
            <v>779741</v>
          </cell>
          <cell r="Z4136" t="str">
            <v>ASTEC</v>
          </cell>
          <cell r="AA4136">
            <v>3</v>
          </cell>
          <cell r="AB4136" t="str">
            <v>EQUIP. DE INFORMÁTICA</v>
          </cell>
          <cell r="AC4136">
            <v>90</v>
          </cell>
          <cell r="AD4136" t="str">
            <v>BOM</v>
          </cell>
        </row>
        <row r="4137">
          <cell r="X4137">
            <v>10890</v>
          </cell>
          <cell r="Y4137">
            <v>779742</v>
          </cell>
          <cell r="Z4137" t="str">
            <v>ASTEC</v>
          </cell>
          <cell r="AA4137">
            <v>3</v>
          </cell>
          <cell r="AB4137" t="str">
            <v>EQUIP. DE INFORMÁTICA</v>
          </cell>
          <cell r="AC4137">
            <v>90</v>
          </cell>
          <cell r="AD4137" t="str">
            <v>BOM</v>
          </cell>
        </row>
        <row r="4138">
          <cell r="X4138">
            <v>11000</v>
          </cell>
          <cell r="Y4138">
            <v>2042367</v>
          </cell>
          <cell r="Z4138" t="str">
            <v>5º ANDAR HALL</v>
          </cell>
          <cell r="AA4138">
            <v>6</v>
          </cell>
          <cell r="AB4138" t="str">
            <v>MAQ. E EQUIPAMENTOS</v>
          </cell>
          <cell r="AC4138">
            <v>3300</v>
          </cell>
          <cell r="AD4138" t="str">
            <v>BOM</v>
          </cell>
        </row>
        <row r="4139">
          <cell r="X4139">
            <v>11001</v>
          </cell>
          <cell r="Y4139">
            <v>2042368</v>
          </cell>
          <cell r="Z4139" t="str">
            <v>5º ANDAR HALL</v>
          </cell>
          <cell r="AA4139">
            <v>6</v>
          </cell>
          <cell r="AB4139" t="str">
            <v>MAQ. E EQUIPAMENTOS</v>
          </cell>
          <cell r="AC4139">
            <v>3300</v>
          </cell>
          <cell r="AD4139" t="str">
            <v>BOM</v>
          </cell>
        </row>
        <row r="4140">
          <cell r="X4140">
            <v>11002</v>
          </cell>
          <cell r="Y4140">
            <v>2042369</v>
          </cell>
          <cell r="Z4140" t="str">
            <v>5º ANDAR HALL</v>
          </cell>
          <cell r="AA4140">
            <v>6</v>
          </cell>
          <cell r="AB4140" t="str">
            <v>MAQ. E EQUIPAMENTOS</v>
          </cell>
          <cell r="AC4140">
            <v>3300</v>
          </cell>
          <cell r="AD4140" t="str">
            <v>BOM</v>
          </cell>
        </row>
        <row r="4141">
          <cell r="X4141">
            <v>11003</v>
          </cell>
          <cell r="Y4141">
            <v>2042370</v>
          </cell>
          <cell r="Z4141" t="str">
            <v>5º ANDAR HALL</v>
          </cell>
          <cell r="AA4141">
            <v>6</v>
          </cell>
          <cell r="AB4141" t="str">
            <v>MAQ. E EQUIPAMENTOS</v>
          </cell>
          <cell r="AC4141">
            <v>3300</v>
          </cell>
          <cell r="AD4141" t="str">
            <v>BOM</v>
          </cell>
        </row>
        <row r="4142">
          <cell r="X4142">
            <v>11004</v>
          </cell>
          <cell r="Y4142">
            <v>2042371</v>
          </cell>
          <cell r="Z4142" t="str">
            <v>5º ANDAR HALL</v>
          </cell>
          <cell r="AA4142">
            <v>6</v>
          </cell>
          <cell r="AB4142" t="str">
            <v>MAQ. E EQUIPAMENTOS</v>
          </cell>
          <cell r="AC4142">
            <v>3300</v>
          </cell>
          <cell r="AD4142" t="str">
            <v>BOM</v>
          </cell>
        </row>
        <row r="4143">
          <cell r="X4143">
            <v>11005</v>
          </cell>
          <cell r="Y4143">
            <v>2042372</v>
          </cell>
          <cell r="Z4143" t="str">
            <v>5º ANDAR HALL</v>
          </cell>
          <cell r="AA4143">
            <v>6</v>
          </cell>
          <cell r="AB4143" t="str">
            <v>MAQ. E EQUIPAMENTOS</v>
          </cell>
          <cell r="AC4143">
            <v>3300</v>
          </cell>
          <cell r="AD4143" t="str">
            <v>BOM</v>
          </cell>
        </row>
        <row r="4144">
          <cell r="X4144">
            <v>11006</v>
          </cell>
          <cell r="Y4144">
            <v>2042373</v>
          </cell>
          <cell r="Z4144" t="str">
            <v>5º ANDAR LANCHONETE</v>
          </cell>
          <cell r="AA4144">
            <v>6</v>
          </cell>
          <cell r="AB4144" t="str">
            <v>MAQ. E EQUIPAMENTOS</v>
          </cell>
          <cell r="AC4144">
            <v>1800</v>
          </cell>
          <cell r="AD4144" t="str">
            <v>BOM</v>
          </cell>
        </row>
        <row r="4145">
          <cell r="X4145">
            <v>11007</v>
          </cell>
          <cell r="Y4145">
            <v>2042374</v>
          </cell>
          <cell r="Z4145" t="str">
            <v>5º ANDAR</v>
          </cell>
          <cell r="AA4145">
            <v>6</v>
          </cell>
          <cell r="AB4145" t="str">
            <v>MAQ. E EQUIPAMENTOS</v>
          </cell>
          <cell r="AC4145">
            <v>145</v>
          </cell>
          <cell r="AD4145" t="str">
            <v>BOM</v>
          </cell>
        </row>
        <row r="4146">
          <cell r="X4146">
            <v>11008</v>
          </cell>
          <cell r="Y4146">
            <v>2042375</v>
          </cell>
          <cell r="Z4146" t="str">
            <v>5º ANDAR</v>
          </cell>
          <cell r="AA4146">
            <v>6</v>
          </cell>
          <cell r="AB4146" t="str">
            <v>MAQ. E EQUIPAMENTOS</v>
          </cell>
          <cell r="AC4146">
            <v>145</v>
          </cell>
          <cell r="AD4146" t="str">
            <v>BOM</v>
          </cell>
        </row>
        <row r="4147">
          <cell r="X4147">
            <v>11009</v>
          </cell>
          <cell r="Y4147">
            <v>2042376</v>
          </cell>
          <cell r="Z4147" t="str">
            <v>5º ANDAR</v>
          </cell>
          <cell r="AA4147">
            <v>6</v>
          </cell>
          <cell r="AB4147" t="str">
            <v>MAQ. E EQUIPAMENTOS</v>
          </cell>
          <cell r="AC4147">
            <v>145</v>
          </cell>
          <cell r="AD4147" t="str">
            <v>BOM</v>
          </cell>
        </row>
        <row r="4148">
          <cell r="X4148">
            <v>11010</v>
          </cell>
          <cell r="Y4148">
            <v>2042377</v>
          </cell>
          <cell r="Z4148" t="str">
            <v>5º ANDAR</v>
          </cell>
          <cell r="AA4148">
            <v>6</v>
          </cell>
          <cell r="AB4148" t="str">
            <v>MAQ. E EQUIPAMENTOS</v>
          </cell>
          <cell r="AC4148">
            <v>400</v>
          </cell>
          <cell r="AD4148" t="str">
            <v>BOM</v>
          </cell>
        </row>
        <row r="4149">
          <cell r="X4149">
            <v>11011</v>
          </cell>
          <cell r="Y4149">
            <v>2042378</v>
          </cell>
          <cell r="Z4149" t="str">
            <v>CENTRO CIRÚRGICO</v>
          </cell>
          <cell r="AA4149">
            <v>10</v>
          </cell>
          <cell r="AB4149" t="str">
            <v>MAQ. E EQUIPAMENTOS</v>
          </cell>
          <cell r="AC4149">
            <v>12000</v>
          </cell>
          <cell r="AD4149" t="str">
            <v>BOM</v>
          </cell>
        </row>
        <row r="4150">
          <cell r="X4150">
            <v>10854</v>
          </cell>
          <cell r="Y4150">
            <v>2042379</v>
          </cell>
          <cell r="Z4150" t="str">
            <v>LANCHONETE 5 ANDAR</v>
          </cell>
          <cell r="AA4150">
            <v>6</v>
          </cell>
          <cell r="AB4150" t="str">
            <v>MAQ. E EQUIPAMENTOS</v>
          </cell>
          <cell r="AC4150">
            <v>585</v>
          </cell>
          <cell r="AD4150" t="str">
            <v>BOM</v>
          </cell>
        </row>
        <row r="4151">
          <cell r="X4151">
            <v>10855</v>
          </cell>
          <cell r="Y4151">
            <v>2042380</v>
          </cell>
          <cell r="Z4151" t="str">
            <v>DIRETORIA TÉCNICA</v>
          </cell>
          <cell r="AA4151">
            <v>6</v>
          </cell>
          <cell r="AB4151" t="str">
            <v>MAQ. E EQUIPAMENTOS</v>
          </cell>
          <cell r="AC4151">
            <v>585</v>
          </cell>
          <cell r="AD4151" t="str">
            <v>BOM</v>
          </cell>
        </row>
        <row r="4152">
          <cell r="X4152">
            <v>11012</v>
          </cell>
          <cell r="Y4152">
            <v>2042381</v>
          </cell>
          <cell r="Z4152" t="str">
            <v>CENTRO CIRÚRGICO</v>
          </cell>
          <cell r="AA4152">
            <v>10</v>
          </cell>
          <cell r="AB4152" t="str">
            <v>INSTRUMENTAIS CIRURGICOS</v>
          </cell>
          <cell r="AC4152">
            <v>8800</v>
          </cell>
          <cell r="AD4152" t="str">
            <v>BOM</v>
          </cell>
        </row>
        <row r="4153">
          <cell r="X4153">
            <v>11013</v>
          </cell>
          <cell r="Y4153">
            <v>2042382</v>
          </cell>
          <cell r="Z4153" t="str">
            <v>5º ANDAR</v>
          </cell>
          <cell r="AA4153">
            <v>5</v>
          </cell>
          <cell r="AB4153" t="str">
            <v>MAQ. E EQUIPAMENTOS</v>
          </cell>
          <cell r="AC4153">
            <v>305</v>
          </cell>
          <cell r="AD4153" t="str">
            <v>BOM</v>
          </cell>
        </row>
        <row r="4154">
          <cell r="X4154">
            <v>11014</v>
          </cell>
          <cell r="Y4154">
            <v>2042383</v>
          </cell>
          <cell r="Z4154" t="str">
            <v>CLÍNICA CIRÚRGICA - ALA 1</v>
          </cell>
          <cell r="AA4154">
            <v>5</v>
          </cell>
          <cell r="AB4154" t="str">
            <v>MAQ. E EQUIPAMENTOS</v>
          </cell>
          <cell r="AC4154">
            <v>305</v>
          </cell>
          <cell r="AD4154" t="str">
            <v>BOM</v>
          </cell>
        </row>
        <row r="4155">
          <cell r="X4155">
            <v>11015</v>
          </cell>
          <cell r="Y4155">
            <v>803681</v>
          </cell>
          <cell r="Z4155" t="str">
            <v>REABILITAÇÃO CARDÍACA</v>
          </cell>
          <cell r="AA4155">
            <v>5</v>
          </cell>
          <cell r="AB4155" t="str">
            <v>EQUIP. DE INFORMÁTICA</v>
          </cell>
          <cell r="AC4155">
            <v>630</v>
          </cell>
          <cell r="AD4155" t="str">
            <v>BOM</v>
          </cell>
        </row>
        <row r="4156">
          <cell r="X4156">
            <v>11016</v>
          </cell>
          <cell r="Y4156">
            <v>810138</v>
          </cell>
          <cell r="Z4156" t="str">
            <v>FARMÁCIA – CAF</v>
          </cell>
          <cell r="AA4156">
            <v>4</v>
          </cell>
          <cell r="AB4156" t="str">
            <v>MÓVEIS E UTENSÍLIOS</v>
          </cell>
          <cell r="AC4156">
            <v>370</v>
          </cell>
          <cell r="AD4156" t="str">
            <v>BOM</v>
          </cell>
        </row>
        <row r="4157">
          <cell r="X4157">
            <v>11017</v>
          </cell>
          <cell r="Y4157">
            <v>810139</v>
          </cell>
          <cell r="Z4157" t="str">
            <v>FARMÁCIA – CAF</v>
          </cell>
          <cell r="AA4157">
            <v>4</v>
          </cell>
          <cell r="AB4157" t="str">
            <v>MÓVEIS E UTENSÍLIOS</v>
          </cell>
          <cell r="AC4157">
            <v>370</v>
          </cell>
          <cell r="AD4157" t="str">
            <v>BOM</v>
          </cell>
        </row>
        <row r="4158">
          <cell r="X4158">
            <v>11018</v>
          </cell>
          <cell r="Y4158">
            <v>810140</v>
          </cell>
          <cell r="Z4158" t="str">
            <v>FARMÁCIA – CAF</v>
          </cell>
          <cell r="AA4158">
            <v>4</v>
          </cell>
          <cell r="AB4158" t="str">
            <v>MÓVEIS E UTENSÍLIOS</v>
          </cell>
          <cell r="AC4158">
            <v>370</v>
          </cell>
          <cell r="AD4158" t="str">
            <v>BOM</v>
          </cell>
        </row>
        <row r="4159">
          <cell r="X4159">
            <v>11019</v>
          </cell>
          <cell r="Y4159">
            <v>810141</v>
          </cell>
          <cell r="Z4159" t="str">
            <v>FARMÁCIA – CAF</v>
          </cell>
          <cell r="AA4159">
            <v>4</v>
          </cell>
          <cell r="AB4159" t="str">
            <v>MÓVEIS E UTENSÍLIOS</v>
          </cell>
          <cell r="AC4159">
            <v>370</v>
          </cell>
          <cell r="AD4159" t="str">
            <v>BOM</v>
          </cell>
        </row>
        <row r="4160">
          <cell r="X4160">
            <v>11020</v>
          </cell>
          <cell r="Y4160">
            <v>810142</v>
          </cell>
          <cell r="Z4160" t="str">
            <v>FARMÁCIA – CAF</v>
          </cell>
          <cell r="AA4160">
            <v>4</v>
          </cell>
          <cell r="AB4160" t="str">
            <v>MÓVEIS E UTENSÍLIOS</v>
          </cell>
          <cell r="AC4160">
            <v>370</v>
          </cell>
          <cell r="AD4160" t="str">
            <v>BOM</v>
          </cell>
        </row>
        <row r="4161">
          <cell r="X4161">
            <v>11021</v>
          </cell>
          <cell r="Y4161">
            <v>810143</v>
          </cell>
          <cell r="Z4161" t="str">
            <v>FARMÁCIA – CAF</v>
          </cell>
          <cell r="AA4161">
            <v>4</v>
          </cell>
          <cell r="AB4161" t="str">
            <v>MÓVEIS E UTENSÍLIOS</v>
          </cell>
          <cell r="AC4161">
            <v>370</v>
          </cell>
          <cell r="AD4161" t="str">
            <v>BOM</v>
          </cell>
        </row>
        <row r="4162">
          <cell r="X4162">
            <v>11022</v>
          </cell>
          <cell r="Y4162">
            <v>810144</v>
          </cell>
          <cell r="Z4162" t="str">
            <v>FARMÁCIA – CAF</v>
          </cell>
          <cell r="AA4162">
            <v>4</v>
          </cell>
          <cell r="AB4162" t="str">
            <v>MÓVEIS E UTENSÍLIOS</v>
          </cell>
          <cell r="AC4162">
            <v>370</v>
          </cell>
          <cell r="AD4162" t="str">
            <v>BOM</v>
          </cell>
        </row>
        <row r="4163">
          <cell r="X4163">
            <v>11023</v>
          </cell>
          <cell r="Y4163">
            <v>810145</v>
          </cell>
          <cell r="Z4163" t="str">
            <v>FARMÁCIA – CAF</v>
          </cell>
          <cell r="AA4163">
            <v>4</v>
          </cell>
          <cell r="AB4163" t="str">
            <v>MÓVEIS E UTENSÍLIOS</v>
          </cell>
          <cell r="AC4163">
            <v>370</v>
          </cell>
          <cell r="AD4163" t="str">
            <v>BOM</v>
          </cell>
        </row>
        <row r="4164">
          <cell r="X4164">
            <v>11024</v>
          </cell>
          <cell r="Y4164">
            <v>810146</v>
          </cell>
          <cell r="Z4164" t="str">
            <v>FARMÁCIA – CAF</v>
          </cell>
          <cell r="AA4164">
            <v>4</v>
          </cell>
          <cell r="AB4164" t="str">
            <v>MÓVEIS E UTENSÍLIOS</v>
          </cell>
          <cell r="AC4164">
            <v>370</v>
          </cell>
          <cell r="AD4164" t="str">
            <v>BOM</v>
          </cell>
        </row>
        <row r="4165">
          <cell r="X4165">
            <v>11025</v>
          </cell>
          <cell r="Y4165">
            <v>810147</v>
          </cell>
          <cell r="Z4165" t="str">
            <v>FARMÁCIA – CAF</v>
          </cell>
          <cell r="AA4165">
            <v>4</v>
          </cell>
          <cell r="AB4165" t="str">
            <v>MÓVEIS E UTENSÍLIOS</v>
          </cell>
          <cell r="AC4165">
            <v>370</v>
          </cell>
          <cell r="AD4165" t="str">
            <v>BOM</v>
          </cell>
        </row>
        <row r="4166">
          <cell r="X4166">
            <v>11026</v>
          </cell>
          <cell r="Y4166">
            <v>810148</v>
          </cell>
          <cell r="Z4166" t="str">
            <v>FARMÁCIA – CAF</v>
          </cell>
          <cell r="AA4166">
            <v>4</v>
          </cell>
          <cell r="AB4166" t="str">
            <v>MÓVEIS E UTENSÍLIOS</v>
          </cell>
          <cell r="AC4166">
            <v>370</v>
          </cell>
          <cell r="AD4166" t="str">
            <v>BOM</v>
          </cell>
        </row>
        <row r="4167">
          <cell r="X4167">
            <v>11027</v>
          </cell>
          <cell r="Y4167">
            <v>810149</v>
          </cell>
          <cell r="Z4167" t="str">
            <v>FARMÁCIA – CAF</v>
          </cell>
          <cell r="AA4167">
            <v>4</v>
          </cell>
          <cell r="AB4167" t="str">
            <v>MÓVEIS E UTENSÍLIOS</v>
          </cell>
          <cell r="AC4167">
            <v>370</v>
          </cell>
          <cell r="AD4167" t="str">
            <v>BOM</v>
          </cell>
        </row>
        <row r="4168">
          <cell r="X4168">
            <v>11028</v>
          </cell>
          <cell r="Y4168">
            <v>810150</v>
          </cell>
          <cell r="Z4168" t="str">
            <v>FARMÁCIA – CAF</v>
          </cell>
          <cell r="AA4168">
            <v>4</v>
          </cell>
          <cell r="AB4168" t="str">
            <v>MÓVEIS E UTENSÍLIOS</v>
          </cell>
          <cell r="AC4168">
            <v>370</v>
          </cell>
          <cell r="AD4168" t="str">
            <v>BOM</v>
          </cell>
        </row>
        <row r="4169">
          <cell r="X4169">
            <v>11029</v>
          </cell>
          <cell r="Y4169">
            <v>810151</v>
          </cell>
          <cell r="Z4169" t="str">
            <v>FARMÁCIA – CAF</v>
          </cell>
          <cell r="AA4169">
            <v>4</v>
          </cell>
          <cell r="AB4169" t="str">
            <v>MÓVEIS E UTENSÍLIOS</v>
          </cell>
          <cell r="AC4169">
            <v>370</v>
          </cell>
          <cell r="AD4169" t="str">
            <v>BOM</v>
          </cell>
        </row>
        <row r="4170">
          <cell r="X4170">
            <v>11030</v>
          </cell>
          <cell r="Y4170">
            <v>810152</v>
          </cell>
          <cell r="Z4170" t="str">
            <v>FARMÁCIA – CAF</v>
          </cell>
          <cell r="AA4170">
            <v>4</v>
          </cell>
          <cell r="AB4170" t="str">
            <v>MÓVEIS E UTENSÍLIOS</v>
          </cell>
          <cell r="AC4170">
            <v>370</v>
          </cell>
          <cell r="AD4170" t="str">
            <v>BOM</v>
          </cell>
        </row>
        <row r="4171">
          <cell r="X4171">
            <v>11031</v>
          </cell>
          <cell r="Y4171">
            <v>810153</v>
          </cell>
          <cell r="Z4171" t="str">
            <v>FARMÁCIA – CAF</v>
          </cell>
          <cell r="AA4171">
            <v>4</v>
          </cell>
          <cell r="AB4171" t="str">
            <v>MÓVEIS E UTENSÍLIOS</v>
          </cell>
          <cell r="AC4171">
            <v>370</v>
          </cell>
          <cell r="AD4171" t="str">
            <v>BOM</v>
          </cell>
        </row>
        <row r="4172">
          <cell r="X4172">
            <v>11032</v>
          </cell>
          <cell r="Y4172">
            <v>810154</v>
          </cell>
          <cell r="Z4172" t="str">
            <v>FARMÁCIA – CAF</v>
          </cell>
          <cell r="AA4172">
            <v>4</v>
          </cell>
          <cell r="AB4172" t="str">
            <v>MÓVEIS E UTENSÍLIOS</v>
          </cell>
          <cell r="AC4172">
            <v>370</v>
          </cell>
          <cell r="AD4172" t="str">
            <v>BOM</v>
          </cell>
        </row>
        <row r="4173">
          <cell r="X4173">
            <v>11033</v>
          </cell>
          <cell r="Y4173">
            <v>810155</v>
          </cell>
          <cell r="Z4173" t="str">
            <v>FARMÁCIA – CAF</v>
          </cell>
          <cell r="AA4173">
            <v>4</v>
          </cell>
          <cell r="AB4173" t="str">
            <v>MÓVEIS E UTENSÍLIOS</v>
          </cell>
          <cell r="AC4173">
            <v>370</v>
          </cell>
          <cell r="AD4173" t="str">
            <v>BOM</v>
          </cell>
        </row>
        <row r="4174">
          <cell r="X4174">
            <v>11034</v>
          </cell>
          <cell r="Y4174">
            <v>810156</v>
          </cell>
          <cell r="Z4174" t="str">
            <v>FARMÁCIA – CAF</v>
          </cell>
          <cell r="AA4174">
            <v>4</v>
          </cell>
          <cell r="AB4174" t="str">
            <v>MÓVEIS E UTENSÍLIOS</v>
          </cell>
          <cell r="AC4174">
            <v>370</v>
          </cell>
          <cell r="AD4174" t="str">
            <v>BOM</v>
          </cell>
        </row>
        <row r="4175">
          <cell r="X4175">
            <v>11035</v>
          </cell>
          <cell r="Y4175">
            <v>810157</v>
          </cell>
          <cell r="Z4175" t="str">
            <v>FARMÁCIA – CAF</v>
          </cell>
          <cell r="AA4175">
            <v>4</v>
          </cell>
          <cell r="AB4175" t="str">
            <v>MÓVEIS E UTENSÍLIOS</v>
          </cell>
          <cell r="AC4175">
            <v>370</v>
          </cell>
          <cell r="AD4175" t="str">
            <v>BOM</v>
          </cell>
        </row>
        <row r="4176">
          <cell r="X4176">
            <v>11036</v>
          </cell>
          <cell r="Y4176">
            <v>810158</v>
          </cell>
          <cell r="Z4176" t="str">
            <v>FARMÁCIA – CAF</v>
          </cell>
          <cell r="AA4176">
            <v>4</v>
          </cell>
          <cell r="AB4176" t="str">
            <v>MÓVEIS E UTENSÍLIOS</v>
          </cell>
          <cell r="AC4176">
            <v>370</v>
          </cell>
          <cell r="AD4176" t="str">
            <v>BOM</v>
          </cell>
        </row>
        <row r="4177">
          <cell r="X4177">
            <v>11037</v>
          </cell>
          <cell r="Y4177">
            <v>810159</v>
          </cell>
          <cell r="Z4177" t="str">
            <v>FARMÁCIA – CAF</v>
          </cell>
          <cell r="AA4177">
            <v>4</v>
          </cell>
          <cell r="AB4177" t="str">
            <v>MÓVEIS E UTENSÍLIOS</v>
          </cell>
          <cell r="AC4177">
            <v>370</v>
          </cell>
          <cell r="AD4177" t="str">
            <v>BOM</v>
          </cell>
        </row>
        <row r="4178">
          <cell r="X4178">
            <v>11038</v>
          </cell>
          <cell r="Y4178">
            <v>810160</v>
          </cell>
          <cell r="Z4178" t="str">
            <v>FARMÁCIA – CAF</v>
          </cell>
          <cell r="AA4178">
            <v>4</v>
          </cell>
          <cell r="AB4178" t="str">
            <v>MÓVEIS E UTENSÍLIOS</v>
          </cell>
          <cell r="AC4178">
            <v>370</v>
          </cell>
          <cell r="AD4178" t="str">
            <v>BOM</v>
          </cell>
        </row>
        <row r="4179">
          <cell r="X4179">
            <v>11039</v>
          </cell>
          <cell r="Y4179">
            <v>810161</v>
          </cell>
          <cell r="Z4179" t="str">
            <v>FARMÁCIA – CAF</v>
          </cell>
          <cell r="AA4179">
            <v>4</v>
          </cell>
          <cell r="AB4179" t="str">
            <v>MÓVEIS E UTENSÍLIOS</v>
          </cell>
          <cell r="AC4179">
            <v>370</v>
          </cell>
          <cell r="AD4179" t="str">
            <v>BOM</v>
          </cell>
        </row>
        <row r="4180">
          <cell r="X4180">
            <v>11040</v>
          </cell>
          <cell r="Y4180">
            <v>810162</v>
          </cell>
          <cell r="Z4180" t="str">
            <v>FARMÁCIA – CAF</v>
          </cell>
          <cell r="AA4180">
            <v>4</v>
          </cell>
          <cell r="AB4180" t="str">
            <v>MÓVEIS E UTENSÍLIOS</v>
          </cell>
          <cell r="AC4180">
            <v>370</v>
          </cell>
          <cell r="AD4180" t="str">
            <v>BOM</v>
          </cell>
        </row>
        <row r="4181">
          <cell r="X4181">
            <v>11041</v>
          </cell>
          <cell r="Y4181">
            <v>810163</v>
          </cell>
          <cell r="Z4181" t="str">
            <v>FARMÁCIA – CAF</v>
          </cell>
          <cell r="AA4181">
            <v>4</v>
          </cell>
          <cell r="AB4181" t="str">
            <v>MÓVEIS E UTENSÍLIOS</v>
          </cell>
          <cell r="AC4181">
            <v>370</v>
          </cell>
          <cell r="AD4181" t="str">
            <v>BOM</v>
          </cell>
        </row>
        <row r="4182">
          <cell r="X4182">
            <v>11042</v>
          </cell>
          <cell r="Y4182">
            <v>810164</v>
          </cell>
          <cell r="Z4182" t="str">
            <v>FARMÁCIA – CAF</v>
          </cell>
          <cell r="AA4182">
            <v>4</v>
          </cell>
          <cell r="AB4182" t="str">
            <v>MÓVEIS E UTENSÍLIOS</v>
          </cell>
          <cell r="AC4182">
            <v>370</v>
          </cell>
          <cell r="AD4182" t="str">
            <v>BOM</v>
          </cell>
        </row>
        <row r="4183">
          <cell r="X4183">
            <v>11043</v>
          </cell>
          <cell r="Y4183">
            <v>810165</v>
          </cell>
          <cell r="Z4183" t="str">
            <v>FARMÁCIA – CAF</v>
          </cell>
          <cell r="AA4183">
            <v>4</v>
          </cell>
          <cell r="AB4183" t="str">
            <v>MÓVEIS E UTENSÍLIOS</v>
          </cell>
          <cell r="AC4183">
            <v>370</v>
          </cell>
          <cell r="AD4183" t="str">
            <v>BOM</v>
          </cell>
        </row>
        <row r="4184">
          <cell r="X4184">
            <v>11044</v>
          </cell>
          <cell r="Y4184">
            <v>810166</v>
          </cell>
          <cell r="Z4184" t="str">
            <v>FARMÁCIA – CAF</v>
          </cell>
          <cell r="AA4184">
            <v>4</v>
          </cell>
          <cell r="AB4184" t="str">
            <v>MÓVEIS E UTENSÍLIOS</v>
          </cell>
          <cell r="AC4184">
            <v>230</v>
          </cell>
          <cell r="AD4184" t="str">
            <v>BOM</v>
          </cell>
        </row>
        <row r="4185">
          <cell r="X4185">
            <v>11045</v>
          </cell>
          <cell r="Y4185">
            <v>810167</v>
          </cell>
          <cell r="Z4185" t="str">
            <v>FARMÁCIA – CAF</v>
          </cell>
          <cell r="AA4185">
            <v>4</v>
          </cell>
          <cell r="AB4185" t="str">
            <v>MÓVEIS E UTENSÍLIOS</v>
          </cell>
          <cell r="AC4185">
            <v>230</v>
          </cell>
          <cell r="AD4185" t="str">
            <v>BOM</v>
          </cell>
        </row>
        <row r="4186">
          <cell r="X4186">
            <v>11046</v>
          </cell>
          <cell r="Y4186">
            <v>810168</v>
          </cell>
          <cell r="Z4186" t="str">
            <v>FARMÁCIA – CAF</v>
          </cell>
          <cell r="AA4186">
            <v>4</v>
          </cell>
          <cell r="AB4186" t="str">
            <v>MÓVEIS E UTENSÍLIOS</v>
          </cell>
          <cell r="AC4186">
            <v>230</v>
          </cell>
          <cell r="AD4186" t="str">
            <v>BOM</v>
          </cell>
        </row>
        <row r="4187">
          <cell r="X4187">
            <v>11047</v>
          </cell>
          <cell r="Y4187">
            <v>810169</v>
          </cell>
          <cell r="Z4187" t="str">
            <v>FARMÁCIA – CAF</v>
          </cell>
          <cell r="AA4187">
            <v>4</v>
          </cell>
          <cell r="AB4187" t="str">
            <v>MÓVEIS E UTENSÍLIOS</v>
          </cell>
          <cell r="AC4187">
            <v>230</v>
          </cell>
          <cell r="AD4187" t="str">
            <v>BOM</v>
          </cell>
        </row>
        <row r="4188">
          <cell r="X4188">
            <v>11048</v>
          </cell>
          <cell r="Y4188">
            <v>810170</v>
          </cell>
          <cell r="Z4188" t="str">
            <v>FARMÁCIA – CAF</v>
          </cell>
          <cell r="AA4188">
            <v>4</v>
          </cell>
          <cell r="AB4188" t="str">
            <v>MÓVEIS E UTENSÍLIOS</v>
          </cell>
          <cell r="AC4188">
            <v>230</v>
          </cell>
          <cell r="AD4188" t="str">
            <v>BOM</v>
          </cell>
        </row>
        <row r="4189">
          <cell r="X4189">
            <v>11049</v>
          </cell>
          <cell r="Y4189">
            <v>810171</v>
          </cell>
          <cell r="Z4189" t="str">
            <v>FARMÁCIA – CAF</v>
          </cell>
          <cell r="AA4189">
            <v>4</v>
          </cell>
          <cell r="AB4189" t="str">
            <v>MÓVEIS E UTENSÍLIOS</v>
          </cell>
          <cell r="AC4189">
            <v>230</v>
          </cell>
          <cell r="AD4189" t="str">
            <v>BOM</v>
          </cell>
        </row>
        <row r="4190">
          <cell r="X4190">
            <v>11050</v>
          </cell>
          <cell r="Y4190">
            <v>810172</v>
          </cell>
          <cell r="Z4190" t="str">
            <v>FARMÁCIA – CAF</v>
          </cell>
          <cell r="AA4190">
            <v>4</v>
          </cell>
          <cell r="AB4190" t="str">
            <v>MÓVEIS E UTENSÍLIOS</v>
          </cell>
          <cell r="AC4190">
            <v>230</v>
          </cell>
          <cell r="AD4190" t="str">
            <v>BOM</v>
          </cell>
        </row>
        <row r="4191">
          <cell r="X4191">
            <v>11051</v>
          </cell>
          <cell r="Y4191">
            <v>810173</v>
          </cell>
          <cell r="Z4191" t="str">
            <v>FARMÁCIA – CAF</v>
          </cell>
          <cell r="AA4191">
            <v>4</v>
          </cell>
          <cell r="AB4191" t="str">
            <v>MÓVEIS E UTENSÍLIOS</v>
          </cell>
          <cell r="AC4191">
            <v>230</v>
          </cell>
          <cell r="AD4191" t="str">
            <v>BOM</v>
          </cell>
        </row>
        <row r="4192">
          <cell r="X4192">
            <v>11052</v>
          </cell>
          <cell r="Y4192">
            <v>810174</v>
          </cell>
          <cell r="Z4192" t="str">
            <v>FARMÁCIA – CAF</v>
          </cell>
          <cell r="AA4192">
            <v>4</v>
          </cell>
          <cell r="AB4192" t="str">
            <v>MÓVEIS E UTENSÍLIOS</v>
          </cell>
          <cell r="AC4192">
            <v>230</v>
          </cell>
          <cell r="AD4192" t="str">
            <v>BOM</v>
          </cell>
        </row>
        <row r="4193">
          <cell r="X4193">
            <v>11053</v>
          </cell>
          <cell r="Y4193">
            <v>810175</v>
          </cell>
          <cell r="Z4193" t="str">
            <v>FARMÁCIA – CAF</v>
          </cell>
          <cell r="AA4193">
            <v>4</v>
          </cell>
          <cell r="AB4193" t="str">
            <v>MÓVEIS E UTENSÍLIOS</v>
          </cell>
          <cell r="AC4193">
            <v>230</v>
          </cell>
          <cell r="AD4193" t="str">
            <v>BOM</v>
          </cell>
        </row>
        <row r="4194">
          <cell r="X4194">
            <v>11054</v>
          </cell>
          <cell r="Y4194">
            <v>810176</v>
          </cell>
          <cell r="Z4194" t="str">
            <v>FARMÁCIA – CAF</v>
          </cell>
          <cell r="AA4194">
            <v>4</v>
          </cell>
          <cell r="AB4194" t="str">
            <v>MÓVEIS E UTENSÍLIOS</v>
          </cell>
          <cell r="AC4194">
            <v>230</v>
          </cell>
          <cell r="AD4194" t="str">
            <v>BOM</v>
          </cell>
        </row>
        <row r="4195">
          <cell r="X4195">
            <v>11055</v>
          </cell>
          <cell r="Y4195">
            <v>810177</v>
          </cell>
          <cell r="Z4195" t="str">
            <v>FARMÁCIA – CAF</v>
          </cell>
          <cell r="AA4195">
            <v>4</v>
          </cell>
          <cell r="AB4195" t="str">
            <v>MÓVEIS E UTENSÍLIOS</v>
          </cell>
          <cell r="AC4195">
            <v>230</v>
          </cell>
          <cell r="AD4195" t="str">
            <v>BOM</v>
          </cell>
        </row>
        <row r="4196">
          <cell r="X4196">
            <v>11056</v>
          </cell>
          <cell r="Y4196">
            <v>810178</v>
          </cell>
          <cell r="Z4196" t="str">
            <v>FARMÁCIA – CAF</v>
          </cell>
          <cell r="AA4196">
            <v>4</v>
          </cell>
          <cell r="AB4196" t="str">
            <v>MÓVEIS E UTENSÍLIOS</v>
          </cell>
          <cell r="AC4196">
            <v>230</v>
          </cell>
          <cell r="AD4196" t="str">
            <v>BOM</v>
          </cell>
        </row>
        <row r="4197">
          <cell r="X4197">
            <v>11097</v>
          </cell>
          <cell r="Y4197">
            <v>2042384</v>
          </cell>
          <cell r="Z4197" t="str">
            <v>SESMT</v>
          </cell>
          <cell r="AA4197">
            <v>5</v>
          </cell>
          <cell r="AB4197" t="str">
            <v>MÓVEIS E UTENSÍLIOS</v>
          </cell>
          <cell r="AC4197">
            <v>250</v>
          </cell>
          <cell r="AD4197" t="str">
            <v>BOM</v>
          </cell>
        </row>
        <row r="4198">
          <cell r="X4198">
            <v>11098</v>
          </cell>
          <cell r="Y4198">
            <v>803679</v>
          </cell>
          <cell r="Z4198" t="str">
            <v>REABILITAÇÃO CARDÍACA</v>
          </cell>
          <cell r="AA4198">
            <v>4</v>
          </cell>
          <cell r="AB4198" t="str">
            <v>EQUIP. DE INFORMÁTICA</v>
          </cell>
          <cell r="AC4198">
            <v>1850</v>
          </cell>
          <cell r="AD4198" t="str">
            <v>BOM</v>
          </cell>
        </row>
        <row r="4199">
          <cell r="X4199">
            <v>11099</v>
          </cell>
          <cell r="Y4199">
            <v>803680</v>
          </cell>
          <cell r="Z4199" t="str">
            <v>REABILITAÇÃO CARDÍACA</v>
          </cell>
          <cell r="AA4199">
            <v>4</v>
          </cell>
          <cell r="AB4199" t="str">
            <v>EQUIP. DE INFORMÁTICA</v>
          </cell>
          <cell r="AC4199">
            <v>1850</v>
          </cell>
          <cell r="AD4199" t="str">
            <v>BOM</v>
          </cell>
        </row>
        <row r="4200">
          <cell r="X4200">
            <v>11100</v>
          </cell>
          <cell r="Y4200">
            <v>809210</v>
          </cell>
          <cell r="Z4200" t="str">
            <v>REABILITAÇÃO CARDÍACA</v>
          </cell>
          <cell r="AA4200">
            <v>10</v>
          </cell>
          <cell r="AB4200" t="str">
            <v>MAQ. E EQUIPAMENTOS</v>
          </cell>
          <cell r="AC4200">
            <v>5950</v>
          </cell>
          <cell r="AD4200" t="str">
            <v>BOM</v>
          </cell>
        </row>
        <row r="4201">
          <cell r="X4201">
            <v>11101</v>
          </cell>
          <cell r="Y4201">
            <v>809211</v>
          </cell>
          <cell r="Z4201" t="str">
            <v>REABILITAÇÃO CARDÍACA</v>
          </cell>
          <cell r="AA4201">
            <v>10</v>
          </cell>
          <cell r="AB4201" t="str">
            <v>MAQ. E EQUIPAMENTOS</v>
          </cell>
          <cell r="AC4201">
            <v>5950</v>
          </cell>
          <cell r="AD4201" t="str">
            <v>BOM</v>
          </cell>
        </row>
        <row r="4202">
          <cell r="X4202">
            <v>11102</v>
          </cell>
          <cell r="Y4202">
            <v>809212</v>
          </cell>
          <cell r="Z4202" t="str">
            <v>REABILITAÇÃO CARDÍACA</v>
          </cell>
          <cell r="AA4202">
            <v>10</v>
          </cell>
          <cell r="AB4202" t="str">
            <v>MAQ. E EQUIPAMENTOS</v>
          </cell>
          <cell r="AC4202">
            <v>5950</v>
          </cell>
          <cell r="AD4202" t="str">
            <v>BOM</v>
          </cell>
        </row>
        <row r="4203">
          <cell r="X4203">
            <v>11103</v>
          </cell>
          <cell r="Y4203">
            <v>809213</v>
          </cell>
          <cell r="Z4203" t="str">
            <v>REABILITAÇÃO CARDÍACA</v>
          </cell>
          <cell r="AA4203">
            <v>10</v>
          </cell>
          <cell r="AB4203" t="str">
            <v>MAQ. E EQUIPAMENTOS</v>
          </cell>
          <cell r="AC4203">
            <v>5950</v>
          </cell>
          <cell r="AD4203" t="str">
            <v>BOM</v>
          </cell>
        </row>
        <row r="4204">
          <cell r="X4204">
            <v>11104</v>
          </cell>
          <cell r="Y4204">
            <v>809214</v>
          </cell>
          <cell r="Z4204" t="str">
            <v>REABILITAÇÃO CARDÍACA</v>
          </cell>
          <cell r="AA4204">
            <v>10</v>
          </cell>
          <cell r="AB4204" t="str">
            <v>MAQ. E EQUIPAMENTOS</v>
          </cell>
          <cell r="AC4204">
            <v>5950</v>
          </cell>
          <cell r="AD4204" t="str">
            <v>BOM</v>
          </cell>
        </row>
        <row r="4205">
          <cell r="X4205">
            <v>11105</v>
          </cell>
          <cell r="Y4205">
            <v>809215</v>
          </cell>
          <cell r="Z4205" t="str">
            <v>REABILITAÇÃO CARDÍACA</v>
          </cell>
          <cell r="AA4205">
            <v>10</v>
          </cell>
          <cell r="AB4205" t="str">
            <v>MAQ. E EQUIPAMENTOS</v>
          </cell>
          <cell r="AC4205">
            <v>5950</v>
          </cell>
          <cell r="AD4205" t="str">
            <v>BOM</v>
          </cell>
        </row>
        <row r="4206">
          <cell r="X4206">
            <v>11106</v>
          </cell>
          <cell r="Y4206">
            <v>809216</v>
          </cell>
          <cell r="Z4206" t="str">
            <v>REABILITAÇÃO CARDÍACA</v>
          </cell>
          <cell r="AA4206">
            <v>10</v>
          </cell>
          <cell r="AB4206" t="str">
            <v>MAQ. E EQUIPAMENTOS</v>
          </cell>
          <cell r="AC4206">
            <v>795</v>
          </cell>
          <cell r="AD4206" t="str">
            <v>BOM</v>
          </cell>
        </row>
        <row r="4207">
          <cell r="X4207">
            <v>9845</v>
          </cell>
          <cell r="Y4207">
            <v>2042385</v>
          </cell>
          <cell r="Z4207" t="str">
            <v>CENTRO CIRÚRGICO</v>
          </cell>
          <cell r="AA4207">
            <v>10</v>
          </cell>
          <cell r="AB4207" t="str">
            <v>MAQ. E EQUIPAMENTOS</v>
          </cell>
          <cell r="AC4207">
            <v>1700</v>
          </cell>
          <cell r="AD4207" t="str">
            <v>BOM</v>
          </cell>
        </row>
        <row r="4208">
          <cell r="X4208">
            <v>9846</v>
          </cell>
          <cell r="Y4208">
            <v>2042386</v>
          </cell>
          <cell r="Z4208" t="str">
            <v>CENTRO CIRÚRGICO</v>
          </cell>
          <cell r="AA4208">
            <v>10</v>
          </cell>
          <cell r="AB4208" t="str">
            <v>MAQ. E EQUIPAMENTOS</v>
          </cell>
          <cell r="AC4208">
            <v>29500</v>
          </cell>
          <cell r="AD4208" t="str">
            <v>BOM</v>
          </cell>
        </row>
        <row r="4209">
          <cell r="X4209">
            <v>11114</v>
          </cell>
          <cell r="Y4209">
            <v>2042387</v>
          </cell>
          <cell r="Z4209" t="str">
            <v>5º ANDAR</v>
          </cell>
          <cell r="AA4209">
            <v>5</v>
          </cell>
          <cell r="AB4209" t="str">
            <v>EQUIP. DE INFORMÁTICA</v>
          </cell>
          <cell r="AC4209">
            <v>315</v>
          </cell>
          <cell r="AD4209" t="str">
            <v>BOM</v>
          </cell>
        </row>
        <row r="4210">
          <cell r="X4210">
            <v>11107</v>
          </cell>
          <cell r="Y4210">
            <v>2042388</v>
          </cell>
          <cell r="Z4210" t="str">
            <v>CENTRO CIRÚRGICO</v>
          </cell>
          <cell r="AA4210">
            <v>10</v>
          </cell>
          <cell r="AB4210" t="str">
            <v>MAQ. E EQUIPAMENTOS</v>
          </cell>
          <cell r="AC4210">
            <v>15500</v>
          </cell>
          <cell r="AD4210" t="str">
            <v>BOM</v>
          </cell>
        </row>
        <row r="4211">
          <cell r="X4211">
            <v>11108</v>
          </cell>
          <cell r="Y4211">
            <v>2042389</v>
          </cell>
          <cell r="Z4211" t="str">
            <v>CENTRO CIRÚRGICO</v>
          </cell>
          <cell r="AA4211">
            <v>10</v>
          </cell>
          <cell r="AB4211" t="str">
            <v>MAQ. E EQUIPAMENTOS</v>
          </cell>
          <cell r="AC4211">
            <v>1700</v>
          </cell>
          <cell r="AD4211" t="str">
            <v>BOM</v>
          </cell>
        </row>
        <row r="4212">
          <cell r="X4212">
            <v>11109</v>
          </cell>
          <cell r="Y4212">
            <v>2042390</v>
          </cell>
          <cell r="Z4212" t="str">
            <v>CENTRO CIRÚRGICO</v>
          </cell>
          <cell r="AA4212">
            <v>10</v>
          </cell>
          <cell r="AB4212" t="str">
            <v>MAQ. E EQUIPAMENTOS</v>
          </cell>
          <cell r="AC4212">
            <v>29500</v>
          </cell>
          <cell r="AD4212" t="str">
            <v>BOM</v>
          </cell>
        </row>
        <row r="4213">
          <cell r="X4213">
            <v>11110</v>
          </cell>
          <cell r="Y4213">
            <v>2042391</v>
          </cell>
          <cell r="Z4213" t="str">
            <v>CENTRO CIRÚRGICO</v>
          </cell>
          <cell r="AA4213">
            <v>10</v>
          </cell>
          <cell r="AB4213" t="str">
            <v>MAQ. E EQUIPAMENTOS</v>
          </cell>
          <cell r="AC4213">
            <v>45000</v>
          </cell>
          <cell r="AD4213" t="str">
            <v>BOM</v>
          </cell>
        </row>
        <row r="4214">
          <cell r="X4214">
            <v>11112</v>
          </cell>
          <cell r="Y4214">
            <v>2042392</v>
          </cell>
          <cell r="Z4214" t="str">
            <v>CENTRO CIRÚRGICO</v>
          </cell>
          <cell r="AA4214">
            <v>10</v>
          </cell>
          <cell r="AB4214" t="str">
            <v>MAQ. E EQUIPAMENTOS</v>
          </cell>
          <cell r="AC4214">
            <v>16000</v>
          </cell>
          <cell r="AD4214" t="str">
            <v>BOM</v>
          </cell>
        </row>
        <row r="4215">
          <cell r="X4215">
            <v>11113</v>
          </cell>
          <cell r="Y4215">
            <v>2042393</v>
          </cell>
          <cell r="Z4215" t="str">
            <v>CENTRO CIRÚRGICO</v>
          </cell>
          <cell r="AA4215">
            <v>10</v>
          </cell>
          <cell r="AB4215" t="str">
            <v>MAQ. E EQUIPAMENTOS</v>
          </cell>
          <cell r="AC4215">
            <v>35500</v>
          </cell>
          <cell r="AD4215" t="str">
            <v>BOM</v>
          </cell>
        </row>
        <row r="4216">
          <cell r="X4216">
            <v>9827</v>
          </cell>
          <cell r="Y4216">
            <v>2042394</v>
          </cell>
          <cell r="Z4216" t="str">
            <v>CLINICA MÉDICA</v>
          </cell>
          <cell r="AA4216">
            <v>8</v>
          </cell>
          <cell r="AB4216" t="str">
            <v>MAQ. E EQUIPAMENTOS</v>
          </cell>
          <cell r="AC4216">
            <v>1279.868</v>
          </cell>
          <cell r="AD4216" t="str">
            <v>BOM</v>
          </cell>
        </row>
        <row r="4217">
          <cell r="X4217">
            <v>9828</v>
          </cell>
          <cell r="Y4217">
            <v>2042395</v>
          </cell>
          <cell r="Z4217" t="str">
            <v>CLINICA MÉDICA</v>
          </cell>
          <cell r="AA4217">
            <v>8</v>
          </cell>
          <cell r="AB4217" t="str">
            <v>MAQ. E EQUIPAMENTOS</v>
          </cell>
          <cell r="AC4217">
            <v>1279.868</v>
          </cell>
          <cell r="AD4217" t="str">
            <v>BOM</v>
          </cell>
        </row>
        <row r="4218">
          <cell r="X4218">
            <v>9829</v>
          </cell>
          <cell r="Y4218">
            <v>2042396</v>
          </cell>
          <cell r="Z4218" t="str">
            <v>CLINICA MÉDICA</v>
          </cell>
          <cell r="AA4218">
            <v>8</v>
          </cell>
          <cell r="AB4218" t="str">
            <v>MAQ. E EQUIPAMENTOS</v>
          </cell>
          <cell r="AC4218">
            <v>1279.868</v>
          </cell>
          <cell r="AD4218" t="str">
            <v>BOM</v>
          </cell>
        </row>
        <row r="4219">
          <cell r="X4219">
            <v>9830</v>
          </cell>
          <cell r="Y4219">
            <v>2042397</v>
          </cell>
          <cell r="Z4219" t="str">
            <v>CLINICA MÉDICA</v>
          </cell>
          <cell r="AA4219">
            <v>8</v>
          </cell>
          <cell r="AB4219" t="str">
            <v>MAQ. E EQUIPAMENTOS</v>
          </cell>
          <cell r="AC4219">
            <v>1279.868</v>
          </cell>
          <cell r="AD4219" t="str">
            <v>BOM</v>
          </cell>
        </row>
        <row r="4220">
          <cell r="X4220">
            <v>9831</v>
          </cell>
          <cell r="Y4220">
            <v>2042398</v>
          </cell>
          <cell r="Z4220" t="str">
            <v>DIÁLISE</v>
          </cell>
          <cell r="AA4220">
            <v>8</v>
          </cell>
          <cell r="AB4220" t="str">
            <v>MAQ. E EQUIPAMENTOS</v>
          </cell>
          <cell r="AC4220">
            <v>1279.868</v>
          </cell>
          <cell r="AD4220" t="str">
            <v>BOM</v>
          </cell>
        </row>
        <row r="4221">
          <cell r="X4221">
            <v>9832</v>
          </cell>
          <cell r="Y4221">
            <v>2042399</v>
          </cell>
          <cell r="Z4221" t="str">
            <v>CLINICA MÉDICA</v>
          </cell>
          <cell r="AA4221">
            <v>8</v>
          </cell>
          <cell r="AB4221" t="str">
            <v>MAQ. E EQUIPAMENTOS</v>
          </cell>
          <cell r="AC4221">
            <v>1279.868</v>
          </cell>
          <cell r="AD4221" t="str">
            <v>BOM</v>
          </cell>
        </row>
        <row r="4222">
          <cell r="X4222">
            <v>9833</v>
          </cell>
          <cell r="Y4222">
            <v>2042400</v>
          </cell>
          <cell r="Z4222" t="str">
            <v>CLINICA MÉDICA</v>
          </cell>
          <cell r="AA4222">
            <v>8</v>
          </cell>
          <cell r="AB4222" t="str">
            <v>MAQ. E EQUIPAMENTOS</v>
          </cell>
          <cell r="AC4222">
            <v>1279.868</v>
          </cell>
          <cell r="AD4222" t="str">
            <v>BOM</v>
          </cell>
        </row>
        <row r="4223">
          <cell r="X4223">
            <v>9834</v>
          </cell>
          <cell r="Y4223">
            <v>2042401</v>
          </cell>
          <cell r="Z4223" t="str">
            <v>CLINICA MÉDICA</v>
          </cell>
          <cell r="AA4223">
            <v>8</v>
          </cell>
          <cell r="AB4223" t="str">
            <v>MAQ. E EQUIPAMENTOS</v>
          </cell>
          <cell r="AC4223">
            <v>1279.868</v>
          </cell>
          <cell r="AD4223" t="str">
            <v>BOM</v>
          </cell>
        </row>
        <row r="4224">
          <cell r="X4224">
            <v>9897</v>
          </cell>
          <cell r="Y4224">
            <v>2042402</v>
          </cell>
          <cell r="Z4224" t="str">
            <v>UNIDADE COLETORA DE SANGUE</v>
          </cell>
          <cell r="AA4224">
            <v>10</v>
          </cell>
          <cell r="AB4224" t="str">
            <v>MAQ. E EQUIPAMENTOS</v>
          </cell>
          <cell r="AC4224">
            <v>8000</v>
          </cell>
          <cell r="AD4224" t="str">
            <v>BOM</v>
          </cell>
        </row>
        <row r="4225">
          <cell r="X4225">
            <v>9898</v>
          </cell>
          <cell r="Y4225">
            <v>2042403</v>
          </cell>
          <cell r="Z4225" t="str">
            <v>REFEITÓRIO DOS TERC.</v>
          </cell>
          <cell r="AA4225">
            <v>6</v>
          </cell>
          <cell r="AB4225" t="str">
            <v>MAQ. E EQUIPAMENTOS</v>
          </cell>
          <cell r="AC4225">
            <v>502</v>
          </cell>
          <cell r="AD4225" t="str">
            <v>BOM</v>
          </cell>
        </row>
        <row r="4226">
          <cell r="X4226">
            <v>9851</v>
          </cell>
          <cell r="Y4226">
            <v>2042404</v>
          </cell>
          <cell r="Z4226" t="str">
            <v>AMBULATÓRIO</v>
          </cell>
          <cell r="AA4226">
            <v>6</v>
          </cell>
          <cell r="AB4226" t="str">
            <v>MÓVEIS E UTENSÍLIOS</v>
          </cell>
          <cell r="AC4226">
            <v>95</v>
          </cell>
          <cell r="AD4226" t="str">
            <v>BOM</v>
          </cell>
        </row>
        <row r="4227">
          <cell r="X4227">
            <v>9852</v>
          </cell>
          <cell r="Y4227">
            <v>2042405</v>
          </cell>
          <cell r="Z4227" t="str">
            <v>AMBULATÓRIO</v>
          </cell>
          <cell r="AA4227">
            <v>6</v>
          </cell>
          <cell r="AB4227" t="str">
            <v>MÓVEIS E UTENSÍLIOS</v>
          </cell>
          <cell r="AC4227">
            <v>95</v>
          </cell>
          <cell r="AD4227" t="str">
            <v>BOM</v>
          </cell>
        </row>
        <row r="4228">
          <cell r="X4228">
            <v>9853</v>
          </cell>
          <cell r="Y4228">
            <v>2042406</v>
          </cell>
          <cell r="Z4228" t="str">
            <v>AMBULATÓRIO</v>
          </cell>
          <cell r="AA4228">
            <v>6</v>
          </cell>
          <cell r="AB4228" t="str">
            <v>MÓVEIS E UTENSÍLIOS</v>
          </cell>
          <cell r="AC4228">
            <v>95</v>
          </cell>
          <cell r="AD4228" t="str">
            <v>BOM</v>
          </cell>
        </row>
        <row r="4229">
          <cell r="X4229">
            <v>9854</v>
          </cell>
          <cell r="Y4229">
            <v>2042407</v>
          </cell>
          <cell r="Z4229" t="str">
            <v>AMBULATÓRIO</v>
          </cell>
          <cell r="AA4229">
            <v>6</v>
          </cell>
          <cell r="AB4229" t="str">
            <v>MÓVEIS E UTENSÍLIOS</v>
          </cell>
          <cell r="AC4229">
            <v>95</v>
          </cell>
          <cell r="AD4229" t="str">
            <v>BOM</v>
          </cell>
        </row>
        <row r="4230">
          <cell r="X4230">
            <v>9855</v>
          </cell>
          <cell r="Y4230">
            <v>2042408</v>
          </cell>
          <cell r="Z4230" t="str">
            <v>AMBULATÓRIO</v>
          </cell>
          <cell r="AA4230">
            <v>6</v>
          </cell>
          <cell r="AB4230" t="str">
            <v>MÓVEIS E UTENSÍLIOS</v>
          </cell>
          <cell r="AC4230">
            <v>95</v>
          </cell>
          <cell r="AD4230" t="str">
            <v>BOM</v>
          </cell>
        </row>
        <row r="4231">
          <cell r="X4231">
            <v>9856</v>
          </cell>
          <cell r="Y4231">
            <v>2042409</v>
          </cell>
          <cell r="Z4231" t="str">
            <v>AMBULATÓRIO</v>
          </cell>
          <cell r="AA4231">
            <v>6</v>
          </cell>
          <cell r="AB4231" t="str">
            <v>MÓVEIS E UTENSÍLIOS</v>
          </cell>
          <cell r="AC4231">
            <v>95</v>
          </cell>
          <cell r="AD4231" t="str">
            <v>BOM</v>
          </cell>
        </row>
        <row r="4232">
          <cell r="X4232">
            <v>9857</v>
          </cell>
          <cell r="Y4232">
            <v>2042410</v>
          </cell>
          <cell r="Z4232" t="str">
            <v>AMBULATÓRIO</v>
          </cell>
          <cell r="AA4232">
            <v>6</v>
          </cell>
          <cell r="AB4232" t="str">
            <v>MÓVEIS E UTENSÍLIOS</v>
          </cell>
          <cell r="AC4232">
            <v>95</v>
          </cell>
          <cell r="AD4232" t="str">
            <v>BOM</v>
          </cell>
        </row>
        <row r="4233">
          <cell r="X4233">
            <v>9858</v>
          </cell>
          <cell r="Y4233">
            <v>2042411</v>
          </cell>
          <cell r="Z4233" t="str">
            <v>AMBULATÓRIO</v>
          </cell>
          <cell r="AA4233">
            <v>6</v>
          </cell>
          <cell r="AB4233" t="str">
            <v>MÓVEIS E UTENSÍLIOS</v>
          </cell>
          <cell r="AC4233">
            <v>95</v>
          </cell>
          <cell r="AD4233" t="str">
            <v>BOM</v>
          </cell>
        </row>
        <row r="4234">
          <cell r="X4234">
            <v>9859</v>
          </cell>
          <cell r="Y4234">
            <v>2042412</v>
          </cell>
          <cell r="Z4234" t="str">
            <v>AMBULATÓRIO</v>
          </cell>
          <cell r="AA4234">
            <v>6</v>
          </cell>
          <cell r="AB4234" t="str">
            <v>MÓVEIS E UTENSÍLIOS</v>
          </cell>
          <cell r="AC4234">
            <v>95</v>
          </cell>
          <cell r="AD4234" t="str">
            <v>BOM</v>
          </cell>
        </row>
        <row r="4235">
          <cell r="X4235">
            <v>9860</v>
          </cell>
          <cell r="Y4235">
            <v>2042413</v>
          </cell>
          <cell r="Z4235" t="str">
            <v>CLINICA CIRURGICA</v>
          </cell>
          <cell r="AA4235">
            <v>6</v>
          </cell>
          <cell r="AB4235" t="str">
            <v>MÓVEIS E UTENSÍLIOS</v>
          </cell>
          <cell r="AC4235">
            <v>95</v>
          </cell>
          <cell r="AD4235" t="str">
            <v>BOM</v>
          </cell>
        </row>
        <row r="4236">
          <cell r="X4236">
            <v>9861</v>
          </cell>
          <cell r="Y4236">
            <v>2042414</v>
          </cell>
          <cell r="Z4236" t="str">
            <v>CLINICA CIRURGICA</v>
          </cell>
          <cell r="AA4236">
            <v>6</v>
          </cell>
          <cell r="AB4236" t="str">
            <v>MÓVEIS E UTENSÍLIOS</v>
          </cell>
          <cell r="AC4236">
            <v>95</v>
          </cell>
          <cell r="AD4236" t="str">
            <v>BOM</v>
          </cell>
        </row>
        <row r="4237">
          <cell r="X4237">
            <v>9862</v>
          </cell>
          <cell r="Y4237">
            <v>2042415</v>
          </cell>
          <cell r="Z4237" t="str">
            <v>CLINICA CIRURGICA</v>
          </cell>
          <cell r="AA4237">
            <v>6</v>
          </cell>
          <cell r="AB4237" t="str">
            <v>MÓVEIS E UTENSÍLIOS</v>
          </cell>
          <cell r="AC4237">
            <v>95</v>
          </cell>
          <cell r="AD4237" t="str">
            <v>BOM</v>
          </cell>
        </row>
        <row r="4238">
          <cell r="X4238">
            <v>9863</v>
          </cell>
          <cell r="Y4238">
            <v>2042416</v>
          </cell>
          <cell r="Z4238" t="str">
            <v>CLINICA CIRURGICA</v>
          </cell>
          <cell r="AA4238">
            <v>6</v>
          </cell>
          <cell r="AB4238" t="str">
            <v>MÓVEIS E UTENSÍLIOS</v>
          </cell>
          <cell r="AC4238">
            <v>95</v>
          </cell>
          <cell r="AD4238" t="str">
            <v>BOM</v>
          </cell>
        </row>
        <row r="4239">
          <cell r="X4239">
            <v>9864</v>
          </cell>
          <cell r="Y4239">
            <v>2042417</v>
          </cell>
          <cell r="Z4239" t="str">
            <v>CLINICA CIRURGICA</v>
          </cell>
          <cell r="AA4239">
            <v>6</v>
          </cell>
          <cell r="AB4239" t="str">
            <v>MÓVEIS E UTENSÍLIOS</v>
          </cell>
          <cell r="AC4239">
            <v>95</v>
          </cell>
          <cell r="AD4239" t="str">
            <v>BOM</v>
          </cell>
        </row>
        <row r="4240">
          <cell r="X4240">
            <v>9865</v>
          </cell>
          <cell r="Y4240">
            <v>2042418</v>
          </cell>
          <cell r="Z4240" t="str">
            <v>CLINICA CIRURGICA</v>
          </cell>
          <cell r="AA4240">
            <v>6</v>
          </cell>
          <cell r="AB4240" t="str">
            <v>MÓVEIS E UTENSÍLIOS</v>
          </cell>
          <cell r="AC4240">
            <v>95</v>
          </cell>
          <cell r="AD4240" t="str">
            <v>BOM</v>
          </cell>
        </row>
        <row r="4241">
          <cell r="X4241">
            <v>9866</v>
          </cell>
          <cell r="Y4241">
            <v>2042419</v>
          </cell>
          <cell r="Z4241" t="str">
            <v>CLINICA CIRURGICA</v>
          </cell>
          <cell r="AA4241">
            <v>6</v>
          </cell>
          <cell r="AB4241" t="str">
            <v>MÓVEIS E UTENSÍLIOS</v>
          </cell>
          <cell r="AC4241">
            <v>95</v>
          </cell>
          <cell r="AD4241" t="str">
            <v>BOM</v>
          </cell>
        </row>
        <row r="4242">
          <cell r="X4242">
            <v>9867</v>
          </cell>
          <cell r="Y4242">
            <v>2042420</v>
          </cell>
          <cell r="Z4242" t="str">
            <v>CLINICA CIRURGICA</v>
          </cell>
          <cell r="AA4242">
            <v>6</v>
          </cell>
          <cell r="AB4242" t="str">
            <v>MÓVEIS E UTENSÍLIOS</v>
          </cell>
          <cell r="AC4242">
            <v>95</v>
          </cell>
          <cell r="AD4242" t="str">
            <v>BOM</v>
          </cell>
        </row>
        <row r="4243">
          <cell r="X4243">
            <v>9868</v>
          </cell>
          <cell r="Y4243">
            <v>2042421</v>
          </cell>
          <cell r="Z4243" t="str">
            <v>CLINICA CIRURGICA</v>
          </cell>
          <cell r="AA4243">
            <v>6</v>
          </cell>
          <cell r="AB4243" t="str">
            <v>MÓVEIS E UTENSÍLIOS</v>
          </cell>
          <cell r="AC4243">
            <v>95</v>
          </cell>
          <cell r="AD4243" t="str">
            <v>BOM</v>
          </cell>
        </row>
        <row r="4244">
          <cell r="X4244">
            <v>9869</v>
          </cell>
          <cell r="Y4244">
            <v>2042422</v>
          </cell>
          <cell r="Z4244" t="str">
            <v>CLINICA CIRURGICA</v>
          </cell>
          <cell r="AA4244">
            <v>6</v>
          </cell>
          <cell r="AB4244" t="str">
            <v>MÓVEIS E UTENSÍLIOS</v>
          </cell>
          <cell r="AC4244">
            <v>95</v>
          </cell>
          <cell r="AD4244" t="str">
            <v>BOM</v>
          </cell>
        </row>
        <row r="4245">
          <cell r="X4245">
            <v>9870</v>
          </cell>
          <cell r="Y4245">
            <v>2042423</v>
          </cell>
          <cell r="Z4245" t="str">
            <v>CLINICA CIRURGICA</v>
          </cell>
          <cell r="AA4245">
            <v>6</v>
          </cell>
          <cell r="AB4245" t="str">
            <v>MÓVEIS E UTENSÍLIOS</v>
          </cell>
          <cell r="AC4245">
            <v>95</v>
          </cell>
          <cell r="AD4245" t="str">
            <v>BOM</v>
          </cell>
        </row>
        <row r="4246">
          <cell r="X4246">
            <v>9871</v>
          </cell>
          <cell r="Y4246">
            <v>2042434</v>
          </cell>
          <cell r="Z4246" t="str">
            <v>CLINICA CIRURGICA</v>
          </cell>
          <cell r="AA4246">
            <v>6</v>
          </cell>
          <cell r="AB4246" t="str">
            <v>MÓVEIS E UTENSÍLIOS</v>
          </cell>
          <cell r="AC4246">
            <v>95</v>
          </cell>
          <cell r="AD4246" t="str">
            <v>BOM</v>
          </cell>
        </row>
        <row r="4247">
          <cell r="X4247">
            <v>9872</v>
          </cell>
          <cell r="Y4247">
            <v>2042425</v>
          </cell>
          <cell r="Z4247" t="str">
            <v>CLINICA CIRURGICA</v>
          </cell>
          <cell r="AA4247">
            <v>6</v>
          </cell>
          <cell r="AB4247" t="str">
            <v>MÓVEIS E UTENSÍLIOS</v>
          </cell>
          <cell r="AC4247">
            <v>95</v>
          </cell>
          <cell r="AD4247" t="str">
            <v>BOM</v>
          </cell>
        </row>
        <row r="4248">
          <cell r="X4248">
            <v>9873</v>
          </cell>
          <cell r="Y4248">
            <v>2042426</v>
          </cell>
          <cell r="Z4248" t="str">
            <v>CLINICA CIRURGICA</v>
          </cell>
          <cell r="AA4248">
            <v>6</v>
          </cell>
          <cell r="AB4248" t="str">
            <v>MÓVEIS E UTENSÍLIOS</v>
          </cell>
          <cell r="AC4248">
            <v>95</v>
          </cell>
          <cell r="AD4248" t="str">
            <v>BOM</v>
          </cell>
        </row>
        <row r="4249">
          <cell r="X4249">
            <v>9874</v>
          </cell>
          <cell r="Y4249">
            <v>2042427</v>
          </cell>
          <cell r="Z4249" t="str">
            <v>CLINICA CIRURGICA</v>
          </cell>
          <cell r="AA4249">
            <v>6</v>
          </cell>
          <cell r="AB4249" t="str">
            <v>MÓVEIS E UTENSÍLIOS</v>
          </cell>
          <cell r="AC4249">
            <v>95</v>
          </cell>
          <cell r="AD4249" t="str">
            <v>BOM</v>
          </cell>
        </row>
        <row r="4250">
          <cell r="X4250">
            <v>9875</v>
          </cell>
          <cell r="Y4250">
            <v>2042428</v>
          </cell>
          <cell r="Z4250" t="str">
            <v>CLINICA CIRURGICA</v>
          </cell>
          <cell r="AA4250">
            <v>6</v>
          </cell>
          <cell r="AB4250" t="str">
            <v>MÓVEIS E UTENSÍLIOS</v>
          </cell>
          <cell r="AC4250">
            <v>95</v>
          </cell>
          <cell r="AD4250" t="str">
            <v>BOM</v>
          </cell>
        </row>
        <row r="4251">
          <cell r="X4251">
            <v>9876</v>
          </cell>
          <cell r="Y4251">
            <v>2042429</v>
          </cell>
          <cell r="Z4251" t="str">
            <v>CLINICA CIRURGICA</v>
          </cell>
          <cell r="AA4251">
            <v>6</v>
          </cell>
          <cell r="AB4251" t="str">
            <v>MÓVEIS E UTENSÍLIOS</v>
          </cell>
          <cell r="AC4251">
            <v>95</v>
          </cell>
          <cell r="AD4251" t="str">
            <v>BOM</v>
          </cell>
        </row>
        <row r="4252">
          <cell r="X4252">
            <v>9877</v>
          </cell>
          <cell r="Y4252">
            <v>2042430</v>
          </cell>
          <cell r="Z4252" t="str">
            <v>CLINICA CIRURGICA</v>
          </cell>
          <cell r="AA4252">
            <v>6</v>
          </cell>
          <cell r="AB4252" t="str">
            <v>MÓVEIS E UTENSÍLIOS</v>
          </cell>
          <cell r="AC4252">
            <v>95</v>
          </cell>
          <cell r="AD4252" t="str">
            <v>BOM</v>
          </cell>
        </row>
        <row r="4253">
          <cell r="X4253">
            <v>9878</v>
          </cell>
          <cell r="Y4253">
            <v>2042431</v>
          </cell>
          <cell r="Z4253" t="str">
            <v>CLINICA CIRURGICA</v>
          </cell>
          <cell r="AA4253">
            <v>6</v>
          </cell>
          <cell r="AB4253" t="str">
            <v>MÓVEIS E UTENSÍLIOS</v>
          </cell>
          <cell r="AC4253">
            <v>95</v>
          </cell>
          <cell r="AD4253" t="str">
            <v>BOM</v>
          </cell>
        </row>
        <row r="4254">
          <cell r="X4254">
            <v>9879</v>
          </cell>
          <cell r="Y4254">
            <v>2042432</v>
          </cell>
          <cell r="Z4254" t="str">
            <v>CLINICA MÉDICA</v>
          </cell>
          <cell r="AA4254">
            <v>6</v>
          </cell>
          <cell r="AB4254" t="str">
            <v>MÓVEIS E UTENSÍLIOS</v>
          </cell>
          <cell r="AC4254">
            <v>95</v>
          </cell>
          <cell r="AD4254" t="str">
            <v>BOM</v>
          </cell>
        </row>
        <row r="4255">
          <cell r="X4255">
            <v>9880</v>
          </cell>
          <cell r="Y4255">
            <v>2042433</v>
          </cell>
          <cell r="Z4255" t="str">
            <v>CLINICA MÉDICA</v>
          </cell>
          <cell r="AA4255">
            <v>6</v>
          </cell>
          <cell r="AB4255" t="str">
            <v>MÓVEIS E UTENSÍLIOS</v>
          </cell>
          <cell r="AC4255">
            <v>95</v>
          </cell>
          <cell r="AD4255" t="str">
            <v>BOM</v>
          </cell>
        </row>
        <row r="4256">
          <cell r="X4256">
            <v>9881</v>
          </cell>
          <cell r="Y4256">
            <v>2042424</v>
          </cell>
          <cell r="Z4256" t="str">
            <v>CLINICA MÉDICA</v>
          </cell>
          <cell r="AA4256">
            <v>6</v>
          </cell>
          <cell r="AB4256" t="str">
            <v>MÓVEIS E UTENSÍLIOS</v>
          </cell>
          <cell r="AC4256">
            <v>95</v>
          </cell>
          <cell r="AD4256" t="str">
            <v>BOM</v>
          </cell>
        </row>
        <row r="4257">
          <cell r="X4257">
            <v>9882</v>
          </cell>
          <cell r="Y4257">
            <v>2042435</v>
          </cell>
          <cell r="Z4257" t="str">
            <v>CLINICA MÉDICA</v>
          </cell>
          <cell r="AA4257">
            <v>6</v>
          </cell>
          <cell r="AB4257" t="str">
            <v>MÓVEIS E UTENSÍLIOS</v>
          </cell>
          <cell r="AC4257">
            <v>95</v>
          </cell>
          <cell r="AD4257" t="str">
            <v>BOM</v>
          </cell>
        </row>
        <row r="4258">
          <cell r="X4258">
            <v>9883</v>
          </cell>
          <cell r="Y4258">
            <v>2042436</v>
          </cell>
          <cell r="Z4258" t="str">
            <v>CLINICA MÉDICA</v>
          </cell>
          <cell r="AA4258">
            <v>6</v>
          </cell>
          <cell r="AB4258" t="str">
            <v>MÓVEIS E UTENSÍLIOS</v>
          </cell>
          <cell r="AC4258">
            <v>95</v>
          </cell>
          <cell r="AD4258" t="str">
            <v>BOM</v>
          </cell>
        </row>
        <row r="4259">
          <cell r="X4259">
            <v>9884</v>
          </cell>
          <cell r="Y4259">
            <v>2042437</v>
          </cell>
          <cell r="Z4259" t="str">
            <v>CLINICA MÉDICA</v>
          </cell>
          <cell r="AA4259">
            <v>6</v>
          </cell>
          <cell r="AB4259" t="str">
            <v>MÓVEIS E UTENSÍLIOS</v>
          </cell>
          <cell r="AC4259">
            <v>95</v>
          </cell>
          <cell r="AD4259" t="str">
            <v>BOM</v>
          </cell>
        </row>
        <row r="4260">
          <cell r="X4260">
            <v>9885</v>
          </cell>
          <cell r="Y4260">
            <v>2042438</v>
          </cell>
          <cell r="Z4260" t="str">
            <v>CLINICA MÉDICA</v>
          </cell>
          <cell r="AA4260">
            <v>6</v>
          </cell>
          <cell r="AB4260" t="str">
            <v>MÓVEIS E UTENSÍLIOS</v>
          </cell>
          <cell r="AC4260">
            <v>95</v>
          </cell>
          <cell r="AD4260" t="str">
            <v>BOM</v>
          </cell>
        </row>
        <row r="4261">
          <cell r="X4261">
            <v>9886</v>
          </cell>
          <cell r="Y4261">
            <v>2042439</v>
          </cell>
          <cell r="Z4261" t="str">
            <v>CLINICA MÉDICA</v>
          </cell>
          <cell r="AA4261">
            <v>6</v>
          </cell>
          <cell r="AB4261" t="str">
            <v>MÓVEIS E UTENSÍLIOS</v>
          </cell>
          <cell r="AC4261">
            <v>95</v>
          </cell>
          <cell r="AD4261" t="str">
            <v>BOM</v>
          </cell>
        </row>
        <row r="4262">
          <cell r="X4262">
            <v>9887</v>
          </cell>
          <cell r="Y4262">
            <v>2042440</v>
          </cell>
          <cell r="Z4262" t="str">
            <v>CLINICA MÉDICA</v>
          </cell>
          <cell r="AA4262">
            <v>6</v>
          </cell>
          <cell r="AB4262" t="str">
            <v>MÓVEIS E UTENSÍLIOS</v>
          </cell>
          <cell r="AC4262">
            <v>95</v>
          </cell>
          <cell r="AD4262" t="str">
            <v>BOM</v>
          </cell>
        </row>
        <row r="4263">
          <cell r="X4263">
            <v>9888</v>
          </cell>
          <cell r="Y4263">
            <v>2042441</v>
          </cell>
          <cell r="Z4263" t="str">
            <v>DIÁLISE</v>
          </cell>
          <cell r="AA4263">
            <v>6</v>
          </cell>
          <cell r="AB4263" t="str">
            <v>MÓVEIS E UTENSÍLIOS</v>
          </cell>
          <cell r="AC4263">
            <v>95</v>
          </cell>
          <cell r="AD4263" t="str">
            <v>BOM</v>
          </cell>
        </row>
        <row r="4264">
          <cell r="X4264">
            <v>9889</v>
          </cell>
          <cell r="Y4264">
            <v>2042442</v>
          </cell>
          <cell r="Z4264" t="str">
            <v>DIÁLISE</v>
          </cell>
          <cell r="AA4264">
            <v>6</v>
          </cell>
          <cell r="AB4264" t="str">
            <v>MÓVEIS E UTENSÍLIOS</v>
          </cell>
          <cell r="AC4264">
            <v>95</v>
          </cell>
          <cell r="AD4264" t="str">
            <v>BOM</v>
          </cell>
        </row>
        <row r="4265">
          <cell r="X4265">
            <v>9890</v>
          </cell>
          <cell r="Y4265">
            <v>2042443</v>
          </cell>
          <cell r="Z4265" t="str">
            <v>DIÁLISE</v>
          </cell>
          <cell r="AA4265">
            <v>6</v>
          </cell>
          <cell r="AB4265" t="str">
            <v>MÓVEIS E UTENSÍLIOS</v>
          </cell>
          <cell r="AC4265">
            <v>95</v>
          </cell>
          <cell r="AD4265" t="str">
            <v>BOM</v>
          </cell>
        </row>
        <row r="4266">
          <cell r="X4266">
            <v>9891</v>
          </cell>
          <cell r="Y4266">
            <v>2042444</v>
          </cell>
          <cell r="Z4266" t="str">
            <v>GALPÃO ALMOXARIFADO</v>
          </cell>
          <cell r="AA4266">
            <v>6</v>
          </cell>
          <cell r="AB4266" t="str">
            <v>MÓVEIS E UTENSÍLIOS</v>
          </cell>
          <cell r="AC4266">
            <v>95</v>
          </cell>
          <cell r="AD4266" t="str">
            <v>SUCATA</v>
          </cell>
        </row>
        <row r="4267">
          <cell r="X4267">
            <v>9892</v>
          </cell>
          <cell r="Y4267">
            <v>2042445</v>
          </cell>
          <cell r="Z4267" t="str">
            <v>DIÁLISE</v>
          </cell>
          <cell r="AA4267">
            <v>6</v>
          </cell>
          <cell r="AB4267" t="str">
            <v>MÓVEIS E UTENSÍLIOS</v>
          </cell>
          <cell r="AC4267">
            <v>95</v>
          </cell>
          <cell r="AD4267" t="str">
            <v>BOM</v>
          </cell>
        </row>
        <row r="4268">
          <cell r="X4268">
            <v>9893</v>
          </cell>
          <cell r="Y4268">
            <v>2042446</v>
          </cell>
          <cell r="Z4268" t="str">
            <v>GALPÃO ALMOXARIFADO</v>
          </cell>
          <cell r="AA4268">
            <v>6</v>
          </cell>
          <cell r="AB4268" t="str">
            <v>MÓVEIS E UTENSÍLIOS</v>
          </cell>
          <cell r="AC4268">
            <v>95</v>
          </cell>
          <cell r="AD4268" t="str">
            <v>SUCATA</v>
          </cell>
        </row>
        <row r="4269">
          <cell r="X4269">
            <v>9894</v>
          </cell>
          <cell r="Y4269">
            <v>2042447</v>
          </cell>
          <cell r="Z4269" t="str">
            <v>CUIDADOS PALIATIVOS - 2 ANDAR</v>
          </cell>
          <cell r="AA4269">
            <v>6</v>
          </cell>
          <cell r="AB4269" t="str">
            <v>MÓVEIS E UTENSÍLIOS</v>
          </cell>
          <cell r="AC4269">
            <v>95</v>
          </cell>
          <cell r="AD4269" t="str">
            <v>BOM</v>
          </cell>
        </row>
        <row r="4270">
          <cell r="X4270">
            <v>9895</v>
          </cell>
          <cell r="Y4270">
            <v>2042448</v>
          </cell>
          <cell r="Z4270" t="str">
            <v>CUIDADOS PALIATIVOS - 2 ANDAR</v>
          </cell>
          <cell r="AA4270">
            <v>6</v>
          </cell>
          <cell r="AB4270" t="str">
            <v>MÓVEIS E UTENSÍLIOS</v>
          </cell>
          <cell r="AC4270">
            <v>95</v>
          </cell>
          <cell r="AD4270" t="str">
            <v>BOM</v>
          </cell>
        </row>
        <row r="4271">
          <cell r="X4271">
            <v>9896</v>
          </cell>
          <cell r="Y4271">
            <v>2042449</v>
          </cell>
          <cell r="Z4271" t="str">
            <v>CUIDADOS PALIATIVOS - 2 ANDAR</v>
          </cell>
          <cell r="AA4271">
            <v>6</v>
          </cell>
          <cell r="AB4271" t="str">
            <v>MÓVEIS E UTENSÍLIOS</v>
          </cell>
          <cell r="AC4271">
            <v>95</v>
          </cell>
          <cell r="AD4271" t="str">
            <v>BOM</v>
          </cell>
        </row>
        <row r="4272">
          <cell r="X4272">
            <v>9843</v>
          </cell>
          <cell r="Y4272">
            <v>2042450</v>
          </cell>
          <cell r="Z4272" t="str">
            <v>CENTRAL DE GASES MEDICINAIS</v>
          </cell>
          <cell r="AA4272">
            <v>3</v>
          </cell>
          <cell r="AB4272" t="str">
            <v>MAQ. E EQUIPAMENTOS</v>
          </cell>
          <cell r="AC4272">
            <v>6480</v>
          </cell>
          <cell r="AD4272" t="str">
            <v>BOM</v>
          </cell>
        </row>
        <row r="4273">
          <cell r="X4273">
            <v>11115</v>
          </cell>
          <cell r="Y4273">
            <v>2042451</v>
          </cell>
          <cell r="Z4273" t="str">
            <v>LANCHONETE 5 ANDAR</v>
          </cell>
          <cell r="AA4273">
            <v>5</v>
          </cell>
          <cell r="AB4273" t="str">
            <v>MÓVEIS E UTENSÍLIOS</v>
          </cell>
          <cell r="AC4273">
            <v>297</v>
          </cell>
          <cell r="AD4273" t="str">
            <v>BOM</v>
          </cell>
        </row>
        <row r="4274">
          <cell r="X4274">
            <v>11116</v>
          </cell>
          <cell r="Y4274">
            <v>2042452</v>
          </cell>
          <cell r="Z4274" t="str">
            <v>LANCHONETE 5 ANDAR</v>
          </cell>
          <cell r="AA4274">
            <v>5</v>
          </cell>
          <cell r="AB4274" t="str">
            <v>MÓVEIS E UTENSÍLIOS</v>
          </cell>
          <cell r="AC4274">
            <v>370</v>
          </cell>
          <cell r="AD4274" t="str">
            <v>BOM</v>
          </cell>
        </row>
        <row r="4275">
          <cell r="X4275">
            <v>11117</v>
          </cell>
          <cell r="Y4275">
            <v>2042453</v>
          </cell>
          <cell r="Z4275" t="str">
            <v>LANCHONETE 5 ANDAR</v>
          </cell>
          <cell r="AA4275">
            <v>5</v>
          </cell>
          <cell r="AB4275" t="str">
            <v>MÓVEIS E UTENSÍLIOS</v>
          </cell>
          <cell r="AC4275">
            <v>370</v>
          </cell>
          <cell r="AD4275" t="str">
            <v>BOM</v>
          </cell>
        </row>
        <row r="4276">
          <cell r="X4276">
            <v>11118</v>
          </cell>
          <cell r="Y4276">
            <v>2042454</v>
          </cell>
          <cell r="Z4276" t="str">
            <v>LANCHONETE 5 ANDAR</v>
          </cell>
          <cell r="AA4276">
            <v>5</v>
          </cell>
          <cell r="AB4276" t="str">
            <v>MÓVEIS E UTENSÍLIOS</v>
          </cell>
          <cell r="AC4276">
            <v>370</v>
          </cell>
          <cell r="AD4276" t="str">
            <v>BOM</v>
          </cell>
        </row>
        <row r="4277">
          <cell r="X4277">
            <v>11119</v>
          </cell>
          <cell r="Y4277">
            <v>2042455</v>
          </cell>
          <cell r="Z4277" t="str">
            <v>LANCHONETE 5 ANDAR</v>
          </cell>
          <cell r="AA4277">
            <v>5</v>
          </cell>
          <cell r="AB4277" t="str">
            <v>MÓVEIS E UTENSÍLIOS</v>
          </cell>
          <cell r="AC4277">
            <v>875</v>
          </cell>
          <cell r="AD4277" t="str">
            <v>BOM</v>
          </cell>
        </row>
        <row r="4278">
          <cell r="X4278">
            <v>11120</v>
          </cell>
          <cell r="Y4278">
            <v>2042456</v>
          </cell>
          <cell r="Z4278" t="str">
            <v>LANCHONETE 5 ANDAR</v>
          </cell>
          <cell r="AA4278">
            <v>5</v>
          </cell>
          <cell r="AB4278" t="str">
            <v>MÓVEIS E UTENSÍLIOS</v>
          </cell>
          <cell r="AC4278">
            <v>149</v>
          </cell>
          <cell r="AD4278" t="str">
            <v>BOM</v>
          </cell>
        </row>
        <row r="4279">
          <cell r="X4279">
            <v>11121</v>
          </cell>
          <cell r="Y4279">
            <v>2042457</v>
          </cell>
          <cell r="Z4279" t="str">
            <v>LANCHONETE 5 ANDAR</v>
          </cell>
          <cell r="AA4279">
            <v>5</v>
          </cell>
          <cell r="AB4279" t="str">
            <v>MÓVEIS E UTENSÍLIOS</v>
          </cell>
          <cell r="AC4279">
            <v>149</v>
          </cell>
          <cell r="AD4279" t="str">
            <v>BOM</v>
          </cell>
        </row>
        <row r="4280">
          <cell r="X4280">
            <v>11126</v>
          </cell>
          <cell r="Y4280">
            <v>2042458</v>
          </cell>
          <cell r="Z4280" t="str">
            <v>AUDITÓRIO LUIZ RASSI – HGG</v>
          </cell>
          <cell r="AA4280">
            <v>5</v>
          </cell>
          <cell r="AB4280" t="str">
            <v>EQUIP. DE INFORMÁTICA</v>
          </cell>
          <cell r="AC4280">
            <v>2300</v>
          </cell>
          <cell r="AD4280" t="str">
            <v>BOM</v>
          </cell>
        </row>
        <row r="4281">
          <cell r="X4281">
            <v>11127</v>
          </cell>
          <cell r="Y4281">
            <v>2042459</v>
          </cell>
          <cell r="Z4281" t="str">
            <v>AUDITÓRIO LUIZ RASSI – HGG</v>
          </cell>
          <cell r="AA4281">
            <v>5</v>
          </cell>
          <cell r="AB4281" t="str">
            <v>EQUIP. DE INFORMÁTICA</v>
          </cell>
          <cell r="AC4281">
            <v>1450</v>
          </cell>
          <cell r="AD4281" t="str">
            <v>BOM</v>
          </cell>
        </row>
        <row r="4282">
          <cell r="X4282">
            <v>11128</v>
          </cell>
          <cell r="Y4282">
            <v>2042460</v>
          </cell>
          <cell r="Z4282" t="str">
            <v>AUDITÓRIO LUIZ RASSI – HGG</v>
          </cell>
          <cell r="AA4282">
            <v>4</v>
          </cell>
          <cell r="AB4282" t="str">
            <v>MAQ. E EQUIPAMENTOS</v>
          </cell>
          <cell r="AC4282">
            <v>315</v>
          </cell>
          <cell r="AD4282" t="str">
            <v>BOM</v>
          </cell>
        </row>
        <row r="4283">
          <cell r="X4283">
            <v>11129</v>
          </cell>
          <cell r="Y4283">
            <v>2042461</v>
          </cell>
          <cell r="Z4283" t="str">
            <v>AUDITÓRIO LUIZ RASSI – HGG</v>
          </cell>
          <cell r="AA4283">
            <v>4</v>
          </cell>
          <cell r="AB4283" t="str">
            <v>MAQ. E EQUIPAMENTOS</v>
          </cell>
          <cell r="AC4283">
            <v>820</v>
          </cell>
          <cell r="AD4283" t="str">
            <v>BOM</v>
          </cell>
        </row>
        <row r="4284">
          <cell r="X4284">
            <v>11130</v>
          </cell>
          <cell r="Y4284">
            <v>2042462</v>
          </cell>
          <cell r="Z4284" t="str">
            <v>AUDITÓRIO LUIZ RASSI – HGG</v>
          </cell>
          <cell r="AA4284">
            <v>7</v>
          </cell>
          <cell r="AB4284" t="str">
            <v>MAQ. E EQUIPAMENTOS</v>
          </cell>
          <cell r="AC4284">
            <v>325</v>
          </cell>
          <cell r="AD4284" t="str">
            <v>BOM</v>
          </cell>
        </row>
        <row r="4285">
          <cell r="X4285">
            <v>11131</v>
          </cell>
          <cell r="Y4285">
            <v>2042463</v>
          </cell>
          <cell r="Z4285" t="str">
            <v>AUDITÓRIO LUIZ RASSI – HGG</v>
          </cell>
          <cell r="AA4285">
            <v>7</v>
          </cell>
          <cell r="AB4285" t="str">
            <v>MAQ. E EQUIPAMENTOS</v>
          </cell>
          <cell r="AC4285">
            <v>325</v>
          </cell>
          <cell r="AD4285" t="str">
            <v>BOM</v>
          </cell>
        </row>
        <row r="4286">
          <cell r="X4286">
            <v>11132</v>
          </cell>
          <cell r="Y4286">
            <v>2042464</v>
          </cell>
          <cell r="Z4286" t="str">
            <v>AUDITÓRIO LUIZ RASSI – HGG</v>
          </cell>
          <cell r="AA4286">
            <v>7</v>
          </cell>
          <cell r="AB4286" t="str">
            <v>MAQ. E EQUIPAMENTOS</v>
          </cell>
          <cell r="AC4286">
            <v>325</v>
          </cell>
          <cell r="AD4286" t="str">
            <v>BOM</v>
          </cell>
        </row>
        <row r="4287">
          <cell r="X4287">
            <v>11133</v>
          </cell>
          <cell r="Y4287">
            <v>2042465</v>
          </cell>
          <cell r="Z4287" t="str">
            <v>AUDITÓRIO LUIZ RASSI – HGG</v>
          </cell>
          <cell r="AA4287">
            <v>7</v>
          </cell>
          <cell r="AB4287" t="str">
            <v>MAQ. E EQUIPAMENTOS</v>
          </cell>
          <cell r="AC4287">
            <v>325</v>
          </cell>
          <cell r="AD4287" t="str">
            <v>BOM</v>
          </cell>
        </row>
        <row r="4288">
          <cell r="X4288">
            <v>11134</v>
          </cell>
          <cell r="Y4288">
            <v>2042466</v>
          </cell>
          <cell r="Z4288" t="str">
            <v>AUDITÓRIO LUIZ RASSI – HGG</v>
          </cell>
          <cell r="AA4288">
            <v>7</v>
          </cell>
          <cell r="AB4288" t="str">
            <v>MAQ. E EQUIPAMENTOS</v>
          </cell>
          <cell r="AC4288">
            <v>325</v>
          </cell>
          <cell r="AD4288" t="str">
            <v>BOM</v>
          </cell>
        </row>
        <row r="4289">
          <cell r="X4289">
            <v>11135</v>
          </cell>
          <cell r="Y4289">
            <v>2042467</v>
          </cell>
          <cell r="Z4289" t="str">
            <v>AUDITÓRIO LUIZ RASSI – HGG</v>
          </cell>
          <cell r="AA4289">
            <v>7</v>
          </cell>
          <cell r="AB4289" t="str">
            <v>MAQ. E EQUIPAMENTOS</v>
          </cell>
          <cell r="AC4289">
            <v>325</v>
          </cell>
          <cell r="AD4289" t="str">
            <v>BOM</v>
          </cell>
        </row>
        <row r="4290">
          <cell r="X4290">
            <v>11057</v>
          </cell>
          <cell r="Y4290">
            <v>2042468</v>
          </cell>
          <cell r="Z4290" t="str">
            <v>DIRETORIA TÉCNICA</v>
          </cell>
          <cell r="AA4290">
            <v>4</v>
          </cell>
          <cell r="AB4290" t="str">
            <v>EQUIP. DE INFORMÁTICA</v>
          </cell>
          <cell r="AC4290">
            <v>975</v>
          </cell>
          <cell r="AD4290" t="str">
            <v>BOM</v>
          </cell>
        </row>
        <row r="4291">
          <cell r="X4291">
            <v>11058</v>
          </cell>
          <cell r="Y4291">
            <v>2042469</v>
          </cell>
          <cell r="Z4291" t="str">
            <v>NÚCLEO MÉDICO</v>
          </cell>
          <cell r="AA4291">
            <v>4</v>
          </cell>
          <cell r="AB4291" t="str">
            <v>EQUIP. DE INFORMÁTICA</v>
          </cell>
          <cell r="AC4291">
            <v>975</v>
          </cell>
          <cell r="AD4291" t="str">
            <v>BOM</v>
          </cell>
        </row>
        <row r="4292">
          <cell r="X4292">
            <v>11059</v>
          </cell>
          <cell r="Y4292">
            <v>2042470</v>
          </cell>
          <cell r="Z4292" t="str">
            <v>NÚCLEO MÉDICO</v>
          </cell>
          <cell r="AA4292">
            <v>4</v>
          </cell>
          <cell r="AB4292" t="str">
            <v>EQUIP. DE INFORMÁTICA</v>
          </cell>
          <cell r="AC4292">
            <v>975</v>
          </cell>
          <cell r="AD4292" t="str">
            <v>BOM</v>
          </cell>
        </row>
        <row r="4293">
          <cell r="X4293">
            <v>11060</v>
          </cell>
          <cell r="Y4293">
            <v>2042471</v>
          </cell>
          <cell r="Z4293" t="str">
            <v>CHI</v>
          </cell>
          <cell r="AA4293">
            <v>4</v>
          </cell>
          <cell r="AB4293" t="str">
            <v>EQUIP. DE INFORMÁTICA</v>
          </cell>
          <cell r="AC4293">
            <v>975</v>
          </cell>
          <cell r="AD4293" t="str">
            <v>BOM</v>
          </cell>
        </row>
        <row r="4294">
          <cell r="X4294">
            <v>11061</v>
          </cell>
          <cell r="Y4294">
            <v>2042472</v>
          </cell>
          <cell r="Z4294" t="str">
            <v>CUIDADOS PALIATIVOS - 2 ANDAR</v>
          </cell>
          <cell r="AA4294">
            <v>4</v>
          </cell>
          <cell r="AB4294" t="str">
            <v>EQUIP. DE INFORMÁTICA</v>
          </cell>
          <cell r="AC4294">
            <v>975</v>
          </cell>
          <cell r="AD4294" t="str">
            <v>BOM</v>
          </cell>
        </row>
        <row r="4295">
          <cell r="X4295">
            <v>11062</v>
          </cell>
          <cell r="Y4295">
            <v>2042473</v>
          </cell>
          <cell r="Z4295" t="str">
            <v>AMBULATÓRIO RECEPÇÃO</v>
          </cell>
          <cell r="AA4295">
            <v>4</v>
          </cell>
          <cell r="AB4295" t="str">
            <v>EQUIP. DE INFORMÁTICA</v>
          </cell>
          <cell r="AC4295">
            <v>975</v>
          </cell>
          <cell r="AD4295" t="str">
            <v>BOM</v>
          </cell>
        </row>
        <row r="4296">
          <cell r="X4296">
            <v>11063</v>
          </cell>
          <cell r="Y4296">
            <v>2042474</v>
          </cell>
          <cell r="Z4296" t="str">
            <v>CUIDADOS PALIATIVOS - 2 ANDAR</v>
          </cell>
          <cell r="AA4296">
            <v>4</v>
          </cell>
          <cell r="AB4296" t="str">
            <v>EQUIP. DE INFORMÁTICA</v>
          </cell>
          <cell r="AC4296">
            <v>975</v>
          </cell>
          <cell r="AD4296" t="str">
            <v>BOM</v>
          </cell>
        </row>
        <row r="4297">
          <cell r="X4297">
            <v>11064</v>
          </cell>
          <cell r="Y4297">
            <v>2042475</v>
          </cell>
          <cell r="Z4297" t="str">
            <v>ASTEC</v>
          </cell>
          <cell r="AA4297">
            <v>4</v>
          </cell>
          <cell r="AB4297" t="str">
            <v>EQUIP. DE INFORMÁTICA</v>
          </cell>
          <cell r="AC4297">
            <v>975</v>
          </cell>
          <cell r="AD4297" t="str">
            <v>BOM</v>
          </cell>
        </row>
        <row r="4298">
          <cell r="X4298">
            <v>11065</v>
          </cell>
          <cell r="Y4298">
            <v>2042476</v>
          </cell>
          <cell r="Z4298" t="str">
            <v>ASTEC</v>
          </cell>
          <cell r="AA4298">
            <v>4</v>
          </cell>
          <cell r="AB4298" t="str">
            <v>EQUIP. DE INFORMÁTICA</v>
          </cell>
          <cell r="AC4298">
            <v>975</v>
          </cell>
          <cell r="AD4298" t="str">
            <v>BOM</v>
          </cell>
        </row>
        <row r="4299">
          <cell r="X4299">
            <v>11066</v>
          </cell>
          <cell r="Y4299">
            <v>2042477</v>
          </cell>
          <cell r="Z4299" t="str">
            <v>ASTEC</v>
          </cell>
          <cell r="AA4299">
            <v>4</v>
          </cell>
          <cell r="AB4299" t="str">
            <v>EQUIP. DE INFORMÁTICA</v>
          </cell>
          <cell r="AC4299">
            <v>975</v>
          </cell>
          <cell r="AD4299" t="str">
            <v>BOM</v>
          </cell>
        </row>
        <row r="4300">
          <cell r="X4300">
            <v>11067</v>
          </cell>
          <cell r="Y4300">
            <v>2042478</v>
          </cell>
          <cell r="Z4300" t="str">
            <v>ASTEC</v>
          </cell>
          <cell r="AA4300">
            <v>4</v>
          </cell>
          <cell r="AB4300" t="str">
            <v>EQUIP. DE INFORMÁTICA</v>
          </cell>
          <cell r="AC4300">
            <v>975</v>
          </cell>
          <cell r="AD4300" t="str">
            <v>BOM</v>
          </cell>
        </row>
        <row r="4301">
          <cell r="X4301">
            <v>11068</v>
          </cell>
          <cell r="Y4301">
            <v>2042479</v>
          </cell>
          <cell r="Z4301" t="str">
            <v>ASTEC</v>
          </cell>
          <cell r="AA4301">
            <v>4</v>
          </cell>
          <cell r="AB4301" t="str">
            <v>EQUIP. DE INFORMÁTICA</v>
          </cell>
          <cell r="AC4301">
            <v>975</v>
          </cell>
          <cell r="AD4301" t="str">
            <v>BOM</v>
          </cell>
        </row>
        <row r="4302">
          <cell r="X4302">
            <v>11069</v>
          </cell>
          <cell r="Y4302">
            <v>2042480</v>
          </cell>
          <cell r="Z4302" t="str">
            <v>ASTEC</v>
          </cell>
          <cell r="AA4302">
            <v>4</v>
          </cell>
          <cell r="AB4302" t="str">
            <v>EQUIP. DE INFORMÁTICA</v>
          </cell>
          <cell r="AC4302">
            <v>975</v>
          </cell>
          <cell r="AD4302" t="str">
            <v>BOM</v>
          </cell>
        </row>
        <row r="4303">
          <cell r="X4303">
            <v>11070</v>
          </cell>
          <cell r="Y4303">
            <v>2042481</v>
          </cell>
          <cell r="Z4303" t="str">
            <v>FATURAMENTO</v>
          </cell>
          <cell r="AA4303">
            <v>4</v>
          </cell>
          <cell r="AB4303" t="str">
            <v>EQUIP. DE INFORMÁTICA</v>
          </cell>
          <cell r="AC4303">
            <v>975</v>
          </cell>
          <cell r="AD4303" t="str">
            <v>BOM</v>
          </cell>
        </row>
        <row r="4304">
          <cell r="X4304">
            <v>11071</v>
          </cell>
          <cell r="Y4304">
            <v>2042482</v>
          </cell>
          <cell r="Z4304" t="str">
            <v>FATURAMENTO</v>
          </cell>
          <cell r="AA4304">
            <v>4</v>
          </cell>
          <cell r="AB4304" t="str">
            <v>EQUIP. DE INFORMÁTICA</v>
          </cell>
          <cell r="AC4304">
            <v>975</v>
          </cell>
          <cell r="AD4304" t="str">
            <v>BOM</v>
          </cell>
        </row>
        <row r="4305">
          <cell r="X4305">
            <v>11072</v>
          </cell>
          <cell r="Y4305">
            <v>2042483</v>
          </cell>
          <cell r="Z4305" t="str">
            <v>APOIO AO DIAGNOSTICO RECEP</v>
          </cell>
          <cell r="AA4305">
            <v>4</v>
          </cell>
          <cell r="AB4305" t="str">
            <v>EQUIP. DE INFORMÁTICA</v>
          </cell>
          <cell r="AC4305">
            <v>975</v>
          </cell>
          <cell r="AD4305" t="str">
            <v>BOM</v>
          </cell>
        </row>
        <row r="4306">
          <cell r="X4306">
            <v>11073</v>
          </cell>
          <cell r="Y4306">
            <v>2042484</v>
          </cell>
          <cell r="Z4306" t="str">
            <v>ASTEC</v>
          </cell>
          <cell r="AA4306">
            <v>4</v>
          </cell>
          <cell r="AB4306" t="str">
            <v>EQUIP. DE INFORMÁTICA</v>
          </cell>
          <cell r="AC4306">
            <v>975</v>
          </cell>
          <cell r="AD4306" t="str">
            <v>BOM</v>
          </cell>
        </row>
        <row r="4307">
          <cell r="X4307">
            <v>11074</v>
          </cell>
          <cell r="Y4307">
            <v>2042485</v>
          </cell>
          <cell r="Z4307" t="str">
            <v>HEMODIALISE</v>
          </cell>
          <cell r="AA4307">
            <v>4</v>
          </cell>
          <cell r="AB4307" t="str">
            <v>EQUIP. DE INFORMÁTICA</v>
          </cell>
          <cell r="AC4307">
            <v>975</v>
          </cell>
          <cell r="AD4307" t="str">
            <v>BOM</v>
          </cell>
        </row>
        <row r="4308">
          <cell r="X4308">
            <v>11075</v>
          </cell>
          <cell r="Y4308">
            <v>2042486</v>
          </cell>
          <cell r="Z4308" t="str">
            <v>ASTEC</v>
          </cell>
          <cell r="AA4308">
            <v>4</v>
          </cell>
          <cell r="AB4308" t="str">
            <v>EQUIP. DE INFORMÁTICA</v>
          </cell>
          <cell r="AC4308">
            <v>975</v>
          </cell>
          <cell r="AD4308" t="str">
            <v>BOM</v>
          </cell>
        </row>
        <row r="4309">
          <cell r="X4309">
            <v>11076</v>
          </cell>
          <cell r="Y4309">
            <v>2042487</v>
          </cell>
          <cell r="Z4309" t="str">
            <v>AMBULATÓRIO RECEPÇÃO</v>
          </cell>
          <cell r="AA4309">
            <v>4</v>
          </cell>
          <cell r="AB4309" t="str">
            <v>EQUIP. DE INFORMÁTICA</v>
          </cell>
          <cell r="AC4309">
            <v>975</v>
          </cell>
          <cell r="AD4309" t="str">
            <v>BOM</v>
          </cell>
        </row>
        <row r="4310">
          <cell r="X4310">
            <v>11077</v>
          </cell>
          <cell r="Y4310">
            <v>2042488</v>
          </cell>
          <cell r="Z4310" t="str">
            <v>DIRETORIA TÉCNICA</v>
          </cell>
          <cell r="AA4310">
            <v>4</v>
          </cell>
          <cell r="AB4310" t="str">
            <v>EQUIP. DE INFORMÁTICA</v>
          </cell>
          <cell r="AC4310">
            <v>135</v>
          </cell>
          <cell r="AD4310" t="str">
            <v>BOM</v>
          </cell>
        </row>
        <row r="4311">
          <cell r="X4311">
            <v>11078</v>
          </cell>
          <cell r="Y4311">
            <v>2042489</v>
          </cell>
          <cell r="Z4311" t="str">
            <v>ASTEC</v>
          </cell>
          <cell r="AA4311">
            <v>4</v>
          </cell>
          <cell r="AB4311" t="str">
            <v>EQUIP. DE INFORMÁTICA</v>
          </cell>
          <cell r="AC4311">
            <v>135</v>
          </cell>
          <cell r="AD4311" t="str">
            <v>BOM</v>
          </cell>
        </row>
        <row r="4312">
          <cell r="X4312">
            <v>11079</v>
          </cell>
          <cell r="Y4312">
            <v>2042490</v>
          </cell>
          <cell r="Z4312" t="str">
            <v>ASTEC</v>
          </cell>
          <cell r="AA4312">
            <v>4</v>
          </cell>
          <cell r="AB4312" t="str">
            <v>EQUIP. DE INFORMÁTICA</v>
          </cell>
          <cell r="AC4312">
            <v>135</v>
          </cell>
          <cell r="AD4312" t="str">
            <v>BOM</v>
          </cell>
        </row>
        <row r="4313">
          <cell r="X4313">
            <v>11080</v>
          </cell>
          <cell r="Y4313">
            <v>2042491</v>
          </cell>
          <cell r="Z4313" t="str">
            <v>TRIAGEM MÉDICA CHI</v>
          </cell>
          <cell r="AA4313">
            <v>4</v>
          </cell>
          <cell r="AB4313" t="str">
            <v>EQUIP. DE INFORMÁTICA</v>
          </cell>
          <cell r="AC4313">
            <v>135</v>
          </cell>
          <cell r="AD4313" t="str">
            <v>BOM</v>
          </cell>
        </row>
        <row r="4314">
          <cell r="X4314">
            <v>11081</v>
          </cell>
          <cell r="Y4314">
            <v>2042492</v>
          </cell>
          <cell r="Z4314" t="str">
            <v>ASTEC</v>
          </cell>
          <cell r="AA4314">
            <v>4</v>
          </cell>
          <cell r="AB4314" t="str">
            <v>EQUIP. DE INFORMÁTICA</v>
          </cell>
          <cell r="AC4314">
            <v>135</v>
          </cell>
          <cell r="AD4314" t="str">
            <v>BOM</v>
          </cell>
        </row>
        <row r="4315">
          <cell r="X4315">
            <v>11082</v>
          </cell>
          <cell r="Y4315">
            <v>2042493</v>
          </cell>
          <cell r="Z4315" t="str">
            <v>HEMODIALISE</v>
          </cell>
          <cell r="AA4315">
            <v>4</v>
          </cell>
          <cell r="AB4315" t="str">
            <v>EQUIP. DE INFORMÁTICA</v>
          </cell>
          <cell r="AC4315">
            <v>135</v>
          </cell>
          <cell r="AD4315" t="str">
            <v>BOM</v>
          </cell>
        </row>
        <row r="4316">
          <cell r="X4316">
            <v>11083</v>
          </cell>
          <cell r="Y4316">
            <v>2042494</v>
          </cell>
          <cell r="Z4316" t="str">
            <v>ASTEC</v>
          </cell>
          <cell r="AA4316">
            <v>4</v>
          </cell>
          <cell r="AB4316" t="str">
            <v>EQUIP. DE INFORMÁTICA</v>
          </cell>
          <cell r="AC4316">
            <v>135</v>
          </cell>
          <cell r="AD4316" t="str">
            <v>BOM</v>
          </cell>
        </row>
        <row r="4317">
          <cell r="X4317">
            <v>11084</v>
          </cell>
          <cell r="Y4317">
            <v>2042495</v>
          </cell>
          <cell r="Z4317" t="str">
            <v>ASTEC</v>
          </cell>
          <cell r="AA4317">
            <v>4</v>
          </cell>
          <cell r="AB4317" t="str">
            <v>EQUIP. DE INFORMÁTICA</v>
          </cell>
          <cell r="AC4317">
            <v>135</v>
          </cell>
          <cell r="AD4317" t="str">
            <v>BOM</v>
          </cell>
        </row>
        <row r="4318">
          <cell r="X4318">
            <v>11085</v>
          </cell>
          <cell r="Y4318">
            <v>2042496</v>
          </cell>
          <cell r="Z4318" t="str">
            <v>GALPÃO ALMOXARIFADO</v>
          </cell>
          <cell r="AA4318">
            <v>4</v>
          </cell>
          <cell r="AB4318" t="str">
            <v>EQUIP. DE INFORMÁTICA</v>
          </cell>
          <cell r="AC4318">
            <v>135</v>
          </cell>
          <cell r="AD4318" t="str">
            <v>SUCATA</v>
          </cell>
        </row>
        <row r="4319">
          <cell r="X4319">
            <v>11086</v>
          </cell>
          <cell r="Y4319">
            <v>2042497</v>
          </cell>
          <cell r="Z4319" t="str">
            <v>ASTEC</v>
          </cell>
          <cell r="AA4319">
            <v>4</v>
          </cell>
          <cell r="AB4319" t="str">
            <v>EQUIP. DE INFORMÁTICA</v>
          </cell>
          <cell r="AC4319">
            <v>135</v>
          </cell>
          <cell r="AD4319" t="str">
            <v>BOM</v>
          </cell>
        </row>
        <row r="4320">
          <cell r="X4320">
            <v>11087</v>
          </cell>
          <cell r="Y4320">
            <v>2042498</v>
          </cell>
          <cell r="Z4320" t="str">
            <v>ASTEC</v>
          </cell>
          <cell r="AA4320">
            <v>4</v>
          </cell>
          <cell r="AB4320" t="str">
            <v>EQUIP. DE INFORMÁTICA</v>
          </cell>
          <cell r="AC4320">
            <v>135</v>
          </cell>
          <cell r="AD4320" t="str">
            <v>BOM</v>
          </cell>
        </row>
        <row r="4321">
          <cell r="X4321">
            <v>11088</v>
          </cell>
          <cell r="Y4321">
            <v>2042499</v>
          </cell>
          <cell r="Z4321" t="str">
            <v>ASTEC</v>
          </cell>
          <cell r="AA4321">
            <v>4</v>
          </cell>
          <cell r="AB4321" t="str">
            <v>EQUIP. DE INFORMÁTICA</v>
          </cell>
          <cell r="AC4321">
            <v>135</v>
          </cell>
          <cell r="AD4321" t="str">
            <v>BOM</v>
          </cell>
        </row>
        <row r="4322">
          <cell r="X4322">
            <v>11089</v>
          </cell>
          <cell r="Y4322">
            <v>2042500</v>
          </cell>
          <cell r="Z4322" t="str">
            <v>ASTEC</v>
          </cell>
          <cell r="AA4322">
            <v>4</v>
          </cell>
          <cell r="AB4322" t="str">
            <v>EQUIP. DE INFORMÁTICA</v>
          </cell>
          <cell r="AC4322">
            <v>135</v>
          </cell>
          <cell r="AD4322" t="str">
            <v>BOM</v>
          </cell>
        </row>
        <row r="4323">
          <cell r="X4323">
            <v>11090</v>
          </cell>
          <cell r="Y4323">
            <v>2042501</v>
          </cell>
          <cell r="Z4323" t="str">
            <v>FATURAMENTO</v>
          </cell>
          <cell r="AA4323">
            <v>4</v>
          </cell>
          <cell r="AB4323" t="str">
            <v>EQUIP. DE INFORMÁTICA</v>
          </cell>
          <cell r="AC4323">
            <v>135</v>
          </cell>
          <cell r="AD4323" t="str">
            <v>BOM</v>
          </cell>
        </row>
        <row r="4324">
          <cell r="X4324">
            <v>11091</v>
          </cell>
          <cell r="Y4324">
            <v>2042502</v>
          </cell>
          <cell r="Z4324" t="str">
            <v>FATURAMENTO</v>
          </cell>
          <cell r="AA4324">
            <v>4</v>
          </cell>
          <cell r="AB4324" t="str">
            <v>EQUIP. DE INFORMÁTICA</v>
          </cell>
          <cell r="AC4324">
            <v>135</v>
          </cell>
          <cell r="AD4324" t="str">
            <v>BOM</v>
          </cell>
        </row>
        <row r="4325">
          <cell r="X4325">
            <v>11092</v>
          </cell>
          <cell r="Y4325">
            <v>2042503</v>
          </cell>
          <cell r="Z4325" t="str">
            <v>ASTEC</v>
          </cell>
          <cell r="AA4325">
            <v>4</v>
          </cell>
          <cell r="AB4325" t="str">
            <v>EQUIP. DE INFORMÁTICA</v>
          </cell>
          <cell r="AC4325">
            <v>135</v>
          </cell>
          <cell r="AD4325" t="str">
            <v>BOM</v>
          </cell>
        </row>
        <row r="4326">
          <cell r="X4326">
            <v>11093</v>
          </cell>
          <cell r="Y4326">
            <v>2042504</v>
          </cell>
          <cell r="Z4326" t="str">
            <v>ASTEC</v>
          </cell>
          <cell r="AA4326">
            <v>4</v>
          </cell>
          <cell r="AB4326" t="str">
            <v>EQUIP. DE INFORMÁTICA</v>
          </cell>
          <cell r="AC4326">
            <v>135</v>
          </cell>
          <cell r="AD4326" t="str">
            <v>BOM</v>
          </cell>
        </row>
        <row r="4327">
          <cell r="X4327">
            <v>11094</v>
          </cell>
          <cell r="Y4327">
            <v>2042505</v>
          </cell>
          <cell r="Z4327" t="str">
            <v>ASTEC</v>
          </cell>
          <cell r="AA4327">
            <v>4</v>
          </cell>
          <cell r="AB4327" t="str">
            <v>EQUIP. DE INFORMÁTICA</v>
          </cell>
          <cell r="AC4327">
            <v>135</v>
          </cell>
          <cell r="AD4327" t="str">
            <v>BOM</v>
          </cell>
        </row>
        <row r="4328">
          <cell r="X4328">
            <v>11095</v>
          </cell>
          <cell r="Y4328">
            <v>2042506</v>
          </cell>
          <cell r="Z4328" t="str">
            <v>ASTEC</v>
          </cell>
          <cell r="AA4328">
            <v>4</v>
          </cell>
          <cell r="AB4328" t="str">
            <v>EQUIP. DE INFORMÁTICA</v>
          </cell>
          <cell r="AC4328">
            <v>135</v>
          </cell>
          <cell r="AD4328" t="str">
            <v>BOM</v>
          </cell>
        </row>
        <row r="4329">
          <cell r="X4329">
            <v>11096</v>
          </cell>
          <cell r="Y4329">
            <v>2042507</v>
          </cell>
          <cell r="Z4329" t="str">
            <v>ASTEC</v>
          </cell>
          <cell r="AA4329">
            <v>4</v>
          </cell>
          <cell r="AB4329" t="str">
            <v>EQUIP. DE INFORMÁTICA</v>
          </cell>
          <cell r="AC4329">
            <v>135</v>
          </cell>
          <cell r="AD4329" t="str">
            <v>BOM</v>
          </cell>
        </row>
        <row r="4330">
          <cell r="X4330">
            <v>11122</v>
          </cell>
          <cell r="Y4330">
            <v>2042508</v>
          </cell>
          <cell r="Z4330" t="str">
            <v>REABILITAÇÃO CARDÍACA</v>
          </cell>
          <cell r="AA4330">
            <v>7</v>
          </cell>
          <cell r="AB4330" t="str">
            <v>MÓVEIS E UTENSÍLIOS</v>
          </cell>
          <cell r="AC4330">
            <v>216</v>
          </cell>
          <cell r="AD4330" t="str">
            <v>BOM</v>
          </cell>
        </row>
        <row r="4331">
          <cell r="X4331">
            <v>11123</v>
          </cell>
          <cell r="Y4331">
            <v>2042509</v>
          </cell>
          <cell r="Z4331" t="str">
            <v>REABILITAÇÃO CARDÍACA</v>
          </cell>
          <cell r="AA4331">
            <v>7</v>
          </cell>
          <cell r="AB4331" t="str">
            <v>MÓVEIS E UTENSÍLIOS</v>
          </cell>
          <cell r="AC4331">
            <v>216</v>
          </cell>
          <cell r="AD4331" t="str">
            <v>BOM</v>
          </cell>
        </row>
        <row r="4332">
          <cell r="X4332">
            <v>11124</v>
          </cell>
          <cell r="Y4332">
            <v>2042510</v>
          </cell>
          <cell r="Z4332" t="str">
            <v>REABILITAÇÃO CARDÍACA</v>
          </cell>
          <cell r="AA4332">
            <v>7</v>
          </cell>
          <cell r="AB4332" t="str">
            <v>MÓVEIS E UTENSÍLIOS</v>
          </cell>
          <cell r="AC4332">
            <v>216</v>
          </cell>
          <cell r="AD4332" t="str">
            <v>BOM</v>
          </cell>
        </row>
        <row r="4333">
          <cell r="X4333">
            <v>11125</v>
          </cell>
          <cell r="Y4333">
            <v>2042511</v>
          </cell>
          <cell r="Z4333" t="str">
            <v>SESMT</v>
          </cell>
          <cell r="AA4333">
            <v>7</v>
          </cell>
          <cell r="AB4333" t="str">
            <v>MAQ. E EQUIPAMENTOS</v>
          </cell>
          <cell r="AC4333">
            <v>715.1805</v>
          </cell>
          <cell r="AD4333" t="str">
            <v>BOM</v>
          </cell>
        </row>
        <row r="4334">
          <cell r="X4334">
            <v>11136</v>
          </cell>
          <cell r="Y4334">
            <v>2042512</v>
          </cell>
          <cell r="Z4334" t="str">
            <v>REABILITAÇÃO CARDÍACA</v>
          </cell>
          <cell r="AA4334">
            <v>7</v>
          </cell>
          <cell r="AB4334" t="str">
            <v>MAQ. E EQUIPAMENTOS</v>
          </cell>
          <cell r="AC4334">
            <v>75.2895</v>
          </cell>
          <cell r="AD4334" t="str">
            <v>BOM</v>
          </cell>
        </row>
        <row r="4335">
          <cell r="X4335">
            <v>11137</v>
          </cell>
          <cell r="Y4335">
            <v>2042513</v>
          </cell>
          <cell r="Z4335" t="str">
            <v>CENTRO CIRÚRGICO</v>
          </cell>
          <cell r="AA4335">
            <v>10</v>
          </cell>
          <cell r="AB4335" t="str">
            <v>INSTRUMENTAIS CIRURGICOS</v>
          </cell>
          <cell r="AC4335">
            <v>8800</v>
          </cell>
          <cell r="AD4335" t="str">
            <v>BOM</v>
          </cell>
        </row>
        <row r="4336">
          <cell r="X4336">
            <v>9835</v>
          </cell>
          <cell r="Y4336">
            <v>2042514</v>
          </cell>
          <cell r="Z4336" t="str">
            <v>ASTEC</v>
          </cell>
          <cell r="AA4336">
            <v>5</v>
          </cell>
          <cell r="AB4336" t="str">
            <v>EQUIP. DE INFORMÁTICA</v>
          </cell>
          <cell r="AC4336">
            <v>315</v>
          </cell>
          <cell r="AD4336" t="str">
            <v>BOM</v>
          </cell>
        </row>
        <row r="4337">
          <cell r="X4337">
            <v>9836</v>
          </cell>
          <cell r="Y4337">
            <v>2042515</v>
          </cell>
          <cell r="Z4337" t="str">
            <v>ASTEC</v>
          </cell>
          <cell r="AA4337">
            <v>5</v>
          </cell>
          <cell r="AB4337" t="str">
            <v>EQUIP. DE INFORMÁTICA</v>
          </cell>
          <cell r="AC4337">
            <v>315</v>
          </cell>
          <cell r="AD4337" t="str">
            <v>BOM</v>
          </cell>
        </row>
        <row r="4338">
          <cell r="X4338">
            <v>9837</v>
          </cell>
          <cell r="Y4338">
            <v>2042516</v>
          </cell>
          <cell r="Z4338" t="str">
            <v>PORTARIA "A"</v>
          </cell>
          <cell r="AA4338">
            <v>5</v>
          </cell>
          <cell r="AB4338" t="str">
            <v>EQUIP. DE INFORMÁTICA</v>
          </cell>
          <cell r="AC4338">
            <v>315</v>
          </cell>
          <cell r="AD4338" t="str">
            <v>BOM</v>
          </cell>
        </row>
        <row r="4339">
          <cell r="X4339">
            <v>9838</v>
          </cell>
          <cell r="Y4339">
            <v>2042517</v>
          </cell>
          <cell r="Z4339" t="str">
            <v>ASTEC</v>
          </cell>
          <cell r="AA4339">
            <v>5</v>
          </cell>
          <cell r="AB4339" t="str">
            <v>EQUIP. DE INFORMÁTICA</v>
          </cell>
          <cell r="AC4339">
            <v>315</v>
          </cell>
          <cell r="AD4339" t="str">
            <v>BOM</v>
          </cell>
        </row>
        <row r="4340">
          <cell r="X4340">
            <v>9839</v>
          </cell>
          <cell r="Y4340">
            <v>2042518</v>
          </cell>
          <cell r="Z4340" t="str">
            <v>ASTEC</v>
          </cell>
          <cell r="AA4340">
            <v>5</v>
          </cell>
          <cell r="AB4340" t="str">
            <v>EQUIP. DE INFORMÁTICA</v>
          </cell>
          <cell r="AC4340">
            <v>315</v>
          </cell>
          <cell r="AD4340" t="str">
            <v>BOM</v>
          </cell>
        </row>
        <row r="4341">
          <cell r="X4341">
            <v>9840</v>
          </cell>
          <cell r="Y4341">
            <v>2042519</v>
          </cell>
          <cell r="Z4341" t="str">
            <v>ASTEC</v>
          </cell>
          <cell r="AA4341">
            <v>5</v>
          </cell>
          <cell r="AB4341" t="str">
            <v>EQUIP. DE INFORMÁTICA</v>
          </cell>
          <cell r="AC4341">
            <v>315</v>
          </cell>
          <cell r="AD4341" t="str">
            <v>BOM</v>
          </cell>
        </row>
        <row r="4342">
          <cell r="X4342">
            <v>9841</v>
          </cell>
          <cell r="Y4342">
            <v>2042520</v>
          </cell>
          <cell r="Z4342" t="str">
            <v>ASTEC</v>
          </cell>
          <cell r="AA4342">
            <v>5</v>
          </cell>
          <cell r="AB4342" t="str">
            <v>EQUIP. DE INFORMÁTICA</v>
          </cell>
          <cell r="AC4342">
            <v>315</v>
          </cell>
          <cell r="AD4342" t="str">
            <v>BOM</v>
          </cell>
        </row>
        <row r="4343">
          <cell r="X4343">
            <v>9842</v>
          </cell>
          <cell r="Y4343">
            <v>2042521</v>
          </cell>
          <cell r="Z4343" t="str">
            <v>ASTEC</v>
          </cell>
          <cell r="AA4343">
            <v>5</v>
          </cell>
          <cell r="AB4343" t="str">
            <v>EQUIP. DE INFORMÁTICA</v>
          </cell>
          <cell r="AC4343">
            <v>315</v>
          </cell>
          <cell r="AD4343" t="str">
            <v>BOM</v>
          </cell>
        </row>
        <row r="4344">
          <cell r="X4344">
            <v>9797</v>
          </cell>
          <cell r="Y4344">
            <v>2042522</v>
          </cell>
          <cell r="Z4344" t="str">
            <v>CLÍNICA CIRURGICA</v>
          </cell>
          <cell r="AA4344">
            <v>6</v>
          </cell>
          <cell r="AB4344" t="str">
            <v>MÓVEIS E UTENSÍLIOS</v>
          </cell>
          <cell r="AC4344">
            <v>145</v>
          </cell>
          <cell r="AD4344" t="str">
            <v>BOM</v>
          </cell>
        </row>
        <row r="4345">
          <cell r="X4345">
            <v>9798</v>
          </cell>
          <cell r="Y4345">
            <v>2042523</v>
          </cell>
          <cell r="Z4345" t="str">
            <v>CLÍNICA CIRURGICA</v>
          </cell>
          <cell r="AA4345">
            <v>6</v>
          </cell>
          <cell r="AB4345" t="str">
            <v>MÓVEIS E UTENSÍLIOS</v>
          </cell>
          <cell r="AC4345">
            <v>145</v>
          </cell>
          <cell r="AD4345" t="str">
            <v>BOM</v>
          </cell>
        </row>
        <row r="4346">
          <cell r="X4346">
            <v>9799</v>
          </cell>
          <cell r="Y4346">
            <v>2042524</v>
          </cell>
          <cell r="Z4346" t="str">
            <v>CLÍNICA CIRURGICA</v>
          </cell>
          <cell r="AA4346">
            <v>6</v>
          </cell>
          <cell r="AB4346" t="str">
            <v>MÓVEIS E UTENSÍLIOS</v>
          </cell>
          <cell r="AC4346">
            <v>145</v>
          </cell>
          <cell r="AD4346" t="str">
            <v>BOM</v>
          </cell>
        </row>
        <row r="4347">
          <cell r="X4347">
            <v>9800</v>
          </cell>
          <cell r="Y4347">
            <v>2042525</v>
          </cell>
          <cell r="Z4347" t="str">
            <v>CLÍNICA CIRURGICA</v>
          </cell>
          <cell r="AA4347">
            <v>6</v>
          </cell>
          <cell r="AB4347" t="str">
            <v>MÓVEIS E UTENSÍLIOS</v>
          </cell>
          <cell r="AC4347">
            <v>145</v>
          </cell>
          <cell r="AD4347" t="str">
            <v>BOM</v>
          </cell>
        </row>
        <row r="4348">
          <cell r="X4348">
            <v>9965</v>
          </cell>
          <cell r="Y4348">
            <v>2042526</v>
          </cell>
          <cell r="Z4348" t="str">
            <v>CLÍNICA CIRURGICA</v>
          </cell>
          <cell r="AA4348">
            <v>6</v>
          </cell>
          <cell r="AB4348" t="str">
            <v>MÓVEIS E UTENSÍLIOS</v>
          </cell>
          <cell r="AC4348">
            <v>145</v>
          </cell>
          <cell r="AD4348" t="str">
            <v>BOM</v>
          </cell>
        </row>
        <row r="4349">
          <cell r="X4349">
            <v>9966</v>
          </cell>
          <cell r="Y4349">
            <v>2042527</v>
          </cell>
          <cell r="Z4349" t="str">
            <v>CLÍNICA CIRURGICA</v>
          </cell>
          <cell r="AA4349">
            <v>6</v>
          </cell>
          <cell r="AB4349" t="str">
            <v>MÓVEIS E UTENSÍLIOS</v>
          </cell>
          <cell r="AC4349">
            <v>145</v>
          </cell>
          <cell r="AD4349" t="str">
            <v>BOM</v>
          </cell>
        </row>
        <row r="4350">
          <cell r="X4350">
            <v>9780</v>
          </cell>
          <cell r="Y4350">
            <v>2042528</v>
          </cell>
          <cell r="Z4350" t="str">
            <v>CLÍNICA CIRURGICA</v>
          </cell>
          <cell r="AA4350">
            <v>6</v>
          </cell>
          <cell r="AB4350" t="str">
            <v>MÓVEIS E UTENSÍLIOS</v>
          </cell>
          <cell r="AC4350">
            <v>125</v>
          </cell>
          <cell r="AD4350" t="str">
            <v>BOM</v>
          </cell>
        </row>
        <row r="4351">
          <cell r="X4351">
            <v>9781</v>
          </cell>
          <cell r="Y4351">
            <v>2042529</v>
          </cell>
          <cell r="Z4351" t="str">
            <v>CLÍNICA CIRURGICA</v>
          </cell>
          <cell r="AA4351">
            <v>6</v>
          </cell>
          <cell r="AB4351" t="str">
            <v>MÓVEIS E UTENSÍLIOS</v>
          </cell>
          <cell r="AC4351">
            <v>125</v>
          </cell>
          <cell r="AD4351" t="str">
            <v>BOM</v>
          </cell>
        </row>
        <row r="4352">
          <cell r="X4352">
            <v>9782</v>
          </cell>
          <cell r="Y4352">
            <v>2042530</v>
          </cell>
          <cell r="Z4352" t="str">
            <v>GALPÃO ALMOXARIFADO</v>
          </cell>
          <cell r="AA4352">
            <v>6</v>
          </cell>
          <cell r="AB4352" t="str">
            <v>MÓVEIS E UTENSÍLIOS</v>
          </cell>
          <cell r="AC4352">
            <v>125</v>
          </cell>
          <cell r="AD4352" t="str">
            <v>BOM</v>
          </cell>
        </row>
        <row r="4353">
          <cell r="X4353">
            <v>9783</v>
          </cell>
          <cell r="Y4353">
            <v>2042531</v>
          </cell>
          <cell r="Z4353" t="str">
            <v>CLÍNICA CIRURGICA</v>
          </cell>
          <cell r="AA4353">
            <v>6</v>
          </cell>
          <cell r="AB4353" t="str">
            <v>MÓVEIS E UTENSÍLIOS</v>
          </cell>
          <cell r="AC4353">
            <v>125</v>
          </cell>
          <cell r="AD4353" t="str">
            <v>BOM</v>
          </cell>
        </row>
        <row r="4354">
          <cell r="X4354">
            <v>9784</v>
          </cell>
          <cell r="Y4354">
            <v>2042532</v>
          </cell>
          <cell r="Z4354" t="str">
            <v>CLÍNICA CIRURGICA</v>
          </cell>
          <cell r="AA4354">
            <v>6</v>
          </cell>
          <cell r="AB4354" t="str">
            <v>MÓVEIS E UTENSÍLIOS</v>
          </cell>
          <cell r="AC4354">
            <v>125</v>
          </cell>
          <cell r="AD4354" t="str">
            <v>BOM</v>
          </cell>
        </row>
        <row r="4355">
          <cell r="X4355">
            <v>9785</v>
          </cell>
          <cell r="Y4355">
            <v>2042533</v>
          </cell>
          <cell r="Z4355" t="str">
            <v>CLÍNICA CIRURGICA</v>
          </cell>
          <cell r="AA4355">
            <v>6</v>
          </cell>
          <cell r="AB4355" t="str">
            <v>MÓVEIS E UTENSÍLIOS</v>
          </cell>
          <cell r="AC4355">
            <v>125</v>
          </cell>
          <cell r="AD4355" t="str">
            <v>BOM</v>
          </cell>
        </row>
        <row r="4356">
          <cell r="X4356">
            <v>9786</v>
          </cell>
          <cell r="Y4356">
            <v>2042534</v>
          </cell>
          <cell r="Z4356" t="str">
            <v>CLÍNICA CIRURGICA</v>
          </cell>
          <cell r="AA4356">
            <v>6</v>
          </cell>
          <cell r="AB4356" t="str">
            <v>MÓVEIS E UTENSÍLIOS</v>
          </cell>
          <cell r="AC4356">
            <v>125</v>
          </cell>
          <cell r="AD4356" t="str">
            <v>BOM</v>
          </cell>
        </row>
        <row r="4357">
          <cell r="X4357">
            <v>9787</v>
          </cell>
          <cell r="Y4357">
            <v>2042535</v>
          </cell>
          <cell r="Z4357" t="str">
            <v>GALPÃO ALMOXARIFADO</v>
          </cell>
          <cell r="AA4357">
            <v>6</v>
          </cell>
          <cell r="AB4357" t="str">
            <v>MÓVEIS E UTENSÍLIOS</v>
          </cell>
          <cell r="AC4357">
            <v>125</v>
          </cell>
          <cell r="AD4357" t="str">
            <v>SUCATA</v>
          </cell>
        </row>
        <row r="4358">
          <cell r="X4358">
            <v>9788</v>
          </cell>
          <cell r="Y4358">
            <v>2042536</v>
          </cell>
          <cell r="Z4358" t="str">
            <v>CLÍNICA CIRURGICA</v>
          </cell>
          <cell r="AA4358">
            <v>6</v>
          </cell>
          <cell r="AB4358" t="str">
            <v>MÓVEIS E UTENSÍLIOS</v>
          </cell>
          <cell r="AC4358">
            <v>125</v>
          </cell>
          <cell r="AD4358" t="str">
            <v>BOM</v>
          </cell>
        </row>
        <row r="4359">
          <cell r="X4359">
            <v>9789</v>
          </cell>
          <cell r="Y4359">
            <v>2042537</v>
          </cell>
          <cell r="Z4359" t="str">
            <v>CLÍNICA CIRURGICA</v>
          </cell>
          <cell r="AA4359">
            <v>6</v>
          </cell>
          <cell r="AB4359" t="str">
            <v>MÓVEIS E UTENSÍLIOS</v>
          </cell>
          <cell r="AC4359">
            <v>125</v>
          </cell>
          <cell r="AD4359" t="str">
            <v>BOM</v>
          </cell>
        </row>
        <row r="4360">
          <cell r="X4360">
            <v>9790</v>
          </cell>
          <cell r="Y4360">
            <v>2042538</v>
          </cell>
          <cell r="Z4360" t="str">
            <v>GALPÃO ALMOXARIFADO</v>
          </cell>
          <cell r="AA4360">
            <v>6</v>
          </cell>
          <cell r="AB4360" t="str">
            <v>MÓVEIS E UTENSÍLIOS</v>
          </cell>
          <cell r="AC4360">
            <v>125</v>
          </cell>
          <cell r="AD4360" t="str">
            <v>SUCATA</v>
          </cell>
        </row>
        <row r="4361">
          <cell r="X4361">
            <v>9791</v>
          </cell>
          <cell r="Y4361">
            <v>2042539</v>
          </cell>
          <cell r="Z4361" t="str">
            <v>CLÍNICA CIRURGICA</v>
          </cell>
          <cell r="AA4361">
            <v>6</v>
          </cell>
          <cell r="AB4361" t="str">
            <v>MÓVEIS E UTENSÍLIOS</v>
          </cell>
          <cell r="AC4361">
            <v>125</v>
          </cell>
          <cell r="AD4361" t="str">
            <v>BOM</v>
          </cell>
        </row>
        <row r="4362">
          <cell r="X4362">
            <v>9792</v>
          </cell>
          <cell r="Y4362">
            <v>2042540</v>
          </cell>
          <cell r="Z4362" t="str">
            <v>CLÍNICA CIRURGICA</v>
          </cell>
          <cell r="AA4362">
            <v>6</v>
          </cell>
          <cell r="AB4362" t="str">
            <v>MÓVEIS E UTENSÍLIOS</v>
          </cell>
          <cell r="AC4362">
            <v>125</v>
          </cell>
          <cell r="AD4362" t="str">
            <v>BOM</v>
          </cell>
        </row>
        <row r="4363">
          <cell r="X4363">
            <v>9793</v>
          </cell>
          <cell r="Y4363">
            <v>2042541</v>
          </cell>
          <cell r="Z4363" t="str">
            <v>CLÍNICA CIRURGICA</v>
          </cell>
          <cell r="AA4363">
            <v>6</v>
          </cell>
          <cell r="AB4363" t="str">
            <v>MÓVEIS E UTENSÍLIOS</v>
          </cell>
          <cell r="AC4363">
            <v>125</v>
          </cell>
          <cell r="AD4363" t="str">
            <v>BOM</v>
          </cell>
        </row>
        <row r="4364">
          <cell r="X4364">
            <v>9794</v>
          </cell>
          <cell r="Y4364">
            <v>2042542</v>
          </cell>
          <cell r="Z4364" t="str">
            <v>CLÍNICA CIRURGICA</v>
          </cell>
          <cell r="AA4364">
            <v>6</v>
          </cell>
          <cell r="AB4364" t="str">
            <v>MÓVEIS E UTENSÍLIOS</v>
          </cell>
          <cell r="AC4364">
            <v>125</v>
          </cell>
          <cell r="AD4364" t="str">
            <v>BOM</v>
          </cell>
        </row>
        <row r="4365">
          <cell r="X4365">
            <v>9795</v>
          </cell>
          <cell r="Y4365">
            <v>2042543</v>
          </cell>
          <cell r="Z4365" t="str">
            <v>CLÍNICA CIRURGICA</v>
          </cell>
          <cell r="AA4365">
            <v>6</v>
          </cell>
          <cell r="AB4365" t="str">
            <v>MÓVEIS E UTENSÍLIOS</v>
          </cell>
          <cell r="AC4365">
            <v>125</v>
          </cell>
          <cell r="AD4365" t="str">
            <v>BOM</v>
          </cell>
        </row>
        <row r="4366">
          <cell r="X4366">
            <v>9796</v>
          </cell>
          <cell r="Y4366">
            <v>2042544</v>
          </cell>
          <cell r="Z4366" t="str">
            <v>CLÍNICA CIRURGICA</v>
          </cell>
          <cell r="AA4366">
            <v>6</v>
          </cell>
          <cell r="AB4366" t="str">
            <v>MÓVEIS E UTENSÍLIOS</v>
          </cell>
          <cell r="AC4366">
            <v>125</v>
          </cell>
          <cell r="AD4366" t="str">
            <v>BOM</v>
          </cell>
        </row>
        <row r="4367">
          <cell r="X4367">
            <v>8692</v>
          </cell>
          <cell r="Y4367">
            <v>2042545</v>
          </cell>
          <cell r="Z4367" t="str">
            <v>CLÍNICA MÉDICA</v>
          </cell>
          <cell r="AA4367">
            <v>6</v>
          </cell>
          <cell r="AB4367" t="str">
            <v>MÓVEIS E UTENSÍLIOS</v>
          </cell>
          <cell r="AC4367">
            <v>105</v>
          </cell>
          <cell r="AD4367" t="str">
            <v>BOM</v>
          </cell>
        </row>
        <row r="4368">
          <cell r="X4368">
            <v>8693</v>
          </cell>
          <cell r="Y4368">
            <v>2042546</v>
          </cell>
          <cell r="Z4368" t="str">
            <v>CLÍNICA MÉDICA</v>
          </cell>
          <cell r="AA4368">
            <v>6</v>
          </cell>
          <cell r="AB4368" t="str">
            <v>MÓVEIS E UTENSÍLIOS</v>
          </cell>
          <cell r="AC4368">
            <v>105</v>
          </cell>
          <cell r="AD4368" t="str">
            <v>BOM</v>
          </cell>
        </row>
        <row r="4369">
          <cell r="X4369">
            <v>8694</v>
          </cell>
          <cell r="Y4369">
            <v>2042547</v>
          </cell>
          <cell r="Z4369" t="str">
            <v>AMBULATÓRIO</v>
          </cell>
          <cell r="AA4369">
            <v>6</v>
          </cell>
          <cell r="AB4369" t="str">
            <v>MÓVEIS E UTENSÍLIOS</v>
          </cell>
          <cell r="AC4369">
            <v>105</v>
          </cell>
          <cell r="AD4369" t="str">
            <v>BOM</v>
          </cell>
        </row>
        <row r="4370">
          <cell r="X4370">
            <v>8695</v>
          </cell>
          <cell r="Y4370">
            <v>2042548</v>
          </cell>
          <cell r="Z4370" t="str">
            <v>APOIO AO DIAGNÓSTICO</v>
          </cell>
          <cell r="AA4370">
            <v>6</v>
          </cell>
          <cell r="AB4370" t="str">
            <v>MÓVEIS E UTENSÍLIOS</v>
          </cell>
          <cell r="AC4370">
            <v>105</v>
          </cell>
          <cell r="AD4370" t="str">
            <v>BOM</v>
          </cell>
        </row>
        <row r="4371">
          <cell r="X4371">
            <v>8696</v>
          </cell>
          <cell r="Y4371">
            <v>2042549</v>
          </cell>
          <cell r="Z4371" t="str">
            <v>AMBULATÓRIO</v>
          </cell>
          <cell r="AA4371">
            <v>6</v>
          </cell>
          <cell r="AB4371" t="str">
            <v>MÓVEIS E UTENSÍLIOS</v>
          </cell>
          <cell r="AC4371">
            <v>105</v>
          </cell>
          <cell r="AD4371" t="str">
            <v>BOM</v>
          </cell>
        </row>
        <row r="4372">
          <cell r="X4372">
            <v>8697</v>
          </cell>
          <cell r="Y4372">
            <v>2042550</v>
          </cell>
          <cell r="Z4372" t="str">
            <v>GALPÃO ALMOXARIFADO</v>
          </cell>
          <cell r="AA4372">
            <v>6</v>
          </cell>
          <cell r="AB4372" t="str">
            <v>MÓVEIS E UTENSÍLIOS</v>
          </cell>
          <cell r="AC4372">
            <v>105</v>
          </cell>
          <cell r="AD4372" t="str">
            <v>SUCATA</v>
          </cell>
        </row>
        <row r="4373">
          <cell r="X4373">
            <v>8698</v>
          </cell>
          <cell r="Y4373">
            <v>2042551</v>
          </cell>
          <cell r="Z4373" t="str">
            <v>AMBULATÓRIO</v>
          </cell>
          <cell r="AA4373">
            <v>6</v>
          </cell>
          <cell r="AB4373" t="str">
            <v>MÓVEIS E UTENSÍLIOS</v>
          </cell>
          <cell r="AC4373">
            <v>105</v>
          </cell>
          <cell r="AD4373" t="str">
            <v>BOM</v>
          </cell>
        </row>
        <row r="4374">
          <cell r="X4374">
            <v>8699</v>
          </cell>
          <cell r="Y4374">
            <v>2042552</v>
          </cell>
          <cell r="Z4374" t="str">
            <v>AMBULATÓRIO</v>
          </cell>
          <cell r="AA4374">
            <v>6</v>
          </cell>
          <cell r="AB4374" t="str">
            <v>MÓVEIS E UTENSÍLIOS</v>
          </cell>
          <cell r="AC4374">
            <v>105</v>
          </cell>
          <cell r="AD4374" t="str">
            <v>BOM</v>
          </cell>
        </row>
        <row r="4375">
          <cell r="X4375">
            <v>8700</v>
          </cell>
          <cell r="Y4375">
            <v>2042553</v>
          </cell>
          <cell r="Z4375" t="str">
            <v>GALPÃO ALMOXARIFADO</v>
          </cell>
          <cell r="AA4375">
            <v>6</v>
          </cell>
          <cell r="AB4375" t="str">
            <v>MÓVEIS E UTENSÍLIOS</v>
          </cell>
          <cell r="AC4375">
            <v>105</v>
          </cell>
          <cell r="AD4375" t="str">
            <v>SUCATA</v>
          </cell>
        </row>
        <row r="4376">
          <cell r="X4376">
            <v>9923</v>
          </cell>
          <cell r="Y4376">
            <v>2042554</v>
          </cell>
          <cell r="Z4376" t="str">
            <v>GALPÃO ALMOXARIFADO</v>
          </cell>
          <cell r="AA4376">
            <v>6</v>
          </cell>
          <cell r="AB4376" t="str">
            <v>MÓVEIS E UTENSÍLIOS</v>
          </cell>
          <cell r="AC4376">
            <v>105</v>
          </cell>
          <cell r="AD4376" t="str">
            <v>SUCATA</v>
          </cell>
        </row>
        <row r="4377">
          <cell r="X4377">
            <v>11038</v>
          </cell>
          <cell r="Y4377">
            <v>2042555</v>
          </cell>
          <cell r="Z4377" t="str">
            <v>LANCHONETE 5 ANDAR</v>
          </cell>
          <cell r="AA4377">
            <v>5</v>
          </cell>
          <cell r="AB4377" t="str">
            <v>MÓVEIS E UTENSÍLIOS</v>
          </cell>
          <cell r="AC4377">
            <v>175</v>
          </cell>
          <cell r="AD4377" t="str">
            <v>BOM</v>
          </cell>
        </row>
        <row r="4378">
          <cell r="X4378">
            <v>11039</v>
          </cell>
          <cell r="Y4378">
            <v>2042556</v>
          </cell>
          <cell r="Z4378" t="str">
            <v>LANCHONETE 5 ANDAR</v>
          </cell>
          <cell r="AA4378">
            <v>5</v>
          </cell>
          <cell r="AB4378" t="str">
            <v>MÓVEIS E UTENSÍLIOS</v>
          </cell>
          <cell r="AC4378">
            <v>175</v>
          </cell>
          <cell r="AD4378" t="str">
            <v>BOM</v>
          </cell>
        </row>
        <row r="4379">
          <cell r="X4379">
            <v>11040</v>
          </cell>
          <cell r="Y4379">
            <v>2042557</v>
          </cell>
          <cell r="Z4379" t="str">
            <v>LANCHONETE 5 ANDAR</v>
          </cell>
          <cell r="AA4379">
            <v>5</v>
          </cell>
          <cell r="AB4379" t="str">
            <v>MÓVEIS E UTENSÍLIOS</v>
          </cell>
          <cell r="AC4379">
            <v>175</v>
          </cell>
          <cell r="AD4379" t="str">
            <v>BOM</v>
          </cell>
        </row>
        <row r="4380">
          <cell r="X4380">
            <v>11041</v>
          </cell>
          <cell r="Y4380">
            <v>2042558</v>
          </cell>
          <cell r="Z4380" t="str">
            <v>LANCHONETE 5 ANDAR</v>
          </cell>
          <cell r="AA4380">
            <v>5</v>
          </cell>
          <cell r="AB4380" t="str">
            <v>MÓVEIS E UTENSÍLIOS</v>
          </cell>
          <cell r="AC4380">
            <v>175</v>
          </cell>
          <cell r="AD4380" t="str">
            <v>BOM</v>
          </cell>
        </row>
        <row r="4381">
          <cell r="X4381">
            <v>11042</v>
          </cell>
          <cell r="Y4381">
            <v>2042559</v>
          </cell>
          <cell r="Z4381" t="str">
            <v>LANCHONETE 5 ANDAR</v>
          </cell>
          <cell r="AA4381">
            <v>5</v>
          </cell>
          <cell r="AB4381" t="str">
            <v>MÓVEIS E UTENSÍLIOS</v>
          </cell>
          <cell r="AC4381">
            <v>175</v>
          </cell>
          <cell r="AD4381" t="str">
            <v>BOM</v>
          </cell>
        </row>
        <row r="4382">
          <cell r="X4382">
            <v>11143</v>
          </cell>
          <cell r="Y4382">
            <v>2042560</v>
          </cell>
          <cell r="Z4382" t="str">
            <v>DIÁLISE</v>
          </cell>
          <cell r="AA4382">
            <v>6</v>
          </cell>
          <cell r="AB4382" t="str">
            <v>MAQ. E EQUIPAMENTOS</v>
          </cell>
          <cell r="AC4382">
            <v>502</v>
          </cell>
          <cell r="AD4382" t="str">
            <v>BOM</v>
          </cell>
        </row>
        <row r="4383">
          <cell r="X4383">
            <v>11145</v>
          </cell>
          <cell r="Y4383">
            <v>2042561</v>
          </cell>
          <cell r="Z4383" t="str">
            <v>AUDITÓRIO LUIZ RASSI – HGG</v>
          </cell>
          <cell r="AA4383">
            <v>6</v>
          </cell>
          <cell r="AB4383" t="str">
            <v>MÓVEIS E UTENSÍLIOS</v>
          </cell>
          <cell r="AC4383">
            <v>490</v>
          </cell>
          <cell r="AD4383" t="str">
            <v>BOM</v>
          </cell>
        </row>
        <row r="4384">
          <cell r="X4384">
            <v>11146</v>
          </cell>
          <cell r="Y4384">
            <v>2042562</v>
          </cell>
          <cell r="Z4384" t="str">
            <v>AUDITÓRIO LUIZ RASSI – HGG</v>
          </cell>
          <cell r="AA4384">
            <v>6</v>
          </cell>
          <cell r="AB4384" t="str">
            <v>MÓVEIS E UTENSÍLIOS</v>
          </cell>
          <cell r="AC4384">
            <v>490</v>
          </cell>
          <cell r="AD4384" t="str">
            <v>BOM</v>
          </cell>
        </row>
        <row r="4385">
          <cell r="X4385">
            <v>11147</v>
          </cell>
          <cell r="Y4385">
            <v>2042563</v>
          </cell>
          <cell r="Z4385" t="str">
            <v>AUDITÓRIO LUIZ RASSI – HGG</v>
          </cell>
          <cell r="AA4385">
            <v>6</v>
          </cell>
          <cell r="AB4385" t="str">
            <v>MÓVEIS E UTENSÍLIOS</v>
          </cell>
          <cell r="AC4385">
            <v>490</v>
          </cell>
          <cell r="AD4385" t="str">
            <v>BOM</v>
          </cell>
        </row>
        <row r="4386">
          <cell r="X4386">
            <v>11148</v>
          </cell>
          <cell r="Y4386">
            <v>2042564</v>
          </cell>
          <cell r="Z4386" t="str">
            <v>AUDITÓRIO LUIZ RASSI – HGG</v>
          </cell>
          <cell r="AA4386">
            <v>6</v>
          </cell>
          <cell r="AB4386" t="str">
            <v>MÓVEIS E UTENSÍLIOS</v>
          </cell>
          <cell r="AC4386">
            <v>490</v>
          </cell>
          <cell r="AD4386" t="str">
            <v>BOM</v>
          </cell>
        </row>
        <row r="4387">
          <cell r="X4387">
            <v>11149</v>
          </cell>
          <cell r="Y4387">
            <v>2042565</v>
          </cell>
          <cell r="Z4387" t="str">
            <v>AUDITÓRIO LUIZ RASSI – HGG</v>
          </cell>
          <cell r="AA4387">
            <v>6</v>
          </cell>
          <cell r="AB4387" t="str">
            <v>MÓVEIS E UTENSÍLIOS</v>
          </cell>
          <cell r="AC4387">
            <v>490</v>
          </cell>
          <cell r="AD4387" t="str">
            <v>BOM</v>
          </cell>
        </row>
        <row r="4388">
          <cell r="X4388">
            <v>11150</v>
          </cell>
          <cell r="Y4388">
            <v>2042566</v>
          </cell>
          <cell r="Z4388" t="str">
            <v>AUDITÓRIO LUIZ RASSI – HGG</v>
          </cell>
          <cell r="AA4388">
            <v>6</v>
          </cell>
          <cell r="AB4388" t="str">
            <v>MÓVEIS E UTENSÍLIOS</v>
          </cell>
          <cell r="AC4388">
            <v>490</v>
          </cell>
          <cell r="AD4388" t="str">
            <v>BOM</v>
          </cell>
        </row>
        <row r="4389">
          <cell r="X4389">
            <v>11151</v>
          </cell>
          <cell r="Y4389">
            <v>2042567</v>
          </cell>
          <cell r="Z4389" t="str">
            <v>AUDITÓRIO LUIZ RASSI – HGG</v>
          </cell>
          <cell r="AA4389">
            <v>6</v>
          </cell>
          <cell r="AB4389" t="str">
            <v>MÓVEIS E UTENSÍLIOS</v>
          </cell>
          <cell r="AC4389">
            <v>490</v>
          </cell>
          <cell r="AD4389" t="str">
            <v>BOM</v>
          </cell>
        </row>
        <row r="4390">
          <cell r="X4390">
            <v>11152</v>
          </cell>
          <cell r="Y4390">
            <v>2042568</v>
          </cell>
          <cell r="Z4390" t="str">
            <v>AUDITÓRIO LUIZ RASSI – HGG</v>
          </cell>
          <cell r="AA4390">
            <v>6</v>
          </cell>
          <cell r="AB4390" t="str">
            <v>MÓVEIS E UTENSÍLIOS</v>
          </cell>
          <cell r="AC4390">
            <v>490</v>
          </cell>
          <cell r="AD4390" t="str">
            <v>BOM</v>
          </cell>
        </row>
        <row r="4391">
          <cell r="X4391">
            <v>11153</v>
          </cell>
          <cell r="Y4391">
            <v>2042569</v>
          </cell>
          <cell r="Z4391" t="str">
            <v>AUDITÓRIO LUIZ RASSI – HGG</v>
          </cell>
          <cell r="AA4391">
            <v>6</v>
          </cell>
          <cell r="AB4391" t="str">
            <v>MÓVEIS E UTENSÍLIOS</v>
          </cell>
          <cell r="AC4391">
            <v>490</v>
          </cell>
          <cell r="AD4391" t="str">
            <v>BOM</v>
          </cell>
        </row>
        <row r="4392">
          <cell r="X4392">
            <v>11154</v>
          </cell>
          <cell r="Y4392">
            <v>2042570</v>
          </cell>
          <cell r="Z4392" t="str">
            <v>AUDITÓRIO LUIZ RASSI – HGG</v>
          </cell>
          <cell r="AA4392">
            <v>6</v>
          </cell>
          <cell r="AB4392" t="str">
            <v>MÓVEIS E UTENSÍLIOS</v>
          </cell>
          <cell r="AC4392">
            <v>490</v>
          </cell>
          <cell r="AD4392" t="str">
            <v>BOM</v>
          </cell>
        </row>
        <row r="4393">
          <cell r="X4393">
            <v>11155</v>
          </cell>
          <cell r="Y4393">
            <v>2042571</v>
          </cell>
          <cell r="Z4393" t="str">
            <v>AUDITÓRIO LUIZ RASSI – HGG</v>
          </cell>
          <cell r="AA4393">
            <v>6</v>
          </cell>
          <cell r="AB4393" t="str">
            <v>MÓVEIS E UTENSÍLIOS</v>
          </cell>
          <cell r="AC4393">
            <v>490</v>
          </cell>
          <cell r="AD4393" t="str">
            <v>BOM</v>
          </cell>
        </row>
        <row r="4394">
          <cell r="X4394">
            <v>11156</v>
          </cell>
          <cell r="Y4394">
            <v>2042572</v>
          </cell>
          <cell r="Z4394" t="str">
            <v>AUDITÓRIO LUIZ RASSI – HGG</v>
          </cell>
          <cell r="AA4394">
            <v>6</v>
          </cell>
          <cell r="AB4394" t="str">
            <v>MÓVEIS E UTENSÍLIOS</v>
          </cell>
          <cell r="AC4394">
            <v>490</v>
          </cell>
          <cell r="AD4394" t="str">
            <v>BOM</v>
          </cell>
        </row>
        <row r="4395">
          <cell r="X4395">
            <v>11157</v>
          </cell>
          <cell r="Y4395">
            <v>2042573</v>
          </cell>
          <cell r="Z4395" t="str">
            <v>AUDITÓRIO LUIZ RASSI – HGG</v>
          </cell>
          <cell r="AA4395">
            <v>6</v>
          </cell>
          <cell r="AB4395" t="str">
            <v>MÓVEIS E UTENSÍLIOS</v>
          </cell>
          <cell r="AC4395">
            <v>490</v>
          </cell>
          <cell r="AD4395" t="str">
            <v>BOM</v>
          </cell>
        </row>
        <row r="4396">
          <cell r="X4396">
            <v>11158</v>
          </cell>
          <cell r="Y4396">
            <v>2042574</v>
          </cell>
          <cell r="Z4396" t="str">
            <v>AUDITÓRIO LUIZ RASSI – HGG</v>
          </cell>
          <cell r="AA4396">
            <v>6</v>
          </cell>
          <cell r="AB4396" t="str">
            <v>MÓVEIS E UTENSÍLIOS</v>
          </cell>
          <cell r="AC4396">
            <v>490</v>
          </cell>
          <cell r="AD4396" t="str">
            <v>BOM</v>
          </cell>
        </row>
        <row r="4397">
          <cell r="X4397">
            <v>11159</v>
          </cell>
          <cell r="Y4397">
            <v>2042575</v>
          </cell>
          <cell r="Z4397" t="str">
            <v>AUDITÓRIO LUIZ RASSI – HGG</v>
          </cell>
          <cell r="AA4397">
            <v>6</v>
          </cell>
          <cell r="AB4397" t="str">
            <v>MÓVEIS E UTENSÍLIOS</v>
          </cell>
          <cell r="AC4397">
            <v>490</v>
          </cell>
          <cell r="AD4397" t="str">
            <v>BOM</v>
          </cell>
        </row>
        <row r="4398">
          <cell r="X4398">
            <v>11160</v>
          </cell>
          <cell r="Y4398">
            <v>2042576</v>
          </cell>
          <cell r="Z4398" t="str">
            <v>AUDITÓRIO LUIZ RASSI – HGG</v>
          </cell>
          <cell r="AA4398">
            <v>6</v>
          </cell>
          <cell r="AB4398" t="str">
            <v>MÓVEIS E UTENSÍLIOS</v>
          </cell>
          <cell r="AC4398">
            <v>490</v>
          </cell>
          <cell r="AD4398" t="str">
            <v>BOM</v>
          </cell>
        </row>
        <row r="4399">
          <cell r="X4399">
            <v>11161</v>
          </cell>
          <cell r="Y4399">
            <v>2042577</v>
          </cell>
          <cell r="Z4399" t="str">
            <v>AUDITÓRIO LUIZ RASSI – HGG</v>
          </cell>
          <cell r="AA4399">
            <v>6</v>
          </cell>
          <cell r="AB4399" t="str">
            <v>MÓVEIS E UTENSÍLIOS</v>
          </cell>
          <cell r="AC4399">
            <v>490</v>
          </cell>
          <cell r="AD4399" t="str">
            <v>BOM</v>
          </cell>
        </row>
        <row r="4400">
          <cell r="X4400">
            <v>11162</v>
          </cell>
          <cell r="Y4400">
            <v>2042578</v>
          </cell>
          <cell r="Z4400" t="str">
            <v>AUDITÓRIO LUIZ RASSI – HGG</v>
          </cell>
          <cell r="AA4400">
            <v>6</v>
          </cell>
          <cell r="AB4400" t="str">
            <v>MÓVEIS E UTENSÍLIOS</v>
          </cell>
          <cell r="AC4400">
            <v>490</v>
          </cell>
          <cell r="AD4400" t="str">
            <v>BOM</v>
          </cell>
        </row>
        <row r="4401">
          <cell r="X4401">
            <v>11163</v>
          </cell>
          <cell r="Y4401">
            <v>2042579</v>
          </cell>
          <cell r="Z4401" t="str">
            <v>AUDITÓRIO LUIZ RASSI – HGG</v>
          </cell>
          <cell r="AA4401">
            <v>6</v>
          </cell>
          <cell r="AB4401" t="str">
            <v>MÓVEIS E UTENSÍLIOS</v>
          </cell>
          <cell r="AC4401">
            <v>490</v>
          </cell>
          <cell r="AD4401" t="str">
            <v>BOM</v>
          </cell>
        </row>
        <row r="4402">
          <cell r="X4402">
            <v>11164</v>
          </cell>
          <cell r="Y4402">
            <v>2042580</v>
          </cell>
          <cell r="Z4402" t="str">
            <v>AUDITÓRIO LUIZ RASSI – HGG</v>
          </cell>
          <cell r="AA4402">
            <v>6</v>
          </cell>
          <cell r="AB4402" t="str">
            <v>MÓVEIS E UTENSÍLIOS</v>
          </cell>
          <cell r="AC4402">
            <v>490</v>
          </cell>
          <cell r="AD4402" t="str">
            <v>BOM</v>
          </cell>
        </row>
        <row r="4403">
          <cell r="X4403">
            <v>11165</v>
          </cell>
          <cell r="Y4403">
            <v>2042581</v>
          </cell>
          <cell r="Z4403" t="str">
            <v>AUDITÓRIO LUIZ RASSI – HGG</v>
          </cell>
          <cell r="AA4403">
            <v>6</v>
          </cell>
          <cell r="AB4403" t="str">
            <v>MÓVEIS E UTENSÍLIOS</v>
          </cell>
          <cell r="AC4403">
            <v>490</v>
          </cell>
          <cell r="AD4403" t="str">
            <v>BOM</v>
          </cell>
        </row>
        <row r="4404">
          <cell r="X4404">
            <v>11166</v>
          </cell>
          <cell r="Y4404">
            <v>2042582</v>
          </cell>
          <cell r="Z4404" t="str">
            <v>AUDITÓRIO LUIZ RASSI – HGG</v>
          </cell>
          <cell r="AA4404">
            <v>6</v>
          </cell>
          <cell r="AB4404" t="str">
            <v>MÓVEIS E UTENSÍLIOS</v>
          </cell>
          <cell r="AC4404">
            <v>490</v>
          </cell>
          <cell r="AD4404" t="str">
            <v>BOM</v>
          </cell>
        </row>
        <row r="4405">
          <cell r="X4405">
            <v>11167</v>
          </cell>
          <cell r="Y4405">
            <v>2042583</v>
          </cell>
          <cell r="Z4405" t="str">
            <v>AUDITÓRIO LUIZ RASSI – HGG</v>
          </cell>
          <cell r="AA4405">
            <v>6</v>
          </cell>
          <cell r="AB4405" t="str">
            <v>MÓVEIS E UTENSÍLIOS</v>
          </cell>
          <cell r="AC4405">
            <v>490</v>
          </cell>
          <cell r="AD4405" t="str">
            <v>BOM</v>
          </cell>
        </row>
        <row r="4406">
          <cell r="X4406">
            <v>11168</v>
          </cell>
          <cell r="Y4406">
            <v>2042584</v>
          </cell>
          <cell r="Z4406" t="str">
            <v>AUDITÓRIO LUIZ RASSI – HGG</v>
          </cell>
          <cell r="AA4406">
            <v>6</v>
          </cell>
          <cell r="AB4406" t="str">
            <v>MÓVEIS E UTENSÍLIOS</v>
          </cell>
          <cell r="AC4406">
            <v>490</v>
          </cell>
          <cell r="AD4406" t="str">
            <v>BOM</v>
          </cell>
        </row>
        <row r="4407">
          <cell r="X4407">
            <v>11169</v>
          </cell>
          <cell r="Y4407">
            <v>2042585</v>
          </cell>
          <cell r="Z4407" t="str">
            <v>AUDITÓRIO LUIZ RASSI – HGG</v>
          </cell>
          <cell r="AA4407">
            <v>6</v>
          </cell>
          <cell r="AB4407" t="str">
            <v>MÓVEIS E UTENSÍLIOS</v>
          </cell>
          <cell r="AC4407">
            <v>490</v>
          </cell>
          <cell r="AD4407" t="str">
            <v>BOM</v>
          </cell>
        </row>
        <row r="4408">
          <cell r="X4408">
            <v>11170</v>
          </cell>
          <cell r="Y4408">
            <v>2042586</v>
          </cell>
          <cell r="Z4408" t="str">
            <v>AUDITÓRIO LUIZ RASSI – HGG</v>
          </cell>
          <cell r="AA4408">
            <v>6</v>
          </cell>
          <cell r="AB4408" t="str">
            <v>MÓVEIS E UTENSÍLIOS</v>
          </cell>
          <cell r="AC4408">
            <v>490</v>
          </cell>
          <cell r="AD4408" t="str">
            <v>BOM</v>
          </cell>
        </row>
        <row r="4409">
          <cell r="X4409">
            <v>11171</v>
          </cell>
          <cell r="Y4409">
            <v>2042587</v>
          </cell>
          <cell r="Z4409" t="str">
            <v>AUDITÓRIO LUIZ RASSI – HGG</v>
          </cell>
          <cell r="AA4409">
            <v>6</v>
          </cell>
          <cell r="AB4409" t="str">
            <v>MÓVEIS E UTENSÍLIOS</v>
          </cell>
          <cell r="AC4409">
            <v>490</v>
          </cell>
          <cell r="AD4409" t="str">
            <v>BOM</v>
          </cell>
        </row>
        <row r="4410">
          <cell r="X4410">
            <v>11172</v>
          </cell>
          <cell r="Y4410">
            <v>2042588</v>
          </cell>
          <cell r="Z4410" t="str">
            <v>AUDITÓRIO LUIZ RASSI – HGG</v>
          </cell>
          <cell r="AA4410">
            <v>6</v>
          </cell>
          <cell r="AB4410" t="str">
            <v>MÓVEIS E UTENSÍLIOS</v>
          </cell>
          <cell r="AC4410">
            <v>490</v>
          </cell>
          <cell r="AD4410" t="str">
            <v>BOM</v>
          </cell>
        </row>
        <row r="4411">
          <cell r="X4411">
            <v>11173</v>
          </cell>
          <cell r="Y4411">
            <v>2042589</v>
          </cell>
          <cell r="Z4411" t="str">
            <v>AUDITÓRIO LUIZ RASSI – HGG</v>
          </cell>
          <cell r="AA4411">
            <v>6</v>
          </cell>
          <cell r="AB4411" t="str">
            <v>MÓVEIS E UTENSÍLIOS</v>
          </cell>
          <cell r="AC4411">
            <v>490</v>
          </cell>
          <cell r="AD4411" t="str">
            <v>BOM</v>
          </cell>
        </row>
        <row r="4412">
          <cell r="X4412">
            <v>11174</v>
          </cell>
          <cell r="Y4412">
            <v>2042590</v>
          </cell>
          <cell r="Z4412" t="str">
            <v>AUDITÓRIO LUIZ RASSI – HGG</v>
          </cell>
          <cell r="AA4412">
            <v>6</v>
          </cell>
          <cell r="AB4412" t="str">
            <v>MÓVEIS E UTENSÍLIOS</v>
          </cell>
          <cell r="AC4412">
            <v>490</v>
          </cell>
          <cell r="AD4412" t="str">
            <v>BOM</v>
          </cell>
        </row>
        <row r="4413">
          <cell r="X4413">
            <v>11175</v>
          </cell>
          <cell r="Y4413">
            <v>2042591</v>
          </cell>
          <cell r="Z4413" t="str">
            <v>AUDITÓRIO LUIZ RASSI – HGG</v>
          </cell>
          <cell r="AA4413">
            <v>6</v>
          </cell>
          <cell r="AB4413" t="str">
            <v>MÓVEIS E UTENSÍLIOS</v>
          </cell>
          <cell r="AC4413">
            <v>490</v>
          </cell>
          <cell r="AD4413" t="str">
            <v>BOM</v>
          </cell>
        </row>
        <row r="4414">
          <cell r="X4414">
            <v>11176</v>
          </cell>
          <cell r="Y4414">
            <v>2042592</v>
          </cell>
          <cell r="Z4414" t="str">
            <v>AUDITÓRIO LUIZ RASSI – HGG</v>
          </cell>
          <cell r="AA4414">
            <v>6</v>
          </cell>
          <cell r="AB4414" t="str">
            <v>MÓVEIS E UTENSÍLIOS</v>
          </cell>
          <cell r="AC4414">
            <v>490</v>
          </cell>
          <cell r="AD4414" t="str">
            <v>BOM</v>
          </cell>
        </row>
        <row r="4415">
          <cell r="X4415">
            <v>11177</v>
          </cell>
          <cell r="Y4415">
            <v>2042593</v>
          </cell>
          <cell r="Z4415" t="str">
            <v>AUDITÓRIO LUIZ RASSI – HGG</v>
          </cell>
          <cell r="AA4415">
            <v>6</v>
          </cell>
          <cell r="AB4415" t="str">
            <v>MÓVEIS E UTENSÍLIOS</v>
          </cell>
          <cell r="AC4415">
            <v>490</v>
          </cell>
          <cell r="AD4415" t="str">
            <v>BOM</v>
          </cell>
        </row>
        <row r="4416">
          <cell r="X4416">
            <v>11178</v>
          </cell>
          <cell r="Y4416">
            <v>2042594</v>
          </cell>
          <cell r="Z4416" t="str">
            <v>AUDITÓRIO LUIZ RASSI – HGG</v>
          </cell>
          <cell r="AA4416">
            <v>6</v>
          </cell>
          <cell r="AB4416" t="str">
            <v>MÓVEIS E UTENSÍLIOS</v>
          </cell>
          <cell r="AC4416">
            <v>490</v>
          </cell>
          <cell r="AD4416" t="str">
            <v>BOM</v>
          </cell>
        </row>
        <row r="4417">
          <cell r="X4417">
            <v>11179</v>
          </cell>
          <cell r="Y4417">
            <v>2042595</v>
          </cell>
          <cell r="Z4417" t="str">
            <v>AUDITÓRIO LUIZ RASSI – HGG</v>
          </cell>
          <cell r="AA4417">
            <v>6</v>
          </cell>
          <cell r="AB4417" t="str">
            <v>MÓVEIS E UTENSÍLIOS</v>
          </cell>
          <cell r="AC4417">
            <v>490</v>
          </cell>
          <cell r="AD4417" t="str">
            <v>BOM</v>
          </cell>
        </row>
        <row r="4418">
          <cell r="X4418">
            <v>11180</v>
          </cell>
          <cell r="Y4418">
            <v>2042596</v>
          </cell>
          <cell r="Z4418" t="str">
            <v>AUDITÓRIO LUIZ RASSI – HGG</v>
          </cell>
          <cell r="AA4418">
            <v>6</v>
          </cell>
          <cell r="AB4418" t="str">
            <v>MÓVEIS E UTENSÍLIOS</v>
          </cell>
          <cell r="AC4418">
            <v>490</v>
          </cell>
          <cell r="AD4418" t="str">
            <v>BOM</v>
          </cell>
        </row>
        <row r="4419">
          <cell r="X4419">
            <v>11181</v>
          </cell>
          <cell r="Y4419">
            <v>2042597</v>
          </cell>
          <cell r="Z4419" t="str">
            <v>AUDITÓRIO LUIZ RASSI – HGG</v>
          </cell>
          <cell r="AA4419">
            <v>6</v>
          </cell>
          <cell r="AB4419" t="str">
            <v>MÓVEIS E UTENSÍLIOS</v>
          </cell>
          <cell r="AC4419">
            <v>490</v>
          </cell>
          <cell r="AD4419" t="str">
            <v>BOM</v>
          </cell>
        </row>
        <row r="4420">
          <cell r="X4420">
            <v>11182</v>
          </cell>
          <cell r="Y4420">
            <v>2042598</v>
          </cell>
          <cell r="Z4420" t="str">
            <v>AUDITÓRIO LUIZ RASSI – HGG</v>
          </cell>
          <cell r="AA4420">
            <v>6</v>
          </cell>
          <cell r="AB4420" t="str">
            <v>MÓVEIS E UTENSÍLIOS</v>
          </cell>
          <cell r="AC4420">
            <v>490</v>
          </cell>
          <cell r="AD4420" t="str">
            <v>BOM</v>
          </cell>
        </row>
        <row r="4421">
          <cell r="X4421">
            <v>11183</v>
          </cell>
          <cell r="Y4421">
            <v>2042599</v>
          </cell>
          <cell r="Z4421" t="str">
            <v>AUDITÓRIO LUIZ RASSI – HGG</v>
          </cell>
          <cell r="AA4421">
            <v>6</v>
          </cell>
          <cell r="AB4421" t="str">
            <v>MÓVEIS E UTENSÍLIOS</v>
          </cell>
          <cell r="AC4421">
            <v>490</v>
          </cell>
          <cell r="AD4421" t="str">
            <v>BOM</v>
          </cell>
        </row>
        <row r="4422">
          <cell r="X4422">
            <v>11184</v>
          </cell>
          <cell r="Y4422">
            <v>2042600</v>
          </cell>
          <cell r="Z4422" t="str">
            <v>AUDITÓRIO LUIZ RASSI – HGG</v>
          </cell>
          <cell r="AA4422">
            <v>6</v>
          </cell>
          <cell r="AB4422" t="str">
            <v>MÓVEIS E UTENSÍLIOS</v>
          </cell>
          <cell r="AC4422">
            <v>490</v>
          </cell>
          <cell r="AD4422" t="str">
            <v>BOM</v>
          </cell>
        </row>
        <row r="4423">
          <cell r="X4423">
            <v>11185</v>
          </cell>
          <cell r="Y4423">
            <v>2042601</v>
          </cell>
          <cell r="Z4423" t="str">
            <v>AUDITÓRIO LUIZ RASSI – HGG</v>
          </cell>
          <cell r="AA4423">
            <v>6</v>
          </cell>
          <cell r="AB4423" t="str">
            <v>MÓVEIS E UTENSÍLIOS</v>
          </cell>
          <cell r="AC4423">
            <v>490</v>
          </cell>
          <cell r="AD4423" t="str">
            <v>BOM</v>
          </cell>
        </row>
        <row r="4424">
          <cell r="X4424">
            <v>11186</v>
          </cell>
          <cell r="Y4424">
            <v>2042602</v>
          </cell>
          <cell r="Z4424" t="str">
            <v>AUDITÓRIO LUIZ RASSI – HGG</v>
          </cell>
          <cell r="AA4424">
            <v>6</v>
          </cell>
          <cell r="AB4424" t="str">
            <v>MÓVEIS E UTENSÍLIOS</v>
          </cell>
          <cell r="AC4424">
            <v>490</v>
          </cell>
          <cell r="AD4424" t="str">
            <v>BOM</v>
          </cell>
        </row>
        <row r="4425">
          <cell r="X4425">
            <v>11187</v>
          </cell>
          <cell r="Y4425">
            <v>2042603</v>
          </cell>
          <cell r="Z4425" t="str">
            <v>AUDITÓRIO LUIZ RASSI – HGG</v>
          </cell>
          <cell r="AA4425">
            <v>6</v>
          </cell>
          <cell r="AB4425" t="str">
            <v>MÓVEIS E UTENSÍLIOS</v>
          </cell>
          <cell r="AC4425">
            <v>490</v>
          </cell>
          <cell r="AD4425" t="str">
            <v>BOM</v>
          </cell>
        </row>
        <row r="4426">
          <cell r="X4426">
            <v>11188</v>
          </cell>
          <cell r="Y4426">
            <v>2042604</v>
          </cell>
          <cell r="Z4426" t="str">
            <v>AUDITÓRIO LUIZ RASSI – HGG</v>
          </cell>
          <cell r="AA4426">
            <v>6</v>
          </cell>
          <cell r="AB4426" t="str">
            <v>MÓVEIS E UTENSÍLIOS</v>
          </cell>
          <cell r="AC4426">
            <v>490</v>
          </cell>
          <cell r="AD4426" t="str">
            <v>BOM</v>
          </cell>
        </row>
        <row r="4427">
          <cell r="X4427">
            <v>11189</v>
          </cell>
          <cell r="Y4427">
            <v>2042605</v>
          </cell>
          <cell r="Z4427" t="str">
            <v>AUDITÓRIO LUIZ RASSI – HGG</v>
          </cell>
          <cell r="AA4427">
            <v>6</v>
          </cell>
          <cell r="AB4427" t="str">
            <v>MÓVEIS E UTENSÍLIOS</v>
          </cell>
          <cell r="AC4427">
            <v>490</v>
          </cell>
          <cell r="AD4427" t="str">
            <v>BOM</v>
          </cell>
        </row>
        <row r="4428">
          <cell r="X4428">
            <v>11190</v>
          </cell>
          <cell r="Y4428">
            <v>2042606</v>
          </cell>
          <cell r="Z4428" t="str">
            <v>AUDITÓRIO LUIZ RASSI – HGG</v>
          </cell>
          <cell r="AA4428">
            <v>6</v>
          </cell>
          <cell r="AB4428" t="str">
            <v>MÓVEIS E UTENSÍLIOS</v>
          </cell>
          <cell r="AC4428">
            <v>490</v>
          </cell>
          <cell r="AD4428" t="str">
            <v>BOM</v>
          </cell>
        </row>
        <row r="4429">
          <cell r="X4429">
            <v>11191</v>
          </cell>
          <cell r="Y4429">
            <v>2042607</v>
          </cell>
          <cell r="Z4429" t="str">
            <v>AUDITÓRIO LUIZ RASSI – HGG</v>
          </cell>
          <cell r="AA4429">
            <v>6</v>
          </cell>
          <cell r="AB4429" t="str">
            <v>MÓVEIS E UTENSÍLIOS</v>
          </cell>
          <cell r="AC4429">
            <v>490</v>
          </cell>
          <cell r="AD4429" t="str">
            <v>BOM</v>
          </cell>
        </row>
        <row r="4430">
          <cell r="X4430">
            <v>11192</v>
          </cell>
          <cell r="Y4430">
            <v>2042608</v>
          </cell>
          <cell r="Z4430" t="str">
            <v>AUDITÓRIO LUIZ RASSI – HGG</v>
          </cell>
          <cell r="AA4430">
            <v>6</v>
          </cell>
          <cell r="AB4430" t="str">
            <v>MÓVEIS E UTENSÍLIOS</v>
          </cell>
          <cell r="AC4430">
            <v>490</v>
          </cell>
          <cell r="AD4430" t="str">
            <v>BOM</v>
          </cell>
        </row>
        <row r="4431">
          <cell r="X4431">
            <v>11193</v>
          </cell>
          <cell r="Y4431">
            <v>2042609</v>
          </cell>
          <cell r="Z4431" t="str">
            <v>AUDITÓRIO LUIZ RASSI – HGG</v>
          </cell>
          <cell r="AA4431">
            <v>6</v>
          </cell>
          <cell r="AB4431" t="str">
            <v>MÓVEIS E UTENSÍLIOS</v>
          </cell>
          <cell r="AC4431">
            <v>490</v>
          </cell>
          <cell r="AD4431" t="str">
            <v>BOM</v>
          </cell>
        </row>
        <row r="4432">
          <cell r="X4432">
            <v>11194</v>
          </cell>
          <cell r="Y4432">
            <v>2042610</v>
          </cell>
          <cell r="Z4432" t="str">
            <v>AUDITÓRIO LUIZ RASSI – HGG</v>
          </cell>
          <cell r="AA4432">
            <v>6</v>
          </cell>
          <cell r="AB4432" t="str">
            <v>MÓVEIS E UTENSÍLIOS</v>
          </cell>
          <cell r="AC4432">
            <v>490</v>
          </cell>
          <cell r="AD4432" t="str">
            <v>BOM</v>
          </cell>
        </row>
        <row r="4433">
          <cell r="X4433">
            <v>11195</v>
          </cell>
          <cell r="Y4433">
            <v>2042611</v>
          </cell>
          <cell r="Z4433" t="str">
            <v>AUDITÓRIO LUIZ RASSI – HGG</v>
          </cell>
          <cell r="AA4433">
            <v>6</v>
          </cell>
          <cell r="AB4433" t="str">
            <v>MÓVEIS E UTENSÍLIOS</v>
          </cell>
          <cell r="AC4433">
            <v>490</v>
          </cell>
          <cell r="AD4433" t="str">
            <v>BOM</v>
          </cell>
        </row>
        <row r="4434">
          <cell r="X4434">
            <v>11196</v>
          </cell>
          <cell r="Y4434">
            <v>2042612</v>
          </cell>
          <cell r="Z4434" t="str">
            <v>AUDITÓRIO LUIZ RASSI – HGG</v>
          </cell>
          <cell r="AA4434">
            <v>6</v>
          </cell>
          <cell r="AB4434" t="str">
            <v>MÓVEIS E UTENSÍLIOS</v>
          </cell>
          <cell r="AC4434">
            <v>490</v>
          </cell>
          <cell r="AD4434" t="str">
            <v>BOM</v>
          </cell>
        </row>
        <row r="4435">
          <cell r="X4435">
            <v>11197</v>
          </cell>
          <cell r="Y4435">
            <v>2042613</v>
          </cell>
          <cell r="Z4435" t="str">
            <v>AUDITÓRIO LUIZ RASSI – HGG</v>
          </cell>
          <cell r="AA4435">
            <v>6</v>
          </cell>
          <cell r="AB4435" t="str">
            <v>MÓVEIS E UTENSÍLIOS</v>
          </cell>
          <cell r="AC4435">
            <v>490</v>
          </cell>
          <cell r="AD4435" t="str">
            <v>BOM</v>
          </cell>
        </row>
        <row r="4436">
          <cell r="X4436">
            <v>11198</v>
          </cell>
          <cell r="Y4436">
            <v>2042614</v>
          </cell>
          <cell r="Z4436" t="str">
            <v>AUDITÓRIO LUIZ RASSI – HGG</v>
          </cell>
          <cell r="AA4436">
            <v>6</v>
          </cell>
          <cell r="AB4436" t="str">
            <v>MÓVEIS E UTENSÍLIOS</v>
          </cell>
          <cell r="AC4436">
            <v>490</v>
          </cell>
          <cell r="AD4436" t="str">
            <v>BOM</v>
          </cell>
        </row>
        <row r="4437">
          <cell r="X4437">
            <v>11199</v>
          </cell>
          <cell r="Y4437">
            <v>2042615</v>
          </cell>
          <cell r="Z4437" t="str">
            <v>AUDITÓRIO LUIZ RASSI – HGG</v>
          </cell>
          <cell r="AA4437">
            <v>6</v>
          </cell>
          <cell r="AB4437" t="str">
            <v>MÓVEIS E UTENSÍLIOS</v>
          </cell>
          <cell r="AC4437">
            <v>490</v>
          </cell>
          <cell r="AD4437" t="str">
            <v>BOM</v>
          </cell>
        </row>
        <row r="4438">
          <cell r="X4438">
            <v>11200</v>
          </cell>
          <cell r="Y4438">
            <v>2042616</v>
          </cell>
          <cell r="Z4438" t="str">
            <v>AUDITÓRIO LUIZ RASSI – HGG</v>
          </cell>
          <cell r="AA4438">
            <v>6</v>
          </cell>
          <cell r="AB4438" t="str">
            <v>MÓVEIS E UTENSÍLIOS</v>
          </cell>
          <cell r="AC4438">
            <v>490</v>
          </cell>
          <cell r="AD4438" t="str">
            <v>BOM</v>
          </cell>
        </row>
        <row r="4439">
          <cell r="X4439">
            <v>11201</v>
          </cell>
          <cell r="Y4439">
            <v>2042617</v>
          </cell>
          <cell r="Z4439" t="str">
            <v>AUDITÓRIO LUIZ RASSI – HGG</v>
          </cell>
          <cell r="AA4439">
            <v>6</v>
          </cell>
          <cell r="AB4439" t="str">
            <v>MÓVEIS E UTENSÍLIOS</v>
          </cell>
          <cell r="AC4439">
            <v>490</v>
          </cell>
          <cell r="AD4439" t="str">
            <v>BOM</v>
          </cell>
        </row>
        <row r="4440">
          <cell r="X4440">
            <v>11202</v>
          </cell>
          <cell r="Y4440">
            <v>2042618</v>
          </cell>
          <cell r="Z4440" t="str">
            <v>AUDITÓRIO LUIZ RASSI – HGG</v>
          </cell>
          <cell r="AA4440">
            <v>6</v>
          </cell>
          <cell r="AB4440" t="str">
            <v>MÓVEIS E UTENSÍLIOS</v>
          </cell>
          <cell r="AC4440">
            <v>490</v>
          </cell>
          <cell r="AD4440" t="str">
            <v>BOM</v>
          </cell>
        </row>
        <row r="4441">
          <cell r="X4441">
            <v>11203</v>
          </cell>
          <cell r="Y4441">
            <v>2042619</v>
          </cell>
          <cell r="Z4441" t="str">
            <v>AUDITÓRIO LUIZ RASSI – HGG</v>
          </cell>
          <cell r="AA4441">
            <v>6</v>
          </cell>
          <cell r="AB4441" t="str">
            <v>MÓVEIS E UTENSÍLIOS</v>
          </cell>
          <cell r="AC4441">
            <v>490</v>
          </cell>
          <cell r="AD4441" t="str">
            <v>BOM</v>
          </cell>
        </row>
        <row r="4442">
          <cell r="X4442">
            <v>11204</v>
          </cell>
          <cell r="Y4442">
            <v>2042620</v>
          </cell>
          <cell r="Z4442" t="str">
            <v>AUDITÓRIO LUIZ RASSI – HGG</v>
          </cell>
          <cell r="AA4442">
            <v>6</v>
          </cell>
          <cell r="AB4442" t="str">
            <v>MÓVEIS E UTENSÍLIOS</v>
          </cell>
          <cell r="AC4442">
            <v>490</v>
          </cell>
          <cell r="AD4442" t="str">
            <v>BOM</v>
          </cell>
        </row>
        <row r="4443">
          <cell r="X4443">
            <v>11205</v>
          </cell>
          <cell r="Y4443">
            <v>2042621</v>
          </cell>
          <cell r="Z4443" t="str">
            <v>AUDITÓRIO LUIZ RASSI – HGG</v>
          </cell>
          <cell r="AA4443">
            <v>6</v>
          </cell>
          <cell r="AB4443" t="str">
            <v>MÓVEIS E UTENSÍLIOS</v>
          </cell>
          <cell r="AC4443">
            <v>490</v>
          </cell>
          <cell r="AD4443" t="str">
            <v>BOM</v>
          </cell>
        </row>
        <row r="4444">
          <cell r="X4444">
            <v>11206</v>
          </cell>
          <cell r="Y4444">
            <v>2042622</v>
          </cell>
          <cell r="Z4444" t="str">
            <v>AUDITÓRIO LUIZ RASSI – HGG</v>
          </cell>
          <cell r="AA4444">
            <v>6</v>
          </cell>
          <cell r="AB4444" t="str">
            <v>MÓVEIS E UTENSÍLIOS</v>
          </cell>
          <cell r="AC4444">
            <v>490</v>
          </cell>
          <cell r="AD4444" t="str">
            <v>BOM</v>
          </cell>
        </row>
        <row r="4445">
          <cell r="X4445">
            <v>11207</v>
          </cell>
          <cell r="Y4445">
            <v>2042623</v>
          </cell>
          <cell r="Z4445" t="str">
            <v>AUDITÓRIO LUIZ RASSI – HGG</v>
          </cell>
          <cell r="AA4445">
            <v>6</v>
          </cell>
          <cell r="AB4445" t="str">
            <v>MÓVEIS E UTENSÍLIOS</v>
          </cell>
          <cell r="AC4445">
            <v>490</v>
          </cell>
          <cell r="AD4445" t="str">
            <v>BOM</v>
          </cell>
        </row>
        <row r="4446">
          <cell r="X4446">
            <v>11208</v>
          </cell>
          <cell r="Y4446">
            <v>2042624</v>
          </cell>
          <cell r="Z4446" t="str">
            <v>AUDITÓRIO LUIZ RASSI – HGG</v>
          </cell>
          <cell r="AA4446">
            <v>6</v>
          </cell>
          <cell r="AB4446" t="str">
            <v>MÓVEIS E UTENSÍLIOS</v>
          </cell>
          <cell r="AC4446">
            <v>490</v>
          </cell>
          <cell r="AD4446" t="str">
            <v>BOM</v>
          </cell>
        </row>
        <row r="4447">
          <cell r="X4447">
            <v>11209</v>
          </cell>
          <cell r="Y4447">
            <v>2042625</v>
          </cell>
          <cell r="Z4447" t="str">
            <v>AUDITÓRIO LUIZ RASSI – HGG</v>
          </cell>
          <cell r="AA4447">
            <v>6</v>
          </cell>
          <cell r="AB4447" t="str">
            <v>MÓVEIS E UTENSÍLIOS</v>
          </cell>
          <cell r="AC4447">
            <v>490</v>
          </cell>
          <cell r="AD4447" t="str">
            <v>BOM</v>
          </cell>
        </row>
        <row r="4448">
          <cell r="X4448">
            <v>11210</v>
          </cell>
          <cell r="Y4448">
            <v>2042626</v>
          </cell>
          <cell r="Z4448" t="str">
            <v>AUDITÓRIO LUIZ RASSI – HGG</v>
          </cell>
          <cell r="AA4448">
            <v>6</v>
          </cell>
          <cell r="AB4448" t="str">
            <v>MÓVEIS E UTENSÍLIOS</v>
          </cell>
          <cell r="AC4448">
            <v>490</v>
          </cell>
          <cell r="AD4448" t="str">
            <v>BOM</v>
          </cell>
        </row>
        <row r="4449">
          <cell r="X4449">
            <v>11211</v>
          </cell>
          <cell r="Y4449">
            <v>2042627</v>
          </cell>
          <cell r="Z4449" t="str">
            <v>AUDITÓRIO LUIZ RASSI – HGG</v>
          </cell>
          <cell r="AA4449">
            <v>6</v>
          </cell>
          <cell r="AB4449" t="str">
            <v>MÓVEIS E UTENSÍLIOS</v>
          </cell>
          <cell r="AC4449">
            <v>490</v>
          </cell>
          <cell r="AD4449" t="str">
            <v>BOM</v>
          </cell>
        </row>
        <row r="4450">
          <cell r="X4450">
            <v>11212</v>
          </cell>
          <cell r="Y4450">
            <v>2042628</v>
          </cell>
          <cell r="Z4450" t="str">
            <v>AUDITÓRIO LUIZ RASSI – HGG</v>
          </cell>
          <cell r="AA4450">
            <v>6</v>
          </cell>
          <cell r="AB4450" t="str">
            <v>MÓVEIS E UTENSÍLIOS</v>
          </cell>
          <cell r="AC4450">
            <v>490</v>
          </cell>
          <cell r="AD4450" t="str">
            <v>BOM</v>
          </cell>
        </row>
        <row r="4451">
          <cell r="X4451">
            <v>11213</v>
          </cell>
          <cell r="Y4451">
            <v>2042629</v>
          </cell>
          <cell r="Z4451" t="str">
            <v>AUDITÓRIO LUIZ RASSI – HGG</v>
          </cell>
          <cell r="AA4451">
            <v>6</v>
          </cell>
          <cell r="AB4451" t="str">
            <v>MÓVEIS E UTENSÍLIOS</v>
          </cell>
          <cell r="AC4451">
            <v>490</v>
          </cell>
          <cell r="AD4451" t="str">
            <v>BOM</v>
          </cell>
        </row>
        <row r="4452">
          <cell r="X4452">
            <v>11214</v>
          </cell>
          <cell r="Y4452">
            <v>2042630</v>
          </cell>
          <cell r="Z4452" t="str">
            <v>AUDITÓRIO LUIZ RASSI – HGG</v>
          </cell>
          <cell r="AA4452">
            <v>6</v>
          </cell>
          <cell r="AB4452" t="str">
            <v>MÓVEIS E UTENSÍLIOS</v>
          </cell>
          <cell r="AC4452">
            <v>490</v>
          </cell>
          <cell r="AD4452" t="str">
            <v>BOM</v>
          </cell>
        </row>
        <row r="4453">
          <cell r="X4453">
            <v>11215</v>
          </cell>
          <cell r="Y4453">
            <v>2042631</v>
          </cell>
          <cell r="Z4453" t="str">
            <v>AUDITÓRIO LUIZ RASSI – HGG</v>
          </cell>
          <cell r="AA4453">
            <v>6</v>
          </cell>
          <cell r="AB4453" t="str">
            <v>MÓVEIS E UTENSÍLIOS</v>
          </cell>
          <cell r="AC4453">
            <v>490</v>
          </cell>
          <cell r="AD4453" t="str">
            <v>BOM</v>
          </cell>
        </row>
        <row r="4454">
          <cell r="X4454">
            <v>11216</v>
          </cell>
          <cell r="Y4454">
            <v>2042632</v>
          </cell>
          <cell r="Z4454" t="str">
            <v>AUDITÓRIO LUIZ RASSI – HGG</v>
          </cell>
          <cell r="AA4454">
            <v>6</v>
          </cell>
          <cell r="AB4454" t="str">
            <v>MÓVEIS E UTENSÍLIOS</v>
          </cell>
          <cell r="AC4454">
            <v>490</v>
          </cell>
          <cell r="AD4454" t="str">
            <v>BOM</v>
          </cell>
        </row>
        <row r="4455">
          <cell r="X4455">
            <v>11217</v>
          </cell>
          <cell r="Y4455">
            <v>2042633</v>
          </cell>
          <cell r="Z4455" t="str">
            <v>AUDITÓRIO LUIZ RASSI – HGG</v>
          </cell>
          <cell r="AA4455">
            <v>6</v>
          </cell>
          <cell r="AB4455" t="str">
            <v>MÓVEIS E UTENSÍLIOS</v>
          </cell>
          <cell r="AC4455">
            <v>490</v>
          </cell>
          <cell r="AD4455" t="str">
            <v>BOM</v>
          </cell>
        </row>
        <row r="4456">
          <cell r="X4456">
            <v>11218</v>
          </cell>
          <cell r="Y4456">
            <v>2042634</v>
          </cell>
          <cell r="Z4456" t="str">
            <v>AUDITÓRIO LUIZ RASSI – HGG</v>
          </cell>
          <cell r="AA4456">
            <v>6</v>
          </cell>
          <cell r="AB4456" t="str">
            <v>MÓVEIS E UTENSÍLIOS</v>
          </cell>
          <cell r="AC4456">
            <v>490</v>
          </cell>
          <cell r="AD4456" t="str">
            <v>BOM</v>
          </cell>
        </row>
        <row r="4457">
          <cell r="X4457">
            <v>11219</v>
          </cell>
          <cell r="Y4457">
            <v>2042635</v>
          </cell>
          <cell r="Z4457" t="str">
            <v>AUDITÓRIO LUIZ RASSI – HGG</v>
          </cell>
          <cell r="AA4457">
            <v>6</v>
          </cell>
          <cell r="AB4457" t="str">
            <v>MÓVEIS E UTENSÍLIOS</v>
          </cell>
          <cell r="AC4457">
            <v>490</v>
          </cell>
          <cell r="AD4457" t="str">
            <v>BOM</v>
          </cell>
        </row>
        <row r="4458">
          <cell r="X4458">
            <v>11220</v>
          </cell>
          <cell r="Y4458">
            <v>2042636</v>
          </cell>
          <cell r="Z4458" t="str">
            <v>AUDITÓRIO LUIZ RASSI – HGG</v>
          </cell>
          <cell r="AA4458">
            <v>6</v>
          </cell>
          <cell r="AB4458" t="str">
            <v>MÓVEIS E UTENSÍLIOS</v>
          </cell>
          <cell r="AC4458">
            <v>490</v>
          </cell>
          <cell r="AD4458" t="str">
            <v>BOM</v>
          </cell>
        </row>
        <row r="4459">
          <cell r="X4459">
            <v>11221</v>
          </cell>
          <cell r="Y4459">
            <v>2042637</v>
          </cell>
          <cell r="Z4459" t="str">
            <v>AUDITÓRIO LUIZ RASSI – HGG</v>
          </cell>
          <cell r="AA4459">
            <v>6</v>
          </cell>
          <cell r="AB4459" t="str">
            <v>MÓVEIS E UTENSÍLIOS</v>
          </cell>
          <cell r="AC4459">
            <v>490</v>
          </cell>
          <cell r="AD4459" t="str">
            <v>BOM</v>
          </cell>
        </row>
        <row r="4460">
          <cell r="X4460">
            <v>11222</v>
          </cell>
          <cell r="Y4460">
            <v>2042638</v>
          </cell>
          <cell r="Z4460" t="str">
            <v>AUDITÓRIO LUIZ RASSI – HGG</v>
          </cell>
          <cell r="AA4460">
            <v>6</v>
          </cell>
          <cell r="AB4460" t="str">
            <v>MÓVEIS E UTENSÍLIOS</v>
          </cell>
          <cell r="AC4460">
            <v>490</v>
          </cell>
          <cell r="AD4460" t="str">
            <v>BOM</v>
          </cell>
        </row>
        <row r="4461">
          <cell r="X4461">
            <v>11223</v>
          </cell>
          <cell r="Y4461">
            <v>2042639</v>
          </cell>
          <cell r="Z4461" t="str">
            <v>AUDITÓRIO LUIZ RASSI – HGG</v>
          </cell>
          <cell r="AA4461">
            <v>6</v>
          </cell>
          <cell r="AB4461" t="str">
            <v>MÓVEIS E UTENSÍLIOS</v>
          </cell>
          <cell r="AC4461">
            <v>490</v>
          </cell>
          <cell r="AD4461" t="str">
            <v>BOM</v>
          </cell>
        </row>
        <row r="4462">
          <cell r="X4462">
            <v>11224</v>
          </cell>
          <cell r="Y4462">
            <v>2042640</v>
          </cell>
          <cell r="Z4462" t="str">
            <v>AUDITÓRIO LUIZ RASSI – HGG</v>
          </cell>
          <cell r="AA4462">
            <v>6</v>
          </cell>
          <cell r="AB4462" t="str">
            <v>MÓVEIS E UTENSÍLIOS</v>
          </cell>
          <cell r="AC4462">
            <v>490</v>
          </cell>
          <cell r="AD4462" t="str">
            <v>BOM</v>
          </cell>
        </row>
        <row r="4463">
          <cell r="X4463">
            <v>11225</v>
          </cell>
          <cell r="Y4463">
            <v>2042641</v>
          </cell>
          <cell r="Z4463" t="str">
            <v>AUDITÓRIO LUIZ RASSI – HGG</v>
          </cell>
          <cell r="AA4463">
            <v>6</v>
          </cell>
          <cell r="AB4463" t="str">
            <v>MÓVEIS E UTENSÍLIOS</v>
          </cell>
          <cell r="AC4463">
            <v>490</v>
          </cell>
          <cell r="AD4463" t="str">
            <v>BOM</v>
          </cell>
        </row>
        <row r="4464">
          <cell r="X4464">
            <v>11226</v>
          </cell>
          <cell r="Y4464">
            <v>2042642</v>
          </cell>
          <cell r="Z4464" t="str">
            <v>AUDITÓRIO LUIZ RASSI – HGG</v>
          </cell>
          <cell r="AA4464">
            <v>6</v>
          </cell>
          <cell r="AB4464" t="str">
            <v>MÓVEIS E UTENSÍLIOS</v>
          </cell>
          <cell r="AC4464">
            <v>490</v>
          </cell>
          <cell r="AD4464" t="str">
            <v>BOM</v>
          </cell>
        </row>
        <row r="4465">
          <cell r="X4465">
            <v>11227</v>
          </cell>
          <cell r="Y4465">
            <v>2042643</v>
          </cell>
          <cell r="Z4465" t="str">
            <v>AUDITÓRIO LUIZ RASSI – HGG</v>
          </cell>
          <cell r="AA4465">
            <v>6</v>
          </cell>
          <cell r="AB4465" t="str">
            <v>MÓVEIS E UTENSÍLIOS</v>
          </cell>
          <cell r="AC4465">
            <v>490</v>
          </cell>
          <cell r="AD4465" t="str">
            <v>BOM</v>
          </cell>
        </row>
        <row r="4466">
          <cell r="X4466">
            <v>11228</v>
          </cell>
          <cell r="Y4466">
            <v>2042644</v>
          </cell>
          <cell r="Z4466" t="str">
            <v>AUDITÓRIO LUIZ RASSI – HGG</v>
          </cell>
          <cell r="AA4466">
            <v>6</v>
          </cell>
          <cell r="AB4466" t="str">
            <v>MÓVEIS E UTENSÍLIOS</v>
          </cell>
          <cell r="AC4466">
            <v>490</v>
          </cell>
          <cell r="AD4466" t="str">
            <v>BOM</v>
          </cell>
        </row>
        <row r="4467">
          <cell r="X4467">
            <v>11229</v>
          </cell>
          <cell r="Y4467">
            <v>2042645</v>
          </cell>
          <cell r="Z4467" t="str">
            <v>AUDITÓRIO LUIZ RASSI – HGG</v>
          </cell>
          <cell r="AA4467">
            <v>6</v>
          </cell>
          <cell r="AB4467" t="str">
            <v>MÓVEIS E UTENSÍLIOS</v>
          </cell>
          <cell r="AC4467">
            <v>490</v>
          </cell>
          <cell r="AD4467" t="str">
            <v>BOM</v>
          </cell>
        </row>
        <row r="4468">
          <cell r="X4468">
            <v>11230</v>
          </cell>
          <cell r="Y4468">
            <v>2042646</v>
          </cell>
          <cell r="Z4468" t="str">
            <v>AUDITÓRIO LUIZ RASSI – HGG</v>
          </cell>
          <cell r="AA4468">
            <v>6</v>
          </cell>
          <cell r="AB4468" t="str">
            <v>MÓVEIS E UTENSÍLIOS</v>
          </cell>
          <cell r="AC4468">
            <v>490</v>
          </cell>
          <cell r="AD4468" t="str">
            <v>BOM</v>
          </cell>
        </row>
        <row r="4469">
          <cell r="X4469">
            <v>11231</v>
          </cell>
          <cell r="Y4469">
            <v>2042647</v>
          </cell>
          <cell r="Z4469" t="str">
            <v>AUDITÓRIO LUIZ RASSI – HGG</v>
          </cell>
          <cell r="AA4469">
            <v>6</v>
          </cell>
          <cell r="AB4469" t="str">
            <v>MÓVEIS E UTENSÍLIOS</v>
          </cell>
          <cell r="AC4469">
            <v>490</v>
          </cell>
          <cell r="AD4469" t="str">
            <v>BOM</v>
          </cell>
        </row>
        <row r="4470">
          <cell r="X4470">
            <v>11232</v>
          </cell>
          <cell r="Y4470">
            <v>2042648</v>
          </cell>
          <cell r="Z4470" t="str">
            <v>AUDITÓRIO LUIZ RASSI – HGG</v>
          </cell>
          <cell r="AA4470">
            <v>6</v>
          </cell>
          <cell r="AB4470" t="str">
            <v>MÓVEIS E UTENSÍLIOS</v>
          </cell>
          <cell r="AC4470">
            <v>490</v>
          </cell>
          <cell r="AD4470" t="str">
            <v>BOM</v>
          </cell>
        </row>
        <row r="4471">
          <cell r="X4471">
            <v>11233</v>
          </cell>
          <cell r="Y4471">
            <v>2042649</v>
          </cell>
          <cell r="Z4471" t="str">
            <v>AUDITÓRIO LUIZ RASSI – HGG</v>
          </cell>
          <cell r="AA4471">
            <v>6</v>
          </cell>
          <cell r="AB4471" t="str">
            <v>MÓVEIS E UTENSÍLIOS</v>
          </cell>
          <cell r="AC4471">
            <v>490</v>
          </cell>
          <cell r="AD4471" t="str">
            <v>BOM</v>
          </cell>
        </row>
        <row r="4472">
          <cell r="X4472">
            <v>11234</v>
          </cell>
          <cell r="Y4472">
            <v>2042650</v>
          </cell>
          <cell r="Z4472" t="str">
            <v>AUDITÓRIO LUIZ RASSI – HGG</v>
          </cell>
          <cell r="AA4472">
            <v>6</v>
          </cell>
          <cell r="AB4472" t="str">
            <v>MÓVEIS E UTENSÍLIOS</v>
          </cell>
          <cell r="AC4472">
            <v>490</v>
          </cell>
          <cell r="AD4472" t="str">
            <v>BOM</v>
          </cell>
        </row>
        <row r="4473">
          <cell r="X4473">
            <v>11235</v>
          </cell>
          <cell r="Y4473">
            <v>2042651</v>
          </cell>
          <cell r="Z4473" t="str">
            <v>AUDITÓRIO LUIZ RASSI – HGG</v>
          </cell>
          <cell r="AA4473">
            <v>6</v>
          </cell>
          <cell r="AB4473" t="str">
            <v>MÓVEIS E UTENSÍLIOS</v>
          </cell>
          <cell r="AC4473">
            <v>490</v>
          </cell>
          <cell r="AD4473" t="str">
            <v>BOM</v>
          </cell>
        </row>
        <row r="4474">
          <cell r="X4474">
            <v>11236</v>
          </cell>
          <cell r="Y4474">
            <v>2042652</v>
          </cell>
          <cell r="Z4474" t="str">
            <v>AUDITÓRIO LUIZ RASSI – HGG</v>
          </cell>
          <cell r="AA4474">
            <v>6</v>
          </cell>
          <cell r="AB4474" t="str">
            <v>MÓVEIS E UTENSÍLIOS</v>
          </cell>
          <cell r="AC4474">
            <v>490</v>
          </cell>
          <cell r="AD4474" t="str">
            <v>BOM</v>
          </cell>
        </row>
        <row r="4475">
          <cell r="X4475">
            <v>11237</v>
          </cell>
          <cell r="Y4475">
            <v>2042653</v>
          </cell>
          <cell r="Z4475" t="str">
            <v>AUDITÓRIO LUIZ RASSI – HGG</v>
          </cell>
          <cell r="AA4475">
            <v>6</v>
          </cell>
          <cell r="AB4475" t="str">
            <v>MÓVEIS E UTENSÍLIOS</v>
          </cell>
          <cell r="AC4475">
            <v>490</v>
          </cell>
          <cell r="AD4475" t="str">
            <v>BOM</v>
          </cell>
        </row>
        <row r="4476">
          <cell r="X4476">
            <v>11238</v>
          </cell>
          <cell r="Y4476">
            <v>2042654</v>
          </cell>
          <cell r="Z4476" t="str">
            <v>AUDITÓRIO LUIZ RASSI – HGG</v>
          </cell>
          <cell r="AA4476">
            <v>6</v>
          </cell>
          <cell r="AB4476" t="str">
            <v>MÓVEIS E UTENSÍLIOS</v>
          </cell>
          <cell r="AC4476">
            <v>490</v>
          </cell>
          <cell r="AD4476" t="str">
            <v>BOM</v>
          </cell>
        </row>
        <row r="4477">
          <cell r="X4477">
            <v>11239</v>
          </cell>
          <cell r="Y4477">
            <v>2042655</v>
          </cell>
          <cell r="Z4477" t="str">
            <v>AUDITÓRIO LUIZ RASSI – HGG</v>
          </cell>
          <cell r="AA4477">
            <v>6</v>
          </cell>
          <cell r="AB4477" t="str">
            <v>MÓVEIS E UTENSÍLIOS</v>
          </cell>
          <cell r="AC4477">
            <v>490</v>
          </cell>
          <cell r="AD4477" t="str">
            <v>BOM</v>
          </cell>
        </row>
        <row r="4478">
          <cell r="X4478">
            <v>11240</v>
          </cell>
          <cell r="Y4478">
            <v>2042656</v>
          </cell>
          <cell r="Z4478" t="str">
            <v>AUDITÓRIO LUIZ RASSI – HGG</v>
          </cell>
          <cell r="AA4478">
            <v>6</v>
          </cell>
          <cell r="AB4478" t="str">
            <v>MÓVEIS E UTENSÍLIOS</v>
          </cell>
          <cell r="AC4478">
            <v>490</v>
          </cell>
          <cell r="AD4478" t="str">
            <v>BOM</v>
          </cell>
        </row>
        <row r="4479">
          <cell r="X4479">
            <v>11241</v>
          </cell>
          <cell r="Y4479">
            <v>2042657</v>
          </cell>
          <cell r="Z4479" t="str">
            <v>AUDITÓRIO LUIZ RASSI – HGG</v>
          </cell>
          <cell r="AA4479">
            <v>6</v>
          </cell>
          <cell r="AB4479" t="str">
            <v>MÓVEIS E UTENSÍLIOS</v>
          </cell>
          <cell r="AC4479">
            <v>490</v>
          </cell>
          <cell r="AD4479" t="str">
            <v>BOM</v>
          </cell>
        </row>
        <row r="4480">
          <cell r="X4480">
            <v>11242</v>
          </cell>
          <cell r="Y4480">
            <v>2042658</v>
          </cell>
          <cell r="Z4480" t="str">
            <v>AUDITÓRIO LUIZ RASSI – HGG</v>
          </cell>
          <cell r="AA4480">
            <v>6</v>
          </cell>
          <cell r="AB4480" t="str">
            <v>MÓVEIS E UTENSÍLIOS</v>
          </cell>
          <cell r="AC4480">
            <v>490</v>
          </cell>
          <cell r="AD4480" t="str">
            <v>BOM</v>
          </cell>
        </row>
        <row r="4481">
          <cell r="X4481">
            <v>11243</v>
          </cell>
          <cell r="Y4481">
            <v>2042659</v>
          </cell>
          <cell r="Z4481" t="str">
            <v>AUDITÓRIO LUIZ RASSI – HGG</v>
          </cell>
          <cell r="AA4481">
            <v>6</v>
          </cell>
          <cell r="AB4481" t="str">
            <v>MÓVEIS E UTENSÍLIOS</v>
          </cell>
          <cell r="AC4481">
            <v>490</v>
          </cell>
          <cell r="AD4481" t="str">
            <v>BOM</v>
          </cell>
        </row>
        <row r="4482">
          <cell r="X4482">
            <v>11244</v>
          </cell>
          <cell r="Y4482">
            <v>2042660</v>
          </cell>
          <cell r="Z4482" t="str">
            <v>AUDITÓRIO LUIZ RASSI – HGG</v>
          </cell>
          <cell r="AA4482">
            <v>6</v>
          </cell>
          <cell r="AB4482" t="str">
            <v>MÓVEIS E UTENSÍLIOS</v>
          </cell>
          <cell r="AC4482">
            <v>490</v>
          </cell>
          <cell r="AD4482" t="str">
            <v>BOM</v>
          </cell>
        </row>
        <row r="4483">
          <cell r="X4483">
            <v>11245</v>
          </cell>
          <cell r="Y4483">
            <v>2042661</v>
          </cell>
          <cell r="Z4483" t="str">
            <v>AUDITÓRIO LUIZ RASSI – HGG</v>
          </cell>
          <cell r="AA4483">
            <v>6</v>
          </cell>
          <cell r="AB4483" t="str">
            <v>MÓVEIS E UTENSÍLIOS</v>
          </cell>
          <cell r="AC4483">
            <v>490</v>
          </cell>
          <cell r="AD4483" t="str">
            <v>BOM</v>
          </cell>
        </row>
        <row r="4484">
          <cell r="X4484">
            <v>11246</v>
          </cell>
          <cell r="Y4484">
            <v>2042662</v>
          </cell>
          <cell r="Z4484" t="str">
            <v>AUDITÓRIO LUIZ RASSI – HGG</v>
          </cell>
          <cell r="AA4484">
            <v>6</v>
          </cell>
          <cell r="AB4484" t="str">
            <v>MÓVEIS E UTENSÍLIOS</v>
          </cell>
          <cell r="AC4484">
            <v>490</v>
          </cell>
          <cell r="AD4484" t="str">
            <v>BOM</v>
          </cell>
        </row>
        <row r="4485">
          <cell r="X4485">
            <v>11247</v>
          </cell>
          <cell r="Y4485">
            <v>2042663</v>
          </cell>
          <cell r="Z4485" t="str">
            <v>AUDITÓRIO LUIZ RASSI – HGG</v>
          </cell>
          <cell r="AA4485">
            <v>6</v>
          </cell>
          <cell r="AB4485" t="str">
            <v>MÓVEIS E UTENSÍLIOS</v>
          </cell>
          <cell r="AC4485">
            <v>490</v>
          </cell>
          <cell r="AD4485" t="str">
            <v>BOM</v>
          </cell>
        </row>
        <row r="4486">
          <cell r="X4486">
            <v>11248</v>
          </cell>
          <cell r="Y4486">
            <v>2042664</v>
          </cell>
          <cell r="Z4486" t="str">
            <v>AUDITÓRIO LUIZ RASSI – HGG</v>
          </cell>
          <cell r="AA4486">
            <v>6</v>
          </cell>
          <cell r="AB4486" t="str">
            <v>MÓVEIS E UTENSÍLIOS</v>
          </cell>
          <cell r="AC4486">
            <v>490</v>
          </cell>
          <cell r="AD4486" t="str">
            <v>BOM</v>
          </cell>
        </row>
        <row r="4487">
          <cell r="X4487">
            <v>11249</v>
          </cell>
          <cell r="Y4487">
            <v>2042665</v>
          </cell>
          <cell r="Z4487" t="str">
            <v>AUDITÓRIO LUIZ RASSI – HGG</v>
          </cell>
          <cell r="AA4487">
            <v>6</v>
          </cell>
          <cell r="AB4487" t="str">
            <v>MÓVEIS E UTENSÍLIOS</v>
          </cell>
          <cell r="AC4487">
            <v>490</v>
          </cell>
          <cell r="AD4487" t="str">
            <v>BOM</v>
          </cell>
        </row>
        <row r="4488">
          <cell r="X4488">
            <v>11250</v>
          </cell>
          <cell r="Y4488">
            <v>2042666</v>
          </cell>
          <cell r="Z4488" t="str">
            <v>AUDITÓRIO LUIZ RASSI – HGG</v>
          </cell>
          <cell r="AA4488">
            <v>6</v>
          </cell>
          <cell r="AB4488" t="str">
            <v>MÓVEIS E UTENSÍLIOS</v>
          </cell>
          <cell r="AC4488">
            <v>490</v>
          </cell>
          <cell r="AD4488" t="str">
            <v>BOM</v>
          </cell>
        </row>
        <row r="4489">
          <cell r="X4489">
            <v>11251</v>
          </cell>
          <cell r="Y4489">
            <v>2042667</v>
          </cell>
          <cell r="Z4489" t="str">
            <v>AUDITÓRIO LUIZ RASSI – HGG</v>
          </cell>
          <cell r="AA4489">
            <v>6</v>
          </cell>
          <cell r="AB4489" t="str">
            <v>MÓVEIS E UTENSÍLIOS</v>
          </cell>
          <cell r="AC4489">
            <v>490</v>
          </cell>
          <cell r="AD4489" t="str">
            <v>BOM</v>
          </cell>
        </row>
        <row r="4490">
          <cell r="X4490">
            <v>11252</v>
          </cell>
          <cell r="Y4490">
            <v>2042668</v>
          </cell>
          <cell r="Z4490" t="str">
            <v>AUDITÓRIO LUIZ RASSI – HGG</v>
          </cell>
          <cell r="AA4490">
            <v>6</v>
          </cell>
          <cell r="AB4490" t="str">
            <v>MÓVEIS E UTENSÍLIOS</v>
          </cell>
          <cell r="AC4490">
            <v>490</v>
          </cell>
          <cell r="AD4490" t="str">
            <v>BOM</v>
          </cell>
        </row>
        <row r="4491">
          <cell r="X4491">
            <v>11253</v>
          </cell>
          <cell r="Y4491">
            <v>2042669</v>
          </cell>
          <cell r="Z4491" t="str">
            <v>AUDITÓRIO LUIZ RASSI – HGG</v>
          </cell>
          <cell r="AA4491">
            <v>6</v>
          </cell>
          <cell r="AB4491" t="str">
            <v>MÓVEIS E UTENSÍLIOS</v>
          </cell>
          <cell r="AC4491">
            <v>490</v>
          </cell>
          <cell r="AD4491" t="str">
            <v>BOM</v>
          </cell>
        </row>
        <row r="4492">
          <cell r="X4492">
            <v>11254</v>
          </cell>
          <cell r="Y4492">
            <v>2042670</v>
          </cell>
          <cell r="Z4492" t="str">
            <v>AUDITÓRIO LUIZ RASSI – HGG</v>
          </cell>
          <cell r="AA4492">
            <v>6</v>
          </cell>
          <cell r="AB4492" t="str">
            <v>MÓVEIS E UTENSÍLIOS</v>
          </cell>
          <cell r="AC4492">
            <v>490</v>
          </cell>
          <cell r="AD4492" t="str">
            <v>BOM</v>
          </cell>
        </row>
        <row r="4493">
          <cell r="X4493">
            <v>11255</v>
          </cell>
          <cell r="Y4493">
            <v>2042671</v>
          </cell>
          <cell r="Z4493" t="str">
            <v>AUDITÓRIO LUIZ RASSI – HGG</v>
          </cell>
          <cell r="AA4493">
            <v>6</v>
          </cell>
          <cell r="AB4493" t="str">
            <v>MÓVEIS E UTENSÍLIOS</v>
          </cell>
          <cell r="AC4493">
            <v>490</v>
          </cell>
          <cell r="AD4493" t="str">
            <v>BOM</v>
          </cell>
        </row>
        <row r="4494">
          <cell r="X4494">
            <v>11256</v>
          </cell>
          <cell r="Y4494">
            <v>2042672</v>
          </cell>
          <cell r="Z4494" t="str">
            <v>AUDITÓRIO LUIZ RASSI – HGG</v>
          </cell>
          <cell r="AA4494">
            <v>6</v>
          </cell>
          <cell r="AB4494" t="str">
            <v>MÓVEIS E UTENSÍLIOS</v>
          </cell>
          <cell r="AC4494">
            <v>490</v>
          </cell>
          <cell r="AD4494" t="str">
            <v>BOM</v>
          </cell>
        </row>
        <row r="4495">
          <cell r="X4495">
            <v>11257</v>
          </cell>
          <cell r="Y4495">
            <v>2042673</v>
          </cell>
          <cell r="Z4495" t="str">
            <v>AUDITÓRIO LUIZ RASSI – HGG</v>
          </cell>
          <cell r="AA4495">
            <v>6</v>
          </cell>
          <cell r="AB4495" t="str">
            <v>MÓVEIS E UTENSÍLIOS</v>
          </cell>
          <cell r="AC4495">
            <v>490</v>
          </cell>
          <cell r="AD4495" t="str">
            <v>BOM</v>
          </cell>
        </row>
        <row r="4496">
          <cell r="X4496">
            <v>11258</v>
          </cell>
          <cell r="Y4496">
            <v>2042674</v>
          </cell>
          <cell r="Z4496" t="str">
            <v>AUDITÓRIO LUIZ RASSI – HGG</v>
          </cell>
          <cell r="AA4496">
            <v>6</v>
          </cell>
          <cell r="AB4496" t="str">
            <v>MÓVEIS E UTENSÍLIOS</v>
          </cell>
          <cell r="AC4496">
            <v>490</v>
          </cell>
          <cell r="AD4496" t="str">
            <v>BOM</v>
          </cell>
        </row>
        <row r="4497">
          <cell r="X4497">
            <v>11259</v>
          </cell>
          <cell r="Y4497">
            <v>2042675</v>
          </cell>
          <cell r="Z4497" t="str">
            <v>AUDITÓRIO LUIZ RASSI – HGG</v>
          </cell>
          <cell r="AA4497">
            <v>6</v>
          </cell>
          <cell r="AB4497" t="str">
            <v>MÓVEIS E UTENSÍLIOS</v>
          </cell>
          <cell r="AC4497">
            <v>490</v>
          </cell>
          <cell r="AD4497" t="str">
            <v>BOM</v>
          </cell>
        </row>
        <row r="4498">
          <cell r="X4498">
            <v>11260</v>
          </cell>
          <cell r="Y4498">
            <v>2042676</v>
          </cell>
          <cell r="Z4498" t="str">
            <v>AUDITÓRIO LUIZ RASSI – HGG</v>
          </cell>
          <cell r="AA4498">
            <v>6</v>
          </cell>
          <cell r="AB4498" t="str">
            <v>MÓVEIS E UTENSÍLIOS</v>
          </cell>
          <cell r="AC4498">
            <v>490</v>
          </cell>
          <cell r="AD4498" t="str">
            <v>BOM</v>
          </cell>
        </row>
        <row r="4499">
          <cell r="X4499">
            <v>11261</v>
          </cell>
          <cell r="Y4499">
            <v>2042677</v>
          </cell>
          <cell r="Z4499" t="str">
            <v>AUDITÓRIO LUIZ RASSI – HGG</v>
          </cell>
          <cell r="AA4499">
            <v>6</v>
          </cell>
          <cell r="AB4499" t="str">
            <v>MÓVEIS E UTENSÍLIOS</v>
          </cell>
          <cell r="AC4499">
            <v>490</v>
          </cell>
          <cell r="AD4499" t="str">
            <v>BOM</v>
          </cell>
        </row>
        <row r="4500">
          <cell r="X4500">
            <v>11262</v>
          </cell>
          <cell r="Y4500">
            <v>2042678</v>
          </cell>
          <cell r="Z4500" t="str">
            <v>AUDITÓRIO LUIZ RASSI – HGG</v>
          </cell>
          <cell r="AA4500">
            <v>6</v>
          </cell>
          <cell r="AB4500" t="str">
            <v>MÓVEIS E UTENSÍLIOS</v>
          </cell>
          <cell r="AC4500">
            <v>490</v>
          </cell>
          <cell r="AD4500" t="str">
            <v>BOM</v>
          </cell>
        </row>
        <row r="4501">
          <cell r="X4501">
            <v>11263</v>
          </cell>
          <cell r="Y4501">
            <v>2042679</v>
          </cell>
          <cell r="Z4501" t="str">
            <v>AUDITÓRIO LUIZ RASSI – HGG</v>
          </cell>
          <cell r="AA4501">
            <v>6</v>
          </cell>
          <cell r="AB4501" t="str">
            <v>MÓVEIS E UTENSÍLIOS</v>
          </cell>
          <cell r="AC4501">
            <v>955</v>
          </cell>
          <cell r="AD4501" t="str">
            <v>BOM</v>
          </cell>
        </row>
        <row r="4502">
          <cell r="X4502">
            <v>11144</v>
          </cell>
          <cell r="Y4502">
            <v>803088</v>
          </cell>
          <cell r="Z4502" t="str">
            <v>UNIDADE COLETORA DE SANGUE</v>
          </cell>
          <cell r="AA4502">
            <v>3</v>
          </cell>
          <cell r="AB4502" t="str">
            <v>EQUIP. DE INFORMÁTICA</v>
          </cell>
          <cell r="AC4502">
            <v>1900</v>
          </cell>
          <cell r="AD4502" t="str">
            <v>BOM</v>
          </cell>
        </row>
        <row r="4503">
          <cell r="X4503">
            <v>11296</v>
          </cell>
          <cell r="Y4503">
            <v>802447</v>
          </cell>
          <cell r="Z4503" t="str">
            <v>CEAD</v>
          </cell>
          <cell r="AA4503">
            <v>6</v>
          </cell>
          <cell r="AB4503" t="str">
            <v>MAQ. E EQUIPAMENTOS</v>
          </cell>
          <cell r="AC4503">
            <v>3800</v>
          </cell>
          <cell r="AD4503" t="str">
            <v>BOM</v>
          </cell>
        </row>
        <row r="4504">
          <cell r="X4504">
            <v>11294</v>
          </cell>
          <cell r="Y4504">
            <v>802448</v>
          </cell>
          <cell r="Z4504" t="str">
            <v>CEAD</v>
          </cell>
          <cell r="AA4504">
            <v>6</v>
          </cell>
          <cell r="AB4504" t="str">
            <v>MAQ. E EQUIPAMENTOS</v>
          </cell>
          <cell r="AC4504">
            <v>2350</v>
          </cell>
          <cell r="AD4504" t="str">
            <v>BOM</v>
          </cell>
        </row>
        <row r="4505">
          <cell r="X4505">
            <v>11293</v>
          </cell>
          <cell r="Y4505">
            <v>802449</v>
          </cell>
          <cell r="Z4505" t="str">
            <v>CEAD</v>
          </cell>
          <cell r="AA4505">
            <v>6</v>
          </cell>
          <cell r="AB4505" t="str">
            <v>MAQ. E EQUIPAMENTOS</v>
          </cell>
          <cell r="AC4505">
            <v>2645</v>
          </cell>
          <cell r="AD4505" t="str">
            <v>BOM</v>
          </cell>
        </row>
        <row r="4506">
          <cell r="X4506">
            <v>11295</v>
          </cell>
          <cell r="Y4506">
            <v>802450</v>
          </cell>
          <cell r="Z4506" t="str">
            <v>CEAD</v>
          </cell>
          <cell r="AA4506">
            <v>6</v>
          </cell>
          <cell r="AB4506" t="str">
            <v>MAQ. E EQUIPAMENTOS</v>
          </cell>
          <cell r="AC4506">
            <v>4890</v>
          </cell>
          <cell r="AD4506" t="str">
            <v>BOM</v>
          </cell>
        </row>
        <row r="4507">
          <cell r="X4507">
            <v>11299</v>
          </cell>
          <cell r="Y4507">
            <v>803089</v>
          </cell>
          <cell r="Z4507" t="str">
            <v>CEAD</v>
          </cell>
          <cell r="AA4507">
            <v>10</v>
          </cell>
          <cell r="AB4507" t="str">
            <v>MÓVEIS E UTENSÍLIOS</v>
          </cell>
          <cell r="AC4507">
            <v>1000</v>
          </cell>
          <cell r="AD4507" t="str">
            <v>BOM</v>
          </cell>
        </row>
        <row r="4508">
          <cell r="X4508">
            <v>11300</v>
          </cell>
          <cell r="Y4508">
            <v>803090</v>
          </cell>
          <cell r="Z4508" t="str">
            <v>CEAD</v>
          </cell>
          <cell r="AA4508">
            <v>10</v>
          </cell>
          <cell r="AB4508" t="str">
            <v>MÓVEIS E UTENSÍLIOS</v>
          </cell>
          <cell r="AC4508">
            <v>2600</v>
          </cell>
          <cell r="AD4508" t="str">
            <v>BOM</v>
          </cell>
        </row>
        <row r="4509">
          <cell r="X4509">
            <v>11301</v>
          </cell>
          <cell r="Y4509">
            <v>803091</v>
          </cell>
          <cell r="Z4509" t="str">
            <v>CEAD</v>
          </cell>
          <cell r="AA4509">
            <v>10</v>
          </cell>
          <cell r="AB4509" t="str">
            <v>MÓVEIS E UTENSÍLIOS</v>
          </cell>
          <cell r="AC4509">
            <v>750</v>
          </cell>
          <cell r="AD4509" t="str">
            <v>BOM</v>
          </cell>
        </row>
        <row r="4510">
          <cell r="X4510">
            <v>11302</v>
          </cell>
          <cell r="Y4510">
            <v>803092</v>
          </cell>
          <cell r="Z4510" t="str">
            <v>CEAD – SALA PODOLOGIA</v>
          </cell>
          <cell r="AA4510">
            <v>10</v>
          </cell>
          <cell r="AB4510" t="str">
            <v>MÓVEIS E UTENSÍLIOS</v>
          </cell>
          <cell r="AC4510">
            <v>245</v>
          </cell>
          <cell r="AD4510" t="str">
            <v>BOM</v>
          </cell>
        </row>
        <row r="4511">
          <cell r="X4511">
            <v>11297</v>
          </cell>
          <cell r="Y4511">
            <v>802451</v>
          </cell>
          <cell r="Z4511" t="str">
            <v>CENTRO CIRÚRGICO</v>
          </cell>
          <cell r="AA4511">
            <v>5</v>
          </cell>
          <cell r="AB4511" t="str">
            <v>MAQ. E EQUIPAMENTOS</v>
          </cell>
          <cell r="AC4511">
            <v>315</v>
          </cell>
          <cell r="AD4511" t="str">
            <v>REGULAR</v>
          </cell>
        </row>
        <row r="4512">
          <cell r="X4512">
            <v>11298</v>
          </cell>
          <cell r="Y4512">
            <v>802452</v>
          </cell>
          <cell r="Z4512" t="str">
            <v>RECEPÇÃO CENTRAL</v>
          </cell>
          <cell r="AA4512">
            <v>5</v>
          </cell>
          <cell r="AB4512" t="str">
            <v>MAQ. E EQUIPAMENTOS</v>
          </cell>
          <cell r="AC4512">
            <v>315</v>
          </cell>
          <cell r="AD4512" t="str">
            <v>REGULAR</v>
          </cell>
        </row>
        <row r="4513">
          <cell r="X4513">
            <v>11303</v>
          </cell>
          <cell r="Y4513">
            <v>802454</v>
          </cell>
          <cell r="Z4513" t="str">
            <v>NUTRIÇÃO</v>
          </cell>
          <cell r="AA4513">
            <v>10</v>
          </cell>
          <cell r="AB4513" t="str">
            <v>MÓVEIS E UTENSÍLIOS</v>
          </cell>
          <cell r="AC4513">
            <v>2130</v>
          </cell>
          <cell r="AD4513" t="str">
            <v>BOM</v>
          </cell>
        </row>
        <row r="4514">
          <cell r="X4514">
            <v>11304</v>
          </cell>
          <cell r="Y4514">
            <v>802453</v>
          </cell>
          <cell r="Z4514" t="str">
            <v>FARMÁCIA</v>
          </cell>
          <cell r="AA4514">
            <v>10</v>
          </cell>
          <cell r="AB4514" t="str">
            <v>MÓVEIS E UTENSÍLIOS</v>
          </cell>
          <cell r="AC4514">
            <v>1350</v>
          </cell>
          <cell r="AD4514" t="str">
            <v>BOM</v>
          </cell>
        </row>
        <row r="4515">
          <cell r="X4515">
            <v>11305</v>
          </cell>
          <cell r="Y4515">
            <v>802455</v>
          </cell>
          <cell r="Z4515" t="str">
            <v>CEAD</v>
          </cell>
          <cell r="AA4515">
            <v>5</v>
          </cell>
          <cell r="AB4515" t="str">
            <v>EQUIP. DE INFORMÁTICA</v>
          </cell>
          <cell r="AC4515">
            <v>175</v>
          </cell>
          <cell r="AD4515" t="str">
            <v>BOM</v>
          </cell>
        </row>
        <row r="4516">
          <cell r="X4516">
            <v>11306</v>
          </cell>
          <cell r="Y4516">
            <v>802674</v>
          </cell>
          <cell r="Z4516" t="str">
            <v>CEAD</v>
          </cell>
          <cell r="AA4516">
            <v>5</v>
          </cell>
          <cell r="AB4516" t="str">
            <v>EQUIP. DE INFORMÁTICA</v>
          </cell>
          <cell r="AC4516">
            <v>175</v>
          </cell>
          <cell r="AD4516" t="str">
            <v>BOM</v>
          </cell>
        </row>
        <row r="4517">
          <cell r="X4517">
            <v>11307</v>
          </cell>
          <cell r="Y4517">
            <v>802505</v>
          </cell>
          <cell r="Z4517" t="str">
            <v>AMBULATÓRIO ADM</v>
          </cell>
          <cell r="AA4517">
            <v>4</v>
          </cell>
          <cell r="AB4517" t="str">
            <v>EQUIP. DE INFORMÁTICA</v>
          </cell>
          <cell r="AC4517">
            <v>1151</v>
          </cell>
          <cell r="AD4517" t="str">
            <v>BOM</v>
          </cell>
        </row>
        <row r="4518">
          <cell r="X4518">
            <v>11308</v>
          </cell>
          <cell r="Y4518">
            <v>802506</v>
          </cell>
          <cell r="Z4518" t="str">
            <v>CHI GUICHE</v>
          </cell>
          <cell r="AA4518">
            <v>4</v>
          </cell>
          <cell r="AB4518" t="str">
            <v>EQUIP. DE INFORMÁTICA</v>
          </cell>
          <cell r="AC4518">
            <v>1151</v>
          </cell>
          <cell r="AD4518" t="str">
            <v>BOM</v>
          </cell>
        </row>
        <row r="4519">
          <cell r="X4519">
            <v>11309</v>
          </cell>
          <cell r="Y4519">
            <v>802507</v>
          </cell>
          <cell r="Z4519" t="str">
            <v>CHI GUICHE</v>
          </cell>
          <cell r="AA4519">
            <v>4</v>
          </cell>
          <cell r="AB4519" t="str">
            <v>EQUIP. DE INFORMÁTICA</v>
          </cell>
          <cell r="AC4519">
            <v>1151</v>
          </cell>
          <cell r="AD4519" t="str">
            <v>BOM</v>
          </cell>
        </row>
        <row r="4520">
          <cell r="X4520">
            <v>11310</v>
          </cell>
          <cell r="Y4520">
            <v>802508</v>
          </cell>
          <cell r="Z4520" t="str">
            <v>DIRETORIA ADMINISTRATIVA</v>
          </cell>
          <cell r="AA4520">
            <v>4</v>
          </cell>
          <cell r="AB4520" t="str">
            <v>EQUIP. DE INFORMÁTICA</v>
          </cell>
          <cell r="AC4520">
            <v>1151</v>
          </cell>
          <cell r="AD4520" t="str">
            <v>BOM</v>
          </cell>
        </row>
        <row r="4521">
          <cell r="X4521">
            <v>11311</v>
          </cell>
          <cell r="Y4521">
            <v>802509</v>
          </cell>
          <cell r="Z4521" t="str">
            <v>DIRETORIA ADMINISTRATIVA</v>
          </cell>
          <cell r="AA4521">
            <v>4</v>
          </cell>
          <cell r="AB4521" t="str">
            <v>EQUIP. DE INFORMÁTICA</v>
          </cell>
          <cell r="AC4521">
            <v>1151</v>
          </cell>
          <cell r="AD4521" t="str">
            <v>BOM</v>
          </cell>
        </row>
        <row r="4522">
          <cell r="X4522">
            <v>11312</v>
          </cell>
          <cell r="Y4522">
            <v>802510</v>
          </cell>
          <cell r="Z4522" t="str">
            <v>SEGURANÇA ADM</v>
          </cell>
          <cell r="AA4522">
            <v>4</v>
          </cell>
          <cell r="AB4522" t="str">
            <v>EQUIP. DE INFORMÁTICA</v>
          </cell>
          <cell r="AC4522">
            <v>1151</v>
          </cell>
          <cell r="AD4522" t="str">
            <v>BOM</v>
          </cell>
        </row>
        <row r="4523">
          <cell r="X4523">
            <v>11313</v>
          </cell>
          <cell r="Y4523">
            <v>802511</v>
          </cell>
          <cell r="Z4523" t="str">
            <v>APOIO AO DIAGNOSTICO ADM</v>
          </cell>
          <cell r="AA4523">
            <v>4</v>
          </cell>
          <cell r="AB4523" t="str">
            <v>EQUIP. DE INFORMÁTICA</v>
          </cell>
          <cell r="AC4523">
            <v>1151</v>
          </cell>
          <cell r="AD4523" t="str">
            <v>BOM</v>
          </cell>
        </row>
        <row r="4524">
          <cell r="X4524">
            <v>11314</v>
          </cell>
          <cell r="Y4524">
            <v>802512</v>
          </cell>
          <cell r="Z4524" t="str">
            <v>NUTRIÇÃO</v>
          </cell>
          <cell r="AA4524">
            <v>4</v>
          </cell>
          <cell r="AB4524" t="str">
            <v>EQUIP. DE INFORMÁTICA</v>
          </cell>
          <cell r="AC4524">
            <v>1151</v>
          </cell>
          <cell r="AD4524" t="str">
            <v>BOM</v>
          </cell>
        </row>
        <row r="4525">
          <cell r="X4525">
            <v>11315</v>
          </cell>
          <cell r="Y4525">
            <v>802513</v>
          </cell>
          <cell r="Z4525" t="str">
            <v>AMBULATÓRIO ADM</v>
          </cell>
          <cell r="AA4525">
            <v>4</v>
          </cell>
          <cell r="AB4525" t="str">
            <v>EQUIP. DE INFORMÁTICA</v>
          </cell>
          <cell r="AC4525">
            <v>1151</v>
          </cell>
          <cell r="AD4525" t="str">
            <v>BOM</v>
          </cell>
        </row>
        <row r="4526">
          <cell r="X4526">
            <v>11316</v>
          </cell>
          <cell r="Y4526">
            <v>802514</v>
          </cell>
          <cell r="Z4526" t="str">
            <v>SESMT</v>
          </cell>
          <cell r="AA4526">
            <v>4</v>
          </cell>
          <cell r="AB4526" t="str">
            <v>EQUIP. DE INFORMÁTICA</v>
          </cell>
          <cell r="AC4526">
            <v>1151</v>
          </cell>
          <cell r="AD4526" t="str">
            <v>BOM</v>
          </cell>
        </row>
        <row r="4527">
          <cell r="X4527">
            <v>11317</v>
          </cell>
          <cell r="Y4527">
            <v>802515</v>
          </cell>
          <cell r="Z4527" t="str">
            <v>CEAD</v>
          </cell>
          <cell r="AA4527">
            <v>4</v>
          </cell>
          <cell r="AB4527" t="str">
            <v>EQUIP. DE INFORMÁTICA</v>
          </cell>
          <cell r="AC4527">
            <v>1151</v>
          </cell>
          <cell r="AD4527" t="str">
            <v>BOM</v>
          </cell>
        </row>
        <row r="4528">
          <cell r="X4528">
            <v>11318</v>
          </cell>
          <cell r="Y4528">
            <v>802516</v>
          </cell>
          <cell r="Z4528" t="str">
            <v>CEAD</v>
          </cell>
          <cell r="AA4528">
            <v>4</v>
          </cell>
          <cell r="AB4528" t="str">
            <v>EQUIP. DE INFORMÁTICA</v>
          </cell>
          <cell r="AC4528">
            <v>1151</v>
          </cell>
          <cell r="AD4528" t="str">
            <v>BOM</v>
          </cell>
        </row>
        <row r="4529">
          <cell r="X4529">
            <v>11319</v>
          </cell>
          <cell r="Y4529">
            <v>802517</v>
          </cell>
          <cell r="Z4529" t="str">
            <v>CEAD</v>
          </cell>
          <cell r="AA4529">
            <v>4</v>
          </cell>
          <cell r="AB4529" t="str">
            <v>EQUIP. DE INFORMÁTICA</v>
          </cell>
          <cell r="AC4529">
            <v>1151</v>
          </cell>
          <cell r="AD4529" t="str">
            <v>BOM</v>
          </cell>
        </row>
        <row r="4530">
          <cell r="X4530">
            <v>11320</v>
          </cell>
          <cell r="Y4530">
            <v>802518</v>
          </cell>
          <cell r="Z4530" t="str">
            <v>CEAD</v>
          </cell>
          <cell r="AA4530">
            <v>4</v>
          </cell>
          <cell r="AB4530" t="str">
            <v>EQUIP. DE INFORMÁTICA</v>
          </cell>
          <cell r="AC4530">
            <v>1151</v>
          </cell>
          <cell r="AD4530" t="str">
            <v>BOM</v>
          </cell>
        </row>
        <row r="4531">
          <cell r="X4531">
            <v>11321</v>
          </cell>
          <cell r="Y4531">
            <v>802519</v>
          </cell>
          <cell r="Z4531" t="str">
            <v>CEAD</v>
          </cell>
          <cell r="AA4531">
            <v>4</v>
          </cell>
          <cell r="AB4531" t="str">
            <v>EQUIP. DE INFORMÁTICA</v>
          </cell>
          <cell r="AC4531">
            <v>1151</v>
          </cell>
          <cell r="AD4531" t="str">
            <v>BOM</v>
          </cell>
        </row>
        <row r="4532">
          <cell r="X4532">
            <v>11322</v>
          </cell>
          <cell r="Y4532">
            <v>802520</v>
          </cell>
          <cell r="Z4532" t="str">
            <v>CEAD</v>
          </cell>
          <cell r="AA4532">
            <v>4</v>
          </cell>
          <cell r="AB4532" t="str">
            <v>EQUIP. DE INFORMÁTICA</v>
          </cell>
          <cell r="AC4532">
            <v>1151</v>
          </cell>
          <cell r="AD4532" t="str">
            <v>BOM</v>
          </cell>
        </row>
        <row r="4533">
          <cell r="X4533">
            <v>11323</v>
          </cell>
          <cell r="Y4533">
            <v>802521</v>
          </cell>
          <cell r="Z4533" t="str">
            <v>CEAD</v>
          </cell>
          <cell r="AA4533">
            <v>4</v>
          </cell>
          <cell r="AB4533" t="str">
            <v>EQUIP. DE INFORMÁTICA</v>
          </cell>
          <cell r="AC4533">
            <v>1151</v>
          </cell>
          <cell r="AD4533" t="str">
            <v>BOM</v>
          </cell>
        </row>
        <row r="4534">
          <cell r="X4534">
            <v>11324</v>
          </cell>
          <cell r="Y4534">
            <v>802522</v>
          </cell>
          <cell r="Z4534" t="str">
            <v>CEAD</v>
          </cell>
          <cell r="AA4534">
            <v>4</v>
          </cell>
          <cell r="AB4534" t="str">
            <v>EQUIP. DE INFORMÁTICA</v>
          </cell>
          <cell r="AC4534">
            <v>1151</v>
          </cell>
          <cell r="AD4534" t="str">
            <v>BOM</v>
          </cell>
        </row>
        <row r="4535">
          <cell r="X4535">
            <v>11325</v>
          </cell>
          <cell r="Y4535">
            <v>802523</v>
          </cell>
          <cell r="Z4535" t="str">
            <v>CEAD</v>
          </cell>
          <cell r="AA4535">
            <v>4</v>
          </cell>
          <cell r="AB4535" t="str">
            <v>EQUIP. DE INFORMÁTICA</v>
          </cell>
          <cell r="AC4535">
            <v>1151</v>
          </cell>
          <cell r="AD4535" t="str">
            <v>BOM</v>
          </cell>
        </row>
        <row r="4536">
          <cell r="X4536">
            <v>11326</v>
          </cell>
          <cell r="Y4536">
            <v>802524</v>
          </cell>
          <cell r="Z4536" t="str">
            <v>CEAD</v>
          </cell>
          <cell r="AA4536">
            <v>4</v>
          </cell>
          <cell r="AB4536" t="str">
            <v>EQUIP. DE INFORMÁTICA</v>
          </cell>
          <cell r="AC4536">
            <v>1151</v>
          </cell>
          <cell r="AD4536" t="str">
            <v>BOM</v>
          </cell>
        </row>
        <row r="4537">
          <cell r="X4537">
            <v>11327</v>
          </cell>
          <cell r="Y4537">
            <v>802525</v>
          </cell>
          <cell r="Z4537" t="str">
            <v>CEAD</v>
          </cell>
          <cell r="AA4537">
            <v>4</v>
          </cell>
          <cell r="AB4537" t="str">
            <v>EQUIP. DE INFORMÁTICA</v>
          </cell>
          <cell r="AC4537">
            <v>1151</v>
          </cell>
          <cell r="AD4537" t="str">
            <v>BOM</v>
          </cell>
        </row>
        <row r="4538">
          <cell r="X4538">
            <v>11328</v>
          </cell>
          <cell r="Y4538">
            <v>802526</v>
          </cell>
          <cell r="Z4538" t="str">
            <v>CEAD</v>
          </cell>
          <cell r="AA4538">
            <v>4</v>
          </cell>
          <cell r="AB4538" t="str">
            <v>EQUIP. DE INFORMÁTICA</v>
          </cell>
          <cell r="AC4538">
            <v>1151</v>
          </cell>
          <cell r="AD4538" t="str">
            <v>BOM</v>
          </cell>
        </row>
        <row r="4539">
          <cell r="X4539">
            <v>11329</v>
          </cell>
          <cell r="Y4539">
            <v>802527</v>
          </cell>
          <cell r="Z4539" t="str">
            <v>CEAD</v>
          </cell>
          <cell r="AA4539">
            <v>4</v>
          </cell>
          <cell r="AB4539" t="str">
            <v>EQUIP. DE INFORMÁTICA</v>
          </cell>
          <cell r="AC4539">
            <v>1151</v>
          </cell>
          <cell r="AD4539" t="str">
            <v>BOM</v>
          </cell>
        </row>
        <row r="4540">
          <cell r="X4540">
            <v>11330</v>
          </cell>
          <cell r="Y4540">
            <v>802528</v>
          </cell>
          <cell r="Z4540" t="str">
            <v>CEAD</v>
          </cell>
          <cell r="AA4540">
            <v>4</v>
          </cell>
          <cell r="AB4540" t="str">
            <v>EQUIP. DE INFORMÁTICA</v>
          </cell>
          <cell r="AC4540">
            <v>1151</v>
          </cell>
          <cell r="AD4540" t="str">
            <v>BOM</v>
          </cell>
        </row>
        <row r="4541">
          <cell r="X4541">
            <v>11331</v>
          </cell>
          <cell r="Y4541">
            <v>802529</v>
          </cell>
          <cell r="Z4541" t="str">
            <v>CEAD</v>
          </cell>
          <cell r="AA4541">
            <v>4</v>
          </cell>
          <cell r="AB4541" t="str">
            <v>EQUIP. DE INFORMÁTICA</v>
          </cell>
          <cell r="AC4541">
            <v>1151</v>
          </cell>
          <cell r="AD4541" t="str">
            <v>BOM</v>
          </cell>
        </row>
        <row r="4542">
          <cell r="X4542">
            <v>11332</v>
          </cell>
          <cell r="Y4542">
            <v>802530</v>
          </cell>
          <cell r="Z4542" t="str">
            <v>CEAD</v>
          </cell>
          <cell r="AA4542">
            <v>4</v>
          </cell>
          <cell r="AB4542" t="str">
            <v>EQUIP. DE INFORMÁTICA</v>
          </cell>
          <cell r="AC4542">
            <v>1151</v>
          </cell>
          <cell r="AD4542" t="str">
            <v>BOM</v>
          </cell>
        </row>
        <row r="4543">
          <cell r="X4543">
            <v>11333</v>
          </cell>
          <cell r="Y4543">
            <v>802531</v>
          </cell>
          <cell r="Z4543" t="str">
            <v>CEAD</v>
          </cell>
          <cell r="AA4543">
            <v>4</v>
          </cell>
          <cell r="AB4543" t="str">
            <v>EQUIP. DE INFORMÁTICA</v>
          </cell>
          <cell r="AC4543">
            <v>1151</v>
          </cell>
          <cell r="AD4543" t="str">
            <v>BOM</v>
          </cell>
        </row>
        <row r="4544">
          <cell r="X4544">
            <v>11334</v>
          </cell>
          <cell r="Y4544">
            <v>802532</v>
          </cell>
          <cell r="Z4544" t="str">
            <v>CEAD</v>
          </cell>
          <cell r="AA4544">
            <v>4</v>
          </cell>
          <cell r="AB4544" t="str">
            <v>EQUIP. DE INFORMÁTICA</v>
          </cell>
          <cell r="AC4544">
            <v>1151</v>
          </cell>
          <cell r="AD4544" t="str">
            <v>BOM</v>
          </cell>
        </row>
        <row r="4545">
          <cell r="X4545">
            <v>11335</v>
          </cell>
          <cell r="Y4545">
            <v>802533</v>
          </cell>
          <cell r="Z4545" t="str">
            <v>CEAD</v>
          </cell>
          <cell r="AA4545">
            <v>4</v>
          </cell>
          <cell r="AB4545" t="str">
            <v>EQUIP. DE INFORMÁTICA</v>
          </cell>
          <cell r="AC4545">
            <v>1151</v>
          </cell>
          <cell r="AD4545" t="str">
            <v>BOM</v>
          </cell>
        </row>
        <row r="4546">
          <cell r="X4546">
            <v>11336</v>
          </cell>
          <cell r="Y4546">
            <v>802534</v>
          </cell>
          <cell r="Z4546" t="str">
            <v>CEAD</v>
          </cell>
          <cell r="AA4546">
            <v>4</v>
          </cell>
          <cell r="AB4546" t="str">
            <v>EQUIP. DE INFORMÁTICA</v>
          </cell>
          <cell r="AC4546">
            <v>1151</v>
          </cell>
          <cell r="AD4546" t="str">
            <v>BOM</v>
          </cell>
        </row>
        <row r="4547">
          <cell r="X4547">
            <v>11337</v>
          </cell>
          <cell r="Y4547">
            <v>802535</v>
          </cell>
          <cell r="Z4547" t="str">
            <v>CEAD</v>
          </cell>
          <cell r="AA4547">
            <v>4</v>
          </cell>
          <cell r="AB4547" t="str">
            <v>EQUIP. DE INFORMÁTICA</v>
          </cell>
          <cell r="AC4547">
            <v>115</v>
          </cell>
          <cell r="AD4547" t="str">
            <v>BOM</v>
          </cell>
        </row>
        <row r="4548">
          <cell r="X4548">
            <v>11338</v>
          </cell>
          <cell r="Y4548">
            <v>802536</v>
          </cell>
          <cell r="Z4548" t="str">
            <v>CEAD</v>
          </cell>
          <cell r="AA4548">
            <v>4</v>
          </cell>
          <cell r="AB4548" t="str">
            <v>EQUIP. DE INFORMÁTICA</v>
          </cell>
          <cell r="AC4548">
            <v>115</v>
          </cell>
          <cell r="AD4548" t="str">
            <v>BOM</v>
          </cell>
        </row>
        <row r="4549">
          <cell r="X4549">
            <v>11339</v>
          </cell>
          <cell r="Y4549">
            <v>802537</v>
          </cell>
          <cell r="Z4549" t="str">
            <v>CEAD</v>
          </cell>
          <cell r="AA4549">
            <v>4</v>
          </cell>
          <cell r="AB4549" t="str">
            <v>EQUIP. DE INFORMÁTICA</v>
          </cell>
          <cell r="AC4549">
            <v>115</v>
          </cell>
          <cell r="AD4549" t="str">
            <v>BOM</v>
          </cell>
        </row>
        <row r="4550">
          <cell r="X4550">
            <v>11340</v>
          </cell>
          <cell r="Y4550">
            <v>802538</v>
          </cell>
          <cell r="Z4550" t="str">
            <v>TRANSPLANTE</v>
          </cell>
          <cell r="AA4550">
            <v>4</v>
          </cell>
          <cell r="AB4550" t="str">
            <v>EQUIP. DE INFORMÁTICA</v>
          </cell>
          <cell r="AC4550">
            <v>115</v>
          </cell>
          <cell r="AD4550" t="str">
            <v>BOM</v>
          </cell>
        </row>
        <row r="4551">
          <cell r="X4551">
            <v>11341</v>
          </cell>
          <cell r="Y4551">
            <v>802539</v>
          </cell>
          <cell r="Z4551" t="str">
            <v>CEAD</v>
          </cell>
          <cell r="AA4551">
            <v>4</v>
          </cell>
          <cell r="AB4551" t="str">
            <v>EQUIP. DE INFORMÁTICA</v>
          </cell>
          <cell r="AC4551">
            <v>115</v>
          </cell>
          <cell r="AD4551" t="str">
            <v>BOM</v>
          </cell>
        </row>
        <row r="4552">
          <cell r="X4552">
            <v>11342</v>
          </cell>
          <cell r="Y4552">
            <v>802540</v>
          </cell>
          <cell r="Z4552" t="str">
            <v>CEAD</v>
          </cell>
          <cell r="AA4552">
            <v>4</v>
          </cell>
          <cell r="AB4552" t="str">
            <v>EQUIP. DE INFORMÁTICA</v>
          </cell>
          <cell r="AC4552">
            <v>115</v>
          </cell>
          <cell r="AD4552" t="str">
            <v>BOM</v>
          </cell>
        </row>
        <row r="4553">
          <cell r="X4553">
            <v>11343</v>
          </cell>
          <cell r="Y4553">
            <v>802541</v>
          </cell>
          <cell r="Z4553" t="str">
            <v>CEAD</v>
          </cell>
          <cell r="AA4553">
            <v>4</v>
          </cell>
          <cell r="AB4553" t="str">
            <v>EQUIP. DE INFORMÁTICA</v>
          </cell>
          <cell r="AC4553">
            <v>115</v>
          </cell>
          <cell r="AD4553" t="str">
            <v>BOM</v>
          </cell>
        </row>
        <row r="4554">
          <cell r="X4554">
            <v>11344</v>
          </cell>
          <cell r="Y4554">
            <v>802542</v>
          </cell>
          <cell r="Z4554" t="str">
            <v>CEAD</v>
          </cell>
          <cell r="AA4554">
            <v>4</v>
          </cell>
          <cell r="AB4554" t="str">
            <v>EQUIP. DE INFORMÁTICA</v>
          </cell>
          <cell r="AC4554">
            <v>115</v>
          </cell>
          <cell r="AD4554" t="str">
            <v>BOM</v>
          </cell>
        </row>
        <row r="4555">
          <cell r="X4555">
            <v>11345</v>
          </cell>
          <cell r="Y4555">
            <v>802543</v>
          </cell>
          <cell r="Z4555" t="str">
            <v>CEAD</v>
          </cell>
          <cell r="AA4555">
            <v>4</v>
          </cell>
          <cell r="AB4555" t="str">
            <v>EQUIP. DE INFORMÁTICA</v>
          </cell>
          <cell r="AC4555">
            <v>115</v>
          </cell>
          <cell r="AD4555" t="str">
            <v>BOM</v>
          </cell>
        </row>
        <row r="4556">
          <cell r="X4556">
            <v>11346</v>
          </cell>
          <cell r="Y4556">
            <v>802544</v>
          </cell>
          <cell r="Z4556" t="str">
            <v>SESMT</v>
          </cell>
          <cell r="AA4556">
            <v>4</v>
          </cell>
          <cell r="AB4556" t="str">
            <v>EQUIP. DE INFORMÁTICA</v>
          </cell>
          <cell r="AC4556">
            <v>115</v>
          </cell>
          <cell r="AD4556" t="str">
            <v>BOM</v>
          </cell>
        </row>
        <row r="4557">
          <cell r="X4557">
            <v>11347</v>
          </cell>
          <cell r="Y4557">
            <v>802545</v>
          </cell>
          <cell r="Z4557" t="str">
            <v>CEAD</v>
          </cell>
          <cell r="AA4557">
            <v>4</v>
          </cell>
          <cell r="AB4557" t="str">
            <v>EQUIP. DE INFORMÁTICA</v>
          </cell>
          <cell r="AC4557">
            <v>115</v>
          </cell>
          <cell r="AD4557" t="str">
            <v>BOM</v>
          </cell>
        </row>
        <row r="4558">
          <cell r="X4558">
            <v>11348</v>
          </cell>
          <cell r="Y4558">
            <v>802546</v>
          </cell>
          <cell r="Z4558" t="str">
            <v>CEAD</v>
          </cell>
          <cell r="AA4558">
            <v>4</v>
          </cell>
          <cell r="AB4558" t="str">
            <v>EQUIP. DE INFORMÁTICA</v>
          </cell>
          <cell r="AC4558">
            <v>115</v>
          </cell>
          <cell r="AD4558" t="str">
            <v>BOM</v>
          </cell>
        </row>
        <row r="4559">
          <cell r="X4559">
            <v>11349</v>
          </cell>
          <cell r="Y4559">
            <v>802547</v>
          </cell>
          <cell r="Z4559" t="str">
            <v>CEAD</v>
          </cell>
          <cell r="AA4559">
            <v>4</v>
          </cell>
          <cell r="AB4559" t="str">
            <v>EQUIP. DE INFORMÁTICA</v>
          </cell>
          <cell r="AC4559">
            <v>115</v>
          </cell>
          <cell r="AD4559" t="str">
            <v>BOM</v>
          </cell>
        </row>
        <row r="4560">
          <cell r="X4560">
            <v>11350</v>
          </cell>
          <cell r="Y4560">
            <v>802548</v>
          </cell>
          <cell r="Z4560" t="str">
            <v>CEAD</v>
          </cell>
          <cell r="AA4560">
            <v>4</v>
          </cell>
          <cell r="AB4560" t="str">
            <v>EQUIP. DE INFORMÁTICA</v>
          </cell>
          <cell r="AC4560">
            <v>115</v>
          </cell>
          <cell r="AD4560" t="str">
            <v>BOM</v>
          </cell>
        </row>
        <row r="4561">
          <cell r="X4561">
            <v>11351</v>
          </cell>
          <cell r="Y4561">
            <v>802549</v>
          </cell>
          <cell r="Z4561" t="str">
            <v>CEAD</v>
          </cell>
          <cell r="AA4561">
            <v>4</v>
          </cell>
          <cell r="AB4561" t="str">
            <v>EQUIP. DE INFORMÁTICA</v>
          </cell>
          <cell r="AC4561">
            <v>115</v>
          </cell>
          <cell r="AD4561" t="str">
            <v>BOM</v>
          </cell>
        </row>
        <row r="4562">
          <cell r="X4562">
            <v>11352</v>
          </cell>
          <cell r="Y4562">
            <v>802550</v>
          </cell>
          <cell r="Z4562" t="str">
            <v>CEAD</v>
          </cell>
          <cell r="AA4562">
            <v>4</v>
          </cell>
          <cell r="AB4562" t="str">
            <v>EQUIP. DE INFORMÁTICA</v>
          </cell>
          <cell r="AC4562">
            <v>115</v>
          </cell>
          <cell r="AD4562" t="str">
            <v>BOM</v>
          </cell>
        </row>
        <row r="4563">
          <cell r="X4563">
            <v>11353</v>
          </cell>
          <cell r="Y4563">
            <v>802551</v>
          </cell>
          <cell r="Z4563" t="str">
            <v>CEAD</v>
          </cell>
          <cell r="AA4563">
            <v>4</v>
          </cell>
          <cell r="AB4563" t="str">
            <v>EQUIP. DE INFORMÁTICA</v>
          </cell>
          <cell r="AC4563">
            <v>115</v>
          </cell>
          <cell r="AD4563" t="str">
            <v>BOM</v>
          </cell>
        </row>
        <row r="4564">
          <cell r="X4564">
            <v>11354</v>
          </cell>
          <cell r="Y4564">
            <v>802552</v>
          </cell>
          <cell r="Z4564" t="str">
            <v>CEAD</v>
          </cell>
          <cell r="AA4564">
            <v>4</v>
          </cell>
          <cell r="AB4564" t="str">
            <v>EQUIP. DE INFORMÁTICA</v>
          </cell>
          <cell r="AC4564">
            <v>115</v>
          </cell>
          <cell r="AD4564" t="str">
            <v>BOM</v>
          </cell>
        </row>
        <row r="4565">
          <cell r="X4565">
            <v>11355</v>
          </cell>
          <cell r="Y4565">
            <v>802553</v>
          </cell>
          <cell r="Z4565" t="str">
            <v>CEAD</v>
          </cell>
          <cell r="AA4565">
            <v>4</v>
          </cell>
          <cell r="AB4565" t="str">
            <v>EQUIP. DE INFORMÁTICA</v>
          </cell>
          <cell r="AC4565">
            <v>115</v>
          </cell>
          <cell r="AD4565" t="str">
            <v>BOM</v>
          </cell>
        </row>
        <row r="4566">
          <cell r="X4566">
            <v>11356</v>
          </cell>
          <cell r="Y4566">
            <v>802554</v>
          </cell>
          <cell r="Z4566" t="str">
            <v>CEAD</v>
          </cell>
          <cell r="AA4566">
            <v>4</v>
          </cell>
          <cell r="AB4566" t="str">
            <v>EQUIP. DE INFORMÁTICA</v>
          </cell>
          <cell r="AC4566">
            <v>115</v>
          </cell>
          <cell r="AD4566" t="str">
            <v>BOM</v>
          </cell>
        </row>
        <row r="4567">
          <cell r="X4567">
            <v>11357</v>
          </cell>
          <cell r="Y4567">
            <v>802555</v>
          </cell>
          <cell r="Z4567" t="str">
            <v>CEAD</v>
          </cell>
          <cell r="AA4567">
            <v>4</v>
          </cell>
          <cell r="AB4567" t="str">
            <v>EQUIP. DE INFORMÁTICA</v>
          </cell>
          <cell r="AC4567">
            <v>115</v>
          </cell>
          <cell r="AD4567" t="str">
            <v>BOM</v>
          </cell>
        </row>
        <row r="4568">
          <cell r="X4568">
            <v>11358</v>
          </cell>
          <cell r="Y4568">
            <v>802556</v>
          </cell>
          <cell r="Z4568" t="str">
            <v>CEAD</v>
          </cell>
          <cell r="AA4568">
            <v>4</v>
          </cell>
          <cell r="AB4568" t="str">
            <v>EQUIP. DE INFORMÁTICA</v>
          </cell>
          <cell r="AC4568">
            <v>115</v>
          </cell>
          <cell r="AD4568" t="str">
            <v>BOM</v>
          </cell>
        </row>
        <row r="4569">
          <cell r="X4569">
            <v>11359</v>
          </cell>
          <cell r="Y4569">
            <v>802557</v>
          </cell>
          <cell r="Z4569" t="str">
            <v>CEAD</v>
          </cell>
          <cell r="AA4569">
            <v>4</v>
          </cell>
          <cell r="AB4569" t="str">
            <v>EQUIP. DE INFORMÁTICA</v>
          </cell>
          <cell r="AC4569">
            <v>115</v>
          </cell>
          <cell r="AD4569" t="str">
            <v>BOM</v>
          </cell>
        </row>
        <row r="4570">
          <cell r="X4570">
            <v>11360</v>
          </cell>
          <cell r="Y4570">
            <v>802558</v>
          </cell>
          <cell r="Z4570" t="str">
            <v>CEAD</v>
          </cell>
          <cell r="AA4570">
            <v>4</v>
          </cell>
          <cell r="AB4570" t="str">
            <v>EQUIP. DE INFORMÁTICA</v>
          </cell>
          <cell r="AC4570">
            <v>115</v>
          </cell>
          <cell r="AD4570" t="str">
            <v>BOM</v>
          </cell>
        </row>
        <row r="4571">
          <cell r="X4571">
            <v>11361</v>
          </cell>
          <cell r="Y4571">
            <v>802559</v>
          </cell>
          <cell r="Z4571" t="str">
            <v>CEAD</v>
          </cell>
          <cell r="AA4571">
            <v>4</v>
          </cell>
          <cell r="AB4571" t="str">
            <v>EQUIP. DE INFORMÁTICA</v>
          </cell>
          <cell r="AC4571">
            <v>115</v>
          </cell>
          <cell r="AD4571" t="str">
            <v>BOM</v>
          </cell>
        </row>
        <row r="4572">
          <cell r="X4572">
            <v>11362</v>
          </cell>
          <cell r="Y4572">
            <v>802560</v>
          </cell>
          <cell r="Z4572" t="str">
            <v>CEAD</v>
          </cell>
          <cell r="AA4572">
            <v>4</v>
          </cell>
          <cell r="AB4572" t="str">
            <v>EQUIP. DE INFORMÁTICA</v>
          </cell>
          <cell r="AC4572">
            <v>115</v>
          </cell>
          <cell r="AD4572" t="str">
            <v>BOM</v>
          </cell>
        </row>
        <row r="4573">
          <cell r="X4573">
            <v>11363</v>
          </cell>
          <cell r="Y4573">
            <v>802561</v>
          </cell>
          <cell r="Z4573" t="str">
            <v>CEAD</v>
          </cell>
          <cell r="AA4573">
            <v>4</v>
          </cell>
          <cell r="AB4573" t="str">
            <v>EQUIP. DE INFORMÁTICA</v>
          </cell>
          <cell r="AC4573">
            <v>115</v>
          </cell>
          <cell r="AD4573" t="str">
            <v>BOM</v>
          </cell>
        </row>
        <row r="4574">
          <cell r="X4574">
            <v>11364</v>
          </cell>
          <cell r="Y4574">
            <v>802562</v>
          </cell>
          <cell r="Z4574" t="str">
            <v>CEAD</v>
          </cell>
          <cell r="AA4574">
            <v>4</v>
          </cell>
          <cell r="AB4574" t="str">
            <v>EQUIP. DE INFORMÁTICA</v>
          </cell>
          <cell r="AC4574">
            <v>115</v>
          </cell>
          <cell r="AD4574" t="str">
            <v>BOM</v>
          </cell>
        </row>
        <row r="4575">
          <cell r="X4575">
            <v>11365</v>
          </cell>
          <cell r="Y4575">
            <v>802563</v>
          </cell>
          <cell r="Z4575" t="str">
            <v>CEAD</v>
          </cell>
          <cell r="AA4575">
            <v>4</v>
          </cell>
          <cell r="AB4575" t="str">
            <v>EQUIP. DE INFORMÁTICA</v>
          </cell>
          <cell r="AC4575">
            <v>115</v>
          </cell>
          <cell r="AD4575" t="str">
            <v>BOM</v>
          </cell>
        </row>
        <row r="4576">
          <cell r="X4576">
            <v>11366</v>
          </cell>
          <cell r="Y4576">
            <v>802564</v>
          </cell>
          <cell r="Z4576" t="str">
            <v>CEAD</v>
          </cell>
          <cell r="AA4576">
            <v>4</v>
          </cell>
          <cell r="AB4576" t="str">
            <v>EQUIP. DE INFORMÁTICA</v>
          </cell>
          <cell r="AC4576">
            <v>115</v>
          </cell>
          <cell r="AD4576" t="str">
            <v>BOM</v>
          </cell>
        </row>
        <row r="4577">
          <cell r="X4577">
            <v>11367</v>
          </cell>
          <cell r="Y4577">
            <v>802565</v>
          </cell>
          <cell r="Z4577" t="str">
            <v>CEAD</v>
          </cell>
          <cell r="AA4577">
            <v>4</v>
          </cell>
          <cell r="AB4577" t="str">
            <v>EQUIP. DE INFORMÁTICA</v>
          </cell>
          <cell r="AC4577">
            <v>1215</v>
          </cell>
          <cell r="AD4577" t="str">
            <v>BOM</v>
          </cell>
        </row>
        <row r="4578">
          <cell r="X4578">
            <v>11368</v>
          </cell>
          <cell r="Y4578">
            <v>802566</v>
          </cell>
          <cell r="Z4578" t="str">
            <v>ADMINISTRAÇÃO - SEDE - SALA DE REUNIÕES PISO INFERIOR</v>
          </cell>
          <cell r="AA4578">
            <v>4</v>
          </cell>
          <cell r="AB4578" t="str">
            <v>EQUIP. DE INFORMÁTICA</v>
          </cell>
          <cell r="AC4578">
            <v>1215</v>
          </cell>
          <cell r="AD4578" t="str">
            <v>BOM</v>
          </cell>
        </row>
        <row r="4579">
          <cell r="X4579">
            <v>11369</v>
          </cell>
          <cell r="Y4579">
            <v>802457</v>
          </cell>
          <cell r="Z4579" t="str">
            <v>ASTEC</v>
          </cell>
          <cell r="AA4579">
            <v>6</v>
          </cell>
          <cell r="AB4579" t="str">
            <v>EQUIP. DE INFORMÁTICA</v>
          </cell>
          <cell r="AC4579">
            <v>5650</v>
          </cell>
          <cell r="AD4579" t="str">
            <v>BOM</v>
          </cell>
        </row>
        <row r="4580">
          <cell r="X4580">
            <v>11370</v>
          </cell>
          <cell r="Y4580">
            <v>802458</v>
          </cell>
          <cell r="Z4580" t="str">
            <v>CEAD</v>
          </cell>
          <cell r="AA4580">
            <v>6</v>
          </cell>
          <cell r="AB4580" t="str">
            <v>EQUIP. DE INFORMÁTICA</v>
          </cell>
          <cell r="AC4580">
            <v>5650</v>
          </cell>
          <cell r="AD4580" t="str">
            <v>BOM</v>
          </cell>
        </row>
        <row r="4581">
          <cell r="X4581">
            <v>11371</v>
          </cell>
          <cell r="Y4581">
            <v>802459</v>
          </cell>
          <cell r="Z4581" t="str">
            <v>ADMINISTRAÇÃO - SEDE - ASTEC</v>
          </cell>
          <cell r="AA4581">
            <v>6</v>
          </cell>
          <cell r="AB4581" t="str">
            <v>EQUIP. DE INFORMÁTICA</v>
          </cell>
          <cell r="AC4581">
            <v>5650</v>
          </cell>
          <cell r="AD4581" t="str">
            <v>BOM</v>
          </cell>
        </row>
        <row r="4582">
          <cell r="X4582">
            <v>11372</v>
          </cell>
          <cell r="Y4582">
            <v>802460</v>
          </cell>
          <cell r="Z4582" t="str">
            <v>CEAD</v>
          </cell>
          <cell r="AA4582">
            <v>5</v>
          </cell>
          <cell r="AB4582" t="str">
            <v>EQUIP. DE INFORMÁTICA</v>
          </cell>
          <cell r="AC4582">
            <v>280</v>
          </cell>
          <cell r="AD4582" t="str">
            <v>BOM</v>
          </cell>
        </row>
        <row r="4583">
          <cell r="X4583">
            <v>11373</v>
          </cell>
          <cell r="Y4583">
            <v>802461</v>
          </cell>
          <cell r="Z4583" t="str">
            <v>GERÊNCIA DE PESSOAL - HGG</v>
          </cell>
          <cell r="AA4583">
            <v>5</v>
          </cell>
          <cell r="AB4583" t="str">
            <v>EQUIP. DE INFORMÁTICA</v>
          </cell>
          <cell r="AC4583">
            <v>280</v>
          </cell>
          <cell r="AD4583" t="str">
            <v>BOM</v>
          </cell>
        </row>
        <row r="4584">
          <cell r="X4584">
            <v>11374</v>
          </cell>
          <cell r="Y4584">
            <v>802456</v>
          </cell>
          <cell r="Z4584" t="str">
            <v>CEAD</v>
          </cell>
          <cell r="AA4584">
            <v>5</v>
          </cell>
          <cell r="AB4584" t="str">
            <v>EQUIP. DE INFORMÁTICA</v>
          </cell>
          <cell r="AC4584">
            <v>1245</v>
          </cell>
          <cell r="AD4584" t="str">
            <v>BOM</v>
          </cell>
        </row>
        <row r="4585">
          <cell r="X4585">
            <v>11375</v>
          </cell>
          <cell r="Y4585">
            <v>802573</v>
          </cell>
          <cell r="Z4585" t="str">
            <v>CEAD</v>
          </cell>
          <cell r="AA4585">
            <v>5</v>
          </cell>
          <cell r="AB4585" t="str">
            <v>EQUIP. DE INFORMÁTICA</v>
          </cell>
          <cell r="AC4585">
            <v>915</v>
          </cell>
          <cell r="AD4585" t="str">
            <v>BOM</v>
          </cell>
        </row>
        <row r="4586">
          <cell r="X4586">
            <v>11376</v>
          </cell>
          <cell r="Y4586">
            <v>802574</v>
          </cell>
          <cell r="Z4586" t="str">
            <v>CEAD</v>
          </cell>
          <cell r="AA4586">
            <v>3</v>
          </cell>
          <cell r="AB4586" t="str">
            <v>EQUIP. DE INFORMÁTICA</v>
          </cell>
          <cell r="AC4586">
            <v>270</v>
          </cell>
          <cell r="AD4586" t="str">
            <v>BOM</v>
          </cell>
        </row>
        <row r="4587">
          <cell r="X4587">
            <v>11377</v>
          </cell>
          <cell r="Y4587">
            <v>802575</v>
          </cell>
          <cell r="Z4587" t="str">
            <v>ALMOXARIFADO</v>
          </cell>
          <cell r="AA4587">
            <v>3</v>
          </cell>
          <cell r="AB4587" t="str">
            <v>EQUIP. DE INFORMÁTICA</v>
          </cell>
          <cell r="AC4587">
            <v>270</v>
          </cell>
          <cell r="AD4587" t="str">
            <v>BOM</v>
          </cell>
        </row>
        <row r="4588">
          <cell r="X4588">
            <v>11378</v>
          </cell>
          <cell r="Y4588">
            <v>802576</v>
          </cell>
          <cell r="Z4588" t="str">
            <v>CEAD</v>
          </cell>
          <cell r="AA4588">
            <v>5</v>
          </cell>
          <cell r="AB4588" t="str">
            <v>EQUIP. DE INFORMÁTICA</v>
          </cell>
          <cell r="AC4588">
            <v>1450</v>
          </cell>
          <cell r="AD4588" t="str">
            <v>BOM</v>
          </cell>
        </row>
        <row r="4589">
          <cell r="X4589">
            <v>11379</v>
          </cell>
          <cell r="Y4589">
            <v>802577</v>
          </cell>
          <cell r="Z4589" t="str">
            <v>CEAD</v>
          </cell>
          <cell r="AA4589">
            <v>6</v>
          </cell>
          <cell r="AB4589" t="str">
            <v>MAQ. E EQUIPAMENTOS</v>
          </cell>
          <cell r="AC4589">
            <v>55</v>
          </cell>
          <cell r="AD4589" t="str">
            <v>BOM</v>
          </cell>
        </row>
        <row r="4590">
          <cell r="X4590">
            <v>11380</v>
          </cell>
          <cell r="Y4590">
            <v>802462</v>
          </cell>
          <cell r="Z4590" t="str">
            <v>CEAD</v>
          </cell>
          <cell r="AA4590">
            <v>6</v>
          </cell>
          <cell r="AB4590" t="str">
            <v>MAQ. E EQUIPAMENTOS</v>
          </cell>
          <cell r="AC4590">
            <v>985</v>
          </cell>
          <cell r="AD4590" t="str">
            <v>BOM</v>
          </cell>
        </row>
        <row r="4591">
          <cell r="X4591">
            <v>11381</v>
          </cell>
          <cell r="Y4591">
            <v>802463</v>
          </cell>
          <cell r="Z4591" t="str">
            <v>CEAD</v>
          </cell>
          <cell r="AA4591">
            <v>6</v>
          </cell>
          <cell r="AB4591" t="str">
            <v>MAQ. E EQUIPAMENTOS</v>
          </cell>
          <cell r="AC4591">
            <v>985</v>
          </cell>
          <cell r="AD4591" t="str">
            <v>BOM</v>
          </cell>
        </row>
        <row r="4592">
          <cell r="X4592">
            <v>11382</v>
          </cell>
          <cell r="Y4592">
            <v>802464</v>
          </cell>
          <cell r="Z4592" t="str">
            <v>CEAD</v>
          </cell>
          <cell r="AA4592">
            <v>6</v>
          </cell>
          <cell r="AB4592" t="str">
            <v>MAQ. E EQUIPAMENTOS</v>
          </cell>
          <cell r="AC4592">
            <v>1615</v>
          </cell>
          <cell r="AD4592" t="str">
            <v>BOM</v>
          </cell>
        </row>
        <row r="4593">
          <cell r="X4593">
            <v>11383</v>
          </cell>
          <cell r="Y4593">
            <v>802465</v>
          </cell>
          <cell r="Z4593" t="str">
            <v>CEAD</v>
          </cell>
          <cell r="AA4593">
            <v>6</v>
          </cell>
          <cell r="AB4593" t="str">
            <v>MAQ. E EQUIPAMENTOS</v>
          </cell>
          <cell r="AC4593">
            <v>1615</v>
          </cell>
          <cell r="AD4593" t="str">
            <v>BOM</v>
          </cell>
        </row>
        <row r="4594">
          <cell r="X4594">
            <v>11384</v>
          </cell>
          <cell r="Y4594">
            <v>802466</v>
          </cell>
          <cell r="Z4594" t="str">
            <v>CEAD</v>
          </cell>
          <cell r="AA4594">
            <v>6</v>
          </cell>
          <cell r="AB4594" t="str">
            <v>MAQ. E EQUIPAMENTOS</v>
          </cell>
          <cell r="AC4594">
            <v>1615</v>
          </cell>
          <cell r="AD4594" t="str">
            <v>BOM</v>
          </cell>
        </row>
        <row r="4595">
          <cell r="X4595">
            <v>11385</v>
          </cell>
          <cell r="Y4595">
            <v>802578</v>
          </cell>
          <cell r="Z4595" t="str">
            <v>CEAD</v>
          </cell>
          <cell r="AA4595">
            <v>5</v>
          </cell>
          <cell r="AB4595" t="str">
            <v>EQUIP. DE INFORMÁTICA</v>
          </cell>
          <cell r="AC4595">
            <v>1514</v>
          </cell>
          <cell r="AD4595" t="str">
            <v>BOM</v>
          </cell>
        </row>
        <row r="4596">
          <cell r="X4596">
            <v>11386</v>
          </cell>
          <cell r="Y4596">
            <v>802579</v>
          </cell>
          <cell r="Z4596" t="str">
            <v>CEAD</v>
          </cell>
          <cell r="AA4596">
            <v>5</v>
          </cell>
          <cell r="AB4596" t="str">
            <v>EQUIP. DE INFORMÁTICA</v>
          </cell>
          <cell r="AC4596">
            <v>1514</v>
          </cell>
          <cell r="AD4596" t="str">
            <v>BOM</v>
          </cell>
        </row>
        <row r="4597">
          <cell r="X4597">
            <v>11387</v>
          </cell>
          <cell r="Y4597">
            <v>803086</v>
          </cell>
          <cell r="Z4597" t="str">
            <v>CEAD</v>
          </cell>
          <cell r="AA4597">
            <v>3</v>
          </cell>
          <cell r="AB4597" t="str">
            <v>EQUIP. DE INFORMÁTICA</v>
          </cell>
          <cell r="AC4597">
            <v>115</v>
          </cell>
          <cell r="AD4597" t="str">
            <v>BOM</v>
          </cell>
        </row>
        <row r="4598">
          <cell r="X4598">
            <v>11388</v>
          </cell>
          <cell r="Y4598">
            <v>803087</v>
          </cell>
          <cell r="Z4598" t="str">
            <v>CEAD</v>
          </cell>
          <cell r="AA4598">
            <v>3</v>
          </cell>
          <cell r="AB4598" t="str">
            <v>EQUIP. DE INFORMÁTICA</v>
          </cell>
          <cell r="AC4598">
            <v>115</v>
          </cell>
          <cell r="AD4598" t="str">
            <v>BOM</v>
          </cell>
        </row>
        <row r="4599">
          <cell r="X4599">
            <v>11389</v>
          </cell>
          <cell r="Y4599">
            <v>802567</v>
          </cell>
          <cell r="Z4599" t="str">
            <v>REABILITAÇÃO CARDÍACA</v>
          </cell>
          <cell r="AA4599">
            <v>5</v>
          </cell>
          <cell r="AB4599" t="str">
            <v>MÓVEIS E UTENSÍLIOS</v>
          </cell>
          <cell r="AC4599">
            <v>145</v>
          </cell>
          <cell r="AD4599" t="str">
            <v>BOM</v>
          </cell>
        </row>
        <row r="4600">
          <cell r="X4600">
            <v>11390</v>
          </cell>
          <cell r="Y4600">
            <v>802568</v>
          </cell>
          <cell r="Z4600" t="str">
            <v>REABILITAÇÃO CARDÍACA</v>
          </cell>
          <cell r="AA4600">
            <v>5</v>
          </cell>
          <cell r="AB4600" t="str">
            <v>MÓVEIS E UTENSÍLIOS</v>
          </cell>
          <cell r="AC4600">
            <v>135</v>
          </cell>
          <cell r="AD4600" t="str">
            <v>BOM</v>
          </cell>
        </row>
        <row r="4601">
          <cell r="X4601">
            <v>11391</v>
          </cell>
          <cell r="Y4601">
            <v>802569</v>
          </cell>
          <cell r="Z4601" t="str">
            <v>REABILITAÇÃO CARDÍACA</v>
          </cell>
          <cell r="AA4601">
            <v>5</v>
          </cell>
          <cell r="AB4601" t="str">
            <v>MÓVEIS E UTENSÍLIOS</v>
          </cell>
          <cell r="AC4601">
            <v>130.15</v>
          </cell>
          <cell r="AD4601" t="str">
            <v>BOM</v>
          </cell>
        </row>
        <row r="4602">
          <cell r="X4602">
            <v>11392</v>
          </cell>
          <cell r="Y4602">
            <v>802570</v>
          </cell>
          <cell r="Z4602" t="str">
            <v>REABILITAÇÃO CARDÍACA</v>
          </cell>
          <cell r="AA4602">
            <v>5</v>
          </cell>
          <cell r="AB4602" t="str">
            <v>MÓVEIS E UTENSÍLIOS</v>
          </cell>
          <cell r="AC4602">
            <v>130.15</v>
          </cell>
          <cell r="AD4602" t="str">
            <v>BOM</v>
          </cell>
        </row>
        <row r="4603">
          <cell r="X4603">
            <v>11393</v>
          </cell>
          <cell r="Y4603">
            <v>802571</v>
          </cell>
          <cell r="Z4603" t="str">
            <v>REABILITAÇÃO CARDÍACA</v>
          </cell>
          <cell r="AA4603">
            <v>5</v>
          </cell>
          <cell r="AB4603" t="str">
            <v>MÓVEIS E UTENSÍLIOS</v>
          </cell>
          <cell r="AC4603">
            <v>130.15</v>
          </cell>
          <cell r="AD4603" t="str">
            <v>BOM</v>
          </cell>
        </row>
        <row r="4604">
          <cell r="X4604">
            <v>11394</v>
          </cell>
          <cell r="Y4604">
            <v>802572</v>
          </cell>
          <cell r="Z4604" t="str">
            <v>REABILITAÇÃO CARDÍACA</v>
          </cell>
          <cell r="AA4604">
            <v>5</v>
          </cell>
          <cell r="AB4604" t="str">
            <v>MÓVEIS E UTENSÍLIOS</v>
          </cell>
          <cell r="AC4604">
            <v>130.15</v>
          </cell>
          <cell r="AD4604" t="str">
            <v>BOM</v>
          </cell>
        </row>
        <row r="4605">
          <cell r="X4605">
            <v>11264</v>
          </cell>
          <cell r="Y4605">
            <v>822569</v>
          </cell>
          <cell r="Z4605" t="str">
            <v>CEAD</v>
          </cell>
          <cell r="AA4605">
            <v>5</v>
          </cell>
          <cell r="AB4605" t="str">
            <v>MÓVEIS E UTENSÍLIOS</v>
          </cell>
          <cell r="AC4605">
            <v>405</v>
          </cell>
          <cell r="AD4605" t="str">
            <v>BOM</v>
          </cell>
        </row>
        <row r="4606">
          <cell r="X4606">
            <v>11265</v>
          </cell>
          <cell r="Y4606">
            <v>822570</v>
          </cell>
          <cell r="Z4606" t="str">
            <v>CEAD</v>
          </cell>
          <cell r="AA4606">
            <v>5</v>
          </cell>
          <cell r="AB4606" t="str">
            <v>MÓVEIS E UTENSÍLIOS</v>
          </cell>
          <cell r="AC4606">
            <v>405</v>
          </cell>
          <cell r="AD4606" t="str">
            <v>BOM</v>
          </cell>
        </row>
        <row r="4607">
          <cell r="X4607">
            <v>11266</v>
          </cell>
          <cell r="Y4607">
            <v>822571</v>
          </cell>
          <cell r="Z4607" t="str">
            <v>CEAD</v>
          </cell>
          <cell r="AA4607">
            <v>5</v>
          </cell>
          <cell r="AB4607" t="str">
            <v>MÓVEIS E UTENSÍLIOS</v>
          </cell>
          <cell r="AC4607">
            <v>405</v>
          </cell>
          <cell r="AD4607" t="str">
            <v>BOM</v>
          </cell>
        </row>
        <row r="4608">
          <cell r="X4608">
            <v>11267</v>
          </cell>
          <cell r="Y4608">
            <v>822572</v>
          </cell>
          <cell r="Z4608" t="str">
            <v>CEAD</v>
          </cell>
          <cell r="AA4608">
            <v>5</v>
          </cell>
          <cell r="AB4608" t="str">
            <v>MÓVEIS E UTENSÍLIOS</v>
          </cell>
          <cell r="AC4608">
            <v>405</v>
          </cell>
          <cell r="AD4608" t="str">
            <v>BOM</v>
          </cell>
        </row>
        <row r="4609">
          <cell r="X4609">
            <v>11268</v>
          </cell>
          <cell r="Y4609">
            <v>822573</v>
          </cell>
          <cell r="Z4609" t="str">
            <v>CEAD</v>
          </cell>
          <cell r="AA4609">
            <v>5</v>
          </cell>
          <cell r="AB4609" t="str">
            <v>MÓVEIS E UTENSÍLIOS</v>
          </cell>
          <cell r="AC4609">
            <v>405</v>
          </cell>
          <cell r="AD4609" t="str">
            <v>BOM</v>
          </cell>
        </row>
        <row r="4610">
          <cell r="X4610">
            <v>11269</v>
          </cell>
          <cell r="Y4610">
            <v>822574</v>
          </cell>
          <cell r="Z4610" t="str">
            <v>CEAD</v>
          </cell>
          <cell r="AA4610">
            <v>5</v>
          </cell>
          <cell r="AB4610" t="str">
            <v>MÓVEIS E UTENSÍLIOS</v>
          </cell>
          <cell r="AC4610">
            <v>405</v>
          </cell>
          <cell r="AD4610" t="str">
            <v>BOM</v>
          </cell>
        </row>
        <row r="4611">
          <cell r="X4611">
            <v>11270</v>
          </cell>
          <cell r="Y4611">
            <v>822575</v>
          </cell>
          <cell r="Z4611" t="str">
            <v>CEAD</v>
          </cell>
          <cell r="AA4611">
            <v>5</v>
          </cell>
          <cell r="AB4611" t="str">
            <v>MÓVEIS E UTENSÍLIOS</v>
          </cell>
          <cell r="AC4611">
            <v>405</v>
          </cell>
          <cell r="AD4611" t="str">
            <v>BOM</v>
          </cell>
        </row>
        <row r="4612">
          <cell r="X4612">
            <v>11271</v>
          </cell>
          <cell r="Y4612">
            <v>822576</v>
          </cell>
          <cell r="Z4612" t="str">
            <v>CEAD</v>
          </cell>
          <cell r="AA4612">
            <v>5</v>
          </cell>
          <cell r="AB4612" t="str">
            <v>MÓVEIS E UTENSÍLIOS</v>
          </cell>
          <cell r="AC4612">
            <v>405</v>
          </cell>
          <cell r="AD4612" t="str">
            <v>BOM</v>
          </cell>
        </row>
        <row r="4613">
          <cell r="X4613">
            <v>11272</v>
          </cell>
          <cell r="Y4613">
            <v>822577</v>
          </cell>
          <cell r="Z4613" t="str">
            <v>CEAD</v>
          </cell>
          <cell r="AA4613">
            <v>5</v>
          </cell>
          <cell r="AB4613" t="str">
            <v>MÓVEIS E UTENSÍLIOS</v>
          </cell>
          <cell r="AC4613">
            <v>215</v>
          </cell>
          <cell r="AD4613" t="str">
            <v>BOM</v>
          </cell>
        </row>
        <row r="4614">
          <cell r="X4614">
            <v>11273</v>
          </cell>
          <cell r="Y4614">
            <v>822578</v>
          </cell>
          <cell r="Z4614" t="str">
            <v>CEAD</v>
          </cell>
          <cell r="AA4614">
            <v>5</v>
          </cell>
          <cell r="AB4614" t="str">
            <v>MÓVEIS E UTENSÍLIOS</v>
          </cell>
          <cell r="AC4614">
            <v>215</v>
          </cell>
          <cell r="AD4614" t="str">
            <v>BOM</v>
          </cell>
        </row>
        <row r="4615">
          <cell r="X4615">
            <v>11274</v>
          </cell>
          <cell r="Y4615">
            <v>822579</v>
          </cell>
          <cell r="Z4615" t="str">
            <v>CEAD</v>
          </cell>
          <cell r="AA4615">
            <v>5</v>
          </cell>
          <cell r="AB4615" t="str">
            <v>MÓVEIS E UTENSÍLIOS</v>
          </cell>
          <cell r="AC4615">
            <v>215</v>
          </cell>
          <cell r="AD4615" t="str">
            <v>BOM</v>
          </cell>
        </row>
        <row r="4616">
          <cell r="X4616">
            <v>11275</v>
          </cell>
          <cell r="Y4616">
            <v>822580</v>
          </cell>
          <cell r="Z4616" t="str">
            <v>CEAD</v>
          </cell>
          <cell r="AA4616">
            <v>5</v>
          </cell>
          <cell r="AB4616" t="str">
            <v>MÓVEIS E UTENSÍLIOS</v>
          </cell>
          <cell r="AC4616">
            <v>215</v>
          </cell>
          <cell r="AD4616" t="str">
            <v>BOM</v>
          </cell>
        </row>
        <row r="4617">
          <cell r="X4617">
            <v>11276</v>
          </cell>
          <cell r="Y4617">
            <v>822581</v>
          </cell>
          <cell r="Z4617" t="str">
            <v>CEAD</v>
          </cell>
          <cell r="AA4617">
            <v>5</v>
          </cell>
          <cell r="AB4617" t="str">
            <v>MÓVEIS E UTENSÍLIOS</v>
          </cell>
          <cell r="AC4617">
            <v>215</v>
          </cell>
          <cell r="AD4617" t="str">
            <v>BOM</v>
          </cell>
        </row>
        <row r="4618">
          <cell r="X4618">
            <v>11277</v>
          </cell>
          <cell r="Y4618">
            <v>822582</v>
          </cell>
          <cell r="Z4618" t="str">
            <v>CEAD</v>
          </cell>
          <cell r="AA4618">
            <v>5</v>
          </cell>
          <cell r="AB4618" t="str">
            <v>MÓVEIS E UTENSÍLIOS</v>
          </cell>
          <cell r="AC4618">
            <v>450</v>
          </cell>
          <cell r="AD4618" t="str">
            <v>BOM</v>
          </cell>
        </row>
        <row r="4619">
          <cell r="X4619">
            <v>11278</v>
          </cell>
          <cell r="Y4619">
            <v>822583</v>
          </cell>
          <cell r="Z4619" t="str">
            <v>CEAD</v>
          </cell>
          <cell r="AA4619">
            <v>5</v>
          </cell>
          <cell r="AB4619" t="str">
            <v>MÓVEIS E UTENSÍLIOS</v>
          </cell>
          <cell r="AC4619">
            <v>450</v>
          </cell>
          <cell r="AD4619" t="str">
            <v>BOM</v>
          </cell>
        </row>
        <row r="4620">
          <cell r="X4620">
            <v>11279</v>
          </cell>
          <cell r="Y4620">
            <v>822584</v>
          </cell>
          <cell r="Z4620" t="str">
            <v>CEAD</v>
          </cell>
          <cell r="AA4620">
            <v>5</v>
          </cell>
          <cell r="AB4620" t="str">
            <v>MÓVEIS E UTENSÍLIOS</v>
          </cell>
          <cell r="AC4620">
            <v>450</v>
          </cell>
          <cell r="AD4620" t="str">
            <v>BOM</v>
          </cell>
        </row>
        <row r="4621">
          <cell r="X4621">
            <v>11280</v>
          </cell>
          <cell r="Y4621">
            <v>822585</v>
          </cell>
          <cell r="Z4621" t="str">
            <v>CEAD</v>
          </cell>
          <cell r="AA4621">
            <v>5</v>
          </cell>
          <cell r="AB4621" t="str">
            <v>MÓVEIS E UTENSÍLIOS</v>
          </cell>
          <cell r="AC4621">
            <v>450</v>
          </cell>
          <cell r="AD4621" t="str">
            <v>BOM</v>
          </cell>
        </row>
        <row r="4622">
          <cell r="X4622">
            <v>11281</v>
          </cell>
          <cell r="Y4622">
            <v>822586</v>
          </cell>
          <cell r="Z4622" t="str">
            <v>CEAD</v>
          </cell>
          <cell r="AA4622">
            <v>5</v>
          </cell>
          <cell r="AB4622" t="str">
            <v>MÓVEIS E UTENSÍLIOS</v>
          </cell>
          <cell r="AC4622">
            <v>450</v>
          </cell>
          <cell r="AD4622" t="str">
            <v>BOM</v>
          </cell>
        </row>
        <row r="4623">
          <cell r="X4623">
            <v>11282</v>
          </cell>
          <cell r="Y4623">
            <v>822587</v>
          </cell>
          <cell r="Z4623" t="str">
            <v>CEAD</v>
          </cell>
          <cell r="AA4623">
            <v>5</v>
          </cell>
          <cell r="AB4623" t="str">
            <v>MÓVEIS E UTENSÍLIOS</v>
          </cell>
          <cell r="AC4623">
            <v>450</v>
          </cell>
          <cell r="AD4623" t="str">
            <v>BOM</v>
          </cell>
        </row>
        <row r="4624">
          <cell r="X4624">
            <v>11283</v>
          </cell>
          <cell r="Y4624">
            <v>822588</v>
          </cell>
          <cell r="Z4624" t="str">
            <v>CEAD</v>
          </cell>
          <cell r="AA4624">
            <v>5</v>
          </cell>
          <cell r="AB4624" t="str">
            <v>MÓVEIS E UTENSÍLIOS</v>
          </cell>
          <cell r="AC4624">
            <v>450</v>
          </cell>
          <cell r="AD4624" t="str">
            <v>BOM</v>
          </cell>
        </row>
        <row r="4625">
          <cell r="X4625">
            <v>11284</v>
          </cell>
          <cell r="Y4625">
            <v>822589</v>
          </cell>
          <cell r="Z4625" t="str">
            <v>CEAD</v>
          </cell>
          <cell r="AA4625">
            <v>5</v>
          </cell>
          <cell r="AB4625" t="str">
            <v>MÓVEIS E UTENSÍLIOS</v>
          </cell>
          <cell r="AC4625">
            <v>450</v>
          </cell>
          <cell r="AD4625" t="str">
            <v>BOM</v>
          </cell>
        </row>
        <row r="4626">
          <cell r="X4626">
            <v>11285</v>
          </cell>
          <cell r="Y4626">
            <v>822590</v>
          </cell>
          <cell r="Z4626" t="str">
            <v>CEAD</v>
          </cell>
          <cell r="AA4626">
            <v>5</v>
          </cell>
          <cell r="AB4626" t="str">
            <v>MÓVEIS E UTENSÍLIOS</v>
          </cell>
          <cell r="AC4626">
            <v>340</v>
          </cell>
          <cell r="AD4626" t="str">
            <v>BOM</v>
          </cell>
        </row>
        <row r="4627">
          <cell r="X4627">
            <v>11286</v>
          </cell>
          <cell r="Y4627">
            <v>822591</v>
          </cell>
          <cell r="Z4627" t="str">
            <v>CEAD</v>
          </cell>
          <cell r="AA4627">
            <v>5</v>
          </cell>
          <cell r="AB4627" t="str">
            <v>MÓVEIS E UTENSÍLIOS</v>
          </cell>
          <cell r="AC4627">
            <v>340</v>
          </cell>
          <cell r="AD4627" t="str">
            <v>BOM</v>
          </cell>
        </row>
        <row r="4628">
          <cell r="X4628">
            <v>11287</v>
          </cell>
          <cell r="Y4628">
            <v>822592</v>
          </cell>
          <cell r="Z4628" t="str">
            <v>CEAD</v>
          </cell>
          <cell r="AA4628">
            <v>5</v>
          </cell>
          <cell r="AB4628" t="str">
            <v>MÓVEIS E UTENSÍLIOS</v>
          </cell>
          <cell r="AC4628">
            <v>340</v>
          </cell>
          <cell r="AD4628" t="str">
            <v>BOM</v>
          </cell>
        </row>
        <row r="4629">
          <cell r="X4629">
            <v>11288</v>
          </cell>
          <cell r="Y4629">
            <v>822593</v>
          </cell>
          <cell r="Z4629" t="str">
            <v>CEAD</v>
          </cell>
          <cell r="AA4629">
            <v>5</v>
          </cell>
          <cell r="AB4629" t="str">
            <v>MÓVEIS E UTENSÍLIOS</v>
          </cell>
          <cell r="AC4629">
            <v>340</v>
          </cell>
          <cell r="AD4629" t="str">
            <v>BOM</v>
          </cell>
        </row>
        <row r="4630">
          <cell r="X4630">
            <v>11289</v>
          </cell>
          <cell r="Y4630">
            <v>822594</v>
          </cell>
          <cell r="Z4630" t="str">
            <v>REABILITAÇÃO CARDÍACA</v>
          </cell>
          <cell r="AA4630">
            <v>5</v>
          </cell>
          <cell r="AB4630" t="str">
            <v>MÓVEIS E UTENSÍLIOS</v>
          </cell>
          <cell r="AC4630">
            <v>340</v>
          </cell>
          <cell r="AD4630" t="str">
            <v>BOM</v>
          </cell>
        </row>
        <row r="4631">
          <cell r="X4631">
            <v>11290</v>
          </cell>
          <cell r="Y4631">
            <v>822595</v>
          </cell>
          <cell r="Z4631" t="str">
            <v>REABILITAÇÃO CARDÍACA</v>
          </cell>
          <cell r="AA4631">
            <v>5</v>
          </cell>
          <cell r="AB4631" t="str">
            <v>MÓVEIS E UTENSÍLIOS</v>
          </cell>
          <cell r="AC4631">
            <v>340</v>
          </cell>
          <cell r="AD4631" t="str">
            <v>BOM</v>
          </cell>
        </row>
        <row r="4632">
          <cell r="X4632">
            <v>11291</v>
          </cell>
          <cell r="Y4632">
            <v>822596</v>
          </cell>
          <cell r="Z4632" t="str">
            <v>CEAD</v>
          </cell>
          <cell r="AA4632">
            <v>5</v>
          </cell>
          <cell r="AB4632" t="str">
            <v>MÓVEIS E UTENSÍLIOS</v>
          </cell>
          <cell r="AC4632">
            <v>340</v>
          </cell>
          <cell r="AD4632" t="str">
            <v>BOM</v>
          </cell>
        </row>
        <row r="4633">
          <cell r="X4633">
            <v>11292</v>
          </cell>
          <cell r="Y4633">
            <v>822597</v>
          </cell>
          <cell r="Z4633" t="str">
            <v>CEAD</v>
          </cell>
          <cell r="AA4633">
            <v>5</v>
          </cell>
          <cell r="AB4633" t="str">
            <v>MÓVEIS E UTENSÍLIOS</v>
          </cell>
          <cell r="AC4633">
            <v>340</v>
          </cell>
          <cell r="AD4633" t="str">
            <v>BOM</v>
          </cell>
        </row>
        <row r="4634">
          <cell r="X4634">
            <v>11437</v>
          </cell>
          <cell r="Y4634">
            <v>821906</v>
          </cell>
          <cell r="Z4634" t="str">
            <v>CEAD</v>
          </cell>
          <cell r="AA4634">
            <v>5</v>
          </cell>
          <cell r="AB4634" t="str">
            <v>EQUIP. DE INFORMÁTICA</v>
          </cell>
          <cell r="AC4634">
            <v>875.05</v>
          </cell>
          <cell r="AD4634" t="str">
            <v>BOM</v>
          </cell>
        </row>
        <row r="4635">
          <cell r="X4635">
            <v>11395</v>
          </cell>
          <cell r="Y4635">
            <v>821904</v>
          </cell>
          <cell r="Z4635" t="str">
            <v>ADMINISTRAÇÃO - SEDE - GEFIN</v>
          </cell>
          <cell r="AA4635">
            <v>3</v>
          </cell>
          <cell r="AB4635" t="str">
            <v>MAQ. E EQUIPAMENTOS</v>
          </cell>
          <cell r="AC4635">
            <v>191.52</v>
          </cell>
          <cell r="AD4635" t="str">
            <v>BOM</v>
          </cell>
        </row>
        <row r="4636">
          <cell r="X4636">
            <v>11396</v>
          </cell>
          <cell r="Y4636">
            <v>821905</v>
          </cell>
          <cell r="Z4636" t="str">
            <v>ADMINISTRAÇÃO - SEDE - GEFIN</v>
          </cell>
          <cell r="AA4636">
            <v>3</v>
          </cell>
          <cell r="AB4636" t="str">
            <v>MAQ. E EQUIPAMENTOS</v>
          </cell>
          <cell r="AC4636">
            <v>191.52</v>
          </cell>
          <cell r="AD4636" t="str">
            <v>BOM</v>
          </cell>
        </row>
        <row r="4637">
          <cell r="X4637">
            <v>11445</v>
          </cell>
          <cell r="Y4637">
            <v>823764</v>
          </cell>
          <cell r="Z4637" t="str">
            <v>CEAD</v>
          </cell>
          <cell r="AA4637">
            <v>6</v>
          </cell>
          <cell r="AB4637" t="str">
            <v>MÓVEIS E UTENSÍLIOS</v>
          </cell>
          <cell r="AC4637">
            <v>300.15</v>
          </cell>
          <cell r="AD4637" t="str">
            <v>BOM</v>
          </cell>
        </row>
        <row r="4638">
          <cell r="X4638">
            <v>11443</v>
          </cell>
          <cell r="Y4638">
            <v>823767</v>
          </cell>
          <cell r="Z4638" t="str">
            <v>CEAD</v>
          </cell>
          <cell r="AA4638">
            <v>10</v>
          </cell>
          <cell r="AB4638" t="str">
            <v>MÓVEIS E UTENSÍLIOS</v>
          </cell>
          <cell r="AC4638">
            <v>1845</v>
          </cell>
          <cell r="AD4638" t="str">
            <v>BOM</v>
          </cell>
        </row>
        <row r="4639">
          <cell r="X4639">
            <v>11444</v>
          </cell>
          <cell r="Y4639">
            <v>823768</v>
          </cell>
          <cell r="Z4639" t="str">
            <v>CEAD</v>
          </cell>
          <cell r="AA4639">
            <v>10</v>
          </cell>
          <cell r="AB4639" t="str">
            <v>MAQ. E EQUIPAMENTOS</v>
          </cell>
          <cell r="AC4639">
            <v>3246</v>
          </cell>
          <cell r="AD4639" t="str">
            <v>BOM</v>
          </cell>
        </row>
        <row r="4640">
          <cell r="X4640">
            <v>11441</v>
          </cell>
          <cell r="Y4640">
            <v>823765</v>
          </cell>
          <cell r="Z4640" t="str">
            <v>CEAD</v>
          </cell>
          <cell r="AA4640">
            <v>10</v>
          </cell>
          <cell r="AB4640" t="str">
            <v>MAQ. E EQUIPAMENTOS</v>
          </cell>
          <cell r="AC4640">
            <v>6427.5</v>
          </cell>
          <cell r="AD4640" t="str">
            <v>BOM</v>
          </cell>
        </row>
        <row r="4641">
          <cell r="X4641">
            <v>11442</v>
          </cell>
          <cell r="Y4641">
            <v>823766</v>
          </cell>
          <cell r="Z4641" t="str">
            <v>CEAD</v>
          </cell>
          <cell r="AA4641">
            <v>10</v>
          </cell>
          <cell r="AB4641" t="str">
            <v>MAQ. E EQUIPAMENTOS</v>
          </cell>
          <cell r="AC4641">
            <v>6878</v>
          </cell>
          <cell r="AD4641" t="str">
            <v>BOM</v>
          </cell>
        </row>
        <row r="4642">
          <cell r="X4642">
            <v>11439</v>
          </cell>
          <cell r="Y4642">
            <v>823762</v>
          </cell>
          <cell r="Z4642" t="str">
            <v>CEAD</v>
          </cell>
          <cell r="AA4642">
            <v>10</v>
          </cell>
          <cell r="AB4642" t="str">
            <v>MAQ. E EQUIPAMENTOS</v>
          </cell>
          <cell r="AC4642">
            <v>664.95</v>
          </cell>
          <cell r="AD4642" t="str">
            <v>BOM</v>
          </cell>
        </row>
        <row r="4643">
          <cell r="X4643">
            <v>11440</v>
          </cell>
          <cell r="Y4643">
            <v>823763</v>
          </cell>
          <cell r="Z4643" t="str">
            <v>CEAD</v>
          </cell>
          <cell r="AA4643">
            <v>10</v>
          </cell>
          <cell r="AB4643" t="str">
            <v>MAQ. E EQUIPAMENTOS</v>
          </cell>
          <cell r="AC4643">
            <v>331.045</v>
          </cell>
          <cell r="AD4643" t="str">
            <v>BOM</v>
          </cell>
        </row>
        <row r="4644">
          <cell r="X4644">
            <v>11446</v>
          </cell>
          <cell r="Y4644">
            <v>821922</v>
          </cell>
          <cell r="Z4644" t="str">
            <v>CEAD</v>
          </cell>
          <cell r="AA4644">
            <v>10</v>
          </cell>
          <cell r="AB4644" t="str">
            <v>MAQ. E EQUIPAMENTOS</v>
          </cell>
          <cell r="AC4644">
            <v>1582.5</v>
          </cell>
          <cell r="AD4644" t="str">
            <v>BOM</v>
          </cell>
        </row>
        <row r="4645">
          <cell r="X4645">
            <v>11447</v>
          </cell>
          <cell r="Y4645">
            <v>821923</v>
          </cell>
          <cell r="Z4645" t="str">
            <v>CEAD</v>
          </cell>
          <cell r="AA4645">
            <v>10</v>
          </cell>
          <cell r="AB4645" t="str">
            <v>MÓVEIS E UTENSÍLIOS</v>
          </cell>
          <cell r="AC4645">
            <v>672</v>
          </cell>
          <cell r="AD4645" t="str">
            <v>BOM</v>
          </cell>
        </row>
        <row r="4646">
          <cell r="X4646">
            <v>11448</v>
          </cell>
          <cell r="Y4646">
            <v>821924</v>
          </cell>
          <cell r="Z4646" t="str">
            <v>CEAD</v>
          </cell>
          <cell r="AA4646">
            <v>10</v>
          </cell>
          <cell r="AB4646" t="str">
            <v>MÓVEIS E UTENSÍLIOS</v>
          </cell>
          <cell r="AC4646">
            <v>410</v>
          </cell>
          <cell r="AD4646" t="str">
            <v>BOM</v>
          </cell>
        </row>
        <row r="4647">
          <cell r="X4647">
            <v>11449</v>
          </cell>
          <cell r="Y4647">
            <v>821925</v>
          </cell>
          <cell r="Z4647" t="str">
            <v>CEAD</v>
          </cell>
          <cell r="AA4647">
            <v>10</v>
          </cell>
          <cell r="AB4647" t="str">
            <v>MÓVEIS E UTENSÍLIOS</v>
          </cell>
          <cell r="AC4647">
            <v>410</v>
          </cell>
          <cell r="AD4647" t="str">
            <v>BOM</v>
          </cell>
        </row>
        <row r="4648">
          <cell r="X4648">
            <v>11450</v>
          </cell>
          <cell r="Y4648">
            <v>821926</v>
          </cell>
          <cell r="Z4648" t="str">
            <v>CEAD</v>
          </cell>
          <cell r="AA4648">
            <v>10</v>
          </cell>
          <cell r="AB4648" t="str">
            <v>MÓVEIS E UTENSÍLIOS</v>
          </cell>
          <cell r="AC4648">
            <v>410</v>
          </cell>
          <cell r="AD4648" t="str">
            <v>BOM</v>
          </cell>
        </row>
        <row r="4649">
          <cell r="X4649">
            <v>11451</v>
          </cell>
          <cell r="Y4649">
            <v>821927</v>
          </cell>
          <cell r="Z4649" t="str">
            <v>CEAD</v>
          </cell>
          <cell r="AA4649">
            <v>10</v>
          </cell>
          <cell r="AB4649" t="str">
            <v>MÓVEIS E UTENSÍLIOS</v>
          </cell>
          <cell r="AC4649">
            <v>410</v>
          </cell>
          <cell r="AD4649" t="str">
            <v>BOM</v>
          </cell>
        </row>
        <row r="4650">
          <cell r="X4650">
            <v>11452</v>
          </cell>
          <cell r="Y4650">
            <v>821928</v>
          </cell>
          <cell r="Z4650" t="str">
            <v>CEAD</v>
          </cell>
          <cell r="AA4650">
            <v>5</v>
          </cell>
          <cell r="AB4650" t="str">
            <v>MÓVEIS E UTENSÍLIOS</v>
          </cell>
          <cell r="AC4650">
            <v>156</v>
          </cell>
          <cell r="AD4650" t="str">
            <v>BOM</v>
          </cell>
        </row>
        <row r="4651">
          <cell r="X4651">
            <v>11453</v>
          </cell>
          <cell r="Y4651">
            <v>821929</v>
          </cell>
          <cell r="Z4651" t="str">
            <v>CEAD</v>
          </cell>
          <cell r="AA4651">
            <v>5</v>
          </cell>
          <cell r="AB4651" t="str">
            <v>MÓVEIS E UTENSÍLIOS</v>
          </cell>
          <cell r="AC4651">
            <v>156</v>
          </cell>
          <cell r="AD4651" t="str">
            <v>BOM</v>
          </cell>
        </row>
        <row r="4652">
          <cell r="X4652">
            <v>11454</v>
          </cell>
          <cell r="Y4652">
            <v>821930</v>
          </cell>
          <cell r="Z4652" t="str">
            <v>CEAD</v>
          </cell>
          <cell r="AA4652">
            <v>5</v>
          </cell>
          <cell r="AB4652" t="str">
            <v>MÓVEIS E UTENSÍLIOS</v>
          </cell>
          <cell r="AC4652">
            <v>156</v>
          </cell>
          <cell r="AD4652" t="str">
            <v>BOM</v>
          </cell>
        </row>
        <row r="4653">
          <cell r="X4653">
            <v>11455</v>
          </cell>
          <cell r="Y4653">
            <v>821931</v>
          </cell>
          <cell r="Z4653" t="str">
            <v>CEAD</v>
          </cell>
          <cell r="AA4653">
            <v>5</v>
          </cell>
          <cell r="AB4653" t="str">
            <v>MÓVEIS E UTENSÍLIOS</v>
          </cell>
          <cell r="AC4653">
            <v>275</v>
          </cell>
          <cell r="AD4653" t="str">
            <v>BOM</v>
          </cell>
        </row>
        <row r="4654">
          <cell r="X4654">
            <v>11456</v>
          </cell>
          <cell r="Y4654">
            <v>821932</v>
          </cell>
          <cell r="Z4654" t="str">
            <v>CEAD</v>
          </cell>
          <cell r="AA4654">
            <v>5</v>
          </cell>
          <cell r="AB4654" t="str">
            <v>MÓVEIS E UTENSÍLIOS</v>
          </cell>
          <cell r="AC4654">
            <v>218.5</v>
          </cell>
          <cell r="AD4654" t="str">
            <v>BOM</v>
          </cell>
        </row>
        <row r="4655">
          <cell r="X4655">
            <v>11457</v>
          </cell>
          <cell r="Y4655">
            <v>821933</v>
          </cell>
          <cell r="Z4655" t="str">
            <v>CEAD</v>
          </cell>
          <cell r="AA4655">
            <v>5</v>
          </cell>
          <cell r="AB4655" t="str">
            <v>MÓVEIS E UTENSÍLIOS</v>
          </cell>
          <cell r="AC4655">
            <v>218.5</v>
          </cell>
          <cell r="AD4655" t="str">
            <v>BOM</v>
          </cell>
        </row>
        <row r="4656">
          <cell r="X4656">
            <v>11458</v>
          </cell>
          <cell r="Y4656">
            <v>821934</v>
          </cell>
          <cell r="Z4656" t="str">
            <v>CEAD</v>
          </cell>
          <cell r="AA4656">
            <v>5</v>
          </cell>
          <cell r="AB4656" t="str">
            <v>MÓVEIS E UTENSÍLIOS</v>
          </cell>
          <cell r="AC4656">
            <v>350</v>
          </cell>
          <cell r="AD4656" t="str">
            <v>BOM</v>
          </cell>
        </row>
        <row r="4657">
          <cell r="X4657">
            <v>11459</v>
          </cell>
          <cell r="Y4657">
            <v>821935</v>
          </cell>
          <cell r="Z4657" t="str">
            <v>CEAD</v>
          </cell>
          <cell r="AA4657">
            <v>5</v>
          </cell>
          <cell r="AB4657" t="str">
            <v>MÓVEIS E UTENSÍLIOS</v>
          </cell>
          <cell r="AC4657">
            <v>350</v>
          </cell>
          <cell r="AD4657" t="str">
            <v>BOM</v>
          </cell>
        </row>
        <row r="4658">
          <cell r="X4658">
            <v>11460</v>
          </cell>
          <cell r="Y4658">
            <v>822266</v>
          </cell>
          <cell r="Z4658" t="str">
            <v>CEAD</v>
          </cell>
          <cell r="AA4658">
            <v>10</v>
          </cell>
          <cell r="AB4658" t="str">
            <v>MAQ. E EQUIPAMENTOS</v>
          </cell>
          <cell r="AC4658">
            <v>1450</v>
          </cell>
          <cell r="AD4658" t="str">
            <v>BOM</v>
          </cell>
        </row>
        <row r="4659">
          <cell r="X4659">
            <v>11461</v>
          </cell>
          <cell r="Y4659">
            <v>822267</v>
          </cell>
          <cell r="Z4659" t="str">
            <v>CEAD</v>
          </cell>
          <cell r="AA4659">
            <v>5</v>
          </cell>
          <cell r="AB4659" t="str">
            <v>MÓVEIS E UTENSÍLIOS</v>
          </cell>
          <cell r="AC4659">
            <v>161.5</v>
          </cell>
          <cell r="AD4659" t="str">
            <v>BOM</v>
          </cell>
        </row>
        <row r="4660">
          <cell r="X4660">
            <v>11462</v>
          </cell>
          <cell r="Y4660">
            <v>823745</v>
          </cell>
          <cell r="Z4660" t="str">
            <v>CEAD</v>
          </cell>
          <cell r="AA4660">
            <v>5</v>
          </cell>
          <cell r="AB4660" t="str">
            <v>MÓVEIS E UTENSÍLIOS</v>
          </cell>
          <cell r="AC4660">
            <v>161.5</v>
          </cell>
          <cell r="AD4660" t="str">
            <v>BOM</v>
          </cell>
        </row>
        <row r="4661">
          <cell r="X4661">
            <v>11463</v>
          </cell>
          <cell r="Y4661">
            <v>823746</v>
          </cell>
          <cell r="Z4661" t="str">
            <v>CEAD</v>
          </cell>
          <cell r="AA4661">
            <v>5</v>
          </cell>
          <cell r="AB4661" t="str">
            <v>MÓVEIS E UTENSÍLIOS</v>
          </cell>
          <cell r="AC4661">
            <v>161.5</v>
          </cell>
          <cell r="AD4661" t="str">
            <v>BOM</v>
          </cell>
        </row>
        <row r="4662">
          <cell r="X4662">
            <v>11464</v>
          </cell>
          <cell r="Y4662">
            <v>823747</v>
          </cell>
          <cell r="Z4662" t="str">
            <v>CEAD</v>
          </cell>
          <cell r="AA4662">
            <v>5</v>
          </cell>
          <cell r="AB4662" t="str">
            <v>MÓVEIS E UTENSÍLIOS</v>
          </cell>
          <cell r="AC4662">
            <v>161.5</v>
          </cell>
          <cell r="AD4662" t="str">
            <v>BOM</v>
          </cell>
        </row>
        <row r="4663">
          <cell r="X4663">
            <v>11465</v>
          </cell>
          <cell r="Y4663">
            <v>823748</v>
          </cell>
          <cell r="Z4663" t="str">
            <v>CEAD</v>
          </cell>
          <cell r="AA4663">
            <v>5</v>
          </cell>
          <cell r="AB4663" t="str">
            <v>MÓVEIS E UTENSÍLIOS</v>
          </cell>
          <cell r="AC4663">
            <v>161.5</v>
          </cell>
          <cell r="AD4663" t="str">
            <v>BOM</v>
          </cell>
        </row>
        <row r="4664">
          <cell r="X4664">
            <v>11466</v>
          </cell>
          <cell r="Y4664">
            <v>823749</v>
          </cell>
          <cell r="Z4664" t="str">
            <v>CEAD</v>
          </cell>
          <cell r="AA4664">
            <v>10</v>
          </cell>
          <cell r="AB4664" t="str">
            <v>MÓVEIS E UTENSÍLIOS</v>
          </cell>
          <cell r="AC4664">
            <v>1100</v>
          </cell>
          <cell r="AD4664" t="str">
            <v>BOM</v>
          </cell>
        </row>
        <row r="4665">
          <cell r="X4665">
            <v>11467</v>
          </cell>
          <cell r="Y4665">
            <v>823750</v>
          </cell>
          <cell r="Z4665" t="str">
            <v>CEAD</v>
          </cell>
          <cell r="AA4665">
            <v>10</v>
          </cell>
          <cell r="AB4665" t="str">
            <v>MÓVEIS E UTENSÍLIOS</v>
          </cell>
          <cell r="AC4665">
            <v>1100</v>
          </cell>
          <cell r="AD4665" t="str">
            <v>BOM</v>
          </cell>
        </row>
        <row r="4666">
          <cell r="X4666">
            <v>11468</v>
          </cell>
          <cell r="Y4666">
            <v>823751</v>
          </cell>
          <cell r="Z4666" t="str">
            <v>CEAD</v>
          </cell>
          <cell r="AA4666">
            <v>10</v>
          </cell>
          <cell r="AB4666" t="str">
            <v>MÓVEIS E UTENSÍLIOS</v>
          </cell>
          <cell r="AC4666">
            <v>1100</v>
          </cell>
          <cell r="AD4666" t="str">
            <v>BOM</v>
          </cell>
        </row>
        <row r="4667">
          <cell r="X4667">
            <v>11469</v>
          </cell>
          <cell r="Y4667">
            <v>823752</v>
          </cell>
          <cell r="Z4667" t="str">
            <v>CEAD</v>
          </cell>
          <cell r="AA4667">
            <v>10</v>
          </cell>
          <cell r="AB4667" t="str">
            <v>MÓVEIS E UTENSÍLIOS</v>
          </cell>
          <cell r="AC4667">
            <v>3577.5</v>
          </cell>
          <cell r="AD4667" t="str">
            <v>BOM</v>
          </cell>
        </row>
        <row r="4668">
          <cell r="X4668">
            <v>11470</v>
          </cell>
          <cell r="Y4668">
            <v>823753</v>
          </cell>
          <cell r="Z4668" t="str">
            <v>CEAD</v>
          </cell>
          <cell r="AA4668">
            <v>10</v>
          </cell>
          <cell r="AB4668" t="str">
            <v>MÓVEIS E UTENSÍLIOS</v>
          </cell>
          <cell r="AC4668">
            <v>3577.5</v>
          </cell>
          <cell r="AD4668" t="str">
            <v>BOM</v>
          </cell>
        </row>
        <row r="4669">
          <cell r="X4669">
            <v>11471</v>
          </cell>
          <cell r="Y4669">
            <v>823754</v>
          </cell>
          <cell r="Z4669" t="str">
            <v>CEAD</v>
          </cell>
          <cell r="AA4669">
            <v>5</v>
          </cell>
          <cell r="AB4669" t="str">
            <v>MÓVEIS E UTENSÍLIOS</v>
          </cell>
          <cell r="AC4669">
            <v>90</v>
          </cell>
          <cell r="AD4669" t="str">
            <v>BOM</v>
          </cell>
        </row>
        <row r="4670">
          <cell r="X4670">
            <v>11472</v>
          </cell>
          <cell r="Y4670">
            <v>823755</v>
          </cell>
          <cell r="Z4670" t="str">
            <v>CEAD</v>
          </cell>
          <cell r="AA4670">
            <v>5</v>
          </cell>
          <cell r="AB4670" t="str">
            <v>MÓVEIS E UTENSÍLIOS</v>
          </cell>
          <cell r="AC4670">
            <v>90</v>
          </cell>
          <cell r="AD4670" t="str">
            <v>BOM</v>
          </cell>
        </row>
        <row r="4671">
          <cell r="X4671">
            <v>11473</v>
          </cell>
          <cell r="Y4671">
            <v>823756</v>
          </cell>
          <cell r="Z4671" t="str">
            <v>CEAD</v>
          </cell>
          <cell r="AA4671">
            <v>10</v>
          </cell>
          <cell r="AB4671" t="str">
            <v>MAQ. E EQUIPAMENTOS</v>
          </cell>
          <cell r="AC4671">
            <v>150</v>
          </cell>
          <cell r="AD4671" t="str">
            <v>BOM</v>
          </cell>
        </row>
        <row r="4672">
          <cell r="X4672">
            <v>11474</v>
          </cell>
          <cell r="Y4672">
            <v>823757</v>
          </cell>
          <cell r="Z4672" t="str">
            <v>CEAD</v>
          </cell>
          <cell r="AA4672">
            <v>10</v>
          </cell>
          <cell r="AB4672" t="str">
            <v>MAQ. E EQUIPAMENTOS</v>
          </cell>
          <cell r="AC4672">
            <v>150</v>
          </cell>
          <cell r="AD4672" t="str">
            <v>BOM</v>
          </cell>
        </row>
        <row r="4673">
          <cell r="X4673">
            <v>11475</v>
          </cell>
          <cell r="Y4673">
            <v>823758</v>
          </cell>
          <cell r="Z4673" t="str">
            <v>CEAD</v>
          </cell>
          <cell r="AA4673">
            <v>10</v>
          </cell>
          <cell r="AB4673" t="str">
            <v>MAQ. E EQUIPAMENTOS</v>
          </cell>
          <cell r="AC4673">
            <v>150</v>
          </cell>
          <cell r="AD4673" t="str">
            <v>BOM</v>
          </cell>
        </row>
        <row r="4674">
          <cell r="X4674">
            <v>11476</v>
          </cell>
          <cell r="Y4674">
            <v>823759</v>
          </cell>
          <cell r="Z4674" t="str">
            <v>CEAD</v>
          </cell>
          <cell r="AA4674">
            <v>10</v>
          </cell>
          <cell r="AB4674" t="str">
            <v>MAQ. E EQUIPAMENTOS</v>
          </cell>
          <cell r="AC4674">
            <v>150</v>
          </cell>
          <cell r="AD4674" t="str">
            <v>BOM</v>
          </cell>
        </row>
        <row r="4675">
          <cell r="X4675">
            <v>11477</v>
          </cell>
          <cell r="Y4675">
            <v>823760</v>
          </cell>
          <cell r="Z4675" t="str">
            <v>CEAD</v>
          </cell>
          <cell r="AA4675">
            <v>5</v>
          </cell>
          <cell r="AB4675" t="str">
            <v>MÓVEIS E UTENSÍLIOS</v>
          </cell>
          <cell r="AC4675">
            <v>296.5</v>
          </cell>
          <cell r="AD4675" t="str">
            <v>BOM</v>
          </cell>
        </row>
        <row r="4676">
          <cell r="X4676">
            <v>11478</v>
          </cell>
          <cell r="Y4676">
            <v>823761</v>
          </cell>
          <cell r="Z4676" t="str">
            <v>CEAD</v>
          </cell>
          <cell r="AA4676">
            <v>5</v>
          </cell>
          <cell r="AB4676" t="str">
            <v>MÓVEIS E UTENSÍLIOS</v>
          </cell>
          <cell r="AC4676">
            <v>296.5</v>
          </cell>
          <cell r="AD4676" t="str">
            <v>BOM</v>
          </cell>
        </row>
        <row r="4677">
          <cell r="X4677">
            <v>11479</v>
          </cell>
          <cell r="Y4677">
            <v>822168</v>
          </cell>
          <cell r="Z4677" t="str">
            <v>CEAD</v>
          </cell>
          <cell r="AA4677">
            <v>5</v>
          </cell>
          <cell r="AB4677" t="str">
            <v>EQUIP. DE INFORMÁTICA</v>
          </cell>
          <cell r="AC4677">
            <v>4561.695</v>
          </cell>
          <cell r="AD4677" t="str">
            <v>BOM</v>
          </cell>
        </row>
        <row r="4678">
          <cell r="X4678">
            <v>11480</v>
          </cell>
          <cell r="Y4678">
            <v>822169</v>
          </cell>
          <cell r="Z4678" t="str">
            <v>CEAD</v>
          </cell>
          <cell r="AA4678">
            <v>5</v>
          </cell>
          <cell r="AB4678" t="str">
            <v>EQUIP. DE INFORMÁTICA</v>
          </cell>
          <cell r="AC4678">
            <v>1290.955</v>
          </cell>
          <cell r="AD4678" t="str">
            <v>BOM</v>
          </cell>
        </row>
        <row r="4679">
          <cell r="X4679">
            <v>11481</v>
          </cell>
          <cell r="Y4679">
            <v>822170</v>
          </cell>
          <cell r="Z4679" t="str">
            <v>CEAD</v>
          </cell>
          <cell r="AA4679">
            <v>10</v>
          </cell>
          <cell r="AB4679" t="str">
            <v>MÓVEIS E UTENSÍLIOS</v>
          </cell>
          <cell r="AC4679">
            <v>117</v>
          </cell>
          <cell r="AD4679" t="str">
            <v>BOM</v>
          </cell>
        </row>
        <row r="4680">
          <cell r="X4680">
            <v>11482</v>
          </cell>
          <cell r="Y4680">
            <v>822171</v>
          </cell>
          <cell r="Z4680" t="str">
            <v>CEAD</v>
          </cell>
          <cell r="AA4680">
            <v>10</v>
          </cell>
          <cell r="AB4680" t="str">
            <v>MÓVEIS E UTENSÍLIOS</v>
          </cell>
          <cell r="AC4680">
            <v>117</v>
          </cell>
          <cell r="AD4680" t="str">
            <v>BOM</v>
          </cell>
        </row>
        <row r="4681">
          <cell r="X4681">
            <v>11483</v>
          </cell>
          <cell r="Y4681">
            <v>822172</v>
          </cell>
          <cell r="Z4681" t="str">
            <v>CEAD</v>
          </cell>
          <cell r="AA4681">
            <v>10</v>
          </cell>
          <cell r="AB4681" t="str">
            <v>MÓVEIS E UTENSÍLIOS</v>
          </cell>
          <cell r="AC4681">
            <v>117</v>
          </cell>
          <cell r="AD4681" t="str">
            <v>BOM</v>
          </cell>
        </row>
        <row r="4682">
          <cell r="X4682">
            <v>11484</v>
          </cell>
          <cell r="Y4682">
            <v>822173</v>
          </cell>
          <cell r="Z4682" t="str">
            <v>CEAD</v>
          </cell>
          <cell r="AA4682">
            <v>10</v>
          </cell>
          <cell r="AB4682" t="str">
            <v>MÓVEIS E UTENSÍLIOS</v>
          </cell>
          <cell r="AC4682">
            <v>117</v>
          </cell>
          <cell r="AD4682" t="str">
            <v>BOM</v>
          </cell>
        </row>
        <row r="4683">
          <cell r="X4683">
            <v>11485</v>
          </cell>
          <cell r="Y4683">
            <v>822174</v>
          </cell>
          <cell r="Z4683" t="str">
            <v>CEAD</v>
          </cell>
          <cell r="AA4683">
            <v>10</v>
          </cell>
          <cell r="AB4683" t="str">
            <v>MÓVEIS E UTENSÍLIOS</v>
          </cell>
          <cell r="AC4683">
            <v>117</v>
          </cell>
          <cell r="AD4683" t="str">
            <v>BOM</v>
          </cell>
        </row>
        <row r="4684">
          <cell r="X4684">
            <v>11486</v>
          </cell>
          <cell r="Y4684">
            <v>822175</v>
          </cell>
          <cell r="Z4684" t="str">
            <v>CEAD</v>
          </cell>
          <cell r="AA4684">
            <v>10</v>
          </cell>
          <cell r="AB4684" t="str">
            <v>MÓVEIS E UTENSÍLIOS</v>
          </cell>
          <cell r="AC4684">
            <v>117</v>
          </cell>
          <cell r="AD4684" t="str">
            <v>BOM</v>
          </cell>
        </row>
        <row r="4685">
          <cell r="X4685">
            <v>11487</v>
          </cell>
          <cell r="Y4685">
            <v>822176</v>
          </cell>
          <cell r="Z4685" t="str">
            <v>CEAD</v>
          </cell>
          <cell r="AA4685">
            <v>10</v>
          </cell>
          <cell r="AB4685" t="str">
            <v>MÓVEIS E UTENSÍLIOS</v>
          </cell>
          <cell r="AC4685">
            <v>117</v>
          </cell>
          <cell r="AD4685" t="str">
            <v>BOM</v>
          </cell>
        </row>
        <row r="4686">
          <cell r="X4686">
            <v>11488</v>
          </cell>
          <cell r="Y4686">
            <v>822177</v>
          </cell>
          <cell r="Z4686" t="str">
            <v>CEAD</v>
          </cell>
          <cell r="AA4686">
            <v>10</v>
          </cell>
          <cell r="AB4686" t="str">
            <v>MÓVEIS E UTENSÍLIOS</v>
          </cell>
          <cell r="AC4686">
            <v>117</v>
          </cell>
          <cell r="AD4686" t="str">
            <v>BOM</v>
          </cell>
        </row>
        <row r="4687">
          <cell r="X4687">
            <v>11489</v>
          </cell>
          <cell r="Y4687">
            <v>822178</v>
          </cell>
          <cell r="Z4687" t="str">
            <v>CEAD</v>
          </cell>
          <cell r="AA4687">
            <v>10</v>
          </cell>
          <cell r="AB4687" t="str">
            <v>MÓVEIS E UTENSÍLIOS</v>
          </cell>
          <cell r="AC4687">
            <v>117</v>
          </cell>
          <cell r="AD4687" t="str">
            <v>BOM</v>
          </cell>
        </row>
        <row r="4688">
          <cell r="X4688">
            <v>11490</v>
          </cell>
          <cell r="Y4688">
            <v>822179</v>
          </cell>
          <cell r="Z4688" t="str">
            <v>CEAD</v>
          </cell>
          <cell r="AA4688">
            <v>10</v>
          </cell>
          <cell r="AB4688" t="str">
            <v>MÓVEIS E UTENSÍLIOS</v>
          </cell>
          <cell r="AC4688">
            <v>117</v>
          </cell>
          <cell r="AD4688" t="str">
            <v>BOM</v>
          </cell>
        </row>
        <row r="4689">
          <cell r="X4689">
            <v>11491</v>
          </cell>
          <cell r="Y4689">
            <v>822197</v>
          </cell>
          <cell r="Z4689" t="str">
            <v>LANCHONETE 5 ANDAR</v>
          </cell>
          <cell r="AA4689">
            <v>5</v>
          </cell>
          <cell r="AB4689" t="str">
            <v>MÓVEIS E UTENSÍLIOS</v>
          </cell>
          <cell r="AC4689">
            <v>236.49</v>
          </cell>
          <cell r="AD4689" t="str">
            <v>BOM</v>
          </cell>
        </row>
        <row r="4690">
          <cell r="X4690">
            <v>11492</v>
          </cell>
          <cell r="Y4690">
            <v>822198</v>
          </cell>
          <cell r="Z4690" t="str">
            <v>LANCHONETE 5 ANDAR</v>
          </cell>
          <cell r="AA4690">
            <v>5</v>
          </cell>
          <cell r="AB4690" t="str">
            <v>MÓVEIS E UTENSÍLIOS</v>
          </cell>
          <cell r="AC4690">
            <v>236.49</v>
          </cell>
          <cell r="AD4690" t="str">
            <v>BOM</v>
          </cell>
        </row>
        <row r="4691">
          <cell r="X4691">
            <v>11493</v>
          </cell>
          <cell r="Y4691">
            <v>822199</v>
          </cell>
          <cell r="Z4691" t="str">
            <v>LANCHONETE 5 ANDAR</v>
          </cell>
          <cell r="AA4691">
            <v>5</v>
          </cell>
          <cell r="AB4691" t="str">
            <v>MÓVEIS E UTENSÍLIOS</v>
          </cell>
          <cell r="AC4691">
            <v>236.49</v>
          </cell>
          <cell r="AD4691" t="str">
            <v>BOM</v>
          </cell>
        </row>
        <row r="4692">
          <cell r="X4692">
            <v>11494</v>
          </cell>
          <cell r="Y4692">
            <v>822200</v>
          </cell>
          <cell r="Z4692" t="str">
            <v>LANCHONETE 5 ANDAR</v>
          </cell>
          <cell r="AA4692">
            <v>5</v>
          </cell>
          <cell r="AB4692" t="str">
            <v>MÓVEIS E UTENSÍLIOS</v>
          </cell>
          <cell r="AC4692">
            <v>236.49</v>
          </cell>
          <cell r="AD4692" t="str">
            <v>BOM</v>
          </cell>
        </row>
        <row r="4693">
          <cell r="X4693">
            <v>11495</v>
          </cell>
          <cell r="Y4693">
            <v>822201</v>
          </cell>
          <cell r="Z4693" t="str">
            <v>LANCHONETE 5 ANDAR</v>
          </cell>
          <cell r="AA4693">
            <v>5</v>
          </cell>
          <cell r="AB4693" t="str">
            <v>MÓVEIS E UTENSÍLIOS</v>
          </cell>
          <cell r="AC4693">
            <v>236.49</v>
          </cell>
          <cell r="AD4693" t="str">
            <v>BOM</v>
          </cell>
        </row>
        <row r="4694">
          <cell r="X4694">
            <v>11496</v>
          </cell>
          <cell r="Y4694">
            <v>822180</v>
          </cell>
          <cell r="Z4694" t="str">
            <v>LANCHONETE 5 ANDAR</v>
          </cell>
          <cell r="AA4694">
            <v>5</v>
          </cell>
          <cell r="AB4694" t="str">
            <v>MÓVEIS E UTENSÍLIOS</v>
          </cell>
          <cell r="AC4694">
            <v>348.575</v>
          </cell>
          <cell r="AD4694" t="str">
            <v>BOM</v>
          </cell>
        </row>
        <row r="4695">
          <cell r="X4695">
            <v>11497</v>
          </cell>
          <cell r="Y4695">
            <v>822181</v>
          </cell>
          <cell r="Z4695" t="str">
            <v>LANCHONETE 5 ANDAR</v>
          </cell>
          <cell r="AA4695">
            <v>5</v>
          </cell>
          <cell r="AB4695" t="str">
            <v>MÓVEIS E UTENSÍLIOS</v>
          </cell>
          <cell r="AC4695">
            <v>348.575</v>
          </cell>
          <cell r="AD4695" t="str">
            <v>BOM</v>
          </cell>
        </row>
        <row r="4696">
          <cell r="X4696">
            <v>11498</v>
          </cell>
          <cell r="Y4696">
            <v>822182</v>
          </cell>
          <cell r="Z4696" t="str">
            <v>LANCHONETE 5 ANDAR</v>
          </cell>
          <cell r="AA4696">
            <v>5</v>
          </cell>
          <cell r="AB4696" t="str">
            <v>MÓVEIS E UTENSÍLIOS</v>
          </cell>
          <cell r="AC4696">
            <v>348.575</v>
          </cell>
          <cell r="AD4696" t="str">
            <v>BOM</v>
          </cell>
        </row>
        <row r="4697">
          <cell r="X4697">
            <v>11499</v>
          </cell>
          <cell r="Y4697">
            <v>822183</v>
          </cell>
          <cell r="Z4697" t="str">
            <v>LANCHONETE 5 ANDAR</v>
          </cell>
          <cell r="AA4697">
            <v>5</v>
          </cell>
          <cell r="AB4697" t="str">
            <v>MÓVEIS E UTENSÍLIOS</v>
          </cell>
          <cell r="AC4697">
            <v>348.575</v>
          </cell>
          <cell r="AD4697" t="str">
            <v>BOM</v>
          </cell>
        </row>
        <row r="4698">
          <cell r="X4698">
            <v>11500</v>
          </cell>
          <cell r="Y4698">
            <v>822184</v>
          </cell>
          <cell r="Z4698" t="str">
            <v>LANCHONETE 5 ANDAR</v>
          </cell>
          <cell r="AA4698">
            <v>5</v>
          </cell>
          <cell r="AB4698" t="str">
            <v>MÓVEIS E UTENSÍLIOS</v>
          </cell>
          <cell r="AC4698">
            <v>348.575</v>
          </cell>
          <cell r="AD4698" t="str">
            <v>BOM</v>
          </cell>
        </row>
        <row r="4699">
          <cell r="X4699">
            <v>11501</v>
          </cell>
          <cell r="Y4699">
            <v>822185</v>
          </cell>
          <cell r="Z4699" t="str">
            <v>LANCHONETE 5 ANDAR</v>
          </cell>
          <cell r="AA4699">
            <v>5</v>
          </cell>
          <cell r="AB4699" t="str">
            <v>MÓVEIS E UTENSÍLIOS</v>
          </cell>
          <cell r="AC4699">
            <v>348.575</v>
          </cell>
          <cell r="AD4699" t="str">
            <v>BOM</v>
          </cell>
        </row>
        <row r="4700">
          <cell r="X4700">
            <v>9899</v>
          </cell>
          <cell r="Y4700">
            <v>822195</v>
          </cell>
          <cell r="Z4700" t="str">
            <v>UNIDADE COLETORA DE SANGUE</v>
          </cell>
          <cell r="AA4700">
            <v>5</v>
          </cell>
          <cell r="AB4700" t="str">
            <v>MÓVEIS E UTENSÍLIOS</v>
          </cell>
          <cell r="AC4700">
            <v>233.2</v>
          </cell>
          <cell r="AD4700" t="str">
            <v>BOM</v>
          </cell>
        </row>
        <row r="4701">
          <cell r="X4701">
            <v>9900</v>
          </cell>
          <cell r="Y4701">
            <v>822196</v>
          </cell>
          <cell r="Z4701" t="str">
            <v>UNIDADE COLETORA DE SANGUE</v>
          </cell>
          <cell r="AA4701">
            <v>5</v>
          </cell>
          <cell r="AB4701" t="str">
            <v>MÓVEIS E UTENSÍLIOS</v>
          </cell>
          <cell r="AC4701">
            <v>237.6</v>
          </cell>
          <cell r="AD4701" t="str">
            <v>BOM</v>
          </cell>
        </row>
        <row r="4702">
          <cell r="X4702">
            <v>11502</v>
          </cell>
          <cell r="Y4702">
            <v>823778</v>
          </cell>
          <cell r="Z4702" t="str">
            <v>CEAD</v>
          </cell>
          <cell r="AA4702">
            <v>5</v>
          </cell>
          <cell r="AB4702" t="str">
            <v>MÓVEIS E UTENSÍLIOS</v>
          </cell>
          <cell r="AC4702">
            <v>195</v>
          </cell>
          <cell r="AD4702" t="str">
            <v>BOM</v>
          </cell>
        </row>
        <row r="4703">
          <cell r="X4703">
            <v>11503</v>
          </cell>
          <cell r="Y4703">
            <v>823779</v>
          </cell>
          <cell r="Z4703" t="str">
            <v>CEAD</v>
          </cell>
          <cell r="AA4703">
            <v>5</v>
          </cell>
          <cell r="AB4703" t="str">
            <v>MÓVEIS E UTENSÍLIOS</v>
          </cell>
          <cell r="AC4703">
            <v>195</v>
          </cell>
          <cell r="AD4703" t="str">
            <v>BOM</v>
          </cell>
        </row>
        <row r="4704">
          <cell r="X4704">
            <v>11504</v>
          </cell>
          <cell r="Y4704">
            <v>823780</v>
          </cell>
          <cell r="Z4704" t="str">
            <v>GALPÃO ALMOXARIFADO</v>
          </cell>
          <cell r="AA4704">
            <v>5</v>
          </cell>
          <cell r="AB4704" t="str">
            <v>MÓVEIS E UTENSÍLIOS</v>
          </cell>
          <cell r="AC4704">
            <v>195</v>
          </cell>
          <cell r="AD4704" t="str">
            <v>RUIM</v>
          </cell>
        </row>
        <row r="4705">
          <cell r="X4705">
            <v>11505</v>
          </cell>
          <cell r="Y4705">
            <v>823781</v>
          </cell>
          <cell r="Z4705" t="str">
            <v>CEAD</v>
          </cell>
          <cell r="AA4705">
            <v>5</v>
          </cell>
          <cell r="AB4705" t="str">
            <v>MÓVEIS E UTENSÍLIOS</v>
          </cell>
          <cell r="AC4705">
            <v>195</v>
          </cell>
          <cell r="AD4705" t="str">
            <v>BOM</v>
          </cell>
        </row>
        <row r="4706">
          <cell r="X4706">
            <v>11506</v>
          </cell>
          <cell r="Y4706">
            <v>823782</v>
          </cell>
          <cell r="Z4706" t="str">
            <v>CEAD</v>
          </cell>
          <cell r="AA4706">
            <v>5</v>
          </cell>
          <cell r="AB4706" t="str">
            <v>MÓVEIS E UTENSÍLIOS</v>
          </cell>
          <cell r="AC4706">
            <v>195</v>
          </cell>
          <cell r="AD4706" t="str">
            <v>BOM</v>
          </cell>
        </row>
        <row r="4707">
          <cell r="X4707">
            <v>11507</v>
          </cell>
          <cell r="Y4707">
            <v>823783</v>
          </cell>
          <cell r="Z4707" t="str">
            <v>CEAD</v>
          </cell>
          <cell r="AA4707">
            <v>5</v>
          </cell>
          <cell r="AB4707" t="str">
            <v>MÓVEIS E UTENSÍLIOS</v>
          </cell>
          <cell r="AC4707">
            <v>140</v>
          </cell>
          <cell r="AD4707" t="str">
            <v>BOM</v>
          </cell>
        </row>
        <row r="4708">
          <cell r="X4708">
            <v>11508</v>
          </cell>
          <cell r="Y4708">
            <v>823784</v>
          </cell>
          <cell r="Z4708" t="str">
            <v>CEAD</v>
          </cell>
          <cell r="AA4708">
            <v>5</v>
          </cell>
          <cell r="AB4708" t="str">
            <v>MÓVEIS E UTENSÍLIOS</v>
          </cell>
          <cell r="AC4708">
            <v>140</v>
          </cell>
          <cell r="AD4708" t="str">
            <v>BOM</v>
          </cell>
        </row>
        <row r="4709">
          <cell r="X4709">
            <v>11509</v>
          </cell>
          <cell r="Y4709">
            <v>823785</v>
          </cell>
          <cell r="Z4709" t="str">
            <v>CEAD</v>
          </cell>
          <cell r="AA4709">
            <v>5</v>
          </cell>
          <cell r="AB4709" t="str">
            <v>MÓVEIS E UTENSÍLIOS</v>
          </cell>
          <cell r="AC4709">
            <v>140</v>
          </cell>
          <cell r="AD4709" t="str">
            <v>BOM</v>
          </cell>
        </row>
        <row r="4710">
          <cell r="X4710">
            <v>11510</v>
          </cell>
          <cell r="Y4710">
            <v>823786</v>
          </cell>
          <cell r="Z4710" t="str">
            <v>CEAD</v>
          </cell>
          <cell r="AA4710">
            <v>5</v>
          </cell>
          <cell r="AB4710" t="str">
            <v>MÓVEIS E UTENSÍLIOS</v>
          </cell>
          <cell r="AC4710">
            <v>140</v>
          </cell>
          <cell r="AD4710" t="str">
            <v>BOM</v>
          </cell>
        </row>
        <row r="4711">
          <cell r="X4711">
            <v>11511</v>
          </cell>
          <cell r="Y4711">
            <v>823787</v>
          </cell>
          <cell r="Z4711" t="str">
            <v>CEAD</v>
          </cell>
          <cell r="AA4711">
            <v>5</v>
          </cell>
          <cell r="AB4711" t="str">
            <v>MÓVEIS E UTENSÍLIOS</v>
          </cell>
          <cell r="AC4711">
            <v>140</v>
          </cell>
          <cell r="AD4711" t="str">
            <v>BOM</v>
          </cell>
        </row>
        <row r="4712">
          <cell r="X4712">
            <v>11512</v>
          </cell>
          <cell r="Y4712">
            <v>823788</v>
          </cell>
          <cell r="Z4712" t="str">
            <v>CEAD</v>
          </cell>
          <cell r="AA4712">
            <v>5</v>
          </cell>
          <cell r="AB4712" t="str">
            <v>MÓVEIS E UTENSÍLIOS</v>
          </cell>
          <cell r="AC4712">
            <v>140</v>
          </cell>
          <cell r="AD4712" t="str">
            <v>BOM</v>
          </cell>
        </row>
        <row r="4713">
          <cell r="X4713">
            <v>11513</v>
          </cell>
          <cell r="Y4713">
            <v>823789</v>
          </cell>
          <cell r="Z4713" t="str">
            <v>CEAD</v>
          </cell>
          <cell r="AA4713">
            <v>5</v>
          </cell>
          <cell r="AB4713" t="str">
            <v>MÓVEIS E UTENSÍLIOS</v>
          </cell>
          <cell r="AC4713">
            <v>140</v>
          </cell>
          <cell r="AD4713" t="str">
            <v>BOM</v>
          </cell>
        </row>
        <row r="4714">
          <cell r="X4714">
            <v>11514</v>
          </cell>
          <cell r="Y4714">
            <v>823790</v>
          </cell>
          <cell r="Z4714" t="str">
            <v>CEAD</v>
          </cell>
          <cell r="AA4714">
            <v>5</v>
          </cell>
          <cell r="AB4714" t="str">
            <v>MÓVEIS E UTENSÍLIOS</v>
          </cell>
          <cell r="AC4714">
            <v>140</v>
          </cell>
          <cell r="AD4714" t="str">
            <v>BOM</v>
          </cell>
        </row>
        <row r="4715">
          <cell r="X4715">
            <v>11515</v>
          </cell>
          <cell r="Y4715">
            <v>823791</v>
          </cell>
          <cell r="Z4715" t="str">
            <v>CEAD</v>
          </cell>
          <cell r="AA4715">
            <v>5</v>
          </cell>
          <cell r="AB4715" t="str">
            <v>MÓVEIS E UTENSÍLIOS</v>
          </cell>
          <cell r="AC4715">
            <v>345</v>
          </cell>
          <cell r="AD4715" t="str">
            <v>BOM</v>
          </cell>
        </row>
        <row r="4716">
          <cell r="X4716">
            <v>11516</v>
          </cell>
          <cell r="Y4716">
            <v>823792</v>
          </cell>
          <cell r="Z4716" t="str">
            <v>CEAD</v>
          </cell>
          <cell r="AA4716">
            <v>5</v>
          </cell>
          <cell r="AB4716" t="str">
            <v>MÓVEIS E UTENSÍLIOS</v>
          </cell>
          <cell r="AC4716">
            <v>345</v>
          </cell>
          <cell r="AD4716" t="str">
            <v>BOM</v>
          </cell>
        </row>
        <row r="4717">
          <cell r="X4717">
            <v>11605</v>
          </cell>
          <cell r="Y4717">
            <v>823769</v>
          </cell>
          <cell r="Z4717" t="str">
            <v>GALPÃO ALMOXARIFADO</v>
          </cell>
          <cell r="AA4717">
            <v>10</v>
          </cell>
          <cell r="AB4717" t="str">
            <v>MÓVEIS E UTENSÍLIOS</v>
          </cell>
          <cell r="AC4717">
            <v>420</v>
          </cell>
          <cell r="AD4717" t="str">
            <v>SUCATA</v>
          </cell>
        </row>
        <row r="4718">
          <cell r="X4718">
            <v>11606</v>
          </cell>
          <cell r="Y4718">
            <v>823770</v>
          </cell>
          <cell r="Z4718" t="str">
            <v>AUDITÓRIO LUIZ RASSI – HGG</v>
          </cell>
          <cell r="AA4718">
            <v>10</v>
          </cell>
          <cell r="AB4718" t="str">
            <v>MÓVEIS E UTENSÍLIOS</v>
          </cell>
          <cell r="AC4718">
            <v>420</v>
          </cell>
          <cell r="AD4718" t="str">
            <v>BOM</v>
          </cell>
        </row>
        <row r="4719">
          <cell r="X4719">
            <v>11438</v>
          </cell>
          <cell r="Y4719">
            <v>1792085</v>
          </cell>
          <cell r="Z4719" t="str">
            <v>CEAD</v>
          </cell>
          <cell r="AA4719">
            <v>5</v>
          </cell>
          <cell r="AB4719" t="str">
            <v>MAQ. E EQUIPAMENTOS</v>
          </cell>
          <cell r="AC4719">
            <v>915</v>
          </cell>
          <cell r="AD4719" t="str">
            <v>BOM</v>
          </cell>
        </row>
        <row r="4720">
          <cell r="X4720">
            <v>11614</v>
          </cell>
          <cell r="Y4720">
            <v>1792470</v>
          </cell>
          <cell r="Z4720" t="str">
            <v>CONDUTORES</v>
          </cell>
          <cell r="AA4720">
            <v>5</v>
          </cell>
          <cell r="AB4720" t="str">
            <v>MAQ. E EQUIPAMENTOS</v>
          </cell>
          <cell r="AC4720">
            <v>323.52</v>
          </cell>
          <cell r="AD4720" t="str">
            <v>BOM</v>
          </cell>
        </row>
        <row r="4721">
          <cell r="X4721">
            <v>11609</v>
          </cell>
          <cell r="Y4721">
            <v>1792481</v>
          </cell>
          <cell r="Z4721" t="str">
            <v>CONDUTORES</v>
          </cell>
          <cell r="AA4721">
            <v>4</v>
          </cell>
          <cell r="AB4721" t="str">
            <v>MÓVEIS E UTENSÍLIOS</v>
          </cell>
          <cell r="AC4721">
            <v>511</v>
          </cell>
          <cell r="AD4721" t="str">
            <v>BOM</v>
          </cell>
        </row>
        <row r="4722">
          <cell r="X4722">
            <v>11610</v>
          </cell>
          <cell r="Y4722">
            <v>1792482</v>
          </cell>
          <cell r="Z4722" t="str">
            <v>CEAD</v>
          </cell>
          <cell r="AA4722">
            <v>4</v>
          </cell>
          <cell r="AB4722" t="str">
            <v>MÓVEIS E UTENSÍLIOS</v>
          </cell>
          <cell r="AC4722">
            <v>511</v>
          </cell>
          <cell r="AD4722" t="str">
            <v>BOM</v>
          </cell>
        </row>
        <row r="4723">
          <cell r="X4723">
            <v>11611</v>
          </cell>
          <cell r="Y4723">
            <v>1792483</v>
          </cell>
          <cell r="Z4723" t="str">
            <v>CEAD</v>
          </cell>
          <cell r="AA4723">
            <v>4</v>
          </cell>
          <cell r="AB4723" t="str">
            <v>MÓVEIS E UTENSÍLIOS</v>
          </cell>
          <cell r="AC4723">
            <v>511</v>
          </cell>
          <cell r="AD4723" t="str">
            <v>BOM</v>
          </cell>
        </row>
        <row r="4724">
          <cell r="X4724">
            <v>11612</v>
          </cell>
          <cell r="Y4724">
            <v>1792484</v>
          </cell>
          <cell r="Z4724" t="str">
            <v>CONDUTORES</v>
          </cell>
          <cell r="AA4724">
            <v>4</v>
          </cell>
          <cell r="AB4724" t="str">
            <v>MÓVEIS E UTENSÍLIOS</v>
          </cell>
          <cell r="AC4724">
            <v>1039</v>
          </cell>
          <cell r="AD4724" t="str">
            <v>BOM</v>
          </cell>
        </row>
        <row r="4725">
          <cell r="X4725">
            <v>11613</v>
          </cell>
          <cell r="Y4725">
            <v>1792485</v>
          </cell>
          <cell r="Z4725" t="str">
            <v>CEAD</v>
          </cell>
          <cell r="AA4725">
            <v>4</v>
          </cell>
          <cell r="AB4725" t="str">
            <v>MÓVEIS E UTENSÍLIOS</v>
          </cell>
          <cell r="AC4725">
            <v>1039</v>
          </cell>
          <cell r="AD4725" t="str">
            <v>BOM</v>
          </cell>
        </row>
        <row r="4726">
          <cell r="X4726">
            <v>11625</v>
          </cell>
          <cell r="Y4726">
            <v>1792502</v>
          </cell>
          <cell r="Z4726" t="str">
            <v>T.I.</v>
          </cell>
          <cell r="AA4726">
            <v>10</v>
          </cell>
          <cell r="AB4726" t="str">
            <v>MAQ. E EQUIPAMENTOS</v>
          </cell>
          <cell r="AC4726">
            <v>2831</v>
          </cell>
          <cell r="AD4726" t="str">
            <v>BOM</v>
          </cell>
        </row>
        <row r="4727">
          <cell r="X4727">
            <v>11624</v>
          </cell>
          <cell r="Y4727">
            <v>1792503</v>
          </cell>
          <cell r="Z4727" t="str">
            <v>T.I.</v>
          </cell>
          <cell r="AA4727">
            <v>10</v>
          </cell>
          <cell r="AB4727" t="str">
            <v>MAQ. E EQUIPAMENTOS</v>
          </cell>
          <cell r="AC4727">
            <v>2733</v>
          </cell>
          <cell r="AD4727" t="str">
            <v>BOM</v>
          </cell>
        </row>
        <row r="4728">
          <cell r="X4728">
            <v>11604</v>
          </cell>
          <cell r="Y4728">
            <v>1792504</v>
          </cell>
          <cell r="Z4728" t="str">
            <v>CENTRO CIRÚRGICO</v>
          </cell>
          <cell r="AA4728">
            <v>10</v>
          </cell>
          <cell r="AB4728" t="str">
            <v>INSTRUMENTOS CIRURGICOS</v>
          </cell>
          <cell r="AC4728">
            <v>6553.955</v>
          </cell>
          <cell r="AD4728" t="str">
            <v>BOM</v>
          </cell>
        </row>
        <row r="4729">
          <cell r="X4729">
            <v>11607</v>
          </cell>
          <cell r="Y4729">
            <v>1793770</v>
          </cell>
          <cell r="Z4729" t="str">
            <v>ADMINISTRAÇÃO - SEDE - ASCOM</v>
          </cell>
          <cell r="AA4729">
            <v>3</v>
          </cell>
          <cell r="AB4729" t="str">
            <v>MAQ. E EQUIPAMENTOS</v>
          </cell>
          <cell r="AC4729">
            <v>1850</v>
          </cell>
          <cell r="AD4729" t="str">
            <v>BOM</v>
          </cell>
        </row>
        <row r="4730">
          <cell r="X4730">
            <v>11629</v>
          </cell>
          <cell r="Y4730">
            <v>1792505</v>
          </cell>
          <cell r="Z4730" t="str">
            <v>LANCHONETE 5 ANDAR</v>
          </cell>
          <cell r="AA4730">
            <v>10</v>
          </cell>
          <cell r="AB4730" t="str">
            <v>MÓVEIS E UTENSÍLIOS</v>
          </cell>
          <cell r="AC4730">
            <v>240.8</v>
          </cell>
          <cell r="AD4730" t="str">
            <v>BOM</v>
          </cell>
        </row>
        <row r="4731">
          <cell r="X4731">
            <v>11630</v>
          </cell>
          <cell r="Y4731">
            <v>1792506</v>
          </cell>
          <cell r="Z4731" t="str">
            <v>LANCHONETE 5 ANDAR</v>
          </cell>
          <cell r="AA4731">
            <v>10</v>
          </cell>
          <cell r="AB4731" t="str">
            <v>MÓVEIS E UTENSÍLIOS</v>
          </cell>
          <cell r="AC4731">
            <v>240.8</v>
          </cell>
          <cell r="AD4731" t="str">
            <v>BOM</v>
          </cell>
        </row>
        <row r="4732">
          <cell r="X4732">
            <v>11631</v>
          </cell>
          <cell r="Y4732">
            <v>1792507</v>
          </cell>
          <cell r="Z4732" t="str">
            <v>LANCHONETE 5 ANDAR</v>
          </cell>
          <cell r="AA4732">
            <v>10</v>
          </cell>
          <cell r="AB4732" t="str">
            <v>MÓVEIS E UTENSÍLIOS</v>
          </cell>
          <cell r="AC4732">
            <v>291.85</v>
          </cell>
          <cell r="AD4732" t="str">
            <v>BOM</v>
          </cell>
        </row>
        <row r="4733">
          <cell r="X4733">
            <v>11632</v>
          </cell>
          <cell r="Y4733">
            <v>1792508</v>
          </cell>
          <cell r="Z4733" t="str">
            <v>LANCHONETE 5 ANDAR</v>
          </cell>
          <cell r="AA4733">
            <v>10</v>
          </cell>
          <cell r="AB4733" t="str">
            <v>MÓVEIS E UTENSÍLIOS</v>
          </cell>
          <cell r="AC4733">
            <v>291.85</v>
          </cell>
          <cell r="AD4733" t="str">
            <v>BOM</v>
          </cell>
        </row>
        <row r="4734">
          <cell r="X4734">
            <v>11633</v>
          </cell>
          <cell r="Y4734">
            <v>1792509</v>
          </cell>
          <cell r="Z4734" t="str">
            <v>LANCHONETE 5 ANDAR</v>
          </cell>
          <cell r="AA4734">
            <v>10</v>
          </cell>
          <cell r="AB4734" t="str">
            <v>MÓVEIS E UTENSÍLIOS</v>
          </cell>
          <cell r="AC4734">
            <v>291.85</v>
          </cell>
          <cell r="AD4734" t="str">
            <v>BOM</v>
          </cell>
        </row>
        <row r="4735">
          <cell r="X4735">
            <v>11634</v>
          </cell>
          <cell r="Y4735">
            <v>1792510</v>
          </cell>
          <cell r="Z4735" t="str">
            <v>LANCHONETE 5 ANDAR</v>
          </cell>
          <cell r="AA4735">
            <v>10</v>
          </cell>
          <cell r="AB4735" t="str">
            <v>MÓVEIS E UTENSÍLIOS</v>
          </cell>
          <cell r="AC4735">
            <v>291.85</v>
          </cell>
          <cell r="AD4735" t="str">
            <v>BOM</v>
          </cell>
        </row>
        <row r="4736">
          <cell r="X4736">
            <v>11635</v>
          </cell>
          <cell r="Y4736">
            <v>1793431</v>
          </cell>
          <cell r="Z4736" t="str">
            <v>T.I.</v>
          </cell>
          <cell r="AA4736">
            <v>3</v>
          </cell>
          <cell r="AB4736" t="str">
            <v>MAQ. E EQUIPAMENTOS</v>
          </cell>
          <cell r="AC4736">
            <v>280</v>
          </cell>
          <cell r="AD4736" t="str">
            <v>BOM</v>
          </cell>
        </row>
        <row r="4737">
          <cell r="X4737">
            <v>11636</v>
          </cell>
          <cell r="Y4737">
            <v>1794111</v>
          </cell>
          <cell r="Z4737" t="str">
            <v>CENTRO CIRÚRGICO</v>
          </cell>
          <cell r="AA4737">
            <v>10</v>
          </cell>
          <cell r="AB4737" t="str">
            <v>MAQ. E EQUIPAMENTOS</v>
          </cell>
          <cell r="AC4737">
            <v>978</v>
          </cell>
          <cell r="AD4737" t="str">
            <v>BOM</v>
          </cell>
        </row>
        <row r="4738">
          <cell r="X4738">
            <v>11637</v>
          </cell>
        </row>
        <row r="4738">
          <cell r="Z4738" t="str">
            <v>CEAD</v>
          </cell>
          <cell r="AA4738">
            <v>7</v>
          </cell>
          <cell r="AB4738" t="str">
            <v>MAQ. E EQUIPAMENTOS</v>
          </cell>
          <cell r="AC4738">
            <v>119</v>
          </cell>
          <cell r="AD4738" t="str">
            <v>BOM</v>
          </cell>
        </row>
        <row r="4739">
          <cell r="X4739">
            <v>11638</v>
          </cell>
          <cell r="Y4739">
            <v>1794270</v>
          </cell>
          <cell r="Z4739" t="str">
            <v>CEAD</v>
          </cell>
          <cell r="AA4739">
            <v>7</v>
          </cell>
          <cell r="AB4739" t="str">
            <v>EQUIP. DE INFORMÁTICA</v>
          </cell>
          <cell r="AC4739">
            <v>425</v>
          </cell>
          <cell r="AD4739" t="str">
            <v>BOM</v>
          </cell>
        </row>
        <row r="4740">
          <cell r="X4740">
            <v>11639</v>
          </cell>
          <cell r="Y4740">
            <v>1794271</v>
          </cell>
          <cell r="Z4740" t="str">
            <v>CEAD</v>
          </cell>
          <cell r="AA4740">
            <v>7</v>
          </cell>
          <cell r="AB4740" t="str">
            <v>EQUIP. DE INFORMÁTICA</v>
          </cell>
          <cell r="AC4740">
            <v>254</v>
          </cell>
          <cell r="AD4740" t="str">
            <v>BOM</v>
          </cell>
        </row>
        <row r="4741">
          <cell r="X4741">
            <v>11640</v>
          </cell>
          <cell r="Y4741">
            <v>1794272</v>
          </cell>
          <cell r="Z4741" t="str">
            <v>CEAD</v>
          </cell>
          <cell r="AA4741">
            <v>5</v>
          </cell>
          <cell r="AB4741" t="str">
            <v>MAQ. E EQUIPAMENTOS</v>
          </cell>
          <cell r="AC4741">
            <v>68.5</v>
          </cell>
          <cell r="AD4741" t="str">
            <v>BOM</v>
          </cell>
        </row>
        <row r="4742">
          <cell r="X4742">
            <v>11641</v>
          </cell>
          <cell r="Y4742">
            <v>1794273</v>
          </cell>
          <cell r="Z4742" t="str">
            <v>CEAD</v>
          </cell>
          <cell r="AA4742">
            <v>5</v>
          </cell>
          <cell r="AB4742" t="str">
            <v>MAQ. E EQUIPAMENTOS</v>
          </cell>
          <cell r="AC4742">
            <v>68.5</v>
          </cell>
          <cell r="AD4742" t="str">
            <v>BOM</v>
          </cell>
        </row>
        <row r="4743">
          <cell r="X4743">
            <v>11642</v>
          </cell>
          <cell r="Y4743">
            <v>1794274</v>
          </cell>
          <cell r="Z4743" t="str">
            <v>CEAD</v>
          </cell>
          <cell r="AA4743">
            <v>5</v>
          </cell>
          <cell r="AB4743" t="str">
            <v>MAQ. E EQUIPAMENTOS</v>
          </cell>
          <cell r="AC4743">
            <v>68.5</v>
          </cell>
          <cell r="AD4743" t="str">
            <v>BOM</v>
          </cell>
        </row>
        <row r="4744">
          <cell r="X4744">
            <v>11643</v>
          </cell>
          <cell r="Y4744">
            <v>1794275</v>
          </cell>
          <cell r="Z4744" t="str">
            <v>CEAD</v>
          </cell>
          <cell r="AA4744">
            <v>5</v>
          </cell>
          <cell r="AB4744" t="str">
            <v>MAQ. E EQUIPAMENTOS</v>
          </cell>
          <cell r="AC4744">
            <v>68.5</v>
          </cell>
          <cell r="AD4744" t="str">
            <v>BOM</v>
          </cell>
        </row>
        <row r="4745">
          <cell r="X4745">
            <v>11644</v>
          </cell>
          <cell r="Y4745">
            <v>1794276</v>
          </cell>
          <cell r="Z4745" t="str">
            <v>CEAD</v>
          </cell>
          <cell r="AA4745">
            <v>3</v>
          </cell>
          <cell r="AB4745" t="str">
            <v>MAQ. E EQUIPAMENTOS</v>
          </cell>
          <cell r="AC4745">
            <v>55.945</v>
          </cell>
          <cell r="AD4745" t="str">
            <v>BOM</v>
          </cell>
        </row>
        <row r="4746">
          <cell r="X4746">
            <v>11645</v>
          </cell>
          <cell r="Y4746">
            <v>1794277</v>
          </cell>
          <cell r="Z4746" t="str">
            <v>CEAD</v>
          </cell>
          <cell r="AA4746">
            <v>3</v>
          </cell>
          <cell r="AB4746" t="str">
            <v>MAQ. E EQUIPAMENTOS</v>
          </cell>
          <cell r="AC4746">
            <v>55.945</v>
          </cell>
          <cell r="AD4746" t="str">
            <v>BOM</v>
          </cell>
        </row>
        <row r="4747">
          <cell r="X4747">
            <v>11646</v>
          </cell>
          <cell r="Y4747">
            <v>1794278</v>
          </cell>
          <cell r="Z4747" t="str">
            <v>CEAD</v>
          </cell>
          <cell r="AA4747">
            <v>3</v>
          </cell>
          <cell r="AB4747" t="str">
            <v>MAQ. E EQUIPAMENTOS</v>
          </cell>
          <cell r="AC4747">
            <v>55.945</v>
          </cell>
          <cell r="AD4747" t="str">
            <v>BOM</v>
          </cell>
        </row>
        <row r="4748">
          <cell r="X4748">
            <v>11647</v>
          </cell>
          <cell r="Y4748">
            <v>1794279</v>
          </cell>
          <cell r="Z4748" t="str">
            <v>CEAD</v>
          </cell>
          <cell r="AA4748">
            <v>3</v>
          </cell>
          <cell r="AB4748" t="str">
            <v>MAQ. E EQUIPAMENTOS</v>
          </cell>
          <cell r="AC4748">
            <v>55.945</v>
          </cell>
          <cell r="AD4748" t="str">
            <v>BOM</v>
          </cell>
        </row>
        <row r="4749">
          <cell r="X4749">
            <v>11648</v>
          </cell>
          <cell r="Y4749">
            <v>1794280</v>
          </cell>
          <cell r="Z4749" t="str">
            <v>CEAD</v>
          </cell>
          <cell r="AA4749">
            <v>3</v>
          </cell>
          <cell r="AB4749" t="str">
            <v>MAQ. E EQUIPAMENTOS</v>
          </cell>
          <cell r="AC4749">
            <v>55.945</v>
          </cell>
          <cell r="AD4749" t="str">
            <v>BOM</v>
          </cell>
        </row>
        <row r="4750">
          <cell r="X4750">
            <v>11649</v>
          </cell>
          <cell r="Y4750">
            <v>1794281</v>
          </cell>
          <cell r="Z4750" t="str">
            <v>CEAD</v>
          </cell>
          <cell r="AA4750">
            <v>3</v>
          </cell>
          <cell r="AB4750" t="str">
            <v>MAQ. E EQUIPAMENTOS</v>
          </cell>
          <cell r="AC4750">
            <v>55.945</v>
          </cell>
          <cell r="AD4750" t="str">
            <v>BOM</v>
          </cell>
        </row>
        <row r="4751">
          <cell r="X4751">
            <v>11650</v>
          </cell>
          <cell r="Y4751">
            <v>1794282</v>
          </cell>
          <cell r="Z4751" t="str">
            <v>CEAD</v>
          </cell>
          <cell r="AA4751">
            <v>3</v>
          </cell>
          <cell r="AB4751" t="str">
            <v>MAQ. E EQUIPAMENTOS</v>
          </cell>
          <cell r="AC4751">
            <v>55.945</v>
          </cell>
          <cell r="AD4751" t="str">
            <v>BOM</v>
          </cell>
        </row>
        <row r="4752">
          <cell r="X4752">
            <v>11651</v>
          </cell>
          <cell r="Y4752">
            <v>1794283</v>
          </cell>
          <cell r="Z4752" t="str">
            <v>CEAD</v>
          </cell>
          <cell r="AA4752">
            <v>3</v>
          </cell>
          <cell r="AB4752" t="str">
            <v>MAQ. E EQUIPAMENTOS</v>
          </cell>
          <cell r="AC4752">
            <v>55.945</v>
          </cell>
          <cell r="AD4752" t="str">
            <v>BOM</v>
          </cell>
        </row>
        <row r="4753">
          <cell r="X4753">
            <v>11652</v>
          </cell>
          <cell r="Y4753">
            <v>1794284</v>
          </cell>
          <cell r="Z4753" t="str">
            <v>CEAD</v>
          </cell>
          <cell r="AA4753">
            <v>3</v>
          </cell>
          <cell r="AB4753" t="str">
            <v>MAQ. E EQUIPAMENTOS</v>
          </cell>
          <cell r="AC4753">
            <v>55.945</v>
          </cell>
          <cell r="AD4753" t="str">
            <v>BOM</v>
          </cell>
        </row>
        <row r="4754">
          <cell r="X4754">
            <v>11653</v>
          </cell>
          <cell r="Y4754">
            <v>1794285</v>
          </cell>
          <cell r="Z4754" t="str">
            <v>CEAD</v>
          </cell>
          <cell r="AA4754">
            <v>3</v>
          </cell>
          <cell r="AB4754" t="str">
            <v>MAQ. E EQUIPAMENTOS</v>
          </cell>
          <cell r="AC4754">
            <v>55.945</v>
          </cell>
          <cell r="AD4754" t="str">
            <v>BOM</v>
          </cell>
        </row>
        <row r="4755">
          <cell r="X4755">
            <v>11654</v>
          </cell>
          <cell r="Y4755">
            <v>1794286</v>
          </cell>
          <cell r="Z4755" t="str">
            <v>CEAD</v>
          </cell>
          <cell r="AA4755">
            <v>3</v>
          </cell>
          <cell r="AB4755" t="str">
            <v>MAQ. E EQUIPAMENTOS</v>
          </cell>
          <cell r="AC4755">
            <v>55.945</v>
          </cell>
          <cell r="AD4755" t="str">
            <v>BOM</v>
          </cell>
        </row>
        <row r="4756">
          <cell r="X4756">
            <v>11655</v>
          </cell>
          <cell r="Y4756">
            <v>1794287</v>
          </cell>
          <cell r="Z4756" t="str">
            <v>CEAD</v>
          </cell>
          <cell r="AA4756">
            <v>3</v>
          </cell>
          <cell r="AB4756" t="str">
            <v>MAQ. E EQUIPAMENTOS</v>
          </cell>
          <cell r="AC4756">
            <v>55.945</v>
          </cell>
          <cell r="AD4756" t="str">
            <v>BOM</v>
          </cell>
        </row>
        <row r="4757">
          <cell r="X4757">
            <v>11656</v>
          </cell>
          <cell r="Y4757">
            <v>1794288</v>
          </cell>
          <cell r="Z4757" t="str">
            <v>CEAD</v>
          </cell>
          <cell r="AA4757">
            <v>3</v>
          </cell>
          <cell r="AB4757" t="str">
            <v>MAQ. E EQUIPAMENTOS</v>
          </cell>
          <cell r="AC4757">
            <v>55.945</v>
          </cell>
          <cell r="AD4757" t="str">
            <v>BOM</v>
          </cell>
        </row>
        <row r="4758">
          <cell r="X4758">
            <v>11657</v>
          </cell>
          <cell r="Y4758">
            <v>1794289</v>
          </cell>
          <cell r="Z4758" t="str">
            <v>CEAD</v>
          </cell>
          <cell r="AA4758">
            <v>3</v>
          </cell>
          <cell r="AB4758" t="str">
            <v>MAQ. E EQUIPAMENTOS</v>
          </cell>
          <cell r="AC4758">
            <v>55.945</v>
          </cell>
          <cell r="AD4758" t="str">
            <v>BOM</v>
          </cell>
        </row>
        <row r="4759">
          <cell r="X4759">
            <v>11658</v>
          </cell>
          <cell r="Y4759">
            <v>1794290</v>
          </cell>
          <cell r="Z4759" t="str">
            <v>CEAD</v>
          </cell>
          <cell r="AA4759">
            <v>3</v>
          </cell>
          <cell r="AB4759" t="str">
            <v>MAQ. E EQUIPAMENTOS</v>
          </cell>
          <cell r="AC4759">
            <v>55.945</v>
          </cell>
          <cell r="AD4759" t="str">
            <v>BOM</v>
          </cell>
        </row>
        <row r="4760">
          <cell r="X4760">
            <v>11659</v>
          </cell>
          <cell r="Y4760">
            <v>1794291</v>
          </cell>
          <cell r="Z4760" t="str">
            <v>CEAD</v>
          </cell>
          <cell r="AA4760">
            <v>3</v>
          </cell>
          <cell r="AB4760" t="str">
            <v>MAQ. E EQUIPAMENTOS</v>
          </cell>
          <cell r="AC4760">
            <v>55.945</v>
          </cell>
          <cell r="AD4760" t="str">
            <v>BOM</v>
          </cell>
        </row>
        <row r="4761">
          <cell r="X4761">
            <v>11660</v>
          </cell>
          <cell r="Y4761">
            <v>1794292</v>
          </cell>
          <cell r="Z4761" t="str">
            <v>CEAD</v>
          </cell>
          <cell r="AA4761">
            <v>3</v>
          </cell>
          <cell r="AB4761" t="str">
            <v>MAQ. E EQUIPAMENTOS</v>
          </cell>
          <cell r="AC4761">
            <v>55.945</v>
          </cell>
          <cell r="AD4761" t="str">
            <v>BOM</v>
          </cell>
        </row>
        <row r="4762">
          <cell r="X4762">
            <v>11661</v>
          </cell>
          <cell r="Y4762">
            <v>1794293</v>
          </cell>
          <cell r="Z4762" t="str">
            <v>CEAD</v>
          </cell>
          <cell r="AA4762">
            <v>3</v>
          </cell>
          <cell r="AB4762" t="str">
            <v>MAQ. E EQUIPAMENTOS</v>
          </cell>
          <cell r="AC4762">
            <v>55.945</v>
          </cell>
          <cell r="AD4762" t="str">
            <v>BOM</v>
          </cell>
        </row>
        <row r="4763">
          <cell r="X4763">
            <v>11662</v>
          </cell>
          <cell r="Y4763">
            <v>1794294</v>
          </cell>
          <cell r="Z4763" t="str">
            <v>CEAD</v>
          </cell>
          <cell r="AA4763">
            <v>3</v>
          </cell>
          <cell r="AB4763" t="str">
            <v>MAQ. E EQUIPAMENTOS</v>
          </cell>
          <cell r="AC4763">
            <v>55.945</v>
          </cell>
          <cell r="AD4763" t="str">
            <v>BOM</v>
          </cell>
        </row>
        <row r="4764">
          <cell r="X4764">
            <v>11663</v>
          </cell>
          <cell r="Y4764">
            <v>1794295</v>
          </cell>
          <cell r="Z4764" t="str">
            <v>CEAD</v>
          </cell>
          <cell r="AA4764">
            <v>5</v>
          </cell>
          <cell r="AB4764" t="str">
            <v>MAQ. E EQUIPAMENTOS</v>
          </cell>
          <cell r="AC4764">
            <v>275.5</v>
          </cell>
          <cell r="AD4764" t="str">
            <v>BOM</v>
          </cell>
        </row>
        <row r="4765">
          <cell r="X4765">
            <v>11626</v>
          </cell>
          <cell r="Y4765">
            <v>1793438</v>
          </cell>
          <cell r="Z4765" t="str">
            <v>CEAD</v>
          </cell>
          <cell r="AA4765">
            <v>5</v>
          </cell>
          <cell r="AB4765" t="str">
            <v>MAQ. E EQUIPAMENTOS</v>
          </cell>
          <cell r="AC4765">
            <v>2469.83</v>
          </cell>
          <cell r="AD4765" t="str">
            <v>BOM</v>
          </cell>
        </row>
        <row r="4766">
          <cell r="X4766">
            <v>11627</v>
          </cell>
          <cell r="Y4766">
            <v>1793439</v>
          </cell>
          <cell r="Z4766" t="str">
            <v>CEAD</v>
          </cell>
          <cell r="AA4766">
            <v>5</v>
          </cell>
          <cell r="AB4766" t="str">
            <v>MAQ. E EQUIPAMENTOS</v>
          </cell>
          <cell r="AC4766">
            <v>2469.835</v>
          </cell>
          <cell r="AD4766" t="str">
            <v>BOM</v>
          </cell>
        </row>
        <row r="4767">
          <cell r="X4767">
            <v>11628</v>
          </cell>
          <cell r="Y4767">
            <v>1793440</v>
          </cell>
          <cell r="Z4767" t="str">
            <v>ÁREAS COMUNS (CORREDORES)</v>
          </cell>
          <cell r="AA4767">
            <v>5</v>
          </cell>
          <cell r="AB4767" t="str">
            <v>MAQ. E EQUIPAMENTOS</v>
          </cell>
          <cell r="AC4767">
            <v>2469.835</v>
          </cell>
          <cell r="AD4767" t="str">
            <v>BOM</v>
          </cell>
        </row>
        <row r="4768">
          <cell r="X4768">
            <v>11517</v>
          </cell>
          <cell r="Y4768">
            <v>1793491</v>
          </cell>
          <cell r="Z4768" t="str">
            <v>CEAD</v>
          </cell>
          <cell r="AA4768">
            <v>10</v>
          </cell>
          <cell r="AB4768" t="str">
            <v>MÓVEIS E UTENSÍLIOS</v>
          </cell>
          <cell r="AC4768">
            <v>222.665</v>
          </cell>
          <cell r="AD4768" t="str">
            <v>BOM</v>
          </cell>
        </row>
        <row r="4769">
          <cell r="X4769">
            <v>11518</v>
          </cell>
          <cell r="Y4769">
            <v>1793492</v>
          </cell>
          <cell r="Z4769" t="str">
            <v>CEAD</v>
          </cell>
          <cell r="AA4769">
            <v>10</v>
          </cell>
          <cell r="AB4769" t="str">
            <v>MÓVEIS E UTENSÍLIOS</v>
          </cell>
          <cell r="AC4769">
            <v>222.665</v>
          </cell>
          <cell r="AD4769" t="str">
            <v>BOM</v>
          </cell>
        </row>
        <row r="4770">
          <cell r="X4770">
            <v>11519</v>
          </cell>
          <cell r="Y4770">
            <v>1793493</v>
          </cell>
          <cell r="Z4770" t="str">
            <v>CEAD</v>
          </cell>
          <cell r="AA4770">
            <v>10</v>
          </cell>
          <cell r="AB4770" t="str">
            <v>MÓVEIS E UTENSÍLIOS</v>
          </cell>
          <cell r="AC4770">
            <v>222.665</v>
          </cell>
          <cell r="AD4770" t="str">
            <v>BOM</v>
          </cell>
        </row>
        <row r="4771">
          <cell r="X4771">
            <v>11520</v>
          </cell>
          <cell r="Y4771">
            <v>1793494</v>
          </cell>
          <cell r="Z4771" t="str">
            <v>CEAD</v>
          </cell>
          <cell r="AA4771">
            <v>10</v>
          </cell>
          <cell r="AB4771" t="str">
            <v>MÓVEIS E UTENSÍLIOS</v>
          </cell>
          <cell r="AC4771">
            <v>222.665</v>
          </cell>
          <cell r="AD4771" t="str">
            <v>BOM</v>
          </cell>
        </row>
        <row r="4772">
          <cell r="X4772">
            <v>11521</v>
          </cell>
          <cell r="Y4772">
            <v>1793495</v>
          </cell>
          <cell r="Z4772" t="str">
            <v>CEAD</v>
          </cell>
          <cell r="AA4772">
            <v>10</v>
          </cell>
          <cell r="AB4772" t="str">
            <v>MÓVEIS E UTENSÍLIOS</v>
          </cell>
          <cell r="AC4772">
            <v>222.665</v>
          </cell>
          <cell r="AD4772" t="str">
            <v>BOM</v>
          </cell>
        </row>
        <row r="4773">
          <cell r="X4773">
            <v>11522</v>
          </cell>
          <cell r="Y4773">
            <v>1793496</v>
          </cell>
          <cell r="Z4773" t="str">
            <v>CEAD</v>
          </cell>
          <cell r="AA4773">
            <v>10</v>
          </cell>
          <cell r="AB4773" t="str">
            <v>MÓVEIS E UTENSÍLIOS</v>
          </cell>
          <cell r="AC4773">
            <v>222.665</v>
          </cell>
          <cell r="AD4773" t="str">
            <v>BOM</v>
          </cell>
        </row>
        <row r="4774">
          <cell r="X4774">
            <v>11523</v>
          </cell>
          <cell r="Y4774">
            <v>1793497</v>
          </cell>
          <cell r="Z4774" t="str">
            <v>CEAD</v>
          </cell>
          <cell r="AA4774">
            <v>10</v>
          </cell>
          <cell r="AB4774" t="str">
            <v>MÓVEIS E UTENSÍLIOS</v>
          </cell>
          <cell r="AC4774">
            <v>222.665</v>
          </cell>
          <cell r="AD4774" t="str">
            <v>BOM</v>
          </cell>
        </row>
        <row r="4775">
          <cell r="X4775">
            <v>11524</v>
          </cell>
          <cell r="Y4775">
            <v>1793498</v>
          </cell>
          <cell r="Z4775" t="str">
            <v>CEAD</v>
          </cell>
          <cell r="AA4775">
            <v>10</v>
          </cell>
          <cell r="AB4775" t="str">
            <v>MÓVEIS E UTENSÍLIOS</v>
          </cell>
          <cell r="AC4775">
            <v>222.665</v>
          </cell>
          <cell r="AD4775" t="str">
            <v>BOM</v>
          </cell>
        </row>
        <row r="4776">
          <cell r="X4776">
            <v>11525</v>
          </cell>
          <cell r="Y4776">
            <v>1793499</v>
          </cell>
          <cell r="Z4776" t="str">
            <v>CEAD</v>
          </cell>
          <cell r="AA4776">
            <v>10</v>
          </cell>
          <cell r="AB4776" t="str">
            <v>MÓVEIS E UTENSÍLIOS</v>
          </cell>
          <cell r="AC4776">
            <v>222.665</v>
          </cell>
          <cell r="AD4776" t="str">
            <v>BOM</v>
          </cell>
        </row>
        <row r="4777">
          <cell r="X4777">
            <v>11526</v>
          </cell>
          <cell r="Y4777">
            <v>1793500</v>
          </cell>
          <cell r="Z4777" t="str">
            <v>CEAD</v>
          </cell>
          <cell r="AA4777">
            <v>10</v>
          </cell>
          <cell r="AB4777" t="str">
            <v>MÓVEIS E UTENSÍLIOS</v>
          </cell>
          <cell r="AC4777">
            <v>222.665</v>
          </cell>
          <cell r="AD4777" t="str">
            <v>BOM</v>
          </cell>
        </row>
        <row r="4778">
          <cell r="X4778">
            <v>11527</v>
          </cell>
          <cell r="Y4778">
            <v>1793501</v>
          </cell>
          <cell r="Z4778" t="str">
            <v>CEAD</v>
          </cell>
          <cell r="AA4778">
            <v>10</v>
          </cell>
          <cell r="AB4778" t="str">
            <v>MÓVEIS E UTENSÍLIOS</v>
          </cell>
          <cell r="AC4778">
            <v>222.665</v>
          </cell>
          <cell r="AD4778" t="str">
            <v>BOM</v>
          </cell>
        </row>
        <row r="4779">
          <cell r="X4779">
            <v>11528</v>
          </cell>
          <cell r="Y4779">
            <v>1793502</v>
          </cell>
          <cell r="Z4779" t="str">
            <v>CEAD</v>
          </cell>
          <cell r="AA4779">
            <v>10</v>
          </cell>
          <cell r="AB4779" t="str">
            <v>MÓVEIS E UTENSÍLIOS</v>
          </cell>
          <cell r="AC4779">
            <v>222.665</v>
          </cell>
          <cell r="AD4779" t="str">
            <v>BOM</v>
          </cell>
        </row>
        <row r="4780">
          <cell r="X4780">
            <v>11529</v>
          </cell>
          <cell r="Y4780">
            <v>1793503</v>
          </cell>
          <cell r="Z4780" t="str">
            <v>CEAD</v>
          </cell>
          <cell r="AA4780">
            <v>10</v>
          </cell>
          <cell r="AB4780" t="str">
            <v>MÓVEIS E UTENSÍLIOS</v>
          </cell>
          <cell r="AC4780">
            <v>222.665</v>
          </cell>
          <cell r="AD4780" t="str">
            <v>BOM</v>
          </cell>
        </row>
        <row r="4781">
          <cell r="X4781">
            <v>11530</v>
          </cell>
          <cell r="Y4781">
            <v>1793504</v>
          </cell>
          <cell r="Z4781" t="str">
            <v>CEAD</v>
          </cell>
          <cell r="AA4781">
            <v>10</v>
          </cell>
          <cell r="AB4781" t="str">
            <v>MÓVEIS E UTENSÍLIOS</v>
          </cell>
          <cell r="AC4781">
            <v>222.665</v>
          </cell>
          <cell r="AD4781" t="str">
            <v>BOM</v>
          </cell>
        </row>
        <row r="4782">
          <cell r="X4782">
            <v>11531</v>
          </cell>
          <cell r="Y4782">
            <v>1793505</v>
          </cell>
          <cell r="Z4782" t="str">
            <v>CEAD</v>
          </cell>
          <cell r="AA4782">
            <v>10</v>
          </cell>
          <cell r="AB4782" t="str">
            <v>MÓVEIS E UTENSÍLIOS</v>
          </cell>
          <cell r="AC4782">
            <v>222.665</v>
          </cell>
          <cell r="AD4782" t="str">
            <v>BOM</v>
          </cell>
        </row>
        <row r="4783">
          <cell r="X4783">
            <v>11532</v>
          </cell>
          <cell r="Y4783">
            <v>1793506</v>
          </cell>
          <cell r="Z4783" t="str">
            <v>CEAD</v>
          </cell>
          <cell r="AA4783">
            <v>10</v>
          </cell>
          <cell r="AB4783" t="str">
            <v>MÓVEIS E UTENSÍLIOS</v>
          </cell>
          <cell r="AC4783">
            <v>222.665</v>
          </cell>
          <cell r="AD4783" t="str">
            <v>BOM</v>
          </cell>
        </row>
        <row r="4784">
          <cell r="X4784">
            <v>11533</v>
          </cell>
          <cell r="Y4784">
            <v>1793507</v>
          </cell>
          <cell r="Z4784" t="str">
            <v>CEAD</v>
          </cell>
          <cell r="AA4784">
            <v>10</v>
          </cell>
          <cell r="AB4784" t="str">
            <v>MÓVEIS E UTENSÍLIOS</v>
          </cell>
          <cell r="AC4784">
            <v>222.665</v>
          </cell>
          <cell r="AD4784" t="str">
            <v>BOM</v>
          </cell>
        </row>
        <row r="4785">
          <cell r="X4785">
            <v>11534</v>
          </cell>
          <cell r="Y4785">
            <v>1793508</v>
          </cell>
          <cell r="Z4785" t="str">
            <v>CEAD</v>
          </cell>
          <cell r="AA4785">
            <v>10</v>
          </cell>
          <cell r="AB4785" t="str">
            <v>MÓVEIS E UTENSÍLIOS</v>
          </cell>
          <cell r="AC4785">
            <v>222.665</v>
          </cell>
          <cell r="AD4785" t="str">
            <v>BOM</v>
          </cell>
        </row>
        <row r="4786">
          <cell r="X4786">
            <v>11535</v>
          </cell>
          <cell r="Y4786">
            <v>1793509</v>
          </cell>
          <cell r="Z4786" t="str">
            <v>CEAD</v>
          </cell>
          <cell r="AA4786">
            <v>10</v>
          </cell>
          <cell r="AB4786" t="str">
            <v>MÓVEIS E UTENSÍLIOS</v>
          </cell>
          <cell r="AC4786">
            <v>222.665</v>
          </cell>
          <cell r="AD4786" t="str">
            <v>BOM</v>
          </cell>
        </row>
        <row r="4787">
          <cell r="X4787">
            <v>11536</v>
          </cell>
          <cell r="Y4787">
            <v>1793510</v>
          </cell>
          <cell r="Z4787" t="str">
            <v>CEAD</v>
          </cell>
          <cell r="AA4787">
            <v>10</v>
          </cell>
          <cell r="AB4787" t="str">
            <v>MÓVEIS E UTENSÍLIOS</v>
          </cell>
          <cell r="AC4787">
            <v>222.665</v>
          </cell>
          <cell r="AD4787" t="str">
            <v>BOM</v>
          </cell>
        </row>
        <row r="4788">
          <cell r="X4788">
            <v>11537</v>
          </cell>
          <cell r="Y4788">
            <v>1793511</v>
          </cell>
          <cell r="Z4788" t="str">
            <v>CEAD</v>
          </cell>
          <cell r="AA4788">
            <v>10</v>
          </cell>
          <cell r="AB4788" t="str">
            <v>MÓVEIS E UTENSÍLIOS</v>
          </cell>
          <cell r="AC4788">
            <v>222.665</v>
          </cell>
          <cell r="AD4788" t="str">
            <v>BOM</v>
          </cell>
        </row>
        <row r="4789">
          <cell r="X4789">
            <v>11538</v>
          </cell>
          <cell r="Y4789">
            <v>1793512</v>
          </cell>
          <cell r="Z4789" t="str">
            <v>CEAD</v>
          </cell>
          <cell r="AA4789">
            <v>10</v>
          </cell>
          <cell r="AB4789" t="str">
            <v>MÓVEIS E UTENSÍLIOS</v>
          </cell>
          <cell r="AC4789">
            <v>222.665</v>
          </cell>
          <cell r="AD4789" t="str">
            <v>BOM</v>
          </cell>
        </row>
        <row r="4790">
          <cell r="X4790">
            <v>11539</v>
          </cell>
          <cell r="Y4790">
            <v>1793513</v>
          </cell>
          <cell r="Z4790" t="str">
            <v>CEAD</v>
          </cell>
          <cell r="AA4790">
            <v>10</v>
          </cell>
          <cell r="AB4790" t="str">
            <v>MÓVEIS E UTENSÍLIOS</v>
          </cell>
          <cell r="AC4790">
            <v>222.665</v>
          </cell>
          <cell r="AD4790" t="str">
            <v>BOM</v>
          </cell>
        </row>
        <row r="4791">
          <cell r="X4791">
            <v>11540</v>
          </cell>
          <cell r="Y4791">
            <v>1793514</v>
          </cell>
          <cell r="Z4791" t="str">
            <v>CEAD</v>
          </cell>
          <cell r="AA4791">
            <v>10</v>
          </cell>
          <cell r="AB4791" t="str">
            <v>MÓVEIS E UTENSÍLIOS</v>
          </cell>
          <cell r="AC4791">
            <v>222.665</v>
          </cell>
          <cell r="AD4791" t="str">
            <v>BOM</v>
          </cell>
        </row>
        <row r="4792">
          <cell r="X4792">
            <v>11541</v>
          </cell>
          <cell r="Y4792">
            <v>1793515</v>
          </cell>
          <cell r="Z4792" t="str">
            <v>CEAD</v>
          </cell>
          <cell r="AA4792">
            <v>10</v>
          </cell>
          <cell r="AB4792" t="str">
            <v>MÓVEIS E UTENSÍLIOS</v>
          </cell>
          <cell r="AC4792">
            <v>222.665</v>
          </cell>
          <cell r="AD4792" t="str">
            <v>BOM</v>
          </cell>
        </row>
        <row r="4793">
          <cell r="X4793">
            <v>11542</v>
          </cell>
          <cell r="Y4793">
            <v>1793516</v>
          </cell>
          <cell r="Z4793" t="str">
            <v>CEAD</v>
          </cell>
          <cell r="AA4793">
            <v>10</v>
          </cell>
          <cell r="AB4793" t="str">
            <v>MÓVEIS E UTENSÍLIOS</v>
          </cell>
          <cell r="AC4793">
            <v>222.665</v>
          </cell>
          <cell r="AD4793" t="str">
            <v>BOM</v>
          </cell>
        </row>
        <row r="4794">
          <cell r="X4794">
            <v>11543</v>
          </cell>
          <cell r="Y4794">
            <v>1793517</v>
          </cell>
          <cell r="Z4794" t="str">
            <v>CEAD</v>
          </cell>
          <cell r="AA4794">
            <v>10</v>
          </cell>
          <cell r="AB4794" t="str">
            <v>MÓVEIS E UTENSÍLIOS</v>
          </cell>
          <cell r="AC4794">
            <v>222.665</v>
          </cell>
          <cell r="AD4794" t="str">
            <v>BOM</v>
          </cell>
        </row>
        <row r="4795">
          <cell r="X4795">
            <v>11544</v>
          </cell>
          <cell r="Y4795">
            <v>1793518</v>
          </cell>
          <cell r="Z4795" t="str">
            <v>CEAD</v>
          </cell>
          <cell r="AA4795">
            <v>10</v>
          </cell>
          <cell r="AB4795" t="str">
            <v>MÓVEIS E UTENSÍLIOS</v>
          </cell>
          <cell r="AC4795">
            <v>222.665</v>
          </cell>
          <cell r="AD4795" t="str">
            <v>BOM</v>
          </cell>
        </row>
        <row r="4796">
          <cell r="X4796">
            <v>11545</v>
          </cell>
          <cell r="Y4796">
            <v>1793519</v>
          </cell>
          <cell r="Z4796" t="str">
            <v>CEAD</v>
          </cell>
          <cell r="AA4796">
            <v>10</v>
          </cell>
          <cell r="AB4796" t="str">
            <v>MÓVEIS E UTENSÍLIOS</v>
          </cell>
          <cell r="AC4796">
            <v>222.665</v>
          </cell>
          <cell r="AD4796" t="str">
            <v>BOM</v>
          </cell>
        </row>
        <row r="4797">
          <cell r="X4797">
            <v>11546</v>
          </cell>
          <cell r="Y4797">
            <v>1793521</v>
          </cell>
          <cell r="Z4797" t="str">
            <v>CEAD</v>
          </cell>
          <cell r="AA4797">
            <v>10</v>
          </cell>
          <cell r="AB4797" t="str">
            <v>MÓVEIS E UTENSÍLIOS</v>
          </cell>
          <cell r="AC4797">
            <v>222.665</v>
          </cell>
          <cell r="AD4797" t="str">
            <v>BOM</v>
          </cell>
        </row>
        <row r="4798">
          <cell r="X4798">
            <v>11547</v>
          </cell>
          <cell r="Y4798">
            <v>1793522</v>
          </cell>
          <cell r="Z4798" t="str">
            <v>CEAD</v>
          </cell>
          <cell r="AA4798">
            <v>10</v>
          </cell>
          <cell r="AB4798" t="str">
            <v>MÓVEIS E UTENSÍLIOS</v>
          </cell>
          <cell r="AC4798">
            <v>168.77</v>
          </cell>
          <cell r="AD4798" t="str">
            <v>BOM</v>
          </cell>
        </row>
        <row r="4799">
          <cell r="X4799">
            <v>11548</v>
          </cell>
          <cell r="Y4799">
            <v>1793523</v>
          </cell>
          <cell r="Z4799" t="str">
            <v>CEAD</v>
          </cell>
          <cell r="AA4799">
            <v>10</v>
          </cell>
          <cell r="AB4799" t="str">
            <v>MÓVEIS E UTENSÍLIOS</v>
          </cell>
          <cell r="AC4799">
            <v>168.77</v>
          </cell>
          <cell r="AD4799" t="str">
            <v>BOM</v>
          </cell>
        </row>
        <row r="4800">
          <cell r="X4800">
            <v>11549</v>
          </cell>
          <cell r="Y4800">
            <v>1793524</v>
          </cell>
          <cell r="Z4800" t="str">
            <v>CEAD</v>
          </cell>
          <cell r="AA4800">
            <v>10</v>
          </cell>
          <cell r="AB4800" t="str">
            <v>MÓVEIS E UTENSÍLIOS</v>
          </cell>
          <cell r="AC4800">
            <v>168.77</v>
          </cell>
          <cell r="AD4800" t="str">
            <v>BOM</v>
          </cell>
        </row>
        <row r="4801">
          <cell r="X4801">
            <v>11550</v>
          </cell>
          <cell r="Y4801">
            <v>1793525</v>
          </cell>
          <cell r="Z4801" t="str">
            <v>CEAD</v>
          </cell>
          <cell r="AA4801">
            <v>10</v>
          </cell>
          <cell r="AB4801" t="str">
            <v>MÓVEIS E UTENSÍLIOS</v>
          </cell>
          <cell r="AC4801">
            <v>168.77</v>
          </cell>
          <cell r="AD4801" t="str">
            <v>BOM</v>
          </cell>
        </row>
        <row r="4802">
          <cell r="X4802">
            <v>11551</v>
          </cell>
          <cell r="Y4802">
            <v>1793526</v>
          </cell>
          <cell r="Z4802" t="str">
            <v>CEAD</v>
          </cell>
          <cell r="AA4802">
            <v>10</v>
          </cell>
          <cell r="AB4802" t="str">
            <v>MÓVEIS E UTENSÍLIOS</v>
          </cell>
          <cell r="AC4802">
            <v>168.77</v>
          </cell>
          <cell r="AD4802" t="str">
            <v>BOM</v>
          </cell>
        </row>
        <row r="4803">
          <cell r="X4803">
            <v>11552</v>
          </cell>
          <cell r="Y4803">
            <v>1793527</v>
          </cell>
          <cell r="Z4803" t="str">
            <v>CEAD</v>
          </cell>
          <cell r="AA4803">
            <v>10</v>
          </cell>
          <cell r="AB4803" t="str">
            <v>MÓVEIS E UTENSÍLIOS</v>
          </cell>
          <cell r="AC4803">
            <v>168.77</v>
          </cell>
          <cell r="AD4803" t="str">
            <v>BOM</v>
          </cell>
        </row>
        <row r="4804">
          <cell r="X4804">
            <v>11553</v>
          </cell>
          <cell r="Y4804">
            <v>1793528</v>
          </cell>
          <cell r="Z4804" t="str">
            <v>CEAD</v>
          </cell>
          <cell r="AA4804">
            <v>10</v>
          </cell>
          <cell r="AB4804" t="str">
            <v>MÓVEIS E UTENSÍLIOS</v>
          </cell>
          <cell r="AC4804">
            <v>168.77</v>
          </cell>
          <cell r="AD4804" t="str">
            <v>BOM</v>
          </cell>
        </row>
        <row r="4805">
          <cell r="X4805">
            <v>11554</v>
          </cell>
          <cell r="Y4805">
            <v>1793529</v>
          </cell>
          <cell r="Z4805" t="str">
            <v>CEAD</v>
          </cell>
          <cell r="AA4805">
            <v>10</v>
          </cell>
          <cell r="AB4805" t="str">
            <v>MÓVEIS E UTENSÍLIOS</v>
          </cell>
          <cell r="AC4805">
            <v>168.77</v>
          </cell>
          <cell r="AD4805" t="str">
            <v>BOM</v>
          </cell>
        </row>
        <row r="4806">
          <cell r="X4806">
            <v>11555</v>
          </cell>
          <cell r="Y4806">
            <v>1793530</v>
          </cell>
          <cell r="Z4806" t="str">
            <v>CEAD</v>
          </cell>
          <cell r="AA4806">
            <v>10</v>
          </cell>
          <cell r="AB4806" t="str">
            <v>MÓVEIS E UTENSÍLIOS</v>
          </cell>
          <cell r="AC4806">
            <v>168.77</v>
          </cell>
          <cell r="AD4806" t="str">
            <v>BOM</v>
          </cell>
        </row>
        <row r="4807">
          <cell r="X4807">
            <v>11556</v>
          </cell>
          <cell r="Y4807">
            <v>1793531</v>
          </cell>
          <cell r="Z4807" t="str">
            <v>CEAD</v>
          </cell>
          <cell r="AA4807">
            <v>10</v>
          </cell>
          <cell r="AB4807" t="str">
            <v>MÓVEIS E UTENSÍLIOS</v>
          </cell>
          <cell r="AC4807">
            <v>168.77</v>
          </cell>
          <cell r="AD4807" t="str">
            <v>BOM</v>
          </cell>
        </row>
        <row r="4808">
          <cell r="X4808">
            <v>11557</v>
          </cell>
          <cell r="Y4808">
            <v>1793532</v>
          </cell>
          <cell r="Z4808" t="str">
            <v>CEAD</v>
          </cell>
          <cell r="AA4808">
            <v>10</v>
          </cell>
          <cell r="AB4808" t="str">
            <v>MÓVEIS E UTENSÍLIOS</v>
          </cell>
          <cell r="AC4808">
            <v>168.77</v>
          </cell>
          <cell r="AD4808" t="str">
            <v>BOM</v>
          </cell>
        </row>
        <row r="4809">
          <cell r="X4809">
            <v>11558</v>
          </cell>
          <cell r="Y4809">
            <v>1793533</v>
          </cell>
          <cell r="Z4809" t="str">
            <v>CEAD</v>
          </cell>
          <cell r="AA4809">
            <v>10</v>
          </cell>
          <cell r="AB4809" t="str">
            <v>MÓVEIS E UTENSÍLIOS</v>
          </cell>
          <cell r="AC4809">
            <v>168.77</v>
          </cell>
          <cell r="AD4809" t="str">
            <v>BOM</v>
          </cell>
        </row>
        <row r="4810">
          <cell r="X4810">
            <v>11559</v>
          </cell>
          <cell r="Y4810">
            <v>1793534</v>
          </cell>
          <cell r="Z4810" t="str">
            <v>CEAD</v>
          </cell>
          <cell r="AA4810">
            <v>10</v>
          </cell>
          <cell r="AB4810" t="str">
            <v>MÓVEIS E UTENSÍLIOS</v>
          </cell>
          <cell r="AC4810">
            <v>168.77</v>
          </cell>
          <cell r="AD4810" t="str">
            <v>BOM</v>
          </cell>
        </row>
        <row r="4811">
          <cell r="X4811">
            <v>11560</v>
          </cell>
          <cell r="Y4811">
            <v>1793535</v>
          </cell>
          <cell r="Z4811" t="str">
            <v>CEAD</v>
          </cell>
          <cell r="AA4811">
            <v>10</v>
          </cell>
          <cell r="AB4811" t="str">
            <v>MÓVEIS E UTENSÍLIOS</v>
          </cell>
          <cell r="AC4811">
            <v>168.77</v>
          </cell>
          <cell r="AD4811" t="str">
            <v>BOM</v>
          </cell>
        </row>
        <row r="4812">
          <cell r="X4812">
            <v>11561</v>
          </cell>
          <cell r="Y4812">
            <v>1793536</v>
          </cell>
          <cell r="Z4812" t="str">
            <v>CEAD</v>
          </cell>
          <cell r="AA4812">
            <v>10</v>
          </cell>
          <cell r="AB4812" t="str">
            <v>MÓVEIS E UTENSÍLIOS</v>
          </cell>
          <cell r="AC4812">
            <v>168.77</v>
          </cell>
          <cell r="AD4812" t="str">
            <v>BOM</v>
          </cell>
        </row>
        <row r="4813">
          <cell r="X4813">
            <v>11562</v>
          </cell>
          <cell r="Y4813">
            <v>1793537</v>
          </cell>
          <cell r="Z4813" t="str">
            <v>CEAD</v>
          </cell>
          <cell r="AA4813">
            <v>10</v>
          </cell>
          <cell r="AB4813" t="str">
            <v>MÓVEIS E UTENSÍLIOS</v>
          </cell>
          <cell r="AC4813">
            <v>168.77</v>
          </cell>
          <cell r="AD4813" t="str">
            <v>BOM</v>
          </cell>
        </row>
        <row r="4814">
          <cell r="X4814">
            <v>11563</v>
          </cell>
          <cell r="Y4814">
            <v>1793538</v>
          </cell>
          <cell r="Z4814" t="str">
            <v>CEAD</v>
          </cell>
          <cell r="AA4814">
            <v>10</v>
          </cell>
          <cell r="AB4814" t="str">
            <v>MÓVEIS E UTENSÍLIOS</v>
          </cell>
          <cell r="AC4814">
            <v>168.77</v>
          </cell>
          <cell r="AD4814" t="str">
            <v>BOM</v>
          </cell>
        </row>
        <row r="4815">
          <cell r="X4815">
            <v>11564</v>
          </cell>
          <cell r="Y4815">
            <v>1793539</v>
          </cell>
          <cell r="Z4815" t="str">
            <v>CEAD</v>
          </cell>
          <cell r="AA4815">
            <v>10</v>
          </cell>
          <cell r="AB4815" t="str">
            <v>MÓVEIS E UTENSÍLIOS</v>
          </cell>
          <cell r="AC4815">
            <v>168.77</v>
          </cell>
          <cell r="AD4815" t="str">
            <v>BOM</v>
          </cell>
        </row>
        <row r="4816">
          <cell r="X4816">
            <v>11565</v>
          </cell>
          <cell r="Y4816">
            <v>1793540</v>
          </cell>
          <cell r="Z4816" t="str">
            <v>CEAD</v>
          </cell>
          <cell r="AA4816">
            <v>10</v>
          </cell>
          <cell r="AB4816" t="str">
            <v>MÓVEIS E UTENSÍLIOS</v>
          </cell>
          <cell r="AC4816">
            <v>168.77</v>
          </cell>
          <cell r="AD4816" t="str">
            <v>BOM</v>
          </cell>
        </row>
        <row r="4817">
          <cell r="X4817">
            <v>11566</v>
          </cell>
          <cell r="Y4817">
            <v>1793541</v>
          </cell>
          <cell r="Z4817" t="str">
            <v>CEAD</v>
          </cell>
          <cell r="AA4817">
            <v>10</v>
          </cell>
          <cell r="AB4817" t="str">
            <v>MÓVEIS E UTENSÍLIOS</v>
          </cell>
          <cell r="AC4817">
            <v>168.77</v>
          </cell>
          <cell r="AD4817" t="str">
            <v>BOM</v>
          </cell>
        </row>
        <row r="4818">
          <cell r="X4818">
            <v>11567</v>
          </cell>
          <cell r="Y4818">
            <v>1793542</v>
          </cell>
          <cell r="Z4818" t="str">
            <v>CEAD</v>
          </cell>
          <cell r="AA4818">
            <v>10</v>
          </cell>
          <cell r="AB4818" t="str">
            <v>MÓVEIS E UTENSÍLIOS</v>
          </cell>
          <cell r="AC4818">
            <v>168.77</v>
          </cell>
          <cell r="AD4818" t="str">
            <v>BOM</v>
          </cell>
        </row>
        <row r="4819">
          <cell r="X4819">
            <v>11568</v>
          </cell>
          <cell r="Y4819">
            <v>1793543</v>
          </cell>
          <cell r="Z4819" t="str">
            <v>CEAD</v>
          </cell>
          <cell r="AA4819">
            <v>10</v>
          </cell>
          <cell r="AB4819" t="str">
            <v>MÓVEIS E UTENSÍLIOS</v>
          </cell>
          <cell r="AC4819">
            <v>168.77</v>
          </cell>
          <cell r="AD4819" t="str">
            <v>BOM</v>
          </cell>
        </row>
        <row r="4820">
          <cell r="X4820">
            <v>11569</v>
          </cell>
          <cell r="Y4820">
            <v>1793544</v>
          </cell>
          <cell r="Z4820" t="str">
            <v>CEAD</v>
          </cell>
          <cell r="AA4820">
            <v>10</v>
          </cell>
          <cell r="AB4820" t="str">
            <v>MÓVEIS E UTENSÍLIOS</v>
          </cell>
          <cell r="AC4820">
            <v>349.5</v>
          </cell>
          <cell r="AD4820" t="str">
            <v>BOM</v>
          </cell>
        </row>
        <row r="4821">
          <cell r="X4821">
            <v>11570</v>
          </cell>
          <cell r="Y4821">
            <v>1793545</v>
          </cell>
          <cell r="Z4821" t="str">
            <v>CEAD</v>
          </cell>
          <cell r="AA4821">
            <v>10</v>
          </cell>
          <cell r="AB4821" t="str">
            <v>MÓVEIS E UTENSÍLIOS</v>
          </cell>
          <cell r="AC4821">
            <v>349.5</v>
          </cell>
          <cell r="AD4821" t="str">
            <v>BOM</v>
          </cell>
        </row>
        <row r="4822">
          <cell r="X4822">
            <v>11571</v>
          </cell>
          <cell r="Y4822">
            <v>1793546</v>
          </cell>
          <cell r="Z4822" t="str">
            <v>CEAD</v>
          </cell>
          <cell r="AA4822">
            <v>10</v>
          </cell>
          <cell r="AB4822" t="str">
            <v>MÓVEIS E UTENSÍLIOS</v>
          </cell>
          <cell r="AC4822">
            <v>349.5</v>
          </cell>
          <cell r="AD4822" t="str">
            <v>BOM</v>
          </cell>
        </row>
        <row r="4823">
          <cell r="X4823">
            <v>11572</v>
          </cell>
          <cell r="Y4823">
            <v>1793547</v>
          </cell>
          <cell r="Z4823" t="str">
            <v>CEAD</v>
          </cell>
          <cell r="AA4823">
            <v>10</v>
          </cell>
          <cell r="AB4823" t="str">
            <v>MÓVEIS E UTENSÍLIOS</v>
          </cell>
          <cell r="AC4823">
            <v>349.5</v>
          </cell>
          <cell r="AD4823" t="str">
            <v>BOM</v>
          </cell>
        </row>
        <row r="4824">
          <cell r="X4824">
            <v>11573</v>
          </cell>
          <cell r="Y4824">
            <v>1793548</v>
          </cell>
          <cell r="Z4824" t="str">
            <v>CEAD</v>
          </cell>
          <cell r="AA4824">
            <v>10</v>
          </cell>
          <cell r="AB4824" t="str">
            <v>MÓVEIS E UTENSÍLIOS</v>
          </cell>
          <cell r="AC4824">
            <v>349.5</v>
          </cell>
          <cell r="AD4824" t="str">
            <v>BOM</v>
          </cell>
        </row>
        <row r="4825">
          <cell r="X4825">
            <v>11574</v>
          </cell>
          <cell r="Y4825">
            <v>1793549</v>
          </cell>
          <cell r="Z4825" t="str">
            <v>CEAD</v>
          </cell>
          <cell r="AA4825">
            <v>10</v>
          </cell>
          <cell r="AB4825" t="str">
            <v>MÓVEIS E UTENSÍLIOS</v>
          </cell>
          <cell r="AC4825">
            <v>349.5</v>
          </cell>
          <cell r="AD4825" t="str">
            <v>BOM</v>
          </cell>
        </row>
        <row r="4826">
          <cell r="X4826">
            <v>11575</v>
          </cell>
          <cell r="Y4826">
            <v>1793550</v>
          </cell>
          <cell r="Z4826" t="str">
            <v>CEAD</v>
          </cell>
          <cell r="AA4826">
            <v>10</v>
          </cell>
          <cell r="AB4826" t="str">
            <v>MÓVEIS E UTENSÍLIOS</v>
          </cell>
          <cell r="AC4826">
            <v>349.5</v>
          </cell>
          <cell r="AD4826" t="str">
            <v>BOM</v>
          </cell>
        </row>
        <row r="4827">
          <cell r="X4827">
            <v>11576</v>
          </cell>
          <cell r="Y4827">
            <v>1793551</v>
          </cell>
          <cell r="Z4827" t="str">
            <v>CEAD</v>
          </cell>
          <cell r="AA4827">
            <v>10</v>
          </cell>
          <cell r="AB4827" t="str">
            <v>MÓVEIS E UTENSÍLIOS</v>
          </cell>
          <cell r="AC4827">
            <v>349.5</v>
          </cell>
          <cell r="AD4827" t="str">
            <v>BOM</v>
          </cell>
        </row>
        <row r="4828">
          <cell r="X4828">
            <v>11577</v>
          </cell>
          <cell r="Y4828">
            <v>1793552</v>
          </cell>
          <cell r="Z4828" t="str">
            <v>CEAD</v>
          </cell>
          <cell r="AA4828">
            <v>10</v>
          </cell>
          <cell r="AB4828" t="str">
            <v>MÓVEIS E UTENSÍLIOS</v>
          </cell>
          <cell r="AC4828">
            <v>349.5</v>
          </cell>
          <cell r="AD4828" t="str">
            <v>BOM</v>
          </cell>
        </row>
        <row r="4829">
          <cell r="X4829">
            <v>11578</v>
          </cell>
          <cell r="Y4829">
            <v>1793553</v>
          </cell>
          <cell r="Z4829" t="str">
            <v>CEAD</v>
          </cell>
          <cell r="AA4829">
            <v>10</v>
          </cell>
          <cell r="AB4829" t="str">
            <v>MÓVEIS E UTENSÍLIOS</v>
          </cell>
          <cell r="AC4829">
            <v>349.5</v>
          </cell>
          <cell r="AD4829" t="str">
            <v>BOM</v>
          </cell>
        </row>
        <row r="4830">
          <cell r="X4830">
            <v>11579</v>
          </cell>
          <cell r="Y4830">
            <v>1793554</v>
          </cell>
          <cell r="Z4830" t="str">
            <v>CEAD</v>
          </cell>
          <cell r="AA4830">
            <v>10</v>
          </cell>
          <cell r="AB4830" t="str">
            <v>MÓVEIS E UTENSÍLIOS</v>
          </cell>
          <cell r="AC4830">
            <v>349.5</v>
          </cell>
          <cell r="AD4830" t="str">
            <v>BOM</v>
          </cell>
        </row>
        <row r="4831">
          <cell r="X4831">
            <v>11580</v>
          </cell>
          <cell r="Y4831">
            <v>1793555</v>
          </cell>
          <cell r="Z4831" t="str">
            <v>CEAD</v>
          </cell>
          <cell r="AA4831">
            <v>10</v>
          </cell>
          <cell r="AB4831" t="str">
            <v>MÓVEIS E UTENSÍLIOS</v>
          </cell>
          <cell r="AC4831">
            <v>349.5</v>
          </cell>
          <cell r="AD4831" t="str">
            <v>BOM</v>
          </cell>
        </row>
        <row r="4832">
          <cell r="X4832">
            <v>11581</v>
          </cell>
          <cell r="Y4832">
            <v>1793556</v>
          </cell>
          <cell r="Z4832" t="str">
            <v>CEAD</v>
          </cell>
          <cell r="AA4832">
            <v>10</v>
          </cell>
          <cell r="AB4832" t="str">
            <v>MÓVEIS E UTENSÍLIOS</v>
          </cell>
          <cell r="AC4832">
            <v>349.5</v>
          </cell>
          <cell r="AD4832" t="str">
            <v>BOM</v>
          </cell>
        </row>
        <row r="4833">
          <cell r="X4833">
            <v>11582</v>
          </cell>
          <cell r="Y4833">
            <v>1793557</v>
          </cell>
          <cell r="Z4833" t="str">
            <v>CEAD</v>
          </cell>
          <cell r="AA4833">
            <v>10</v>
          </cell>
          <cell r="AB4833" t="str">
            <v>MÓVEIS E UTENSÍLIOS</v>
          </cell>
          <cell r="AC4833">
            <v>349.5</v>
          </cell>
          <cell r="AD4833" t="str">
            <v>BOM</v>
          </cell>
        </row>
        <row r="4834">
          <cell r="X4834">
            <v>11583</v>
          </cell>
          <cell r="Y4834">
            <v>1793558</v>
          </cell>
          <cell r="Z4834" t="str">
            <v>CEAD</v>
          </cell>
          <cell r="AA4834">
            <v>10</v>
          </cell>
          <cell r="AB4834" t="str">
            <v>MÓVEIS E UTENSÍLIOS</v>
          </cell>
          <cell r="AC4834">
            <v>349.5</v>
          </cell>
          <cell r="AD4834" t="str">
            <v>BOM</v>
          </cell>
        </row>
        <row r="4835">
          <cell r="X4835">
            <v>11584</v>
          </cell>
          <cell r="Y4835">
            <v>1793559</v>
          </cell>
          <cell r="Z4835" t="str">
            <v>CEAD</v>
          </cell>
          <cell r="AA4835">
            <v>10</v>
          </cell>
          <cell r="AB4835" t="str">
            <v>MÓVEIS E UTENSÍLIOS</v>
          </cell>
          <cell r="AC4835">
            <v>349.5</v>
          </cell>
          <cell r="AD4835" t="str">
            <v>BOM</v>
          </cell>
        </row>
        <row r="4836">
          <cell r="X4836">
            <v>11585</v>
          </cell>
          <cell r="Y4836">
            <v>1793560</v>
          </cell>
          <cell r="Z4836" t="str">
            <v>CEAD</v>
          </cell>
          <cell r="AA4836">
            <v>10</v>
          </cell>
          <cell r="AB4836" t="str">
            <v>MÓVEIS E UTENSÍLIOS</v>
          </cell>
          <cell r="AC4836">
            <v>349.5</v>
          </cell>
          <cell r="AD4836" t="str">
            <v>BOM</v>
          </cell>
        </row>
        <row r="4837">
          <cell r="X4837">
            <v>11586</v>
          </cell>
          <cell r="Y4837">
            <v>1793561</v>
          </cell>
          <cell r="Z4837" t="str">
            <v>CEAD</v>
          </cell>
          <cell r="AA4837">
            <v>10</v>
          </cell>
          <cell r="AB4837" t="str">
            <v>MÓVEIS E UTENSÍLIOS</v>
          </cell>
          <cell r="AC4837">
            <v>349.5</v>
          </cell>
          <cell r="AD4837" t="str">
            <v>BOM</v>
          </cell>
        </row>
        <row r="4838">
          <cell r="X4838">
            <v>11587</v>
          </cell>
          <cell r="Y4838">
            <v>1793562</v>
          </cell>
          <cell r="Z4838" t="str">
            <v>CEAD</v>
          </cell>
          <cell r="AA4838">
            <v>10</v>
          </cell>
          <cell r="AB4838" t="str">
            <v>MÓVEIS E UTENSÍLIOS</v>
          </cell>
          <cell r="AC4838">
            <v>349.5</v>
          </cell>
          <cell r="AD4838" t="str">
            <v>BOM</v>
          </cell>
        </row>
        <row r="4839">
          <cell r="X4839">
            <v>11588</v>
          </cell>
          <cell r="Y4839">
            <v>1793563</v>
          </cell>
          <cell r="Z4839" t="str">
            <v>CEAD</v>
          </cell>
          <cell r="AA4839">
            <v>10</v>
          </cell>
          <cell r="AB4839" t="str">
            <v>MÓVEIS E UTENSÍLIOS</v>
          </cell>
          <cell r="AC4839">
            <v>349.5</v>
          </cell>
          <cell r="AD4839" t="str">
            <v>BOM</v>
          </cell>
        </row>
        <row r="4840">
          <cell r="X4840">
            <v>11589</v>
          </cell>
          <cell r="Y4840">
            <v>1793564</v>
          </cell>
          <cell r="Z4840" t="str">
            <v>CEAD</v>
          </cell>
          <cell r="AA4840">
            <v>10</v>
          </cell>
          <cell r="AB4840" t="str">
            <v>MÓVEIS E UTENSÍLIOS</v>
          </cell>
          <cell r="AC4840">
            <v>349.5</v>
          </cell>
          <cell r="AD4840" t="str">
            <v>BOM</v>
          </cell>
        </row>
        <row r="4841">
          <cell r="X4841">
            <v>11590</v>
          </cell>
          <cell r="Y4841">
            <v>1793565</v>
          </cell>
          <cell r="Z4841" t="str">
            <v>CEAD</v>
          </cell>
          <cell r="AA4841">
            <v>10</v>
          </cell>
          <cell r="AB4841" t="str">
            <v>MÓVEIS E UTENSÍLIOS</v>
          </cell>
          <cell r="AC4841">
            <v>349.5</v>
          </cell>
          <cell r="AD4841" t="str">
            <v>BOM</v>
          </cell>
        </row>
        <row r="4842">
          <cell r="X4842">
            <v>11591</v>
          </cell>
          <cell r="Y4842">
            <v>1793479</v>
          </cell>
          <cell r="Z4842" t="str">
            <v>CEAD</v>
          </cell>
          <cell r="AA4842">
            <v>10</v>
          </cell>
          <cell r="AB4842" t="str">
            <v>MÓVEIS E UTENSÍLIOS</v>
          </cell>
          <cell r="AC4842">
            <v>349.5</v>
          </cell>
          <cell r="AD4842" t="str">
            <v>BOM</v>
          </cell>
        </row>
        <row r="4843">
          <cell r="X4843">
            <v>11592</v>
          </cell>
          <cell r="Y4843">
            <v>1793480</v>
          </cell>
          <cell r="Z4843" t="str">
            <v>CEAD</v>
          </cell>
          <cell r="AA4843">
            <v>10</v>
          </cell>
          <cell r="AB4843" t="str">
            <v>MÓVEIS E UTENSÍLIOS</v>
          </cell>
          <cell r="AC4843">
            <v>700</v>
          </cell>
          <cell r="AD4843" t="str">
            <v>BOM</v>
          </cell>
        </row>
        <row r="4844">
          <cell r="X4844">
            <v>11593</v>
          </cell>
          <cell r="Y4844">
            <v>1793481</v>
          </cell>
          <cell r="Z4844" t="str">
            <v>CEAD</v>
          </cell>
          <cell r="AA4844">
            <v>10</v>
          </cell>
          <cell r="AB4844" t="str">
            <v>MÓVEIS E UTENSÍLIOS</v>
          </cell>
          <cell r="AC4844">
            <v>700</v>
          </cell>
          <cell r="AD4844" t="str">
            <v>BOM</v>
          </cell>
        </row>
        <row r="4845">
          <cell r="X4845">
            <v>11594</v>
          </cell>
          <cell r="Y4845">
            <v>1793482</v>
          </cell>
          <cell r="Z4845" t="str">
            <v>CEAD</v>
          </cell>
          <cell r="AA4845">
            <v>10</v>
          </cell>
          <cell r="AB4845" t="str">
            <v>MÓVEIS E UTENSÍLIOS</v>
          </cell>
          <cell r="AC4845">
            <v>700</v>
          </cell>
          <cell r="AD4845" t="str">
            <v>BOM</v>
          </cell>
        </row>
        <row r="4846">
          <cell r="X4846">
            <v>11595</v>
          </cell>
          <cell r="Y4846">
            <v>1793483</v>
          </cell>
          <cell r="Z4846" t="str">
            <v>CEAD</v>
          </cell>
          <cell r="AA4846">
            <v>10</v>
          </cell>
          <cell r="AB4846" t="str">
            <v>MÓVEIS E UTENSÍLIOS</v>
          </cell>
          <cell r="AC4846">
            <v>804.455</v>
          </cell>
          <cell r="AD4846" t="str">
            <v>BOM</v>
          </cell>
        </row>
        <row r="4847">
          <cell r="X4847">
            <v>11596</v>
          </cell>
          <cell r="Y4847">
            <v>1793484</v>
          </cell>
          <cell r="Z4847" t="str">
            <v>CEAD</v>
          </cell>
          <cell r="AA4847">
            <v>10</v>
          </cell>
          <cell r="AB4847" t="str">
            <v>MÓVEIS E UTENSÍLIOS</v>
          </cell>
          <cell r="AC4847">
            <v>804.455</v>
          </cell>
          <cell r="AD4847" t="str">
            <v>BOM</v>
          </cell>
        </row>
        <row r="4848">
          <cell r="X4848">
            <v>11597</v>
          </cell>
          <cell r="Y4848">
            <v>1793485</v>
          </cell>
          <cell r="Z4848" t="str">
            <v>CEAD</v>
          </cell>
          <cell r="AA4848">
            <v>10</v>
          </cell>
          <cell r="AB4848" t="str">
            <v>MÓVEIS E UTENSÍLIOS</v>
          </cell>
          <cell r="AC4848">
            <v>804.455</v>
          </cell>
          <cell r="AD4848" t="str">
            <v>BOM</v>
          </cell>
        </row>
        <row r="4849">
          <cell r="X4849">
            <v>11598</v>
          </cell>
          <cell r="Y4849">
            <v>1793486</v>
          </cell>
          <cell r="Z4849" t="str">
            <v>CEAD</v>
          </cell>
          <cell r="AA4849">
            <v>10</v>
          </cell>
          <cell r="AB4849" t="str">
            <v>MÓVEIS E UTENSÍLIOS</v>
          </cell>
          <cell r="AC4849">
            <v>804.455</v>
          </cell>
          <cell r="AD4849" t="str">
            <v>BOM</v>
          </cell>
        </row>
        <row r="4850">
          <cell r="X4850">
            <v>11599</v>
          </cell>
          <cell r="Y4850">
            <v>1793487</v>
          </cell>
          <cell r="Z4850" t="str">
            <v>CEAD</v>
          </cell>
          <cell r="AA4850">
            <v>10</v>
          </cell>
          <cell r="AB4850" t="str">
            <v>MÓVEIS E UTENSÍLIOS</v>
          </cell>
          <cell r="AC4850">
            <v>804.455</v>
          </cell>
          <cell r="AD4850" t="str">
            <v>BOM</v>
          </cell>
        </row>
        <row r="4851">
          <cell r="X4851">
            <v>11600</v>
          </cell>
          <cell r="Y4851">
            <v>1793488</v>
          </cell>
          <cell r="Z4851" t="str">
            <v>CEAD</v>
          </cell>
          <cell r="AA4851">
            <v>10</v>
          </cell>
          <cell r="AB4851" t="str">
            <v>MÓVEIS E UTENSÍLIOS</v>
          </cell>
          <cell r="AC4851">
            <v>804.455</v>
          </cell>
          <cell r="AD4851" t="str">
            <v>BOM</v>
          </cell>
        </row>
        <row r="4852">
          <cell r="X4852">
            <v>11601</v>
          </cell>
          <cell r="Y4852">
            <v>1793489</v>
          </cell>
          <cell r="Z4852" t="str">
            <v>CEAD</v>
          </cell>
          <cell r="AA4852">
            <v>10</v>
          </cell>
          <cell r="AB4852" t="str">
            <v>MÓVEIS E UTENSÍLIOS</v>
          </cell>
          <cell r="AC4852">
            <v>804.455</v>
          </cell>
          <cell r="AD4852" t="str">
            <v>BOM</v>
          </cell>
        </row>
        <row r="4853">
          <cell r="X4853">
            <v>11602</v>
          </cell>
          <cell r="Y4853">
            <v>1793490</v>
          </cell>
          <cell r="Z4853" t="str">
            <v>CEAD</v>
          </cell>
          <cell r="AA4853">
            <v>10</v>
          </cell>
          <cell r="AB4853" t="str">
            <v>MÓVEIS E UTENSÍLIOS</v>
          </cell>
          <cell r="AC4853">
            <v>804.455</v>
          </cell>
          <cell r="AD4853" t="str">
            <v>BOM</v>
          </cell>
        </row>
        <row r="4854">
          <cell r="X4854">
            <v>11603</v>
          </cell>
          <cell r="Y4854">
            <v>1793520</v>
          </cell>
          <cell r="Z4854" t="str">
            <v>CEAD</v>
          </cell>
          <cell r="AA4854">
            <v>10</v>
          </cell>
          <cell r="AB4854" t="str">
            <v>MÓVEIS E UTENSÍLIOS</v>
          </cell>
          <cell r="AC4854">
            <v>804.455</v>
          </cell>
          <cell r="AD4854" t="str">
            <v>BOM</v>
          </cell>
        </row>
        <row r="4855">
          <cell r="X4855">
            <v>11608</v>
          </cell>
          <cell r="Y4855">
            <v>1793771</v>
          </cell>
          <cell r="Z4855" t="str">
            <v>CEAD</v>
          </cell>
          <cell r="AA4855">
            <v>5</v>
          </cell>
          <cell r="AB4855" t="str">
            <v>MAQ. E EQUIPAMENTOS</v>
          </cell>
          <cell r="AC4855">
            <v>492.13</v>
          </cell>
          <cell r="AD4855" t="str">
            <v>BOM</v>
          </cell>
        </row>
        <row r="4856">
          <cell r="X4856">
            <v>11664</v>
          </cell>
          <cell r="Y4856">
            <v>1796244</v>
          </cell>
          <cell r="Z4856" t="str">
            <v>REABILITAÇÃO CARDÍACA</v>
          </cell>
          <cell r="AA4856">
            <v>10</v>
          </cell>
          <cell r="AB4856" t="str">
            <v>MAQ. E EQUIPAMENTOS</v>
          </cell>
          <cell r="AC4856">
            <v>179</v>
          </cell>
          <cell r="AD4856" t="str">
            <v>BOM</v>
          </cell>
        </row>
        <row r="4857">
          <cell r="X4857">
            <v>11665</v>
          </cell>
          <cell r="Y4857">
            <v>1796245</v>
          </cell>
          <cell r="Z4857" t="str">
            <v>REABILITAÇÃO CARDÍACA</v>
          </cell>
          <cell r="AA4857">
            <v>10</v>
          </cell>
          <cell r="AB4857" t="str">
            <v>MAQ. E EQUIPAMENTOS</v>
          </cell>
          <cell r="AC4857">
            <v>179</v>
          </cell>
          <cell r="AD4857" t="str">
            <v>BOM</v>
          </cell>
        </row>
        <row r="4858">
          <cell r="X4858">
            <v>11666</v>
          </cell>
          <cell r="Y4858">
            <v>1796246</v>
          </cell>
          <cell r="Z4858" t="str">
            <v>REABILITAÇÃO CARDÍACA</v>
          </cell>
          <cell r="AA4858">
            <v>10</v>
          </cell>
          <cell r="AB4858" t="str">
            <v>MAQ. E EQUIPAMENTOS</v>
          </cell>
          <cell r="AC4858">
            <v>179</v>
          </cell>
          <cell r="AD4858" t="str">
            <v>BOM</v>
          </cell>
        </row>
        <row r="4859">
          <cell r="X4859">
            <v>11667</v>
          </cell>
          <cell r="Y4859">
            <v>1796247</v>
          </cell>
          <cell r="Z4859" t="str">
            <v>REABILITAÇÃO CARDÍACA</v>
          </cell>
          <cell r="AA4859">
            <v>10</v>
          </cell>
          <cell r="AB4859" t="str">
            <v>MAQ. E EQUIPAMENTOS</v>
          </cell>
          <cell r="AC4859">
            <v>179</v>
          </cell>
          <cell r="AD4859" t="str">
            <v>BOM</v>
          </cell>
        </row>
        <row r="4860">
          <cell r="X4860">
            <v>11668</v>
          </cell>
          <cell r="Y4860">
            <v>1796248</v>
          </cell>
          <cell r="Z4860" t="str">
            <v>REABILITAÇÃO CARDÍACA</v>
          </cell>
          <cell r="AA4860">
            <v>10</v>
          </cell>
          <cell r="AB4860" t="str">
            <v>MAQ. E EQUIPAMENTOS</v>
          </cell>
          <cell r="AC4860">
            <v>179</v>
          </cell>
          <cell r="AD4860" t="str">
            <v>BOM</v>
          </cell>
        </row>
        <row r="4861">
          <cell r="X4861">
            <v>11669</v>
          </cell>
          <cell r="Y4861">
            <v>1796249</v>
          </cell>
          <cell r="Z4861" t="str">
            <v>REABILITAÇÃO CARDÍACA</v>
          </cell>
          <cell r="AA4861">
            <v>10</v>
          </cell>
          <cell r="AB4861" t="str">
            <v>MAQ. E EQUIPAMENTOS</v>
          </cell>
          <cell r="AC4861">
            <v>179</v>
          </cell>
          <cell r="AD4861" t="str">
            <v>BOM</v>
          </cell>
        </row>
        <row r="4862">
          <cell r="X4862">
            <v>11670</v>
          </cell>
          <cell r="Y4862">
            <v>1796250</v>
          </cell>
          <cell r="Z4862" t="str">
            <v>REABILITAÇÃO CARDÍACA</v>
          </cell>
          <cell r="AA4862">
            <v>10</v>
          </cell>
          <cell r="AB4862" t="str">
            <v>MAQ. E EQUIPAMENTOS</v>
          </cell>
          <cell r="AC4862">
            <v>179</v>
          </cell>
          <cell r="AD4862" t="str">
            <v>BOM</v>
          </cell>
        </row>
        <row r="4863">
          <cell r="X4863">
            <v>11671</v>
          </cell>
          <cell r="Y4863">
            <v>1796251</v>
          </cell>
          <cell r="Z4863" t="str">
            <v>REABILITAÇÃO CARDÍACA</v>
          </cell>
          <cell r="AA4863">
            <v>10</v>
          </cell>
          <cell r="AB4863" t="str">
            <v>MAQ. E EQUIPAMENTOS</v>
          </cell>
          <cell r="AC4863">
            <v>179</v>
          </cell>
          <cell r="AD4863" t="str">
            <v>BOM</v>
          </cell>
        </row>
        <row r="4864">
          <cell r="X4864">
            <v>11672</v>
          </cell>
          <cell r="Y4864">
            <v>1796252</v>
          </cell>
          <cell r="Z4864" t="str">
            <v>REABILITAÇÃO CARDÍACA</v>
          </cell>
          <cell r="AA4864">
            <v>10</v>
          </cell>
          <cell r="AB4864" t="str">
            <v>MAQ. E EQUIPAMENTOS</v>
          </cell>
          <cell r="AC4864">
            <v>179</v>
          </cell>
          <cell r="AD4864" t="str">
            <v>BOM</v>
          </cell>
        </row>
        <row r="4865">
          <cell r="X4865">
            <v>11673</v>
          </cell>
          <cell r="Y4865">
            <v>1796253</v>
          </cell>
          <cell r="Z4865" t="str">
            <v>REABILITAÇÃO CARDÍACA</v>
          </cell>
          <cell r="AA4865">
            <v>10</v>
          </cell>
          <cell r="AB4865" t="str">
            <v>MAQ. E EQUIPAMENTOS</v>
          </cell>
          <cell r="AC4865">
            <v>179</v>
          </cell>
          <cell r="AD4865" t="str">
            <v>BOM</v>
          </cell>
        </row>
        <row r="4866">
          <cell r="X4866">
            <v>11674</v>
          </cell>
          <cell r="Y4866">
            <v>1796254</v>
          </cell>
          <cell r="Z4866" t="str">
            <v>REABILITAÇÃO CARDÍACA</v>
          </cell>
          <cell r="AA4866">
            <v>10</v>
          </cell>
          <cell r="AB4866" t="str">
            <v>MAQ. E EQUIPAMENTOS</v>
          </cell>
          <cell r="AC4866">
            <v>179</v>
          </cell>
          <cell r="AD4866" t="str">
            <v>BOM</v>
          </cell>
        </row>
        <row r="4867">
          <cell r="X4867">
            <v>11675</v>
          </cell>
          <cell r="Y4867">
            <v>1796255</v>
          </cell>
          <cell r="Z4867" t="str">
            <v>REABILITAÇÃO CARDÍACA</v>
          </cell>
          <cell r="AA4867">
            <v>10</v>
          </cell>
          <cell r="AB4867" t="str">
            <v>MAQ. E EQUIPAMENTOS</v>
          </cell>
          <cell r="AC4867">
            <v>179</v>
          </cell>
          <cell r="AD4867" t="str">
            <v>BOM</v>
          </cell>
        </row>
        <row r="4868">
          <cell r="X4868">
            <v>11676</v>
          </cell>
          <cell r="Y4868">
            <v>1796256</v>
          </cell>
          <cell r="Z4868" t="str">
            <v>REABILITAÇÃO CARDÍACA</v>
          </cell>
          <cell r="AA4868">
            <v>10</v>
          </cell>
          <cell r="AB4868" t="str">
            <v>MAQ. E EQUIPAMENTOS</v>
          </cell>
          <cell r="AC4868">
            <v>179</v>
          </cell>
          <cell r="AD4868" t="str">
            <v>BOM</v>
          </cell>
        </row>
        <row r="4869">
          <cell r="X4869">
            <v>11677</v>
          </cell>
          <cell r="Y4869">
            <v>1793772</v>
          </cell>
          <cell r="Z4869" t="str">
            <v>REABILITAÇÃO CARDÍACA</v>
          </cell>
          <cell r="AA4869">
            <v>10</v>
          </cell>
          <cell r="AB4869" t="str">
            <v>MAQ. E EQUIPAMENTOS</v>
          </cell>
          <cell r="AC4869">
            <v>25756.16</v>
          </cell>
          <cell r="AD4869" t="str">
            <v>BOM</v>
          </cell>
        </row>
        <row r="4870">
          <cell r="X4870">
            <v>11678</v>
          </cell>
          <cell r="Y4870" t="str">
            <v>1796385 a 1796389</v>
          </cell>
          <cell r="Z4870" t="str">
            <v>REABILITAÇÃO CARDÍACA</v>
          </cell>
          <cell r="AA4870">
            <v>10</v>
          </cell>
          <cell r="AB4870" t="str">
            <v>MAQ. E EQUIPAMENTOS</v>
          </cell>
          <cell r="AC4870">
            <v>16852.55</v>
          </cell>
          <cell r="AD4870" t="str">
            <v>BOM</v>
          </cell>
        </row>
        <row r="4871">
          <cell r="X4871">
            <v>11679</v>
          </cell>
          <cell r="Y4871">
            <v>1793382</v>
          </cell>
          <cell r="Z4871" t="str">
            <v>ÁREAS COMUNS</v>
          </cell>
          <cell r="AA4871">
            <v>3</v>
          </cell>
          <cell r="AB4871" t="str">
            <v>MAQ. E EQUIPAMENTOS</v>
          </cell>
          <cell r="AC4871" t="str">
            <v>-</v>
          </cell>
          <cell r="AD4871" t="str">
            <v>BOM</v>
          </cell>
        </row>
        <row r="4872">
          <cell r="X4872">
            <v>11680</v>
          </cell>
          <cell r="Y4872">
            <v>1793383</v>
          </cell>
          <cell r="Z4872" t="str">
            <v>ÁREAS COMUNS</v>
          </cell>
          <cell r="AA4872">
            <v>3</v>
          </cell>
          <cell r="AB4872" t="str">
            <v>MAQ. E EQUIPAMENTOS</v>
          </cell>
          <cell r="AC4872" t="str">
            <v>-</v>
          </cell>
          <cell r="AD4872" t="str">
            <v>BOM</v>
          </cell>
        </row>
        <row r="4873">
          <cell r="X4873">
            <v>11681</v>
          </cell>
          <cell r="Y4873">
            <v>1793384</v>
          </cell>
          <cell r="Z4873" t="str">
            <v>ÁREAS COMUNS</v>
          </cell>
          <cell r="AA4873">
            <v>3</v>
          </cell>
          <cell r="AB4873" t="str">
            <v>MAQ. E EQUIPAMENTOS</v>
          </cell>
          <cell r="AC4873" t="str">
            <v>-</v>
          </cell>
          <cell r="AD4873" t="str">
            <v>BOM</v>
          </cell>
        </row>
        <row r="4874">
          <cell r="X4874">
            <v>11682</v>
          </cell>
          <cell r="Y4874">
            <v>1793385</v>
          </cell>
          <cell r="Z4874" t="str">
            <v>ÁREAS COMUNS</v>
          </cell>
          <cell r="AA4874">
            <v>3</v>
          </cell>
          <cell r="AB4874" t="str">
            <v>MAQ. E EQUIPAMENTOS</v>
          </cell>
          <cell r="AC4874" t="str">
            <v>-</v>
          </cell>
          <cell r="AD4874" t="str">
            <v>BOM</v>
          </cell>
        </row>
        <row r="4875">
          <cell r="X4875">
            <v>11683</v>
          </cell>
          <cell r="Y4875">
            <v>1793386</v>
          </cell>
          <cell r="Z4875" t="str">
            <v>ÁREAS COMUNS</v>
          </cell>
          <cell r="AA4875">
            <v>3</v>
          </cell>
          <cell r="AB4875" t="str">
            <v>MAQ. E EQUIPAMENTOS</v>
          </cell>
          <cell r="AC4875" t="str">
            <v>-</v>
          </cell>
          <cell r="AD4875" t="str">
            <v>BOM</v>
          </cell>
        </row>
        <row r="4876">
          <cell r="X4876">
            <v>11684</v>
          </cell>
          <cell r="Y4876">
            <v>1793387</v>
          </cell>
          <cell r="Z4876" t="str">
            <v>ÁREAS COMUNS</v>
          </cell>
          <cell r="AA4876">
            <v>3</v>
          </cell>
          <cell r="AB4876" t="str">
            <v>MAQ. E EQUIPAMENTOS</v>
          </cell>
          <cell r="AC4876" t="str">
            <v>-</v>
          </cell>
          <cell r="AD4876" t="str">
            <v>BOM</v>
          </cell>
        </row>
        <row r="4877">
          <cell r="X4877">
            <v>11685</v>
          </cell>
          <cell r="Y4877">
            <v>1793388</v>
          </cell>
          <cell r="Z4877" t="str">
            <v>ÁREAS COMUNS</v>
          </cell>
          <cell r="AA4877">
            <v>3</v>
          </cell>
          <cell r="AB4877" t="str">
            <v>MAQ. E EQUIPAMENTOS</v>
          </cell>
          <cell r="AC4877" t="str">
            <v>-</v>
          </cell>
          <cell r="AD4877" t="str">
            <v>BOM</v>
          </cell>
        </row>
        <row r="4878">
          <cell r="X4878">
            <v>11686</v>
          </cell>
          <cell r="Y4878">
            <v>1793389</v>
          </cell>
          <cell r="Z4878" t="str">
            <v>ÁREAS COMUNS</v>
          </cell>
          <cell r="AA4878">
            <v>3</v>
          </cell>
          <cell r="AB4878" t="str">
            <v>MAQ. E EQUIPAMENTOS</v>
          </cell>
          <cell r="AC4878" t="str">
            <v>-</v>
          </cell>
          <cell r="AD4878" t="str">
            <v>BOM</v>
          </cell>
        </row>
        <row r="4879">
          <cell r="X4879">
            <v>11687</v>
          </cell>
          <cell r="Y4879">
            <v>1793390</v>
          </cell>
          <cell r="Z4879" t="str">
            <v>ÁREAS COMUNS</v>
          </cell>
          <cell r="AA4879">
            <v>3</v>
          </cell>
          <cell r="AB4879" t="str">
            <v>MAQ. E EQUIPAMENTOS</v>
          </cell>
          <cell r="AC4879" t="str">
            <v>-</v>
          </cell>
          <cell r="AD4879" t="str">
            <v>BOM</v>
          </cell>
        </row>
        <row r="4880">
          <cell r="X4880">
            <v>11688</v>
          </cell>
          <cell r="Y4880">
            <v>1793391</v>
          </cell>
          <cell r="Z4880" t="str">
            <v>ÁREAS COMUNS</v>
          </cell>
          <cell r="AA4880">
            <v>3</v>
          </cell>
          <cell r="AB4880" t="str">
            <v>MAQ. E EQUIPAMENTOS</v>
          </cell>
          <cell r="AC4880" t="str">
            <v>-</v>
          </cell>
          <cell r="AD4880" t="str">
            <v>BOM</v>
          </cell>
        </row>
        <row r="4881">
          <cell r="X4881">
            <v>11689</v>
          </cell>
          <cell r="Y4881">
            <v>1793392</v>
          </cell>
          <cell r="Z4881" t="str">
            <v>ÁREAS COMUNS</v>
          </cell>
          <cell r="AA4881">
            <v>3</v>
          </cell>
          <cell r="AB4881" t="str">
            <v>MAQ. E EQUIPAMENTOS</v>
          </cell>
          <cell r="AC4881" t="str">
            <v>-</v>
          </cell>
          <cell r="AD4881" t="str">
            <v>BOM</v>
          </cell>
        </row>
        <row r="4882">
          <cell r="X4882">
            <v>11690</v>
          </cell>
          <cell r="Y4882">
            <v>1793393</v>
          </cell>
          <cell r="Z4882" t="str">
            <v>ÁREAS COMUNS</v>
          </cell>
          <cell r="AA4882">
            <v>3</v>
          </cell>
          <cell r="AB4882" t="str">
            <v>MAQ. E EQUIPAMENTOS</v>
          </cell>
          <cell r="AC4882" t="str">
            <v>-</v>
          </cell>
          <cell r="AD4882" t="str">
            <v>BOM</v>
          </cell>
        </row>
        <row r="4883">
          <cell r="X4883">
            <v>11691</v>
          </cell>
          <cell r="Y4883">
            <v>1793394</v>
          </cell>
          <cell r="Z4883" t="str">
            <v>ÁREAS COMUNS</v>
          </cell>
          <cell r="AA4883">
            <v>3</v>
          </cell>
          <cell r="AB4883" t="str">
            <v>MAQ. E EQUIPAMENTOS</v>
          </cell>
          <cell r="AC4883" t="str">
            <v>-</v>
          </cell>
          <cell r="AD4883" t="str">
            <v>BOM</v>
          </cell>
        </row>
        <row r="4884">
          <cell r="X4884">
            <v>11692</v>
          </cell>
          <cell r="Y4884">
            <v>1793395</v>
          </cell>
          <cell r="Z4884" t="str">
            <v>ÁREAS COMUNS</v>
          </cell>
          <cell r="AA4884">
            <v>3</v>
          </cell>
          <cell r="AB4884" t="str">
            <v>MAQ. E EQUIPAMENTOS</v>
          </cell>
          <cell r="AC4884" t="str">
            <v>-</v>
          </cell>
          <cell r="AD4884" t="str">
            <v>BOM</v>
          </cell>
        </row>
        <row r="4885">
          <cell r="X4885">
            <v>11693</v>
          </cell>
          <cell r="Y4885">
            <v>1793396</v>
          </cell>
          <cell r="Z4885" t="str">
            <v>ÁREAS COMUNS</v>
          </cell>
          <cell r="AA4885">
            <v>3</v>
          </cell>
          <cell r="AB4885" t="str">
            <v>MAQ. E EQUIPAMENTOS</v>
          </cell>
          <cell r="AC4885" t="str">
            <v>-</v>
          </cell>
          <cell r="AD4885" t="str">
            <v>BOM</v>
          </cell>
        </row>
        <row r="4886">
          <cell r="X4886">
            <v>11694</v>
          </cell>
          <cell r="Y4886">
            <v>1793397</v>
          </cell>
          <cell r="Z4886" t="str">
            <v>ÁREAS COMUNS</v>
          </cell>
          <cell r="AA4886">
            <v>3</v>
          </cell>
          <cell r="AB4886" t="str">
            <v>MAQ. E EQUIPAMENTOS</v>
          </cell>
          <cell r="AC4886" t="str">
            <v>-</v>
          </cell>
          <cell r="AD4886" t="str">
            <v>BOM</v>
          </cell>
        </row>
        <row r="4887">
          <cell r="X4887">
            <v>11695</v>
          </cell>
          <cell r="Y4887">
            <v>1793398</v>
          </cell>
          <cell r="Z4887" t="str">
            <v>ÁREAS COMUNS</v>
          </cell>
          <cell r="AA4887">
            <v>3</v>
          </cell>
          <cell r="AB4887" t="str">
            <v>MAQ. E EQUIPAMENTOS</v>
          </cell>
          <cell r="AC4887" t="str">
            <v>-</v>
          </cell>
          <cell r="AD4887" t="str">
            <v>BOM</v>
          </cell>
        </row>
        <row r="4888">
          <cell r="X4888">
            <v>11696</v>
          </cell>
          <cell r="Y4888">
            <v>1793399</v>
          </cell>
          <cell r="Z4888" t="str">
            <v>ÁREAS COMUNS</v>
          </cell>
          <cell r="AA4888">
            <v>3</v>
          </cell>
          <cell r="AB4888" t="str">
            <v>MAQ. E EQUIPAMENTOS</v>
          </cell>
          <cell r="AC4888" t="str">
            <v>-</v>
          </cell>
          <cell r="AD4888" t="str">
            <v>BOM</v>
          </cell>
        </row>
        <row r="4889">
          <cell r="X4889">
            <v>11697</v>
          </cell>
          <cell r="Y4889">
            <v>1793400</v>
          </cell>
          <cell r="Z4889" t="str">
            <v>ÁREAS COMUNS</v>
          </cell>
          <cell r="AA4889">
            <v>3</v>
          </cell>
          <cell r="AB4889" t="str">
            <v>MAQ. E EQUIPAMENTOS</v>
          </cell>
          <cell r="AC4889" t="str">
            <v>-</v>
          </cell>
          <cell r="AD4889" t="str">
            <v>BOM</v>
          </cell>
        </row>
        <row r="4890">
          <cell r="X4890">
            <v>11698</v>
          </cell>
          <cell r="Y4890">
            <v>1793401</v>
          </cell>
          <cell r="Z4890" t="str">
            <v>ÁREAS COMUNS</v>
          </cell>
          <cell r="AA4890">
            <v>3</v>
          </cell>
          <cell r="AB4890" t="str">
            <v>MAQ. E EQUIPAMENTOS</v>
          </cell>
          <cell r="AC4890" t="str">
            <v>-</v>
          </cell>
          <cell r="AD4890" t="str">
            <v>BOM</v>
          </cell>
        </row>
        <row r="4891">
          <cell r="X4891">
            <v>11699</v>
          </cell>
          <cell r="Y4891">
            <v>1793402</v>
          </cell>
          <cell r="Z4891" t="str">
            <v>ÁREAS COMUNS</v>
          </cell>
          <cell r="AA4891">
            <v>3</v>
          </cell>
          <cell r="AB4891" t="str">
            <v>MAQ. E EQUIPAMENTOS</v>
          </cell>
          <cell r="AC4891" t="str">
            <v>-</v>
          </cell>
          <cell r="AD4891" t="str">
            <v>BOM</v>
          </cell>
        </row>
        <row r="4892">
          <cell r="X4892">
            <v>11700</v>
          </cell>
          <cell r="Y4892">
            <v>1793403</v>
          </cell>
          <cell r="Z4892" t="str">
            <v>ÁREAS COMUNS</v>
          </cell>
          <cell r="AA4892">
            <v>3</v>
          </cell>
          <cell r="AB4892" t="str">
            <v>MAQ. E EQUIPAMENTOS</v>
          </cell>
          <cell r="AC4892" t="str">
            <v>-</v>
          </cell>
          <cell r="AD4892" t="str">
            <v>BOM</v>
          </cell>
        </row>
        <row r="4893">
          <cell r="X4893">
            <v>11701</v>
          </cell>
          <cell r="Y4893">
            <v>1793404</v>
          </cell>
          <cell r="Z4893" t="str">
            <v>ÁREAS COMUNS</v>
          </cell>
          <cell r="AA4893">
            <v>3</v>
          </cell>
          <cell r="AB4893" t="str">
            <v>MAQ. E EQUIPAMENTOS</v>
          </cell>
          <cell r="AC4893" t="str">
            <v>-</v>
          </cell>
          <cell r="AD4893" t="str">
            <v>BOM</v>
          </cell>
        </row>
        <row r="4894">
          <cell r="X4894">
            <v>11702</v>
          </cell>
          <cell r="Y4894">
            <v>1793405</v>
          </cell>
          <cell r="Z4894" t="str">
            <v>ÁREAS COMUNS</v>
          </cell>
          <cell r="AA4894">
            <v>3</v>
          </cell>
          <cell r="AB4894" t="str">
            <v>MAQ. E EQUIPAMENTOS</v>
          </cell>
          <cell r="AC4894" t="str">
            <v>-</v>
          </cell>
          <cell r="AD4894" t="str">
            <v>BOM</v>
          </cell>
        </row>
        <row r="4895">
          <cell r="X4895">
            <v>11703</v>
          </cell>
          <cell r="Y4895">
            <v>1793406</v>
          </cell>
          <cell r="Z4895" t="str">
            <v>ÁREAS COMUNS</v>
          </cell>
          <cell r="AA4895">
            <v>3</v>
          </cell>
          <cell r="AB4895" t="str">
            <v>MAQ. E EQUIPAMENTOS</v>
          </cell>
          <cell r="AC4895" t="str">
            <v>-</v>
          </cell>
          <cell r="AD4895" t="str">
            <v>BOM</v>
          </cell>
        </row>
        <row r="4896">
          <cell r="X4896">
            <v>11704</v>
          </cell>
          <cell r="Y4896">
            <v>1793407</v>
          </cell>
          <cell r="Z4896" t="str">
            <v>ÁREAS COMUNS</v>
          </cell>
          <cell r="AA4896">
            <v>3</v>
          </cell>
          <cell r="AB4896" t="str">
            <v>MAQ. E EQUIPAMENTOS</v>
          </cell>
          <cell r="AC4896" t="str">
            <v>-</v>
          </cell>
          <cell r="AD4896" t="str">
            <v>BOM</v>
          </cell>
        </row>
        <row r="4897">
          <cell r="X4897">
            <v>11705</v>
          </cell>
          <cell r="Y4897">
            <v>1793408</v>
          </cell>
          <cell r="Z4897" t="str">
            <v>ÁREAS COMUNS</v>
          </cell>
          <cell r="AA4897">
            <v>3</v>
          </cell>
          <cell r="AB4897" t="str">
            <v>MAQ. E EQUIPAMENTOS</v>
          </cell>
          <cell r="AC4897" t="str">
            <v>-</v>
          </cell>
          <cell r="AD4897" t="str">
            <v>BOM</v>
          </cell>
        </row>
        <row r="4898">
          <cell r="X4898">
            <v>11706</v>
          </cell>
          <cell r="Y4898">
            <v>1793409</v>
          </cell>
          <cell r="Z4898" t="str">
            <v>ÁREAS COMUNS</v>
          </cell>
          <cell r="AA4898">
            <v>3</v>
          </cell>
          <cell r="AB4898" t="str">
            <v>MAQ. E EQUIPAMENTOS</v>
          </cell>
          <cell r="AC4898" t="str">
            <v>-</v>
          </cell>
          <cell r="AD4898" t="str">
            <v>BOM</v>
          </cell>
        </row>
        <row r="4899">
          <cell r="X4899">
            <v>11707</v>
          </cell>
          <cell r="Y4899">
            <v>1793410</v>
          </cell>
          <cell r="Z4899" t="str">
            <v>ÁREAS COMUNS</v>
          </cell>
          <cell r="AA4899">
            <v>3</v>
          </cell>
          <cell r="AB4899" t="str">
            <v>MAQ. E EQUIPAMENTOS</v>
          </cell>
          <cell r="AC4899" t="str">
            <v>-</v>
          </cell>
          <cell r="AD4899" t="str">
            <v>BOM</v>
          </cell>
        </row>
        <row r="4900">
          <cell r="X4900">
            <v>11708</v>
          </cell>
          <cell r="Y4900">
            <v>1793411</v>
          </cell>
          <cell r="Z4900" t="str">
            <v>ÁREAS COMUNS</v>
          </cell>
          <cell r="AA4900">
            <v>3</v>
          </cell>
          <cell r="AB4900" t="str">
            <v>MAQ. E EQUIPAMENTOS</v>
          </cell>
          <cell r="AC4900" t="str">
            <v>-</v>
          </cell>
          <cell r="AD4900" t="str">
            <v>BOM</v>
          </cell>
        </row>
        <row r="4901">
          <cell r="X4901">
            <v>11709</v>
          </cell>
          <cell r="Y4901">
            <v>1793412</v>
          </cell>
          <cell r="Z4901" t="str">
            <v>ÁREAS COMUNS</v>
          </cell>
          <cell r="AA4901">
            <v>3</v>
          </cell>
          <cell r="AB4901" t="str">
            <v>MAQ. E EQUIPAMENTOS</v>
          </cell>
          <cell r="AC4901" t="str">
            <v>-</v>
          </cell>
          <cell r="AD4901" t="str">
            <v>BOM</v>
          </cell>
        </row>
        <row r="4902">
          <cell r="X4902">
            <v>11710</v>
          </cell>
          <cell r="Y4902">
            <v>1793413</v>
          </cell>
          <cell r="Z4902" t="str">
            <v>ÁREAS COMUNS</v>
          </cell>
          <cell r="AA4902">
            <v>3</v>
          </cell>
          <cell r="AB4902" t="str">
            <v>MAQ. E EQUIPAMENTOS</v>
          </cell>
          <cell r="AC4902" t="str">
            <v>-</v>
          </cell>
          <cell r="AD4902" t="str">
            <v>BOM</v>
          </cell>
        </row>
        <row r="4903">
          <cell r="X4903">
            <v>11711</v>
          </cell>
          <cell r="Y4903">
            <v>1793414</v>
          </cell>
          <cell r="Z4903" t="str">
            <v>ÁREAS COMUNS</v>
          </cell>
          <cell r="AA4903">
            <v>3</v>
          </cell>
          <cell r="AB4903" t="str">
            <v>MAQ. E EQUIPAMENTOS</v>
          </cell>
          <cell r="AC4903" t="str">
            <v>-</v>
          </cell>
          <cell r="AD4903" t="str">
            <v>BOM</v>
          </cell>
        </row>
        <row r="4904">
          <cell r="X4904">
            <v>11712</v>
          </cell>
          <cell r="Y4904">
            <v>1793415</v>
          </cell>
          <cell r="Z4904" t="str">
            <v>ÁREAS COMUNS</v>
          </cell>
          <cell r="AA4904">
            <v>3</v>
          </cell>
          <cell r="AB4904" t="str">
            <v>MAQ. E EQUIPAMENTOS</v>
          </cell>
          <cell r="AC4904" t="str">
            <v>-</v>
          </cell>
          <cell r="AD4904" t="str">
            <v>BOM</v>
          </cell>
        </row>
        <row r="4905">
          <cell r="X4905">
            <v>11713</v>
          </cell>
          <cell r="Y4905">
            <v>1793416</v>
          </cell>
          <cell r="Z4905" t="str">
            <v>ÁREAS COMUNS</v>
          </cell>
          <cell r="AA4905">
            <v>3</v>
          </cell>
          <cell r="AB4905" t="str">
            <v>MAQ. E EQUIPAMENTOS</v>
          </cell>
          <cell r="AC4905" t="str">
            <v>-</v>
          </cell>
          <cell r="AD4905" t="str">
            <v>BOM</v>
          </cell>
        </row>
        <row r="4906">
          <cell r="X4906">
            <v>11714</v>
          </cell>
          <cell r="Y4906">
            <v>1793417</v>
          </cell>
          <cell r="Z4906" t="str">
            <v>ÁREAS COMUNS</v>
          </cell>
          <cell r="AA4906">
            <v>3</v>
          </cell>
          <cell r="AB4906" t="str">
            <v>MAQ. E EQUIPAMENTOS</v>
          </cell>
          <cell r="AC4906" t="str">
            <v>-</v>
          </cell>
          <cell r="AD4906" t="str">
            <v>BOM</v>
          </cell>
        </row>
        <row r="4907">
          <cell r="X4907">
            <v>11715</v>
          </cell>
          <cell r="Y4907">
            <v>1793418</v>
          </cell>
          <cell r="Z4907" t="str">
            <v>ÁREAS COMUNS</v>
          </cell>
          <cell r="AA4907">
            <v>3</v>
          </cell>
          <cell r="AB4907" t="str">
            <v>MAQ. E EQUIPAMENTOS</v>
          </cell>
          <cell r="AC4907" t="str">
            <v>-</v>
          </cell>
          <cell r="AD4907" t="str">
            <v>BOM</v>
          </cell>
        </row>
        <row r="4908">
          <cell r="X4908">
            <v>11716</v>
          </cell>
          <cell r="Y4908">
            <v>1793419</v>
          </cell>
          <cell r="Z4908" t="str">
            <v>ÁREAS COMUNS</v>
          </cell>
          <cell r="AA4908">
            <v>3</v>
          </cell>
          <cell r="AB4908" t="str">
            <v>MAQ. E EQUIPAMENTOS</v>
          </cell>
          <cell r="AC4908" t="str">
            <v>-</v>
          </cell>
          <cell r="AD4908" t="str">
            <v>BOM</v>
          </cell>
        </row>
        <row r="4909">
          <cell r="X4909">
            <v>11717</v>
          </cell>
          <cell r="Y4909">
            <v>1793420</v>
          </cell>
          <cell r="Z4909" t="str">
            <v>ÁREAS COMUNS</v>
          </cell>
          <cell r="AA4909">
            <v>3</v>
          </cell>
          <cell r="AB4909" t="str">
            <v>MAQ. E EQUIPAMENTOS</v>
          </cell>
          <cell r="AC4909" t="str">
            <v>-</v>
          </cell>
          <cell r="AD4909" t="str">
            <v>BOM</v>
          </cell>
        </row>
        <row r="4910">
          <cell r="X4910">
            <v>11718</v>
          </cell>
          <cell r="Y4910">
            <v>1793421</v>
          </cell>
          <cell r="Z4910" t="str">
            <v>ÁREAS COMUNS</v>
          </cell>
          <cell r="AA4910">
            <v>3</v>
          </cell>
          <cell r="AB4910" t="str">
            <v>MAQ. E EQUIPAMENTOS</v>
          </cell>
          <cell r="AC4910" t="str">
            <v>-</v>
          </cell>
          <cell r="AD4910" t="str">
            <v>BOM</v>
          </cell>
        </row>
        <row r="4911">
          <cell r="X4911">
            <v>11719</v>
          </cell>
          <cell r="Y4911">
            <v>1793422</v>
          </cell>
          <cell r="Z4911" t="str">
            <v>ÁREAS COMUNS</v>
          </cell>
          <cell r="AA4911">
            <v>3</v>
          </cell>
          <cell r="AB4911" t="str">
            <v>MAQ. E EQUIPAMENTOS</v>
          </cell>
          <cell r="AC4911" t="str">
            <v>-</v>
          </cell>
          <cell r="AD4911" t="str">
            <v>BOM</v>
          </cell>
        </row>
        <row r="4912">
          <cell r="X4912">
            <v>11720</v>
          </cell>
          <cell r="Y4912">
            <v>1793423</v>
          </cell>
          <cell r="Z4912" t="str">
            <v>ÁREAS COMUNS</v>
          </cell>
          <cell r="AA4912">
            <v>3</v>
          </cell>
          <cell r="AB4912" t="str">
            <v>MAQ. E EQUIPAMENTOS</v>
          </cell>
          <cell r="AC4912" t="str">
            <v>-</v>
          </cell>
          <cell r="AD4912" t="str">
            <v>BOM</v>
          </cell>
        </row>
        <row r="4913">
          <cell r="X4913">
            <v>11721</v>
          </cell>
          <cell r="Y4913">
            <v>1793424</v>
          </cell>
          <cell r="Z4913" t="str">
            <v>ÁREAS COMUNS</v>
          </cell>
          <cell r="AA4913">
            <v>7</v>
          </cell>
          <cell r="AB4913" t="str">
            <v>EQUIP. DE INFORMÁTICA</v>
          </cell>
          <cell r="AC4913">
            <v>432.5</v>
          </cell>
          <cell r="AD4913" t="str">
            <v>BOM</v>
          </cell>
        </row>
        <row r="4914">
          <cell r="X4914">
            <v>11723</v>
          </cell>
          <cell r="Y4914">
            <v>1793425</v>
          </cell>
          <cell r="Z4914" t="str">
            <v>ÁREAS COMUNS</v>
          </cell>
          <cell r="AA4914">
            <v>3</v>
          </cell>
          <cell r="AB4914" t="str">
            <v>MAQ. E EQUIPAMENTOS</v>
          </cell>
          <cell r="AC4914" t="str">
            <v>-</v>
          </cell>
          <cell r="AD4914" t="str">
            <v>BOM</v>
          </cell>
        </row>
        <row r="4915">
          <cell r="X4915">
            <v>11724</v>
          </cell>
          <cell r="Y4915">
            <v>1793426</v>
          </cell>
          <cell r="Z4915" t="str">
            <v>ÁREAS COMUNS</v>
          </cell>
          <cell r="AA4915">
            <v>3</v>
          </cell>
          <cell r="AB4915" t="str">
            <v>MAQ. E EQUIPAMENTOS</v>
          </cell>
          <cell r="AC4915" t="str">
            <v>-</v>
          </cell>
          <cell r="AD4915" t="str">
            <v>BOM</v>
          </cell>
        </row>
        <row r="4916">
          <cell r="X4916">
            <v>11725</v>
          </cell>
          <cell r="Y4916">
            <v>1793427</v>
          </cell>
          <cell r="Z4916" t="str">
            <v>ÁREAS COMUNS</v>
          </cell>
          <cell r="AA4916">
            <v>3</v>
          </cell>
          <cell r="AB4916" t="str">
            <v>MAQ. E EQUIPAMENTOS</v>
          </cell>
          <cell r="AC4916" t="str">
            <v>-</v>
          </cell>
          <cell r="AD4916" t="str">
            <v>BOM</v>
          </cell>
        </row>
        <row r="4917">
          <cell r="X4917">
            <v>11726</v>
          </cell>
          <cell r="Y4917">
            <v>1793428</v>
          </cell>
          <cell r="Z4917" t="str">
            <v>ÁREAS COMUNS</v>
          </cell>
          <cell r="AA4917">
            <v>3</v>
          </cell>
          <cell r="AB4917" t="str">
            <v>MAQ. E EQUIPAMENTOS</v>
          </cell>
          <cell r="AC4917" t="str">
            <v>-</v>
          </cell>
          <cell r="AD4917" t="str">
            <v>BOM</v>
          </cell>
        </row>
        <row r="4918">
          <cell r="X4918">
            <v>11727</v>
          </cell>
          <cell r="Y4918">
            <v>1793429</v>
          </cell>
          <cell r="Z4918" t="str">
            <v>ÁREAS COMUNS</v>
          </cell>
          <cell r="AA4918">
            <v>3</v>
          </cell>
          <cell r="AB4918" t="str">
            <v>MAQ. E EQUIPAMENTOS</v>
          </cell>
          <cell r="AC4918" t="str">
            <v>-</v>
          </cell>
          <cell r="AD4918" t="str">
            <v>BOM</v>
          </cell>
        </row>
        <row r="4919">
          <cell r="X4919">
            <v>11728</v>
          </cell>
          <cell r="Y4919">
            <v>1794971</v>
          </cell>
          <cell r="Z4919" t="str">
            <v>CEAD – AUDITÓRIO</v>
          </cell>
          <cell r="AA4919">
            <v>5</v>
          </cell>
          <cell r="AB4919" t="str">
            <v>MÓVEIS E UTENSÍLIOS</v>
          </cell>
          <cell r="AC4919" t="str">
            <v>-</v>
          </cell>
          <cell r="AD4919" t="str">
            <v>BOM</v>
          </cell>
        </row>
        <row r="4920">
          <cell r="X4920">
            <v>11729</v>
          </cell>
          <cell r="Y4920">
            <v>1794972</v>
          </cell>
          <cell r="Z4920" t="str">
            <v>CEAD – AUDITÓRIO</v>
          </cell>
          <cell r="AA4920">
            <v>5</v>
          </cell>
          <cell r="AB4920" t="str">
            <v>MÓVEIS E UTENSÍLIOS</v>
          </cell>
          <cell r="AC4920" t="str">
            <v>-</v>
          </cell>
          <cell r="AD4920" t="str">
            <v>BOM</v>
          </cell>
        </row>
        <row r="4921">
          <cell r="X4921">
            <v>11730</v>
          </cell>
          <cell r="Y4921">
            <v>1794943</v>
          </cell>
          <cell r="Z4921" t="str">
            <v>CENTRO CIRÚRGICO</v>
          </cell>
          <cell r="AA4921">
            <v>5</v>
          </cell>
          <cell r="AB4921" t="str">
            <v>MÓVEIS E UTENSÍLIOS</v>
          </cell>
          <cell r="AC4921">
            <v>340</v>
          </cell>
          <cell r="AD4921" t="str">
            <v>BOM</v>
          </cell>
        </row>
        <row r="4922">
          <cell r="X4922">
            <v>11731</v>
          </cell>
          <cell r="Y4922">
            <v>1794944</v>
          </cell>
          <cell r="Z4922" t="str">
            <v>CENTRO CIRÚRGICO</v>
          </cell>
          <cell r="AA4922">
            <v>5</v>
          </cell>
          <cell r="AB4922" t="str">
            <v>MÓVEIS E UTENSÍLIOS</v>
          </cell>
          <cell r="AC4922">
            <v>340</v>
          </cell>
          <cell r="AD4922" t="str">
            <v>BOM</v>
          </cell>
        </row>
        <row r="4923">
          <cell r="X4923">
            <v>11732</v>
          </cell>
          <cell r="Y4923">
            <v>1794945</v>
          </cell>
          <cell r="Z4923" t="str">
            <v>CENTRO CIRÚRGICO</v>
          </cell>
          <cell r="AA4923">
            <v>5</v>
          </cell>
          <cell r="AB4923" t="str">
            <v>MÓVEIS E UTENSÍLIOS</v>
          </cell>
          <cell r="AC4923">
            <v>340</v>
          </cell>
          <cell r="AD4923" t="str">
            <v>BOM</v>
          </cell>
        </row>
        <row r="4924">
          <cell r="X4924">
            <v>11733</v>
          </cell>
          <cell r="Y4924">
            <v>1794946</v>
          </cell>
          <cell r="Z4924" t="str">
            <v>CENTRO CIRÚRGICO</v>
          </cell>
          <cell r="AA4924">
            <v>5</v>
          </cell>
          <cell r="AB4924" t="str">
            <v>MÓVEIS E UTENSÍLIOS</v>
          </cell>
          <cell r="AC4924">
            <v>340</v>
          </cell>
          <cell r="AD4924" t="str">
            <v>BOM</v>
          </cell>
        </row>
        <row r="4925">
          <cell r="X4925">
            <v>11734</v>
          </cell>
          <cell r="Y4925">
            <v>1794947</v>
          </cell>
          <cell r="Z4925" t="str">
            <v>CENTRO CIRÚRGICO</v>
          </cell>
          <cell r="AA4925">
            <v>5</v>
          </cell>
          <cell r="AB4925" t="str">
            <v>MÓVEIS E UTENSÍLIOS</v>
          </cell>
          <cell r="AC4925">
            <v>340</v>
          </cell>
          <cell r="AD4925" t="str">
            <v>BOM</v>
          </cell>
        </row>
        <row r="4926">
          <cell r="X4926">
            <v>11735</v>
          </cell>
          <cell r="Y4926">
            <v>1794948</v>
          </cell>
          <cell r="Z4926" t="str">
            <v>CENTRO CIRÚRGICO</v>
          </cell>
          <cell r="AA4926">
            <v>5</v>
          </cell>
          <cell r="AB4926" t="str">
            <v>MÓVEIS E UTENSÍLIOS</v>
          </cell>
          <cell r="AC4926">
            <v>340</v>
          </cell>
          <cell r="AD4926" t="str">
            <v>BOM</v>
          </cell>
        </row>
        <row r="4927">
          <cell r="X4927">
            <v>11736</v>
          </cell>
          <cell r="Y4927">
            <v>1794949</v>
          </cell>
          <cell r="Z4927" t="str">
            <v>CENTRO CIRÚRGICO</v>
          </cell>
          <cell r="AA4927">
            <v>5</v>
          </cell>
          <cell r="AB4927" t="str">
            <v>MÓVEIS E UTENSÍLIOS</v>
          </cell>
          <cell r="AC4927">
            <v>340</v>
          </cell>
          <cell r="AD4927" t="str">
            <v>BOM</v>
          </cell>
        </row>
        <row r="4928">
          <cell r="X4928">
            <v>11737</v>
          </cell>
          <cell r="Y4928">
            <v>1794950</v>
          </cell>
          <cell r="Z4928" t="str">
            <v>CENTRO CIRÚRGICO</v>
          </cell>
          <cell r="AA4928">
            <v>5</v>
          </cell>
          <cell r="AB4928" t="str">
            <v>MÓVEIS E UTENSÍLIOS</v>
          </cell>
          <cell r="AC4928">
            <v>340</v>
          </cell>
          <cell r="AD4928" t="str">
            <v>BOM</v>
          </cell>
        </row>
        <row r="4929">
          <cell r="X4929">
            <v>11738</v>
          </cell>
          <cell r="Y4929">
            <v>1794951</v>
          </cell>
          <cell r="Z4929" t="str">
            <v>CENTRO CIRÚRGICO</v>
          </cell>
          <cell r="AA4929">
            <v>5</v>
          </cell>
          <cell r="AB4929" t="str">
            <v>MÓVEIS E UTENSÍLIOS</v>
          </cell>
          <cell r="AC4929">
            <v>340</v>
          </cell>
          <cell r="AD4929" t="str">
            <v>BOM</v>
          </cell>
        </row>
        <row r="4930">
          <cell r="X4930">
            <v>11739</v>
          </cell>
          <cell r="Y4930">
            <v>1794952</v>
          </cell>
          <cell r="Z4930" t="str">
            <v>CENTRO CIRÚRGICO</v>
          </cell>
          <cell r="AA4930">
            <v>5</v>
          </cell>
          <cell r="AB4930" t="str">
            <v>MÓVEIS E UTENSÍLIOS</v>
          </cell>
          <cell r="AC4930">
            <v>340</v>
          </cell>
          <cell r="AD4930" t="str">
            <v>BOM</v>
          </cell>
        </row>
        <row r="4931">
          <cell r="X4931">
            <v>11740</v>
          </cell>
          <cell r="Y4931">
            <v>1794953</v>
          </cell>
          <cell r="Z4931" t="str">
            <v>CENTRO CIRÚRGICO</v>
          </cell>
          <cell r="AA4931">
            <v>5</v>
          </cell>
          <cell r="AB4931" t="str">
            <v>MÓVEIS E UTENSÍLIOS</v>
          </cell>
          <cell r="AC4931">
            <v>340</v>
          </cell>
          <cell r="AD4931" t="str">
            <v>BOM</v>
          </cell>
        </row>
        <row r="4932">
          <cell r="X4932">
            <v>11741</v>
          </cell>
          <cell r="Y4932">
            <v>1794954</v>
          </cell>
          <cell r="Z4932" t="str">
            <v>CENTRO CIRÚRGICO</v>
          </cell>
          <cell r="AA4932">
            <v>5</v>
          </cell>
          <cell r="AB4932" t="str">
            <v>MÓVEIS E UTENSÍLIOS</v>
          </cell>
          <cell r="AC4932">
            <v>340</v>
          </cell>
          <cell r="AD4932" t="str">
            <v>BOM</v>
          </cell>
        </row>
        <row r="4933">
          <cell r="X4933">
            <v>11742</v>
          </cell>
          <cell r="Y4933">
            <v>1794955</v>
          </cell>
          <cell r="Z4933" t="str">
            <v>CLÍNICA CIRÚRGICA</v>
          </cell>
          <cell r="AA4933">
            <v>6</v>
          </cell>
          <cell r="AB4933" t="str">
            <v>MÓVEIS E UTENSÍLIOS</v>
          </cell>
          <cell r="AC4933">
            <v>101.909105849795</v>
          </cell>
          <cell r="AD4933" t="str">
            <v>BOM</v>
          </cell>
        </row>
        <row r="4934">
          <cell r="X4934">
            <v>11743</v>
          </cell>
          <cell r="Y4934">
            <v>1794956</v>
          </cell>
          <cell r="Z4934" t="str">
            <v>CLÍNICA CIRÚRGICA</v>
          </cell>
          <cell r="AA4934">
            <v>6</v>
          </cell>
          <cell r="AB4934" t="str">
            <v>MÓVEIS E UTENSÍLIOS</v>
          </cell>
          <cell r="AC4934">
            <v>101.909105849795</v>
          </cell>
          <cell r="AD4934" t="str">
            <v>BOM</v>
          </cell>
        </row>
        <row r="4935">
          <cell r="X4935">
            <v>11744</v>
          </cell>
          <cell r="Y4935">
            <v>1794957</v>
          </cell>
          <cell r="Z4935" t="str">
            <v>CLÍNICA CIRÚRGICA</v>
          </cell>
          <cell r="AA4935">
            <v>6</v>
          </cell>
          <cell r="AB4935" t="str">
            <v>MÓVEIS E UTENSÍLIOS</v>
          </cell>
          <cell r="AC4935">
            <v>101.909105849795</v>
          </cell>
          <cell r="AD4935" t="str">
            <v>BOM</v>
          </cell>
        </row>
        <row r="4936">
          <cell r="X4936">
            <v>11745</v>
          </cell>
          <cell r="Y4936">
            <v>1794958</v>
          </cell>
          <cell r="Z4936" t="str">
            <v>CLÍNICA CIRÚRGICA</v>
          </cell>
          <cell r="AA4936">
            <v>6</v>
          </cell>
          <cell r="AB4936" t="str">
            <v>MÓVEIS E UTENSÍLIOS</v>
          </cell>
          <cell r="AC4936">
            <v>101.909105849795</v>
          </cell>
          <cell r="AD4936" t="str">
            <v>BOM</v>
          </cell>
        </row>
        <row r="4937">
          <cell r="X4937">
            <v>11746</v>
          </cell>
          <cell r="Y4937">
            <v>1794959</v>
          </cell>
          <cell r="Z4937" t="str">
            <v>CLÍNICA CIRÚRGICA</v>
          </cell>
          <cell r="AA4937">
            <v>6</v>
          </cell>
          <cell r="AB4937" t="str">
            <v>MÓVEIS E UTENSÍLIOS</v>
          </cell>
          <cell r="AC4937">
            <v>101.909105849795</v>
          </cell>
          <cell r="AD4937" t="str">
            <v>BOM</v>
          </cell>
        </row>
        <row r="4938">
          <cell r="X4938">
            <v>11747</v>
          </cell>
          <cell r="Y4938">
            <v>1794960</v>
          </cell>
          <cell r="Z4938" t="str">
            <v>CLÍNICA CIRÚRGICA</v>
          </cell>
          <cell r="AA4938">
            <v>6</v>
          </cell>
          <cell r="AB4938" t="str">
            <v>MÓVEIS E UTENSÍLIOS</v>
          </cell>
          <cell r="AC4938">
            <v>101.909105849795</v>
          </cell>
          <cell r="AD4938" t="str">
            <v>BOM</v>
          </cell>
        </row>
        <row r="4939">
          <cell r="X4939">
            <v>11748</v>
          </cell>
          <cell r="Y4939">
            <v>1794961</v>
          </cell>
          <cell r="Z4939" t="str">
            <v>CLÍNICA MÉDICA</v>
          </cell>
          <cell r="AA4939">
            <v>6</v>
          </cell>
          <cell r="AB4939" t="str">
            <v>MÓVEIS E UTENSÍLIOS</v>
          </cell>
          <cell r="AC4939">
            <v>101.909105849795</v>
          </cell>
          <cell r="AD4939" t="str">
            <v>BOM</v>
          </cell>
        </row>
        <row r="4940">
          <cell r="X4940">
            <v>11749</v>
          </cell>
          <cell r="Y4940">
            <v>1794962</v>
          </cell>
          <cell r="Z4940" t="str">
            <v>CLÍNICA MÉDICA</v>
          </cell>
          <cell r="AA4940">
            <v>6</v>
          </cell>
          <cell r="AB4940" t="str">
            <v>MÓVEIS E UTENSÍLIOS</v>
          </cell>
          <cell r="AC4940">
            <v>101.909105849795</v>
          </cell>
          <cell r="AD4940" t="str">
            <v>BOM</v>
          </cell>
        </row>
        <row r="4941">
          <cell r="X4941">
            <v>11750</v>
          </cell>
          <cell r="Y4941">
            <v>1794963</v>
          </cell>
          <cell r="Z4941" t="str">
            <v>CLÍNICA MÉDICA</v>
          </cell>
          <cell r="AA4941">
            <v>6</v>
          </cell>
          <cell r="AB4941" t="str">
            <v>MÓVEIS E UTENSÍLIOS</v>
          </cell>
          <cell r="AC4941">
            <v>101.909105849795</v>
          </cell>
          <cell r="AD4941" t="str">
            <v>BOM</v>
          </cell>
        </row>
        <row r="4942">
          <cell r="X4942">
            <v>11751</v>
          </cell>
          <cell r="Y4942">
            <v>1794964</v>
          </cell>
          <cell r="Z4942" t="str">
            <v>CLÍNICA MÉDICA</v>
          </cell>
          <cell r="AA4942">
            <v>6</v>
          </cell>
          <cell r="AB4942" t="str">
            <v>MÓVEIS E UTENSÍLIOS</v>
          </cell>
          <cell r="AC4942">
            <v>101.909105849795</v>
          </cell>
          <cell r="AD4942" t="str">
            <v>BOM</v>
          </cell>
        </row>
        <row r="4943">
          <cell r="X4943">
            <v>11752</v>
          </cell>
          <cell r="Y4943">
            <v>1794965</v>
          </cell>
          <cell r="Z4943" t="str">
            <v>CLÍNICA MÉDICA</v>
          </cell>
          <cell r="AA4943">
            <v>6</v>
          </cell>
          <cell r="AB4943" t="str">
            <v>MÓVEIS E UTENSÍLIOS</v>
          </cell>
          <cell r="AC4943">
            <v>101.909105849795</v>
          </cell>
          <cell r="AD4943" t="str">
            <v>BOM</v>
          </cell>
        </row>
        <row r="4944">
          <cell r="X4944">
            <v>11753</v>
          </cell>
          <cell r="Y4944">
            <v>1876881</v>
          </cell>
          <cell r="Z4944" t="str">
            <v>AMBULATÓRIO</v>
          </cell>
          <cell r="AA4944">
            <v>4</v>
          </cell>
          <cell r="AB4944" t="str">
            <v>EQUIP. DE INFORMÁTICA</v>
          </cell>
          <cell r="AC4944">
            <v>1514</v>
          </cell>
          <cell r="AD4944" t="str">
            <v>BOM</v>
          </cell>
        </row>
        <row r="4945">
          <cell r="X4945">
            <v>11754</v>
          </cell>
          <cell r="Y4945">
            <v>1876882</v>
          </cell>
          <cell r="Z4945" t="str">
            <v>APOIO AO DIAGNÓSTICO</v>
          </cell>
          <cell r="AA4945">
            <v>4</v>
          </cell>
          <cell r="AB4945" t="str">
            <v>EQUIP. DE INFORMÁTICA</v>
          </cell>
          <cell r="AC4945">
            <v>1514</v>
          </cell>
          <cell r="AD4945" t="str">
            <v>BOM</v>
          </cell>
        </row>
        <row r="4946">
          <cell r="X4946">
            <v>11755</v>
          </cell>
          <cell r="Y4946">
            <v>1876883</v>
          </cell>
          <cell r="Z4946" t="str">
            <v>ASTEC</v>
          </cell>
          <cell r="AA4946">
            <v>4</v>
          </cell>
          <cell r="AB4946" t="str">
            <v>EQUIP. DE INFORMÁTICA</v>
          </cell>
          <cell r="AC4946">
            <v>1515</v>
          </cell>
          <cell r="AD4946" t="str">
            <v>BOM</v>
          </cell>
        </row>
        <row r="4947">
          <cell r="X4947">
            <v>11756</v>
          </cell>
          <cell r="Y4947">
            <v>1876884</v>
          </cell>
          <cell r="Z4947" t="str">
            <v>ASTEC</v>
          </cell>
          <cell r="AA4947">
            <v>4</v>
          </cell>
          <cell r="AB4947" t="str">
            <v>EQUIP. DE INFORMÁTICA</v>
          </cell>
          <cell r="AC4947">
            <v>1516</v>
          </cell>
          <cell r="AD4947" t="str">
            <v>BOM</v>
          </cell>
        </row>
        <row r="4948">
          <cell r="X4948">
            <v>11757</v>
          </cell>
          <cell r="Y4948">
            <v>1876885</v>
          </cell>
          <cell r="Z4948" t="str">
            <v>ASTEC</v>
          </cell>
          <cell r="AA4948">
            <v>4</v>
          </cell>
          <cell r="AB4948" t="str">
            <v>EQUIP. DE INFORMÁTICA</v>
          </cell>
          <cell r="AC4948">
            <v>1517</v>
          </cell>
          <cell r="AD4948" t="str">
            <v>BOM</v>
          </cell>
        </row>
        <row r="4949">
          <cell r="X4949">
            <v>11758</v>
          </cell>
          <cell r="Y4949">
            <v>1876886</v>
          </cell>
          <cell r="Z4949" t="str">
            <v>ASTEC</v>
          </cell>
          <cell r="AA4949">
            <v>4</v>
          </cell>
          <cell r="AB4949" t="str">
            <v>EQUIP. DE INFORMÁTICA</v>
          </cell>
          <cell r="AC4949">
            <v>1518</v>
          </cell>
          <cell r="AD4949" t="str">
            <v>BOM</v>
          </cell>
        </row>
        <row r="4950">
          <cell r="X4950">
            <v>11759</v>
          </cell>
          <cell r="Y4950">
            <v>1876887</v>
          </cell>
          <cell r="Z4950" t="str">
            <v>ASTEC</v>
          </cell>
          <cell r="AA4950">
            <v>4</v>
          </cell>
          <cell r="AB4950" t="str">
            <v>EQUIP. DE INFORMÁTICA</v>
          </cell>
          <cell r="AC4950">
            <v>1519</v>
          </cell>
          <cell r="AD4950" t="str">
            <v>BOM</v>
          </cell>
        </row>
        <row r="4951">
          <cell r="X4951">
            <v>11760</v>
          </cell>
          <cell r="Y4951">
            <v>1876888</v>
          </cell>
          <cell r="Z4951" t="str">
            <v>ASTEC</v>
          </cell>
          <cell r="AA4951">
            <v>4</v>
          </cell>
          <cell r="AB4951" t="str">
            <v>EQUIP. DE INFORMÁTICA</v>
          </cell>
          <cell r="AC4951">
            <v>1520</v>
          </cell>
          <cell r="AD4951" t="str">
            <v>BOM</v>
          </cell>
        </row>
        <row r="4952">
          <cell r="X4952">
            <v>11761</v>
          </cell>
          <cell r="Y4952">
            <v>1876889</v>
          </cell>
          <cell r="Z4952" t="str">
            <v>ASTEC</v>
          </cell>
          <cell r="AA4952">
            <v>4</v>
          </cell>
          <cell r="AB4952" t="str">
            <v>EQUIP. DE INFORMÁTICA</v>
          </cell>
          <cell r="AC4952">
            <v>1521</v>
          </cell>
          <cell r="AD4952" t="str">
            <v>BOM</v>
          </cell>
        </row>
        <row r="4953">
          <cell r="X4953">
            <v>11762</v>
          </cell>
          <cell r="Y4953">
            <v>1876890</v>
          </cell>
          <cell r="Z4953" t="str">
            <v>ASTEC</v>
          </cell>
          <cell r="AA4953">
            <v>4</v>
          </cell>
          <cell r="AB4953" t="str">
            <v>EQUIP. DE INFORMÁTICA</v>
          </cell>
          <cell r="AC4953">
            <v>1522</v>
          </cell>
          <cell r="AD4953" t="str">
            <v>BOM</v>
          </cell>
        </row>
        <row r="4954">
          <cell r="X4954">
            <v>11763</v>
          </cell>
          <cell r="Y4954">
            <v>1876891</v>
          </cell>
          <cell r="Z4954" t="str">
            <v>ASTEC</v>
          </cell>
          <cell r="AA4954">
            <v>4</v>
          </cell>
          <cell r="AB4954" t="str">
            <v>EQUIP. DE INFORMÁTICA</v>
          </cell>
          <cell r="AC4954">
            <v>1523</v>
          </cell>
          <cell r="AD4954" t="str">
            <v>BOM</v>
          </cell>
        </row>
        <row r="4955">
          <cell r="X4955">
            <v>11764</v>
          </cell>
          <cell r="Y4955">
            <v>1876892</v>
          </cell>
          <cell r="Z4955" t="str">
            <v>ASTEC</v>
          </cell>
          <cell r="AA4955">
            <v>4</v>
          </cell>
          <cell r="AB4955" t="str">
            <v>EQUIP. DE INFORMÁTICA</v>
          </cell>
          <cell r="AC4955">
            <v>1524</v>
          </cell>
          <cell r="AD4955" t="str">
            <v>BOM</v>
          </cell>
        </row>
        <row r="4956">
          <cell r="X4956">
            <v>11765</v>
          </cell>
          <cell r="Y4956">
            <v>1876893</v>
          </cell>
          <cell r="Z4956" t="str">
            <v>CENTRO CIRÚRGICO</v>
          </cell>
          <cell r="AA4956">
            <v>4</v>
          </cell>
          <cell r="AB4956" t="str">
            <v>EQUIP. DE INFORMÁTICA</v>
          </cell>
          <cell r="AC4956">
            <v>1525</v>
          </cell>
          <cell r="AD4956" t="str">
            <v>BOM</v>
          </cell>
        </row>
        <row r="4957">
          <cell r="X4957">
            <v>11766</v>
          </cell>
          <cell r="Y4957">
            <v>1876894</v>
          </cell>
          <cell r="Z4957" t="str">
            <v>ASTEC</v>
          </cell>
          <cell r="AA4957">
            <v>4</v>
          </cell>
          <cell r="AB4957" t="str">
            <v>EQUIP. DE INFORMÁTICA</v>
          </cell>
          <cell r="AC4957">
            <v>1526</v>
          </cell>
          <cell r="AD4957" t="str">
            <v>BOM</v>
          </cell>
        </row>
        <row r="4958">
          <cell r="X4958">
            <v>11767</v>
          </cell>
          <cell r="Y4958">
            <v>1876895</v>
          </cell>
          <cell r="Z4958" t="str">
            <v>ASTEC</v>
          </cell>
          <cell r="AA4958">
            <v>4</v>
          </cell>
          <cell r="AB4958" t="str">
            <v>EQUIP. DE INFORMÁTICA</v>
          </cell>
          <cell r="AC4958">
            <v>1527</v>
          </cell>
          <cell r="AD4958" t="str">
            <v>BOM</v>
          </cell>
        </row>
        <row r="4959">
          <cell r="X4959">
            <v>11768</v>
          </cell>
          <cell r="Y4959">
            <v>1876896</v>
          </cell>
          <cell r="Z4959" t="str">
            <v>ASTEC</v>
          </cell>
          <cell r="AA4959">
            <v>4</v>
          </cell>
          <cell r="AB4959" t="str">
            <v>EQUIP. DE INFORMÁTICA</v>
          </cell>
          <cell r="AC4959">
            <v>1528</v>
          </cell>
          <cell r="AD4959" t="str">
            <v>BOM</v>
          </cell>
        </row>
        <row r="4960">
          <cell r="X4960">
            <v>11769</v>
          </cell>
          <cell r="Y4960">
            <v>1876897</v>
          </cell>
          <cell r="Z4960" t="str">
            <v>ASTEC</v>
          </cell>
          <cell r="AA4960">
            <v>4</v>
          </cell>
          <cell r="AB4960" t="str">
            <v>EQUIP. DE INFORMÁTICA</v>
          </cell>
          <cell r="AC4960">
            <v>1529</v>
          </cell>
          <cell r="AD4960" t="str">
            <v>BOM</v>
          </cell>
        </row>
        <row r="4961">
          <cell r="X4961">
            <v>11770</v>
          </cell>
          <cell r="Y4961">
            <v>1876898</v>
          </cell>
          <cell r="Z4961" t="str">
            <v>DIRETORIA DE ENFERMAGEM</v>
          </cell>
          <cell r="AA4961">
            <v>4</v>
          </cell>
          <cell r="AB4961" t="str">
            <v>EQUIP. DE INFORMÁTICA</v>
          </cell>
          <cell r="AC4961">
            <v>1530</v>
          </cell>
          <cell r="AD4961" t="str">
            <v>BOM</v>
          </cell>
        </row>
        <row r="4962">
          <cell r="X4962">
            <v>11771</v>
          </cell>
          <cell r="Y4962">
            <v>1876899</v>
          </cell>
          <cell r="Z4962" t="str">
            <v>ASTEC</v>
          </cell>
          <cell r="AA4962">
            <v>4</v>
          </cell>
          <cell r="AB4962" t="str">
            <v>EQUIP. DE INFORMÁTICA</v>
          </cell>
          <cell r="AC4962">
            <v>318.5</v>
          </cell>
          <cell r="AD4962" t="str">
            <v>BOM</v>
          </cell>
        </row>
        <row r="4963">
          <cell r="X4963">
            <v>11772</v>
          </cell>
          <cell r="Y4963">
            <v>1876900</v>
          </cell>
          <cell r="Z4963" t="str">
            <v>ASTEC</v>
          </cell>
          <cell r="AA4963">
            <v>4</v>
          </cell>
          <cell r="AB4963" t="str">
            <v>EQUIP. DE INFORMÁTICA</v>
          </cell>
          <cell r="AC4963">
            <v>318.5</v>
          </cell>
          <cell r="AD4963" t="str">
            <v>BOM</v>
          </cell>
        </row>
        <row r="4964">
          <cell r="X4964">
            <v>11773</v>
          </cell>
          <cell r="Y4964">
            <v>1876901</v>
          </cell>
          <cell r="Z4964" t="str">
            <v>ASTEC</v>
          </cell>
          <cell r="AA4964">
            <v>4</v>
          </cell>
          <cell r="AB4964" t="str">
            <v>EQUIP. DE INFORMÁTICA</v>
          </cell>
          <cell r="AC4964">
            <v>318.5</v>
          </cell>
          <cell r="AD4964" t="str">
            <v>BOM</v>
          </cell>
        </row>
        <row r="4965">
          <cell r="X4965">
            <v>11774</v>
          </cell>
          <cell r="Y4965">
            <v>1876902</v>
          </cell>
          <cell r="Z4965" t="str">
            <v>ASTEC</v>
          </cell>
          <cell r="AA4965">
            <v>4</v>
          </cell>
          <cell r="AB4965" t="str">
            <v>EQUIP. DE INFORMÁTICA</v>
          </cell>
          <cell r="AC4965">
            <v>318.5</v>
          </cell>
          <cell r="AD4965" t="str">
            <v>BOM</v>
          </cell>
        </row>
        <row r="4966">
          <cell r="X4966">
            <v>11775</v>
          </cell>
          <cell r="Y4966">
            <v>1876903</v>
          </cell>
          <cell r="Z4966" t="str">
            <v>ASTEC</v>
          </cell>
          <cell r="AA4966">
            <v>4</v>
          </cell>
          <cell r="AB4966" t="str">
            <v>EQUIP. DE INFORMÁTICA</v>
          </cell>
          <cell r="AC4966">
            <v>318.5</v>
          </cell>
          <cell r="AD4966" t="str">
            <v>BOM</v>
          </cell>
        </row>
        <row r="4967">
          <cell r="X4967">
            <v>11776</v>
          </cell>
          <cell r="Y4967">
            <v>1876904</v>
          </cell>
          <cell r="Z4967" t="str">
            <v>BIBLIOTECA</v>
          </cell>
          <cell r="AA4967">
            <v>4</v>
          </cell>
          <cell r="AB4967" t="str">
            <v>EQUIP. DE INFORMÁTICA</v>
          </cell>
          <cell r="AC4967">
            <v>318.5</v>
          </cell>
          <cell r="AD4967" t="str">
            <v>BOM</v>
          </cell>
        </row>
        <row r="4968">
          <cell r="X4968">
            <v>11777</v>
          </cell>
          <cell r="Y4968">
            <v>1876905</v>
          </cell>
          <cell r="Z4968" t="str">
            <v>ASTEC</v>
          </cell>
          <cell r="AA4968">
            <v>4</v>
          </cell>
          <cell r="AB4968" t="str">
            <v>EQUIP. DE INFORMÁTICA</v>
          </cell>
          <cell r="AC4968">
            <v>318.5</v>
          </cell>
          <cell r="AD4968" t="str">
            <v>BOM</v>
          </cell>
        </row>
        <row r="4969">
          <cell r="X4969">
            <v>11778</v>
          </cell>
          <cell r="Y4969">
            <v>1876906</v>
          </cell>
          <cell r="Z4969" t="str">
            <v>ASTEC</v>
          </cell>
          <cell r="AA4969">
            <v>4</v>
          </cell>
          <cell r="AB4969" t="str">
            <v>EQUIP. DE INFORMÁTICA</v>
          </cell>
          <cell r="AC4969">
            <v>318.5</v>
          </cell>
          <cell r="AD4969" t="str">
            <v>BOM</v>
          </cell>
        </row>
        <row r="4970">
          <cell r="X4970">
            <v>11779</v>
          </cell>
          <cell r="Y4970">
            <v>1876907</v>
          </cell>
          <cell r="Z4970" t="str">
            <v>COREMU</v>
          </cell>
          <cell r="AA4970">
            <v>4</v>
          </cell>
          <cell r="AB4970" t="str">
            <v>EQUIP. DE INFORMÁTICA</v>
          </cell>
          <cell r="AC4970">
            <v>318.5</v>
          </cell>
          <cell r="AD4970" t="str">
            <v>BOM</v>
          </cell>
        </row>
        <row r="4971">
          <cell r="X4971">
            <v>11780</v>
          </cell>
          <cell r="Y4971">
            <v>1876908</v>
          </cell>
          <cell r="Z4971" t="str">
            <v>ASTEC</v>
          </cell>
          <cell r="AA4971">
            <v>4</v>
          </cell>
          <cell r="AB4971" t="str">
            <v>EQUIP. DE INFORMÁTICA</v>
          </cell>
          <cell r="AC4971">
            <v>318.5</v>
          </cell>
          <cell r="AD4971" t="str">
            <v>BOM</v>
          </cell>
        </row>
        <row r="4972">
          <cell r="X4972">
            <v>11781</v>
          </cell>
          <cell r="Y4972">
            <v>1876909</v>
          </cell>
          <cell r="Z4972" t="str">
            <v>ASTEC</v>
          </cell>
          <cell r="AA4972">
            <v>4</v>
          </cell>
          <cell r="AB4972" t="str">
            <v>EQUIP. DE INFORMÁTICA</v>
          </cell>
          <cell r="AC4972">
            <v>318.5</v>
          </cell>
          <cell r="AD4972" t="str">
            <v>BOM</v>
          </cell>
        </row>
        <row r="4973">
          <cell r="X4973">
            <v>11782</v>
          </cell>
          <cell r="Y4973">
            <v>1876910</v>
          </cell>
          <cell r="Z4973" t="str">
            <v>ASTEC</v>
          </cell>
          <cell r="AA4973">
            <v>4</v>
          </cell>
          <cell r="AB4973" t="str">
            <v>EQUIP. DE INFORMÁTICA</v>
          </cell>
          <cell r="AC4973">
            <v>318.5</v>
          </cell>
          <cell r="AD4973" t="str">
            <v>BOM</v>
          </cell>
        </row>
        <row r="4974">
          <cell r="X4974">
            <v>11783</v>
          </cell>
          <cell r="Y4974">
            <v>1876911</v>
          </cell>
          <cell r="Z4974" t="str">
            <v>ADMINISTRAÇÃO - SEDE - ALMOXARIFADO</v>
          </cell>
          <cell r="AA4974">
            <v>5</v>
          </cell>
          <cell r="AB4974" t="str">
            <v>MAQ. E EQUIPAMENTOS</v>
          </cell>
          <cell r="AC4974">
            <v>30</v>
          </cell>
          <cell r="AD4974" t="str">
            <v>BOM</v>
          </cell>
        </row>
        <row r="4975">
          <cell r="X4975">
            <v>11784</v>
          </cell>
          <cell r="Y4975">
            <v>1876912</v>
          </cell>
          <cell r="Z4975" t="str">
            <v>ADMINISTRAÇÃO - SEDE - PÁTIO INTERNO</v>
          </cell>
          <cell r="AA4975">
            <v>5</v>
          </cell>
          <cell r="AB4975" t="str">
            <v>MAQ. E EQUIPAMENTOS</v>
          </cell>
          <cell r="AC4975">
            <v>30</v>
          </cell>
          <cell r="AD4975" t="str">
            <v>BOM</v>
          </cell>
        </row>
        <row r="4976">
          <cell r="X4976">
            <v>11785</v>
          </cell>
          <cell r="Y4976">
            <v>1876913</v>
          </cell>
          <cell r="Z4976" t="str">
            <v>ADMINISTRAÇÃO - SEDE - ASCOM</v>
          </cell>
          <cell r="AA4976">
            <v>5</v>
          </cell>
          <cell r="AB4976" t="str">
            <v>MAQ. E EQUIPAMENTOS</v>
          </cell>
          <cell r="AC4976">
            <v>30</v>
          </cell>
          <cell r="AD4976" t="str">
            <v>BOM</v>
          </cell>
        </row>
        <row r="4977">
          <cell r="X4977">
            <v>11786</v>
          </cell>
          <cell r="Y4977">
            <v>1876914</v>
          </cell>
          <cell r="Z4977" t="str">
            <v>ADMINISTRAÇÃO - SEDE - ASTEC</v>
          </cell>
          <cell r="AA4977">
            <v>5</v>
          </cell>
          <cell r="AB4977" t="str">
            <v>MAQ. E EQUIPAMENTOS</v>
          </cell>
          <cell r="AC4977">
            <v>30</v>
          </cell>
          <cell r="AD4977" t="str">
            <v>BOM</v>
          </cell>
        </row>
        <row r="4978">
          <cell r="X4978">
            <v>11787</v>
          </cell>
          <cell r="Y4978">
            <v>1876915</v>
          </cell>
          <cell r="Z4978" t="str">
            <v>ADMINISTRAÇÃO - SEDE - GESS</v>
          </cell>
          <cell r="AA4978">
            <v>5</v>
          </cell>
          <cell r="AB4978" t="str">
            <v>MAQ. E EQUIPAMENTOS</v>
          </cell>
          <cell r="AC4978">
            <v>30</v>
          </cell>
          <cell r="AD4978" t="str">
            <v>BOM</v>
          </cell>
        </row>
        <row r="4979">
          <cell r="X4979">
            <v>11788</v>
          </cell>
          <cell r="Y4979">
            <v>1876916</v>
          </cell>
          <cell r="Z4979" t="str">
            <v>ADMINISTRAÇÃO - SEDE - GELOG</v>
          </cell>
          <cell r="AA4979">
            <v>5</v>
          </cell>
          <cell r="AB4979" t="str">
            <v>MAQ. E EQUIPAMENTOS</v>
          </cell>
          <cell r="AC4979">
            <v>30</v>
          </cell>
          <cell r="AD4979" t="str">
            <v>BOM</v>
          </cell>
        </row>
        <row r="4980">
          <cell r="X4980">
            <v>11789</v>
          </cell>
          <cell r="Y4980">
            <v>1876917</v>
          </cell>
          <cell r="Z4980" t="str">
            <v>ADMINISTRAÇÃO - SEDE - GELOG</v>
          </cell>
          <cell r="AA4980">
            <v>5</v>
          </cell>
          <cell r="AB4980" t="str">
            <v>MAQ. E EQUIPAMENTOS</v>
          </cell>
          <cell r="AC4980">
            <v>30</v>
          </cell>
          <cell r="AD4980" t="str">
            <v>BOM</v>
          </cell>
        </row>
        <row r="4981">
          <cell r="X4981">
            <v>11790</v>
          </cell>
          <cell r="Y4981">
            <v>1876918</v>
          </cell>
          <cell r="Z4981" t="str">
            <v>ADMINISTRAÇÃO - SEDE - CORREDOR RECEPÇÃO - GEP - ESCADA</v>
          </cell>
          <cell r="AA4981">
            <v>5</v>
          </cell>
          <cell r="AB4981" t="str">
            <v>MAQ. E EQUIPAMENTOS</v>
          </cell>
          <cell r="AC4981">
            <v>30</v>
          </cell>
          <cell r="AD4981" t="str">
            <v>BOM</v>
          </cell>
        </row>
        <row r="4982">
          <cell r="X4982">
            <v>11791</v>
          </cell>
          <cell r="Y4982">
            <v>1876919</v>
          </cell>
          <cell r="Z4982" t="str">
            <v>ADMINISTRAÇÃO - SEDE - GEDOC</v>
          </cell>
          <cell r="AA4982">
            <v>5</v>
          </cell>
          <cell r="AB4982" t="str">
            <v>MAQ. E EQUIPAMENTOS</v>
          </cell>
          <cell r="AC4982">
            <v>30</v>
          </cell>
          <cell r="AD4982" t="str">
            <v>BOM</v>
          </cell>
        </row>
        <row r="4983">
          <cell r="X4983">
            <v>11792</v>
          </cell>
          <cell r="Y4983">
            <v>1876920</v>
          </cell>
          <cell r="Z4983" t="str">
            <v>ADMINISTRAÇÃO - SEDE - CORREDOR PISO SUPERIOR</v>
          </cell>
          <cell r="AA4983">
            <v>5</v>
          </cell>
          <cell r="AB4983" t="str">
            <v>MAQ. E EQUIPAMENTOS</v>
          </cell>
          <cell r="AC4983">
            <v>30</v>
          </cell>
          <cell r="AD4983" t="str">
            <v>BOM</v>
          </cell>
        </row>
        <row r="4984">
          <cell r="X4984">
            <v>11793</v>
          </cell>
          <cell r="Y4984">
            <v>1876921</v>
          </cell>
          <cell r="Z4984" t="str">
            <v>ADMINISTRAÇÃO - SEDE - ASCONI</v>
          </cell>
          <cell r="AA4984">
            <v>5</v>
          </cell>
          <cell r="AB4984" t="str">
            <v>MAQ. E EQUIPAMENTOS</v>
          </cell>
          <cell r="AC4984">
            <v>30</v>
          </cell>
          <cell r="AD4984" t="str">
            <v>BOM</v>
          </cell>
        </row>
        <row r="4985">
          <cell r="X4985">
            <v>11794</v>
          </cell>
          <cell r="Y4985">
            <v>1876922</v>
          </cell>
          <cell r="Z4985" t="str">
            <v>ADMINISTRAÇÃO - SEDE - GEFIN - GECONT</v>
          </cell>
          <cell r="AA4985">
            <v>5</v>
          </cell>
          <cell r="AB4985" t="str">
            <v>MAQ. E EQUIPAMENTOS</v>
          </cell>
          <cell r="AC4985">
            <v>30</v>
          </cell>
          <cell r="AD4985" t="str">
            <v>BOM</v>
          </cell>
        </row>
        <row r="4986">
          <cell r="X4986">
            <v>11795</v>
          </cell>
          <cell r="Y4986">
            <v>1876923</v>
          </cell>
          <cell r="Z4986" t="str">
            <v>ADMINISTRAÇÃO - SEDE - GEFIN - GECONT</v>
          </cell>
          <cell r="AA4986">
            <v>5</v>
          </cell>
          <cell r="AB4986" t="str">
            <v>MAQ. E EQUIPAMENTOS</v>
          </cell>
          <cell r="AC4986">
            <v>30</v>
          </cell>
          <cell r="AD4986" t="str">
            <v>BOM</v>
          </cell>
        </row>
        <row r="4987">
          <cell r="X4987">
            <v>11796</v>
          </cell>
          <cell r="Y4987">
            <v>1876924</v>
          </cell>
          <cell r="Z4987" t="str">
            <v>ADMINISTRAÇÃO - SEDE - ASPLAN - ASPLAN</v>
          </cell>
          <cell r="AA4987">
            <v>5</v>
          </cell>
          <cell r="AB4987" t="str">
            <v>MAQ. E EQUIPAMENTOS</v>
          </cell>
          <cell r="AC4987">
            <v>30</v>
          </cell>
          <cell r="AD4987" t="str">
            <v>BOM</v>
          </cell>
        </row>
        <row r="4988">
          <cell r="X4988">
            <v>11797</v>
          </cell>
          <cell r="Y4988">
            <v>1876925</v>
          </cell>
          <cell r="Z4988" t="str">
            <v>ADMINISTRAÇÃO - SEDE - SALA DE TECNOLOGIA</v>
          </cell>
          <cell r="AA4988">
            <v>5</v>
          </cell>
          <cell r="AB4988" t="str">
            <v>MAQ. E EQUIPAMENTOS</v>
          </cell>
          <cell r="AC4988">
            <v>30</v>
          </cell>
          <cell r="AD4988" t="str">
            <v>BOM</v>
          </cell>
        </row>
        <row r="4989">
          <cell r="X4989">
            <v>11798</v>
          </cell>
          <cell r="Y4989">
            <v>1876926</v>
          </cell>
          <cell r="Z4989" t="str">
            <v>ADMINISTRAÇÃO - SEDE - GECOL</v>
          </cell>
          <cell r="AA4989">
            <v>5</v>
          </cell>
          <cell r="AB4989" t="str">
            <v>MAQ. E EQUIPAMENTOS</v>
          </cell>
          <cell r="AC4989">
            <v>30</v>
          </cell>
          <cell r="AD4989" t="str">
            <v>BOM</v>
          </cell>
        </row>
        <row r="4990">
          <cell r="X4990">
            <v>11799</v>
          </cell>
          <cell r="Y4990">
            <v>1876927</v>
          </cell>
          <cell r="Z4990" t="str">
            <v>ADMINISTRAÇÃO - SEDE - GECOM - GECOL</v>
          </cell>
          <cell r="AA4990">
            <v>5</v>
          </cell>
          <cell r="AB4990" t="str">
            <v>MAQ. E EQUIPAMENTOS</v>
          </cell>
          <cell r="AC4990">
            <v>70</v>
          </cell>
          <cell r="AD4990" t="str">
            <v>BOM</v>
          </cell>
        </row>
        <row r="4991">
          <cell r="X4991">
            <v>11800</v>
          </cell>
          <cell r="Y4991">
            <v>1876928</v>
          </cell>
          <cell r="Z4991" t="str">
            <v>ADMINISTRAÇÃO - SEDE - COAF - GECOM</v>
          </cell>
          <cell r="AA4991">
            <v>5</v>
          </cell>
          <cell r="AB4991" t="str">
            <v>MAQ. E EQUIPAMENTOS</v>
          </cell>
          <cell r="AC4991">
            <v>70</v>
          </cell>
          <cell r="AD4991" t="str">
            <v>BOM</v>
          </cell>
        </row>
        <row r="4992">
          <cell r="X4992">
            <v>11801</v>
          </cell>
          <cell r="Y4992">
            <v>1876929</v>
          </cell>
          <cell r="Z4992" t="str">
            <v>ADMINISTRAÇÃO - SEDE - ENTRADA</v>
          </cell>
          <cell r="AA4992">
            <v>5</v>
          </cell>
          <cell r="AB4992" t="str">
            <v>MAQ. E EQUIPAMENTOS</v>
          </cell>
          <cell r="AC4992">
            <v>70</v>
          </cell>
          <cell r="AD4992" t="str">
            <v>BOM</v>
          </cell>
        </row>
        <row r="4993">
          <cell r="X4993">
            <v>11802</v>
          </cell>
          <cell r="Y4993">
            <v>1876930</v>
          </cell>
          <cell r="Z4993" t="str">
            <v>ADMINISTRAÇÃO - SEDE - ENTRADA</v>
          </cell>
          <cell r="AA4993">
            <v>5</v>
          </cell>
          <cell r="AB4993" t="str">
            <v>MAQ. E EQUIPAMENTOS</v>
          </cell>
          <cell r="AC4993">
            <v>95</v>
          </cell>
          <cell r="AD4993" t="str">
            <v>BOM</v>
          </cell>
        </row>
        <row r="4994">
          <cell r="X4994">
            <v>11803</v>
          </cell>
          <cell r="Y4994">
            <v>1876931</v>
          </cell>
          <cell r="Z4994" t="str">
            <v>ADMINISTRAÇÃO - SEDE - PÁTIO INTERNO</v>
          </cell>
          <cell r="AA4994">
            <v>5</v>
          </cell>
          <cell r="AB4994" t="str">
            <v>MAQ. E EQUIPAMENTOS</v>
          </cell>
          <cell r="AC4994">
            <v>95</v>
          </cell>
          <cell r="AD4994" t="str">
            <v>BOM</v>
          </cell>
        </row>
        <row r="4995">
          <cell r="X4995">
            <v>11722</v>
          </cell>
          <cell r="Y4995" t="str">
            <v>-</v>
          </cell>
          <cell r="Z4995" t="str">
            <v>ÁREAS COMUNS</v>
          </cell>
          <cell r="AA4995">
            <v>5</v>
          </cell>
          <cell r="AB4995" t="str">
            <v>MAQ. E EQUIPAMENTOS</v>
          </cell>
          <cell r="AC4995">
            <v>1166.675</v>
          </cell>
          <cell r="AD4995" t="str">
            <v>BOM</v>
          </cell>
        </row>
        <row r="4996">
          <cell r="X4996">
            <v>11804</v>
          </cell>
          <cell r="Y4996">
            <v>1883809</v>
          </cell>
          <cell r="Z4996" t="str">
            <v>NUTRIÇÃO / LACTÁRIO</v>
          </cell>
          <cell r="AA4996">
            <v>10</v>
          </cell>
          <cell r="AB4996" t="str">
            <v>MAQ. E EQUIPAMENTOS</v>
          </cell>
          <cell r="AC4996">
            <v>692.1</v>
          </cell>
          <cell r="AD4996" t="str">
            <v>BOM</v>
          </cell>
        </row>
        <row r="4997">
          <cell r="X4997">
            <v>11805</v>
          </cell>
          <cell r="Y4997">
            <v>1883810</v>
          </cell>
          <cell r="Z4997" t="str">
            <v>CENTRAL DE RELACIONAMENTO</v>
          </cell>
          <cell r="AA4997">
            <v>4</v>
          </cell>
          <cell r="AB4997" t="str">
            <v>EQUIP. DE INFORMÁTICA</v>
          </cell>
          <cell r="AC4997">
            <v>216.5</v>
          </cell>
          <cell r="AD4997" t="str">
            <v>BOM</v>
          </cell>
        </row>
        <row r="4998">
          <cell r="X4998">
            <v>11806</v>
          </cell>
          <cell r="Y4998">
            <v>1883815</v>
          </cell>
          <cell r="Z4998" t="str">
            <v>ASTEC</v>
          </cell>
          <cell r="AA4998">
            <v>5</v>
          </cell>
          <cell r="AB4998" t="str">
            <v>EQUIP. DE INFORMÁTICA</v>
          </cell>
          <cell r="AC4998">
            <v>949.325</v>
          </cell>
          <cell r="AD4998" t="str">
            <v>BOM</v>
          </cell>
        </row>
        <row r="4999">
          <cell r="X4999">
            <v>11807</v>
          </cell>
          <cell r="Y4999">
            <v>1883816</v>
          </cell>
          <cell r="Z4999" t="str">
            <v>ASTEC</v>
          </cell>
          <cell r="AA4999">
            <v>5</v>
          </cell>
          <cell r="AB4999" t="str">
            <v>EQUIP. DE INFORMÁTICA</v>
          </cell>
          <cell r="AC4999">
            <v>949.325</v>
          </cell>
          <cell r="AD4999" t="str">
            <v>BOM</v>
          </cell>
        </row>
        <row r="5000">
          <cell r="X5000">
            <v>11808</v>
          </cell>
          <cell r="Y5000">
            <v>1883817</v>
          </cell>
          <cell r="Z5000" t="str">
            <v>GALPÃO ALMOXARIFADO</v>
          </cell>
          <cell r="AA5000">
            <v>2</v>
          </cell>
          <cell r="AB5000" t="str">
            <v>MAQ. E EQUIPAMENTOS</v>
          </cell>
          <cell r="AC5000" t="str">
            <v>-</v>
          </cell>
          <cell r="AD5000" t="str">
            <v>RUIM</v>
          </cell>
        </row>
        <row r="5001">
          <cell r="X5001">
            <v>11809</v>
          </cell>
          <cell r="Y5001" t="str">
            <v>-</v>
          </cell>
          <cell r="Z5001" t="str">
            <v>CENTRO CIRÚRGICO</v>
          </cell>
          <cell r="AA5001">
            <v>9</v>
          </cell>
          <cell r="AB5001" t="str">
            <v>MAQ. E EQUIPAMENTOS</v>
          </cell>
          <cell r="AC5001">
            <v>6000</v>
          </cell>
          <cell r="AD5001" t="str">
            <v>BOM</v>
          </cell>
        </row>
        <row r="5002">
          <cell r="X5002">
            <v>11810</v>
          </cell>
          <cell r="Y5002">
            <v>1889220</v>
          </cell>
          <cell r="Z5002" t="str">
            <v>CENTRO CIRÚRGICO</v>
          </cell>
          <cell r="AA5002">
            <v>9</v>
          </cell>
          <cell r="AB5002" t="str">
            <v>MAQ. E EQUIPAMENTOS</v>
          </cell>
          <cell r="AC5002">
            <v>57463.65</v>
          </cell>
          <cell r="AD5002" t="str">
            <v>BOM</v>
          </cell>
        </row>
        <row r="5003">
          <cell r="X5003">
            <v>11811</v>
          </cell>
          <cell r="Y5003">
            <v>1889221</v>
          </cell>
          <cell r="Z5003" t="str">
            <v>CENTRO CIRÚRGICO</v>
          </cell>
          <cell r="AA5003">
            <v>10</v>
          </cell>
          <cell r="AB5003" t="str">
            <v>INSTRUMENTAIS CIRURGICOS</v>
          </cell>
          <cell r="AC5003">
            <v>4750</v>
          </cell>
          <cell r="AD5003" t="str">
            <v>BOM</v>
          </cell>
        </row>
        <row r="5004">
          <cell r="X5004">
            <v>11812</v>
          </cell>
          <cell r="Y5004">
            <v>1889171</v>
          </cell>
          <cell r="Z5004" t="str">
            <v>ÁREAS COMUNS</v>
          </cell>
          <cell r="AA5004">
            <v>5</v>
          </cell>
          <cell r="AB5004" t="str">
            <v>EQUIP. DE INFORMÁTICA</v>
          </cell>
          <cell r="AC5004">
            <v>432.5</v>
          </cell>
          <cell r="AD5004" t="str">
            <v>BOM</v>
          </cell>
        </row>
        <row r="5005">
          <cell r="X5005">
            <v>11813</v>
          </cell>
          <cell r="Y5005">
            <v>1889172</v>
          </cell>
          <cell r="Z5005" t="str">
            <v>ÁREAS COMUNS</v>
          </cell>
          <cell r="AA5005">
            <v>5</v>
          </cell>
          <cell r="AB5005" t="str">
            <v>MAQ. E EQUIPAMENTOS</v>
          </cell>
          <cell r="AC5005">
            <v>57.5</v>
          </cell>
          <cell r="AD5005" t="str">
            <v>BOM</v>
          </cell>
        </row>
        <row r="5006">
          <cell r="X5006">
            <v>11814</v>
          </cell>
          <cell r="Y5006">
            <v>1889173</v>
          </cell>
          <cell r="Z5006" t="str">
            <v>ÁREAS COMUNS</v>
          </cell>
          <cell r="AA5006">
            <v>5</v>
          </cell>
          <cell r="AB5006" t="str">
            <v>MAQ. E EQUIPAMENTOS</v>
          </cell>
          <cell r="AC5006">
            <v>57.5</v>
          </cell>
          <cell r="AD5006" t="str">
            <v>BOM</v>
          </cell>
        </row>
        <row r="5007">
          <cell r="X5007">
            <v>11815</v>
          </cell>
          <cell r="Y5007">
            <v>1889174</v>
          </cell>
          <cell r="Z5007" t="str">
            <v>ÁREAS COMUNS</v>
          </cell>
          <cell r="AA5007">
            <v>5</v>
          </cell>
          <cell r="AB5007" t="str">
            <v>MAQ. E EQUIPAMENTOS</v>
          </cell>
          <cell r="AC5007">
            <v>57.5</v>
          </cell>
          <cell r="AD5007" t="str">
            <v>BOM</v>
          </cell>
        </row>
        <row r="5008">
          <cell r="X5008">
            <v>11816</v>
          </cell>
          <cell r="Y5008">
            <v>1889175</v>
          </cell>
          <cell r="Z5008" t="str">
            <v>ÁREAS COMUNS</v>
          </cell>
          <cell r="AA5008">
            <v>5</v>
          </cell>
          <cell r="AB5008" t="str">
            <v>MAQ. E EQUIPAMENTOS</v>
          </cell>
          <cell r="AC5008">
            <v>57.5</v>
          </cell>
          <cell r="AD5008" t="str">
            <v>BOM</v>
          </cell>
        </row>
        <row r="5009">
          <cell r="X5009">
            <v>11817</v>
          </cell>
          <cell r="Y5009">
            <v>1889176</v>
          </cell>
          <cell r="Z5009" t="str">
            <v>ÁREAS COMUNS</v>
          </cell>
          <cell r="AA5009">
            <v>5</v>
          </cell>
          <cell r="AB5009" t="str">
            <v>MAQ. E EQUIPAMENTOS</v>
          </cell>
          <cell r="AC5009">
            <v>57.5</v>
          </cell>
          <cell r="AD5009" t="str">
            <v>BOM</v>
          </cell>
        </row>
        <row r="5010">
          <cell r="X5010">
            <v>11818</v>
          </cell>
          <cell r="Y5010">
            <v>1889177</v>
          </cell>
          <cell r="Z5010" t="str">
            <v>ÁREAS COMUNS</v>
          </cell>
          <cell r="AA5010">
            <v>5</v>
          </cell>
          <cell r="AB5010" t="str">
            <v>MAQ. E EQUIPAMENTOS</v>
          </cell>
          <cell r="AC5010">
            <v>57.5</v>
          </cell>
          <cell r="AD5010" t="str">
            <v>BOM</v>
          </cell>
        </row>
        <row r="5011">
          <cell r="X5011">
            <v>11819</v>
          </cell>
          <cell r="Y5011">
            <v>1889178</v>
          </cell>
          <cell r="Z5011" t="str">
            <v>ÁREAS COMUNS</v>
          </cell>
          <cell r="AA5011">
            <v>5</v>
          </cell>
          <cell r="AB5011" t="str">
            <v>MAQ. E EQUIPAMENTOS</v>
          </cell>
          <cell r="AC5011">
            <v>57.5</v>
          </cell>
          <cell r="AD5011" t="str">
            <v>BOM</v>
          </cell>
        </row>
        <row r="5012">
          <cell r="X5012">
            <v>11820</v>
          </cell>
          <cell r="Y5012">
            <v>1889179</v>
          </cell>
          <cell r="Z5012" t="str">
            <v>ÁREAS COMUNS</v>
          </cell>
          <cell r="AA5012">
            <v>5</v>
          </cell>
          <cell r="AB5012" t="str">
            <v>MAQ. E EQUIPAMENTOS</v>
          </cell>
          <cell r="AC5012">
            <v>57.5</v>
          </cell>
          <cell r="AD5012" t="str">
            <v>BOM</v>
          </cell>
        </row>
        <row r="5013">
          <cell r="X5013">
            <v>11821</v>
          </cell>
          <cell r="Y5013">
            <v>1889180</v>
          </cell>
          <cell r="Z5013" t="str">
            <v>ÁREAS COMUNS</v>
          </cell>
          <cell r="AA5013">
            <v>5</v>
          </cell>
          <cell r="AB5013" t="str">
            <v>MAQ. E EQUIPAMENTOS</v>
          </cell>
          <cell r="AC5013">
            <v>57.5</v>
          </cell>
          <cell r="AD5013" t="str">
            <v>BOM</v>
          </cell>
        </row>
        <row r="5014">
          <cell r="X5014">
            <v>11822</v>
          </cell>
          <cell r="Y5014">
            <v>1889181</v>
          </cell>
          <cell r="Z5014" t="str">
            <v>ÁREAS COMUNS</v>
          </cell>
          <cell r="AA5014">
            <v>5</v>
          </cell>
          <cell r="AB5014" t="str">
            <v>MAQ. E EQUIPAMENTOS</v>
          </cell>
          <cell r="AC5014">
            <v>57.5</v>
          </cell>
          <cell r="AD5014" t="str">
            <v>BOM</v>
          </cell>
        </row>
        <row r="5015">
          <cell r="X5015">
            <v>11823</v>
          </cell>
          <cell r="Y5015">
            <v>1889182</v>
          </cell>
          <cell r="Z5015" t="str">
            <v>ÁREAS COMUNS</v>
          </cell>
          <cell r="AA5015">
            <v>5</v>
          </cell>
          <cell r="AB5015" t="str">
            <v>MAQ. E EQUIPAMENTOS</v>
          </cell>
          <cell r="AC5015">
            <v>57.5</v>
          </cell>
          <cell r="AD5015" t="str">
            <v>BOM</v>
          </cell>
        </row>
        <row r="5016">
          <cell r="X5016">
            <v>11824</v>
          </cell>
          <cell r="Y5016">
            <v>1889183</v>
          </cell>
          <cell r="Z5016" t="str">
            <v>ÁREAS COMUNS</v>
          </cell>
          <cell r="AA5016">
            <v>5</v>
          </cell>
          <cell r="AB5016" t="str">
            <v>MAQ. E EQUIPAMENTOS</v>
          </cell>
          <cell r="AC5016">
            <v>57.5</v>
          </cell>
          <cell r="AD5016" t="str">
            <v>BOM</v>
          </cell>
        </row>
        <row r="5017">
          <cell r="X5017">
            <v>11825</v>
          </cell>
          <cell r="Y5017">
            <v>1889184</v>
          </cell>
          <cell r="Z5017" t="str">
            <v>ÁREAS COMUNS</v>
          </cell>
          <cell r="AA5017">
            <v>5</v>
          </cell>
          <cell r="AB5017" t="str">
            <v>MAQ. E EQUIPAMENTOS</v>
          </cell>
          <cell r="AC5017">
            <v>57.5</v>
          </cell>
          <cell r="AD5017" t="str">
            <v>BOM</v>
          </cell>
        </row>
        <row r="5018">
          <cell r="X5018">
            <v>11826</v>
          </cell>
          <cell r="Y5018">
            <v>1889185</v>
          </cell>
          <cell r="Z5018" t="str">
            <v>ÁREAS COMUNS</v>
          </cell>
          <cell r="AA5018">
            <v>5</v>
          </cell>
          <cell r="AB5018" t="str">
            <v>MAQ. E EQUIPAMENTOS</v>
          </cell>
          <cell r="AC5018">
            <v>57.5</v>
          </cell>
          <cell r="AD5018" t="str">
            <v>BOM</v>
          </cell>
        </row>
        <row r="5019">
          <cell r="X5019">
            <v>11827</v>
          </cell>
          <cell r="Y5019">
            <v>1889186</v>
          </cell>
          <cell r="Z5019" t="str">
            <v>ÁREAS COMUNS</v>
          </cell>
          <cell r="AA5019">
            <v>5</v>
          </cell>
          <cell r="AB5019" t="str">
            <v>MAQ. E EQUIPAMENTOS</v>
          </cell>
          <cell r="AC5019">
            <v>57.5</v>
          </cell>
          <cell r="AD5019" t="str">
            <v>BOM</v>
          </cell>
        </row>
        <row r="5020">
          <cell r="X5020">
            <v>11828</v>
          </cell>
          <cell r="Y5020">
            <v>1889187</v>
          </cell>
          <cell r="Z5020" t="str">
            <v>ÁREAS COMUNS</v>
          </cell>
          <cell r="AA5020">
            <v>5</v>
          </cell>
          <cell r="AB5020" t="str">
            <v>MAQ. E EQUIPAMENTOS</v>
          </cell>
          <cell r="AC5020">
            <v>57.5</v>
          </cell>
          <cell r="AD5020" t="str">
            <v>BOM</v>
          </cell>
        </row>
        <row r="5021">
          <cell r="X5021">
            <v>11829</v>
          </cell>
          <cell r="Y5021">
            <v>1889188</v>
          </cell>
          <cell r="Z5021" t="str">
            <v>ÁREAS COMUNS</v>
          </cell>
          <cell r="AA5021">
            <v>5</v>
          </cell>
          <cell r="AB5021" t="str">
            <v>MAQ. E EQUIPAMENTOS</v>
          </cell>
          <cell r="AC5021">
            <v>57.5</v>
          </cell>
          <cell r="AD5021" t="str">
            <v>BOM</v>
          </cell>
        </row>
        <row r="5022">
          <cell r="X5022">
            <v>11830</v>
          </cell>
          <cell r="Y5022">
            <v>1889189</v>
          </cell>
          <cell r="Z5022" t="str">
            <v>ÁREAS COMUNS</v>
          </cell>
          <cell r="AA5022">
            <v>5</v>
          </cell>
          <cell r="AB5022" t="str">
            <v>MAQ. E EQUIPAMENTOS</v>
          </cell>
          <cell r="AC5022">
            <v>57.5</v>
          </cell>
          <cell r="AD5022" t="str">
            <v>BOM</v>
          </cell>
        </row>
        <row r="5023">
          <cell r="X5023">
            <v>11831</v>
          </cell>
          <cell r="Y5023">
            <v>1889190</v>
          </cell>
          <cell r="Z5023" t="str">
            <v>ÁREAS COMUNS</v>
          </cell>
          <cell r="AA5023">
            <v>5</v>
          </cell>
          <cell r="AB5023" t="str">
            <v>MAQ. E EQUIPAMENTOS</v>
          </cell>
          <cell r="AC5023">
            <v>57.5</v>
          </cell>
          <cell r="AD5023" t="str">
            <v>BOM</v>
          </cell>
        </row>
        <row r="5024">
          <cell r="X5024">
            <v>11832</v>
          </cell>
          <cell r="Y5024">
            <v>1889191</v>
          </cell>
          <cell r="Z5024" t="str">
            <v>ÁREAS COMUNS</v>
          </cell>
          <cell r="AA5024">
            <v>5</v>
          </cell>
          <cell r="AB5024" t="str">
            <v>MAQ. E EQUIPAMENTOS</v>
          </cell>
          <cell r="AC5024">
            <v>57.5</v>
          </cell>
          <cell r="AD5024" t="str">
            <v>BOM</v>
          </cell>
        </row>
        <row r="5025">
          <cell r="X5025">
            <v>11833</v>
          </cell>
          <cell r="Y5025">
            <v>1889192</v>
          </cell>
          <cell r="Z5025" t="str">
            <v>ÁREAS COMUNS</v>
          </cell>
          <cell r="AA5025">
            <v>5</v>
          </cell>
          <cell r="AB5025" t="str">
            <v>MAQ. E EQUIPAMENTOS</v>
          </cell>
          <cell r="AC5025">
            <v>57.5</v>
          </cell>
          <cell r="AD5025" t="str">
            <v>BOM</v>
          </cell>
        </row>
        <row r="5026">
          <cell r="X5026">
            <v>11834</v>
          </cell>
          <cell r="Y5026">
            <v>1892040</v>
          </cell>
          <cell r="Z5026" t="str">
            <v>FARMÁCIA – DOSE</v>
          </cell>
          <cell r="AA5026">
            <v>3</v>
          </cell>
          <cell r="AB5026" t="str">
            <v>MAQ. E EQUIPAMENTOS</v>
          </cell>
          <cell r="AC5026">
            <v>195</v>
          </cell>
          <cell r="AD5026" t="str">
            <v>BOM</v>
          </cell>
        </row>
        <row r="5027">
          <cell r="X5027">
            <v>11835</v>
          </cell>
          <cell r="Y5027">
            <v>1892119</v>
          </cell>
          <cell r="Z5027" t="str">
            <v>CENTRO CIRÚRGICO</v>
          </cell>
          <cell r="AA5027">
            <v>10</v>
          </cell>
          <cell r="AB5027" t="str">
            <v>MÓVEIS E UTENSÍLIOS</v>
          </cell>
          <cell r="AC5027">
            <v>180</v>
          </cell>
          <cell r="AD5027" t="str">
            <v>BOM</v>
          </cell>
        </row>
        <row r="5028">
          <cell r="X5028">
            <v>11836</v>
          </cell>
          <cell r="Y5028">
            <v>1892117</v>
          </cell>
          <cell r="Z5028" t="str">
            <v>CENTRO CIRÚRGICO</v>
          </cell>
          <cell r="AA5028">
            <v>10</v>
          </cell>
          <cell r="AB5028" t="str">
            <v>MÓVEIS E UTENSÍLIOS</v>
          </cell>
          <cell r="AC5028">
            <v>180</v>
          </cell>
          <cell r="AD5028" t="str">
            <v>BOM</v>
          </cell>
        </row>
        <row r="5029">
          <cell r="X5029">
            <v>11837</v>
          </cell>
          <cell r="Y5029">
            <v>1892115</v>
          </cell>
          <cell r="Z5029" t="str">
            <v>CENTRO CIRÚRGICO</v>
          </cell>
          <cell r="AA5029">
            <v>10</v>
          </cell>
          <cell r="AB5029" t="str">
            <v>MÓVEIS E UTENSÍLIOS</v>
          </cell>
          <cell r="AC5029">
            <v>180</v>
          </cell>
          <cell r="AD5029" t="str">
            <v>BOM</v>
          </cell>
        </row>
        <row r="5030">
          <cell r="X5030">
            <v>11838</v>
          </cell>
          <cell r="Y5030">
            <v>1892113</v>
          </cell>
          <cell r="Z5030" t="str">
            <v>CENTRO CIRÚRGICO</v>
          </cell>
          <cell r="AA5030">
            <v>10</v>
          </cell>
          <cell r="AB5030" t="str">
            <v>MÓVEIS E UTENSÍLIOS</v>
          </cell>
          <cell r="AC5030">
            <v>180</v>
          </cell>
          <cell r="AD5030" t="str">
            <v>BOM</v>
          </cell>
        </row>
        <row r="5031">
          <cell r="X5031">
            <v>11839</v>
          </cell>
          <cell r="Y5031">
            <v>1892111</v>
          </cell>
          <cell r="Z5031" t="str">
            <v>CENTRO CIRÚRGICO</v>
          </cell>
          <cell r="AA5031">
            <v>10</v>
          </cell>
          <cell r="AB5031" t="str">
            <v>MÓVEIS E UTENSÍLIOS</v>
          </cell>
          <cell r="AC5031">
            <v>180</v>
          </cell>
          <cell r="AD5031" t="str">
            <v>BOM</v>
          </cell>
        </row>
        <row r="5032">
          <cell r="X5032">
            <v>11840</v>
          </cell>
          <cell r="Y5032">
            <v>1892109</v>
          </cell>
          <cell r="Z5032" t="str">
            <v>CENTRO CIRÚRGICO</v>
          </cell>
          <cell r="AA5032">
            <v>10</v>
          </cell>
          <cell r="AB5032" t="str">
            <v>MÓVEIS E UTENSÍLIOS</v>
          </cell>
          <cell r="AC5032">
            <v>180</v>
          </cell>
          <cell r="AD5032" t="str">
            <v>BOM</v>
          </cell>
        </row>
        <row r="5033">
          <cell r="X5033">
            <v>11841</v>
          </cell>
          <cell r="Y5033">
            <v>1892107</v>
          </cell>
          <cell r="Z5033" t="str">
            <v>CENTRO CIRÚRGICO</v>
          </cell>
          <cell r="AA5033">
            <v>10</v>
          </cell>
          <cell r="AB5033" t="str">
            <v>MÓVEIS E UTENSÍLIOS</v>
          </cell>
          <cell r="AC5033">
            <v>180</v>
          </cell>
          <cell r="AD5033" t="str">
            <v>BOM</v>
          </cell>
        </row>
        <row r="5034">
          <cell r="X5034">
            <v>11842</v>
          </cell>
          <cell r="Y5034">
            <v>1892105</v>
          </cell>
          <cell r="Z5034" t="str">
            <v>CENTRO CIRÚRGICO</v>
          </cell>
          <cell r="AA5034">
            <v>10</v>
          </cell>
          <cell r="AB5034" t="str">
            <v>MÓVEIS E UTENSÍLIOS</v>
          </cell>
          <cell r="AC5034">
            <v>180</v>
          </cell>
          <cell r="AD5034" t="str">
            <v>BOM</v>
          </cell>
        </row>
        <row r="5035">
          <cell r="X5035">
            <v>11843</v>
          </cell>
          <cell r="Y5035">
            <v>1892103</v>
          </cell>
          <cell r="Z5035" t="str">
            <v>CENTRO CIRÚRGICO</v>
          </cell>
          <cell r="AA5035">
            <v>10</v>
          </cell>
          <cell r="AB5035" t="str">
            <v>MÓVEIS E UTENSÍLIOS</v>
          </cell>
          <cell r="AC5035">
            <v>180</v>
          </cell>
          <cell r="AD5035" t="str">
            <v>BOM</v>
          </cell>
        </row>
        <row r="5036">
          <cell r="X5036">
            <v>11844</v>
          </cell>
          <cell r="Y5036">
            <v>1892101</v>
          </cell>
          <cell r="Z5036" t="str">
            <v>CENTRO CIRÚRGICO</v>
          </cell>
          <cell r="AA5036">
            <v>10</v>
          </cell>
          <cell r="AB5036" t="str">
            <v>MÓVEIS E UTENSÍLIOS</v>
          </cell>
          <cell r="AC5036">
            <v>180</v>
          </cell>
          <cell r="AD5036" t="str">
            <v>BOM</v>
          </cell>
        </row>
        <row r="5037">
          <cell r="X5037">
            <v>11845</v>
          </cell>
          <cell r="Y5037">
            <v>1892099</v>
          </cell>
          <cell r="Z5037" t="str">
            <v>CENTRO CIRÚRGICO</v>
          </cell>
          <cell r="AA5037">
            <v>10</v>
          </cell>
          <cell r="AB5037" t="str">
            <v>MÓVEIS E UTENSÍLIOS</v>
          </cell>
          <cell r="AC5037">
            <v>180</v>
          </cell>
          <cell r="AD5037" t="str">
            <v>BOM</v>
          </cell>
        </row>
        <row r="5038">
          <cell r="X5038">
            <v>11846</v>
          </cell>
          <cell r="Y5038">
            <v>1892097</v>
          </cell>
          <cell r="Z5038" t="str">
            <v>CENTRO CIRÚRGICO</v>
          </cell>
          <cell r="AA5038">
            <v>10</v>
          </cell>
          <cell r="AB5038" t="str">
            <v>MÓVEIS E UTENSÍLIOS</v>
          </cell>
          <cell r="AC5038">
            <v>180</v>
          </cell>
          <cell r="AD5038" t="str">
            <v>BOM</v>
          </cell>
        </row>
        <row r="5039">
          <cell r="X5039">
            <v>11847</v>
          </cell>
          <cell r="Y5039">
            <v>1892095</v>
          </cell>
          <cell r="Z5039" t="str">
            <v>CENTRO CIRÚRGICO</v>
          </cell>
          <cell r="AA5039">
            <v>10</v>
          </cell>
          <cell r="AB5039" t="str">
            <v>MÓVEIS E UTENSÍLIOS</v>
          </cell>
          <cell r="AC5039">
            <v>180</v>
          </cell>
          <cell r="AD5039" t="str">
            <v>BOM</v>
          </cell>
        </row>
        <row r="5040">
          <cell r="X5040">
            <v>11848</v>
          </cell>
          <cell r="Y5040">
            <v>1892120</v>
          </cell>
          <cell r="Z5040" t="str">
            <v>CENTRO CIRÚRGICO</v>
          </cell>
          <cell r="AA5040">
            <v>10</v>
          </cell>
          <cell r="AB5040" t="str">
            <v>MÓVEIS E UTENSÍLIOS</v>
          </cell>
          <cell r="AC5040">
            <v>128.5</v>
          </cell>
          <cell r="AD5040" t="str">
            <v>BOM</v>
          </cell>
        </row>
        <row r="5041">
          <cell r="X5041">
            <v>11849</v>
          </cell>
          <cell r="Y5041">
            <v>1892118</v>
          </cell>
          <cell r="Z5041" t="str">
            <v>CENTRO CIRÚRGICO</v>
          </cell>
          <cell r="AA5041">
            <v>10</v>
          </cell>
          <cell r="AB5041" t="str">
            <v>MÓVEIS E UTENSÍLIOS</v>
          </cell>
          <cell r="AC5041">
            <v>128.5</v>
          </cell>
          <cell r="AD5041" t="str">
            <v>BOM</v>
          </cell>
        </row>
        <row r="5042">
          <cell r="X5042">
            <v>11850</v>
          </cell>
          <cell r="Y5042">
            <v>1892116</v>
          </cell>
          <cell r="Z5042" t="str">
            <v>CENTRO CIRÚRGICO</v>
          </cell>
          <cell r="AA5042">
            <v>10</v>
          </cell>
          <cell r="AB5042" t="str">
            <v>MÓVEIS E UTENSÍLIOS</v>
          </cell>
          <cell r="AC5042">
            <v>128.5</v>
          </cell>
          <cell r="AD5042" t="str">
            <v>BOM</v>
          </cell>
        </row>
        <row r="5043">
          <cell r="X5043">
            <v>11851</v>
          </cell>
          <cell r="Y5043">
            <v>1892114</v>
          </cell>
          <cell r="Z5043" t="str">
            <v>CENTRO CIRÚRGICO</v>
          </cell>
          <cell r="AA5043">
            <v>10</v>
          </cell>
          <cell r="AB5043" t="str">
            <v>MÓVEIS E UTENSÍLIOS</v>
          </cell>
          <cell r="AC5043">
            <v>128.5</v>
          </cell>
          <cell r="AD5043" t="str">
            <v>BOM</v>
          </cell>
        </row>
        <row r="5044">
          <cell r="X5044">
            <v>11852</v>
          </cell>
          <cell r="Y5044">
            <v>1892112</v>
          </cell>
          <cell r="Z5044" t="str">
            <v>CENTRO CIRÚRGICO</v>
          </cell>
          <cell r="AA5044">
            <v>10</v>
          </cell>
          <cell r="AB5044" t="str">
            <v>MÓVEIS E UTENSÍLIOS</v>
          </cell>
          <cell r="AC5044">
            <v>128.5</v>
          </cell>
          <cell r="AD5044" t="str">
            <v>BOM</v>
          </cell>
        </row>
        <row r="5045">
          <cell r="X5045">
            <v>11853</v>
          </cell>
          <cell r="Y5045">
            <v>1892110</v>
          </cell>
          <cell r="Z5045" t="str">
            <v>CENTRO CIRÚRGICO</v>
          </cell>
          <cell r="AA5045">
            <v>10</v>
          </cell>
          <cell r="AB5045" t="str">
            <v>MÓVEIS E UTENSÍLIOS</v>
          </cell>
          <cell r="AC5045">
            <v>128.5</v>
          </cell>
          <cell r="AD5045" t="str">
            <v>BOM</v>
          </cell>
        </row>
        <row r="5046">
          <cell r="X5046">
            <v>11854</v>
          </cell>
          <cell r="Y5046">
            <v>1892108</v>
          </cell>
          <cell r="Z5046" t="str">
            <v>CENTRO CIRÚRGICO</v>
          </cell>
          <cell r="AA5046">
            <v>10</v>
          </cell>
          <cell r="AB5046" t="str">
            <v>MÓVEIS E UTENSÍLIOS</v>
          </cell>
          <cell r="AC5046">
            <v>128.5</v>
          </cell>
          <cell r="AD5046" t="str">
            <v>BOM</v>
          </cell>
        </row>
        <row r="5047">
          <cell r="X5047">
            <v>11855</v>
          </cell>
          <cell r="Y5047">
            <v>1892106</v>
          </cell>
          <cell r="Z5047" t="str">
            <v>CENTRO CIRÚRGICO</v>
          </cell>
          <cell r="AA5047">
            <v>10</v>
          </cell>
          <cell r="AB5047" t="str">
            <v>MÓVEIS E UTENSÍLIOS</v>
          </cell>
          <cell r="AC5047">
            <v>128.5</v>
          </cell>
          <cell r="AD5047" t="str">
            <v>BOM</v>
          </cell>
        </row>
        <row r="5048">
          <cell r="X5048">
            <v>11856</v>
          </cell>
          <cell r="Y5048">
            <v>1892104</v>
          </cell>
          <cell r="Z5048" t="str">
            <v>CENTRO CIRÚRGICO</v>
          </cell>
          <cell r="AA5048">
            <v>10</v>
          </cell>
          <cell r="AB5048" t="str">
            <v>MÓVEIS E UTENSÍLIOS</v>
          </cell>
          <cell r="AC5048">
            <v>128.5</v>
          </cell>
          <cell r="AD5048" t="str">
            <v>BOM</v>
          </cell>
        </row>
        <row r="5049">
          <cell r="X5049">
            <v>11857</v>
          </cell>
          <cell r="Y5049">
            <v>1892102</v>
          </cell>
          <cell r="Z5049" t="str">
            <v>CENTRO CIRÚRGICO</v>
          </cell>
          <cell r="AA5049">
            <v>10</v>
          </cell>
          <cell r="AB5049" t="str">
            <v>MÓVEIS E UTENSÍLIOS</v>
          </cell>
          <cell r="AC5049">
            <v>128.5</v>
          </cell>
          <cell r="AD5049" t="str">
            <v>BOM</v>
          </cell>
        </row>
        <row r="5050">
          <cell r="X5050">
            <v>11858</v>
          </cell>
          <cell r="Y5050">
            <v>1892100</v>
          </cell>
          <cell r="Z5050" t="str">
            <v>CENTRO CIRÚRGICO</v>
          </cell>
          <cell r="AA5050">
            <v>10</v>
          </cell>
          <cell r="AB5050" t="str">
            <v>MÓVEIS E UTENSÍLIOS</v>
          </cell>
          <cell r="AC5050">
            <v>128.5</v>
          </cell>
          <cell r="AD5050" t="str">
            <v>BOM</v>
          </cell>
        </row>
        <row r="5051">
          <cell r="X5051">
            <v>11859</v>
          </cell>
          <cell r="Y5051">
            <v>1892098</v>
          </cell>
          <cell r="Z5051" t="str">
            <v>CENTRO CIRÚRGICO</v>
          </cell>
          <cell r="AA5051">
            <v>10</v>
          </cell>
          <cell r="AB5051" t="str">
            <v>MÓVEIS E UTENSÍLIOS</v>
          </cell>
          <cell r="AC5051">
            <v>128.5</v>
          </cell>
          <cell r="AD5051" t="str">
            <v>BOM</v>
          </cell>
        </row>
        <row r="5052">
          <cell r="X5052">
            <v>11860</v>
          </cell>
          <cell r="Y5052">
            <v>1892096</v>
          </cell>
          <cell r="Z5052" t="str">
            <v>CENTRO CIRÚRGICO</v>
          </cell>
          <cell r="AA5052">
            <v>10</v>
          </cell>
          <cell r="AB5052" t="str">
            <v>MÓVEIS E UTENSÍLIOS</v>
          </cell>
          <cell r="AC5052">
            <v>128.5</v>
          </cell>
          <cell r="AD5052" t="str">
            <v>BOM</v>
          </cell>
        </row>
        <row r="5053">
          <cell r="X5053">
            <v>11861</v>
          </cell>
          <cell r="Y5053">
            <v>1892121</v>
          </cell>
          <cell r="Z5053" t="str">
            <v>REPOUSO MÉDICO</v>
          </cell>
          <cell r="AA5053">
            <v>6</v>
          </cell>
          <cell r="AB5053" t="str">
            <v>MÓVEIS E UTENSÍLIOS</v>
          </cell>
          <cell r="AC5053">
            <v>240</v>
          </cell>
          <cell r="AD5053" t="str">
            <v>BOM</v>
          </cell>
        </row>
        <row r="5054">
          <cell r="X5054">
            <v>11862</v>
          </cell>
          <cell r="Y5054">
            <v>1913962</v>
          </cell>
          <cell r="Z5054" t="str">
            <v>FARMÁCIA</v>
          </cell>
          <cell r="AA5054">
            <v>3</v>
          </cell>
          <cell r="AB5054" t="str">
            <v>EQUIP. DE INFORMÁTICA</v>
          </cell>
          <cell r="AC5054">
            <v>570.355</v>
          </cell>
          <cell r="AD5054" t="str">
            <v>BOM</v>
          </cell>
        </row>
        <row r="5055">
          <cell r="X5055">
            <v>11863</v>
          </cell>
          <cell r="Y5055">
            <v>1913961</v>
          </cell>
          <cell r="Z5055" t="str">
            <v>ALMOXARIFADO</v>
          </cell>
          <cell r="AA5055">
            <v>3</v>
          </cell>
          <cell r="AB5055" t="str">
            <v>EQUIP. DE INFORMÁTICA</v>
          </cell>
          <cell r="AC5055">
            <v>570.355</v>
          </cell>
          <cell r="AD5055" t="str">
            <v>BOM</v>
          </cell>
        </row>
        <row r="5056">
          <cell r="X5056">
            <v>11864</v>
          </cell>
          <cell r="Y5056">
            <v>1913959</v>
          </cell>
          <cell r="Z5056" t="str">
            <v>CEAD</v>
          </cell>
          <cell r="AA5056">
            <v>3</v>
          </cell>
          <cell r="AB5056" t="str">
            <v>EQUIP. DE INFORMÁTICA</v>
          </cell>
          <cell r="AC5056">
            <v>294.825</v>
          </cell>
          <cell r="AD5056" t="str">
            <v>BOM</v>
          </cell>
        </row>
        <row r="5057">
          <cell r="X5057">
            <v>11865</v>
          </cell>
          <cell r="Y5057">
            <v>1913960</v>
          </cell>
          <cell r="Z5057" t="str">
            <v>BANCO DE SANGUE</v>
          </cell>
          <cell r="AA5057">
            <v>3</v>
          </cell>
          <cell r="AB5057" t="str">
            <v>EQUIP. DE INFORMÁTICA</v>
          </cell>
          <cell r="AC5057">
            <v>570.355</v>
          </cell>
          <cell r="AD5057" t="str">
            <v>BOM</v>
          </cell>
        </row>
        <row r="5058">
          <cell r="X5058">
            <v>11866</v>
          </cell>
          <cell r="Y5058">
            <v>1913963</v>
          </cell>
          <cell r="Z5058" t="str">
            <v>CEAD</v>
          </cell>
          <cell r="AA5058">
            <v>5</v>
          </cell>
          <cell r="AB5058" t="str">
            <v>MAQ. E EQUIPAMENTOS</v>
          </cell>
          <cell r="AC5058">
            <v>2517.75</v>
          </cell>
          <cell r="AD5058" t="str">
            <v>BOM</v>
          </cell>
        </row>
        <row r="5059">
          <cell r="X5059">
            <v>11868</v>
          </cell>
          <cell r="Y5059">
            <v>1922179</v>
          </cell>
          <cell r="Z5059" t="str">
            <v>T.I.</v>
          </cell>
          <cell r="AA5059">
            <v>5</v>
          </cell>
          <cell r="AB5059" t="str">
            <v>EQUIP. DE INFORMÁTICA</v>
          </cell>
          <cell r="AC5059">
            <v>7351.76</v>
          </cell>
          <cell r="AD5059" t="str">
            <v>BOM</v>
          </cell>
        </row>
        <row r="5060">
          <cell r="X5060">
            <v>11867</v>
          </cell>
          <cell r="Y5060">
            <v>1922178</v>
          </cell>
          <cell r="Z5060" t="str">
            <v>T.I.</v>
          </cell>
          <cell r="AA5060">
            <v>5</v>
          </cell>
          <cell r="AB5060" t="str">
            <v>MAQ. E EQUIPAMENTOS</v>
          </cell>
          <cell r="AC5060">
            <v>145</v>
          </cell>
          <cell r="AD5060" t="str">
            <v>BOM</v>
          </cell>
        </row>
        <row r="5061">
          <cell r="X5061">
            <v>11869</v>
          </cell>
          <cell r="Y5061">
            <v>1917520</v>
          </cell>
          <cell r="Z5061" t="str">
            <v>ASTEC</v>
          </cell>
          <cell r="AA5061">
            <v>5</v>
          </cell>
          <cell r="AB5061" t="str">
            <v>EQUIP. DE INFORMÁTICA</v>
          </cell>
          <cell r="AC5061">
            <v>342.85</v>
          </cell>
          <cell r="AD5061" t="str">
            <v>BOM</v>
          </cell>
        </row>
        <row r="5062">
          <cell r="X5062">
            <v>11870</v>
          </cell>
          <cell r="Y5062">
            <v>1917521</v>
          </cell>
          <cell r="Z5062" t="str">
            <v>BANCO DE SANGUE</v>
          </cell>
          <cell r="AA5062">
            <v>5</v>
          </cell>
          <cell r="AB5062" t="str">
            <v>EQUIP. DE INFORMÁTICA</v>
          </cell>
          <cell r="AC5062">
            <v>562.475</v>
          </cell>
          <cell r="AD5062" t="str">
            <v>BOM</v>
          </cell>
        </row>
        <row r="5063">
          <cell r="X5063">
            <v>11871</v>
          </cell>
          <cell r="Y5063">
            <v>1917532</v>
          </cell>
          <cell r="Z5063" t="str">
            <v>T.I.</v>
          </cell>
          <cell r="AA5063">
            <v>5</v>
          </cell>
          <cell r="AB5063" t="str">
            <v>EQUIP. DE INFORMÁTICA</v>
          </cell>
          <cell r="AC5063">
            <v>14902.5</v>
          </cell>
          <cell r="AD5063" t="str">
            <v>BOM</v>
          </cell>
        </row>
        <row r="5064">
          <cell r="X5064">
            <v>11872</v>
          </cell>
          <cell r="Y5064">
            <v>1919036</v>
          </cell>
          <cell r="Z5064" t="str">
            <v>T.I.</v>
          </cell>
          <cell r="AA5064">
            <v>4</v>
          </cell>
          <cell r="AB5064" t="str">
            <v>EQUIP. DE INFORMÁTICA</v>
          </cell>
          <cell r="AC5064">
            <v>893.5</v>
          </cell>
          <cell r="AD5064" t="str">
            <v>BOM</v>
          </cell>
        </row>
        <row r="5065">
          <cell r="X5065">
            <v>11873</v>
          </cell>
          <cell r="Y5065">
            <v>1928015</v>
          </cell>
          <cell r="Z5065" t="str">
            <v>SALA DE MONITORAMENTO</v>
          </cell>
          <cell r="AA5065">
            <v>5</v>
          </cell>
          <cell r="AB5065" t="str">
            <v>MAQ. E EQUIPAMENTOS</v>
          </cell>
          <cell r="AC5065">
            <v>5137.18</v>
          </cell>
          <cell r="AD5065" t="str">
            <v>BOM</v>
          </cell>
        </row>
        <row r="5066">
          <cell r="X5066">
            <v>11874</v>
          </cell>
          <cell r="Y5066">
            <v>1927994</v>
          </cell>
          <cell r="Z5066" t="str">
            <v>REABILITAÇÃO CARDÍACA</v>
          </cell>
          <cell r="AA5066">
            <v>10</v>
          </cell>
          <cell r="AB5066" t="str">
            <v>MAQ. E EQUIPAMENTOS</v>
          </cell>
          <cell r="AC5066">
            <v>2097.62</v>
          </cell>
          <cell r="AD5066" t="str">
            <v>BOM</v>
          </cell>
        </row>
        <row r="5067">
          <cell r="X5067">
            <v>11877</v>
          </cell>
          <cell r="Y5067">
            <v>2248142</v>
          </cell>
          <cell r="Z5067" t="str">
            <v>CLINICA CIRÚRGICA</v>
          </cell>
          <cell r="AA5067">
            <v>3</v>
          </cell>
          <cell r="AB5067" t="str">
            <v>MÓVEIS E UTENSÍLIOS</v>
          </cell>
          <cell r="AC5067">
            <v>199.95</v>
          </cell>
          <cell r="AD5067" t="str">
            <v>BOM</v>
          </cell>
        </row>
        <row r="5068">
          <cell r="X5068">
            <v>11888</v>
          </cell>
          <cell r="Y5068">
            <v>2248143</v>
          </cell>
          <cell r="Z5068" t="str">
            <v>CEAD</v>
          </cell>
          <cell r="AA5068">
            <v>10</v>
          </cell>
          <cell r="AB5068" t="str">
            <v>MAQ. E EQUIPAMENTOS</v>
          </cell>
          <cell r="AC5068">
            <v>486.75</v>
          </cell>
          <cell r="AD5068" t="str">
            <v>BOM</v>
          </cell>
        </row>
        <row r="5069">
          <cell r="X5069">
            <v>11889</v>
          </cell>
          <cell r="Y5069">
            <v>2244858</v>
          </cell>
          <cell r="Z5069" t="str">
            <v>ALMOXARIFADO</v>
          </cell>
          <cell r="AA5069">
            <v>6</v>
          </cell>
          <cell r="AB5069" t="str">
            <v>MAQ. E EQUIPAMENTOS</v>
          </cell>
          <cell r="AC5069">
            <v>295</v>
          </cell>
          <cell r="AD5069" t="str">
            <v>BOM</v>
          </cell>
        </row>
        <row r="5070">
          <cell r="X5070">
            <v>11890</v>
          </cell>
          <cell r="Y5070">
            <v>2248464</v>
          </cell>
          <cell r="Z5070" t="str">
            <v>DIÁLISE</v>
          </cell>
          <cell r="AA5070">
            <v>3</v>
          </cell>
          <cell r="AB5070" t="str">
            <v>MAQ. E EQUIPAMENTOS</v>
          </cell>
          <cell r="AC5070">
            <v>134.5</v>
          </cell>
          <cell r="AD5070" t="str">
            <v>BOM</v>
          </cell>
        </row>
        <row r="5071">
          <cell r="X5071">
            <v>11891</v>
          </cell>
          <cell r="Y5071">
            <v>2248465</v>
          </cell>
          <cell r="Z5071" t="str">
            <v>DIÁLISE</v>
          </cell>
          <cell r="AA5071">
            <v>3</v>
          </cell>
          <cell r="AB5071" t="str">
            <v>MAQ. E EQUIPAMENTOS</v>
          </cell>
          <cell r="AC5071">
            <v>134.5</v>
          </cell>
          <cell r="AD5071" t="str">
            <v>BOM</v>
          </cell>
        </row>
        <row r="5072">
          <cell r="X5072">
            <v>11892</v>
          </cell>
          <cell r="Y5072">
            <v>2248466</v>
          </cell>
          <cell r="Z5072" t="str">
            <v>CUIDADOS PALIATIVOS - 2 ANDAR</v>
          </cell>
          <cell r="AA5072">
            <v>3</v>
          </cell>
          <cell r="AB5072" t="str">
            <v>MAQ. E EQUIPAMENTOS</v>
          </cell>
          <cell r="AC5072">
            <v>134.5</v>
          </cell>
          <cell r="AD5072" t="str">
            <v>BOM</v>
          </cell>
        </row>
        <row r="5073">
          <cell r="X5073">
            <v>11893</v>
          </cell>
          <cell r="Y5073">
            <v>2248467</v>
          </cell>
          <cell r="Z5073" t="str">
            <v>CTI</v>
          </cell>
          <cell r="AA5073">
            <v>3</v>
          </cell>
          <cell r="AB5073" t="str">
            <v>MAQ. E EQUIPAMENTOS</v>
          </cell>
          <cell r="AC5073">
            <v>134.5</v>
          </cell>
          <cell r="AD5073" t="str">
            <v>BOM</v>
          </cell>
        </row>
        <row r="5074">
          <cell r="X5074">
            <v>11894</v>
          </cell>
          <cell r="Y5074">
            <v>2248468</v>
          </cell>
          <cell r="Z5074" t="str">
            <v>CTI</v>
          </cell>
          <cell r="AA5074">
            <v>3</v>
          </cell>
          <cell r="AB5074" t="str">
            <v>MAQ. E EQUIPAMENTOS</v>
          </cell>
          <cell r="AC5074">
            <v>134.5</v>
          </cell>
          <cell r="AD5074" t="str">
            <v>BOM</v>
          </cell>
        </row>
        <row r="5075">
          <cell r="X5075">
            <v>11895</v>
          </cell>
          <cell r="Y5075">
            <v>2248455</v>
          </cell>
          <cell r="Z5075" t="str">
            <v>CLÍNICA MÉDICA</v>
          </cell>
          <cell r="AA5075">
            <v>3</v>
          </cell>
          <cell r="AB5075" t="str">
            <v>MAQ. E EQUIPAMENTOS</v>
          </cell>
          <cell r="AC5075">
            <v>134.5</v>
          </cell>
          <cell r="AD5075" t="str">
            <v>BOM</v>
          </cell>
        </row>
        <row r="5076">
          <cell r="X5076">
            <v>11896</v>
          </cell>
          <cell r="Y5076">
            <v>2248456</v>
          </cell>
          <cell r="Z5076" t="str">
            <v>CLÍNICA MÉDICA</v>
          </cell>
          <cell r="AA5076">
            <v>3</v>
          </cell>
          <cell r="AB5076" t="str">
            <v>MAQ. E EQUIPAMENTOS</v>
          </cell>
          <cell r="AC5076">
            <v>134.5</v>
          </cell>
          <cell r="AD5076" t="str">
            <v>BOM</v>
          </cell>
        </row>
        <row r="5077">
          <cell r="X5077">
            <v>11897</v>
          </cell>
          <cell r="Y5077">
            <v>2248457</v>
          </cell>
          <cell r="Z5077" t="str">
            <v>CLÍNICA MÉDICA</v>
          </cell>
          <cell r="AA5077">
            <v>3</v>
          </cell>
          <cell r="AB5077" t="str">
            <v>MAQ. E EQUIPAMENTOS</v>
          </cell>
          <cell r="AC5077">
            <v>134.5</v>
          </cell>
          <cell r="AD5077" t="str">
            <v>BOM</v>
          </cell>
        </row>
        <row r="5078">
          <cell r="X5078">
            <v>11898</v>
          </cell>
          <cell r="Y5078">
            <v>2248458</v>
          </cell>
          <cell r="Z5078" t="str">
            <v>CLÍNICA MÉDICA</v>
          </cell>
          <cell r="AA5078">
            <v>3</v>
          </cell>
          <cell r="AB5078" t="str">
            <v>MAQ. E EQUIPAMENTOS</v>
          </cell>
          <cell r="AC5078">
            <v>134.5</v>
          </cell>
          <cell r="AD5078" t="str">
            <v>BOM</v>
          </cell>
        </row>
        <row r="5079">
          <cell r="X5079">
            <v>11899</v>
          </cell>
          <cell r="Y5079">
            <v>2248459</v>
          </cell>
          <cell r="Z5079" t="str">
            <v>CLÍNICA MÉDICA</v>
          </cell>
          <cell r="AA5079">
            <v>3</v>
          </cell>
          <cell r="AB5079" t="str">
            <v>MAQ. E EQUIPAMENTOS</v>
          </cell>
          <cell r="AC5079">
            <v>134.5</v>
          </cell>
          <cell r="AD5079" t="str">
            <v>BOM</v>
          </cell>
        </row>
        <row r="5080">
          <cell r="X5080">
            <v>11900</v>
          </cell>
          <cell r="Y5080">
            <v>2248460</v>
          </cell>
          <cell r="Z5080" t="str">
            <v>CLÍNICA MÉDICA</v>
          </cell>
          <cell r="AA5080">
            <v>3</v>
          </cell>
          <cell r="AB5080" t="str">
            <v>MAQ. E EQUIPAMENTOS</v>
          </cell>
          <cell r="AC5080">
            <v>134.5</v>
          </cell>
          <cell r="AD5080" t="str">
            <v>BOM</v>
          </cell>
        </row>
        <row r="5081">
          <cell r="X5081">
            <v>11901</v>
          </cell>
          <cell r="Y5081">
            <v>2248461</v>
          </cell>
          <cell r="Z5081" t="str">
            <v>CLÍNICA MÉDICA</v>
          </cell>
          <cell r="AA5081">
            <v>3</v>
          </cell>
          <cell r="AB5081" t="str">
            <v>MAQ. E EQUIPAMENTOS</v>
          </cell>
          <cell r="AC5081">
            <v>134.5</v>
          </cell>
          <cell r="AD5081" t="str">
            <v>BOM</v>
          </cell>
        </row>
        <row r="5082">
          <cell r="X5082">
            <v>11902</v>
          </cell>
          <cell r="Y5082">
            <v>2248462</v>
          </cell>
          <cell r="Z5082" t="str">
            <v>CLÍNICA MÉDICA</v>
          </cell>
          <cell r="AA5082">
            <v>3</v>
          </cell>
          <cell r="AB5082" t="str">
            <v>MAQ. E EQUIPAMENTOS</v>
          </cell>
          <cell r="AC5082">
            <v>134.5</v>
          </cell>
          <cell r="AD5082" t="str">
            <v>BOM</v>
          </cell>
        </row>
        <row r="5083">
          <cell r="X5083">
            <v>11903</v>
          </cell>
          <cell r="Y5083">
            <v>2248463</v>
          </cell>
          <cell r="Z5083" t="str">
            <v>CLÍNICA MÉDICA</v>
          </cell>
          <cell r="AA5083">
            <v>3</v>
          </cell>
          <cell r="AB5083" t="str">
            <v>MAQ. E EQUIPAMENTOS</v>
          </cell>
          <cell r="AC5083">
            <v>134.5</v>
          </cell>
          <cell r="AD5083" t="str">
            <v>BOM</v>
          </cell>
        </row>
        <row r="5084">
          <cell r="X5084">
            <v>11904</v>
          </cell>
          <cell r="Y5084">
            <v>2248453</v>
          </cell>
          <cell r="Z5084" t="str">
            <v>CLINICA CIRURGICA</v>
          </cell>
          <cell r="AA5084">
            <v>3</v>
          </cell>
          <cell r="AB5084" t="str">
            <v>MAQ. E EQUIPAMENTOS</v>
          </cell>
          <cell r="AC5084">
            <v>134.5</v>
          </cell>
          <cell r="AD5084" t="str">
            <v>BOM</v>
          </cell>
        </row>
        <row r="5085">
          <cell r="X5085">
            <v>11905</v>
          </cell>
          <cell r="Y5085">
            <v>2248454</v>
          </cell>
          <cell r="Z5085" t="str">
            <v>CLINICA CIRURGICA</v>
          </cell>
          <cell r="AA5085">
            <v>3</v>
          </cell>
          <cell r="AB5085" t="str">
            <v>MAQ. E EQUIPAMENTOS</v>
          </cell>
          <cell r="AC5085">
            <v>134.5</v>
          </cell>
          <cell r="AD5085" t="str">
            <v>BOM</v>
          </cell>
        </row>
        <row r="5086">
          <cell r="X5086">
            <v>11906</v>
          </cell>
          <cell r="Y5086">
            <v>2248452</v>
          </cell>
          <cell r="Z5086" t="str">
            <v>CLINICA CIRURGICA</v>
          </cell>
          <cell r="AA5086">
            <v>3</v>
          </cell>
          <cell r="AB5086" t="str">
            <v>MAQ. E EQUIPAMENTOS</v>
          </cell>
          <cell r="AC5086">
            <v>134.5</v>
          </cell>
          <cell r="AD5086" t="str">
            <v>BOM</v>
          </cell>
        </row>
        <row r="5087">
          <cell r="X5087">
            <v>11907</v>
          </cell>
          <cell r="Y5087">
            <v>2248450</v>
          </cell>
          <cell r="Z5087" t="str">
            <v>CLINICA CIRURGICA</v>
          </cell>
          <cell r="AA5087">
            <v>3</v>
          </cell>
          <cell r="AB5087" t="str">
            <v>MAQ. E EQUIPAMENTOS</v>
          </cell>
          <cell r="AC5087">
            <v>134.5</v>
          </cell>
          <cell r="AD5087" t="str">
            <v>BOM</v>
          </cell>
        </row>
        <row r="5088">
          <cell r="X5088">
            <v>11908</v>
          </cell>
          <cell r="Y5088">
            <v>2248451</v>
          </cell>
          <cell r="Z5088" t="str">
            <v>CLINICA CIRURGICA</v>
          </cell>
          <cell r="AA5088">
            <v>3</v>
          </cell>
          <cell r="AB5088" t="str">
            <v>MAQ. E EQUIPAMENTOS</v>
          </cell>
          <cell r="AC5088">
            <v>134.5</v>
          </cell>
          <cell r="AD5088" t="str">
            <v>BOM</v>
          </cell>
        </row>
        <row r="5089">
          <cell r="X5089">
            <v>11909</v>
          </cell>
          <cell r="Y5089" t="str">
            <v>-</v>
          </cell>
          <cell r="Z5089" t="str">
            <v>RECEPÇÃO CENTRAL</v>
          </cell>
          <cell r="AA5089">
            <v>5</v>
          </cell>
          <cell r="AB5089" t="str">
            <v>EQUIP. DE INFORMÁTICA</v>
          </cell>
          <cell r="AC5089">
            <v>649</v>
          </cell>
          <cell r="AD5089" t="str">
            <v>BOM</v>
          </cell>
        </row>
        <row r="5090">
          <cell r="X5090">
            <v>11910</v>
          </cell>
          <cell r="Y5090" t="str">
            <v>-</v>
          </cell>
          <cell r="Z5090" t="str">
            <v>CTI</v>
          </cell>
          <cell r="AA5090">
            <v>5</v>
          </cell>
          <cell r="AB5090" t="str">
            <v>EQUIP. DE INFORMÁTICA</v>
          </cell>
          <cell r="AC5090">
            <v>649</v>
          </cell>
          <cell r="AD5090" t="str">
            <v>BOM</v>
          </cell>
        </row>
        <row r="5091">
          <cell r="X5091">
            <v>11911</v>
          </cell>
          <cell r="Y5091" t="str">
            <v>-</v>
          </cell>
          <cell r="Z5091" t="str">
            <v>T.I.</v>
          </cell>
          <cell r="AA5091">
            <v>5</v>
          </cell>
          <cell r="AB5091" t="str">
            <v>EQUIP. DE INFORMÁTICA</v>
          </cell>
          <cell r="AC5091">
            <v>649</v>
          </cell>
          <cell r="AD5091" t="str">
            <v>BOM</v>
          </cell>
        </row>
        <row r="5092">
          <cell r="X5092">
            <v>11912</v>
          </cell>
          <cell r="Y5092" t="str">
            <v>-</v>
          </cell>
          <cell r="Z5092" t="str">
            <v>CLINICA MÉDICA</v>
          </cell>
          <cell r="AA5092">
            <v>5</v>
          </cell>
          <cell r="AB5092" t="str">
            <v>EQUIP. DE INFORMÁTICA</v>
          </cell>
          <cell r="AC5092">
            <v>649</v>
          </cell>
          <cell r="AD5092" t="str">
            <v>BOM</v>
          </cell>
        </row>
        <row r="5093">
          <cell r="X5093">
            <v>11913</v>
          </cell>
          <cell r="Y5093">
            <v>2266185</v>
          </cell>
          <cell r="Z5093" t="str">
            <v>CENTRAL DE GASES MEDICINAIS</v>
          </cell>
          <cell r="AA5093">
            <v>3</v>
          </cell>
          <cell r="AB5093" t="str">
            <v>MAQ. E EQUIPAMENTOS</v>
          </cell>
          <cell r="AC5093">
            <v>5586.1</v>
          </cell>
          <cell r="AD5093" t="str">
            <v>BOM</v>
          </cell>
        </row>
        <row r="5094">
          <cell r="X5094">
            <v>11952</v>
          </cell>
          <cell r="Y5094">
            <v>2248308</v>
          </cell>
          <cell r="Z5094" t="str">
            <v>GELOG</v>
          </cell>
          <cell r="AA5094">
            <v>4</v>
          </cell>
          <cell r="AB5094" t="str">
            <v>MÓVEIS E UTENSÍLIOS</v>
          </cell>
          <cell r="AC5094">
            <v>708.4</v>
          </cell>
          <cell r="AD5094" t="str">
            <v>BOM</v>
          </cell>
        </row>
        <row r="5095">
          <cell r="X5095">
            <v>11953</v>
          </cell>
          <cell r="Y5095">
            <v>2248309</v>
          </cell>
          <cell r="Z5095" t="str">
            <v>GELOG</v>
          </cell>
          <cell r="AA5095">
            <v>4</v>
          </cell>
          <cell r="AB5095" t="str">
            <v>MÓVEIS E UTENSÍLIOS</v>
          </cell>
          <cell r="AC5095">
            <v>708.4</v>
          </cell>
          <cell r="AD5095" t="str">
            <v>BOM</v>
          </cell>
        </row>
        <row r="5096">
          <cell r="X5096">
            <v>11950</v>
          </cell>
          <cell r="Y5096">
            <v>2248310</v>
          </cell>
          <cell r="Z5096" t="str">
            <v>GELOG</v>
          </cell>
          <cell r="AA5096">
            <v>4</v>
          </cell>
          <cell r="AB5096" t="str">
            <v>MÓVEIS E UTENSÍLIOS</v>
          </cell>
          <cell r="AC5096">
            <v>708.4</v>
          </cell>
          <cell r="AD5096" t="str">
            <v>BOM</v>
          </cell>
        </row>
        <row r="5097">
          <cell r="X5097">
            <v>11951</v>
          </cell>
          <cell r="Y5097">
            <v>2248311</v>
          </cell>
          <cell r="Z5097" t="str">
            <v>GELOG</v>
          </cell>
          <cell r="AA5097">
            <v>4</v>
          </cell>
          <cell r="AB5097" t="str">
            <v>MÓVEIS E UTENSÍLIOS</v>
          </cell>
          <cell r="AC5097">
            <v>708.4</v>
          </cell>
          <cell r="AD5097" t="str">
            <v>BOM</v>
          </cell>
        </row>
        <row r="5098">
          <cell r="X5098">
            <v>11948</v>
          </cell>
          <cell r="Y5098">
            <v>2248312</v>
          </cell>
          <cell r="Z5098" t="str">
            <v>GELOG</v>
          </cell>
          <cell r="AA5098">
            <v>4</v>
          </cell>
          <cell r="AB5098" t="str">
            <v>MÓVEIS E UTENSÍLIOS</v>
          </cell>
          <cell r="AC5098">
            <v>708.4</v>
          </cell>
          <cell r="AD5098" t="str">
            <v>BOM</v>
          </cell>
        </row>
        <row r="5099">
          <cell r="X5099">
            <v>11949</v>
          </cell>
          <cell r="Y5099">
            <v>2248313</v>
          </cell>
          <cell r="Z5099" t="str">
            <v>GELOG</v>
          </cell>
          <cell r="AA5099">
            <v>4</v>
          </cell>
          <cell r="AB5099" t="str">
            <v>MÓVEIS E UTENSÍLIOS</v>
          </cell>
          <cell r="AC5099">
            <v>708.4</v>
          </cell>
          <cell r="AD5099" t="str">
            <v>BOM</v>
          </cell>
        </row>
        <row r="5100">
          <cell r="X5100">
            <v>11946</v>
          </cell>
          <cell r="Y5100">
            <v>2248314</v>
          </cell>
          <cell r="Z5100" t="str">
            <v>GELOG</v>
          </cell>
          <cell r="AA5100">
            <v>4</v>
          </cell>
          <cell r="AB5100" t="str">
            <v>MÓVEIS E UTENSÍLIOS</v>
          </cell>
          <cell r="AC5100">
            <v>708.4</v>
          </cell>
          <cell r="AD5100" t="str">
            <v>BOM</v>
          </cell>
        </row>
        <row r="5101">
          <cell r="X5101">
            <v>11947</v>
          </cell>
          <cell r="Y5101">
            <v>2248315</v>
          </cell>
          <cell r="Z5101" t="str">
            <v>GELOG</v>
          </cell>
          <cell r="AA5101">
            <v>4</v>
          </cell>
          <cell r="AB5101" t="str">
            <v>MÓVEIS E UTENSÍLIOS</v>
          </cell>
          <cell r="AC5101">
            <v>708.4</v>
          </cell>
          <cell r="AD5101" t="str">
            <v>BOM</v>
          </cell>
        </row>
        <row r="5102">
          <cell r="X5102">
            <v>11944</v>
          </cell>
          <cell r="Y5102">
            <v>2248316</v>
          </cell>
          <cell r="Z5102" t="str">
            <v>GELOG</v>
          </cell>
          <cell r="AA5102">
            <v>4</v>
          </cell>
          <cell r="AB5102" t="str">
            <v>MÓVEIS E UTENSÍLIOS</v>
          </cell>
          <cell r="AC5102">
            <v>708.4</v>
          </cell>
          <cell r="AD5102" t="str">
            <v>BOM</v>
          </cell>
        </row>
        <row r="5103">
          <cell r="X5103">
            <v>11945</v>
          </cell>
          <cell r="Y5103">
            <v>2248317</v>
          </cell>
          <cell r="Z5103" t="str">
            <v>GELOG</v>
          </cell>
          <cell r="AA5103">
            <v>4</v>
          </cell>
          <cell r="AB5103" t="str">
            <v>MÓVEIS E UTENSÍLIOS</v>
          </cell>
          <cell r="AC5103">
            <v>708.4</v>
          </cell>
          <cell r="AD5103" t="str">
            <v>BOM</v>
          </cell>
        </row>
        <row r="5104">
          <cell r="X5104">
            <v>11966</v>
          </cell>
          <cell r="Y5104">
            <v>2258161</v>
          </cell>
          <cell r="Z5104" t="str">
            <v>ALMOXARIFADO</v>
          </cell>
          <cell r="AA5104">
            <v>5</v>
          </cell>
          <cell r="AB5104" t="str">
            <v>MAQ. E EQUIPAMENTOS</v>
          </cell>
          <cell r="AC5104">
            <v>267</v>
          </cell>
          <cell r="AD5104" t="str">
            <v>BOM</v>
          </cell>
        </row>
        <row r="5105">
          <cell r="X5105">
            <v>11954</v>
          </cell>
          <cell r="Y5105">
            <v>2258148</v>
          </cell>
          <cell r="Z5105" t="str">
            <v>CONDUTORES</v>
          </cell>
          <cell r="AA5105">
            <v>10</v>
          </cell>
          <cell r="AB5105" t="str">
            <v>MÓVEIS E UTENSÍLIOS</v>
          </cell>
          <cell r="AC5105">
            <v>1185.715</v>
          </cell>
          <cell r="AD5105" t="str">
            <v>BOM</v>
          </cell>
        </row>
        <row r="5106">
          <cell r="X5106">
            <v>11955</v>
          </cell>
          <cell r="Y5106">
            <v>2258149</v>
          </cell>
          <cell r="Z5106" t="str">
            <v>CONDUTORES</v>
          </cell>
          <cell r="AA5106">
            <v>10</v>
          </cell>
          <cell r="AB5106" t="str">
            <v>MÓVEIS E UTENSÍLIOS</v>
          </cell>
          <cell r="AC5106">
            <v>1185.715</v>
          </cell>
          <cell r="AD5106" t="str">
            <v>BOM</v>
          </cell>
        </row>
        <row r="5107">
          <cell r="X5107">
            <v>11956</v>
          </cell>
          <cell r="Y5107">
            <v>2258150</v>
          </cell>
          <cell r="Z5107" t="str">
            <v>CONDUTORES</v>
          </cell>
          <cell r="AA5107">
            <v>10</v>
          </cell>
          <cell r="AB5107" t="str">
            <v>MÓVEIS E UTENSÍLIOS</v>
          </cell>
          <cell r="AC5107">
            <v>1185.715</v>
          </cell>
          <cell r="AD5107" t="str">
            <v>BOM</v>
          </cell>
        </row>
        <row r="5108">
          <cell r="X5108">
            <v>11957</v>
          </cell>
          <cell r="Y5108">
            <v>2258151</v>
          </cell>
          <cell r="Z5108" t="str">
            <v>CONDUTORES</v>
          </cell>
          <cell r="AA5108">
            <v>10</v>
          </cell>
          <cell r="AB5108" t="str">
            <v>MÓVEIS E UTENSÍLIOS</v>
          </cell>
          <cell r="AC5108">
            <v>1185.715</v>
          </cell>
          <cell r="AD5108" t="str">
            <v>BOM</v>
          </cell>
        </row>
        <row r="5109">
          <cell r="X5109">
            <v>11958</v>
          </cell>
          <cell r="Y5109">
            <v>2258152</v>
          </cell>
          <cell r="Z5109" t="str">
            <v>CONDUTORES</v>
          </cell>
          <cell r="AA5109">
            <v>10</v>
          </cell>
          <cell r="AB5109" t="str">
            <v>MÓVEIS E UTENSÍLIOS</v>
          </cell>
          <cell r="AC5109">
            <v>1185.715</v>
          </cell>
          <cell r="AD5109" t="str">
            <v>BOM</v>
          </cell>
        </row>
        <row r="5110">
          <cell r="X5110">
            <v>11959</v>
          </cell>
          <cell r="Y5110">
            <v>2258153</v>
          </cell>
          <cell r="Z5110" t="str">
            <v>CENTRO CIRÚRGICO</v>
          </cell>
          <cell r="AA5110">
            <v>10</v>
          </cell>
          <cell r="AB5110" t="str">
            <v>MÓVEIS E UTENSÍLIOS</v>
          </cell>
          <cell r="AC5110">
            <v>1714.285</v>
          </cell>
          <cell r="AD5110" t="str">
            <v>BOM</v>
          </cell>
        </row>
        <row r="5111">
          <cell r="X5111">
            <v>11960</v>
          </cell>
          <cell r="Y5111">
            <v>2258154</v>
          </cell>
          <cell r="Z5111" t="str">
            <v>CENTRO CIRÚRGICO</v>
          </cell>
          <cell r="AA5111">
            <v>10</v>
          </cell>
          <cell r="AB5111" t="str">
            <v>MÓVEIS E UTENSÍLIOS</v>
          </cell>
          <cell r="AC5111">
            <v>1714.285</v>
          </cell>
          <cell r="AD5111" t="str">
            <v>BOM</v>
          </cell>
        </row>
        <row r="5112">
          <cell r="X5112">
            <v>11961</v>
          </cell>
          <cell r="Y5112">
            <v>2258155</v>
          </cell>
          <cell r="Z5112" t="str">
            <v>CENTRO CIRÚRGICO</v>
          </cell>
          <cell r="AA5112">
            <v>10</v>
          </cell>
          <cell r="AB5112" t="str">
            <v>MÓVEIS E UTENSÍLIOS</v>
          </cell>
          <cell r="AC5112">
            <v>1714.285</v>
          </cell>
          <cell r="AD5112" t="str">
            <v>BOM</v>
          </cell>
        </row>
        <row r="5113">
          <cell r="X5113">
            <v>11962</v>
          </cell>
          <cell r="Y5113">
            <v>2258156</v>
          </cell>
          <cell r="Z5113" t="str">
            <v>CENTRO CIRÚRGICO</v>
          </cell>
          <cell r="AA5113">
            <v>10</v>
          </cell>
          <cell r="AB5113" t="str">
            <v>MÓVEIS E UTENSÍLIOS</v>
          </cell>
          <cell r="AC5113">
            <v>1714.285</v>
          </cell>
          <cell r="AD5113" t="str">
            <v>BOM</v>
          </cell>
        </row>
        <row r="5114">
          <cell r="X5114">
            <v>11963</v>
          </cell>
          <cell r="Y5114">
            <v>2258157</v>
          </cell>
          <cell r="Z5114" t="str">
            <v>CENTRO CIRÚRGICO</v>
          </cell>
          <cell r="AA5114">
            <v>10</v>
          </cell>
          <cell r="AB5114" t="str">
            <v>MÓVEIS E UTENSÍLIOS</v>
          </cell>
          <cell r="AC5114">
            <v>1714.285</v>
          </cell>
          <cell r="AD5114" t="str">
            <v>BOM</v>
          </cell>
        </row>
        <row r="5115">
          <cell r="X5115">
            <v>11964</v>
          </cell>
          <cell r="Y5115">
            <v>2258158</v>
          </cell>
          <cell r="Z5115" t="str">
            <v>CENTRO CIRÚRGICO</v>
          </cell>
          <cell r="AA5115">
            <v>10</v>
          </cell>
          <cell r="AB5115" t="str">
            <v>MÓVEIS E UTENSÍLIOS</v>
          </cell>
          <cell r="AC5115">
            <v>1714.285</v>
          </cell>
          <cell r="AD5115" t="str">
            <v>BOM</v>
          </cell>
        </row>
        <row r="5116">
          <cell r="X5116">
            <v>11965</v>
          </cell>
          <cell r="Y5116">
            <v>2258159</v>
          </cell>
          <cell r="Z5116" t="str">
            <v>CENTRO CIRÚRGICO</v>
          </cell>
          <cell r="AA5116">
            <v>10</v>
          </cell>
          <cell r="AB5116" t="str">
            <v>MÓVEIS E UTENSÍLIOS</v>
          </cell>
          <cell r="AC5116">
            <v>1714.285</v>
          </cell>
          <cell r="AD5116" t="str">
            <v>BOM</v>
          </cell>
        </row>
        <row r="5117">
          <cell r="X5117">
            <v>11967</v>
          </cell>
          <cell r="Y5117">
            <v>2258160</v>
          </cell>
          <cell r="Z5117" t="str">
            <v>DIÁLISE</v>
          </cell>
          <cell r="AA5117">
            <v>10</v>
          </cell>
          <cell r="AB5117" t="str">
            <v>MAQ. E EQUIPAMENTOS</v>
          </cell>
          <cell r="AC5117">
            <v>633.395</v>
          </cell>
          <cell r="AD5117" t="str">
            <v>BOM</v>
          </cell>
        </row>
        <row r="5118">
          <cell r="X5118">
            <v>11968</v>
          </cell>
          <cell r="Y5118">
            <v>2266120</v>
          </cell>
          <cell r="Z5118" t="str">
            <v>DIÁLISE</v>
          </cell>
          <cell r="AA5118">
            <v>10</v>
          </cell>
          <cell r="AB5118" t="str">
            <v>MAQ. E EQUIPAMENTOS</v>
          </cell>
          <cell r="AC5118">
            <v>856.5</v>
          </cell>
          <cell r="AD5118" t="str">
            <v>BOM</v>
          </cell>
        </row>
        <row r="5119">
          <cell r="X5119">
            <v>11969</v>
          </cell>
          <cell r="Y5119" t="str">
            <v>-</v>
          </cell>
          <cell r="Z5119" t="str">
            <v>CENTRAL DE GASES MEDICINAIS</v>
          </cell>
          <cell r="AA5119">
            <v>5</v>
          </cell>
          <cell r="AB5119" t="str">
            <v>MAQ. E EQUIPAMENTOS</v>
          </cell>
          <cell r="AC5119">
            <v>5586.1</v>
          </cell>
          <cell r="AD5119" t="str">
            <v>BOM</v>
          </cell>
        </row>
        <row r="5120">
          <cell r="X5120">
            <v>11970</v>
          </cell>
          <cell r="Y5120">
            <v>2266173</v>
          </cell>
          <cell r="Z5120" t="str">
            <v>GALPÃO ALMOXARIFADO</v>
          </cell>
          <cell r="AA5120">
            <v>2</v>
          </cell>
          <cell r="AB5120" t="str">
            <v>MAQ. E EQUIPAMENTOS</v>
          </cell>
          <cell r="AC5120">
            <v>165</v>
          </cell>
          <cell r="AD5120" t="str">
            <v>SUCATA</v>
          </cell>
        </row>
        <row r="5121">
          <cell r="X5121">
            <v>11971</v>
          </cell>
          <cell r="Y5121">
            <v>2266182</v>
          </cell>
          <cell r="Z5121" t="str">
            <v>GALPÃO ALMOXARIFADO</v>
          </cell>
          <cell r="AA5121">
            <v>2</v>
          </cell>
          <cell r="AB5121" t="str">
            <v>MAQ. E EQUIPAMENTOS</v>
          </cell>
          <cell r="AC5121">
            <v>165</v>
          </cell>
          <cell r="AD5121" t="str">
            <v>SUCATA</v>
          </cell>
        </row>
        <row r="5122">
          <cell r="X5122">
            <v>11972</v>
          </cell>
          <cell r="Y5122">
            <v>2266174</v>
          </cell>
          <cell r="Z5122" t="str">
            <v>GALPÃO ALMOXARIFADO</v>
          </cell>
          <cell r="AA5122">
            <v>2</v>
          </cell>
          <cell r="AB5122" t="str">
            <v>MAQ. E EQUIPAMENTOS</v>
          </cell>
          <cell r="AC5122">
            <v>165</v>
          </cell>
          <cell r="AD5122" t="str">
            <v>SUCATA</v>
          </cell>
        </row>
        <row r="5123">
          <cell r="X5123">
            <v>11973</v>
          </cell>
          <cell r="Y5123">
            <v>2266175</v>
          </cell>
          <cell r="Z5123" t="str">
            <v>GALPÃO ALMOXARIFADO</v>
          </cell>
          <cell r="AA5123">
            <v>2</v>
          </cell>
          <cell r="AB5123" t="str">
            <v>MAQ. E EQUIPAMENTOS</v>
          </cell>
          <cell r="AC5123">
            <v>165</v>
          </cell>
          <cell r="AD5123" t="str">
            <v>SUCATA</v>
          </cell>
        </row>
        <row r="5124">
          <cell r="X5124">
            <v>11974</v>
          </cell>
          <cell r="Y5124">
            <v>2266180</v>
          </cell>
          <cell r="Z5124" t="str">
            <v>CLÍNICA MÉDICA</v>
          </cell>
          <cell r="AA5124">
            <v>2</v>
          </cell>
          <cell r="AB5124" t="str">
            <v>MAQ. E EQUIPAMENTOS</v>
          </cell>
          <cell r="AC5124">
            <v>165</v>
          </cell>
          <cell r="AD5124" t="str">
            <v>BOM</v>
          </cell>
        </row>
        <row r="5125">
          <cell r="X5125">
            <v>11975</v>
          </cell>
          <cell r="Y5125">
            <v>2266181</v>
          </cell>
          <cell r="Z5125" t="str">
            <v>CLÍNICA MÉDICA</v>
          </cell>
          <cell r="AA5125">
            <v>2</v>
          </cell>
          <cell r="AB5125" t="str">
            <v>MAQ. E EQUIPAMENTOS</v>
          </cell>
          <cell r="AC5125">
            <v>165</v>
          </cell>
          <cell r="AD5125" t="str">
            <v>BOM</v>
          </cell>
        </row>
        <row r="5126">
          <cell r="X5126">
            <v>11976</v>
          </cell>
          <cell r="Y5126">
            <v>2266183</v>
          </cell>
          <cell r="Z5126" t="str">
            <v>SESMT</v>
          </cell>
          <cell r="AA5126">
            <v>2</v>
          </cell>
          <cell r="AB5126" t="str">
            <v>MAQ. E EQUIPAMENTOS</v>
          </cell>
          <cell r="AC5126">
            <v>165</v>
          </cell>
          <cell r="AD5126" t="str">
            <v>BOM</v>
          </cell>
        </row>
        <row r="5127">
          <cell r="X5127">
            <v>11977</v>
          </cell>
          <cell r="Y5127">
            <v>2266184</v>
          </cell>
          <cell r="Z5127" t="str">
            <v>CENTRO CIRÚRGICO</v>
          </cell>
          <cell r="AA5127">
            <v>2</v>
          </cell>
          <cell r="AB5127" t="str">
            <v>MAQ. E EQUIPAMENTOS</v>
          </cell>
          <cell r="AC5127">
            <v>165</v>
          </cell>
          <cell r="AD5127" t="str">
            <v>BOM</v>
          </cell>
        </row>
        <row r="5128">
          <cell r="X5128">
            <v>11978</v>
          </cell>
          <cell r="Y5128">
            <v>2266176</v>
          </cell>
          <cell r="Z5128" t="str">
            <v>HEMODIALISE</v>
          </cell>
          <cell r="AA5128">
            <v>2</v>
          </cell>
          <cell r="AB5128" t="str">
            <v>MAQ. E EQUIPAMENTOS</v>
          </cell>
          <cell r="AC5128">
            <v>165</v>
          </cell>
          <cell r="AD5128" t="str">
            <v>BOM</v>
          </cell>
        </row>
        <row r="5129">
          <cell r="X5129">
            <v>11979</v>
          </cell>
          <cell r="Y5129">
            <v>2266177</v>
          </cell>
          <cell r="Z5129" t="str">
            <v>HEMODIALISE</v>
          </cell>
          <cell r="AA5129">
            <v>2</v>
          </cell>
          <cell r="AB5129" t="str">
            <v>MAQ. E EQUIPAMENTOS</v>
          </cell>
          <cell r="AC5129">
            <v>165</v>
          </cell>
          <cell r="AD5129" t="str">
            <v>BOM</v>
          </cell>
        </row>
        <row r="5130">
          <cell r="X5130">
            <v>11980</v>
          </cell>
          <cell r="Y5130">
            <v>2266178</v>
          </cell>
          <cell r="Z5130" t="str">
            <v>SESMT</v>
          </cell>
          <cell r="AA5130">
            <v>2</v>
          </cell>
          <cell r="AB5130" t="str">
            <v>MAQ. E EQUIPAMENTOS</v>
          </cell>
          <cell r="AC5130">
            <v>165</v>
          </cell>
          <cell r="AD5130" t="str">
            <v>BOM</v>
          </cell>
        </row>
        <row r="5131">
          <cell r="X5131">
            <v>11981</v>
          </cell>
          <cell r="Y5131">
            <v>2266179</v>
          </cell>
          <cell r="Z5131" t="str">
            <v>SESMT</v>
          </cell>
          <cell r="AA5131">
            <v>2</v>
          </cell>
          <cell r="AB5131" t="str">
            <v>MAQ. E EQUIPAMENTOS</v>
          </cell>
          <cell r="AC5131">
            <v>165</v>
          </cell>
          <cell r="AD5131" t="str">
            <v>BOM</v>
          </cell>
        </row>
        <row r="5132">
          <cell r="X5132">
            <v>11982</v>
          </cell>
          <cell r="Y5132">
            <v>2276791</v>
          </cell>
          <cell r="Z5132" t="str">
            <v>CONDUTORES</v>
          </cell>
          <cell r="AA5132">
            <v>5</v>
          </cell>
          <cell r="AB5132" t="str">
            <v>MAQ. E EQUIPAMENTOS</v>
          </cell>
          <cell r="AC5132">
            <v>449.5</v>
          </cell>
          <cell r="AD5132" t="str">
            <v>REGULAR</v>
          </cell>
        </row>
        <row r="5133">
          <cell r="X5133">
            <v>11983</v>
          </cell>
          <cell r="Y5133">
            <v>2276792</v>
          </cell>
          <cell r="Z5133" t="str">
            <v>CONDUTORES</v>
          </cell>
          <cell r="AA5133">
            <v>5</v>
          </cell>
          <cell r="AB5133" t="str">
            <v>MAQ. E EQUIPAMENTOS</v>
          </cell>
          <cell r="AC5133">
            <v>449.5</v>
          </cell>
          <cell r="AD5133" t="str">
            <v>REGULAR</v>
          </cell>
        </row>
        <row r="5134">
          <cell r="X5134">
            <v>11984</v>
          </cell>
          <cell r="Y5134">
            <v>2276793</v>
          </cell>
          <cell r="Z5134" t="str">
            <v>CONDUTORES</v>
          </cell>
          <cell r="AA5134">
            <v>5</v>
          </cell>
          <cell r="AB5134" t="str">
            <v>MAQ. E EQUIPAMENTOS</v>
          </cell>
          <cell r="AC5134">
            <v>449.5</v>
          </cell>
          <cell r="AD5134" t="str">
            <v>REGULAR</v>
          </cell>
        </row>
        <row r="5135">
          <cell r="X5135">
            <v>11985</v>
          </cell>
          <cell r="Y5135">
            <v>2276794</v>
          </cell>
          <cell r="Z5135" t="str">
            <v>CONDUTORES</v>
          </cell>
          <cell r="AA5135">
            <v>5</v>
          </cell>
          <cell r="AB5135" t="str">
            <v>MAQ. E EQUIPAMENTOS</v>
          </cell>
          <cell r="AC5135">
            <v>449.5</v>
          </cell>
          <cell r="AD5135" t="str">
            <v>REGULAR</v>
          </cell>
        </row>
        <row r="5136">
          <cell r="X5136">
            <v>11986</v>
          </cell>
          <cell r="Y5136">
            <v>2276795</v>
          </cell>
          <cell r="Z5136" t="str">
            <v>CONDUTORES</v>
          </cell>
          <cell r="AA5136">
            <v>5</v>
          </cell>
          <cell r="AB5136" t="str">
            <v>MAQ. E EQUIPAMENTOS</v>
          </cell>
          <cell r="AC5136">
            <v>449.5</v>
          </cell>
          <cell r="AD5136" t="str">
            <v>REGULAR</v>
          </cell>
        </row>
        <row r="5137">
          <cell r="X5137">
            <v>11987</v>
          </cell>
          <cell r="Y5137">
            <v>2276796</v>
          </cell>
          <cell r="Z5137" t="str">
            <v>CONDUTORES</v>
          </cell>
          <cell r="AA5137">
            <v>5</v>
          </cell>
          <cell r="AB5137" t="str">
            <v>MAQ. E EQUIPAMENTOS</v>
          </cell>
          <cell r="AC5137">
            <v>449.5</v>
          </cell>
          <cell r="AD5137" t="str">
            <v>REGULAR</v>
          </cell>
        </row>
        <row r="5138">
          <cell r="X5138">
            <v>11988</v>
          </cell>
          <cell r="Y5138">
            <v>2276797</v>
          </cell>
          <cell r="Z5138" t="str">
            <v>CONDUTORES</v>
          </cell>
          <cell r="AA5138">
            <v>5</v>
          </cell>
          <cell r="AB5138" t="str">
            <v>MAQ. E EQUIPAMENTOS</v>
          </cell>
          <cell r="AC5138">
            <v>449.5</v>
          </cell>
          <cell r="AD5138" t="str">
            <v>REGULAR</v>
          </cell>
        </row>
        <row r="5139">
          <cell r="X5139">
            <v>11993</v>
          </cell>
          <cell r="Y5139">
            <v>2277888</v>
          </cell>
          <cell r="Z5139" t="str">
            <v>GEP</v>
          </cell>
          <cell r="AA5139">
            <v>10</v>
          </cell>
          <cell r="AB5139" t="str">
            <v>MÓVEIS E UTENSÍLIOS</v>
          </cell>
          <cell r="AC5139">
            <v>600</v>
          </cell>
          <cell r="AD5139" t="str">
            <v>BOM</v>
          </cell>
        </row>
        <row r="5140">
          <cell r="X5140">
            <v>11994</v>
          </cell>
          <cell r="Y5140">
            <v>2277889</v>
          </cell>
          <cell r="Z5140" t="str">
            <v>GEP</v>
          </cell>
          <cell r="AA5140">
            <v>10</v>
          </cell>
          <cell r="AB5140" t="str">
            <v>MÓVEIS E UTENSÍLIOS</v>
          </cell>
          <cell r="AC5140">
            <v>1300</v>
          </cell>
          <cell r="AD5140" t="str">
            <v>BOM</v>
          </cell>
        </row>
        <row r="5141">
          <cell r="X5141">
            <v>11995</v>
          </cell>
          <cell r="Y5141">
            <v>2277890</v>
          </cell>
          <cell r="Z5141" t="str">
            <v>GEP</v>
          </cell>
          <cell r="AA5141">
            <v>10</v>
          </cell>
          <cell r="AB5141" t="str">
            <v>MÓVEIS E UTENSÍLIOS</v>
          </cell>
          <cell r="AC5141">
            <v>1400</v>
          </cell>
          <cell r="AD5141" t="str">
            <v>BOM</v>
          </cell>
        </row>
        <row r="5142">
          <cell r="X5142">
            <v>12197</v>
          </cell>
          <cell r="Y5142">
            <v>2282135</v>
          </cell>
          <cell r="Z5142" t="str">
            <v>AMBULATÓRIO</v>
          </cell>
          <cell r="AA5142">
            <v>6</v>
          </cell>
          <cell r="AB5142" t="str">
            <v>MAQ. E EQUIPAMENTOS</v>
          </cell>
          <cell r="AC5142">
            <v>877.57</v>
          </cell>
          <cell r="AD5142" t="str">
            <v>BOM</v>
          </cell>
        </row>
        <row r="5143">
          <cell r="X5143">
            <v>12198</v>
          </cell>
          <cell r="Y5143">
            <v>2282136</v>
          </cell>
          <cell r="Z5143" t="str">
            <v>AMBULATÓRIO</v>
          </cell>
          <cell r="AA5143">
            <v>6</v>
          </cell>
          <cell r="AB5143" t="str">
            <v>MAQ. E EQUIPAMENTOS</v>
          </cell>
          <cell r="AC5143">
            <v>877.57</v>
          </cell>
          <cell r="AD5143" t="str">
            <v>BOM</v>
          </cell>
        </row>
        <row r="5144">
          <cell r="X5144">
            <v>12199</v>
          </cell>
          <cell r="Y5144">
            <v>2282137</v>
          </cell>
          <cell r="Z5144" t="str">
            <v>AMBULATÓRIO</v>
          </cell>
          <cell r="AA5144">
            <v>6</v>
          </cell>
          <cell r="AB5144" t="str">
            <v>MAQ. E EQUIPAMENTOS</v>
          </cell>
          <cell r="AC5144">
            <v>877.57</v>
          </cell>
          <cell r="AD5144" t="str">
            <v>BOM</v>
          </cell>
        </row>
        <row r="5145">
          <cell r="X5145">
            <v>12200</v>
          </cell>
          <cell r="Y5145">
            <v>2282138</v>
          </cell>
          <cell r="Z5145" t="str">
            <v>AMBULATÓRIO</v>
          </cell>
          <cell r="AA5145">
            <v>6</v>
          </cell>
          <cell r="AB5145" t="str">
            <v>MAQ. E EQUIPAMENTOS</v>
          </cell>
          <cell r="AC5145">
            <v>877.57</v>
          </cell>
          <cell r="AD5145" t="str">
            <v>BOM</v>
          </cell>
        </row>
        <row r="5146">
          <cell r="X5146">
            <v>12046</v>
          </cell>
          <cell r="Y5146">
            <v>2322500</v>
          </cell>
          <cell r="Z5146" t="str">
            <v>AMBULATÓRIO – GERÊNCIA ALA A</v>
          </cell>
          <cell r="AA5146">
            <v>6</v>
          </cell>
          <cell r="AB5146" t="str">
            <v>EQUIP. DE INFORMÁTICA</v>
          </cell>
          <cell r="AC5146">
            <v>1765.9748</v>
          </cell>
          <cell r="AD5146" t="str">
            <v>BOM</v>
          </cell>
        </row>
        <row r="5147">
          <cell r="X5147">
            <v>12048</v>
          </cell>
          <cell r="Y5147">
            <v>2322501</v>
          </cell>
          <cell r="Z5147" t="str">
            <v>CLÍNICA MÉDICA   ALA 2 –  GERÊNCIA  DE  ENFERMAGEM</v>
          </cell>
          <cell r="AA5147">
            <v>6</v>
          </cell>
          <cell r="AB5147" t="str">
            <v>EQUIP. DE INFORMÁTICA</v>
          </cell>
          <cell r="AC5147">
            <v>1765.9748</v>
          </cell>
          <cell r="AD5147" t="str">
            <v>BOM</v>
          </cell>
        </row>
        <row r="5148">
          <cell r="X5148">
            <v>12049</v>
          </cell>
          <cell r="Y5148">
            <v>2322547</v>
          </cell>
          <cell r="Z5148" t="str">
            <v>CLÍNICA MÉDICA   ALA 2 –  GERÊNCIA  DE  ENFERMAGEM</v>
          </cell>
          <cell r="AA5148">
            <v>6</v>
          </cell>
          <cell r="AB5148" t="str">
            <v>EQUIP. DE INFORMÁTICA</v>
          </cell>
          <cell r="AC5148">
            <v>1765.9748</v>
          </cell>
          <cell r="AD5148" t="str">
            <v>BOM</v>
          </cell>
        </row>
        <row r="5149">
          <cell r="X5149">
            <v>12050</v>
          </cell>
          <cell r="Y5149">
            <v>2322503</v>
          </cell>
          <cell r="Z5149" t="str">
            <v>CHI - NUCLEO ADMINISTRATIVO</v>
          </cell>
          <cell r="AA5149">
            <v>6</v>
          </cell>
          <cell r="AB5149" t="str">
            <v>EQUIP. DE INFORMÁTICA</v>
          </cell>
          <cell r="AC5149">
            <v>1765.9748</v>
          </cell>
          <cell r="AD5149" t="str">
            <v>BOM</v>
          </cell>
        </row>
        <row r="5150">
          <cell r="X5150">
            <v>12051</v>
          </cell>
          <cell r="Y5150">
            <v>2322504</v>
          </cell>
          <cell r="Z5150" t="str">
            <v>NUTRIÇÃO</v>
          </cell>
          <cell r="AA5150">
            <v>6</v>
          </cell>
          <cell r="AB5150" t="str">
            <v>EQUIP. DE INFORMÁTICA</v>
          </cell>
          <cell r="AC5150">
            <v>1765.9748</v>
          </cell>
          <cell r="AD5150" t="str">
            <v>BOM</v>
          </cell>
        </row>
        <row r="5151">
          <cell r="X5151">
            <v>12052</v>
          </cell>
          <cell r="Y5151">
            <v>2322505</v>
          </cell>
          <cell r="Z5151" t="str">
            <v>NUTRIÇÃO</v>
          </cell>
          <cell r="AA5151">
            <v>6</v>
          </cell>
          <cell r="AB5151" t="str">
            <v>EQUIP. DE INFORMÁTICA</v>
          </cell>
          <cell r="AC5151">
            <v>1765.9748</v>
          </cell>
          <cell r="AD5151" t="str">
            <v>BOM</v>
          </cell>
        </row>
        <row r="5152">
          <cell r="X5152">
            <v>12053</v>
          </cell>
          <cell r="Y5152">
            <v>2322506</v>
          </cell>
          <cell r="Z5152" t="str">
            <v>CHI – CENTRAL HUMANIZADA DE INTERNAÇÃO</v>
          </cell>
          <cell r="AA5152">
            <v>6</v>
          </cell>
          <cell r="AB5152" t="str">
            <v>EQUIP. DE INFORMÁTICA</v>
          </cell>
          <cell r="AC5152">
            <v>1765.9748</v>
          </cell>
          <cell r="AD5152" t="str">
            <v>BOM</v>
          </cell>
        </row>
        <row r="5153">
          <cell r="X5153">
            <v>12054</v>
          </cell>
          <cell r="Y5153">
            <v>2322507</v>
          </cell>
          <cell r="Z5153" t="str">
            <v>AMBULATÓRIO – GERÊNCIA ALA A</v>
          </cell>
          <cell r="AA5153">
            <v>6</v>
          </cell>
          <cell r="AB5153" t="str">
            <v>EQUIP. DE INFORMÁTICA</v>
          </cell>
          <cell r="AC5153">
            <v>1765.9748</v>
          </cell>
          <cell r="AD5153" t="str">
            <v>BOM</v>
          </cell>
        </row>
        <row r="5154">
          <cell r="X5154">
            <v>12055</v>
          </cell>
          <cell r="Y5154">
            <v>2322508</v>
          </cell>
          <cell r="Z5154" t="str">
            <v>ESCRITÓRIO DE QUALIDADE</v>
          </cell>
          <cell r="AA5154">
            <v>6</v>
          </cell>
          <cell r="AB5154" t="str">
            <v>EQUIP. DE INFORMÁTICA</v>
          </cell>
          <cell r="AC5154">
            <v>1765.9748</v>
          </cell>
          <cell r="AD5154" t="str">
            <v>BOM</v>
          </cell>
        </row>
        <row r="5155">
          <cell r="X5155">
            <v>12056</v>
          </cell>
          <cell r="Y5155">
            <v>2322509</v>
          </cell>
          <cell r="Z5155" t="str">
            <v>DIRETORIA DE ENFERMAGEM</v>
          </cell>
          <cell r="AA5155">
            <v>6</v>
          </cell>
          <cell r="AB5155" t="str">
            <v>EQUIP. DE INFORMÁTICA</v>
          </cell>
          <cell r="AC5155">
            <v>1765.9748</v>
          </cell>
          <cell r="AD5155" t="str">
            <v>BOM</v>
          </cell>
        </row>
        <row r="5156">
          <cell r="X5156">
            <v>12057</v>
          </cell>
          <cell r="Y5156">
            <v>2322510</v>
          </cell>
          <cell r="Z5156" t="str">
            <v>SAC</v>
          </cell>
          <cell r="AA5156">
            <v>6</v>
          </cell>
          <cell r="AB5156" t="str">
            <v>EQUIP. DE INFORMÁTICA</v>
          </cell>
          <cell r="AC5156">
            <v>1765.9748</v>
          </cell>
          <cell r="AD5156" t="str">
            <v>BOM</v>
          </cell>
        </row>
        <row r="5157">
          <cell r="X5157">
            <v>12058</v>
          </cell>
          <cell r="Y5157">
            <v>2322511</v>
          </cell>
          <cell r="Z5157" t="str">
            <v>CENTRO CIRURGICO – CHEFIA</v>
          </cell>
          <cell r="AA5157">
            <v>6</v>
          </cell>
          <cell r="AB5157" t="str">
            <v>EQUIP. DE INFORMÁTICA</v>
          </cell>
          <cell r="AC5157">
            <v>1765.9748</v>
          </cell>
          <cell r="AD5157" t="str">
            <v>BOM</v>
          </cell>
        </row>
        <row r="5158">
          <cell r="X5158">
            <v>12059</v>
          </cell>
          <cell r="Y5158">
            <v>2322512</v>
          </cell>
          <cell r="Z5158" t="str">
            <v>ALMOXARIFADO</v>
          </cell>
          <cell r="AA5158">
            <v>6</v>
          </cell>
          <cell r="AB5158" t="str">
            <v>EQUIP. DE INFORMÁTICA</v>
          </cell>
          <cell r="AC5158">
            <v>1765.9748</v>
          </cell>
          <cell r="AD5158" t="str">
            <v>BOM</v>
          </cell>
        </row>
        <row r="5159">
          <cell r="X5159">
            <v>12060</v>
          </cell>
          <cell r="Y5159">
            <v>2322513</v>
          </cell>
          <cell r="Z5159" t="str">
            <v>CENTRO CIRURGICO – CHEFIA</v>
          </cell>
          <cell r="AA5159">
            <v>6</v>
          </cell>
          <cell r="AB5159" t="str">
            <v>EQUIP. DE INFORMÁTICA</v>
          </cell>
          <cell r="AC5159">
            <v>1765.9748</v>
          </cell>
          <cell r="AD5159" t="str">
            <v>BOM</v>
          </cell>
        </row>
        <row r="5160">
          <cell r="X5160">
            <v>12061</v>
          </cell>
          <cell r="Y5160">
            <v>2322514</v>
          </cell>
          <cell r="Z5160" t="str">
            <v>CTI – SALA ADMINISTRATIVA</v>
          </cell>
          <cell r="AA5160">
            <v>6</v>
          </cell>
          <cell r="AB5160" t="str">
            <v>EQUIP. DE INFORMÁTICA</v>
          </cell>
          <cell r="AC5160">
            <v>1765.9748</v>
          </cell>
          <cell r="AD5160" t="str">
            <v>BOM</v>
          </cell>
        </row>
        <row r="5161">
          <cell r="X5161">
            <v>12062</v>
          </cell>
          <cell r="Y5161">
            <v>2322515</v>
          </cell>
          <cell r="Z5161" t="str">
            <v>CENTRO CIRÚRGICO - CORREDOR ALA A</v>
          </cell>
          <cell r="AA5161">
            <v>6</v>
          </cell>
          <cell r="AB5161" t="str">
            <v>EQUIP. DE INFORMÁTICA</v>
          </cell>
          <cell r="AC5161">
            <v>1765.9748</v>
          </cell>
          <cell r="AD5161" t="str">
            <v>BOM</v>
          </cell>
        </row>
        <row r="5162">
          <cell r="X5162">
            <v>12063</v>
          </cell>
          <cell r="Y5162">
            <v>2322548</v>
          </cell>
          <cell r="Z5162" t="str">
            <v>CAPELANIA</v>
          </cell>
          <cell r="AA5162">
            <v>6</v>
          </cell>
          <cell r="AB5162" t="str">
            <v>EQUIP. DE INFORMÁTICA</v>
          </cell>
          <cell r="AC5162">
            <v>1765.9748</v>
          </cell>
          <cell r="AD5162" t="str">
            <v>BOM</v>
          </cell>
        </row>
        <row r="5163">
          <cell r="X5163">
            <v>12064</v>
          </cell>
          <cell r="Y5163">
            <v>2322502</v>
          </cell>
          <cell r="Z5163" t="str">
            <v>DIRETORIA DE ENFERMAGEM</v>
          </cell>
          <cell r="AA5163">
            <v>6</v>
          </cell>
          <cell r="AB5163" t="str">
            <v>EQUIP. DE INFORMÁTICA</v>
          </cell>
          <cell r="AC5163">
            <v>1765.9748</v>
          </cell>
          <cell r="AD5163" t="str">
            <v>BOM</v>
          </cell>
        </row>
        <row r="5164">
          <cell r="X5164">
            <v>12065</v>
          </cell>
          <cell r="Y5164">
            <v>2322528</v>
          </cell>
          <cell r="Z5164" t="str">
            <v>CENTRO CIRURGICO - SALA DE REUNIAO</v>
          </cell>
          <cell r="AA5164">
            <v>6</v>
          </cell>
          <cell r="AB5164" t="str">
            <v>EQUIP. DE INFORMÁTICA</v>
          </cell>
          <cell r="AC5164">
            <v>1765.9748</v>
          </cell>
          <cell r="AD5164" t="str">
            <v>BOM</v>
          </cell>
        </row>
        <row r="5165">
          <cell r="X5165">
            <v>12066</v>
          </cell>
          <cell r="Y5165">
            <v>2322516</v>
          </cell>
          <cell r="Z5165" t="str">
            <v>AMBULATÓRIO – GERÊNCIA ALA A</v>
          </cell>
          <cell r="AA5165">
            <v>6</v>
          </cell>
          <cell r="AB5165" t="str">
            <v>EQUIP. DE INFORMÁTICA</v>
          </cell>
          <cell r="AC5165">
            <v>1765.9748</v>
          </cell>
          <cell r="AD5165" t="str">
            <v>BOM</v>
          </cell>
        </row>
        <row r="5166">
          <cell r="X5166">
            <v>12067</v>
          </cell>
          <cell r="Y5166">
            <v>2322517</v>
          </cell>
          <cell r="Z5166" t="str">
            <v>AMBULATÓRIO – GERÊNCIA ENFERMAGEM ALA A</v>
          </cell>
          <cell r="AA5166">
            <v>6</v>
          </cell>
          <cell r="AB5166" t="str">
            <v>EQUIP. DE INFORMÁTICA</v>
          </cell>
          <cell r="AC5166">
            <v>1765.9748</v>
          </cell>
          <cell r="AD5166" t="str">
            <v>BOM</v>
          </cell>
        </row>
        <row r="5167">
          <cell r="X5167">
            <v>12068</v>
          </cell>
          <cell r="Y5167">
            <v>2322518</v>
          </cell>
          <cell r="Z5167" t="str">
            <v>OUVIDORIA</v>
          </cell>
          <cell r="AA5167">
            <v>6</v>
          </cell>
          <cell r="AB5167" t="str">
            <v>EQUIP. DE INFORMÁTICA</v>
          </cell>
          <cell r="AC5167">
            <v>1765.9748</v>
          </cell>
          <cell r="AD5167" t="str">
            <v>BOM</v>
          </cell>
        </row>
        <row r="5168">
          <cell r="X5168">
            <v>12069</v>
          </cell>
          <cell r="Y5168">
            <v>2322519</v>
          </cell>
          <cell r="Z5168" t="str">
            <v>centro cirúrgico – rpa</v>
          </cell>
          <cell r="AA5168">
            <v>6</v>
          </cell>
          <cell r="AB5168" t="str">
            <v>EQUIP. DE INFORMÁTICA</v>
          </cell>
          <cell r="AC5168">
            <v>1765.9748</v>
          </cell>
          <cell r="AD5168" t="str">
            <v>BOM</v>
          </cell>
        </row>
        <row r="5169">
          <cell r="X5169">
            <v>12070</v>
          </cell>
          <cell r="Y5169">
            <v>2322520</v>
          </cell>
          <cell r="Z5169" t="str">
            <v>CHI – CENTRAL HUMANIZADA DE INTERNAÇÃO</v>
          </cell>
          <cell r="AA5169">
            <v>6</v>
          </cell>
          <cell r="AB5169" t="str">
            <v>EQUIP. DE INFORMÁTICA</v>
          </cell>
          <cell r="AC5169">
            <v>1765.9748</v>
          </cell>
          <cell r="AD5169" t="str">
            <v>BOM</v>
          </cell>
        </row>
        <row r="5170">
          <cell r="X5170">
            <v>12071</v>
          </cell>
          <cell r="Y5170">
            <v>2322521</v>
          </cell>
          <cell r="Z5170" t="str">
            <v>ESCRITÓRIO DE QUALIDADE</v>
          </cell>
          <cell r="AA5170">
            <v>6</v>
          </cell>
          <cell r="AB5170" t="str">
            <v>EQUIP. DE INFORMÁTICA</v>
          </cell>
          <cell r="AC5170">
            <v>1765.9748</v>
          </cell>
          <cell r="AD5170" t="str">
            <v>BOM</v>
          </cell>
        </row>
        <row r="5171">
          <cell r="X5171">
            <v>12072</v>
          </cell>
          <cell r="Y5171">
            <v>2322522</v>
          </cell>
          <cell r="Z5171" t="str">
            <v>CCIH</v>
          </cell>
          <cell r="AA5171">
            <v>6</v>
          </cell>
          <cell r="AB5171" t="str">
            <v>EQUIP. DE INFORMÁTICA</v>
          </cell>
          <cell r="AC5171">
            <v>1765.9748</v>
          </cell>
          <cell r="AD5171" t="str">
            <v>BOM</v>
          </cell>
        </row>
        <row r="5172">
          <cell r="X5172">
            <v>12073</v>
          </cell>
          <cell r="Y5172">
            <v>2322523</v>
          </cell>
          <cell r="Z5172" t="str">
            <v>FATURAMENTO</v>
          </cell>
          <cell r="AA5172">
            <v>6</v>
          </cell>
          <cell r="AB5172" t="str">
            <v>EQUIP. DE INFORMÁTICA</v>
          </cell>
          <cell r="AC5172">
            <v>1765.9748</v>
          </cell>
          <cell r="AD5172" t="str">
            <v>BOM</v>
          </cell>
        </row>
        <row r="5173">
          <cell r="X5173">
            <v>12074</v>
          </cell>
          <cell r="Y5173">
            <v>2322524</v>
          </cell>
          <cell r="Z5173" t="str">
            <v>CCIH</v>
          </cell>
          <cell r="AA5173">
            <v>6</v>
          </cell>
          <cell r="AB5173" t="str">
            <v>EQUIP. DE INFORMÁTICA</v>
          </cell>
          <cell r="AC5173">
            <v>1765.9748</v>
          </cell>
          <cell r="AD5173" t="str">
            <v>BOM</v>
          </cell>
        </row>
        <row r="5174">
          <cell r="X5174">
            <v>12075</v>
          </cell>
          <cell r="Y5174">
            <v>2322525</v>
          </cell>
          <cell r="Z5174" t="str">
            <v>CCIH</v>
          </cell>
          <cell r="AA5174">
            <v>6</v>
          </cell>
          <cell r="AB5174" t="str">
            <v>EQUIP. DE INFORMÁTICA</v>
          </cell>
          <cell r="AC5174">
            <v>1765.9748</v>
          </cell>
          <cell r="AD5174" t="str">
            <v>BOM</v>
          </cell>
        </row>
        <row r="5175">
          <cell r="X5175">
            <v>12076</v>
          </cell>
          <cell r="Y5175">
            <v>2322526</v>
          </cell>
          <cell r="Z5175" t="str">
            <v>TRANSPLANTE</v>
          </cell>
          <cell r="AA5175">
            <v>6</v>
          </cell>
          <cell r="AB5175" t="str">
            <v>EQUIP. DE INFORMÁTICA</v>
          </cell>
          <cell r="AC5175">
            <v>1765.9748</v>
          </cell>
          <cell r="AD5175" t="str">
            <v>BOM</v>
          </cell>
        </row>
        <row r="5176">
          <cell r="X5176">
            <v>12077</v>
          </cell>
          <cell r="Y5176">
            <v>2322527</v>
          </cell>
          <cell r="Z5176" t="str">
            <v>CLÍNICA MÉDICA   ALA 2 –  GERÊNCIA  DE  ENFERMAGEM</v>
          </cell>
          <cell r="AA5176">
            <v>6</v>
          </cell>
          <cell r="AB5176" t="str">
            <v>EQUIP. DE INFORMÁTICA</v>
          </cell>
          <cell r="AC5176">
            <v>1765.9748</v>
          </cell>
          <cell r="AD5176" t="str">
            <v>BOM</v>
          </cell>
        </row>
        <row r="5177">
          <cell r="X5177">
            <v>12078</v>
          </cell>
          <cell r="Y5177">
            <v>2322549</v>
          </cell>
          <cell r="Z5177" t="str">
            <v>AMBULATÓRIO – RECEPÇÃO GUICHÊ 03</v>
          </cell>
          <cell r="AA5177">
            <v>6</v>
          </cell>
          <cell r="AB5177" t="str">
            <v>EQUIP. DE INFORMÁTICA</v>
          </cell>
          <cell r="AC5177">
            <v>1765.9748</v>
          </cell>
          <cell r="AD5177" t="str">
            <v>BOM</v>
          </cell>
        </row>
        <row r="5178">
          <cell r="X5178">
            <v>12079</v>
          </cell>
          <cell r="Y5178">
            <v>2322529</v>
          </cell>
          <cell r="Z5178" t="str">
            <v>AMBULATÓRIO – RECEPÇÃO GUICHÊ 09</v>
          </cell>
          <cell r="AA5178">
            <v>6</v>
          </cell>
          <cell r="AB5178" t="str">
            <v>EQUIP. DE INFORMÁTICA</v>
          </cell>
          <cell r="AC5178">
            <v>1765.9748</v>
          </cell>
          <cell r="AD5178" t="str">
            <v>BOM</v>
          </cell>
        </row>
        <row r="5179">
          <cell r="X5179">
            <v>12080</v>
          </cell>
          <cell r="Y5179">
            <v>2322530</v>
          </cell>
          <cell r="Z5179" t="str">
            <v>AMBULATÓRIO – RECEPÇÃO GUICHÊ 05</v>
          </cell>
          <cell r="AA5179">
            <v>6</v>
          </cell>
          <cell r="AB5179" t="str">
            <v>EQUIP. DE INFORMÁTICA</v>
          </cell>
          <cell r="AC5179">
            <v>1765.9748</v>
          </cell>
          <cell r="AD5179" t="str">
            <v>BOM</v>
          </cell>
        </row>
        <row r="5180">
          <cell r="X5180">
            <v>12081</v>
          </cell>
          <cell r="Y5180">
            <v>2322531</v>
          </cell>
          <cell r="Z5180" t="str">
            <v>AMBULATÓRIO – RECEPÇÃO</v>
          </cell>
          <cell r="AA5180">
            <v>6</v>
          </cell>
          <cell r="AB5180" t="str">
            <v>EQUIP. DE INFORMÁTICA</v>
          </cell>
          <cell r="AC5180">
            <v>1765.9748</v>
          </cell>
          <cell r="AD5180" t="str">
            <v>BOM</v>
          </cell>
        </row>
        <row r="5181">
          <cell r="X5181">
            <v>12082</v>
          </cell>
          <cell r="Y5181">
            <v>2322532</v>
          </cell>
          <cell r="Z5181" t="str">
            <v>FATURAMENTO</v>
          </cell>
          <cell r="AA5181">
            <v>6</v>
          </cell>
          <cell r="AB5181" t="str">
            <v>EQUIP. DE INFORMÁTICA</v>
          </cell>
          <cell r="AC5181">
            <v>1765.9748</v>
          </cell>
          <cell r="AD5181" t="str">
            <v>BOM</v>
          </cell>
        </row>
        <row r="5182">
          <cell r="X5182">
            <v>12083</v>
          </cell>
          <cell r="Y5182">
            <v>2322533</v>
          </cell>
          <cell r="Z5182" t="str">
            <v>AMBULATÓRIO – RECEPÇÃO GUICHÊ 06</v>
          </cell>
          <cell r="AA5182">
            <v>6</v>
          </cell>
          <cell r="AB5182" t="str">
            <v>EQUIP. DE INFORMÁTICA</v>
          </cell>
          <cell r="AC5182">
            <v>1765.9748</v>
          </cell>
          <cell r="AD5182" t="str">
            <v>BOM</v>
          </cell>
        </row>
        <row r="5183">
          <cell r="X5183">
            <v>12084</v>
          </cell>
          <cell r="Y5183">
            <v>2322534</v>
          </cell>
          <cell r="Z5183" t="str">
            <v>CHI – GUARDA VOLUMES</v>
          </cell>
          <cell r="AA5183">
            <v>6</v>
          </cell>
          <cell r="AB5183" t="str">
            <v>EQUIP. DE INFORMÁTICA</v>
          </cell>
          <cell r="AC5183">
            <v>1765.9748</v>
          </cell>
          <cell r="AD5183" t="str">
            <v>BOM</v>
          </cell>
        </row>
        <row r="5184">
          <cell r="X5184">
            <v>12085</v>
          </cell>
          <cell r="Y5184">
            <v>2322535</v>
          </cell>
          <cell r="Z5184" t="str">
            <v>ALMOXARIFADO</v>
          </cell>
          <cell r="AA5184">
            <v>6</v>
          </cell>
          <cell r="AB5184" t="str">
            <v>EQUIP. DE INFORMÁTICA</v>
          </cell>
          <cell r="AC5184">
            <v>1765.9748</v>
          </cell>
          <cell r="AD5184" t="str">
            <v>BOM</v>
          </cell>
        </row>
        <row r="5185">
          <cell r="X5185">
            <v>12086</v>
          </cell>
          <cell r="Y5185">
            <v>2322536</v>
          </cell>
          <cell r="Z5185" t="str">
            <v>CENTRO CIRÚRGICO – FARMÁCIA</v>
          </cell>
          <cell r="AA5185">
            <v>6</v>
          </cell>
          <cell r="AB5185" t="str">
            <v>EQUIP. DE INFORMÁTICA</v>
          </cell>
          <cell r="AC5185">
            <v>1765.9748</v>
          </cell>
          <cell r="AD5185" t="str">
            <v>BOM</v>
          </cell>
        </row>
        <row r="5186">
          <cell r="X5186">
            <v>12087</v>
          </cell>
          <cell r="Y5186">
            <v>2322537</v>
          </cell>
          <cell r="Z5186" t="str">
            <v>GERÊNCIA DE DESENVOLVIMENTO DE PESSOAS</v>
          </cell>
          <cell r="AA5186">
            <v>6</v>
          </cell>
          <cell r="AB5186" t="str">
            <v>EQUIP. DE INFORMÁTICA</v>
          </cell>
          <cell r="AC5186">
            <v>1765.9748</v>
          </cell>
          <cell r="AD5186" t="str">
            <v>BOM</v>
          </cell>
        </row>
        <row r="5187">
          <cell r="X5187">
            <v>12088</v>
          </cell>
          <cell r="Y5187">
            <v>2322538</v>
          </cell>
          <cell r="Z5187" t="str">
            <v>HEMODIALISE / DIÁLISE</v>
          </cell>
          <cell r="AA5187">
            <v>6</v>
          </cell>
          <cell r="AB5187" t="str">
            <v>EQUIP. DE INFORMÁTICA</v>
          </cell>
          <cell r="AC5187">
            <v>1765.9748</v>
          </cell>
          <cell r="AD5187" t="str">
            <v>BOM</v>
          </cell>
        </row>
        <row r="5188">
          <cell r="X5188">
            <v>12089</v>
          </cell>
          <cell r="Y5188">
            <v>2322539</v>
          </cell>
          <cell r="Z5188" t="str">
            <v>CENTRO CIRURGICO - SALA DE REUNIAO</v>
          </cell>
          <cell r="AA5188">
            <v>6</v>
          </cell>
          <cell r="AB5188" t="str">
            <v>EQUIP. DE INFORMÁTICA</v>
          </cell>
          <cell r="AC5188">
            <v>1765.9748</v>
          </cell>
          <cell r="AD5188" t="str">
            <v>BOM</v>
          </cell>
        </row>
        <row r="5189">
          <cell r="X5189">
            <v>12090</v>
          </cell>
          <cell r="Y5189">
            <v>2322540</v>
          </cell>
          <cell r="Z5189" t="str">
            <v>FARMÁCIA – DOSE</v>
          </cell>
          <cell r="AA5189">
            <v>6</v>
          </cell>
          <cell r="AB5189" t="str">
            <v>EQUIP. DE INFORMÁTICA</v>
          </cell>
          <cell r="AC5189">
            <v>1765.9748</v>
          </cell>
          <cell r="AD5189" t="str">
            <v>BOM</v>
          </cell>
        </row>
        <row r="5190">
          <cell r="X5190">
            <v>12091</v>
          </cell>
          <cell r="Y5190">
            <v>2322541</v>
          </cell>
          <cell r="Z5190" t="str">
            <v>GERÊNCIA – APOIO AO DIAGNÓSTICO</v>
          </cell>
          <cell r="AA5190">
            <v>6</v>
          </cell>
          <cell r="AB5190" t="str">
            <v>EQUIP. DE INFORMÁTICA</v>
          </cell>
          <cell r="AC5190">
            <v>1765.9748</v>
          </cell>
          <cell r="AD5190" t="str">
            <v>BOM</v>
          </cell>
        </row>
        <row r="5191">
          <cell r="X5191">
            <v>12092</v>
          </cell>
          <cell r="Y5191">
            <v>2322542</v>
          </cell>
          <cell r="Z5191" t="str">
            <v>FATURAMENTO</v>
          </cell>
          <cell r="AA5191">
            <v>6</v>
          </cell>
          <cell r="AB5191" t="str">
            <v>EQUIP. DE INFORMÁTICA</v>
          </cell>
          <cell r="AC5191">
            <v>1765.9748</v>
          </cell>
          <cell r="AD5191" t="str">
            <v>BOM</v>
          </cell>
        </row>
        <row r="5192">
          <cell r="X5192">
            <v>12093</v>
          </cell>
          <cell r="Y5192">
            <v>2322543</v>
          </cell>
          <cell r="Z5192" t="str">
            <v>AMBULATÓRIO – RECEPÇÃO GUICHÊ 01</v>
          </cell>
          <cell r="AA5192">
            <v>6</v>
          </cell>
          <cell r="AB5192" t="str">
            <v>EQUIP. DE INFORMÁTICA</v>
          </cell>
          <cell r="AC5192">
            <v>1765.9748</v>
          </cell>
          <cell r="AD5192" t="str">
            <v>BOM</v>
          </cell>
        </row>
        <row r="5193">
          <cell r="X5193">
            <v>12094</v>
          </cell>
          <cell r="Y5193">
            <v>2322544</v>
          </cell>
          <cell r="Z5193" t="str">
            <v>FATURAMENTO</v>
          </cell>
          <cell r="AA5193">
            <v>6</v>
          </cell>
          <cell r="AB5193" t="str">
            <v>EQUIP. DE INFORMÁTICA</v>
          </cell>
          <cell r="AC5193">
            <v>1765.9748</v>
          </cell>
          <cell r="AD5193" t="str">
            <v>BOM</v>
          </cell>
        </row>
        <row r="5194">
          <cell r="X5194">
            <v>12095</v>
          </cell>
          <cell r="Y5194">
            <v>2322545</v>
          </cell>
          <cell r="Z5194" t="str">
            <v>EQUIPE MULTIPROFISSIONAL</v>
          </cell>
          <cell r="AA5194">
            <v>6</v>
          </cell>
          <cell r="AB5194" t="str">
            <v>EQUIP. DE INFORMÁTICA</v>
          </cell>
          <cell r="AC5194">
            <v>1765.9748</v>
          </cell>
          <cell r="AD5194" t="str">
            <v>BOM</v>
          </cell>
        </row>
        <row r="5195">
          <cell r="X5195">
            <v>12096</v>
          </cell>
          <cell r="Y5195">
            <v>2322546</v>
          </cell>
          <cell r="Z5195" t="str">
            <v>AMBULATÓRIO – RECEPÇÃO GUICHÊ 02</v>
          </cell>
          <cell r="AA5195">
            <v>6</v>
          </cell>
          <cell r="AB5195" t="str">
            <v>EQUIP. DE INFORMÁTICA</v>
          </cell>
          <cell r="AC5195">
            <v>1765.9748</v>
          </cell>
          <cell r="AD5195" t="str">
            <v>BOM</v>
          </cell>
        </row>
        <row r="5196">
          <cell r="X5196">
            <v>12204</v>
          </cell>
          <cell r="Y5196">
            <v>2321630</v>
          </cell>
          <cell r="Z5196" t="str">
            <v>AMBULATÓRIO – ALA A</v>
          </cell>
          <cell r="AA5196">
            <v>6</v>
          </cell>
          <cell r="AB5196" t="str">
            <v>EQUIP. DE INFORMÁTICA</v>
          </cell>
          <cell r="AC5196">
            <v>1473.47</v>
          </cell>
          <cell r="AD5196" t="str">
            <v>BOM</v>
          </cell>
        </row>
        <row r="5197">
          <cell r="X5197">
            <v>12205</v>
          </cell>
          <cell r="Y5197">
            <v>2321631</v>
          </cell>
          <cell r="Z5197" t="str">
            <v>AMBULATÓRIO – ALA B</v>
          </cell>
          <cell r="AA5197">
            <v>6</v>
          </cell>
          <cell r="AB5197" t="str">
            <v>EQUIP. DE INFORMÁTICA</v>
          </cell>
          <cell r="AC5197">
            <v>1473.97</v>
          </cell>
          <cell r="AD5197" t="str">
            <v>BOM</v>
          </cell>
        </row>
        <row r="5198">
          <cell r="X5198">
            <v>12206</v>
          </cell>
          <cell r="Y5198">
            <v>2321632</v>
          </cell>
          <cell r="Z5198" t="str">
            <v>AMBULATÓRIO – ALA C</v>
          </cell>
          <cell r="AA5198">
            <v>6</v>
          </cell>
          <cell r="AB5198" t="str">
            <v>EQUIP. DE INFORMÁTICA</v>
          </cell>
          <cell r="AC5198">
            <v>1474.47</v>
          </cell>
          <cell r="AD5198" t="str">
            <v>BOM</v>
          </cell>
        </row>
        <row r="5199">
          <cell r="X5199">
            <v>12207</v>
          </cell>
          <cell r="Y5199">
            <v>2321633</v>
          </cell>
          <cell r="Z5199" t="str">
            <v>AMBULATÓRIO – ALA D</v>
          </cell>
          <cell r="AA5199">
            <v>6</v>
          </cell>
          <cell r="AB5199" t="str">
            <v>EQUIP. DE INFORMÁTICA</v>
          </cell>
          <cell r="AC5199">
            <v>1474.97</v>
          </cell>
          <cell r="AD5199" t="str">
            <v>BOM</v>
          </cell>
        </row>
        <row r="5200">
          <cell r="X5200">
            <v>12208</v>
          </cell>
          <cell r="Y5200">
            <v>2321634</v>
          </cell>
          <cell r="Z5200" t="str">
            <v>AMBULATÓRIO – ALA E</v>
          </cell>
          <cell r="AA5200">
            <v>6</v>
          </cell>
          <cell r="AB5200" t="str">
            <v>EQUIP. DE INFORMÁTICA</v>
          </cell>
          <cell r="AC5200">
            <v>1475.47</v>
          </cell>
          <cell r="AD5200" t="str">
            <v>BOM</v>
          </cell>
        </row>
        <row r="5201">
          <cell r="X5201">
            <v>11997</v>
          </cell>
          <cell r="Y5201">
            <v>2321740</v>
          </cell>
          <cell r="Z5201" t="str">
            <v>FARMÁCIA – CAF</v>
          </cell>
          <cell r="AA5201">
            <v>6</v>
          </cell>
          <cell r="AB5201" t="str">
            <v>EQUIP. DE INFORMÁTICA</v>
          </cell>
          <cell r="AC5201">
            <v>1765.9748</v>
          </cell>
          <cell r="AD5201" t="str">
            <v>BOM</v>
          </cell>
        </row>
        <row r="5202">
          <cell r="X5202">
            <v>11998</v>
          </cell>
          <cell r="Y5202">
            <v>2321741</v>
          </cell>
          <cell r="Z5202" t="str">
            <v>ASTEC</v>
          </cell>
          <cell r="AA5202">
            <v>6</v>
          </cell>
          <cell r="AB5202" t="str">
            <v>EQUIP. DE INFORMÁTICA</v>
          </cell>
          <cell r="AC5202">
            <v>1765.9748</v>
          </cell>
          <cell r="AD5202" t="str">
            <v>BOM</v>
          </cell>
        </row>
        <row r="5203">
          <cell r="X5203">
            <v>11999</v>
          </cell>
          <cell r="Y5203">
            <v>2321742</v>
          </cell>
          <cell r="Z5203" t="str">
            <v>ENGENHARIA CLINICA</v>
          </cell>
          <cell r="AA5203">
            <v>6</v>
          </cell>
          <cell r="AB5203" t="str">
            <v>EQUIP. DE INFORMÁTICA</v>
          </cell>
          <cell r="AC5203">
            <v>1765.9748</v>
          </cell>
          <cell r="AD5203" t="str">
            <v>BOM</v>
          </cell>
        </row>
        <row r="5204">
          <cell r="X5204">
            <v>12000</v>
          </cell>
          <cell r="Y5204">
            <v>2321743</v>
          </cell>
          <cell r="Z5204" t="str">
            <v>ALMOXARIFADO</v>
          </cell>
          <cell r="AA5204">
            <v>6</v>
          </cell>
          <cell r="AB5204" t="str">
            <v>EQUIP. DE INFORMÁTICA</v>
          </cell>
          <cell r="AC5204">
            <v>1765.9748</v>
          </cell>
          <cell r="AD5204" t="str">
            <v>BOM</v>
          </cell>
        </row>
        <row r="5205">
          <cell r="X5205">
            <v>12001</v>
          </cell>
          <cell r="Y5205">
            <v>2321744</v>
          </cell>
          <cell r="Z5205" t="str">
            <v>ASTEC</v>
          </cell>
          <cell r="AA5205">
            <v>6</v>
          </cell>
          <cell r="AB5205" t="str">
            <v>EQUIP. DE INFORMÁTICA</v>
          </cell>
          <cell r="AC5205">
            <v>1765.9748</v>
          </cell>
          <cell r="AD5205" t="str">
            <v>BOM</v>
          </cell>
        </row>
        <row r="5206">
          <cell r="X5206">
            <v>12002</v>
          </cell>
          <cell r="Y5206">
            <v>2321745</v>
          </cell>
          <cell r="Z5206" t="str">
            <v>UTI - FARMÁCIA SATÉLITE</v>
          </cell>
          <cell r="AA5206">
            <v>6</v>
          </cell>
          <cell r="AB5206" t="str">
            <v>EQUIP. DE INFORMÁTICA</v>
          </cell>
          <cell r="AC5206">
            <v>1765.9748</v>
          </cell>
          <cell r="AD5206" t="str">
            <v>BOM</v>
          </cell>
        </row>
        <row r="5207">
          <cell r="X5207">
            <v>12003</v>
          </cell>
          <cell r="Y5207">
            <v>2321746</v>
          </cell>
          <cell r="Z5207" t="str">
            <v>FARMÁCIA – DOSE</v>
          </cell>
          <cell r="AA5207">
            <v>6</v>
          </cell>
          <cell r="AB5207" t="str">
            <v>EQUIP. DE INFORMÁTICA</v>
          </cell>
          <cell r="AC5207">
            <v>1765.9748</v>
          </cell>
          <cell r="AD5207" t="str">
            <v>BOM</v>
          </cell>
        </row>
        <row r="5208">
          <cell r="X5208">
            <v>12004</v>
          </cell>
          <cell r="Y5208">
            <v>2321747</v>
          </cell>
          <cell r="Z5208" t="str">
            <v>ALMOXARIFADO</v>
          </cell>
          <cell r="AA5208">
            <v>6</v>
          </cell>
          <cell r="AB5208" t="str">
            <v>EQUIP. DE INFORMÁTICA</v>
          </cell>
          <cell r="AC5208">
            <v>1765.9748</v>
          </cell>
          <cell r="AD5208" t="str">
            <v>BOM</v>
          </cell>
        </row>
        <row r="5209">
          <cell r="X5209">
            <v>12005</v>
          </cell>
          <cell r="Y5209">
            <v>2321748</v>
          </cell>
          <cell r="Z5209" t="str">
            <v>ASTEC</v>
          </cell>
          <cell r="AA5209">
            <v>6</v>
          </cell>
          <cell r="AB5209" t="str">
            <v>EQUIP. DE INFORMÁTICA</v>
          </cell>
          <cell r="AC5209">
            <v>1765.9748</v>
          </cell>
          <cell r="AD5209" t="str">
            <v>BOM</v>
          </cell>
        </row>
        <row r="5210">
          <cell r="X5210">
            <v>12006</v>
          </cell>
          <cell r="Y5210">
            <v>2321749</v>
          </cell>
          <cell r="Z5210" t="str">
            <v>SESMT -GERENCIA</v>
          </cell>
          <cell r="AA5210">
            <v>6</v>
          </cell>
          <cell r="AB5210" t="str">
            <v>EQUIP. DE INFORMÁTICA</v>
          </cell>
          <cell r="AC5210">
            <v>1765.9748</v>
          </cell>
          <cell r="AD5210" t="str">
            <v>BOM</v>
          </cell>
        </row>
        <row r="5211">
          <cell r="X5211">
            <v>12007</v>
          </cell>
          <cell r="Y5211">
            <v>2321750</v>
          </cell>
          <cell r="Z5211" t="str">
            <v>PSICOLOGIA</v>
          </cell>
          <cell r="AA5211">
            <v>6</v>
          </cell>
          <cell r="AB5211" t="str">
            <v>EQUIP. DE INFORMÁTICA</v>
          </cell>
          <cell r="AC5211">
            <v>1765.9748</v>
          </cell>
          <cell r="AD5211" t="str">
            <v>BOM</v>
          </cell>
        </row>
        <row r="5212">
          <cell r="X5212">
            <v>12008</v>
          </cell>
          <cell r="Y5212">
            <v>2321751</v>
          </cell>
          <cell r="Z5212" t="str">
            <v>ASTEC</v>
          </cell>
          <cell r="AA5212">
            <v>6</v>
          </cell>
          <cell r="AB5212" t="str">
            <v>EQUIP. DE INFORMÁTICA</v>
          </cell>
          <cell r="AC5212">
            <v>1765.9748</v>
          </cell>
          <cell r="AD5212" t="str">
            <v>BOM</v>
          </cell>
        </row>
        <row r="5213">
          <cell r="X5213">
            <v>12009</v>
          </cell>
          <cell r="Y5213">
            <v>2321786</v>
          </cell>
          <cell r="Z5213" t="str">
            <v>FARMÁCIA – DOSE</v>
          </cell>
          <cell r="AA5213">
            <v>6</v>
          </cell>
          <cell r="AB5213" t="str">
            <v>EQUIP. DE INFORMÁTICA</v>
          </cell>
          <cell r="AC5213">
            <v>1765.9748</v>
          </cell>
          <cell r="AD5213" t="str">
            <v>BOM</v>
          </cell>
        </row>
        <row r="5214">
          <cell r="X5214">
            <v>12010</v>
          </cell>
          <cell r="Y5214">
            <v>2321752</v>
          </cell>
          <cell r="Z5214" t="str">
            <v>DIRETORIA DE ENFERMAGEM</v>
          </cell>
          <cell r="AA5214">
            <v>6</v>
          </cell>
          <cell r="AB5214" t="str">
            <v>EQUIP. DE INFORMÁTICA</v>
          </cell>
          <cell r="AC5214">
            <v>1765.9748</v>
          </cell>
          <cell r="AD5214" t="str">
            <v>BOM</v>
          </cell>
        </row>
        <row r="5215">
          <cell r="X5215">
            <v>12011</v>
          </cell>
          <cell r="Y5215">
            <v>2321753</v>
          </cell>
          <cell r="Z5215" t="str">
            <v>ADMINISTRAÇÃO - SEDE - ASTEC</v>
          </cell>
          <cell r="AA5215">
            <v>6</v>
          </cell>
          <cell r="AB5215" t="str">
            <v>EQUIP. DE INFORMÁTICA</v>
          </cell>
          <cell r="AC5215">
            <v>1765.9748</v>
          </cell>
          <cell r="AD5215" t="str">
            <v>BOM</v>
          </cell>
        </row>
        <row r="5216">
          <cell r="X5216">
            <v>12012</v>
          </cell>
          <cell r="Y5216">
            <v>2321754</v>
          </cell>
          <cell r="Z5216" t="str">
            <v>ALMOXARIFADO</v>
          </cell>
          <cell r="AA5216">
            <v>6</v>
          </cell>
          <cell r="AB5216" t="str">
            <v>EQUIP. DE INFORMÁTICA</v>
          </cell>
          <cell r="AC5216">
            <v>1765.9748</v>
          </cell>
          <cell r="AD5216" t="str">
            <v>BOM</v>
          </cell>
        </row>
        <row r="5217">
          <cell r="X5217">
            <v>12013</v>
          </cell>
          <cell r="Y5217">
            <v>2321755</v>
          </cell>
          <cell r="Z5217" t="str">
            <v>ALMOXARIFADO</v>
          </cell>
          <cell r="AA5217">
            <v>6</v>
          </cell>
          <cell r="AB5217" t="str">
            <v>EQUIP. DE INFORMÁTICA</v>
          </cell>
          <cell r="AC5217">
            <v>1765.9748</v>
          </cell>
          <cell r="AD5217" t="str">
            <v>BOM</v>
          </cell>
        </row>
        <row r="5218">
          <cell r="X5218">
            <v>12014</v>
          </cell>
          <cell r="Y5218">
            <v>2321756</v>
          </cell>
          <cell r="Z5218" t="str">
            <v>EQUIPE MULTIPROFISSIONAL</v>
          </cell>
          <cell r="AA5218">
            <v>6</v>
          </cell>
          <cell r="AB5218" t="str">
            <v>EQUIP. DE INFORMÁTICA</v>
          </cell>
          <cell r="AC5218">
            <v>1765.9748</v>
          </cell>
          <cell r="AD5218" t="str">
            <v>BOM</v>
          </cell>
        </row>
        <row r="5219">
          <cell r="X5219">
            <v>12015</v>
          </cell>
          <cell r="Y5219">
            <v>2321757</v>
          </cell>
          <cell r="Z5219" t="str">
            <v>FARMÁCIA – CAF</v>
          </cell>
          <cell r="AA5219">
            <v>6</v>
          </cell>
          <cell r="AB5219" t="str">
            <v>EQUIP. DE INFORMÁTICA</v>
          </cell>
          <cell r="AC5219">
            <v>1765.9748</v>
          </cell>
          <cell r="AD5219" t="str">
            <v>BOM</v>
          </cell>
        </row>
        <row r="5220">
          <cell r="X5220">
            <v>12016</v>
          </cell>
          <cell r="Y5220">
            <v>2321770</v>
          </cell>
          <cell r="Z5220" t="str">
            <v>GERÊNCIA DE HOTELARIA</v>
          </cell>
          <cell r="AA5220">
            <v>6</v>
          </cell>
          <cell r="AB5220" t="str">
            <v>EQUIP. DE INFORMÁTICA</v>
          </cell>
          <cell r="AC5220">
            <v>1765.9748</v>
          </cell>
          <cell r="AD5220" t="str">
            <v>BOM</v>
          </cell>
        </row>
        <row r="5221">
          <cell r="X5221">
            <v>12017</v>
          </cell>
          <cell r="Y5221">
            <v>2321787</v>
          </cell>
          <cell r="Z5221" t="str">
            <v>FATURAMENTO</v>
          </cell>
          <cell r="AA5221">
            <v>6</v>
          </cell>
          <cell r="AB5221" t="str">
            <v>EQUIP. DE INFORMÁTICA</v>
          </cell>
          <cell r="AC5221">
            <v>1765.9748</v>
          </cell>
          <cell r="AD5221" t="str">
            <v>BOM</v>
          </cell>
        </row>
        <row r="5222">
          <cell r="X5222">
            <v>12018</v>
          </cell>
          <cell r="Y5222">
            <v>2321759</v>
          </cell>
          <cell r="Z5222" t="str">
            <v>GERÊNCIA MANUTENÇÃO PREDIAL</v>
          </cell>
          <cell r="AA5222">
            <v>6</v>
          </cell>
          <cell r="AB5222" t="str">
            <v>EQUIP. DE INFORMÁTICA</v>
          </cell>
          <cell r="AC5222">
            <v>1765.9748</v>
          </cell>
          <cell r="AD5222" t="str">
            <v>BOM</v>
          </cell>
        </row>
        <row r="5223">
          <cell r="X5223">
            <v>12019</v>
          </cell>
          <cell r="Y5223">
            <v>2321760</v>
          </cell>
          <cell r="Z5223" t="str">
            <v>UNIDADE COLETORA DE SANGUE</v>
          </cell>
          <cell r="AA5223">
            <v>6</v>
          </cell>
          <cell r="AB5223" t="str">
            <v>EQUIP. DE INFORMÁTICA</v>
          </cell>
          <cell r="AC5223">
            <v>1765.9748</v>
          </cell>
          <cell r="AD5223" t="str">
            <v>BOM</v>
          </cell>
        </row>
        <row r="5224">
          <cell r="X5224">
            <v>12020</v>
          </cell>
          <cell r="Y5224">
            <v>2321761</v>
          </cell>
          <cell r="Z5224" t="str">
            <v>FARMÁCIA – DOSE</v>
          </cell>
          <cell r="AA5224">
            <v>6</v>
          </cell>
          <cell r="AB5224" t="str">
            <v>EQUIP. DE INFORMÁTICA</v>
          </cell>
          <cell r="AC5224">
            <v>1765.9748</v>
          </cell>
          <cell r="AD5224" t="str">
            <v>BOM</v>
          </cell>
        </row>
        <row r="5225">
          <cell r="X5225">
            <v>12021</v>
          </cell>
          <cell r="Y5225">
            <v>2321762</v>
          </cell>
          <cell r="Z5225" t="str">
            <v>SAME</v>
          </cell>
          <cell r="AA5225">
            <v>6</v>
          </cell>
          <cell r="AB5225" t="str">
            <v>EQUIP. DE INFORMÁTICA</v>
          </cell>
          <cell r="AC5225">
            <v>1765.9748</v>
          </cell>
          <cell r="AD5225" t="str">
            <v>BOM</v>
          </cell>
        </row>
        <row r="5226">
          <cell r="X5226">
            <v>12022</v>
          </cell>
          <cell r="Y5226">
            <v>2321763</v>
          </cell>
          <cell r="Z5226" t="str">
            <v>BANCO DE SANGUE  -TRIAGEM</v>
          </cell>
          <cell r="AA5226">
            <v>6</v>
          </cell>
          <cell r="AB5226" t="str">
            <v>EQUIP. DE INFORMÁTICA</v>
          </cell>
          <cell r="AC5226">
            <v>1765.9748</v>
          </cell>
          <cell r="AD5226" t="str">
            <v>BOM</v>
          </cell>
        </row>
        <row r="5227">
          <cell r="X5227">
            <v>12023</v>
          </cell>
          <cell r="Y5227">
            <v>2321764</v>
          </cell>
          <cell r="Z5227" t="str">
            <v>FARMÁCIA – DOSE</v>
          </cell>
          <cell r="AA5227">
            <v>6</v>
          </cell>
          <cell r="AB5227" t="str">
            <v>EQUIP. DE INFORMÁTICA</v>
          </cell>
          <cell r="AC5227">
            <v>1765.9748</v>
          </cell>
          <cell r="AD5227" t="str">
            <v>BOM</v>
          </cell>
        </row>
        <row r="5228">
          <cell r="X5228">
            <v>12024</v>
          </cell>
          <cell r="Y5228">
            <v>2321765</v>
          </cell>
          <cell r="Z5228" t="str">
            <v>ASTEC</v>
          </cell>
          <cell r="AA5228">
            <v>6</v>
          </cell>
          <cell r="AB5228" t="str">
            <v>EQUIP. DE INFORMÁTICA</v>
          </cell>
          <cell r="AC5228">
            <v>1765.9748</v>
          </cell>
          <cell r="AD5228" t="str">
            <v>BOM</v>
          </cell>
        </row>
        <row r="5229">
          <cell r="X5229">
            <v>12025</v>
          </cell>
          <cell r="Y5229">
            <v>2321766</v>
          </cell>
          <cell r="Z5229" t="str">
            <v>EQUIPE MULTIPROFISSIONAL</v>
          </cell>
          <cell r="AA5229">
            <v>6</v>
          </cell>
          <cell r="AB5229" t="str">
            <v>EQUIP. DE INFORMÁTICA</v>
          </cell>
          <cell r="AC5229">
            <v>1765.9748</v>
          </cell>
          <cell r="AD5229" t="str">
            <v>BOM</v>
          </cell>
        </row>
        <row r="5230">
          <cell r="X5230">
            <v>12026</v>
          </cell>
          <cell r="Y5230">
            <v>2321767</v>
          </cell>
          <cell r="Z5230" t="str">
            <v>GERÊNCIA – APOIO AO DIAGNÓSTICO</v>
          </cell>
          <cell r="AA5230">
            <v>6</v>
          </cell>
          <cell r="AB5230" t="str">
            <v>EQUIP. DE INFORMÁTICA</v>
          </cell>
          <cell r="AC5230">
            <v>1765.9748</v>
          </cell>
          <cell r="AD5230" t="str">
            <v>BOM</v>
          </cell>
        </row>
        <row r="5231">
          <cell r="X5231">
            <v>12027</v>
          </cell>
          <cell r="Y5231">
            <v>2321769</v>
          </cell>
          <cell r="Z5231" t="str">
            <v>FARMÁCIA – CAF</v>
          </cell>
          <cell r="AA5231">
            <v>6</v>
          </cell>
          <cell r="AB5231" t="str">
            <v>EQUIP. DE INFORMÁTICA</v>
          </cell>
          <cell r="AC5231">
            <v>1765.9748</v>
          </cell>
          <cell r="AD5231" t="str">
            <v>BOM</v>
          </cell>
        </row>
        <row r="5232">
          <cell r="X5232">
            <v>12028</v>
          </cell>
          <cell r="Y5232">
            <v>2324768</v>
          </cell>
          <cell r="Z5232" t="str">
            <v>APOIO AO DIAGNÓSTICO RECEPÇÃO</v>
          </cell>
          <cell r="AA5232">
            <v>6</v>
          </cell>
          <cell r="AB5232" t="str">
            <v>EQUIP. DE INFORMÁTICA</v>
          </cell>
          <cell r="AC5232">
            <v>1765.9748</v>
          </cell>
          <cell r="AD5232" t="str">
            <v>BOM</v>
          </cell>
        </row>
        <row r="5233">
          <cell r="X5233">
            <v>12029</v>
          </cell>
          <cell r="Y5233">
            <v>2321771</v>
          </cell>
          <cell r="Z5233" t="str">
            <v>REABILITAÇÃO E FISIOTERAPIA</v>
          </cell>
          <cell r="AA5233">
            <v>6</v>
          </cell>
          <cell r="AB5233" t="str">
            <v>EQUIP. DE INFORMÁTICA</v>
          </cell>
          <cell r="AC5233">
            <v>1765.9748</v>
          </cell>
          <cell r="AD5233" t="str">
            <v>BOM</v>
          </cell>
        </row>
        <row r="5234">
          <cell r="X5234">
            <v>12030</v>
          </cell>
          <cell r="Y5234">
            <v>2321772</v>
          </cell>
          <cell r="Z5234" t="str">
            <v>GERÊNCIA MANUTENÇÃO PREDIAL</v>
          </cell>
          <cell r="AA5234">
            <v>6</v>
          </cell>
          <cell r="AB5234" t="str">
            <v>EQUIP. DE INFORMÁTICA</v>
          </cell>
          <cell r="AC5234">
            <v>1765.9748</v>
          </cell>
          <cell r="AD5234" t="str">
            <v>BOM</v>
          </cell>
        </row>
        <row r="5235">
          <cell r="X5235">
            <v>12031</v>
          </cell>
          <cell r="Y5235">
            <v>2321773</v>
          </cell>
          <cell r="Z5235" t="str">
            <v>APOIO AO DIAGNÓSTICO – RECEPÇÃO</v>
          </cell>
          <cell r="AA5235">
            <v>6</v>
          </cell>
          <cell r="AB5235" t="str">
            <v>EQUIP. DE INFORMÁTICA</v>
          </cell>
          <cell r="AC5235">
            <v>1765.9748</v>
          </cell>
          <cell r="AD5235" t="str">
            <v>BOM</v>
          </cell>
        </row>
        <row r="5236">
          <cell r="X5236">
            <v>12032</v>
          </cell>
          <cell r="Y5236">
            <v>2321774</v>
          </cell>
          <cell r="Z5236" t="str">
            <v>ENGENHARIA CLINICA</v>
          </cell>
          <cell r="AA5236">
            <v>6</v>
          </cell>
          <cell r="AB5236" t="str">
            <v>EQUIP. DE INFORMÁTICA</v>
          </cell>
          <cell r="AC5236">
            <v>1765.9748</v>
          </cell>
          <cell r="AD5236" t="str">
            <v>BOM</v>
          </cell>
        </row>
        <row r="5237">
          <cell r="X5237">
            <v>12033</v>
          </cell>
          <cell r="Y5237">
            <v>2321775</v>
          </cell>
          <cell r="Z5237" t="str">
            <v>APOIO AO DIAGNÓSTICO RECEPÇÃO</v>
          </cell>
          <cell r="AA5237">
            <v>6</v>
          </cell>
          <cell r="AB5237" t="str">
            <v>EQUIP. DE INFORMÁTICA</v>
          </cell>
          <cell r="AC5237">
            <v>1765.9748</v>
          </cell>
          <cell r="AD5237" t="str">
            <v>BOM</v>
          </cell>
        </row>
        <row r="5238">
          <cell r="X5238">
            <v>12034</v>
          </cell>
          <cell r="Y5238">
            <v>2321776</v>
          </cell>
          <cell r="Z5238" t="str">
            <v>CHI - NUCLEO ADMINISTRATIVO</v>
          </cell>
          <cell r="AA5238">
            <v>6</v>
          </cell>
          <cell r="AB5238" t="str">
            <v>EQUIP. DE INFORMÁTICA</v>
          </cell>
          <cell r="AC5238">
            <v>1765.9748</v>
          </cell>
          <cell r="AD5238" t="str">
            <v>BOM</v>
          </cell>
        </row>
        <row r="5239">
          <cell r="X5239">
            <v>12035</v>
          </cell>
          <cell r="Y5239">
            <v>2321777</v>
          </cell>
          <cell r="Z5239" t="str">
            <v>LABORATÓRIO</v>
          </cell>
          <cell r="AA5239">
            <v>6</v>
          </cell>
          <cell r="AB5239" t="str">
            <v>EQUIP. DE INFORMÁTICA</v>
          </cell>
          <cell r="AC5239">
            <v>1765.9748</v>
          </cell>
          <cell r="AD5239" t="str">
            <v>BOM</v>
          </cell>
        </row>
        <row r="5240">
          <cell r="X5240">
            <v>12036</v>
          </cell>
          <cell r="Y5240">
            <v>2321778</v>
          </cell>
          <cell r="Z5240" t="str">
            <v>AMBULATÓRIO – GERÊNCIA ALA A</v>
          </cell>
          <cell r="AA5240">
            <v>6</v>
          </cell>
          <cell r="AB5240" t="str">
            <v>EQUIP. DE INFORMÁTICA</v>
          </cell>
          <cell r="AC5240">
            <v>1765.9748</v>
          </cell>
          <cell r="AD5240" t="str">
            <v>BOM</v>
          </cell>
        </row>
        <row r="5241">
          <cell r="X5241">
            <v>12037</v>
          </cell>
          <cell r="Y5241">
            <v>2321779</v>
          </cell>
          <cell r="Z5241" t="str">
            <v>NUTRIÇÃO</v>
          </cell>
          <cell r="AA5241">
            <v>6</v>
          </cell>
          <cell r="AB5241" t="str">
            <v>EQUIP. DE INFORMÁTICA</v>
          </cell>
          <cell r="AC5241">
            <v>1765.9748</v>
          </cell>
          <cell r="AD5241" t="str">
            <v>BOM</v>
          </cell>
        </row>
        <row r="5242">
          <cell r="X5242">
            <v>12038</v>
          </cell>
          <cell r="Y5242">
            <v>2321780</v>
          </cell>
          <cell r="Z5242" t="str">
            <v>CME</v>
          </cell>
          <cell r="AA5242">
            <v>6</v>
          </cell>
          <cell r="AB5242" t="str">
            <v>EQUIP. DE INFORMÁTICA</v>
          </cell>
          <cell r="AC5242">
            <v>1765.9748</v>
          </cell>
          <cell r="AD5242" t="str">
            <v>BOM</v>
          </cell>
        </row>
        <row r="5243">
          <cell r="X5243">
            <v>12039</v>
          </cell>
          <cell r="Y5243">
            <v>2321781</v>
          </cell>
          <cell r="Z5243" t="str">
            <v>CLÍNICA CIRÚRGICA  ALA 3- SALA ENFERMAGEM</v>
          </cell>
          <cell r="AA5243">
            <v>6</v>
          </cell>
          <cell r="AB5243" t="str">
            <v>EQUIP. DE INFORMÁTICA</v>
          </cell>
          <cell r="AC5243">
            <v>1765.9748</v>
          </cell>
          <cell r="AD5243" t="str">
            <v>BOM</v>
          </cell>
        </row>
        <row r="5244">
          <cell r="X5244">
            <v>12040</v>
          </cell>
          <cell r="Y5244">
            <v>2321782</v>
          </cell>
          <cell r="Z5244" t="str">
            <v>CHI – TRIAGEM MÉDICA</v>
          </cell>
          <cell r="AA5244">
            <v>6</v>
          </cell>
          <cell r="AB5244" t="str">
            <v>EQUIP. DE INFORMÁTICA</v>
          </cell>
          <cell r="AC5244">
            <v>1765.9748</v>
          </cell>
          <cell r="AD5244" t="str">
            <v>BOM</v>
          </cell>
        </row>
        <row r="5245">
          <cell r="X5245">
            <v>12041</v>
          </cell>
          <cell r="Y5245">
            <v>2321788</v>
          </cell>
          <cell r="Z5245" t="str">
            <v>ALMOXARIFADO</v>
          </cell>
          <cell r="AA5245">
            <v>6</v>
          </cell>
          <cell r="AB5245" t="str">
            <v>EQUIP. DE INFORMÁTICA</v>
          </cell>
          <cell r="AC5245">
            <v>1765.9748</v>
          </cell>
          <cell r="AD5245" t="str">
            <v>BOM</v>
          </cell>
        </row>
        <row r="5246">
          <cell r="X5246">
            <v>12042</v>
          </cell>
          <cell r="Y5246">
            <v>2321785</v>
          </cell>
          <cell r="Z5246" t="str">
            <v>CLINICA CIRURGICA</v>
          </cell>
          <cell r="AA5246">
            <v>6</v>
          </cell>
          <cell r="AB5246" t="str">
            <v>EQUIP. DE INFORMÁTICA</v>
          </cell>
          <cell r="AC5246">
            <v>1765.9748</v>
          </cell>
          <cell r="AD5246" t="str">
            <v>BOM</v>
          </cell>
        </row>
        <row r="5247">
          <cell r="X5247">
            <v>12043</v>
          </cell>
          <cell r="Y5247">
            <v>2321789</v>
          </cell>
          <cell r="Z5247" t="str">
            <v>AMBULATÓRIO – RECEPÇÃO GUICHÊ 04</v>
          </cell>
          <cell r="AA5247">
            <v>6</v>
          </cell>
          <cell r="AB5247" t="str">
            <v>EQUIP. DE INFORMÁTICA</v>
          </cell>
          <cell r="AC5247">
            <v>1765.9748</v>
          </cell>
          <cell r="AD5247" t="str">
            <v>BOM</v>
          </cell>
        </row>
        <row r="5248">
          <cell r="X5248">
            <v>12044</v>
          </cell>
          <cell r="Y5248">
            <v>2321783</v>
          </cell>
          <cell r="Z5248" t="str">
            <v>CENTRO CIRÚRGICO – FARMÁCIA</v>
          </cell>
          <cell r="AA5248">
            <v>6</v>
          </cell>
          <cell r="AB5248" t="str">
            <v>EQUIP. DE INFORMÁTICA</v>
          </cell>
          <cell r="AC5248">
            <v>1765.9748</v>
          </cell>
          <cell r="AD5248" t="str">
            <v>BOM</v>
          </cell>
        </row>
        <row r="5249">
          <cell r="X5249">
            <v>12045</v>
          </cell>
          <cell r="Y5249">
            <v>2321784</v>
          </cell>
          <cell r="Z5249" t="str">
            <v>DIRETORIA MULTIPROFISSIONAL</v>
          </cell>
          <cell r="AA5249">
            <v>6</v>
          </cell>
          <cell r="AB5249" t="str">
            <v>EQUIP. DE INFORMÁTICA</v>
          </cell>
          <cell r="AC5249">
            <v>1765.9748</v>
          </cell>
          <cell r="AD5249" t="str">
            <v>BOM</v>
          </cell>
        </row>
        <row r="5250">
          <cell r="X5250">
            <v>12047</v>
          </cell>
          <cell r="Y5250">
            <v>2321758</v>
          </cell>
          <cell r="Z5250" t="str">
            <v>GERÊNCIA MÉDICA</v>
          </cell>
          <cell r="AA5250">
            <v>6</v>
          </cell>
          <cell r="AB5250" t="str">
            <v>EQUIP. DE INFORMÁTICA</v>
          </cell>
          <cell r="AC5250">
            <v>1765.9748</v>
          </cell>
          <cell r="AD5250" t="str">
            <v>BOM</v>
          </cell>
        </row>
        <row r="5251">
          <cell r="X5251">
            <v>12097</v>
          </cell>
          <cell r="Y5251">
            <v>2321790</v>
          </cell>
          <cell r="Z5251" t="str">
            <v>ALMOXARIFADO</v>
          </cell>
          <cell r="AA5251">
            <v>6</v>
          </cell>
          <cell r="AB5251" t="str">
            <v>EQUIP. DE INFORMÁTICA</v>
          </cell>
          <cell r="AC5251">
            <v>380.86</v>
          </cell>
          <cell r="AD5251" t="str">
            <v>BOM</v>
          </cell>
        </row>
        <row r="5252">
          <cell r="X5252">
            <v>12098</v>
          </cell>
          <cell r="Y5252">
            <v>2321791</v>
          </cell>
          <cell r="Z5252" t="str">
            <v>ALMOXARIFADO</v>
          </cell>
          <cell r="AA5252">
            <v>6</v>
          </cell>
          <cell r="AB5252" t="str">
            <v>EQUIP. DE INFORMÁTICA</v>
          </cell>
          <cell r="AC5252">
            <v>380.86</v>
          </cell>
          <cell r="AD5252" t="str">
            <v>BOM</v>
          </cell>
        </row>
        <row r="5253">
          <cell r="X5253">
            <v>12099</v>
          </cell>
          <cell r="Y5253">
            <v>2321792</v>
          </cell>
          <cell r="Z5253" t="str">
            <v>ALMOXARIFADO</v>
          </cell>
          <cell r="AA5253">
            <v>6</v>
          </cell>
          <cell r="AB5253" t="str">
            <v>EQUIP. DE INFORMÁTICA</v>
          </cell>
          <cell r="AC5253">
            <v>380.86</v>
          </cell>
          <cell r="AD5253" t="str">
            <v>BOM</v>
          </cell>
        </row>
        <row r="5254">
          <cell r="X5254">
            <v>12100</v>
          </cell>
          <cell r="Y5254" t="e">
            <v>#VALUE!</v>
          </cell>
          <cell r="Z5254" t="e">
            <v>#VALUE!</v>
          </cell>
          <cell r="AA5254">
            <v>6</v>
          </cell>
          <cell r="AB5254" t="str">
            <v>EQUIP. DE INFORMÁTICA</v>
          </cell>
          <cell r="AC5254">
            <v>380.86</v>
          </cell>
          <cell r="AD5254" t="str">
            <v>BOM</v>
          </cell>
        </row>
        <row r="5255">
          <cell r="X5255">
            <v>12101</v>
          </cell>
          <cell r="Y5255">
            <v>2321794</v>
          </cell>
          <cell r="Z5255" t="str">
            <v>ALMOXARIFADO</v>
          </cell>
          <cell r="AA5255">
            <v>6</v>
          </cell>
          <cell r="AB5255" t="str">
            <v>EQUIP. DE INFORMÁTICA</v>
          </cell>
          <cell r="AC5255">
            <v>380.86</v>
          </cell>
          <cell r="AD5255" t="str">
            <v>BOM</v>
          </cell>
        </row>
        <row r="5256">
          <cell r="X5256">
            <v>12102</v>
          </cell>
          <cell r="Y5256">
            <v>2321795</v>
          </cell>
          <cell r="Z5256" t="str">
            <v>FARMÁCIA – CAF</v>
          </cell>
          <cell r="AA5256">
            <v>6</v>
          </cell>
          <cell r="AB5256" t="str">
            <v>EQUIP. DE INFORMÁTICA</v>
          </cell>
          <cell r="AC5256">
            <v>380.86</v>
          </cell>
          <cell r="AD5256" t="str">
            <v>BOM</v>
          </cell>
        </row>
        <row r="5257">
          <cell r="X5257">
            <v>12103</v>
          </cell>
          <cell r="Y5257">
            <v>2321796</v>
          </cell>
          <cell r="Z5257" t="str">
            <v>ALMOXARIFADO</v>
          </cell>
          <cell r="AA5257">
            <v>6</v>
          </cell>
          <cell r="AB5257" t="str">
            <v>EQUIP. DE INFORMÁTICA</v>
          </cell>
          <cell r="AC5257">
            <v>380.86</v>
          </cell>
          <cell r="AD5257" t="str">
            <v>BOM</v>
          </cell>
        </row>
        <row r="5258">
          <cell r="X5258">
            <v>12104</v>
          </cell>
          <cell r="Y5258">
            <v>2321839</v>
          </cell>
          <cell r="Z5258" t="str">
            <v>FATURAMENTO</v>
          </cell>
          <cell r="AA5258">
            <v>6</v>
          </cell>
          <cell r="AB5258" t="str">
            <v>EQUIP. DE INFORMÁTICA</v>
          </cell>
          <cell r="AC5258">
            <v>380.86</v>
          </cell>
          <cell r="AD5258" t="str">
            <v>BOM</v>
          </cell>
        </row>
        <row r="5259">
          <cell r="X5259">
            <v>12105</v>
          </cell>
          <cell r="Y5259">
            <v>2321797</v>
          </cell>
          <cell r="Z5259" t="str">
            <v>DIRETORIA DE ENFERMAGEM</v>
          </cell>
          <cell r="AA5259">
            <v>6</v>
          </cell>
          <cell r="AB5259" t="str">
            <v>EQUIP. DE INFORMÁTICA</v>
          </cell>
          <cell r="AC5259">
            <v>380.86</v>
          </cell>
          <cell r="AD5259" t="str">
            <v>BOM</v>
          </cell>
        </row>
        <row r="5260">
          <cell r="X5260">
            <v>12106</v>
          </cell>
          <cell r="Y5260">
            <v>2321798</v>
          </cell>
          <cell r="Z5260" t="str">
            <v>FATURAMENTO</v>
          </cell>
          <cell r="AA5260">
            <v>6</v>
          </cell>
          <cell r="AB5260" t="str">
            <v>EQUIP. DE INFORMÁTICA</v>
          </cell>
          <cell r="AC5260">
            <v>380.86</v>
          </cell>
          <cell r="AD5260" t="str">
            <v>BOM</v>
          </cell>
        </row>
        <row r="5261">
          <cell r="X5261">
            <v>12107</v>
          </cell>
          <cell r="Y5261">
            <v>2321799</v>
          </cell>
          <cell r="Z5261" t="str">
            <v>HEMODIALISE / DIÁLISE</v>
          </cell>
          <cell r="AA5261">
            <v>6</v>
          </cell>
          <cell r="AB5261" t="str">
            <v>EQUIP. DE INFORMÁTICA</v>
          </cell>
          <cell r="AC5261">
            <v>380.86</v>
          </cell>
          <cell r="AD5261" t="str">
            <v>BOM</v>
          </cell>
        </row>
        <row r="5262">
          <cell r="X5262">
            <v>12108</v>
          </cell>
          <cell r="Y5262">
            <v>2321800</v>
          </cell>
          <cell r="Z5262" t="str">
            <v>CENTRO CIRÚRGICO – FARMÁCIA</v>
          </cell>
          <cell r="AA5262">
            <v>6</v>
          </cell>
          <cell r="AB5262" t="str">
            <v>EQUIP. DE INFORMÁTICA</v>
          </cell>
          <cell r="AC5262">
            <v>380.86</v>
          </cell>
          <cell r="AD5262" t="str">
            <v>BOM</v>
          </cell>
        </row>
        <row r="5263">
          <cell r="X5263">
            <v>12109</v>
          </cell>
          <cell r="Y5263">
            <v>2321801</v>
          </cell>
          <cell r="Z5263" t="str">
            <v>ALMOXARIFADO</v>
          </cell>
          <cell r="AA5263">
            <v>6</v>
          </cell>
          <cell r="AB5263" t="str">
            <v>EQUIP. DE INFORMÁTICA</v>
          </cell>
          <cell r="AC5263">
            <v>380.86</v>
          </cell>
          <cell r="AD5263" t="str">
            <v>BOM</v>
          </cell>
        </row>
        <row r="5264">
          <cell r="X5264">
            <v>12110</v>
          </cell>
          <cell r="Y5264">
            <v>2321802</v>
          </cell>
          <cell r="Z5264" t="str">
            <v>CENTRO CIRÚRGICO - SALA DE REUNIÃO</v>
          </cell>
          <cell r="AA5264">
            <v>6</v>
          </cell>
          <cell r="AB5264" t="str">
            <v>EQUIP. DE INFORMÁTICA</v>
          </cell>
          <cell r="AC5264">
            <v>380.86</v>
          </cell>
          <cell r="AD5264" t="str">
            <v>BOM</v>
          </cell>
        </row>
        <row r="5265">
          <cell r="X5265">
            <v>12111</v>
          </cell>
          <cell r="Y5265">
            <v>2321803</v>
          </cell>
          <cell r="Z5265" t="str">
            <v>FATURAMENTO</v>
          </cell>
          <cell r="AA5265">
            <v>6</v>
          </cell>
          <cell r="AB5265" t="str">
            <v>EQUIP. DE INFORMÁTICA</v>
          </cell>
          <cell r="AC5265">
            <v>380.86</v>
          </cell>
          <cell r="AD5265" t="str">
            <v>BOM</v>
          </cell>
        </row>
        <row r="5266">
          <cell r="X5266">
            <v>12112</v>
          </cell>
          <cell r="Y5266">
            <v>2321804</v>
          </cell>
          <cell r="Z5266" t="str">
            <v>CHI – CENTRAL HUMANIZADA DE INTERNAÇÃO</v>
          </cell>
          <cell r="AA5266">
            <v>6</v>
          </cell>
          <cell r="AB5266" t="str">
            <v>EQUIP. DE INFORMÁTICA</v>
          </cell>
          <cell r="AC5266">
            <v>380.86</v>
          </cell>
          <cell r="AD5266" t="str">
            <v>BOM</v>
          </cell>
        </row>
        <row r="5267">
          <cell r="X5267">
            <v>12113</v>
          </cell>
          <cell r="Y5267">
            <v>2321805</v>
          </cell>
          <cell r="Z5267" t="str">
            <v>FARMÁCIA – DOSE</v>
          </cell>
          <cell r="AA5267">
            <v>6</v>
          </cell>
          <cell r="AB5267" t="str">
            <v>EQUIP. DE INFORMÁTICA</v>
          </cell>
          <cell r="AC5267">
            <v>380.86</v>
          </cell>
          <cell r="AD5267" t="str">
            <v>BOM</v>
          </cell>
        </row>
        <row r="5268">
          <cell r="X5268">
            <v>12114</v>
          </cell>
          <cell r="Y5268">
            <v>2321806</v>
          </cell>
          <cell r="Z5268" t="str">
            <v>LABORATÓRIO</v>
          </cell>
          <cell r="AA5268">
            <v>6</v>
          </cell>
          <cell r="AB5268" t="str">
            <v>EQUIP. DE INFORMÁTICA</v>
          </cell>
          <cell r="AC5268">
            <v>380.86</v>
          </cell>
          <cell r="AD5268" t="str">
            <v>BOM</v>
          </cell>
        </row>
        <row r="5269">
          <cell r="X5269">
            <v>12115</v>
          </cell>
          <cell r="Y5269">
            <v>2321807</v>
          </cell>
          <cell r="Z5269" t="str">
            <v>ALMOXARIFADO</v>
          </cell>
          <cell r="AA5269">
            <v>6</v>
          </cell>
          <cell r="AB5269" t="str">
            <v>EQUIP. DE INFORMÁTICA</v>
          </cell>
          <cell r="AC5269">
            <v>380.86</v>
          </cell>
          <cell r="AD5269" t="str">
            <v>BOM</v>
          </cell>
        </row>
        <row r="5270">
          <cell r="X5270">
            <v>12116</v>
          </cell>
          <cell r="Y5270">
            <v>2321808</v>
          </cell>
          <cell r="Z5270" t="str">
            <v>CLÍNICA CIRÚRGICA  ALA 3- SALA CARDIOLOGISTA</v>
          </cell>
          <cell r="AA5270">
            <v>6</v>
          </cell>
          <cell r="AB5270" t="str">
            <v>EQUIP. DE INFORMÁTICA</v>
          </cell>
          <cell r="AC5270">
            <v>380.86</v>
          </cell>
          <cell r="AD5270" t="str">
            <v>BOM</v>
          </cell>
        </row>
        <row r="5271">
          <cell r="X5271">
            <v>12117</v>
          </cell>
          <cell r="Y5271">
            <v>2321809</v>
          </cell>
          <cell r="Z5271" t="str">
            <v>CHI – GUARDA VOLUMES</v>
          </cell>
          <cell r="AA5271">
            <v>6</v>
          </cell>
          <cell r="AB5271" t="str">
            <v>EQUIP. DE INFORMÁTICA</v>
          </cell>
          <cell r="AC5271">
            <v>380.86</v>
          </cell>
          <cell r="AD5271" t="str">
            <v>BOM</v>
          </cell>
        </row>
        <row r="5272">
          <cell r="X5272">
            <v>12118</v>
          </cell>
          <cell r="Y5272">
            <v>2321810</v>
          </cell>
          <cell r="Z5272" t="str">
            <v>CENTRO CIRURGICO – CHEFIA</v>
          </cell>
          <cell r="AA5272">
            <v>6</v>
          </cell>
          <cell r="AB5272" t="str">
            <v>EQUIP. DE INFORMÁTICA</v>
          </cell>
          <cell r="AC5272">
            <v>380.86</v>
          </cell>
          <cell r="AD5272" t="str">
            <v>BOM</v>
          </cell>
        </row>
        <row r="5273">
          <cell r="X5273">
            <v>12119</v>
          </cell>
          <cell r="Y5273">
            <v>2321811</v>
          </cell>
          <cell r="Z5273" t="str">
            <v>CENTRO CIRURGICO – CHEFIA</v>
          </cell>
          <cell r="AA5273">
            <v>6</v>
          </cell>
          <cell r="AB5273" t="str">
            <v>EQUIP. DE INFORMÁTICA</v>
          </cell>
          <cell r="AC5273">
            <v>380.86</v>
          </cell>
          <cell r="AD5273" t="str">
            <v>BOM</v>
          </cell>
        </row>
        <row r="5274">
          <cell r="X5274">
            <v>12120</v>
          </cell>
          <cell r="Y5274">
            <v>2321812</v>
          </cell>
          <cell r="Z5274" t="str">
            <v>FARMÁCIA – DOSE</v>
          </cell>
          <cell r="AA5274">
            <v>6</v>
          </cell>
          <cell r="AB5274" t="str">
            <v>EQUIP. DE INFORMÁTICA</v>
          </cell>
          <cell r="AC5274">
            <v>380.86</v>
          </cell>
          <cell r="AD5274" t="str">
            <v>BOM</v>
          </cell>
        </row>
        <row r="5275">
          <cell r="X5275">
            <v>12121</v>
          </cell>
          <cell r="Y5275">
            <v>2321813</v>
          </cell>
          <cell r="Z5275" t="str">
            <v>FARMÁCIA – CAF</v>
          </cell>
          <cell r="AA5275">
            <v>6</v>
          </cell>
          <cell r="AB5275" t="str">
            <v>EQUIP. DE INFORMÁTICA</v>
          </cell>
          <cell r="AC5275">
            <v>380.86</v>
          </cell>
          <cell r="AD5275" t="str">
            <v>BOM</v>
          </cell>
        </row>
        <row r="5276">
          <cell r="X5276">
            <v>12122</v>
          </cell>
          <cell r="Y5276">
            <v>2321814</v>
          </cell>
          <cell r="Z5276" t="str">
            <v>FATURAMENTO</v>
          </cell>
          <cell r="AA5276">
            <v>6</v>
          </cell>
          <cell r="AB5276" t="str">
            <v>EQUIP. DE INFORMÁTICA</v>
          </cell>
          <cell r="AC5276">
            <v>380.86</v>
          </cell>
          <cell r="AD5276" t="str">
            <v>BOM</v>
          </cell>
        </row>
        <row r="5277">
          <cell r="X5277">
            <v>12123</v>
          </cell>
          <cell r="Y5277">
            <v>2321815</v>
          </cell>
          <cell r="Z5277" t="str">
            <v>ALMOXARIFADO</v>
          </cell>
          <cell r="AA5277">
            <v>6</v>
          </cell>
          <cell r="AB5277" t="str">
            <v>EQUIP. DE INFORMÁTICA</v>
          </cell>
          <cell r="AC5277">
            <v>380.86</v>
          </cell>
          <cell r="AD5277" t="str">
            <v>BOM</v>
          </cell>
        </row>
        <row r="5278">
          <cell r="X5278">
            <v>12124</v>
          </cell>
          <cell r="Y5278">
            <v>2321816</v>
          </cell>
          <cell r="Z5278" t="str">
            <v>DIRETORIA DE ENFERMAGEM</v>
          </cell>
          <cell r="AA5278">
            <v>6</v>
          </cell>
          <cell r="AB5278" t="str">
            <v>EQUIP. DE INFORMÁTICA</v>
          </cell>
          <cell r="AC5278">
            <v>380.86</v>
          </cell>
          <cell r="AD5278" t="str">
            <v>BOM</v>
          </cell>
        </row>
        <row r="5279">
          <cell r="X5279">
            <v>12125</v>
          </cell>
          <cell r="Y5279">
            <v>2321817</v>
          </cell>
          <cell r="Z5279" t="str">
            <v>AMBULATÓRIO – RECEPÇÃO GUICHÊ 06</v>
          </cell>
          <cell r="AA5279">
            <v>6</v>
          </cell>
          <cell r="AB5279" t="str">
            <v>EQUIP. DE INFORMÁTICA</v>
          </cell>
          <cell r="AC5279">
            <v>380.86</v>
          </cell>
          <cell r="AD5279" t="str">
            <v>BOM</v>
          </cell>
        </row>
        <row r="5280">
          <cell r="X5280">
            <v>12126</v>
          </cell>
          <cell r="Y5280">
            <v>2321818</v>
          </cell>
          <cell r="Z5280" t="str">
            <v>AMBULATÓRIO – RECEPÇÃO GUICHÊ 02</v>
          </cell>
          <cell r="AA5280">
            <v>6</v>
          </cell>
          <cell r="AB5280" t="str">
            <v>EQUIP. DE INFORMÁTICA</v>
          </cell>
          <cell r="AC5280">
            <v>380.86</v>
          </cell>
          <cell r="AD5280" t="str">
            <v>BOM</v>
          </cell>
        </row>
        <row r="5281">
          <cell r="X5281">
            <v>12127</v>
          </cell>
          <cell r="Y5281">
            <v>2321819</v>
          </cell>
          <cell r="Z5281" t="str">
            <v>EQUIPE MULTIPROFISSIONAL</v>
          </cell>
          <cell r="AA5281">
            <v>6</v>
          </cell>
          <cell r="AB5281" t="str">
            <v>EQUIP. DE INFORMÁTICA</v>
          </cell>
          <cell r="AC5281">
            <v>380.86</v>
          </cell>
          <cell r="AD5281" t="str">
            <v>BOM</v>
          </cell>
        </row>
        <row r="5282">
          <cell r="X5282">
            <v>12128</v>
          </cell>
          <cell r="Y5282">
            <v>2321820</v>
          </cell>
          <cell r="Z5282" t="str">
            <v>CHI - NUCLEO ADMINISTRATIVO</v>
          </cell>
          <cell r="AA5282">
            <v>6</v>
          </cell>
          <cell r="AB5282" t="str">
            <v>EQUIP. DE INFORMÁTICA</v>
          </cell>
          <cell r="AC5282">
            <v>380.86</v>
          </cell>
          <cell r="AD5282" t="str">
            <v>BOM</v>
          </cell>
        </row>
        <row r="5283">
          <cell r="X5283">
            <v>12129</v>
          </cell>
          <cell r="Y5283">
            <v>2321821</v>
          </cell>
          <cell r="Z5283" t="str">
            <v>AMBULATÓRIO – RECEPÇÃO GUICHÊ 04</v>
          </cell>
          <cell r="AA5283">
            <v>6</v>
          </cell>
          <cell r="AB5283" t="str">
            <v>EQUIP. DE INFORMÁTICA</v>
          </cell>
          <cell r="AC5283">
            <v>380.86</v>
          </cell>
          <cell r="AD5283" t="str">
            <v>BOM</v>
          </cell>
        </row>
        <row r="5284">
          <cell r="X5284">
            <v>12130</v>
          </cell>
          <cell r="Y5284">
            <v>2321822</v>
          </cell>
          <cell r="Z5284" t="str">
            <v>ALMOXARIFADO</v>
          </cell>
          <cell r="AA5284">
            <v>6</v>
          </cell>
          <cell r="AB5284" t="str">
            <v>EQUIP. DE INFORMÁTICA</v>
          </cell>
          <cell r="AC5284">
            <v>380.86</v>
          </cell>
          <cell r="AD5284" t="str">
            <v>BOM</v>
          </cell>
        </row>
        <row r="5285">
          <cell r="X5285">
            <v>12131</v>
          </cell>
          <cell r="Y5285">
            <v>2321823</v>
          </cell>
          <cell r="Z5285" t="str">
            <v>CENTRO CIRURGICO – FARMACIA</v>
          </cell>
          <cell r="AA5285">
            <v>6</v>
          </cell>
          <cell r="AB5285" t="str">
            <v>EQUIP. DE INFORMÁTICA</v>
          </cell>
          <cell r="AC5285">
            <v>380.86</v>
          </cell>
          <cell r="AD5285" t="str">
            <v>BOM</v>
          </cell>
        </row>
        <row r="5286">
          <cell r="X5286">
            <v>12132</v>
          </cell>
          <cell r="Y5286">
            <v>2321824</v>
          </cell>
          <cell r="Z5286" t="str">
            <v>TRANSPLANTE</v>
          </cell>
          <cell r="AA5286">
            <v>6</v>
          </cell>
          <cell r="AB5286" t="str">
            <v>EQUIP. DE INFORMÁTICA</v>
          </cell>
          <cell r="AC5286">
            <v>380.86</v>
          </cell>
          <cell r="AD5286" t="str">
            <v>BOM</v>
          </cell>
        </row>
        <row r="5287">
          <cell r="X5287">
            <v>12133</v>
          </cell>
          <cell r="Y5287">
            <v>2321825</v>
          </cell>
          <cell r="Z5287" t="str">
            <v>DIRETORIA MULTIPROFISSIONAL</v>
          </cell>
          <cell r="AA5287">
            <v>6</v>
          </cell>
          <cell r="AB5287" t="str">
            <v>EQUIP. DE INFORMÁTICA</v>
          </cell>
          <cell r="AC5287">
            <v>380.86</v>
          </cell>
          <cell r="AD5287" t="str">
            <v>BOM</v>
          </cell>
        </row>
        <row r="5288">
          <cell r="X5288">
            <v>12134</v>
          </cell>
          <cell r="Y5288">
            <v>2321826</v>
          </cell>
          <cell r="Z5288" t="str">
            <v>CENTRO CIRURGICO - SALA DE REUNIAO</v>
          </cell>
          <cell r="AA5288">
            <v>6</v>
          </cell>
          <cell r="AB5288" t="str">
            <v>EQUIP. DE INFORMÁTICA</v>
          </cell>
          <cell r="AC5288">
            <v>380.86</v>
          </cell>
          <cell r="AD5288" t="str">
            <v>BOM</v>
          </cell>
        </row>
        <row r="5289">
          <cell r="X5289">
            <v>12135</v>
          </cell>
          <cell r="Y5289">
            <v>2321827</v>
          </cell>
          <cell r="Z5289" t="str">
            <v>ALMOXARIFADO</v>
          </cell>
          <cell r="AA5289">
            <v>6</v>
          </cell>
          <cell r="AB5289" t="str">
            <v>EQUIP. DE INFORMÁTICA</v>
          </cell>
          <cell r="AC5289">
            <v>380.86</v>
          </cell>
          <cell r="AD5289" t="str">
            <v>BOM</v>
          </cell>
        </row>
        <row r="5290">
          <cell r="X5290">
            <v>12136</v>
          </cell>
          <cell r="Y5290">
            <v>2321828</v>
          </cell>
          <cell r="Z5290" t="str">
            <v>AMBULATÓRIO – RECEPÇÃO GUICHÊ 03</v>
          </cell>
          <cell r="AA5290">
            <v>6</v>
          </cell>
          <cell r="AB5290" t="str">
            <v>EQUIP. DE INFORMÁTICA</v>
          </cell>
          <cell r="AC5290">
            <v>380.86</v>
          </cell>
          <cell r="AD5290" t="str">
            <v>BOM</v>
          </cell>
        </row>
        <row r="5291">
          <cell r="X5291">
            <v>12137</v>
          </cell>
          <cell r="Y5291">
            <v>2321829</v>
          </cell>
          <cell r="Z5291" t="str">
            <v>CHI - NUCLEO ADMINISTRATIVO</v>
          </cell>
          <cell r="AA5291">
            <v>6</v>
          </cell>
          <cell r="AB5291" t="str">
            <v>EQUIP. DE INFORMÁTICA</v>
          </cell>
          <cell r="AC5291">
            <v>380.86</v>
          </cell>
          <cell r="AD5291" t="str">
            <v>BOM</v>
          </cell>
        </row>
        <row r="5292">
          <cell r="X5292">
            <v>12138</v>
          </cell>
          <cell r="Y5292">
            <v>2321830</v>
          </cell>
          <cell r="Z5292" t="str">
            <v>CHI - NUCLEO ADMINISTRATIVO</v>
          </cell>
          <cell r="AA5292">
            <v>6</v>
          </cell>
          <cell r="AB5292" t="str">
            <v>EQUIP. DE INFORMÁTICA</v>
          </cell>
          <cell r="AC5292">
            <v>380.86</v>
          </cell>
          <cell r="AD5292" t="str">
            <v>BOM</v>
          </cell>
        </row>
        <row r="5293">
          <cell r="X5293">
            <v>12139</v>
          </cell>
          <cell r="Y5293">
            <v>2321831</v>
          </cell>
          <cell r="Z5293" t="str">
            <v>GERÊNCIA DE DESENVOLVIMENTO DE PESSOAS</v>
          </cell>
          <cell r="AA5293">
            <v>6</v>
          </cell>
          <cell r="AB5293" t="str">
            <v>EQUIP. DE INFORMÁTICA</v>
          </cell>
          <cell r="AC5293">
            <v>380.86</v>
          </cell>
          <cell r="AD5293" t="str">
            <v>BOM</v>
          </cell>
        </row>
        <row r="5294">
          <cell r="X5294">
            <v>12140</v>
          </cell>
          <cell r="Y5294">
            <v>2321832</v>
          </cell>
          <cell r="Z5294" t="str">
            <v>AMBULATÓRIO – RECEPÇÃO GUICHÊ 05</v>
          </cell>
          <cell r="AA5294">
            <v>6</v>
          </cell>
          <cell r="AB5294" t="str">
            <v>EQUIP. DE INFORMÁTICA</v>
          </cell>
          <cell r="AC5294">
            <v>380.86</v>
          </cell>
          <cell r="AD5294" t="str">
            <v>BOM</v>
          </cell>
        </row>
        <row r="5295">
          <cell r="X5295">
            <v>12141</v>
          </cell>
          <cell r="Y5295">
            <v>2321833</v>
          </cell>
          <cell r="Z5295" t="str">
            <v>GALPÃO ALMOXARIFADO</v>
          </cell>
          <cell r="AA5295">
            <v>6</v>
          </cell>
          <cell r="AB5295" t="str">
            <v>EQUIP. DE INFORMÁTICA</v>
          </cell>
          <cell r="AC5295">
            <v>380.86</v>
          </cell>
          <cell r="AD5295" t="str">
            <v>BOM</v>
          </cell>
        </row>
        <row r="5296">
          <cell r="X5296">
            <v>12142</v>
          </cell>
          <cell r="Y5296">
            <v>2321834</v>
          </cell>
          <cell r="Z5296" t="str">
            <v>CLÍNICA MÉDICA   ALA 2 –  GERÊNCIA  DE  ENFERMAGEM</v>
          </cell>
          <cell r="AA5296">
            <v>6</v>
          </cell>
          <cell r="AB5296" t="str">
            <v>EQUIP. DE INFORMÁTICA</v>
          </cell>
          <cell r="AC5296">
            <v>380.86</v>
          </cell>
          <cell r="AD5296" t="str">
            <v>BOM</v>
          </cell>
        </row>
        <row r="5297">
          <cell r="X5297">
            <v>12143</v>
          </cell>
          <cell r="Y5297">
            <v>2321835</v>
          </cell>
          <cell r="Z5297" t="str">
            <v>CLÍNICA CIRÚRGICA  ALA 3- SALA ENFERMAGEM</v>
          </cell>
          <cell r="AA5297">
            <v>6</v>
          </cell>
          <cell r="AB5297" t="str">
            <v>EQUIP. DE INFORMÁTICA</v>
          </cell>
          <cell r="AC5297">
            <v>380.86</v>
          </cell>
          <cell r="AD5297" t="str">
            <v>BOM</v>
          </cell>
        </row>
        <row r="5298">
          <cell r="X5298">
            <v>12144</v>
          </cell>
          <cell r="Y5298">
            <v>2321836</v>
          </cell>
          <cell r="Z5298" t="str">
            <v>AMBULATÓRIO – GERÊNCIA ALA A</v>
          </cell>
          <cell r="AA5298">
            <v>6</v>
          </cell>
          <cell r="AB5298" t="str">
            <v>EQUIP. DE INFORMÁTICA</v>
          </cell>
          <cell r="AC5298">
            <v>380.86</v>
          </cell>
          <cell r="AD5298" t="str">
            <v>BOM</v>
          </cell>
        </row>
        <row r="5299">
          <cell r="X5299">
            <v>12145</v>
          </cell>
          <cell r="Y5299">
            <v>2321837</v>
          </cell>
          <cell r="Z5299" t="str">
            <v>FARMÁCIA – CAF</v>
          </cell>
          <cell r="AA5299">
            <v>6</v>
          </cell>
          <cell r="AB5299" t="str">
            <v>EQUIP. DE INFORMÁTICA</v>
          </cell>
          <cell r="AC5299">
            <v>380.86</v>
          </cell>
          <cell r="AD5299" t="str">
            <v>BOM</v>
          </cell>
        </row>
        <row r="5300">
          <cell r="X5300">
            <v>12146</v>
          </cell>
          <cell r="Y5300">
            <v>2322567</v>
          </cell>
          <cell r="Z5300" t="str">
            <v>SAME</v>
          </cell>
          <cell r="AA5300">
            <v>6</v>
          </cell>
          <cell r="AB5300" t="str">
            <v>EQUIP. DE INFORMÁTICA</v>
          </cell>
          <cell r="AC5300">
            <v>380.86</v>
          </cell>
          <cell r="AD5300" t="str">
            <v>BOM</v>
          </cell>
        </row>
        <row r="5301">
          <cell r="X5301">
            <v>12147</v>
          </cell>
          <cell r="Y5301">
            <v>2322550</v>
          </cell>
          <cell r="Z5301" t="str">
            <v>CENTRO CIRÚRGICO - CORREDOR ALA A</v>
          </cell>
          <cell r="AA5301">
            <v>6</v>
          </cell>
          <cell r="AB5301" t="str">
            <v>EQUIP. DE INFORMÁTICA</v>
          </cell>
          <cell r="AC5301">
            <v>380.86</v>
          </cell>
          <cell r="AD5301" t="str">
            <v>BOM</v>
          </cell>
        </row>
        <row r="5302">
          <cell r="X5302">
            <v>12148</v>
          </cell>
          <cell r="Y5302">
            <v>2322551</v>
          </cell>
          <cell r="Z5302" t="str">
            <v>AMBULATÓRIO – GERÊNCIA ALA A</v>
          </cell>
          <cell r="AA5302">
            <v>6</v>
          </cell>
          <cell r="AB5302" t="str">
            <v>EQUIP. DE INFORMÁTICA</v>
          </cell>
          <cell r="AC5302">
            <v>380.86</v>
          </cell>
          <cell r="AD5302" t="str">
            <v>BOM</v>
          </cell>
        </row>
        <row r="5303">
          <cell r="X5303">
            <v>12149</v>
          </cell>
          <cell r="Y5303">
            <v>2322552</v>
          </cell>
          <cell r="Z5303" t="str">
            <v>centro cirúrgico – rpa</v>
          </cell>
          <cell r="AA5303">
            <v>6</v>
          </cell>
          <cell r="AB5303" t="str">
            <v>EQUIP. DE INFORMÁTICA</v>
          </cell>
          <cell r="AC5303">
            <v>380.86</v>
          </cell>
          <cell r="AD5303" t="str">
            <v>BOM</v>
          </cell>
        </row>
        <row r="5304">
          <cell r="X5304">
            <v>12150</v>
          </cell>
          <cell r="Y5304">
            <v>2322553</v>
          </cell>
          <cell r="Z5304" t="str">
            <v>CAPELANIA</v>
          </cell>
          <cell r="AA5304">
            <v>6</v>
          </cell>
          <cell r="AB5304" t="str">
            <v>EQUIP. DE INFORMÁTICA</v>
          </cell>
          <cell r="AC5304">
            <v>380.86</v>
          </cell>
          <cell r="AD5304" t="str">
            <v>BOM</v>
          </cell>
        </row>
        <row r="5305">
          <cell r="X5305">
            <v>12151</v>
          </cell>
          <cell r="Y5305">
            <v>2322554</v>
          </cell>
          <cell r="Z5305" t="str">
            <v>UTI - FARMÁCIA SATÉLITE</v>
          </cell>
          <cell r="AA5305">
            <v>6</v>
          </cell>
          <cell r="AB5305" t="str">
            <v>EQUIP. DE INFORMÁTICA</v>
          </cell>
          <cell r="AC5305">
            <v>380.86</v>
          </cell>
          <cell r="AD5305" t="str">
            <v>BOM</v>
          </cell>
        </row>
        <row r="5306">
          <cell r="X5306">
            <v>12152</v>
          </cell>
          <cell r="Y5306">
            <v>2322555</v>
          </cell>
          <cell r="Z5306" t="str">
            <v>AMBULATÓRIO – GERÊNCIA ENFERMAGEM ALA A</v>
          </cell>
          <cell r="AA5306">
            <v>6</v>
          </cell>
          <cell r="AB5306" t="str">
            <v>EQUIP. DE INFORMÁTICA</v>
          </cell>
          <cell r="AC5306">
            <v>380.86</v>
          </cell>
          <cell r="AD5306" t="str">
            <v>BOM</v>
          </cell>
        </row>
        <row r="5307">
          <cell r="X5307">
            <v>12153</v>
          </cell>
          <cell r="Y5307">
            <v>2322556</v>
          </cell>
          <cell r="Z5307" t="str">
            <v>AMBULATÓRIO – RECEPÇÃO GUICHÊ 07</v>
          </cell>
          <cell r="AA5307">
            <v>6</v>
          </cell>
          <cell r="AB5307" t="str">
            <v>EQUIP. DE INFORMÁTICA</v>
          </cell>
          <cell r="AC5307">
            <v>380.86</v>
          </cell>
          <cell r="AD5307" t="str">
            <v>BOM</v>
          </cell>
        </row>
        <row r="5308">
          <cell r="X5308">
            <v>12154</v>
          </cell>
          <cell r="Y5308">
            <v>2322557</v>
          </cell>
          <cell r="Z5308" t="str">
            <v>AMBULATÓRIO – GERÊNCIA ALA A</v>
          </cell>
          <cell r="AA5308">
            <v>6</v>
          </cell>
          <cell r="AB5308" t="str">
            <v>EQUIP. DE INFORMÁTICA</v>
          </cell>
          <cell r="AC5308">
            <v>380.86</v>
          </cell>
          <cell r="AD5308" t="str">
            <v>BOM</v>
          </cell>
        </row>
        <row r="5309">
          <cell r="X5309">
            <v>12155</v>
          </cell>
          <cell r="Y5309">
            <v>2322558</v>
          </cell>
          <cell r="Z5309" t="str">
            <v>CTI – SALA ADMINISTRATIVA</v>
          </cell>
          <cell r="AA5309">
            <v>6</v>
          </cell>
          <cell r="AB5309" t="str">
            <v>EQUIP. DE INFORMÁTICA</v>
          </cell>
          <cell r="AC5309">
            <v>380.86</v>
          </cell>
          <cell r="AD5309" t="str">
            <v>BOM</v>
          </cell>
        </row>
        <row r="5310">
          <cell r="X5310">
            <v>12156</v>
          </cell>
          <cell r="Y5310">
            <v>2322559</v>
          </cell>
          <cell r="Z5310" t="str">
            <v>OUVIDORIA</v>
          </cell>
          <cell r="AA5310">
            <v>6</v>
          </cell>
          <cell r="AB5310" t="str">
            <v>EQUIP. DE INFORMÁTICA</v>
          </cell>
          <cell r="AC5310">
            <v>380.86</v>
          </cell>
          <cell r="AD5310" t="str">
            <v>BOM</v>
          </cell>
        </row>
        <row r="5311">
          <cell r="X5311">
            <v>12157</v>
          </cell>
          <cell r="Y5311">
            <v>2322560</v>
          </cell>
          <cell r="Z5311" t="str">
            <v>CCIH</v>
          </cell>
          <cell r="AA5311">
            <v>6</v>
          </cell>
          <cell r="AB5311" t="str">
            <v>EQUIP. DE INFORMÁTICA</v>
          </cell>
          <cell r="AC5311">
            <v>380.86</v>
          </cell>
          <cell r="AD5311" t="str">
            <v>BOM</v>
          </cell>
        </row>
        <row r="5312">
          <cell r="X5312">
            <v>12158</v>
          </cell>
          <cell r="Y5312">
            <v>2321750</v>
          </cell>
          <cell r="Z5312" t="str">
            <v>EQUIPE MULTIPROFISSIONAL</v>
          </cell>
          <cell r="AA5312">
            <v>6</v>
          </cell>
          <cell r="AB5312" t="str">
            <v>EQUIP. DE INFORMÁTICA</v>
          </cell>
          <cell r="AC5312">
            <v>380.86</v>
          </cell>
          <cell r="AD5312" t="str">
            <v>BOM</v>
          </cell>
        </row>
        <row r="5313">
          <cell r="X5313">
            <v>12159</v>
          </cell>
          <cell r="Y5313">
            <v>2322561</v>
          </cell>
          <cell r="Z5313" t="str">
            <v>EQUIPE MULTIPROFISSIONAL</v>
          </cell>
          <cell r="AA5313">
            <v>6</v>
          </cell>
          <cell r="AB5313" t="str">
            <v>EQUIP. DE INFORMÁTICA</v>
          </cell>
          <cell r="AC5313">
            <v>380.86</v>
          </cell>
          <cell r="AD5313" t="str">
            <v>BOM</v>
          </cell>
        </row>
        <row r="5314">
          <cell r="X5314">
            <v>12160</v>
          </cell>
          <cell r="Y5314">
            <v>2322563</v>
          </cell>
          <cell r="Z5314" t="str">
            <v>GERÊNCIA – APOIO AO DIAGNÓSTICO</v>
          </cell>
          <cell r="AA5314">
            <v>6</v>
          </cell>
          <cell r="AB5314" t="str">
            <v>EQUIP. DE INFORMÁTICA</v>
          </cell>
          <cell r="AC5314">
            <v>380.86</v>
          </cell>
          <cell r="AD5314" t="str">
            <v>BOM</v>
          </cell>
        </row>
        <row r="5315">
          <cell r="X5315">
            <v>12161</v>
          </cell>
          <cell r="Y5315">
            <v>2322564</v>
          </cell>
          <cell r="Z5315" t="str">
            <v>NUTRIÇÃO</v>
          </cell>
          <cell r="AA5315">
            <v>6</v>
          </cell>
          <cell r="AB5315" t="str">
            <v>EQUIP. DE INFORMÁTICA</v>
          </cell>
          <cell r="AC5315">
            <v>380.86</v>
          </cell>
          <cell r="AD5315" t="str">
            <v>BOM</v>
          </cell>
        </row>
        <row r="5316">
          <cell r="X5316">
            <v>12162</v>
          </cell>
          <cell r="Y5316">
            <v>2322565</v>
          </cell>
          <cell r="Z5316" t="str">
            <v>GERÊNCIA MÉDICA</v>
          </cell>
          <cell r="AA5316">
            <v>6</v>
          </cell>
          <cell r="AB5316" t="str">
            <v>EQUIP. DE INFORMÁTICA</v>
          </cell>
          <cell r="AC5316">
            <v>380.86</v>
          </cell>
          <cell r="AD5316" t="str">
            <v>BOM</v>
          </cell>
        </row>
        <row r="5317">
          <cell r="X5317">
            <v>12163</v>
          </cell>
          <cell r="Y5317">
            <v>2322566</v>
          </cell>
          <cell r="Z5317" t="str">
            <v>ESCRITÓRIO DE QUALIDADE</v>
          </cell>
          <cell r="AA5317">
            <v>6</v>
          </cell>
          <cell r="AB5317" t="str">
            <v>EQUIP. DE INFORMÁTICA</v>
          </cell>
          <cell r="AC5317">
            <v>380.86</v>
          </cell>
          <cell r="AD5317" t="str">
            <v>BOM</v>
          </cell>
        </row>
        <row r="5318">
          <cell r="X5318">
            <v>12164</v>
          </cell>
          <cell r="Y5318">
            <v>2322567</v>
          </cell>
          <cell r="Z5318" t="str">
            <v>SAME</v>
          </cell>
          <cell r="AA5318">
            <v>6</v>
          </cell>
          <cell r="AB5318" t="str">
            <v>EQUIP. DE INFORMÁTICA</v>
          </cell>
          <cell r="AC5318">
            <v>380.86</v>
          </cell>
          <cell r="AD5318" t="str">
            <v>BOM</v>
          </cell>
        </row>
        <row r="5319">
          <cell r="X5319">
            <v>12165</v>
          </cell>
          <cell r="Y5319">
            <v>2322568</v>
          </cell>
          <cell r="Z5319" t="str">
            <v>CCIH</v>
          </cell>
          <cell r="AA5319">
            <v>6</v>
          </cell>
          <cell r="AB5319" t="str">
            <v>EQUIP. DE INFORMÁTICA</v>
          </cell>
          <cell r="AC5319">
            <v>380.86</v>
          </cell>
          <cell r="AD5319" t="str">
            <v>BOM</v>
          </cell>
        </row>
        <row r="5320">
          <cell r="X5320">
            <v>12166</v>
          </cell>
          <cell r="Y5320">
            <v>2322569</v>
          </cell>
          <cell r="Z5320" t="str">
            <v>CCIH</v>
          </cell>
          <cell r="AA5320">
            <v>6</v>
          </cell>
          <cell r="AB5320" t="str">
            <v>EQUIP. DE INFORMÁTICA</v>
          </cell>
          <cell r="AC5320">
            <v>380.86</v>
          </cell>
          <cell r="AD5320" t="str">
            <v>BOM</v>
          </cell>
        </row>
        <row r="5321">
          <cell r="X5321">
            <v>12167</v>
          </cell>
          <cell r="Y5321">
            <v>2322570</v>
          </cell>
          <cell r="Z5321" t="str">
            <v>ESCRITÓRIO DE QUALIDADE</v>
          </cell>
          <cell r="AA5321">
            <v>6</v>
          </cell>
          <cell r="AB5321" t="str">
            <v>EQUIP. DE INFORMÁTICA</v>
          </cell>
          <cell r="AC5321">
            <v>380.86</v>
          </cell>
          <cell r="AD5321" t="str">
            <v>BOM</v>
          </cell>
        </row>
        <row r="5322">
          <cell r="X5322">
            <v>12168</v>
          </cell>
          <cell r="Y5322">
            <v>2322571</v>
          </cell>
          <cell r="Z5322" t="str">
            <v>CLÍNICA MÉDICA   ALA 2 –  GERÊNCIA  DE  ENFERMAGEM</v>
          </cell>
          <cell r="AA5322">
            <v>6</v>
          </cell>
          <cell r="AB5322" t="str">
            <v>EQUIP. DE INFORMÁTICA</v>
          </cell>
          <cell r="AC5322">
            <v>380.86</v>
          </cell>
          <cell r="AD5322" t="str">
            <v>BOM</v>
          </cell>
        </row>
        <row r="5323">
          <cell r="X5323">
            <v>12169</v>
          </cell>
          <cell r="Y5323">
            <v>2322572</v>
          </cell>
          <cell r="Z5323" t="str">
            <v>AMBULATÓRIO – GERÊNCIA ALA A</v>
          </cell>
          <cell r="AA5323">
            <v>6</v>
          </cell>
          <cell r="AB5323" t="str">
            <v>EQUIP. DE INFORMÁTICA</v>
          </cell>
          <cell r="AC5323">
            <v>380.86</v>
          </cell>
          <cell r="AD5323" t="str">
            <v>BOM</v>
          </cell>
        </row>
        <row r="5324">
          <cell r="X5324">
            <v>12170</v>
          </cell>
          <cell r="Y5324">
            <v>2322573</v>
          </cell>
          <cell r="Z5324" t="str">
            <v>CHI - NUCLEO ADMINISTRATIVO</v>
          </cell>
          <cell r="AA5324">
            <v>6</v>
          </cell>
          <cell r="AB5324" t="str">
            <v>EQUIP. DE INFORMÁTICA</v>
          </cell>
          <cell r="AC5324">
            <v>380.86</v>
          </cell>
          <cell r="AD5324" t="str">
            <v>BOM</v>
          </cell>
        </row>
        <row r="5325">
          <cell r="X5325">
            <v>12171</v>
          </cell>
          <cell r="Y5325">
            <v>2322574</v>
          </cell>
          <cell r="Z5325" t="str">
            <v>SAC</v>
          </cell>
          <cell r="AA5325">
            <v>6</v>
          </cell>
          <cell r="AB5325" t="str">
            <v>EQUIP. DE INFORMÁTICA</v>
          </cell>
          <cell r="AC5325">
            <v>380.86</v>
          </cell>
          <cell r="AD5325" t="str">
            <v>BOM</v>
          </cell>
        </row>
        <row r="5326">
          <cell r="X5326">
            <v>12172</v>
          </cell>
          <cell r="Y5326">
            <v>2322575</v>
          </cell>
          <cell r="Z5326" t="str">
            <v>APOIO AO DIAGNÓSTICO RECEPÇÃO</v>
          </cell>
          <cell r="AA5326">
            <v>6</v>
          </cell>
          <cell r="AB5326" t="str">
            <v>EQUIP. DE INFORMÁTICA</v>
          </cell>
          <cell r="AC5326">
            <v>380.86</v>
          </cell>
          <cell r="AD5326" t="str">
            <v>BOM</v>
          </cell>
        </row>
        <row r="5327">
          <cell r="X5327">
            <v>12173</v>
          </cell>
          <cell r="Y5327">
            <v>2322579</v>
          </cell>
          <cell r="Z5327" t="str">
            <v>UNIDADE COLETORA DE SANGUE</v>
          </cell>
          <cell r="AA5327">
            <v>6</v>
          </cell>
          <cell r="AB5327" t="str">
            <v>EQUIP. DE INFORMÁTICA</v>
          </cell>
          <cell r="AC5327">
            <v>380.86</v>
          </cell>
          <cell r="AD5327" t="str">
            <v>BOM</v>
          </cell>
        </row>
        <row r="5328">
          <cell r="X5328">
            <v>12174</v>
          </cell>
          <cell r="Y5328">
            <v>2322577</v>
          </cell>
          <cell r="Z5328" t="str">
            <v>ALMOXARIFADO</v>
          </cell>
          <cell r="AA5328">
            <v>6</v>
          </cell>
          <cell r="AB5328" t="str">
            <v>EQUIP. DE INFORMÁTICA</v>
          </cell>
          <cell r="AC5328">
            <v>380.86</v>
          </cell>
          <cell r="AD5328" t="str">
            <v>BOM</v>
          </cell>
        </row>
        <row r="5329">
          <cell r="X5329">
            <v>12175</v>
          </cell>
          <cell r="Y5329">
            <v>2322578</v>
          </cell>
          <cell r="Z5329" t="str">
            <v>GERÊNCIA MANUTENÇÃO PREDIAL</v>
          </cell>
          <cell r="AA5329">
            <v>6</v>
          </cell>
          <cell r="AB5329" t="str">
            <v>EQUIP. DE INFORMÁTICA</v>
          </cell>
          <cell r="AC5329">
            <v>380.86</v>
          </cell>
          <cell r="AD5329" t="str">
            <v>BOM</v>
          </cell>
        </row>
        <row r="5330">
          <cell r="X5330">
            <v>12176</v>
          </cell>
          <cell r="Y5330">
            <v>2322579</v>
          </cell>
          <cell r="Z5330" t="str">
            <v>APOIO AO DIAGNÓSTICO RECEPÇÃO</v>
          </cell>
          <cell r="AA5330">
            <v>6</v>
          </cell>
          <cell r="AB5330" t="str">
            <v>EQUIP. DE INFORMÁTICA</v>
          </cell>
          <cell r="AC5330">
            <v>380.86</v>
          </cell>
          <cell r="AD5330" t="str">
            <v>BOM</v>
          </cell>
        </row>
        <row r="5331">
          <cell r="X5331">
            <v>12177</v>
          </cell>
          <cell r="Y5331">
            <v>2322580</v>
          </cell>
          <cell r="Z5331" t="str">
            <v>REABILITAÇÃO E FISIOTERAPIA</v>
          </cell>
          <cell r="AA5331">
            <v>6</v>
          </cell>
          <cell r="AB5331" t="str">
            <v>EQUIP. DE INFORMÁTICA</v>
          </cell>
          <cell r="AC5331">
            <v>380.86</v>
          </cell>
          <cell r="AD5331" t="str">
            <v>BOM</v>
          </cell>
        </row>
        <row r="5332">
          <cell r="X5332">
            <v>12178</v>
          </cell>
          <cell r="Y5332">
            <v>2322581</v>
          </cell>
          <cell r="Z5332" t="str">
            <v>AMBULATÓRIO – RECEPÇÃO GUICHÊ 01</v>
          </cell>
          <cell r="AA5332">
            <v>6</v>
          </cell>
          <cell r="AB5332" t="str">
            <v>EQUIP. DE INFORMÁTICA</v>
          </cell>
          <cell r="AC5332">
            <v>380.86</v>
          </cell>
          <cell r="AD5332" t="str">
            <v>BOM</v>
          </cell>
        </row>
        <row r="5333">
          <cell r="X5333">
            <v>12179</v>
          </cell>
          <cell r="Y5333">
            <v>2322582</v>
          </cell>
          <cell r="Z5333" t="str">
            <v>ENGENHARIA CLINICA</v>
          </cell>
          <cell r="AA5333">
            <v>6</v>
          </cell>
          <cell r="AB5333" t="str">
            <v>EQUIP. DE INFORMÁTICA</v>
          </cell>
          <cell r="AC5333">
            <v>380.86</v>
          </cell>
          <cell r="AD5333" t="str">
            <v>BOM</v>
          </cell>
        </row>
        <row r="5334">
          <cell r="X5334">
            <v>12180</v>
          </cell>
          <cell r="Y5334">
            <v>2322583</v>
          </cell>
          <cell r="Z5334" t="str">
            <v>ALMOXARIFADO</v>
          </cell>
          <cell r="AA5334">
            <v>6</v>
          </cell>
          <cell r="AB5334" t="str">
            <v>EQUIP. DE INFORMÁTICA</v>
          </cell>
          <cell r="AC5334">
            <v>380.86</v>
          </cell>
          <cell r="AD5334" t="str">
            <v>BOM</v>
          </cell>
        </row>
        <row r="5335">
          <cell r="X5335">
            <v>12181</v>
          </cell>
          <cell r="Y5335">
            <v>2322584</v>
          </cell>
          <cell r="Z5335" t="str">
            <v>ENGENHARIA CLINICA</v>
          </cell>
          <cell r="AA5335">
            <v>6</v>
          </cell>
          <cell r="AB5335" t="str">
            <v>EQUIP. DE INFORMÁTICA</v>
          </cell>
          <cell r="AC5335">
            <v>380.86</v>
          </cell>
          <cell r="AD5335" t="str">
            <v>BOM</v>
          </cell>
        </row>
        <row r="5336">
          <cell r="X5336">
            <v>12182</v>
          </cell>
          <cell r="Y5336">
            <v>2322585</v>
          </cell>
          <cell r="Z5336" t="str">
            <v>NUTRIÇÃO</v>
          </cell>
          <cell r="AA5336">
            <v>6</v>
          </cell>
          <cell r="AB5336" t="str">
            <v>EQUIP. DE INFORMÁTICA</v>
          </cell>
          <cell r="AC5336">
            <v>380.86</v>
          </cell>
          <cell r="AD5336" t="str">
            <v>BOM</v>
          </cell>
        </row>
        <row r="5337">
          <cell r="X5337">
            <v>12183</v>
          </cell>
          <cell r="Y5337">
            <v>2322586</v>
          </cell>
          <cell r="Z5337" t="str">
            <v>ALMOXARIFADO</v>
          </cell>
          <cell r="AA5337">
            <v>6</v>
          </cell>
          <cell r="AB5337" t="str">
            <v>EQUIP. DE INFORMÁTICA</v>
          </cell>
          <cell r="AC5337">
            <v>380.86</v>
          </cell>
          <cell r="AD5337" t="str">
            <v>BOM</v>
          </cell>
        </row>
        <row r="5338">
          <cell r="X5338">
            <v>12184</v>
          </cell>
          <cell r="Y5338">
            <v>2322587</v>
          </cell>
          <cell r="Z5338" t="str">
            <v>SESMT -GERENCIA</v>
          </cell>
          <cell r="AA5338">
            <v>6</v>
          </cell>
          <cell r="AB5338" t="str">
            <v>EQUIP. DE INFORMÁTICA</v>
          </cell>
          <cell r="AC5338">
            <v>380.86</v>
          </cell>
          <cell r="AD5338" t="str">
            <v>BOM</v>
          </cell>
        </row>
        <row r="5339">
          <cell r="X5339">
            <v>12185</v>
          </cell>
          <cell r="Y5339">
            <v>2322588</v>
          </cell>
          <cell r="Z5339" t="str">
            <v>ALMOXARIFADO</v>
          </cell>
          <cell r="AA5339">
            <v>6</v>
          </cell>
          <cell r="AB5339" t="str">
            <v>EQUIP. DE INFORMÁTICA</v>
          </cell>
          <cell r="AC5339">
            <v>380.86</v>
          </cell>
          <cell r="AD5339" t="str">
            <v>BOM</v>
          </cell>
        </row>
        <row r="5340">
          <cell r="X5340">
            <v>12186</v>
          </cell>
          <cell r="Y5340">
            <v>2322589</v>
          </cell>
          <cell r="Z5340" t="str">
            <v>EQUIPE MULTIPROFISSIONAL</v>
          </cell>
          <cell r="AA5340">
            <v>6</v>
          </cell>
          <cell r="AB5340" t="str">
            <v>EQUIP. DE INFORMÁTICA</v>
          </cell>
          <cell r="AC5340">
            <v>380.86</v>
          </cell>
          <cell r="AD5340" t="str">
            <v>BOM</v>
          </cell>
        </row>
        <row r="5341">
          <cell r="X5341">
            <v>12187</v>
          </cell>
          <cell r="Y5341">
            <v>2322590</v>
          </cell>
          <cell r="Z5341" t="str">
            <v>NUTRIÇÃO</v>
          </cell>
          <cell r="AA5341">
            <v>6</v>
          </cell>
          <cell r="AB5341" t="str">
            <v>EQUIP. DE INFORMÁTICA</v>
          </cell>
          <cell r="AC5341">
            <v>380.86</v>
          </cell>
          <cell r="AD5341" t="str">
            <v>BOM</v>
          </cell>
        </row>
        <row r="5342">
          <cell r="X5342">
            <v>12188</v>
          </cell>
          <cell r="Y5342">
            <v>2322591</v>
          </cell>
          <cell r="Z5342" t="str">
            <v>GERÊNCIA DE HOTELARIA</v>
          </cell>
          <cell r="AA5342">
            <v>6</v>
          </cell>
          <cell r="AB5342" t="str">
            <v>EQUIP. DE INFORMÁTICA</v>
          </cell>
          <cell r="AC5342">
            <v>380.86</v>
          </cell>
          <cell r="AD5342" t="str">
            <v>BOM</v>
          </cell>
        </row>
        <row r="5343">
          <cell r="X5343">
            <v>12189</v>
          </cell>
          <cell r="Y5343">
            <v>2322592</v>
          </cell>
          <cell r="Z5343" t="str">
            <v>BANCO DE SANGUE  -TRIAGEM</v>
          </cell>
          <cell r="AA5343">
            <v>6</v>
          </cell>
          <cell r="AB5343" t="str">
            <v>EQUIP. DE INFORMÁTICA</v>
          </cell>
          <cell r="AC5343">
            <v>380.86</v>
          </cell>
          <cell r="AD5343" t="str">
            <v>BOM</v>
          </cell>
        </row>
        <row r="5344">
          <cell r="X5344">
            <v>12190</v>
          </cell>
          <cell r="Y5344">
            <v>2322593</v>
          </cell>
          <cell r="Z5344" t="str">
            <v>APOIO AO DIAGNÓSTICO – RECEPÇÃO</v>
          </cell>
          <cell r="AA5344">
            <v>6</v>
          </cell>
          <cell r="AB5344" t="str">
            <v>EQUIP. DE INFORMÁTICA</v>
          </cell>
          <cell r="AC5344">
            <v>380.86</v>
          </cell>
          <cell r="AD5344" t="str">
            <v>BOM</v>
          </cell>
        </row>
        <row r="5345">
          <cell r="X5345">
            <v>12191</v>
          </cell>
          <cell r="Y5345">
            <v>2322594</v>
          </cell>
          <cell r="Z5345" t="str">
            <v>GERÊNCIA MANUTENÇÃO PREDIAL</v>
          </cell>
          <cell r="AA5345">
            <v>6</v>
          </cell>
          <cell r="AB5345" t="str">
            <v>EQUIP. DE INFORMÁTICA</v>
          </cell>
          <cell r="AC5345">
            <v>380.86</v>
          </cell>
          <cell r="AD5345" t="str">
            <v>BOM</v>
          </cell>
        </row>
        <row r="5346">
          <cell r="X5346">
            <v>12192</v>
          </cell>
          <cell r="Y5346">
            <v>2322595</v>
          </cell>
          <cell r="Z5346" t="str">
            <v>FARMÁCIA – CAF</v>
          </cell>
          <cell r="AA5346">
            <v>6</v>
          </cell>
          <cell r="AB5346" t="str">
            <v>EQUIP. DE INFORMÁTICA</v>
          </cell>
          <cell r="AC5346">
            <v>380.86</v>
          </cell>
          <cell r="AD5346" t="str">
            <v>BOM</v>
          </cell>
        </row>
        <row r="5347">
          <cell r="X5347">
            <v>12193</v>
          </cell>
          <cell r="Y5347">
            <v>2322596</v>
          </cell>
          <cell r="Z5347" t="str">
            <v>DIRETORIA DE ENFERMAGEM</v>
          </cell>
          <cell r="AA5347">
            <v>6</v>
          </cell>
          <cell r="AB5347" t="str">
            <v>EQUIP. DE INFORMÁTICA</v>
          </cell>
          <cell r="AC5347">
            <v>380.86</v>
          </cell>
          <cell r="AD5347" t="str">
            <v>BOM</v>
          </cell>
        </row>
        <row r="5348">
          <cell r="X5348">
            <v>12194</v>
          </cell>
          <cell r="Y5348">
            <v>2322597</v>
          </cell>
          <cell r="Z5348" t="str">
            <v>FARMÁCIA – CAF</v>
          </cell>
          <cell r="AA5348">
            <v>6</v>
          </cell>
          <cell r="AB5348" t="str">
            <v>EQUIP. DE INFORMÁTICA</v>
          </cell>
          <cell r="AC5348">
            <v>380.86</v>
          </cell>
          <cell r="AD5348" t="str">
            <v>BOM</v>
          </cell>
        </row>
        <row r="5349">
          <cell r="X5349">
            <v>12195</v>
          </cell>
          <cell r="Y5349">
            <v>2322598</v>
          </cell>
          <cell r="Z5349" t="str">
            <v>AMBULATÓRIO – RECEPÇÃO GUICHÊ 08</v>
          </cell>
          <cell r="AA5349">
            <v>6</v>
          </cell>
          <cell r="AB5349" t="str">
            <v>EQUIP. DE INFORMÁTICA</v>
          </cell>
          <cell r="AC5349">
            <v>380.86</v>
          </cell>
          <cell r="AD5349" t="str">
            <v>BOM</v>
          </cell>
        </row>
        <row r="5350">
          <cell r="X5350">
            <v>12196</v>
          </cell>
          <cell r="Y5350">
            <v>2322599</v>
          </cell>
          <cell r="Z5350" t="str">
            <v>FARMÁCIA – CAF</v>
          </cell>
          <cell r="AA5350">
            <v>6</v>
          </cell>
          <cell r="AB5350" t="str">
            <v>EQUIP. DE INFORMÁTICA</v>
          </cell>
          <cell r="AC5350">
            <v>380.86</v>
          </cell>
          <cell r="AD5350" t="str">
            <v>BOM</v>
          </cell>
        </row>
        <row r="5351">
          <cell r="X5351">
            <v>12209</v>
          </cell>
          <cell r="Y5351">
            <v>2321643</v>
          </cell>
          <cell r="Z5351" t="str">
            <v>ALMOXARIFADO</v>
          </cell>
          <cell r="AA5351">
            <v>4</v>
          </cell>
          <cell r="AB5351" t="str">
            <v>MÓVEIS E UTENSÍLIOS</v>
          </cell>
          <cell r="AC5351">
            <v>192.5</v>
          </cell>
          <cell r="AD5351" t="str">
            <v>BOM</v>
          </cell>
        </row>
        <row r="5352">
          <cell r="X5352">
            <v>12216</v>
          </cell>
          <cell r="Y5352">
            <v>2321644</v>
          </cell>
          <cell r="Z5352" t="str">
            <v>ADMINISTRAÇÃO - SEDE - ASCOM</v>
          </cell>
          <cell r="AA5352">
            <v>5</v>
          </cell>
          <cell r="AB5352" t="str">
            <v>MAQ. E EQUIPAMENTOS</v>
          </cell>
          <cell r="AC5352">
            <v>545</v>
          </cell>
          <cell r="AD5352" t="str">
            <v>BOM</v>
          </cell>
        </row>
        <row r="5353">
          <cell r="X5353">
            <v>12215</v>
          </cell>
          <cell r="Y5353">
            <v>2321645</v>
          </cell>
          <cell r="Z5353" t="str">
            <v>ADMINISTRAÇÃO - SEDE - ASCOM</v>
          </cell>
          <cell r="AA5353">
            <v>5</v>
          </cell>
          <cell r="AB5353" t="str">
            <v>MAQ. E EQUIPAMENTOS</v>
          </cell>
          <cell r="AC5353">
            <v>225</v>
          </cell>
          <cell r="AD5353" t="str">
            <v>BOM</v>
          </cell>
        </row>
        <row r="5354">
          <cell r="X5354">
            <v>12214</v>
          </cell>
          <cell r="Y5354">
            <v>2321646</v>
          </cell>
          <cell r="Z5354" t="str">
            <v>ADMINISTRAÇÃO - SEDE - ASCOM</v>
          </cell>
          <cell r="AA5354">
            <v>5</v>
          </cell>
          <cell r="AB5354" t="str">
            <v>MAQ. E EQUIPAMENTOS</v>
          </cell>
          <cell r="AC5354">
            <v>1425</v>
          </cell>
          <cell r="AD5354" t="str">
            <v>BOM</v>
          </cell>
        </row>
        <row r="5355">
          <cell r="X5355">
            <v>12212</v>
          </cell>
          <cell r="Y5355">
            <v>2321647</v>
          </cell>
          <cell r="Z5355" t="str">
            <v>ADMINISTRAÇÃO - SEDE - ASCOM</v>
          </cell>
          <cell r="AA5355">
            <v>5</v>
          </cell>
          <cell r="AB5355" t="str">
            <v>MAQ. E EQUIPAMENTOS</v>
          </cell>
          <cell r="AC5355">
            <v>212.5</v>
          </cell>
          <cell r="AD5355" t="str">
            <v>BOM</v>
          </cell>
        </row>
        <row r="5356">
          <cell r="X5356">
            <v>12201</v>
          </cell>
          <cell r="Y5356">
            <v>2358716</v>
          </cell>
          <cell r="Z5356" t="str">
            <v>GALPÃO ALMOXARIFADO</v>
          </cell>
          <cell r="AA5356">
            <v>2</v>
          </cell>
          <cell r="AB5356" t="str">
            <v>MÓVEIS E UTENSÍLIOS</v>
          </cell>
          <cell r="AC5356">
            <v>200</v>
          </cell>
          <cell r="AD5356" t="str">
            <v>SUCATA</v>
          </cell>
        </row>
        <row r="5357">
          <cell r="X5357">
            <v>12202</v>
          </cell>
          <cell r="Y5357">
            <v>2358717</v>
          </cell>
          <cell r="Z5357" t="str">
            <v>GALPÃO ALMOXARIFADO</v>
          </cell>
          <cell r="AA5357">
            <v>2</v>
          </cell>
          <cell r="AB5357" t="str">
            <v>MÓVEIS E UTENSÍLIOS</v>
          </cell>
          <cell r="AC5357">
            <v>200</v>
          </cell>
          <cell r="AD5357" t="str">
            <v>SUCATA</v>
          </cell>
        </row>
        <row r="5358">
          <cell r="X5358">
            <v>12203</v>
          </cell>
          <cell r="Y5358">
            <v>2358718</v>
          </cell>
          <cell r="Z5358" t="str">
            <v>PORTARIA 'A'</v>
          </cell>
          <cell r="AA5358">
            <v>2</v>
          </cell>
          <cell r="AB5358" t="str">
            <v>MÓVEIS E UTENSÍLIOS</v>
          </cell>
          <cell r="AC5358">
            <v>200</v>
          </cell>
          <cell r="AD5358" t="str">
            <v>BOM</v>
          </cell>
        </row>
        <row r="5359">
          <cell r="X5359">
            <v>12222</v>
          </cell>
          <cell r="Y5359">
            <v>2358719</v>
          </cell>
          <cell r="Z5359" t="str">
            <v>FARMÁCIA</v>
          </cell>
          <cell r="AA5359">
            <v>3</v>
          </cell>
          <cell r="AB5359" t="str">
            <v>MAQ. E EQUIPAMENTOS</v>
          </cell>
          <cell r="AC5359">
            <v>1750</v>
          </cell>
          <cell r="AD5359" t="str">
            <v>BOM</v>
          </cell>
        </row>
        <row r="5360">
          <cell r="X5360">
            <v>12223</v>
          </cell>
          <cell r="Y5360">
            <v>2358720</v>
          </cell>
          <cell r="Z5360" t="str">
            <v>FARMÁCIA</v>
          </cell>
          <cell r="AA5360">
            <v>3</v>
          </cell>
          <cell r="AB5360" t="str">
            <v>MAQ. E EQUIPAMENTOS</v>
          </cell>
          <cell r="AC5360">
            <v>1750</v>
          </cell>
          <cell r="AD5360" t="str">
            <v>BOM</v>
          </cell>
        </row>
        <row r="5361">
          <cell r="X5361">
            <v>12218</v>
          </cell>
          <cell r="Y5361">
            <v>2358721</v>
          </cell>
          <cell r="Z5361" t="str">
            <v>ALMOXARIFADO</v>
          </cell>
          <cell r="AA5361">
            <v>3</v>
          </cell>
          <cell r="AB5361" t="str">
            <v>MAQ. E EQUIPAMENTOS</v>
          </cell>
          <cell r="AC5361">
            <v>260</v>
          </cell>
          <cell r="AD5361" t="str">
            <v>BOM</v>
          </cell>
        </row>
        <row r="5362">
          <cell r="X5362">
            <v>12219</v>
          </cell>
          <cell r="Y5362">
            <v>2358722</v>
          </cell>
          <cell r="Z5362" t="str">
            <v>FARMÁCIA</v>
          </cell>
          <cell r="AA5362">
            <v>3</v>
          </cell>
          <cell r="AB5362" t="str">
            <v>MAQ. E EQUIPAMENTOS</v>
          </cell>
          <cell r="AC5362">
            <v>260</v>
          </cell>
          <cell r="AD5362" t="str">
            <v>BOM</v>
          </cell>
        </row>
        <row r="5363">
          <cell r="X5363">
            <v>12220</v>
          </cell>
          <cell r="Y5363">
            <v>2358723</v>
          </cell>
          <cell r="Z5363" t="str">
            <v>FARMÁCIA</v>
          </cell>
          <cell r="AA5363">
            <v>3</v>
          </cell>
          <cell r="AB5363" t="str">
            <v>MAQ. E EQUIPAMENTOS</v>
          </cell>
          <cell r="AC5363">
            <v>320</v>
          </cell>
          <cell r="AD5363" t="str">
            <v>BOM</v>
          </cell>
        </row>
        <row r="5364">
          <cell r="X5364">
            <v>12221</v>
          </cell>
          <cell r="Y5364">
            <v>2358724</v>
          </cell>
          <cell r="Z5364" t="str">
            <v>FARMÁCIA</v>
          </cell>
          <cell r="AA5364">
            <v>3</v>
          </cell>
          <cell r="AB5364" t="str">
            <v>MAQ. E EQUIPAMENTOS</v>
          </cell>
          <cell r="AC5364">
            <v>320</v>
          </cell>
          <cell r="AD5364" t="str">
            <v>BOM</v>
          </cell>
        </row>
        <row r="5365">
          <cell r="X5365">
            <v>12217</v>
          </cell>
          <cell r="Y5365">
            <v>2358726</v>
          </cell>
          <cell r="Z5365" t="str">
            <v>AGÊNCIA TRANSFUSIONAL</v>
          </cell>
          <cell r="AA5365">
            <v>6</v>
          </cell>
          <cell r="AB5365" t="str">
            <v>MAQ. E EQUIPAMENTOS</v>
          </cell>
          <cell r="AC5365">
            <v>7250</v>
          </cell>
          <cell r="AD5365" t="str">
            <v>BOM</v>
          </cell>
        </row>
        <row r="5366">
          <cell r="X5366">
            <v>12255</v>
          </cell>
          <cell r="Y5366">
            <v>2358725</v>
          </cell>
          <cell r="Z5366" t="str">
            <v>ALMOXARIFADO</v>
          </cell>
          <cell r="AA5366">
            <v>6</v>
          </cell>
          <cell r="AB5366" t="str">
            <v>MAQ. E EQUIPAMENTOS</v>
          </cell>
          <cell r="AC5366">
            <v>1050</v>
          </cell>
          <cell r="AD5366" t="str">
            <v>BOM</v>
          </cell>
        </row>
        <row r="5367">
          <cell r="X5367">
            <v>12224</v>
          </cell>
          <cell r="Y5367">
            <v>2320036</v>
          </cell>
          <cell r="Z5367" t="str">
            <v>ALMOXARIFADO</v>
          </cell>
          <cell r="AA5367">
            <v>2</v>
          </cell>
          <cell r="AB5367" t="str">
            <v>EQUIP. DE INFORMÁTICA</v>
          </cell>
          <cell r="AC5367">
            <v>85</v>
          </cell>
          <cell r="AD5367" t="str">
            <v>BOM</v>
          </cell>
        </row>
        <row r="5368">
          <cell r="X5368">
            <v>12225</v>
          </cell>
          <cell r="Y5368">
            <v>2320033</v>
          </cell>
          <cell r="Z5368" t="str">
            <v>ALMOXARIFADO</v>
          </cell>
          <cell r="AA5368">
            <v>2</v>
          </cell>
          <cell r="AB5368" t="str">
            <v>EQUIP. DE INFORMÁTICA</v>
          </cell>
          <cell r="AC5368">
            <v>85</v>
          </cell>
          <cell r="AD5368" t="str">
            <v>BOM</v>
          </cell>
        </row>
        <row r="5369">
          <cell r="X5369">
            <v>12226</v>
          </cell>
          <cell r="Y5369">
            <v>2320035</v>
          </cell>
          <cell r="Z5369" t="str">
            <v>ALMOXARIFADO</v>
          </cell>
          <cell r="AA5369">
            <v>2</v>
          </cell>
          <cell r="AB5369" t="str">
            <v>EQUIP. DE INFORMÁTICA</v>
          </cell>
          <cell r="AC5369">
            <v>85</v>
          </cell>
          <cell r="AD5369" t="str">
            <v>BOM</v>
          </cell>
        </row>
        <row r="5370">
          <cell r="X5370">
            <v>12227</v>
          </cell>
          <cell r="Y5370">
            <v>2320037</v>
          </cell>
          <cell r="Z5370" t="str">
            <v>ALMOXARIFADO</v>
          </cell>
          <cell r="AA5370">
            <v>2</v>
          </cell>
          <cell r="AB5370" t="str">
            <v>EQUIP. DE INFORMÁTICA</v>
          </cell>
          <cell r="AC5370">
            <v>85</v>
          </cell>
          <cell r="AD5370" t="str">
            <v>BOM</v>
          </cell>
        </row>
        <row r="5371">
          <cell r="X5371">
            <v>12228</v>
          </cell>
          <cell r="Y5371">
            <v>2320039</v>
          </cell>
          <cell r="Z5371" t="str">
            <v>ALMOXARIFADO</v>
          </cell>
          <cell r="AA5371">
            <v>2</v>
          </cell>
          <cell r="AB5371" t="str">
            <v>EQUIP. DE INFORMÁTICA</v>
          </cell>
          <cell r="AC5371">
            <v>85</v>
          </cell>
          <cell r="AD5371" t="str">
            <v>BOM</v>
          </cell>
        </row>
        <row r="5372">
          <cell r="X5372">
            <v>12229</v>
          </cell>
          <cell r="Y5372">
            <v>2320011</v>
          </cell>
          <cell r="Z5372" t="str">
            <v>ALMOXARIFADO</v>
          </cell>
          <cell r="AA5372">
            <v>2</v>
          </cell>
          <cell r="AB5372" t="str">
            <v>EQUIP. DE INFORMÁTICA</v>
          </cell>
          <cell r="AC5372">
            <v>85</v>
          </cell>
          <cell r="AD5372" t="str">
            <v>BOM</v>
          </cell>
        </row>
        <row r="5373">
          <cell r="X5373">
            <v>12230</v>
          </cell>
          <cell r="Y5373">
            <v>2320026</v>
          </cell>
          <cell r="Z5373" t="str">
            <v>ALMOXARIFADO</v>
          </cell>
          <cell r="AA5373">
            <v>2</v>
          </cell>
          <cell r="AB5373" t="str">
            <v>EQUIP. DE INFORMÁTICA</v>
          </cell>
          <cell r="AC5373">
            <v>85</v>
          </cell>
          <cell r="AD5373" t="str">
            <v>BOM</v>
          </cell>
        </row>
        <row r="5374">
          <cell r="X5374">
            <v>12231</v>
          </cell>
          <cell r="Y5374">
            <v>2320019</v>
          </cell>
          <cell r="Z5374" t="str">
            <v>ALMOXARIFADO</v>
          </cell>
          <cell r="AA5374">
            <v>2</v>
          </cell>
          <cell r="AB5374" t="str">
            <v>EQUIP. DE INFORMÁTICA</v>
          </cell>
          <cell r="AC5374">
            <v>85</v>
          </cell>
          <cell r="AD5374" t="str">
            <v>BOM</v>
          </cell>
        </row>
        <row r="5375">
          <cell r="X5375">
            <v>12232</v>
          </cell>
          <cell r="Y5375">
            <v>2320017</v>
          </cell>
          <cell r="Z5375" t="str">
            <v>ALMOXARIFADO</v>
          </cell>
          <cell r="AA5375">
            <v>2</v>
          </cell>
          <cell r="AB5375" t="str">
            <v>EQUIP. DE INFORMÁTICA</v>
          </cell>
          <cell r="AC5375">
            <v>85</v>
          </cell>
          <cell r="AD5375" t="str">
            <v>BOM</v>
          </cell>
        </row>
        <row r="5376">
          <cell r="X5376">
            <v>12233</v>
          </cell>
          <cell r="Y5376">
            <v>2320012</v>
          </cell>
          <cell r="Z5376" t="str">
            <v>ALMOXARIFADO</v>
          </cell>
          <cell r="AA5376">
            <v>2</v>
          </cell>
          <cell r="AB5376" t="str">
            <v>EQUIP. DE INFORMÁTICA</v>
          </cell>
          <cell r="AC5376">
            <v>85</v>
          </cell>
          <cell r="AD5376" t="str">
            <v>BOM</v>
          </cell>
        </row>
        <row r="5377">
          <cell r="X5377">
            <v>12234</v>
          </cell>
          <cell r="Y5377">
            <v>2320013</v>
          </cell>
          <cell r="Z5377" t="str">
            <v>ALMOXARIFADO</v>
          </cell>
          <cell r="AA5377">
            <v>2</v>
          </cell>
          <cell r="AB5377" t="str">
            <v>EQUIP. DE INFORMÁTICA</v>
          </cell>
          <cell r="AC5377">
            <v>85</v>
          </cell>
          <cell r="AD5377" t="str">
            <v>BOM</v>
          </cell>
        </row>
        <row r="5378">
          <cell r="X5378">
            <v>12235</v>
          </cell>
          <cell r="Y5378">
            <v>2320010</v>
          </cell>
          <cell r="Z5378" t="str">
            <v>ALMOXARIFADO</v>
          </cell>
          <cell r="AA5378">
            <v>2</v>
          </cell>
          <cell r="AB5378" t="str">
            <v>EQUIP. DE INFORMÁTICA</v>
          </cell>
          <cell r="AC5378">
            <v>85</v>
          </cell>
          <cell r="AD5378" t="str">
            <v>BOM</v>
          </cell>
        </row>
        <row r="5379">
          <cell r="X5379">
            <v>12236</v>
          </cell>
          <cell r="Y5379">
            <v>2320014</v>
          </cell>
          <cell r="Z5379" t="str">
            <v>ALMOXARIFADO</v>
          </cell>
          <cell r="AA5379">
            <v>2</v>
          </cell>
          <cell r="AB5379" t="str">
            <v>EQUIP. DE INFORMÁTICA</v>
          </cell>
          <cell r="AC5379">
            <v>85</v>
          </cell>
          <cell r="AD5379" t="str">
            <v>BOM</v>
          </cell>
        </row>
        <row r="5380">
          <cell r="X5380">
            <v>12237</v>
          </cell>
          <cell r="Y5380">
            <v>2320015</v>
          </cell>
          <cell r="Z5380" t="str">
            <v>ALMOXARIFADO</v>
          </cell>
          <cell r="AA5380">
            <v>2</v>
          </cell>
          <cell r="AB5380" t="str">
            <v>EQUIP. DE INFORMÁTICA</v>
          </cell>
          <cell r="AC5380">
            <v>85</v>
          </cell>
          <cell r="AD5380" t="str">
            <v>BOM</v>
          </cell>
        </row>
        <row r="5381">
          <cell r="X5381">
            <v>12238</v>
          </cell>
          <cell r="Y5381">
            <v>2320020</v>
          </cell>
          <cell r="Z5381" t="str">
            <v>ALMOXARIFADO</v>
          </cell>
          <cell r="AA5381">
            <v>2</v>
          </cell>
          <cell r="AB5381" t="str">
            <v>EQUIP. DE INFORMÁTICA</v>
          </cell>
          <cell r="AC5381">
            <v>85</v>
          </cell>
          <cell r="AD5381" t="str">
            <v>BOM</v>
          </cell>
        </row>
        <row r="5382">
          <cell r="X5382">
            <v>12239</v>
          </cell>
          <cell r="Y5382">
            <v>2320021</v>
          </cell>
          <cell r="Z5382" t="str">
            <v>ALMOXARIFADO</v>
          </cell>
          <cell r="AA5382">
            <v>2</v>
          </cell>
          <cell r="AB5382" t="str">
            <v>EQUIP. DE INFORMÁTICA</v>
          </cell>
          <cell r="AC5382">
            <v>85</v>
          </cell>
          <cell r="AD5382" t="str">
            <v>BOM</v>
          </cell>
        </row>
        <row r="5383">
          <cell r="X5383">
            <v>12240</v>
          </cell>
          <cell r="Y5383">
            <v>2320032</v>
          </cell>
          <cell r="Z5383" t="str">
            <v>ALMOXARIFADO</v>
          </cell>
          <cell r="AA5383">
            <v>2</v>
          </cell>
          <cell r="AB5383" t="str">
            <v>EQUIP. DE INFORMÁTICA</v>
          </cell>
          <cell r="AC5383">
            <v>85</v>
          </cell>
          <cell r="AD5383" t="str">
            <v>BOM</v>
          </cell>
        </row>
        <row r="5384">
          <cell r="X5384">
            <v>12241</v>
          </cell>
          <cell r="Y5384">
            <v>2320016</v>
          </cell>
          <cell r="Z5384" t="str">
            <v>ALMOXARIFADO</v>
          </cell>
          <cell r="AA5384">
            <v>2</v>
          </cell>
          <cell r="AB5384" t="str">
            <v>EQUIP. DE INFORMÁTICA</v>
          </cell>
          <cell r="AC5384">
            <v>85</v>
          </cell>
          <cell r="AD5384" t="str">
            <v>BOM</v>
          </cell>
        </row>
        <row r="5385">
          <cell r="X5385">
            <v>12242</v>
          </cell>
          <cell r="Y5385">
            <v>2320018</v>
          </cell>
          <cell r="Z5385" t="str">
            <v>ALMOXARIFADO</v>
          </cell>
          <cell r="AA5385">
            <v>2</v>
          </cell>
          <cell r="AB5385" t="str">
            <v>EQUIP. DE INFORMÁTICA</v>
          </cell>
          <cell r="AC5385">
            <v>85</v>
          </cell>
          <cell r="AD5385" t="str">
            <v>BOM</v>
          </cell>
        </row>
        <row r="5386">
          <cell r="X5386">
            <v>12243</v>
          </cell>
          <cell r="Y5386">
            <v>2320027</v>
          </cell>
          <cell r="Z5386" t="str">
            <v>ALMOXARIFADO</v>
          </cell>
          <cell r="AA5386">
            <v>2</v>
          </cell>
          <cell r="AB5386" t="str">
            <v>EQUIP. DE INFORMÁTICA</v>
          </cell>
          <cell r="AC5386">
            <v>85</v>
          </cell>
          <cell r="AD5386" t="str">
            <v>BOM</v>
          </cell>
        </row>
        <row r="5387">
          <cell r="X5387">
            <v>12244</v>
          </cell>
          <cell r="Y5387">
            <v>2320029</v>
          </cell>
          <cell r="Z5387" t="str">
            <v>ALMOXARIFADO</v>
          </cell>
          <cell r="AA5387">
            <v>2</v>
          </cell>
          <cell r="AB5387" t="str">
            <v>EQUIP. DE INFORMÁTICA</v>
          </cell>
          <cell r="AC5387">
            <v>85</v>
          </cell>
          <cell r="AD5387" t="str">
            <v>BOM</v>
          </cell>
        </row>
        <row r="5388">
          <cell r="X5388">
            <v>12245</v>
          </cell>
          <cell r="Y5388">
            <v>2320024</v>
          </cell>
          <cell r="Z5388" t="str">
            <v>ALMOXARIFADO</v>
          </cell>
          <cell r="AA5388">
            <v>2</v>
          </cell>
          <cell r="AB5388" t="str">
            <v>EQUIP. DE INFORMÁTICA</v>
          </cell>
          <cell r="AC5388">
            <v>85</v>
          </cell>
          <cell r="AD5388" t="str">
            <v>BOM</v>
          </cell>
        </row>
        <row r="5389">
          <cell r="X5389">
            <v>12246</v>
          </cell>
          <cell r="Y5389">
            <v>2320022</v>
          </cell>
          <cell r="Z5389" t="str">
            <v>ALMOXARIFADO</v>
          </cell>
          <cell r="AA5389">
            <v>2</v>
          </cell>
          <cell r="AB5389" t="str">
            <v>EQUIP. DE INFORMÁTICA</v>
          </cell>
          <cell r="AC5389">
            <v>85</v>
          </cell>
          <cell r="AD5389" t="str">
            <v>BOM</v>
          </cell>
        </row>
        <row r="5390">
          <cell r="X5390">
            <v>12247</v>
          </cell>
          <cell r="Y5390">
            <v>2320023</v>
          </cell>
          <cell r="Z5390" t="str">
            <v>ALMOXARIFADO</v>
          </cell>
          <cell r="AA5390">
            <v>2</v>
          </cell>
          <cell r="AB5390" t="str">
            <v>EQUIP. DE INFORMÁTICA</v>
          </cell>
          <cell r="AC5390">
            <v>85</v>
          </cell>
          <cell r="AD5390" t="str">
            <v>BOM</v>
          </cell>
        </row>
        <row r="5391">
          <cell r="X5391">
            <v>12248</v>
          </cell>
          <cell r="Y5391">
            <v>2320031</v>
          </cell>
          <cell r="Z5391" t="str">
            <v>ALMOXARIFADO</v>
          </cell>
          <cell r="AA5391">
            <v>2</v>
          </cell>
          <cell r="AB5391" t="str">
            <v>EQUIP. DE INFORMÁTICA</v>
          </cell>
          <cell r="AC5391">
            <v>85</v>
          </cell>
          <cell r="AD5391" t="str">
            <v>BOM</v>
          </cell>
        </row>
        <row r="5392">
          <cell r="X5392">
            <v>12249</v>
          </cell>
          <cell r="Y5392">
            <v>2320025</v>
          </cell>
          <cell r="Z5392" t="str">
            <v>ALMOXARIFADO</v>
          </cell>
          <cell r="AA5392">
            <v>2</v>
          </cell>
          <cell r="AB5392" t="str">
            <v>EQUIP. DE INFORMÁTICA</v>
          </cell>
          <cell r="AC5392">
            <v>85</v>
          </cell>
          <cell r="AD5392" t="str">
            <v>BOM</v>
          </cell>
        </row>
        <row r="5393">
          <cell r="X5393">
            <v>12250</v>
          </cell>
          <cell r="Y5393">
            <v>2320040</v>
          </cell>
          <cell r="Z5393" t="str">
            <v>ALMOXARIFADO</v>
          </cell>
          <cell r="AA5393">
            <v>2</v>
          </cell>
          <cell r="AB5393" t="str">
            <v>EQUIP. DE INFORMÁTICA</v>
          </cell>
          <cell r="AC5393">
            <v>85</v>
          </cell>
          <cell r="AD5393" t="str">
            <v>BOM</v>
          </cell>
        </row>
        <row r="5394">
          <cell r="X5394">
            <v>12251</v>
          </cell>
          <cell r="Y5394">
            <v>2320038</v>
          </cell>
          <cell r="Z5394" t="str">
            <v>ALMOXARIFADO</v>
          </cell>
          <cell r="AA5394">
            <v>2</v>
          </cell>
          <cell r="AB5394" t="str">
            <v>EQUIP. DE INFORMÁTICA</v>
          </cell>
          <cell r="AC5394">
            <v>85</v>
          </cell>
          <cell r="AD5394" t="str">
            <v>BOM</v>
          </cell>
        </row>
        <row r="5395">
          <cell r="X5395">
            <v>12252</v>
          </cell>
          <cell r="Y5395">
            <v>2320034</v>
          </cell>
          <cell r="Z5395" t="str">
            <v>ALMOXARIFADO</v>
          </cell>
          <cell r="AA5395">
            <v>2</v>
          </cell>
          <cell r="AB5395" t="str">
            <v>EQUIP. DE INFORMÁTICA</v>
          </cell>
          <cell r="AC5395">
            <v>85</v>
          </cell>
          <cell r="AD5395" t="str">
            <v>BOM</v>
          </cell>
        </row>
        <row r="5396">
          <cell r="X5396">
            <v>12253</v>
          </cell>
          <cell r="Y5396">
            <v>2320030</v>
          </cell>
          <cell r="Z5396" t="str">
            <v>ALMOXARIFADO</v>
          </cell>
          <cell r="AA5396">
            <v>2</v>
          </cell>
          <cell r="AB5396" t="str">
            <v>EQUIP. DE INFORMÁTICA</v>
          </cell>
          <cell r="AC5396">
            <v>85</v>
          </cell>
          <cell r="AD5396" t="str">
            <v>BOM</v>
          </cell>
        </row>
        <row r="5397">
          <cell r="X5397">
            <v>12254</v>
          </cell>
          <cell r="Y5397">
            <v>2320028</v>
          </cell>
          <cell r="Z5397" t="str">
            <v>ALMOXARIFADO</v>
          </cell>
          <cell r="AA5397">
            <v>2</v>
          </cell>
          <cell r="AB5397" t="str">
            <v>EQUIP. DE INFORMÁTICA</v>
          </cell>
          <cell r="AC5397">
            <v>85</v>
          </cell>
          <cell r="AD5397" t="str">
            <v>BOM</v>
          </cell>
        </row>
        <row r="5398">
          <cell r="X5398">
            <v>12616</v>
          </cell>
          <cell r="Y5398">
            <v>2320242</v>
          </cell>
          <cell r="Z5398" t="str">
            <v>ALMOXARIFADO</v>
          </cell>
          <cell r="AA5398">
            <v>3</v>
          </cell>
          <cell r="AB5398" t="str">
            <v>MAQ. E EQUIPAMENTOS</v>
          </cell>
          <cell r="AC5398">
            <v>497</v>
          </cell>
          <cell r="AD5398" t="str">
            <v>BOM</v>
          </cell>
        </row>
        <row r="5399">
          <cell r="X5399">
            <v>12317</v>
          </cell>
          <cell r="Y5399">
            <v>2320241</v>
          </cell>
          <cell r="Z5399" t="str">
            <v>FARMÁCIA – CAF</v>
          </cell>
          <cell r="AA5399">
            <v>3</v>
          </cell>
          <cell r="AB5399" t="str">
            <v>MAQ. E EQUIPAMENTOS</v>
          </cell>
          <cell r="AC5399">
            <v>497</v>
          </cell>
          <cell r="AD5399" t="str">
            <v>BOM</v>
          </cell>
        </row>
        <row r="5400">
          <cell r="X5400">
            <v>12256</v>
          </cell>
          <cell r="Y5400">
            <v>2320243</v>
          </cell>
          <cell r="Z5400" t="str">
            <v>ALMOXARIFADO</v>
          </cell>
          <cell r="AA5400">
            <v>3</v>
          </cell>
          <cell r="AB5400" t="str">
            <v>MAQ. E EQUIPAMENTOS</v>
          </cell>
          <cell r="AC5400">
            <v>705</v>
          </cell>
          <cell r="AD5400" t="str">
            <v>BOM</v>
          </cell>
        </row>
        <row r="5401">
          <cell r="X5401">
            <v>12257</v>
          </cell>
          <cell r="Y5401">
            <v>2320110</v>
          </cell>
          <cell r="Z5401" t="str">
            <v>AMBULATÓRIO – RECEPÇÃO</v>
          </cell>
          <cell r="AA5401">
            <v>10</v>
          </cell>
          <cell r="AB5401" t="str">
            <v>MÓVEIS E UTENSÍLIOS</v>
          </cell>
          <cell r="AC5401">
            <v>678.5</v>
          </cell>
          <cell r="AD5401" t="str">
            <v>BOM</v>
          </cell>
        </row>
        <row r="5402">
          <cell r="X5402">
            <v>12258</v>
          </cell>
          <cell r="Y5402">
            <v>2320111</v>
          </cell>
          <cell r="Z5402" t="str">
            <v>AMBULATÓRIO – RECEPÇÃO</v>
          </cell>
          <cell r="AA5402">
            <v>10</v>
          </cell>
          <cell r="AB5402" t="str">
            <v>MÓVEIS E UTENSÍLIOS</v>
          </cell>
          <cell r="AC5402">
            <v>678.5</v>
          </cell>
          <cell r="AD5402" t="str">
            <v>BOM</v>
          </cell>
        </row>
        <row r="5403">
          <cell r="X5403">
            <v>12259</v>
          </cell>
          <cell r="Y5403">
            <v>2320112</v>
          </cell>
          <cell r="Z5403" t="str">
            <v>AMBULATÓRIO – RECEPÇÃO</v>
          </cell>
          <cell r="AA5403">
            <v>10</v>
          </cell>
          <cell r="AB5403" t="str">
            <v>MÓVEIS E UTENSÍLIOS</v>
          </cell>
          <cell r="AC5403">
            <v>678.5</v>
          </cell>
          <cell r="AD5403" t="str">
            <v>BOM</v>
          </cell>
        </row>
        <row r="5404">
          <cell r="X5404">
            <v>12260</v>
          </cell>
          <cell r="Y5404">
            <v>2320113</v>
          </cell>
          <cell r="Z5404" t="str">
            <v>AMBULATÓRIO – RECEPÇÃO</v>
          </cell>
          <cell r="AA5404">
            <v>10</v>
          </cell>
          <cell r="AB5404" t="str">
            <v>MÓVEIS E UTENSÍLIOS</v>
          </cell>
          <cell r="AC5404">
            <v>678.5</v>
          </cell>
          <cell r="AD5404" t="str">
            <v>BOM</v>
          </cell>
        </row>
        <row r="5405">
          <cell r="X5405">
            <v>12261</v>
          </cell>
          <cell r="Y5405">
            <v>2320114</v>
          </cell>
          <cell r="Z5405" t="str">
            <v>AMBULATÓRIO – RECEPÇÃO</v>
          </cell>
          <cell r="AA5405">
            <v>10</v>
          </cell>
          <cell r="AB5405" t="str">
            <v>MÓVEIS E UTENSÍLIOS</v>
          </cell>
          <cell r="AC5405">
            <v>678.5</v>
          </cell>
          <cell r="AD5405" t="str">
            <v>BOM</v>
          </cell>
        </row>
        <row r="5406">
          <cell r="X5406">
            <v>12262</v>
          </cell>
          <cell r="Y5406">
            <v>2320115</v>
          </cell>
          <cell r="Z5406" t="str">
            <v>AMBULATÓRIO – RECEPÇÃO</v>
          </cell>
          <cell r="AA5406">
            <v>10</v>
          </cell>
          <cell r="AB5406" t="str">
            <v>MÓVEIS E UTENSÍLIOS</v>
          </cell>
          <cell r="AC5406">
            <v>678.5</v>
          </cell>
          <cell r="AD5406" t="str">
            <v>BOM</v>
          </cell>
        </row>
        <row r="5407">
          <cell r="X5407">
            <v>12263</v>
          </cell>
          <cell r="Y5407">
            <v>2320116</v>
          </cell>
          <cell r="Z5407" t="str">
            <v>AMBULATÓRIO – RECEPÇÃO</v>
          </cell>
          <cell r="AA5407">
            <v>10</v>
          </cell>
          <cell r="AB5407" t="str">
            <v>MÓVEIS E UTENSÍLIOS</v>
          </cell>
          <cell r="AC5407">
            <v>678.5</v>
          </cell>
          <cell r="AD5407" t="str">
            <v>BOM</v>
          </cell>
        </row>
        <row r="5408">
          <cell r="X5408">
            <v>12264</v>
          </cell>
          <cell r="Y5408">
            <v>2320117</v>
          </cell>
          <cell r="Z5408" t="str">
            <v>AMBULATÓRIO – RECEPÇÃO</v>
          </cell>
          <cell r="AA5408">
            <v>10</v>
          </cell>
          <cell r="AB5408" t="str">
            <v>MÓVEIS E UTENSÍLIOS</v>
          </cell>
          <cell r="AC5408">
            <v>678.5</v>
          </cell>
          <cell r="AD5408" t="str">
            <v>BOM</v>
          </cell>
        </row>
        <row r="5409">
          <cell r="X5409">
            <v>12265</v>
          </cell>
          <cell r="Y5409">
            <v>2320118</v>
          </cell>
          <cell r="Z5409" t="str">
            <v>AMBULATÓRIO – RECEPÇÃO</v>
          </cell>
          <cell r="AA5409">
            <v>10</v>
          </cell>
          <cell r="AB5409" t="str">
            <v>MÓVEIS E UTENSÍLIOS</v>
          </cell>
          <cell r="AC5409">
            <v>678.5</v>
          </cell>
          <cell r="AD5409" t="str">
            <v>BOM</v>
          </cell>
        </row>
        <row r="5410">
          <cell r="X5410">
            <v>12266</v>
          </cell>
          <cell r="Y5410">
            <v>2320119</v>
          </cell>
          <cell r="Z5410" t="str">
            <v>AMBULATÓRIO – RECEPÇÃO</v>
          </cell>
          <cell r="AA5410">
            <v>10</v>
          </cell>
          <cell r="AB5410" t="str">
            <v>MÓVEIS E UTENSÍLIOS</v>
          </cell>
          <cell r="AC5410">
            <v>678.5</v>
          </cell>
          <cell r="AD5410" t="str">
            <v>BOM</v>
          </cell>
        </row>
        <row r="5411">
          <cell r="X5411">
            <v>12267</v>
          </cell>
          <cell r="Y5411">
            <v>2320120</v>
          </cell>
          <cell r="Z5411" t="str">
            <v>AMBULATÓRIO – RECEPÇÃO</v>
          </cell>
          <cell r="AA5411">
            <v>10</v>
          </cell>
          <cell r="AB5411" t="str">
            <v>MÓVEIS E UTENSÍLIOS</v>
          </cell>
          <cell r="AC5411">
            <v>678.5</v>
          </cell>
          <cell r="AD5411" t="str">
            <v>BOM</v>
          </cell>
        </row>
        <row r="5412">
          <cell r="X5412">
            <v>12268</v>
          </cell>
          <cell r="Y5412">
            <v>2320121</v>
          </cell>
          <cell r="Z5412" t="str">
            <v>AMBULATÓRIO – RECEPÇÃO</v>
          </cell>
          <cell r="AA5412">
            <v>10</v>
          </cell>
          <cell r="AB5412" t="str">
            <v>MÓVEIS E UTENSÍLIOS</v>
          </cell>
          <cell r="AC5412">
            <v>678.5</v>
          </cell>
          <cell r="AD5412" t="str">
            <v>BOM</v>
          </cell>
        </row>
        <row r="5413">
          <cell r="X5413">
            <v>12269</v>
          </cell>
          <cell r="Y5413">
            <v>2320122</v>
          </cell>
          <cell r="Z5413" t="str">
            <v>AMBULATÓRIO – RECEPÇÃO</v>
          </cell>
          <cell r="AA5413">
            <v>10</v>
          </cell>
          <cell r="AB5413" t="str">
            <v>MÓVEIS E UTENSÍLIOS</v>
          </cell>
          <cell r="AC5413">
            <v>678.5</v>
          </cell>
          <cell r="AD5413" t="str">
            <v>BOM</v>
          </cell>
        </row>
        <row r="5414">
          <cell r="X5414">
            <v>12270</v>
          </cell>
          <cell r="Y5414">
            <v>2320123</v>
          </cell>
          <cell r="Z5414" t="str">
            <v>AMBULATÓRIO – RECEPÇÃO</v>
          </cell>
          <cell r="AA5414">
            <v>10</v>
          </cell>
          <cell r="AB5414" t="str">
            <v>MÓVEIS E UTENSÍLIOS</v>
          </cell>
          <cell r="AC5414">
            <v>678.5</v>
          </cell>
          <cell r="AD5414" t="str">
            <v>BOM</v>
          </cell>
        </row>
        <row r="5415">
          <cell r="X5415">
            <v>12271</v>
          </cell>
          <cell r="Y5415">
            <v>2320124</v>
          </cell>
          <cell r="Z5415" t="str">
            <v>AMBULATÓRIO – RECEPÇÃO</v>
          </cell>
          <cell r="AA5415">
            <v>10</v>
          </cell>
          <cell r="AB5415" t="str">
            <v>MÓVEIS E UTENSÍLIOS</v>
          </cell>
          <cell r="AC5415">
            <v>678.5</v>
          </cell>
          <cell r="AD5415" t="str">
            <v>BOM</v>
          </cell>
        </row>
        <row r="5416">
          <cell r="X5416">
            <v>12272</v>
          </cell>
          <cell r="Y5416">
            <v>2320125</v>
          </cell>
          <cell r="Z5416" t="str">
            <v>AMBULATÓRIO – RECEPÇÃO</v>
          </cell>
          <cell r="AA5416">
            <v>10</v>
          </cell>
          <cell r="AB5416" t="str">
            <v>MÓVEIS E UTENSÍLIOS</v>
          </cell>
          <cell r="AC5416">
            <v>678.5</v>
          </cell>
          <cell r="AD5416" t="str">
            <v>BOM</v>
          </cell>
        </row>
        <row r="5417">
          <cell r="X5417">
            <v>12273</v>
          </cell>
          <cell r="Y5417">
            <v>2320126</v>
          </cell>
          <cell r="Z5417" t="str">
            <v>AMBULATÓRIO – RECEPÇÃO</v>
          </cell>
          <cell r="AA5417">
            <v>10</v>
          </cell>
          <cell r="AB5417" t="str">
            <v>MÓVEIS E UTENSÍLIOS</v>
          </cell>
          <cell r="AC5417">
            <v>678.5</v>
          </cell>
          <cell r="AD5417" t="str">
            <v>BOM</v>
          </cell>
        </row>
        <row r="5418">
          <cell r="X5418">
            <v>12274</v>
          </cell>
          <cell r="Y5418">
            <v>2320127</v>
          </cell>
          <cell r="Z5418" t="str">
            <v>AMBULATÓRIO – RECEPÇÃO</v>
          </cell>
          <cell r="AA5418">
            <v>10</v>
          </cell>
          <cell r="AB5418" t="str">
            <v>MÓVEIS E UTENSÍLIOS</v>
          </cell>
          <cell r="AC5418">
            <v>678.5</v>
          </cell>
          <cell r="AD5418" t="str">
            <v>BOM</v>
          </cell>
        </row>
        <row r="5419">
          <cell r="X5419">
            <v>12275</v>
          </cell>
          <cell r="Y5419">
            <v>2320128</v>
          </cell>
          <cell r="Z5419" t="str">
            <v>AMBULATÓRIO – RECEPÇÃO</v>
          </cell>
          <cell r="AA5419">
            <v>10</v>
          </cell>
          <cell r="AB5419" t="str">
            <v>MÓVEIS E UTENSÍLIOS</v>
          </cell>
          <cell r="AC5419">
            <v>678.5</v>
          </cell>
          <cell r="AD5419" t="str">
            <v>BOM</v>
          </cell>
        </row>
        <row r="5420">
          <cell r="X5420">
            <v>12276</v>
          </cell>
          <cell r="Y5420">
            <v>2320129</v>
          </cell>
          <cell r="Z5420" t="str">
            <v>AMBULATÓRIO – RECEPÇÃO</v>
          </cell>
          <cell r="AA5420">
            <v>10</v>
          </cell>
          <cell r="AB5420" t="str">
            <v>MÓVEIS E UTENSÍLIOS</v>
          </cell>
          <cell r="AC5420">
            <v>678.5</v>
          </cell>
          <cell r="AD5420" t="str">
            <v>BOM</v>
          </cell>
        </row>
        <row r="5421">
          <cell r="X5421">
            <v>12277</v>
          </cell>
          <cell r="Y5421">
            <v>2320130</v>
          </cell>
          <cell r="Z5421" t="str">
            <v>AMBULATÓRIO – RECEPÇÃO</v>
          </cell>
          <cell r="AA5421">
            <v>10</v>
          </cell>
          <cell r="AB5421" t="str">
            <v>MÓVEIS E UTENSÍLIOS</v>
          </cell>
          <cell r="AC5421">
            <v>678.5</v>
          </cell>
          <cell r="AD5421" t="str">
            <v>BOM</v>
          </cell>
        </row>
        <row r="5422">
          <cell r="X5422">
            <v>12278</v>
          </cell>
          <cell r="Y5422">
            <v>2320131</v>
          </cell>
          <cell r="Z5422" t="str">
            <v>AMBULATÓRIO – RECEPÇÃO</v>
          </cell>
          <cell r="AA5422">
            <v>10</v>
          </cell>
          <cell r="AB5422" t="str">
            <v>MÓVEIS E UTENSÍLIOS</v>
          </cell>
          <cell r="AC5422">
            <v>678.5</v>
          </cell>
          <cell r="AD5422" t="str">
            <v>BOM</v>
          </cell>
        </row>
        <row r="5423">
          <cell r="X5423">
            <v>12279</v>
          </cell>
          <cell r="Y5423">
            <v>2320132</v>
          </cell>
          <cell r="Z5423" t="str">
            <v>AMBULATÓRIO – RECEPÇÃO</v>
          </cell>
          <cell r="AA5423">
            <v>10</v>
          </cell>
          <cell r="AB5423" t="str">
            <v>MÓVEIS E UTENSÍLIOS</v>
          </cell>
          <cell r="AC5423">
            <v>678.5</v>
          </cell>
          <cell r="AD5423" t="str">
            <v>BOM</v>
          </cell>
        </row>
        <row r="5424">
          <cell r="X5424">
            <v>12280</v>
          </cell>
          <cell r="Y5424">
            <v>2320133</v>
          </cell>
          <cell r="Z5424" t="str">
            <v>AMBULATÓRIO – RECEPÇÃO</v>
          </cell>
          <cell r="AA5424">
            <v>10</v>
          </cell>
          <cell r="AB5424" t="str">
            <v>MÓVEIS E UTENSÍLIOS</v>
          </cell>
          <cell r="AC5424">
            <v>678.5</v>
          </cell>
          <cell r="AD5424" t="str">
            <v>BOM</v>
          </cell>
        </row>
        <row r="5425">
          <cell r="X5425">
            <v>12281</v>
          </cell>
          <cell r="Y5425">
            <v>2320134</v>
          </cell>
          <cell r="Z5425" t="str">
            <v>AMBULATÓRIO – RECEPÇÃO</v>
          </cell>
          <cell r="AA5425">
            <v>10</v>
          </cell>
          <cell r="AB5425" t="str">
            <v>MÓVEIS E UTENSÍLIOS</v>
          </cell>
          <cell r="AC5425">
            <v>678.5</v>
          </cell>
          <cell r="AD5425" t="str">
            <v>BOM</v>
          </cell>
        </row>
        <row r="5426">
          <cell r="X5426">
            <v>12282</v>
          </cell>
          <cell r="Y5426">
            <v>2320135</v>
          </cell>
          <cell r="Z5426" t="str">
            <v>AMBULATÓRIO – RECEPÇÃO</v>
          </cell>
          <cell r="AA5426">
            <v>10</v>
          </cell>
          <cell r="AB5426" t="str">
            <v>MÓVEIS E UTENSÍLIOS</v>
          </cell>
          <cell r="AC5426">
            <v>678.5</v>
          </cell>
          <cell r="AD5426" t="str">
            <v>BOM</v>
          </cell>
        </row>
        <row r="5427">
          <cell r="X5427">
            <v>12283</v>
          </cell>
          <cell r="Y5427">
            <v>2320136</v>
          </cell>
          <cell r="Z5427" t="str">
            <v>AMBULATÓRIO – RECEPÇÃO</v>
          </cell>
          <cell r="AA5427">
            <v>10</v>
          </cell>
          <cell r="AB5427" t="str">
            <v>MÓVEIS E UTENSÍLIOS</v>
          </cell>
          <cell r="AC5427">
            <v>678.5</v>
          </cell>
          <cell r="AD5427" t="str">
            <v>BOM</v>
          </cell>
        </row>
        <row r="5428">
          <cell r="X5428">
            <v>12284</v>
          </cell>
          <cell r="Y5428">
            <v>2320137</v>
          </cell>
          <cell r="Z5428" t="str">
            <v>AMBULATÓRIO – RECEPÇÃO</v>
          </cell>
          <cell r="AA5428">
            <v>10</v>
          </cell>
          <cell r="AB5428" t="str">
            <v>MÓVEIS E UTENSÍLIOS</v>
          </cell>
          <cell r="AC5428">
            <v>678.5</v>
          </cell>
          <cell r="AD5428" t="str">
            <v>BOM</v>
          </cell>
        </row>
        <row r="5429">
          <cell r="X5429">
            <v>12285</v>
          </cell>
          <cell r="Y5429">
            <v>2320138</v>
          </cell>
          <cell r="Z5429" t="str">
            <v>AMBULATÓRIO – RECEPÇÃO</v>
          </cell>
          <cell r="AA5429">
            <v>10</v>
          </cell>
          <cell r="AB5429" t="str">
            <v>MÓVEIS E UTENSÍLIOS</v>
          </cell>
          <cell r="AC5429">
            <v>678.5</v>
          </cell>
          <cell r="AD5429" t="str">
            <v>BOM</v>
          </cell>
        </row>
        <row r="5430">
          <cell r="X5430">
            <v>12286</v>
          </cell>
          <cell r="Y5430">
            <v>2320139</v>
          </cell>
          <cell r="Z5430" t="str">
            <v>AMBULATÓRIO – RECEPÇÃO</v>
          </cell>
          <cell r="AA5430">
            <v>10</v>
          </cell>
          <cell r="AB5430" t="str">
            <v>MÓVEIS E UTENSÍLIOS</v>
          </cell>
          <cell r="AC5430">
            <v>678.5</v>
          </cell>
          <cell r="AD5430" t="str">
            <v>BOM</v>
          </cell>
        </row>
        <row r="5431">
          <cell r="X5431">
            <v>12287</v>
          </cell>
          <cell r="Y5431">
            <v>2320140</v>
          </cell>
          <cell r="Z5431" t="str">
            <v>AMBULATÓRIO – RECEPÇÃO</v>
          </cell>
          <cell r="AA5431">
            <v>10</v>
          </cell>
          <cell r="AB5431" t="str">
            <v>MÓVEIS E UTENSÍLIOS</v>
          </cell>
          <cell r="AC5431">
            <v>678.5</v>
          </cell>
          <cell r="AD5431" t="str">
            <v>BOM</v>
          </cell>
        </row>
        <row r="5432">
          <cell r="X5432">
            <v>12288</v>
          </cell>
          <cell r="Y5432">
            <v>2320141</v>
          </cell>
          <cell r="Z5432" t="str">
            <v>AMBULATÓRIO – RECEPÇÃO</v>
          </cell>
          <cell r="AA5432">
            <v>10</v>
          </cell>
          <cell r="AB5432" t="str">
            <v>MÓVEIS E UTENSÍLIOS</v>
          </cell>
          <cell r="AC5432">
            <v>678.5</v>
          </cell>
          <cell r="AD5432" t="str">
            <v>BOM</v>
          </cell>
        </row>
        <row r="5433">
          <cell r="X5433">
            <v>12289</v>
          </cell>
          <cell r="Y5433">
            <v>2320142</v>
          </cell>
          <cell r="Z5433" t="str">
            <v>AMBULATÓRIO – RECEPÇÃO</v>
          </cell>
          <cell r="AA5433">
            <v>10</v>
          </cell>
          <cell r="AB5433" t="str">
            <v>MÓVEIS E UTENSÍLIOS</v>
          </cell>
          <cell r="AC5433">
            <v>678.5</v>
          </cell>
          <cell r="AD5433" t="str">
            <v>BOM</v>
          </cell>
        </row>
        <row r="5434">
          <cell r="X5434">
            <v>12290</v>
          </cell>
          <cell r="Y5434">
            <v>2320143</v>
          </cell>
          <cell r="Z5434" t="str">
            <v>AMBULATÓRIO – RECEPÇÃO</v>
          </cell>
          <cell r="AA5434">
            <v>10</v>
          </cell>
          <cell r="AB5434" t="str">
            <v>MÓVEIS E UTENSÍLIOS</v>
          </cell>
          <cell r="AC5434">
            <v>678.5</v>
          </cell>
          <cell r="AD5434" t="str">
            <v>BOM</v>
          </cell>
        </row>
        <row r="5435">
          <cell r="X5435">
            <v>12291</v>
          </cell>
          <cell r="Y5435">
            <v>2320144</v>
          </cell>
          <cell r="Z5435" t="str">
            <v>AMBULATÓRIO – RECEPÇÃO</v>
          </cell>
          <cell r="AA5435">
            <v>10</v>
          </cell>
          <cell r="AB5435" t="str">
            <v>MÓVEIS E UTENSÍLIOS</v>
          </cell>
          <cell r="AC5435">
            <v>678.5</v>
          </cell>
          <cell r="AD5435" t="str">
            <v>BOM</v>
          </cell>
        </row>
        <row r="5436">
          <cell r="X5436">
            <v>12292</v>
          </cell>
          <cell r="Y5436">
            <v>2320145</v>
          </cell>
          <cell r="Z5436" t="str">
            <v>AMBULATÓRIO – RECEPÇÃO</v>
          </cell>
          <cell r="AA5436">
            <v>10</v>
          </cell>
          <cell r="AB5436" t="str">
            <v>MÓVEIS E UTENSÍLIOS</v>
          </cell>
          <cell r="AC5436">
            <v>678.5</v>
          </cell>
          <cell r="AD5436" t="str">
            <v>BOM</v>
          </cell>
        </row>
        <row r="5437">
          <cell r="X5437">
            <v>12293</v>
          </cell>
          <cell r="Y5437">
            <v>2320146</v>
          </cell>
          <cell r="Z5437" t="str">
            <v>AMBULATÓRIO – RECEPÇÃO</v>
          </cell>
          <cell r="AA5437">
            <v>10</v>
          </cell>
          <cell r="AB5437" t="str">
            <v>MÓVEIS E UTENSÍLIOS</v>
          </cell>
          <cell r="AC5437">
            <v>678.5</v>
          </cell>
          <cell r="AD5437" t="str">
            <v>BOM</v>
          </cell>
        </row>
        <row r="5438">
          <cell r="X5438">
            <v>12294</v>
          </cell>
          <cell r="Y5438">
            <v>2320147</v>
          </cell>
          <cell r="Z5438" t="str">
            <v>AMBULATÓRIO – RECEPÇÃO</v>
          </cell>
          <cell r="AA5438">
            <v>10</v>
          </cell>
          <cell r="AB5438" t="str">
            <v>MÓVEIS E UTENSÍLIOS</v>
          </cell>
          <cell r="AC5438">
            <v>678.5</v>
          </cell>
          <cell r="AD5438" t="str">
            <v>BOM</v>
          </cell>
        </row>
        <row r="5439">
          <cell r="X5439">
            <v>12295</v>
          </cell>
          <cell r="Y5439">
            <v>2320148</v>
          </cell>
          <cell r="Z5439" t="str">
            <v>APOIO AO DIAGNÓSTICO – RECEPÇÃO</v>
          </cell>
          <cell r="AA5439">
            <v>10</v>
          </cell>
          <cell r="AB5439" t="str">
            <v>MÓVEIS E UTENSÍLIOS</v>
          </cell>
          <cell r="AC5439">
            <v>678.5</v>
          </cell>
          <cell r="AD5439" t="str">
            <v>BOM</v>
          </cell>
        </row>
        <row r="5440">
          <cell r="X5440">
            <v>12296</v>
          </cell>
          <cell r="Y5440">
            <v>2320149</v>
          </cell>
          <cell r="Z5440" t="str">
            <v>APOIO AO DIAGNÓSTICO – RECEPÇÃO</v>
          </cell>
          <cell r="AA5440">
            <v>10</v>
          </cell>
          <cell r="AB5440" t="str">
            <v>MÓVEIS E UTENSÍLIOS</v>
          </cell>
          <cell r="AC5440">
            <v>678.5</v>
          </cell>
          <cell r="AD5440" t="str">
            <v>BOM</v>
          </cell>
        </row>
        <row r="5441">
          <cell r="X5441">
            <v>12297</v>
          </cell>
          <cell r="Y5441">
            <v>2320150</v>
          </cell>
          <cell r="Z5441" t="str">
            <v>APOIO AO DIAGNÓSTICO – RECEPÇÃO</v>
          </cell>
          <cell r="AA5441">
            <v>10</v>
          </cell>
          <cell r="AB5441" t="str">
            <v>MÓVEIS E UTENSÍLIOS</v>
          </cell>
          <cell r="AC5441">
            <v>678.5</v>
          </cell>
          <cell r="AD5441" t="str">
            <v>BOM</v>
          </cell>
        </row>
        <row r="5442">
          <cell r="X5442">
            <v>12298</v>
          </cell>
          <cell r="Y5442">
            <v>2320151</v>
          </cell>
          <cell r="Z5442" t="str">
            <v>APOIO AO DIAGNÓSTICO – RECEPÇÃO</v>
          </cell>
          <cell r="AA5442">
            <v>10</v>
          </cell>
          <cell r="AB5442" t="str">
            <v>MÓVEIS E UTENSÍLIOS</v>
          </cell>
          <cell r="AC5442">
            <v>678.5</v>
          </cell>
          <cell r="AD5442" t="str">
            <v>BOM</v>
          </cell>
        </row>
        <row r="5443">
          <cell r="X5443">
            <v>12299</v>
          </cell>
          <cell r="Y5443">
            <v>2320152</v>
          </cell>
          <cell r="Z5443" t="str">
            <v>APOIO AO DIAGNÓSTICO – RECEPÇÃO</v>
          </cell>
          <cell r="AA5443">
            <v>10</v>
          </cell>
          <cell r="AB5443" t="str">
            <v>MÓVEIS E UTENSÍLIOS</v>
          </cell>
          <cell r="AC5443">
            <v>678.5</v>
          </cell>
          <cell r="AD5443" t="str">
            <v>BOM</v>
          </cell>
        </row>
        <row r="5444">
          <cell r="X5444">
            <v>12300</v>
          </cell>
          <cell r="Y5444">
            <v>2320153</v>
          </cell>
          <cell r="Z5444" t="str">
            <v>APOIO AO DIAGNÓSTICO – RECEPÇÃO</v>
          </cell>
          <cell r="AA5444">
            <v>10</v>
          </cell>
          <cell r="AB5444" t="str">
            <v>MÓVEIS E UTENSÍLIOS</v>
          </cell>
          <cell r="AC5444">
            <v>678.5</v>
          </cell>
          <cell r="AD5444" t="str">
            <v>BOM</v>
          </cell>
        </row>
        <row r="5445">
          <cell r="X5445">
            <v>12301</v>
          </cell>
          <cell r="Y5445">
            <v>2320154</v>
          </cell>
          <cell r="Z5445" t="str">
            <v>APOIO AO DIAGNÓSTICO – RECEPÇÃO</v>
          </cell>
          <cell r="AA5445">
            <v>10</v>
          </cell>
          <cell r="AB5445" t="str">
            <v>MÓVEIS E UTENSÍLIOS</v>
          </cell>
          <cell r="AC5445">
            <v>678.5</v>
          </cell>
          <cell r="AD5445" t="str">
            <v>BOM</v>
          </cell>
        </row>
        <row r="5446">
          <cell r="X5446">
            <v>12302</v>
          </cell>
          <cell r="Y5446">
            <v>2320155</v>
          </cell>
          <cell r="Z5446" t="str">
            <v>APOIO AO DIAGNÓSTICO – RECEPÇÃO</v>
          </cell>
          <cell r="AA5446">
            <v>10</v>
          </cell>
          <cell r="AB5446" t="str">
            <v>MÓVEIS E UTENSÍLIOS</v>
          </cell>
          <cell r="AC5446">
            <v>678.5</v>
          </cell>
          <cell r="AD5446" t="str">
            <v>BOM</v>
          </cell>
        </row>
        <row r="5447">
          <cell r="X5447">
            <v>12303</v>
          </cell>
          <cell r="Y5447">
            <v>2320156</v>
          </cell>
          <cell r="Z5447" t="str">
            <v>APOIO AO DIAGNÓSTICO – RECEPÇÃO</v>
          </cell>
          <cell r="AA5447">
            <v>10</v>
          </cell>
          <cell r="AB5447" t="str">
            <v>MÓVEIS E UTENSÍLIOS</v>
          </cell>
          <cell r="AC5447">
            <v>678.5</v>
          </cell>
          <cell r="AD5447" t="str">
            <v>BOM</v>
          </cell>
        </row>
        <row r="5448">
          <cell r="X5448">
            <v>12304</v>
          </cell>
          <cell r="Y5448">
            <v>2320157</v>
          </cell>
          <cell r="Z5448" t="str">
            <v>APOIO AO DIAGNÓSTICO – RECEPÇÃO</v>
          </cell>
          <cell r="AA5448">
            <v>10</v>
          </cell>
          <cell r="AB5448" t="str">
            <v>MÓVEIS E UTENSÍLIOS</v>
          </cell>
          <cell r="AC5448">
            <v>678.5</v>
          </cell>
          <cell r="AD5448" t="str">
            <v>BOM</v>
          </cell>
        </row>
        <row r="5449">
          <cell r="X5449">
            <v>12305</v>
          </cell>
          <cell r="Y5449">
            <v>2320158</v>
          </cell>
          <cell r="Z5449" t="str">
            <v>APOIO AO DIAGNÓSTICO – RECEPÇÃO</v>
          </cell>
          <cell r="AA5449">
            <v>10</v>
          </cell>
          <cell r="AB5449" t="str">
            <v>MÓVEIS E UTENSÍLIOS</v>
          </cell>
          <cell r="AC5449">
            <v>678.5</v>
          </cell>
          <cell r="AD5449" t="str">
            <v>BOM</v>
          </cell>
        </row>
        <row r="5450">
          <cell r="X5450">
            <v>12306</v>
          </cell>
          <cell r="Y5450">
            <v>2320159</v>
          </cell>
          <cell r="Z5450" t="str">
            <v>APOIO AO DIAGNÓSTICO – RECEPÇÃO</v>
          </cell>
          <cell r="AA5450">
            <v>10</v>
          </cell>
          <cell r="AB5450" t="str">
            <v>MÓVEIS E UTENSÍLIOS</v>
          </cell>
          <cell r="AC5450">
            <v>678.5</v>
          </cell>
          <cell r="AD5450" t="str">
            <v>BOM</v>
          </cell>
        </row>
        <row r="5451">
          <cell r="X5451">
            <v>12307</v>
          </cell>
          <cell r="Y5451">
            <v>2320160</v>
          </cell>
          <cell r="Z5451" t="str">
            <v>APOIO AO DIAGNÓSTICO – RECEPÇÃO</v>
          </cell>
          <cell r="AA5451">
            <v>10</v>
          </cell>
          <cell r="AB5451" t="str">
            <v>MÓVEIS E UTENSÍLIOS</v>
          </cell>
          <cell r="AC5451">
            <v>678.5</v>
          </cell>
          <cell r="AD5451" t="str">
            <v>BOM</v>
          </cell>
        </row>
        <row r="5452">
          <cell r="X5452">
            <v>12308</v>
          </cell>
          <cell r="Y5452">
            <v>2320161</v>
          </cell>
          <cell r="Z5452" t="str">
            <v>APOIO AO DIAGNÓSTICO – RECEPÇÃO</v>
          </cell>
          <cell r="AA5452">
            <v>10</v>
          </cell>
          <cell r="AB5452" t="str">
            <v>MÓVEIS E UTENSÍLIOS</v>
          </cell>
          <cell r="AC5452">
            <v>678.5</v>
          </cell>
          <cell r="AD5452" t="str">
            <v>BOM</v>
          </cell>
        </row>
        <row r="5453">
          <cell r="X5453">
            <v>12309</v>
          </cell>
          <cell r="Y5453">
            <v>2320162</v>
          </cell>
          <cell r="Z5453" t="str">
            <v>APOIO AO DIAGNÓSTICO – RECEPÇÃO</v>
          </cell>
          <cell r="AA5453">
            <v>10</v>
          </cell>
          <cell r="AB5453" t="str">
            <v>MÓVEIS E UTENSÍLIOS</v>
          </cell>
          <cell r="AC5453">
            <v>678.5</v>
          </cell>
          <cell r="AD5453" t="str">
            <v>BOM</v>
          </cell>
        </row>
        <row r="5454">
          <cell r="X5454">
            <v>12310</v>
          </cell>
          <cell r="Y5454">
            <v>2320163</v>
          </cell>
          <cell r="Z5454" t="str">
            <v>APOIO AO DIAGNÓSTICO – RECEPÇÃO</v>
          </cell>
          <cell r="AA5454">
            <v>10</v>
          </cell>
          <cell r="AB5454" t="str">
            <v>MÓVEIS E UTENSÍLIOS</v>
          </cell>
          <cell r="AC5454">
            <v>678.5</v>
          </cell>
          <cell r="AD5454" t="str">
            <v>BOM</v>
          </cell>
        </row>
        <row r="5455">
          <cell r="X5455">
            <v>12311</v>
          </cell>
          <cell r="Y5455">
            <v>2320164</v>
          </cell>
          <cell r="Z5455" t="str">
            <v>APOIO AO DIAGNÓSTICO – RECEPÇÃO</v>
          </cell>
          <cell r="AA5455">
            <v>10</v>
          </cell>
          <cell r="AB5455" t="str">
            <v>MÓVEIS E UTENSÍLIOS</v>
          </cell>
          <cell r="AC5455">
            <v>678.5</v>
          </cell>
          <cell r="AD5455" t="str">
            <v>BOM</v>
          </cell>
        </row>
        <row r="5456">
          <cell r="X5456">
            <v>12312</v>
          </cell>
          <cell r="Y5456">
            <v>2320165</v>
          </cell>
          <cell r="Z5456" t="str">
            <v>APOIO AO DIAGNÓSTICO – RECEPÇÃO</v>
          </cell>
          <cell r="AA5456">
            <v>10</v>
          </cell>
          <cell r="AB5456" t="str">
            <v>MÓVEIS E UTENSÍLIOS</v>
          </cell>
          <cell r="AC5456">
            <v>678.5</v>
          </cell>
          <cell r="AD5456" t="str">
            <v>BOM</v>
          </cell>
        </row>
        <row r="5457">
          <cell r="X5457">
            <v>12313</v>
          </cell>
          <cell r="Y5457">
            <v>2320166</v>
          </cell>
          <cell r="Z5457" t="str">
            <v>APOIO AO DIAGNÓSTICO – RECEPÇÃO</v>
          </cell>
          <cell r="AA5457">
            <v>10</v>
          </cell>
          <cell r="AB5457" t="str">
            <v>MÓVEIS E UTENSÍLIOS</v>
          </cell>
          <cell r="AC5457">
            <v>678.5</v>
          </cell>
          <cell r="AD5457" t="str">
            <v>BOM</v>
          </cell>
        </row>
        <row r="5458">
          <cell r="X5458">
            <v>12314</v>
          </cell>
          <cell r="Y5458">
            <v>2320167</v>
          </cell>
          <cell r="Z5458" t="str">
            <v>APOIO AO DIAGNÓSTICO – RECEPÇÃO</v>
          </cell>
          <cell r="AA5458">
            <v>10</v>
          </cell>
          <cell r="AB5458" t="str">
            <v>MÓVEIS E UTENSÍLIOS</v>
          </cell>
          <cell r="AC5458">
            <v>678.5</v>
          </cell>
          <cell r="AD5458" t="str">
            <v>BOM</v>
          </cell>
        </row>
        <row r="5459">
          <cell r="X5459">
            <v>12315</v>
          </cell>
          <cell r="Y5459">
            <v>2320168</v>
          </cell>
          <cell r="Z5459" t="str">
            <v>APOIO AO DIAGNÓSTICO – RECEPÇÃO</v>
          </cell>
          <cell r="AA5459">
            <v>10</v>
          </cell>
          <cell r="AB5459" t="str">
            <v>MÓVEIS E UTENSÍLIOS</v>
          </cell>
          <cell r="AC5459">
            <v>678.5</v>
          </cell>
          <cell r="AD5459" t="str">
            <v>BOM</v>
          </cell>
        </row>
        <row r="5460">
          <cell r="X5460">
            <v>12318</v>
          </cell>
          <cell r="Y5460">
            <v>2320202</v>
          </cell>
          <cell r="Z5460" t="str">
            <v>APOIO AO DIAGNÓSTICO – SALA MAMOGRAFIA</v>
          </cell>
          <cell r="AA5460">
            <v>15</v>
          </cell>
          <cell r="AB5460" t="str">
            <v>MAQ. E EQUIPAMENTOS</v>
          </cell>
          <cell r="AC5460">
            <v>464000</v>
          </cell>
          <cell r="AD5460" t="str">
            <v>BOM</v>
          </cell>
        </row>
        <row r="5461">
          <cell r="X5461">
            <v>12373</v>
          </cell>
          <cell r="Y5461">
            <v>2320232</v>
          </cell>
          <cell r="Z5461" t="str">
            <v>AMBULATÓRIO – RECEPÇÃO</v>
          </cell>
          <cell r="AA5461">
            <v>10</v>
          </cell>
          <cell r="AB5461" t="str">
            <v>MÓVEIS E UTENSÍLIOS</v>
          </cell>
          <cell r="AC5461">
            <v>650</v>
          </cell>
          <cell r="AD5461" t="str">
            <v>BOM</v>
          </cell>
        </row>
        <row r="5462">
          <cell r="X5462">
            <v>12379</v>
          </cell>
          <cell r="Y5462">
            <v>2320244</v>
          </cell>
          <cell r="Z5462" t="str">
            <v>CENTRO CIRÚRGICO - SALA DE MÁQUINAS</v>
          </cell>
          <cell r="AA5462">
            <v>3</v>
          </cell>
          <cell r="AB5462" t="str">
            <v>MAQ. E EQUIPAMENTOS</v>
          </cell>
          <cell r="AC5462">
            <v>2332.325</v>
          </cell>
          <cell r="AD5462" t="str">
            <v>BOM</v>
          </cell>
        </row>
        <row r="5463">
          <cell r="X5463">
            <v>12380</v>
          </cell>
          <cell r="Y5463">
            <v>2320206</v>
          </cell>
          <cell r="Z5463" t="str">
            <v>AMBULATÓRIO</v>
          </cell>
          <cell r="AA5463">
            <v>10</v>
          </cell>
          <cell r="AB5463" t="str">
            <v>MÓVEIS E UTENSÍLIOS</v>
          </cell>
          <cell r="AC5463">
            <v>678.5</v>
          </cell>
          <cell r="AD5463" t="str">
            <v>BOM</v>
          </cell>
        </row>
        <row r="5464">
          <cell r="X5464">
            <v>12381</v>
          </cell>
          <cell r="Y5464">
            <v>2320207</v>
          </cell>
          <cell r="Z5464" t="str">
            <v>AMBULATÓRIO</v>
          </cell>
          <cell r="AA5464">
            <v>10</v>
          </cell>
          <cell r="AB5464" t="str">
            <v>MÓVEIS E UTENSÍLIOS</v>
          </cell>
          <cell r="AC5464">
            <v>678.5</v>
          </cell>
          <cell r="AD5464" t="str">
            <v>BOM</v>
          </cell>
        </row>
        <row r="5465">
          <cell r="X5465">
            <v>12382</v>
          </cell>
          <cell r="Y5465">
            <v>2320208</v>
          </cell>
          <cell r="Z5465" t="str">
            <v>AMBULATÓRIO</v>
          </cell>
          <cell r="AA5465">
            <v>10</v>
          </cell>
          <cell r="AB5465" t="str">
            <v>MÓVEIS E UTENSÍLIOS</v>
          </cell>
          <cell r="AC5465">
            <v>678.5</v>
          </cell>
          <cell r="AD5465" t="str">
            <v>BOM</v>
          </cell>
        </row>
        <row r="5466">
          <cell r="X5466">
            <v>12383</v>
          </cell>
          <cell r="Y5466">
            <v>2320209</v>
          </cell>
          <cell r="Z5466" t="str">
            <v>AMBULATÓRIO</v>
          </cell>
          <cell r="AA5466">
            <v>10</v>
          </cell>
          <cell r="AB5466" t="str">
            <v>MÓVEIS E UTENSÍLIOS</v>
          </cell>
          <cell r="AC5466">
            <v>678.5</v>
          </cell>
          <cell r="AD5466" t="str">
            <v>BOM</v>
          </cell>
        </row>
        <row r="5467">
          <cell r="X5467">
            <v>12384</v>
          </cell>
          <cell r="Y5467">
            <v>2320210</v>
          </cell>
          <cell r="Z5467" t="str">
            <v>AMBULATÓRIO</v>
          </cell>
          <cell r="AA5467">
            <v>10</v>
          </cell>
          <cell r="AB5467" t="str">
            <v>MÓVEIS E UTENSÍLIOS</v>
          </cell>
          <cell r="AC5467">
            <v>678.5</v>
          </cell>
          <cell r="AD5467" t="str">
            <v>BOM</v>
          </cell>
        </row>
        <row r="5468">
          <cell r="X5468">
            <v>12385</v>
          </cell>
          <cell r="Y5468">
            <v>2320211</v>
          </cell>
          <cell r="Z5468" t="str">
            <v>AMBULATÓRIO</v>
          </cell>
          <cell r="AA5468">
            <v>10</v>
          </cell>
          <cell r="AB5468" t="str">
            <v>MÓVEIS E UTENSÍLIOS</v>
          </cell>
          <cell r="AC5468">
            <v>678.5</v>
          </cell>
          <cell r="AD5468" t="str">
            <v>BOM</v>
          </cell>
        </row>
        <row r="5469">
          <cell r="X5469">
            <v>12386</v>
          </cell>
          <cell r="Y5469">
            <v>2320212</v>
          </cell>
          <cell r="Z5469" t="str">
            <v>AMBULATÓRIO</v>
          </cell>
          <cell r="AA5469">
            <v>10</v>
          </cell>
          <cell r="AB5469" t="str">
            <v>MÓVEIS E UTENSÍLIOS</v>
          </cell>
          <cell r="AC5469">
            <v>678.5</v>
          </cell>
          <cell r="AD5469" t="str">
            <v>BOM</v>
          </cell>
        </row>
        <row r="5470">
          <cell r="X5470">
            <v>12387</v>
          </cell>
          <cell r="Y5470">
            <v>2320213</v>
          </cell>
          <cell r="Z5470" t="str">
            <v>AMBULATÓRIO</v>
          </cell>
          <cell r="AA5470">
            <v>10</v>
          </cell>
          <cell r="AB5470" t="str">
            <v>MÓVEIS E UTENSÍLIOS</v>
          </cell>
          <cell r="AC5470">
            <v>678.5</v>
          </cell>
          <cell r="AD5470" t="str">
            <v>BOM</v>
          </cell>
        </row>
        <row r="5471">
          <cell r="X5471">
            <v>12388</v>
          </cell>
          <cell r="Y5471">
            <v>2320214</v>
          </cell>
          <cell r="Z5471" t="str">
            <v>AMBULATÓRIO</v>
          </cell>
          <cell r="AA5471">
            <v>10</v>
          </cell>
          <cell r="AB5471" t="str">
            <v>MÓVEIS E UTENSÍLIOS</v>
          </cell>
          <cell r="AC5471">
            <v>678.5</v>
          </cell>
          <cell r="AD5471" t="str">
            <v>BOM</v>
          </cell>
        </row>
        <row r="5472">
          <cell r="X5472">
            <v>12389</v>
          </cell>
          <cell r="Y5472">
            <v>2320215</v>
          </cell>
          <cell r="Z5472" t="str">
            <v>AMBULATÓRIO</v>
          </cell>
          <cell r="AA5472">
            <v>10</v>
          </cell>
          <cell r="AB5472" t="str">
            <v>MÓVEIS E UTENSÍLIOS</v>
          </cell>
          <cell r="AC5472">
            <v>678.5</v>
          </cell>
          <cell r="AD5472" t="str">
            <v>BOM</v>
          </cell>
        </row>
        <row r="5473">
          <cell r="X5473">
            <v>12390</v>
          </cell>
          <cell r="Y5473">
            <v>2320216</v>
          </cell>
          <cell r="Z5473" t="str">
            <v>AMBULATÓRIO</v>
          </cell>
          <cell r="AA5473">
            <v>10</v>
          </cell>
          <cell r="AB5473" t="str">
            <v>MÓVEIS E UTENSÍLIOS</v>
          </cell>
          <cell r="AC5473">
            <v>678.5</v>
          </cell>
          <cell r="AD5473" t="str">
            <v>BOM</v>
          </cell>
        </row>
        <row r="5474">
          <cell r="X5474">
            <v>12391</v>
          </cell>
          <cell r="Y5474">
            <v>2320217</v>
          </cell>
          <cell r="Z5474" t="str">
            <v>AMBULATÓRIO</v>
          </cell>
          <cell r="AA5474">
            <v>10</v>
          </cell>
          <cell r="AB5474" t="str">
            <v>MÓVEIS E UTENSÍLIOS</v>
          </cell>
          <cell r="AC5474">
            <v>678.5</v>
          </cell>
          <cell r="AD5474" t="str">
            <v>BOM</v>
          </cell>
        </row>
        <row r="5475">
          <cell r="X5475">
            <v>12392</v>
          </cell>
          <cell r="Y5475">
            <v>2320218</v>
          </cell>
          <cell r="Z5475" t="str">
            <v>AMBULATÓRIO</v>
          </cell>
          <cell r="AA5475">
            <v>10</v>
          </cell>
          <cell r="AB5475" t="str">
            <v>MÓVEIS E UTENSÍLIOS</v>
          </cell>
          <cell r="AC5475">
            <v>678.5</v>
          </cell>
          <cell r="AD5475" t="str">
            <v>BOM</v>
          </cell>
        </row>
        <row r="5476">
          <cell r="X5476">
            <v>12393</v>
          </cell>
          <cell r="Y5476">
            <v>2320219</v>
          </cell>
          <cell r="Z5476" t="str">
            <v>AMBULATÓRIO</v>
          </cell>
          <cell r="AA5476">
            <v>10</v>
          </cell>
          <cell r="AB5476" t="str">
            <v>MÓVEIS E UTENSÍLIOS</v>
          </cell>
          <cell r="AC5476">
            <v>678.5</v>
          </cell>
          <cell r="AD5476" t="str">
            <v>BOM</v>
          </cell>
        </row>
        <row r="5477">
          <cell r="X5477">
            <v>12394</v>
          </cell>
          <cell r="Y5477">
            <v>2320220</v>
          </cell>
          <cell r="Z5477" t="str">
            <v>AMBULATÓRIO</v>
          </cell>
          <cell r="AA5477">
            <v>10</v>
          </cell>
          <cell r="AB5477" t="str">
            <v>MÓVEIS E UTENSÍLIOS</v>
          </cell>
          <cell r="AC5477">
            <v>678.5</v>
          </cell>
          <cell r="AD5477" t="str">
            <v>BOM</v>
          </cell>
        </row>
        <row r="5478">
          <cell r="X5478">
            <v>12395</v>
          </cell>
          <cell r="Y5478">
            <v>2320221</v>
          </cell>
          <cell r="Z5478" t="str">
            <v>AMBULATÓRIO</v>
          </cell>
          <cell r="AA5478">
            <v>10</v>
          </cell>
          <cell r="AB5478" t="str">
            <v>MÓVEIS E UTENSÍLIOS</v>
          </cell>
          <cell r="AC5478">
            <v>678.5</v>
          </cell>
          <cell r="AD5478" t="str">
            <v>BOM</v>
          </cell>
        </row>
        <row r="5479">
          <cell r="X5479">
            <v>12396</v>
          </cell>
          <cell r="Y5479">
            <v>2320222</v>
          </cell>
          <cell r="Z5479" t="str">
            <v>AMBULATÓRIO</v>
          </cell>
          <cell r="AA5479">
            <v>10</v>
          </cell>
          <cell r="AB5479" t="str">
            <v>MÓVEIS E UTENSÍLIOS</v>
          </cell>
          <cell r="AC5479">
            <v>678.5</v>
          </cell>
          <cell r="AD5479" t="str">
            <v>BOM</v>
          </cell>
        </row>
        <row r="5480">
          <cell r="X5480">
            <v>12397</v>
          </cell>
          <cell r="Y5480">
            <v>2320223</v>
          </cell>
          <cell r="Z5480" t="str">
            <v>AMBULATÓRIO</v>
          </cell>
          <cell r="AA5480">
            <v>10</v>
          </cell>
          <cell r="AB5480" t="str">
            <v>MÓVEIS E UTENSÍLIOS</v>
          </cell>
          <cell r="AC5480">
            <v>678.5</v>
          </cell>
          <cell r="AD5480" t="str">
            <v>BOM</v>
          </cell>
        </row>
        <row r="5481">
          <cell r="X5481">
            <v>12398</v>
          </cell>
          <cell r="Y5481">
            <v>2320224</v>
          </cell>
          <cell r="Z5481" t="str">
            <v>AMBULATÓRIO</v>
          </cell>
          <cell r="AA5481">
            <v>10</v>
          </cell>
          <cell r="AB5481" t="str">
            <v>MÓVEIS E UTENSÍLIOS</v>
          </cell>
          <cell r="AC5481">
            <v>678.5</v>
          </cell>
          <cell r="AD5481" t="str">
            <v>BOM</v>
          </cell>
        </row>
        <row r="5482">
          <cell r="X5482">
            <v>12399</v>
          </cell>
          <cell r="Y5482">
            <v>2320225</v>
          </cell>
          <cell r="Z5482" t="str">
            <v>AMBULATÓRIO</v>
          </cell>
          <cell r="AA5482">
            <v>10</v>
          </cell>
          <cell r="AB5482" t="str">
            <v>MÓVEIS E UTENSÍLIOS</v>
          </cell>
          <cell r="AC5482">
            <v>678.5</v>
          </cell>
          <cell r="AD5482" t="str">
            <v>BOM</v>
          </cell>
        </row>
        <row r="5483">
          <cell r="X5483">
            <v>12400</v>
          </cell>
          <cell r="Y5483">
            <v>2320226</v>
          </cell>
          <cell r="Z5483" t="str">
            <v>AMBULATÓRIO</v>
          </cell>
          <cell r="AA5483">
            <v>10</v>
          </cell>
          <cell r="AB5483" t="str">
            <v>MÓVEIS E UTENSÍLIOS</v>
          </cell>
          <cell r="AC5483">
            <v>678.5</v>
          </cell>
          <cell r="AD5483" t="str">
            <v>BOM</v>
          </cell>
        </row>
        <row r="5484">
          <cell r="X5484">
            <v>12401</v>
          </cell>
          <cell r="Y5484">
            <v>2320227</v>
          </cell>
          <cell r="Z5484" t="str">
            <v>AMBULATÓRIO</v>
          </cell>
          <cell r="AA5484">
            <v>10</v>
          </cell>
          <cell r="AB5484" t="str">
            <v>MÓVEIS E UTENSÍLIOS</v>
          </cell>
          <cell r="AC5484">
            <v>678.5</v>
          </cell>
          <cell r="AD5484" t="str">
            <v>BOM</v>
          </cell>
        </row>
        <row r="5485">
          <cell r="X5485">
            <v>12402</v>
          </cell>
          <cell r="Y5485">
            <v>2320228</v>
          </cell>
          <cell r="Z5485" t="str">
            <v>AMBULATÓRIO</v>
          </cell>
          <cell r="AA5485">
            <v>10</v>
          </cell>
          <cell r="AB5485" t="str">
            <v>MÓVEIS E UTENSÍLIOS</v>
          </cell>
          <cell r="AC5485">
            <v>678.5</v>
          </cell>
          <cell r="AD5485" t="str">
            <v>BOM</v>
          </cell>
        </row>
        <row r="5486">
          <cell r="X5486">
            <v>12403</v>
          </cell>
          <cell r="Y5486">
            <v>2320229</v>
          </cell>
          <cell r="Z5486" t="str">
            <v>AMBULATÓRIO</v>
          </cell>
          <cell r="AA5486">
            <v>10</v>
          </cell>
          <cell r="AB5486" t="str">
            <v>MÓVEIS E UTENSÍLIOS</v>
          </cell>
          <cell r="AC5486">
            <v>678.5</v>
          </cell>
          <cell r="AD5486" t="str">
            <v>BOM</v>
          </cell>
        </row>
        <row r="5487">
          <cell r="X5487">
            <v>12404</v>
          </cell>
          <cell r="Y5487">
            <v>2320230</v>
          </cell>
          <cell r="Z5487" t="str">
            <v>AMBULATÓRIO</v>
          </cell>
          <cell r="AA5487">
            <v>10</v>
          </cell>
          <cell r="AB5487" t="str">
            <v>MÓVEIS E UTENSÍLIOS</v>
          </cell>
          <cell r="AC5487">
            <v>678.5</v>
          </cell>
          <cell r="AD5487" t="str">
            <v>BOM</v>
          </cell>
        </row>
        <row r="5488">
          <cell r="X5488">
            <v>12405</v>
          </cell>
          <cell r="Y5488">
            <v>2320231</v>
          </cell>
          <cell r="Z5488" t="str">
            <v>AMBULATÓRIO</v>
          </cell>
          <cell r="AA5488">
            <v>10</v>
          </cell>
          <cell r="AB5488" t="str">
            <v>MÓVEIS E UTENSÍLIOS</v>
          </cell>
          <cell r="AC5488">
            <v>678.5</v>
          </cell>
          <cell r="AD5488" t="str">
            <v>BOM</v>
          </cell>
        </row>
        <row r="5489">
          <cell r="X5489">
            <v>6607</v>
          </cell>
          <cell r="Y5489" t="str">
            <v>-</v>
          </cell>
          <cell r="Z5489" t="str">
            <v>ENTRADA - RECEPCAO A</v>
          </cell>
          <cell r="AA5489" t="str">
            <v>INDEFINIDA</v>
          </cell>
          <cell r="AB5489" t="str">
            <v>OBRA DE ARTE</v>
          </cell>
          <cell r="AC5489" t="str">
            <v>-</v>
          </cell>
          <cell r="AD5489" t="str">
            <v>BOM</v>
          </cell>
        </row>
        <row r="5490">
          <cell r="X5490">
            <v>8790</v>
          </cell>
          <cell r="Y5490" t="str">
            <v>-</v>
          </cell>
          <cell r="Z5490" t="str">
            <v>AMBULATÓRIO – RECEPÇÃO</v>
          </cell>
          <cell r="AA5490" t="str">
            <v>INDEFINIDA</v>
          </cell>
          <cell r="AB5490" t="str">
            <v>OBRA DE ARTE</v>
          </cell>
          <cell r="AC5490" t="str">
            <v>-</v>
          </cell>
          <cell r="AD5490" t="str">
            <v>BOM</v>
          </cell>
        </row>
        <row r="5491">
          <cell r="X5491">
            <v>9744</v>
          </cell>
          <cell r="Y5491">
            <v>610739</v>
          </cell>
          <cell r="Z5491" t="str">
            <v>TRANSPLANTE</v>
          </cell>
          <cell r="AA5491" t="str">
            <v>INDEFINIDA</v>
          </cell>
          <cell r="AB5491" t="str">
            <v>OBRA DE ARTE</v>
          </cell>
          <cell r="AC5491" t="str">
            <v>-</v>
          </cell>
          <cell r="AD5491" t="str">
            <v>BOM</v>
          </cell>
        </row>
        <row r="5492">
          <cell r="X5492">
            <v>9745</v>
          </cell>
          <cell r="Y5492">
            <v>610740</v>
          </cell>
          <cell r="Z5492" t="str">
            <v>HEMODIALISE / DIÁLISE</v>
          </cell>
          <cell r="AA5492" t="str">
            <v>INDEFINIDA</v>
          </cell>
          <cell r="AB5492" t="str">
            <v>OBRA DE ARTE</v>
          </cell>
          <cell r="AC5492" t="str">
            <v>-</v>
          </cell>
          <cell r="AD5492" t="str">
            <v>BOM</v>
          </cell>
        </row>
        <row r="5493">
          <cell r="X5493">
            <v>9746</v>
          </cell>
          <cell r="Y5493">
            <v>610741</v>
          </cell>
          <cell r="Z5493" t="str">
            <v>CLM 1</v>
          </cell>
          <cell r="AA5493" t="str">
            <v>INDEFINIDA</v>
          </cell>
          <cell r="AB5493" t="str">
            <v>OBRA DE ARTE</v>
          </cell>
          <cell r="AC5493" t="str">
            <v>-</v>
          </cell>
          <cell r="AD5493" t="str">
            <v>BOM</v>
          </cell>
        </row>
        <row r="5494">
          <cell r="X5494">
            <v>9747</v>
          </cell>
          <cell r="Y5494">
            <v>610742</v>
          </cell>
          <cell r="Z5494" t="str">
            <v>DIRETORIA GERAL</v>
          </cell>
          <cell r="AA5494" t="str">
            <v>INDEFINIDA</v>
          </cell>
          <cell r="AB5494" t="str">
            <v>OBRA DE ARTE</v>
          </cell>
          <cell r="AC5494" t="str">
            <v>-</v>
          </cell>
          <cell r="AD5494" t="str">
            <v>BOM</v>
          </cell>
        </row>
        <row r="5495">
          <cell r="X5495">
            <v>9748</v>
          </cell>
          <cell r="Y5495">
            <v>610743</v>
          </cell>
          <cell r="Z5495" t="str">
            <v>CLM 1</v>
          </cell>
          <cell r="AA5495" t="str">
            <v>INDEFINIDA</v>
          </cell>
          <cell r="AB5495" t="str">
            <v>OBRA DE ARTE</v>
          </cell>
          <cell r="AC5495" t="str">
            <v>-</v>
          </cell>
          <cell r="AD5495" t="str">
            <v>BOM</v>
          </cell>
        </row>
        <row r="5496">
          <cell r="X5496">
            <v>9749</v>
          </cell>
          <cell r="Y5496">
            <v>610744</v>
          </cell>
          <cell r="Z5496" t="str">
            <v>CLM 1</v>
          </cell>
          <cell r="AA5496" t="str">
            <v>INDEFINIDA</v>
          </cell>
          <cell r="AB5496" t="str">
            <v>OBRA DE ARTE</v>
          </cell>
          <cell r="AC5496" t="str">
            <v>-</v>
          </cell>
          <cell r="AD5496" t="str">
            <v>BOM</v>
          </cell>
        </row>
        <row r="5497">
          <cell r="X5497">
            <v>9750</v>
          </cell>
          <cell r="Y5497">
            <v>610745</v>
          </cell>
          <cell r="Z5497" t="str">
            <v>CLM 2</v>
          </cell>
          <cell r="AA5497" t="str">
            <v>INDEFINIDA</v>
          </cell>
          <cell r="AB5497" t="str">
            <v>OBRA DE ARTE</v>
          </cell>
          <cell r="AC5497" t="str">
            <v>-</v>
          </cell>
          <cell r="AD5497" t="str">
            <v>BOM</v>
          </cell>
        </row>
        <row r="5498">
          <cell r="X5498">
            <v>9751</v>
          </cell>
          <cell r="Y5498">
            <v>610746</v>
          </cell>
          <cell r="Z5498" t="str">
            <v>TRANSPLANTE</v>
          </cell>
          <cell r="AA5498" t="str">
            <v>INDEFINIDA</v>
          </cell>
          <cell r="AB5498" t="str">
            <v>OBRA DE ARTE</v>
          </cell>
          <cell r="AC5498" t="str">
            <v>-</v>
          </cell>
          <cell r="AD5498" t="str">
            <v>BOM</v>
          </cell>
        </row>
        <row r="5499">
          <cell r="X5499">
            <v>9752</v>
          </cell>
          <cell r="Y5499">
            <v>610747</v>
          </cell>
          <cell r="Z5499" t="str">
            <v>CLC 2</v>
          </cell>
          <cell r="AA5499" t="str">
            <v>INDEFINIDA</v>
          </cell>
          <cell r="AB5499" t="str">
            <v>OBRA DE ARTE</v>
          </cell>
          <cell r="AC5499" t="str">
            <v>-</v>
          </cell>
          <cell r="AD5499" t="str">
            <v>BOM</v>
          </cell>
        </row>
        <row r="5500">
          <cell r="X5500">
            <v>9753</v>
          </cell>
          <cell r="Y5500">
            <v>610748</v>
          </cell>
          <cell r="Z5500" t="str">
            <v>HGG</v>
          </cell>
          <cell r="AA5500" t="str">
            <v>INDEFINIDA</v>
          </cell>
          <cell r="AB5500" t="str">
            <v>OBRA DE ARTE</v>
          </cell>
          <cell r="AC5500" t="str">
            <v>-</v>
          </cell>
          <cell r="AD5500" t="str">
            <v>BOM</v>
          </cell>
        </row>
        <row r="5501">
          <cell r="X5501">
            <v>9754</v>
          </cell>
          <cell r="Y5501">
            <v>610749</v>
          </cell>
          <cell r="Z5501" t="str">
            <v>DIRETORIA GERAL</v>
          </cell>
          <cell r="AA5501" t="str">
            <v>INDEFINIDA</v>
          </cell>
          <cell r="AB5501" t="str">
            <v>OBRA DE ARTE</v>
          </cell>
          <cell r="AC5501" t="str">
            <v>-</v>
          </cell>
          <cell r="AD5501" t="str">
            <v>BOM</v>
          </cell>
        </row>
        <row r="5502">
          <cell r="X5502">
            <v>9755</v>
          </cell>
          <cell r="Y5502">
            <v>610750</v>
          </cell>
          <cell r="Z5502" t="str">
            <v>TRANSPLANTE</v>
          </cell>
          <cell r="AA5502" t="str">
            <v>INDEFINIDA</v>
          </cell>
          <cell r="AB5502" t="str">
            <v>OBRA DE ARTE</v>
          </cell>
          <cell r="AC5502" t="str">
            <v>-</v>
          </cell>
          <cell r="AD5502" t="str">
            <v>BOM</v>
          </cell>
        </row>
        <row r="5503">
          <cell r="X5503">
            <v>9756</v>
          </cell>
          <cell r="Y5503">
            <v>610751</v>
          </cell>
          <cell r="Z5503" t="str">
            <v>TRANSPLANTE</v>
          </cell>
          <cell r="AA5503" t="str">
            <v>INDEFINIDA</v>
          </cell>
          <cell r="AB5503" t="str">
            <v>OBRA DE ARTE</v>
          </cell>
          <cell r="AC5503" t="str">
            <v>-</v>
          </cell>
          <cell r="AD5503" t="str">
            <v>BOM</v>
          </cell>
        </row>
        <row r="5504">
          <cell r="X5504">
            <v>9757</v>
          </cell>
          <cell r="Y5504">
            <v>610752</v>
          </cell>
          <cell r="Z5504" t="str">
            <v>CLM 3</v>
          </cell>
          <cell r="AA5504" t="str">
            <v>INDEFINIDA</v>
          </cell>
          <cell r="AB5504" t="str">
            <v>OBRA DE ARTE</v>
          </cell>
          <cell r="AC5504" t="str">
            <v>-</v>
          </cell>
          <cell r="AD5504" t="str">
            <v>BOM</v>
          </cell>
        </row>
        <row r="5505">
          <cell r="X5505">
            <v>9758</v>
          </cell>
          <cell r="Y5505">
            <v>610753</v>
          </cell>
          <cell r="Z5505" t="str">
            <v>CLC 3</v>
          </cell>
          <cell r="AA5505" t="str">
            <v>INDEFINIDA</v>
          </cell>
          <cell r="AB5505" t="str">
            <v>OBRA DE ARTE</v>
          </cell>
          <cell r="AC5505" t="str">
            <v>-</v>
          </cell>
          <cell r="AD5505" t="str">
            <v>BOM</v>
          </cell>
        </row>
        <row r="5506">
          <cell r="X5506">
            <v>9759</v>
          </cell>
          <cell r="Y5506">
            <v>610754</v>
          </cell>
          <cell r="Z5506" t="str">
            <v>ESCADA PALIATIVOS</v>
          </cell>
          <cell r="AA5506" t="str">
            <v>INDEFINIDA</v>
          </cell>
          <cell r="AB5506" t="str">
            <v>OBRA DE ARTE</v>
          </cell>
          <cell r="AC5506" t="str">
            <v>-</v>
          </cell>
          <cell r="AD5506" t="str">
            <v>BOM</v>
          </cell>
        </row>
        <row r="5507">
          <cell r="X5507">
            <v>9760</v>
          </cell>
          <cell r="Y5507">
            <v>610755</v>
          </cell>
          <cell r="Z5507" t="str">
            <v>DIRETORIA DE ENFERMAGEM</v>
          </cell>
          <cell r="AA5507" t="str">
            <v>INDEFINIDA</v>
          </cell>
          <cell r="AB5507" t="str">
            <v>OBRA DE ARTE</v>
          </cell>
          <cell r="AC5507" t="str">
            <v>-</v>
          </cell>
          <cell r="AD5507" t="str">
            <v>BOM</v>
          </cell>
        </row>
        <row r="5508">
          <cell r="X5508">
            <v>9761</v>
          </cell>
          <cell r="Y5508">
            <v>610756</v>
          </cell>
          <cell r="Z5508" t="str">
            <v>HGG</v>
          </cell>
          <cell r="AA5508" t="str">
            <v>INDEFINIDA</v>
          </cell>
          <cell r="AB5508" t="str">
            <v>OBRA DE ARTE</v>
          </cell>
          <cell r="AC5508" t="str">
            <v>-</v>
          </cell>
          <cell r="AD5508" t="str">
            <v>BOM</v>
          </cell>
        </row>
        <row r="5509">
          <cell r="X5509">
            <v>9762</v>
          </cell>
          <cell r="Y5509">
            <v>610757</v>
          </cell>
          <cell r="Z5509" t="str">
            <v>CLC 1</v>
          </cell>
          <cell r="AA5509" t="str">
            <v>INDEFINIDA</v>
          </cell>
          <cell r="AB5509" t="str">
            <v>OBRA DE ARTE</v>
          </cell>
          <cell r="AC5509" t="str">
            <v>-</v>
          </cell>
          <cell r="AD5509" t="str">
            <v>BOM</v>
          </cell>
        </row>
        <row r="5510">
          <cell r="X5510">
            <v>9763</v>
          </cell>
          <cell r="Y5510">
            <v>610758</v>
          </cell>
          <cell r="Z5510" t="str">
            <v>TRANSPLANTE</v>
          </cell>
          <cell r="AA5510" t="str">
            <v>INDEFINIDA</v>
          </cell>
          <cell r="AB5510" t="str">
            <v>OBRA DE ARTE</v>
          </cell>
          <cell r="AC5510" t="str">
            <v>-</v>
          </cell>
          <cell r="AD5510" t="str">
            <v>BOM</v>
          </cell>
        </row>
        <row r="5511">
          <cell r="X5511">
            <v>9764</v>
          </cell>
          <cell r="Y5511">
            <v>610759</v>
          </cell>
          <cell r="Z5511" t="str">
            <v>TRANSPLANTE</v>
          </cell>
          <cell r="AA5511" t="str">
            <v>INDEFINIDA</v>
          </cell>
          <cell r="AB5511" t="str">
            <v>OBRA DE ARTE</v>
          </cell>
          <cell r="AC5511" t="str">
            <v>-</v>
          </cell>
          <cell r="AD5511" t="str">
            <v>BOM</v>
          </cell>
        </row>
        <row r="5512">
          <cell r="X5512">
            <v>9765</v>
          </cell>
          <cell r="Y5512">
            <v>610760</v>
          </cell>
          <cell r="Z5512" t="str">
            <v>CLM 1</v>
          </cell>
          <cell r="AA5512" t="str">
            <v>INDEFINIDA</v>
          </cell>
          <cell r="AB5512" t="str">
            <v>OBRA DE ARTE</v>
          </cell>
          <cell r="AC5512" t="str">
            <v>-</v>
          </cell>
          <cell r="AD5512" t="str">
            <v>BOM</v>
          </cell>
        </row>
        <row r="5513">
          <cell r="X5513">
            <v>9766</v>
          </cell>
          <cell r="Y5513">
            <v>610761</v>
          </cell>
          <cell r="Z5513" t="str">
            <v>CLM 1</v>
          </cell>
          <cell r="AA5513" t="str">
            <v>INDEFINIDA</v>
          </cell>
          <cell r="AB5513" t="str">
            <v>OBRA DE ARTE</v>
          </cell>
          <cell r="AC5513" t="str">
            <v>-</v>
          </cell>
          <cell r="AD5513" t="str">
            <v>BOM</v>
          </cell>
        </row>
        <row r="5514">
          <cell r="X5514">
            <v>9767</v>
          </cell>
          <cell r="Y5514">
            <v>610762</v>
          </cell>
          <cell r="Z5514" t="str">
            <v>CLC 2</v>
          </cell>
          <cell r="AA5514" t="str">
            <v>INDEFINIDA</v>
          </cell>
          <cell r="AB5514" t="str">
            <v>OBRA DE ARTE</v>
          </cell>
          <cell r="AC5514" t="str">
            <v>-</v>
          </cell>
          <cell r="AD5514" t="str">
            <v>BOM</v>
          </cell>
        </row>
        <row r="5515">
          <cell r="X5515">
            <v>9768</v>
          </cell>
          <cell r="Y5515">
            <v>610763</v>
          </cell>
          <cell r="Z5515" t="str">
            <v>CLM 3</v>
          </cell>
          <cell r="AA5515" t="str">
            <v>INDEFINIDA</v>
          </cell>
          <cell r="AB5515" t="str">
            <v>OBRA DE ARTE</v>
          </cell>
          <cell r="AC5515" t="str">
            <v>-</v>
          </cell>
          <cell r="AD5515" t="str">
            <v>BOM</v>
          </cell>
        </row>
        <row r="5516">
          <cell r="X5516">
            <v>9769</v>
          </cell>
          <cell r="Y5516">
            <v>610764</v>
          </cell>
          <cell r="Z5516" t="str">
            <v>DIRETORIA GERAL</v>
          </cell>
          <cell r="AA5516" t="str">
            <v>INDEFINIDA</v>
          </cell>
          <cell r="AB5516" t="str">
            <v>OBRA DE ARTE</v>
          </cell>
          <cell r="AC5516" t="str">
            <v>-</v>
          </cell>
          <cell r="AD5516" t="str">
            <v>BOM</v>
          </cell>
        </row>
        <row r="5517">
          <cell r="X5517">
            <v>9770</v>
          </cell>
          <cell r="Y5517">
            <v>610765</v>
          </cell>
          <cell r="Z5517" t="str">
            <v>ESCADA CL CIRURGICA</v>
          </cell>
          <cell r="AA5517" t="str">
            <v>INDEFINIDA</v>
          </cell>
          <cell r="AB5517" t="str">
            <v>OBRA DE ARTE</v>
          </cell>
          <cell r="AC5517" t="str">
            <v>-</v>
          </cell>
          <cell r="AD5517" t="str">
            <v>BOM</v>
          </cell>
        </row>
        <row r="5518">
          <cell r="X5518">
            <v>11615</v>
          </cell>
          <cell r="Y5518">
            <v>1791955</v>
          </cell>
          <cell r="Z5518" t="str">
            <v>CLC 3</v>
          </cell>
          <cell r="AA5518" t="str">
            <v>INDEFINIDA</v>
          </cell>
          <cell r="AB5518" t="str">
            <v>OBRA DE ARTE</v>
          </cell>
          <cell r="AC5518" t="str">
            <v>-</v>
          </cell>
          <cell r="AD5518" t="str">
            <v>BOM</v>
          </cell>
        </row>
        <row r="5519">
          <cell r="X5519">
            <v>11616</v>
          </cell>
          <cell r="Y5519">
            <v>1791952</v>
          </cell>
          <cell r="Z5519" t="str">
            <v>DIRETORIA GERAL</v>
          </cell>
          <cell r="AA5519" t="str">
            <v>INDEFINIDA</v>
          </cell>
          <cell r="AB5519" t="str">
            <v>OBRA DE ARTE</v>
          </cell>
          <cell r="AC5519" t="str">
            <v>-</v>
          </cell>
          <cell r="AD5519" t="str">
            <v>BOM</v>
          </cell>
        </row>
        <row r="5520">
          <cell r="X5520">
            <v>11617</v>
          </cell>
          <cell r="Y5520">
            <v>1791956</v>
          </cell>
          <cell r="Z5520" t="str">
            <v>CLC 1</v>
          </cell>
          <cell r="AA5520" t="str">
            <v>INDEFINIDA</v>
          </cell>
          <cell r="AB5520" t="str">
            <v>OBRA DE ARTE</v>
          </cell>
          <cell r="AC5520" t="str">
            <v>-</v>
          </cell>
          <cell r="AD5520" t="str">
            <v>BOM</v>
          </cell>
        </row>
        <row r="5521">
          <cell r="X5521">
            <v>11618</v>
          </cell>
          <cell r="Y5521">
            <v>1791954</v>
          </cell>
          <cell r="Z5521" t="str">
            <v>TRANSPLANTE</v>
          </cell>
          <cell r="AA5521" t="str">
            <v>INDEFINIDA</v>
          </cell>
          <cell r="AB5521" t="str">
            <v>OBRA DE ARTE</v>
          </cell>
          <cell r="AC5521" t="str">
            <v>-</v>
          </cell>
          <cell r="AD5521" t="str">
            <v>BOM</v>
          </cell>
        </row>
        <row r="5522">
          <cell r="X5522">
            <v>11619</v>
          </cell>
          <cell r="Y5522">
            <v>1791957</v>
          </cell>
          <cell r="Z5522" t="str">
            <v>HGG</v>
          </cell>
          <cell r="AA5522" t="str">
            <v>INDEFINIDA</v>
          </cell>
          <cell r="AB5522" t="str">
            <v>OBRA DE ARTE</v>
          </cell>
          <cell r="AC5522" t="str">
            <v>-</v>
          </cell>
          <cell r="AD5522" t="str">
            <v>BOM</v>
          </cell>
        </row>
        <row r="5523">
          <cell r="X5523">
            <v>11620</v>
          </cell>
          <cell r="Y5523">
            <v>1791953</v>
          </cell>
          <cell r="Z5523" t="str">
            <v>DIRETORIA GERAL</v>
          </cell>
          <cell r="AA5523" t="str">
            <v>INDEFINIDA</v>
          </cell>
          <cell r="AB5523" t="str">
            <v>OBRA DE ARTE</v>
          </cell>
          <cell r="AC5523" t="str">
            <v>-</v>
          </cell>
          <cell r="AD5523" t="str">
            <v>BOM</v>
          </cell>
        </row>
        <row r="5524">
          <cell r="X5524">
            <v>11621</v>
          </cell>
          <cell r="Y5524">
            <v>1791941</v>
          </cell>
          <cell r="Z5524" t="str">
            <v>DIRETORIA GERAL</v>
          </cell>
          <cell r="AA5524" t="str">
            <v>INDEFINIDA</v>
          </cell>
          <cell r="AB5524" t="str">
            <v>OBRA DE ARTE</v>
          </cell>
          <cell r="AC5524" t="str">
            <v>-</v>
          </cell>
          <cell r="AD5524" t="str">
            <v>BOM</v>
          </cell>
        </row>
        <row r="5525">
          <cell r="X5525">
            <v>11622</v>
          </cell>
          <cell r="Y5525">
            <v>1836082</v>
          </cell>
          <cell r="Z5525" t="str">
            <v>CLC 3</v>
          </cell>
          <cell r="AA5525" t="str">
            <v>INDEFINIDA</v>
          </cell>
          <cell r="AB5525" t="str">
            <v>OBRA DE ARTE</v>
          </cell>
          <cell r="AC5525" t="str">
            <v>-</v>
          </cell>
          <cell r="AD5525" t="str">
            <v>BOM</v>
          </cell>
        </row>
        <row r="5526">
          <cell r="X5526">
            <v>11623</v>
          </cell>
          <cell r="Y5526">
            <v>1836081</v>
          </cell>
          <cell r="Z5526" t="str">
            <v>CLM 2</v>
          </cell>
          <cell r="AA5526" t="str">
            <v>INDEFINIDA</v>
          </cell>
          <cell r="AB5526" t="str">
            <v>OBRA DE ARTE</v>
          </cell>
          <cell r="AC5526" t="str">
            <v>-</v>
          </cell>
          <cell r="AD5526" t="str">
            <v>BOM</v>
          </cell>
        </row>
        <row r="5527">
          <cell r="X5527">
            <v>11878</v>
          </cell>
          <cell r="Y5527">
            <v>2244861</v>
          </cell>
          <cell r="Z5527" t="str">
            <v>CLC 3</v>
          </cell>
          <cell r="AA5527" t="str">
            <v>INDEFINIDA</v>
          </cell>
          <cell r="AB5527" t="str">
            <v>OBRA DE ARTE</v>
          </cell>
          <cell r="AC5527" t="str">
            <v>-</v>
          </cell>
          <cell r="AD5527" t="str">
            <v>BOM</v>
          </cell>
        </row>
        <row r="5528">
          <cell r="X5528">
            <v>11879</v>
          </cell>
          <cell r="Y5528">
            <v>2244862</v>
          </cell>
          <cell r="Z5528" t="str">
            <v>CLC 3</v>
          </cell>
          <cell r="AA5528" t="str">
            <v>INDEFINIDA</v>
          </cell>
          <cell r="AB5528" t="str">
            <v>OBRA DE ARTE</v>
          </cell>
          <cell r="AC5528" t="str">
            <v>-</v>
          </cell>
          <cell r="AD5528" t="str">
            <v>BOM</v>
          </cell>
        </row>
        <row r="5529">
          <cell r="X5529">
            <v>11880</v>
          </cell>
          <cell r="Y5529">
            <v>2244876</v>
          </cell>
          <cell r="Z5529" t="str">
            <v>CLC 2</v>
          </cell>
          <cell r="AA5529" t="str">
            <v>INDEFINIDA</v>
          </cell>
          <cell r="AB5529" t="str">
            <v>OBRA DE ARTE</v>
          </cell>
          <cell r="AC5529" t="str">
            <v>-</v>
          </cell>
          <cell r="AD5529" t="str">
            <v>BOM</v>
          </cell>
        </row>
        <row r="5530">
          <cell r="X5530">
            <v>11881</v>
          </cell>
          <cell r="Y5530">
            <v>2244877</v>
          </cell>
          <cell r="Z5530" t="str">
            <v>DIRETORIA GERAL</v>
          </cell>
          <cell r="AA5530" t="str">
            <v>INDEFINIDA</v>
          </cell>
          <cell r="AB5530" t="str">
            <v>OBRA DE ARTE</v>
          </cell>
          <cell r="AC5530" t="str">
            <v>-</v>
          </cell>
          <cell r="AD5530" t="str">
            <v>BOM</v>
          </cell>
        </row>
        <row r="5531">
          <cell r="X5531">
            <v>11882</v>
          </cell>
          <cell r="Y5531">
            <v>2244889</v>
          </cell>
          <cell r="Z5531" t="str">
            <v>DIRETORIA GERAL</v>
          </cell>
          <cell r="AA5531" t="str">
            <v>INDEFINIDA</v>
          </cell>
          <cell r="AB5531" t="str">
            <v>OBRA DE ARTE</v>
          </cell>
          <cell r="AC5531" t="str">
            <v>-</v>
          </cell>
          <cell r="AD5531" t="str">
            <v>BOM</v>
          </cell>
        </row>
        <row r="5532">
          <cell r="X5532">
            <v>11883</v>
          </cell>
          <cell r="Y5532">
            <v>2244894</v>
          </cell>
          <cell r="Z5532" t="str">
            <v>DIRETORIA GERAL</v>
          </cell>
          <cell r="AA5532" t="str">
            <v>INDEFINIDA</v>
          </cell>
          <cell r="AB5532" t="str">
            <v>OBRA DE ARTE</v>
          </cell>
          <cell r="AC5532" t="str">
            <v>-</v>
          </cell>
          <cell r="AD5532" t="str">
            <v>BOM</v>
          </cell>
        </row>
        <row r="5533">
          <cell r="X5533">
            <v>11884</v>
          </cell>
          <cell r="Y5533">
            <v>2244899</v>
          </cell>
          <cell r="Z5533" t="str">
            <v>HGG</v>
          </cell>
          <cell r="AA5533" t="str">
            <v>INDEFINIDA</v>
          </cell>
          <cell r="AB5533" t="str">
            <v>OBRA DE ARTE</v>
          </cell>
          <cell r="AC5533" t="str">
            <v>-</v>
          </cell>
          <cell r="AD5533" t="str">
            <v>BOM</v>
          </cell>
        </row>
        <row r="5534">
          <cell r="X5534">
            <v>11885</v>
          </cell>
          <cell r="Y5534">
            <v>2244902</v>
          </cell>
          <cell r="Z5534" t="str">
            <v>HGG</v>
          </cell>
          <cell r="AA5534" t="str">
            <v>INDEFINIDA</v>
          </cell>
          <cell r="AB5534" t="str">
            <v>OBRA DE ARTE</v>
          </cell>
          <cell r="AC5534" t="str">
            <v>-</v>
          </cell>
          <cell r="AD5534" t="str">
            <v>BOM</v>
          </cell>
        </row>
        <row r="5535">
          <cell r="X5535">
            <v>11886</v>
          </cell>
          <cell r="Y5535">
            <v>2244903</v>
          </cell>
          <cell r="Z5535" t="str">
            <v>DIRETORIA GERAL</v>
          </cell>
          <cell r="AA5535" t="str">
            <v>INDEFINIDA</v>
          </cell>
          <cell r="AB5535" t="str">
            <v>OBRA DE ARTE</v>
          </cell>
          <cell r="AC5535" t="str">
            <v>-</v>
          </cell>
          <cell r="AD5535" t="str">
            <v>BOM</v>
          </cell>
        </row>
        <row r="5536">
          <cell r="X5536">
            <v>11887</v>
          </cell>
          <cell r="Y5536">
            <v>2244907</v>
          </cell>
          <cell r="Z5536" t="str">
            <v>DIRETORIA GERAL</v>
          </cell>
          <cell r="AA5536" t="str">
            <v>INDEFINIDA</v>
          </cell>
          <cell r="AB5536" t="str">
            <v>OBRA DE ARTE</v>
          </cell>
          <cell r="AC5536" t="str">
            <v>-</v>
          </cell>
          <cell r="AD5536" t="str">
            <v>BOM</v>
          </cell>
        </row>
        <row r="5537">
          <cell r="X5537">
            <v>11989</v>
          </cell>
          <cell r="Y5537" t="str">
            <v>-</v>
          </cell>
          <cell r="Z5537" t="str">
            <v>IDTECH SEDE</v>
          </cell>
          <cell r="AA5537" t="str">
            <v>INDEFINIDA</v>
          </cell>
          <cell r="AB5537" t="str">
            <v>OBRA DE ARTE</v>
          </cell>
          <cell r="AC5537" t="str">
            <v>-</v>
          </cell>
          <cell r="AD5537" t="str">
            <v>BOM</v>
          </cell>
        </row>
        <row r="5538">
          <cell r="X5538">
            <v>11990</v>
          </cell>
          <cell r="Y5538" t="str">
            <v>-</v>
          </cell>
          <cell r="Z5538" t="str">
            <v>CEAD –  RECEPÇÃO</v>
          </cell>
          <cell r="AA5538" t="str">
            <v>INDEFINIDA</v>
          </cell>
          <cell r="AB5538" t="str">
            <v>OBRA DE ARTE</v>
          </cell>
          <cell r="AC5538" t="str">
            <v>-</v>
          </cell>
          <cell r="AD5538" t="str">
            <v>BOM</v>
          </cell>
        </row>
        <row r="5539">
          <cell r="X5539">
            <v>11991</v>
          </cell>
          <cell r="Y5539" t="str">
            <v>-</v>
          </cell>
          <cell r="Z5539" t="str">
            <v>CEAD –  RECEPÇÃO</v>
          </cell>
          <cell r="AA5539" t="str">
            <v>INDEFINIDA</v>
          </cell>
          <cell r="AB5539" t="str">
            <v>OBRA DE ARTE</v>
          </cell>
          <cell r="AC5539" t="str">
            <v>-</v>
          </cell>
          <cell r="AD5539" t="str">
            <v>BOM</v>
          </cell>
        </row>
        <row r="5540">
          <cell r="X5540">
            <v>11992</v>
          </cell>
          <cell r="Y5540" t="str">
            <v>-</v>
          </cell>
          <cell r="Z5540" t="str">
            <v>IDTECH SEDE</v>
          </cell>
          <cell r="AA5540" t="str">
            <v>INDEFINIDA</v>
          </cell>
          <cell r="AB5540" t="str">
            <v>OBRA DE ARTE</v>
          </cell>
          <cell r="AC5540" t="str">
            <v>-</v>
          </cell>
          <cell r="AD5540" t="str">
            <v>BOM</v>
          </cell>
        </row>
        <row r="5541">
          <cell r="X5541">
            <v>12210</v>
          </cell>
          <cell r="Y5541" t="str">
            <v>-</v>
          </cell>
          <cell r="Z5541" t="str">
            <v>DIRETORIA GERAL</v>
          </cell>
          <cell r="AA5541" t="str">
            <v>INDEFINIDA</v>
          </cell>
          <cell r="AB5541" t="str">
            <v>OBRA DE ARTE</v>
          </cell>
          <cell r="AC5541" t="str">
            <v>-</v>
          </cell>
          <cell r="AD5541" t="str">
            <v>BOM</v>
          </cell>
        </row>
        <row r="5542">
          <cell r="X5542">
            <v>12211</v>
          </cell>
          <cell r="Y5542" t="str">
            <v>-</v>
          </cell>
          <cell r="Z5542" t="str">
            <v>DIRETORIA GERAL</v>
          </cell>
          <cell r="AA5542" t="str">
            <v>INDEFINIDA</v>
          </cell>
          <cell r="AB5542" t="str">
            <v>OBRA DE ARTE</v>
          </cell>
          <cell r="AC5542" t="str">
            <v>-</v>
          </cell>
          <cell r="AD5542" t="str">
            <v>BOM</v>
          </cell>
        </row>
        <row r="5543">
          <cell r="X5543">
            <v>12406</v>
          </cell>
          <cell r="Y5543">
            <v>2343811</v>
          </cell>
          <cell r="Z5543" t="str">
            <v>AMBULATÓRIO RECEPÇÃO</v>
          </cell>
          <cell r="AA5543">
            <v>3</v>
          </cell>
          <cell r="AB5543" t="str">
            <v>MÓVEIS E UTENSÍLIOS</v>
          </cell>
          <cell r="AC5543">
            <v>297.5</v>
          </cell>
          <cell r="AD5543" t="str">
            <v>BOM</v>
          </cell>
        </row>
        <row r="5544">
          <cell r="X5544">
            <v>12434</v>
          </cell>
          <cell r="Y5544">
            <v>2329952</v>
          </cell>
          <cell r="Z5544" t="str">
            <v>CCIH</v>
          </cell>
          <cell r="AA5544">
            <v>3</v>
          </cell>
          <cell r="AB5544" t="str">
            <v>EQUIP. DE INFORMÁTICA</v>
          </cell>
          <cell r="AC5544">
            <v>457.5</v>
          </cell>
          <cell r="AD5544" t="str">
            <v>BOM</v>
          </cell>
        </row>
        <row r="5545">
          <cell r="X5545">
            <v>12407</v>
          </cell>
          <cell r="Y5545">
            <v>2329958</v>
          </cell>
          <cell r="Z5545" t="str">
            <v>APOIO AO DIAGNÓSTICO – RECEPÇÃO</v>
          </cell>
          <cell r="AA5545">
            <v>10</v>
          </cell>
          <cell r="AB5545" t="str">
            <v>MÓVEIS E UTENSÍLIOS</v>
          </cell>
          <cell r="AC5545">
            <v>698</v>
          </cell>
          <cell r="AD5545" t="str">
            <v>BOM</v>
          </cell>
        </row>
        <row r="5546">
          <cell r="X5546">
            <v>12408</v>
          </cell>
          <cell r="Y5546">
            <v>2329959</v>
          </cell>
          <cell r="Z5546" t="str">
            <v>APOIO AO DIAGNÓSTICO – RECEPÇÃO</v>
          </cell>
          <cell r="AA5546">
            <v>10</v>
          </cell>
          <cell r="AB5546" t="str">
            <v>MÓVEIS E UTENSÍLIOS</v>
          </cell>
          <cell r="AC5546">
            <v>698</v>
          </cell>
          <cell r="AD5546" t="str">
            <v>BOM</v>
          </cell>
        </row>
        <row r="5547">
          <cell r="X5547">
            <v>12409</v>
          </cell>
          <cell r="Y5547">
            <v>2329960</v>
          </cell>
          <cell r="Z5547" t="str">
            <v>APOIO AO DIAGNÓSTICO – RECEPÇÃO</v>
          </cell>
          <cell r="AA5547">
            <v>10</v>
          </cell>
          <cell r="AB5547" t="str">
            <v>MÓVEIS E UTENSÍLIOS</v>
          </cell>
          <cell r="AC5547">
            <v>698</v>
          </cell>
          <cell r="AD5547" t="str">
            <v>BOM</v>
          </cell>
        </row>
        <row r="5548">
          <cell r="X5548">
            <v>12410</v>
          </cell>
          <cell r="Y5548">
            <v>2329961</v>
          </cell>
          <cell r="Z5548" t="str">
            <v>APOIO AO DIAGNÓSTICO – RECEPÇÃO</v>
          </cell>
          <cell r="AA5548">
            <v>10</v>
          </cell>
          <cell r="AB5548" t="str">
            <v>MÓVEIS E UTENSÍLIOS</v>
          </cell>
          <cell r="AC5548">
            <v>698</v>
          </cell>
          <cell r="AD5548" t="str">
            <v>BOM</v>
          </cell>
        </row>
        <row r="5549">
          <cell r="X5549">
            <v>12411</v>
          </cell>
          <cell r="Y5549">
            <v>2329962</v>
          </cell>
          <cell r="Z5549" t="str">
            <v>APOIO AO DIAGNÓSTICO – RECEPÇÃO</v>
          </cell>
          <cell r="AA5549">
            <v>10</v>
          </cell>
          <cell r="AB5549" t="str">
            <v>MÓVEIS E UTENSÍLIOS</v>
          </cell>
          <cell r="AC5549">
            <v>698</v>
          </cell>
          <cell r="AD5549" t="str">
            <v>BOM</v>
          </cell>
        </row>
        <row r="5550">
          <cell r="X5550">
            <v>12412</v>
          </cell>
          <cell r="Y5550">
            <v>2329963</v>
          </cell>
          <cell r="Z5550" t="str">
            <v>APOIO AO DIAGNÓSTICO – RECEPÇÃO</v>
          </cell>
          <cell r="AA5550">
            <v>10</v>
          </cell>
          <cell r="AB5550" t="str">
            <v>MÓVEIS E UTENSÍLIOS</v>
          </cell>
          <cell r="AC5550">
            <v>698</v>
          </cell>
          <cell r="AD5550" t="str">
            <v>BOM</v>
          </cell>
        </row>
        <row r="5551">
          <cell r="X5551">
            <v>12413</v>
          </cell>
          <cell r="Y5551">
            <v>2329964</v>
          </cell>
          <cell r="Z5551" t="str">
            <v>APOIO AO DIAGNÓSTICO – RECEPÇÃO</v>
          </cell>
          <cell r="AA5551">
            <v>10</v>
          </cell>
          <cell r="AB5551" t="str">
            <v>MÓVEIS E UTENSÍLIOS</v>
          </cell>
          <cell r="AC5551">
            <v>698</v>
          </cell>
          <cell r="AD5551" t="str">
            <v>BOM</v>
          </cell>
        </row>
        <row r="5552">
          <cell r="X5552">
            <v>12414</v>
          </cell>
          <cell r="Y5552">
            <v>2329965</v>
          </cell>
          <cell r="Z5552" t="str">
            <v>APOIO AO DIAGNÓSTICO – RECEPÇÃO</v>
          </cell>
          <cell r="AA5552">
            <v>10</v>
          </cell>
          <cell r="AB5552" t="str">
            <v>MÓVEIS E UTENSÍLIOS</v>
          </cell>
          <cell r="AC5552">
            <v>698</v>
          </cell>
          <cell r="AD5552" t="str">
            <v>BOM</v>
          </cell>
        </row>
        <row r="5553">
          <cell r="X5553">
            <v>12415</v>
          </cell>
          <cell r="Y5553">
            <v>2329966</v>
          </cell>
          <cell r="Z5553" t="str">
            <v>APOIO AO DIAGNÓSTICO – RECEPÇÃO</v>
          </cell>
          <cell r="AA5553">
            <v>10</v>
          </cell>
          <cell r="AB5553" t="str">
            <v>MÓVEIS E UTENSÍLIOS</v>
          </cell>
          <cell r="AC5553">
            <v>698</v>
          </cell>
          <cell r="AD5553" t="str">
            <v>BOM</v>
          </cell>
        </row>
        <row r="5554">
          <cell r="X5554">
            <v>12416</v>
          </cell>
          <cell r="Y5554">
            <v>2329967</v>
          </cell>
          <cell r="Z5554" t="str">
            <v>APOIO AO DIAGNÓSTICO – RECEPÇÃO</v>
          </cell>
          <cell r="AA5554">
            <v>10</v>
          </cell>
          <cell r="AB5554" t="str">
            <v>MÓVEIS E UTENSÍLIOS</v>
          </cell>
          <cell r="AC5554">
            <v>698</v>
          </cell>
          <cell r="AD5554" t="str">
            <v>BOM</v>
          </cell>
        </row>
        <row r="5555">
          <cell r="X5555">
            <v>12417</v>
          </cell>
          <cell r="Y5555">
            <v>2329968</v>
          </cell>
          <cell r="Z5555" t="str">
            <v>APOIO AO DIAGNÓSTICO – RECEPÇÃO</v>
          </cell>
          <cell r="AA5555">
            <v>10</v>
          </cell>
          <cell r="AB5555" t="str">
            <v>MÓVEIS E UTENSÍLIOS</v>
          </cell>
          <cell r="AC5555">
            <v>698</v>
          </cell>
          <cell r="AD5555" t="str">
            <v>BOM</v>
          </cell>
        </row>
        <row r="5556">
          <cell r="X5556">
            <v>12418</v>
          </cell>
          <cell r="Y5556">
            <v>2329969</v>
          </cell>
          <cell r="Z5556" t="str">
            <v>APOIO AO DIAGNÓSTICO – RECEPÇÃO</v>
          </cell>
          <cell r="AA5556">
            <v>10</v>
          </cell>
          <cell r="AB5556" t="str">
            <v>MÓVEIS E UTENSÍLIOS</v>
          </cell>
          <cell r="AC5556">
            <v>698</v>
          </cell>
          <cell r="AD5556" t="str">
            <v>BOM</v>
          </cell>
        </row>
        <row r="5557">
          <cell r="X5557">
            <v>12419</v>
          </cell>
          <cell r="Y5557">
            <v>2329970</v>
          </cell>
          <cell r="Z5557" t="str">
            <v>APOIO AO DIAGNÓSTICO – RECEPÇÃO</v>
          </cell>
          <cell r="AA5557">
            <v>10</v>
          </cell>
          <cell r="AB5557" t="str">
            <v>MÓVEIS E UTENSÍLIOS</v>
          </cell>
          <cell r="AC5557">
            <v>698</v>
          </cell>
          <cell r="AD5557" t="str">
            <v>BOM</v>
          </cell>
        </row>
        <row r="5558">
          <cell r="X5558">
            <v>12420</v>
          </cell>
          <cell r="Y5558">
            <v>2329971</v>
          </cell>
          <cell r="Z5558" t="str">
            <v>APOIO AO DIAGNÓSTICO – RECEPÇÃO</v>
          </cell>
          <cell r="AA5558">
            <v>10</v>
          </cell>
          <cell r="AB5558" t="str">
            <v>MÓVEIS E UTENSÍLIOS</v>
          </cell>
          <cell r="AC5558">
            <v>698</v>
          </cell>
          <cell r="AD5558" t="str">
            <v>BOM</v>
          </cell>
        </row>
        <row r="5559">
          <cell r="X5559">
            <v>12421</v>
          </cell>
          <cell r="Y5559">
            <v>2329972</v>
          </cell>
          <cell r="Z5559" t="str">
            <v>APOIO AO DIAGNÓSTICO – RECEPÇÃO</v>
          </cell>
          <cell r="AA5559">
            <v>10</v>
          </cell>
          <cell r="AB5559" t="str">
            <v>MÓVEIS E UTENSÍLIOS</v>
          </cell>
          <cell r="AC5559">
            <v>698</v>
          </cell>
          <cell r="AD5559" t="str">
            <v>BOM</v>
          </cell>
        </row>
        <row r="5560">
          <cell r="X5560">
            <v>12422</v>
          </cell>
          <cell r="Y5560">
            <v>2329973</v>
          </cell>
          <cell r="Z5560" t="str">
            <v>APOIO AO DIAGNÓSTICO – RECEPÇÃO</v>
          </cell>
          <cell r="AA5560">
            <v>10</v>
          </cell>
          <cell r="AB5560" t="str">
            <v>MÓVEIS E UTENSÍLIOS</v>
          </cell>
          <cell r="AC5560">
            <v>698</v>
          </cell>
          <cell r="AD5560" t="str">
            <v>BOM</v>
          </cell>
        </row>
        <row r="5561">
          <cell r="X5561">
            <v>12423</v>
          </cell>
          <cell r="Y5561">
            <v>2329974</v>
          </cell>
          <cell r="Z5561" t="str">
            <v>AMBULATÓRIO – ALA D</v>
          </cell>
          <cell r="AA5561">
            <v>10</v>
          </cell>
          <cell r="AB5561" t="str">
            <v>MÓVEIS E UTENSÍLIOS</v>
          </cell>
          <cell r="AC5561">
            <v>698</v>
          </cell>
          <cell r="AD5561" t="str">
            <v>BOM</v>
          </cell>
        </row>
        <row r="5562">
          <cell r="X5562">
            <v>12424</v>
          </cell>
          <cell r="Y5562">
            <v>2329975</v>
          </cell>
          <cell r="Z5562" t="str">
            <v>AMBULATÓRIO – ALA D</v>
          </cell>
          <cell r="AA5562">
            <v>10</v>
          </cell>
          <cell r="AB5562" t="str">
            <v>MÓVEIS E UTENSÍLIOS</v>
          </cell>
          <cell r="AC5562">
            <v>698</v>
          </cell>
          <cell r="AD5562" t="str">
            <v>BOM</v>
          </cell>
        </row>
        <row r="5563">
          <cell r="X5563">
            <v>12425</v>
          </cell>
          <cell r="Y5563">
            <v>2329976</v>
          </cell>
          <cell r="Z5563" t="str">
            <v>AMBULATÓRIO – ALA D</v>
          </cell>
          <cell r="AA5563">
            <v>10</v>
          </cell>
          <cell r="AB5563" t="str">
            <v>MÓVEIS E UTENSÍLIOS</v>
          </cell>
          <cell r="AC5563">
            <v>698</v>
          </cell>
          <cell r="AD5563" t="str">
            <v>BOM</v>
          </cell>
        </row>
        <row r="5564">
          <cell r="X5564">
            <v>12426</v>
          </cell>
          <cell r="Y5564">
            <v>2329977</v>
          </cell>
          <cell r="Z5564" t="str">
            <v>AMBULATÓRIO – ALA D</v>
          </cell>
          <cell r="AA5564">
            <v>10</v>
          </cell>
          <cell r="AB5564" t="str">
            <v>MÓVEIS E UTENSÍLIOS</v>
          </cell>
          <cell r="AC5564">
            <v>698</v>
          </cell>
          <cell r="AD5564" t="str">
            <v>BOM</v>
          </cell>
        </row>
        <row r="5565">
          <cell r="X5565">
            <v>12427</v>
          </cell>
          <cell r="Y5565">
            <v>2329978</v>
          </cell>
          <cell r="Z5565" t="str">
            <v>AMBULATÓRIO – ALA D</v>
          </cell>
          <cell r="AA5565">
            <v>10</v>
          </cell>
          <cell r="AB5565" t="str">
            <v>MÓVEIS E UTENSÍLIOS</v>
          </cell>
          <cell r="AC5565">
            <v>698</v>
          </cell>
          <cell r="AD5565" t="str">
            <v>BOM</v>
          </cell>
        </row>
        <row r="5566">
          <cell r="X5566">
            <v>12428</v>
          </cell>
          <cell r="Y5566">
            <v>2329979</v>
          </cell>
          <cell r="Z5566" t="str">
            <v>AMBULATÓRIO – ALA D</v>
          </cell>
          <cell r="AA5566">
            <v>10</v>
          </cell>
          <cell r="AB5566" t="str">
            <v>MÓVEIS E UTENSÍLIOS</v>
          </cell>
          <cell r="AC5566">
            <v>698</v>
          </cell>
          <cell r="AD5566" t="str">
            <v>BOM</v>
          </cell>
        </row>
        <row r="5567">
          <cell r="X5567">
            <v>12429</v>
          </cell>
          <cell r="Y5567">
            <v>2329980</v>
          </cell>
          <cell r="Z5567" t="str">
            <v>AMBULATÓRIO – ALA D</v>
          </cell>
          <cell r="AA5567">
            <v>10</v>
          </cell>
          <cell r="AB5567" t="str">
            <v>MÓVEIS E UTENSÍLIOS</v>
          </cell>
          <cell r="AC5567">
            <v>698</v>
          </cell>
          <cell r="AD5567" t="str">
            <v>BOM</v>
          </cell>
        </row>
        <row r="5568">
          <cell r="X5568">
            <v>12430</v>
          </cell>
          <cell r="Y5568">
            <v>2329981</v>
          </cell>
          <cell r="Z5568" t="str">
            <v>AMBULATÓRIO – ALA D</v>
          </cell>
          <cell r="AA5568">
            <v>10</v>
          </cell>
          <cell r="AB5568" t="str">
            <v>MÓVEIS E UTENSÍLIOS</v>
          </cell>
          <cell r="AC5568">
            <v>698</v>
          </cell>
          <cell r="AD5568" t="str">
            <v>BOM</v>
          </cell>
        </row>
        <row r="5569">
          <cell r="X5569">
            <v>12431</v>
          </cell>
          <cell r="Y5569">
            <v>2329982</v>
          </cell>
          <cell r="Z5569" t="str">
            <v>AMBULATÓRIO – ALA D</v>
          </cell>
          <cell r="AA5569">
            <v>10</v>
          </cell>
          <cell r="AB5569" t="str">
            <v>MÓVEIS E UTENSÍLIOS</v>
          </cell>
          <cell r="AC5569">
            <v>698</v>
          </cell>
          <cell r="AD5569" t="str">
            <v>BOM</v>
          </cell>
        </row>
        <row r="5570">
          <cell r="X5570">
            <v>12435</v>
          </cell>
          <cell r="Y5570">
            <v>2329984</v>
          </cell>
          <cell r="Z5570" t="str">
            <v>AMBULATÓRIO – ALA D</v>
          </cell>
          <cell r="AA5570">
            <v>10</v>
          </cell>
          <cell r="AB5570" t="str">
            <v>MÓVEIS E UTENSÍLIOS</v>
          </cell>
          <cell r="AC5570">
            <v>698</v>
          </cell>
          <cell r="AD5570" t="str">
            <v>BOM</v>
          </cell>
        </row>
        <row r="5571">
          <cell r="X5571">
            <v>12436</v>
          </cell>
          <cell r="Y5571">
            <v>2329985</v>
          </cell>
          <cell r="Z5571" t="str">
            <v>AMBULATÓRIO – ALA D</v>
          </cell>
          <cell r="AA5571">
            <v>10</v>
          </cell>
          <cell r="AB5571" t="str">
            <v>MÓVEIS E UTENSÍLIOS</v>
          </cell>
          <cell r="AC5571">
            <v>698</v>
          </cell>
          <cell r="AD5571" t="str">
            <v>BOM</v>
          </cell>
        </row>
        <row r="5572">
          <cell r="X5572">
            <v>12437</v>
          </cell>
          <cell r="Y5572">
            <v>2329986</v>
          </cell>
          <cell r="Z5572" t="str">
            <v>AMBULATÓRIO – ALA D</v>
          </cell>
          <cell r="AA5572">
            <v>10</v>
          </cell>
          <cell r="AB5572" t="str">
            <v>MÓVEIS E UTENSÍLIOS</v>
          </cell>
          <cell r="AC5572">
            <v>698</v>
          </cell>
          <cell r="AD5572" t="str">
            <v>BOM</v>
          </cell>
        </row>
        <row r="5573">
          <cell r="X5573">
            <v>12438</v>
          </cell>
          <cell r="Y5573">
            <v>2329987</v>
          </cell>
          <cell r="Z5573" t="str">
            <v>AMBULATÓRIO – ALA D</v>
          </cell>
          <cell r="AA5573">
            <v>10</v>
          </cell>
          <cell r="AB5573" t="str">
            <v>MÓVEIS E UTENSÍLIOS</v>
          </cell>
          <cell r="AC5573">
            <v>698</v>
          </cell>
          <cell r="AD5573" t="str">
            <v>BOM</v>
          </cell>
        </row>
        <row r="5574">
          <cell r="X5574">
            <v>12439</v>
          </cell>
          <cell r="Y5574">
            <v>2329988</v>
          </cell>
          <cell r="Z5574" t="str">
            <v>AMBULATÓRIO – ALA D</v>
          </cell>
          <cell r="AA5574">
            <v>10</v>
          </cell>
          <cell r="AB5574" t="str">
            <v>MÓVEIS E UTENSÍLIOS</v>
          </cell>
          <cell r="AC5574">
            <v>698</v>
          </cell>
          <cell r="AD5574" t="str">
            <v>BOM</v>
          </cell>
        </row>
        <row r="5575">
          <cell r="X5575">
            <v>12440</v>
          </cell>
          <cell r="Y5575">
            <v>2329989</v>
          </cell>
          <cell r="Z5575" t="str">
            <v>AMBULATÓRIO – ALA E</v>
          </cell>
          <cell r="AA5575">
            <v>10</v>
          </cell>
          <cell r="AB5575" t="str">
            <v>MÓVEIS E UTENSÍLIOS</v>
          </cell>
          <cell r="AC5575">
            <v>698</v>
          </cell>
          <cell r="AD5575" t="str">
            <v>BOM</v>
          </cell>
        </row>
        <row r="5576">
          <cell r="X5576">
            <v>12441</v>
          </cell>
          <cell r="Y5576">
            <v>2329990</v>
          </cell>
          <cell r="Z5576" t="str">
            <v>AMBULATÓRIO – ALA E</v>
          </cell>
          <cell r="AA5576">
            <v>10</v>
          </cell>
          <cell r="AB5576" t="str">
            <v>MÓVEIS E UTENSÍLIOS</v>
          </cell>
          <cell r="AC5576">
            <v>698</v>
          </cell>
          <cell r="AD5576" t="str">
            <v>BOM</v>
          </cell>
        </row>
        <row r="5577">
          <cell r="X5577">
            <v>12442</v>
          </cell>
          <cell r="Y5577">
            <v>2329991</v>
          </cell>
          <cell r="Z5577" t="str">
            <v>AMBULATÓRIO – ALA E</v>
          </cell>
          <cell r="AA5577">
            <v>10</v>
          </cell>
          <cell r="AB5577" t="str">
            <v>MÓVEIS E UTENSÍLIOS</v>
          </cell>
          <cell r="AC5577">
            <v>698</v>
          </cell>
          <cell r="AD5577" t="str">
            <v>BOM</v>
          </cell>
        </row>
        <row r="5578">
          <cell r="X5578">
            <v>12443</v>
          </cell>
          <cell r="Y5578">
            <v>2329992</v>
          </cell>
          <cell r="Z5578" t="str">
            <v>AMBULATÓRIO – ALA E</v>
          </cell>
          <cell r="AA5578">
            <v>10</v>
          </cell>
          <cell r="AB5578" t="str">
            <v>MÓVEIS E UTENSÍLIOS</v>
          </cell>
          <cell r="AC5578">
            <v>698</v>
          </cell>
          <cell r="AD5578" t="str">
            <v>BOM</v>
          </cell>
        </row>
        <row r="5579">
          <cell r="X5579">
            <v>12444</v>
          </cell>
          <cell r="Y5579">
            <v>2329993</v>
          </cell>
          <cell r="Z5579" t="str">
            <v>AMBULATÓRIO – ALA E</v>
          </cell>
          <cell r="AA5579">
            <v>10</v>
          </cell>
          <cell r="AB5579" t="str">
            <v>MÓVEIS E UTENSÍLIOS</v>
          </cell>
          <cell r="AC5579">
            <v>698</v>
          </cell>
          <cell r="AD5579" t="str">
            <v>BOM</v>
          </cell>
        </row>
        <row r="5580">
          <cell r="X5580">
            <v>12445</v>
          </cell>
          <cell r="Y5580">
            <v>2329994</v>
          </cell>
          <cell r="Z5580" t="str">
            <v>AMBULATÓRIO – ALA E</v>
          </cell>
          <cell r="AA5580">
            <v>10</v>
          </cell>
          <cell r="AB5580" t="str">
            <v>MÓVEIS E UTENSÍLIOS</v>
          </cell>
          <cell r="AC5580">
            <v>698</v>
          </cell>
          <cell r="AD5580" t="str">
            <v>BOM</v>
          </cell>
        </row>
        <row r="5581">
          <cell r="X5581">
            <v>12446</v>
          </cell>
          <cell r="Y5581">
            <v>2329995</v>
          </cell>
          <cell r="Z5581" t="str">
            <v>AMBULATÓRIO – ALA E</v>
          </cell>
          <cell r="AA5581">
            <v>10</v>
          </cell>
          <cell r="AB5581" t="str">
            <v>MÓVEIS E UTENSÍLIOS</v>
          </cell>
          <cell r="AC5581">
            <v>698</v>
          </cell>
          <cell r="AD5581" t="str">
            <v>BOM</v>
          </cell>
        </row>
        <row r="5582">
          <cell r="X5582">
            <v>12447</v>
          </cell>
          <cell r="Y5582">
            <v>2329996</v>
          </cell>
          <cell r="Z5582" t="str">
            <v>AMBULATÓRIO – ALA E</v>
          </cell>
          <cell r="AA5582">
            <v>10</v>
          </cell>
          <cell r="AB5582" t="str">
            <v>MÓVEIS E UTENSÍLIOS</v>
          </cell>
          <cell r="AC5582">
            <v>698</v>
          </cell>
          <cell r="AD5582" t="str">
            <v>BOM</v>
          </cell>
        </row>
        <row r="5583">
          <cell r="X5583">
            <v>12448</v>
          </cell>
          <cell r="Y5583">
            <v>2329997</v>
          </cell>
          <cell r="Z5583" t="str">
            <v>AMBULATÓRIO – ALA E</v>
          </cell>
          <cell r="AA5583">
            <v>10</v>
          </cell>
          <cell r="AB5583" t="str">
            <v>MÓVEIS E UTENSÍLIOS</v>
          </cell>
          <cell r="AC5583">
            <v>698</v>
          </cell>
          <cell r="AD5583" t="str">
            <v>BOM</v>
          </cell>
        </row>
        <row r="5584">
          <cell r="X5584">
            <v>12449</v>
          </cell>
          <cell r="Y5584">
            <v>2329998</v>
          </cell>
          <cell r="Z5584" t="str">
            <v>AMBULATÓRIO – ALA E</v>
          </cell>
          <cell r="AA5584">
            <v>10</v>
          </cell>
          <cell r="AB5584" t="str">
            <v>MÓVEIS E UTENSÍLIOS</v>
          </cell>
          <cell r="AC5584">
            <v>698</v>
          </cell>
          <cell r="AD5584" t="str">
            <v>BOM</v>
          </cell>
        </row>
        <row r="5585">
          <cell r="X5585">
            <v>12450</v>
          </cell>
          <cell r="Y5585">
            <v>2329999</v>
          </cell>
          <cell r="Z5585" t="str">
            <v>AMBULATÓRIO – ALA E</v>
          </cell>
          <cell r="AA5585">
            <v>10</v>
          </cell>
          <cell r="AB5585" t="str">
            <v>MÓVEIS E UTENSÍLIOS</v>
          </cell>
          <cell r="AC5585">
            <v>698</v>
          </cell>
          <cell r="AD5585" t="str">
            <v>BOM</v>
          </cell>
        </row>
        <row r="5586">
          <cell r="X5586">
            <v>12451</v>
          </cell>
          <cell r="Y5586">
            <v>233005</v>
          </cell>
          <cell r="Z5586" t="str">
            <v>AMBULATÓRIO – ALA E</v>
          </cell>
          <cell r="AA5586">
            <v>10</v>
          </cell>
          <cell r="AB5586" t="str">
            <v>MÓVEIS E UTENSÍLIOS</v>
          </cell>
          <cell r="AC5586">
            <v>698</v>
          </cell>
          <cell r="AD5586" t="str">
            <v>BOM</v>
          </cell>
        </row>
        <row r="5587">
          <cell r="X5587">
            <v>12452</v>
          </cell>
          <cell r="Y5587">
            <v>2330000</v>
          </cell>
          <cell r="Z5587" t="str">
            <v>APOIO AO DIAGNÓSTICO – RECEPÇÃO</v>
          </cell>
          <cell r="AA5587">
            <v>10</v>
          </cell>
          <cell r="AB5587" t="str">
            <v>MÓVEIS E UTENSÍLIOS</v>
          </cell>
          <cell r="AC5587">
            <v>698</v>
          </cell>
          <cell r="AD5587" t="str">
            <v>BOM</v>
          </cell>
        </row>
        <row r="5588">
          <cell r="X5588">
            <v>12453</v>
          </cell>
          <cell r="Y5588">
            <v>2330001</v>
          </cell>
          <cell r="Z5588" t="str">
            <v>APOIO AO DIAGNÓSTICO – RECEPÇÃO</v>
          </cell>
          <cell r="AA5588">
            <v>10</v>
          </cell>
          <cell r="AB5588" t="str">
            <v>MÓVEIS E UTENSÍLIOS</v>
          </cell>
          <cell r="AC5588">
            <v>698</v>
          </cell>
          <cell r="AD5588" t="str">
            <v>BOM</v>
          </cell>
        </row>
        <row r="5589">
          <cell r="X5589">
            <v>12454</v>
          </cell>
          <cell r="Y5589">
            <v>2330002</v>
          </cell>
          <cell r="Z5589" t="str">
            <v>APOIO AO DIAGNÓSTICO – RECEPÇÃO</v>
          </cell>
          <cell r="AA5589">
            <v>10</v>
          </cell>
          <cell r="AB5589" t="str">
            <v>MÓVEIS E UTENSÍLIOS</v>
          </cell>
          <cell r="AC5589">
            <v>698</v>
          </cell>
          <cell r="AD5589" t="str">
            <v>BOM</v>
          </cell>
        </row>
        <row r="5590">
          <cell r="X5590">
            <v>12455</v>
          </cell>
          <cell r="Y5590">
            <v>2330003</v>
          </cell>
          <cell r="Z5590" t="str">
            <v>APOIO AO DIAGNÓSTICO – RECEPÇÃO</v>
          </cell>
          <cell r="AA5590">
            <v>10</v>
          </cell>
          <cell r="AB5590" t="str">
            <v>MÓVEIS E UTENSÍLIOS</v>
          </cell>
          <cell r="AC5590">
            <v>698</v>
          </cell>
          <cell r="AD5590" t="str">
            <v>BOM</v>
          </cell>
        </row>
        <row r="5591">
          <cell r="X5591">
            <v>12456</v>
          </cell>
          <cell r="Y5591">
            <v>2330004</v>
          </cell>
          <cell r="Z5591" t="str">
            <v>APOIO AO DIAGNÓSTICO – RECEPÇÃO</v>
          </cell>
          <cell r="AA5591">
            <v>10</v>
          </cell>
          <cell r="AB5591" t="str">
            <v>MÓVEIS E UTENSÍLIOS</v>
          </cell>
          <cell r="AC5591">
            <v>698</v>
          </cell>
          <cell r="AD5591" t="str">
            <v>BOM</v>
          </cell>
        </row>
        <row r="5592">
          <cell r="X5592">
            <v>12457</v>
          </cell>
          <cell r="Y5592">
            <v>2330006</v>
          </cell>
          <cell r="Z5592" t="str">
            <v>AMBULATÓRIO – ALA E</v>
          </cell>
          <cell r="AA5592">
            <v>10</v>
          </cell>
          <cell r="AB5592" t="str">
            <v>MÓVEIS E UTENSÍLIOS</v>
          </cell>
          <cell r="AC5592">
            <v>698</v>
          </cell>
          <cell r="AD5592" t="str">
            <v>BOM</v>
          </cell>
        </row>
        <row r="5593">
          <cell r="X5593">
            <v>12458</v>
          </cell>
          <cell r="Y5593">
            <v>2330008</v>
          </cell>
          <cell r="Z5593" t="str">
            <v>APOIO AO DIAGNÓSTICO</v>
          </cell>
          <cell r="AA5593">
            <v>10</v>
          </cell>
          <cell r="AB5593" t="str">
            <v>MÓVEIS E UTENSÍLIOS</v>
          </cell>
          <cell r="AC5593">
            <v>698</v>
          </cell>
          <cell r="AD5593" t="str">
            <v>BOM</v>
          </cell>
        </row>
        <row r="5594">
          <cell r="X5594">
            <v>12459</v>
          </cell>
          <cell r="Y5594">
            <v>2330007</v>
          </cell>
          <cell r="Z5594" t="str">
            <v>APOIO AO DIAGNÓSTICO – RECEPÇÃO</v>
          </cell>
          <cell r="AA5594">
            <v>10</v>
          </cell>
          <cell r="AB5594" t="str">
            <v>MÓVEIS E UTENSÍLIOS</v>
          </cell>
          <cell r="AC5594">
            <v>698</v>
          </cell>
          <cell r="AD5594" t="str">
            <v>BOM</v>
          </cell>
        </row>
        <row r="5595">
          <cell r="X5595">
            <v>12460</v>
          </cell>
          <cell r="Y5595">
            <v>233009</v>
          </cell>
          <cell r="Z5595" t="str">
            <v>APOIO AO DIAGNÓSTICO</v>
          </cell>
          <cell r="AA5595">
            <v>10</v>
          </cell>
          <cell r="AB5595" t="str">
            <v>MÓVEIS E UTENSÍLIOS</v>
          </cell>
          <cell r="AC5595">
            <v>698</v>
          </cell>
          <cell r="AD5595" t="str">
            <v>BOM</v>
          </cell>
        </row>
        <row r="5596">
          <cell r="X5596">
            <v>12461</v>
          </cell>
          <cell r="Y5596">
            <v>233010</v>
          </cell>
          <cell r="Z5596" t="str">
            <v>APOIO AO DIAGNÓSTICO</v>
          </cell>
          <cell r="AA5596">
            <v>10</v>
          </cell>
          <cell r="AB5596" t="str">
            <v>MÓVEIS E UTENSÍLIOS</v>
          </cell>
          <cell r="AC5596">
            <v>698</v>
          </cell>
          <cell r="AD5596" t="str">
            <v>BOM</v>
          </cell>
        </row>
        <row r="5597">
          <cell r="X5597">
            <v>12462</v>
          </cell>
          <cell r="Y5597">
            <v>233011</v>
          </cell>
          <cell r="Z5597" t="str">
            <v>APOIO AO DIAGNÓSTICO</v>
          </cell>
          <cell r="AA5597">
            <v>10</v>
          </cell>
          <cell r="AB5597" t="str">
            <v>MÓVEIS E UTENSÍLIOS</v>
          </cell>
          <cell r="AC5597">
            <v>698</v>
          </cell>
          <cell r="AD5597" t="str">
            <v>BOM</v>
          </cell>
        </row>
        <row r="5598">
          <cell r="X5598">
            <v>12463</v>
          </cell>
          <cell r="Y5598">
            <v>233012</v>
          </cell>
          <cell r="Z5598" t="str">
            <v>APOIO AO DIAGNÓSTICO</v>
          </cell>
          <cell r="AA5598">
            <v>10</v>
          </cell>
          <cell r="AB5598" t="str">
            <v>MÓVEIS E UTENSÍLIOS</v>
          </cell>
          <cell r="AC5598">
            <v>698</v>
          </cell>
          <cell r="AD5598" t="str">
            <v>BOM</v>
          </cell>
        </row>
        <row r="5599">
          <cell r="X5599">
            <v>12464</v>
          </cell>
          <cell r="Y5599">
            <v>233013</v>
          </cell>
          <cell r="Z5599" t="str">
            <v>APOIO AO DIAGNÓSTICO</v>
          </cell>
          <cell r="AA5599">
            <v>10</v>
          </cell>
          <cell r="AB5599" t="str">
            <v>MÓVEIS E UTENSÍLIOS</v>
          </cell>
          <cell r="AC5599">
            <v>698</v>
          </cell>
          <cell r="AD5599" t="str">
            <v>BOM</v>
          </cell>
        </row>
        <row r="5600">
          <cell r="X5600">
            <v>12465</v>
          </cell>
          <cell r="Y5600">
            <v>233014</v>
          </cell>
          <cell r="Z5600" t="str">
            <v>APOIO AO DIAGNÓSTICO</v>
          </cell>
          <cell r="AA5600">
            <v>10</v>
          </cell>
          <cell r="AB5600" t="str">
            <v>MÓVEIS E UTENSÍLIOS</v>
          </cell>
          <cell r="AC5600">
            <v>698</v>
          </cell>
          <cell r="AD5600" t="str">
            <v>BOM</v>
          </cell>
        </row>
        <row r="5601">
          <cell r="X5601">
            <v>12466</v>
          </cell>
          <cell r="Y5601">
            <v>233015</v>
          </cell>
          <cell r="Z5601" t="str">
            <v>APOIO AO DIAGNÓSTICO</v>
          </cell>
          <cell r="AA5601">
            <v>10</v>
          </cell>
          <cell r="AB5601" t="str">
            <v>MÓVEIS E UTENSÍLIOS</v>
          </cell>
          <cell r="AC5601">
            <v>698</v>
          </cell>
          <cell r="AD5601" t="str">
            <v>BOM</v>
          </cell>
        </row>
        <row r="5602">
          <cell r="X5602">
            <v>12467</v>
          </cell>
          <cell r="Y5602">
            <v>2330016</v>
          </cell>
          <cell r="Z5602" t="str">
            <v>APOIO AO DIAGNÓSTICO</v>
          </cell>
          <cell r="AA5602">
            <v>10</v>
          </cell>
          <cell r="AB5602" t="str">
            <v>MÓVEIS E UTENSÍLIOS</v>
          </cell>
          <cell r="AC5602">
            <v>698</v>
          </cell>
          <cell r="AD5602" t="str">
            <v>BOM</v>
          </cell>
        </row>
        <row r="5603">
          <cell r="X5603">
            <v>12468</v>
          </cell>
          <cell r="Y5603">
            <v>2330017</v>
          </cell>
          <cell r="Z5603" t="str">
            <v>APOIO AO DIAGNÓSTICO</v>
          </cell>
          <cell r="AA5603">
            <v>10</v>
          </cell>
          <cell r="AB5603" t="str">
            <v>MÓVEIS E UTENSÍLIOS</v>
          </cell>
          <cell r="AC5603">
            <v>698</v>
          </cell>
          <cell r="AD5603" t="str">
            <v>BOM</v>
          </cell>
        </row>
        <row r="5604">
          <cell r="X5604">
            <v>12469</v>
          </cell>
          <cell r="Y5604">
            <v>2330018</v>
          </cell>
          <cell r="Z5604" t="str">
            <v>APOIO AO DIAGNÓSTICO</v>
          </cell>
          <cell r="AA5604">
            <v>10</v>
          </cell>
          <cell r="AB5604" t="str">
            <v>MÓVEIS E UTENSÍLIOS</v>
          </cell>
          <cell r="AC5604">
            <v>698</v>
          </cell>
          <cell r="AD5604" t="str">
            <v>BOM</v>
          </cell>
        </row>
        <row r="5605">
          <cell r="X5605">
            <v>12470</v>
          </cell>
          <cell r="Y5605">
            <v>2330019</v>
          </cell>
          <cell r="Z5605" t="str">
            <v>APOIO AO DIAGNÓSTICO</v>
          </cell>
          <cell r="AA5605">
            <v>10</v>
          </cell>
          <cell r="AB5605" t="str">
            <v>MÓVEIS E UTENSÍLIOS</v>
          </cell>
          <cell r="AC5605">
            <v>698</v>
          </cell>
          <cell r="AD5605" t="str">
            <v>BOM</v>
          </cell>
        </row>
        <row r="5606">
          <cell r="X5606">
            <v>12471</v>
          </cell>
          <cell r="Y5606">
            <v>2330020</v>
          </cell>
          <cell r="Z5606" t="str">
            <v>APOIO AO DIAGNÓSTICO</v>
          </cell>
          <cell r="AA5606">
            <v>10</v>
          </cell>
          <cell r="AB5606" t="str">
            <v>MÓVEIS E UTENSÍLIOS</v>
          </cell>
          <cell r="AC5606">
            <v>698</v>
          </cell>
          <cell r="AD5606" t="str">
            <v>BOM</v>
          </cell>
        </row>
        <row r="5607">
          <cell r="X5607">
            <v>12472</v>
          </cell>
          <cell r="Y5607">
            <v>2330021</v>
          </cell>
          <cell r="Z5607" t="str">
            <v>APOIO AO DIAGNÓSTICO</v>
          </cell>
          <cell r="AA5607">
            <v>10</v>
          </cell>
          <cell r="AB5607" t="str">
            <v>MÓVEIS E UTENSÍLIOS</v>
          </cell>
          <cell r="AC5607">
            <v>698</v>
          </cell>
          <cell r="AD5607" t="str">
            <v>BOM</v>
          </cell>
        </row>
        <row r="5608">
          <cell r="X5608">
            <v>12473</v>
          </cell>
          <cell r="Y5608">
            <v>2330022</v>
          </cell>
          <cell r="Z5608" t="str">
            <v>APOIO AO DIAGNÓSTICO</v>
          </cell>
          <cell r="AA5608">
            <v>10</v>
          </cell>
          <cell r="AB5608" t="str">
            <v>MÓVEIS E UTENSÍLIOS</v>
          </cell>
          <cell r="AC5608">
            <v>698</v>
          </cell>
          <cell r="AD5608" t="str">
            <v>BOM</v>
          </cell>
        </row>
        <row r="5609">
          <cell r="X5609">
            <v>12474</v>
          </cell>
          <cell r="Y5609">
            <v>2330023</v>
          </cell>
          <cell r="Z5609" t="str">
            <v>APOIO AO DIAGNÓSTICO</v>
          </cell>
          <cell r="AA5609">
            <v>10</v>
          </cell>
          <cell r="AB5609" t="str">
            <v>MÓVEIS E UTENSÍLIOS</v>
          </cell>
          <cell r="AC5609">
            <v>698</v>
          </cell>
          <cell r="AD5609" t="str">
            <v>BOM</v>
          </cell>
        </row>
        <row r="5610">
          <cell r="X5610">
            <v>12433</v>
          </cell>
          <cell r="Y5610">
            <v>2344069</v>
          </cell>
          <cell r="Z5610" t="str">
            <v>U.T.I</v>
          </cell>
          <cell r="AA5610">
            <v>5</v>
          </cell>
          <cell r="AB5610" t="str">
            <v>MAQ. E EQUIPAMENTOS</v>
          </cell>
          <cell r="AC5610">
            <v>36995</v>
          </cell>
          <cell r="AD5610" t="str">
            <v>BOM</v>
          </cell>
        </row>
        <row r="5611">
          <cell r="X5611">
            <v>12432</v>
          </cell>
          <cell r="Y5611">
            <v>2344070</v>
          </cell>
          <cell r="Z5611" t="str">
            <v>CENTRO CIRÚRGICO</v>
          </cell>
          <cell r="AA5611">
            <v>5</v>
          </cell>
          <cell r="AB5611" t="str">
            <v>MAQ. E EQUIPAMENTOS</v>
          </cell>
          <cell r="AC5611">
            <v>34495</v>
          </cell>
          <cell r="AD5611" t="str">
            <v>BOM</v>
          </cell>
        </row>
        <row r="5612">
          <cell r="X5612">
            <v>12479</v>
          </cell>
          <cell r="Y5612">
            <v>2343818</v>
          </cell>
          <cell r="Z5612" t="str">
            <v>GERÊNCIA DE PESSOAL – FREQUÊNCIA</v>
          </cell>
          <cell r="AA5612">
            <v>6</v>
          </cell>
          <cell r="AB5612" t="str">
            <v>MÓVEIS E UTENSÍLIOS</v>
          </cell>
          <cell r="AC5612">
            <v>465</v>
          </cell>
          <cell r="AD5612" t="str">
            <v>BOM</v>
          </cell>
        </row>
        <row r="5613">
          <cell r="X5613">
            <v>12480</v>
          </cell>
          <cell r="Y5613">
            <v>2343819</v>
          </cell>
          <cell r="Z5613" t="str">
            <v>GERÊNCIA DE PESSOAL – FREQUÊNCIA</v>
          </cell>
          <cell r="AA5613">
            <v>6</v>
          </cell>
          <cell r="AB5613" t="str">
            <v>MÓVEIS E UTENSÍLIOS</v>
          </cell>
          <cell r="AC5613">
            <v>465</v>
          </cell>
          <cell r="AD5613" t="str">
            <v>BOM</v>
          </cell>
        </row>
        <row r="5614">
          <cell r="X5614">
            <v>12481</v>
          </cell>
          <cell r="Y5614">
            <v>2343820</v>
          </cell>
          <cell r="Z5614" t="str">
            <v>GERÊNCIA DE PESSOAL – FREQUÊNCIA</v>
          </cell>
          <cell r="AA5614">
            <v>6</v>
          </cell>
          <cell r="AB5614" t="str">
            <v>MÓVEIS E UTENSÍLIOS</v>
          </cell>
          <cell r="AC5614">
            <v>465</v>
          </cell>
          <cell r="AD5614" t="str">
            <v>BOM</v>
          </cell>
        </row>
        <row r="5615">
          <cell r="X5615">
            <v>12482</v>
          </cell>
          <cell r="Y5615">
            <v>2343821</v>
          </cell>
          <cell r="Z5615" t="str">
            <v>GERÊNCIA DE PESSOAL – FREQUÊNCIA</v>
          </cell>
          <cell r="AA5615">
            <v>6</v>
          </cell>
          <cell r="AB5615" t="str">
            <v>MÓVEIS E UTENSÍLIOS</v>
          </cell>
          <cell r="AC5615">
            <v>465</v>
          </cell>
          <cell r="AD5615" t="str">
            <v>BOM</v>
          </cell>
        </row>
        <row r="5616">
          <cell r="X5616">
            <v>12483</v>
          </cell>
          <cell r="Y5616">
            <v>2343822</v>
          </cell>
          <cell r="Z5616" t="str">
            <v>GERÊNCIA DE PESSOAL – FREQUÊNCIA</v>
          </cell>
          <cell r="AA5616">
            <v>6</v>
          </cell>
          <cell r="AB5616" t="str">
            <v>MÓVEIS E UTENSÍLIOS</v>
          </cell>
          <cell r="AC5616">
            <v>465</v>
          </cell>
          <cell r="AD5616" t="str">
            <v>BOM</v>
          </cell>
        </row>
        <row r="5617">
          <cell r="X5617">
            <v>12477</v>
          </cell>
          <cell r="Y5617">
            <v>2343813</v>
          </cell>
          <cell r="Z5617" t="str">
            <v>CUIDADOS PALIATIVOS – ENFERMARIAS</v>
          </cell>
          <cell r="AA5617">
            <v>10</v>
          </cell>
          <cell r="AB5617" t="str">
            <v>MAQ. E EQUIPAMENTOS</v>
          </cell>
          <cell r="AC5617">
            <v>1345</v>
          </cell>
          <cell r="AD5617" t="str">
            <v>BOM</v>
          </cell>
        </row>
        <row r="5618">
          <cell r="X5618">
            <v>12476</v>
          </cell>
          <cell r="Y5618">
            <v>2343814</v>
          </cell>
          <cell r="Z5618" t="str">
            <v>GALPÃO ALMOXARIFADO</v>
          </cell>
          <cell r="AA5618">
            <v>10</v>
          </cell>
          <cell r="AB5618" t="str">
            <v>MAQ. E EQUIPAMENTOS</v>
          </cell>
          <cell r="AC5618">
            <v>1345</v>
          </cell>
          <cell r="AD5618" t="str">
            <v>RUIM</v>
          </cell>
        </row>
        <row r="5619">
          <cell r="X5619">
            <v>12475</v>
          </cell>
          <cell r="Y5619">
            <v>2343815</v>
          </cell>
          <cell r="Z5619" t="str">
            <v>CUIDADOS PALIATIVOS – ENFERMARIAS</v>
          </cell>
          <cell r="AA5619">
            <v>10</v>
          </cell>
          <cell r="AB5619" t="str">
            <v>MAQ. E EQUIPAMENTOS</v>
          </cell>
          <cell r="AC5619">
            <v>950</v>
          </cell>
          <cell r="AD5619" t="str">
            <v>BOM</v>
          </cell>
        </row>
        <row r="5620">
          <cell r="X5620">
            <v>12478</v>
          </cell>
          <cell r="Y5620">
            <v>2343816</v>
          </cell>
          <cell r="Z5620" t="str">
            <v>CUIDADOS PALIATIVOS – ENFERMARIAS</v>
          </cell>
          <cell r="AA5620">
            <v>10</v>
          </cell>
          <cell r="AB5620" t="str">
            <v>MAQ. E EQUIPAMENTOS</v>
          </cell>
          <cell r="AC5620">
            <v>950</v>
          </cell>
          <cell r="AD5620" t="str">
            <v>BOM</v>
          </cell>
        </row>
        <row r="5621">
          <cell r="X5621">
            <v>12484</v>
          </cell>
          <cell r="Y5621">
            <v>2354420</v>
          </cell>
          <cell r="Z5621" t="str">
            <v>NUTRIÇÃO</v>
          </cell>
          <cell r="AA5621">
            <v>5</v>
          </cell>
          <cell r="AB5621" t="str">
            <v>MAQ. E EQUIPAMENTOS</v>
          </cell>
          <cell r="AC5621">
            <v>471</v>
          </cell>
          <cell r="AD5621" t="str">
            <v>BOM</v>
          </cell>
        </row>
        <row r="5622">
          <cell r="X5622">
            <v>12485</v>
          </cell>
          <cell r="Y5622">
            <v>2354421</v>
          </cell>
          <cell r="Z5622" t="str">
            <v>CENTRO CIRÚRGICO – COPA</v>
          </cell>
          <cell r="AA5622">
            <v>6</v>
          </cell>
          <cell r="AB5622" t="str">
            <v>MAQ. E EQUIPAMENTOS</v>
          </cell>
          <cell r="AC5622">
            <v>1285</v>
          </cell>
          <cell r="AD5622" t="str">
            <v>BOM</v>
          </cell>
        </row>
        <row r="5623">
          <cell r="X5623">
            <v>12497</v>
          </cell>
          <cell r="Y5623">
            <v>2354424</v>
          </cell>
          <cell r="Z5623" t="str">
            <v>APOIO AO DIAGNÓSTICO</v>
          </cell>
          <cell r="AA5623">
            <v>6</v>
          </cell>
          <cell r="AB5623" t="str">
            <v>MAQ. E EQUIPAMENTOS</v>
          </cell>
          <cell r="AC5623">
            <v>1075</v>
          </cell>
          <cell r="AD5623" t="str">
            <v>BOM</v>
          </cell>
        </row>
        <row r="5624">
          <cell r="X5624">
            <v>12493</v>
          </cell>
          <cell r="Y5624">
            <v>2354425</v>
          </cell>
          <cell r="Z5624" t="str">
            <v>CHI - NUCLEO ADMINISTRATIVO</v>
          </cell>
          <cell r="AA5624">
            <v>6</v>
          </cell>
          <cell r="AB5624" t="str">
            <v>MAQ. E EQUIPAMENTOS</v>
          </cell>
          <cell r="AC5624">
            <v>94.5</v>
          </cell>
          <cell r="AD5624" t="str">
            <v>BOM</v>
          </cell>
        </row>
        <row r="5625">
          <cell r="X5625">
            <v>12494</v>
          </cell>
          <cell r="Y5625">
            <v>2354426</v>
          </cell>
          <cell r="Z5625" t="str">
            <v>APOIO AO DIAGNÓSTICO</v>
          </cell>
          <cell r="AA5625">
            <v>6</v>
          </cell>
          <cell r="AB5625" t="str">
            <v>MAQ. E EQUIPAMENTOS</v>
          </cell>
          <cell r="AC5625">
            <v>94.5</v>
          </cell>
          <cell r="AD5625" t="str">
            <v>BOM</v>
          </cell>
        </row>
        <row r="5626">
          <cell r="X5626">
            <v>12495</v>
          </cell>
          <cell r="Y5626">
            <v>2354427</v>
          </cell>
          <cell r="Z5626" t="str">
            <v>APOIO AO DIAGNÓSTICO</v>
          </cell>
          <cell r="AA5626">
            <v>6</v>
          </cell>
          <cell r="AB5626" t="str">
            <v>MAQ. E EQUIPAMENTOS</v>
          </cell>
          <cell r="AC5626">
            <v>94.5</v>
          </cell>
          <cell r="AD5626" t="str">
            <v>BOM</v>
          </cell>
        </row>
        <row r="5627">
          <cell r="X5627">
            <v>12496</v>
          </cell>
          <cell r="Y5627">
            <v>2354428</v>
          </cell>
          <cell r="Z5627" t="str">
            <v>CENTRO CIRÚRGICO</v>
          </cell>
          <cell r="AA5627">
            <v>6</v>
          </cell>
          <cell r="AB5627" t="str">
            <v>MAQ. E EQUIPAMENTOS</v>
          </cell>
          <cell r="AC5627">
            <v>94.5</v>
          </cell>
          <cell r="AD5627" t="str">
            <v>BOM</v>
          </cell>
        </row>
        <row r="5628">
          <cell r="X5628">
            <v>12486</v>
          </cell>
          <cell r="Y5628">
            <v>2354306</v>
          </cell>
          <cell r="Z5628" t="str">
            <v>CENTRO CIRÚRGICO - SALAS DE CIRURGIA</v>
          </cell>
          <cell r="AA5628">
            <v>10</v>
          </cell>
          <cell r="AB5628" t="str">
            <v>MAQ. E EQUIPAMENTOS</v>
          </cell>
          <cell r="AC5628">
            <v>1402.5</v>
          </cell>
          <cell r="AD5628" t="str">
            <v>BOM</v>
          </cell>
        </row>
        <row r="5629">
          <cell r="X5629">
            <v>12487</v>
          </cell>
          <cell r="Y5629">
            <v>2354304</v>
          </cell>
          <cell r="Z5629" t="str">
            <v>CENTRO CIRÚRGICO - SALAS DE CIRURGIA</v>
          </cell>
          <cell r="AA5629">
            <v>10</v>
          </cell>
          <cell r="AB5629" t="str">
            <v>MAQ. E EQUIPAMENTOS</v>
          </cell>
          <cell r="AC5629">
            <v>1402.5</v>
          </cell>
          <cell r="AD5629" t="str">
            <v>BOM</v>
          </cell>
        </row>
        <row r="5630">
          <cell r="X5630">
            <v>12488</v>
          </cell>
          <cell r="Y5630">
            <v>2354307</v>
          </cell>
          <cell r="Z5630" t="str">
            <v>CENTRO CIRÚRGICO - SALAS DE CIRURGIA</v>
          </cell>
          <cell r="AA5630">
            <v>10</v>
          </cell>
          <cell r="AB5630" t="str">
            <v>MAQ. E EQUIPAMENTOS</v>
          </cell>
          <cell r="AC5630">
            <v>1402.5</v>
          </cell>
          <cell r="AD5630" t="str">
            <v>BOM</v>
          </cell>
        </row>
        <row r="5631">
          <cell r="X5631">
            <v>12489</v>
          </cell>
          <cell r="Y5631">
            <v>2354305</v>
          </cell>
          <cell r="Z5631" t="str">
            <v>CUIDADOS PALIATIVOS</v>
          </cell>
          <cell r="AA5631">
            <v>10</v>
          </cell>
          <cell r="AB5631" t="str">
            <v>MAQ. E EQUIPAMENTOS</v>
          </cell>
          <cell r="AC5631">
            <v>1402.5</v>
          </cell>
          <cell r="AD5631" t="str">
            <v>BOM</v>
          </cell>
        </row>
        <row r="5632">
          <cell r="X5632">
            <v>12490</v>
          </cell>
          <cell r="Y5632">
            <v>2354308</v>
          </cell>
          <cell r="Z5632" t="str">
            <v>CLINICA MÉDICA  - SALA DE EQUIPAMENTOS</v>
          </cell>
          <cell r="AA5632">
            <v>10</v>
          </cell>
          <cell r="AB5632" t="str">
            <v>MAQ. E EQUIPAMENTOS</v>
          </cell>
          <cell r="AC5632">
            <v>1402.5</v>
          </cell>
          <cell r="AD5632" t="str">
            <v>BOM</v>
          </cell>
        </row>
        <row r="5633">
          <cell r="X5633">
            <v>12491</v>
          </cell>
          <cell r="Y5633">
            <v>2354309</v>
          </cell>
          <cell r="Z5633" t="str">
            <v>CLINICA MÉDICA  - SALA DE EQUIPAMENTOS</v>
          </cell>
          <cell r="AA5633">
            <v>10</v>
          </cell>
          <cell r="AB5633" t="str">
            <v>MAQ. E EQUIPAMENTOS</v>
          </cell>
          <cell r="AC5633">
            <v>1402.5</v>
          </cell>
          <cell r="AD5633" t="str">
            <v>BOM</v>
          </cell>
        </row>
        <row r="5634">
          <cell r="X5634">
            <v>12492</v>
          </cell>
          <cell r="Y5634">
            <v>2354310</v>
          </cell>
          <cell r="Z5634" t="str">
            <v>CLÍNICA CIRÚRGICA – SALA DE EQUIPAMENTOS</v>
          </cell>
          <cell r="AA5634">
            <v>10</v>
          </cell>
          <cell r="AB5634" t="str">
            <v>MAQ. E EQUIPAMENTOS</v>
          </cell>
          <cell r="AC5634">
            <v>1402.5</v>
          </cell>
          <cell r="AD5634" t="str">
            <v>BOM</v>
          </cell>
        </row>
        <row r="5635">
          <cell r="X5635">
            <v>12540</v>
          </cell>
          <cell r="Y5635">
            <v>2354365</v>
          </cell>
          <cell r="Z5635" t="str">
            <v>CENTRO CIRÚRGICO</v>
          </cell>
          <cell r="AA5635">
            <v>10</v>
          </cell>
          <cell r="AB5635" t="str">
            <v>INSTRUMENTAIS CIRURGICOS</v>
          </cell>
          <cell r="AC5635">
            <v>6038.5625</v>
          </cell>
          <cell r="AD5635" t="str">
            <v>BOM</v>
          </cell>
        </row>
        <row r="5636">
          <cell r="X5636">
            <v>12541</v>
          </cell>
          <cell r="Y5636">
            <v>2354366</v>
          </cell>
          <cell r="Z5636" t="str">
            <v>CENTRO CIRÚRGICO</v>
          </cell>
          <cell r="AA5636">
            <v>10</v>
          </cell>
          <cell r="AB5636" t="str">
            <v>INSTRUMENTAIS CIRURGICOS</v>
          </cell>
          <cell r="AC5636">
            <v>6038.5625</v>
          </cell>
          <cell r="AD5636" t="str">
            <v>BOM</v>
          </cell>
        </row>
        <row r="5637">
          <cell r="X5637">
            <v>12542</v>
          </cell>
          <cell r="Y5637">
            <v>2354367</v>
          </cell>
          <cell r="Z5637" t="str">
            <v>CENTRO CIRÚRGICO</v>
          </cell>
          <cell r="AA5637">
            <v>10</v>
          </cell>
          <cell r="AB5637" t="str">
            <v>INSTRUMENTAIS CIRURGICOS</v>
          </cell>
          <cell r="AC5637">
            <v>6038.5625</v>
          </cell>
          <cell r="AD5637" t="str">
            <v>BOM</v>
          </cell>
        </row>
        <row r="5638">
          <cell r="X5638">
            <v>12543</v>
          </cell>
          <cell r="Y5638">
            <v>2354368</v>
          </cell>
          <cell r="Z5638" t="str">
            <v>CENTRO CIRÚRGICO</v>
          </cell>
          <cell r="AA5638">
            <v>10</v>
          </cell>
          <cell r="AB5638" t="str">
            <v>INSTRUMENTAIS CIRURGICOS</v>
          </cell>
          <cell r="AC5638">
            <v>6038.5625</v>
          </cell>
          <cell r="AD5638" t="str">
            <v>BOM</v>
          </cell>
        </row>
        <row r="5639">
          <cell r="X5639">
            <v>12544</v>
          </cell>
          <cell r="Y5639">
            <v>2354356</v>
          </cell>
          <cell r="Z5639" t="str">
            <v>CENTRO CIRÚRGICO</v>
          </cell>
          <cell r="AA5639">
            <v>10</v>
          </cell>
          <cell r="AB5639" t="str">
            <v>MAQ. E EQUIPAMENTOS</v>
          </cell>
          <cell r="AC5639">
            <v>14000</v>
          </cell>
          <cell r="AD5639" t="str">
            <v>BOM</v>
          </cell>
        </row>
        <row r="5640">
          <cell r="X5640">
            <v>12545</v>
          </cell>
          <cell r="Y5640">
            <v>2354357</v>
          </cell>
          <cell r="Z5640" t="str">
            <v>CENTRO CIRÚRGICO</v>
          </cell>
          <cell r="AA5640">
            <v>10</v>
          </cell>
          <cell r="AB5640" t="str">
            <v>MAQ. E EQUIPAMENTOS</v>
          </cell>
          <cell r="AC5640">
            <v>14000</v>
          </cell>
          <cell r="AD5640" t="str">
            <v>BOM</v>
          </cell>
        </row>
        <row r="5641">
          <cell r="X5641">
            <v>12546</v>
          </cell>
          <cell r="Y5641">
            <v>2354358</v>
          </cell>
          <cell r="Z5641" t="str">
            <v>CENTRO CIRÚRGICO</v>
          </cell>
          <cell r="AA5641">
            <v>10</v>
          </cell>
          <cell r="AB5641" t="str">
            <v>MAQ. E EQUIPAMENTOS</v>
          </cell>
          <cell r="AC5641">
            <v>14000</v>
          </cell>
          <cell r="AD5641" t="str">
            <v>BOM</v>
          </cell>
        </row>
        <row r="5642">
          <cell r="X5642">
            <v>12330</v>
          </cell>
          <cell r="Y5642">
            <v>2354449</v>
          </cell>
          <cell r="Z5642" t="str">
            <v>CENTRO CIRÚRGICO VESTIARIO FEMININO</v>
          </cell>
          <cell r="AA5642">
            <v>10</v>
          </cell>
          <cell r="AB5642" t="str">
            <v>MÓVEIS E UTENSÍLIOS</v>
          </cell>
          <cell r="AC5642">
            <v>1181.69585</v>
          </cell>
          <cell r="AD5642" t="str">
            <v>BOM</v>
          </cell>
        </row>
        <row r="5643">
          <cell r="X5643">
            <v>12331</v>
          </cell>
          <cell r="Y5643">
            <v>2354450</v>
          </cell>
          <cell r="Z5643" t="str">
            <v>CENTRO CIRÚRGICO VESTIARIO FEMININO</v>
          </cell>
          <cell r="AA5643">
            <v>10</v>
          </cell>
          <cell r="AB5643" t="str">
            <v>MÓVEIS E UTENSÍLIOS</v>
          </cell>
          <cell r="AC5643">
            <v>1181.69585</v>
          </cell>
          <cell r="AD5643" t="str">
            <v>BOM</v>
          </cell>
        </row>
        <row r="5644">
          <cell r="X5644">
            <v>12332</v>
          </cell>
          <cell r="Y5644">
            <v>2354451</v>
          </cell>
          <cell r="Z5644" t="str">
            <v>CENTRO CIRÚRGICO VESTIARIO FEMININO</v>
          </cell>
          <cell r="AA5644">
            <v>10</v>
          </cell>
          <cell r="AB5644" t="str">
            <v>MÓVEIS E UTENSÍLIOS</v>
          </cell>
          <cell r="AC5644">
            <v>1181.69585</v>
          </cell>
          <cell r="AD5644" t="str">
            <v>BOM</v>
          </cell>
        </row>
        <row r="5645">
          <cell r="X5645">
            <v>12333</v>
          </cell>
          <cell r="Y5645">
            <v>2354452</v>
          </cell>
          <cell r="Z5645" t="str">
            <v>CENTRO CIRÚRGICO VESTIARIO FEMININO</v>
          </cell>
          <cell r="AA5645">
            <v>10</v>
          </cell>
          <cell r="AB5645" t="str">
            <v>MÓVEIS E UTENSÍLIOS</v>
          </cell>
          <cell r="AC5645">
            <v>1181.69585</v>
          </cell>
          <cell r="AD5645" t="str">
            <v>BOM</v>
          </cell>
        </row>
        <row r="5646">
          <cell r="X5646">
            <v>12334</v>
          </cell>
          <cell r="Y5646">
            <v>2354453</v>
          </cell>
          <cell r="Z5646" t="str">
            <v>CENTRO CIRÚRGICO VESTIARIO MASCULINO</v>
          </cell>
          <cell r="AA5646">
            <v>10</v>
          </cell>
          <cell r="AB5646" t="str">
            <v>MÓVEIS E UTENSÍLIOS</v>
          </cell>
          <cell r="AC5646">
            <v>1181.69585</v>
          </cell>
          <cell r="AD5646" t="str">
            <v>BOM</v>
          </cell>
        </row>
        <row r="5647">
          <cell r="X5647">
            <v>12335</v>
          </cell>
          <cell r="Y5647">
            <v>2354454</v>
          </cell>
          <cell r="Z5647" t="str">
            <v>CENTRO CIRÚRGICO VESTIARIO MASCULINO</v>
          </cell>
          <cell r="AA5647">
            <v>10</v>
          </cell>
          <cell r="AB5647" t="str">
            <v>MÓVEIS E UTENSÍLIOS</v>
          </cell>
          <cell r="AC5647">
            <v>1181.69585</v>
          </cell>
          <cell r="AD5647" t="str">
            <v>BOM</v>
          </cell>
        </row>
        <row r="5648">
          <cell r="X5648">
            <v>12336</v>
          </cell>
          <cell r="Y5648">
            <v>2354455</v>
          </cell>
          <cell r="Z5648" t="str">
            <v>UTI VESTIARIO MASCULINO</v>
          </cell>
          <cell r="AA5648">
            <v>10</v>
          </cell>
          <cell r="AB5648" t="str">
            <v>MÓVEIS E UTENSÍLIOS</v>
          </cell>
          <cell r="AC5648">
            <v>1181.69585</v>
          </cell>
          <cell r="AD5648" t="str">
            <v>BOM</v>
          </cell>
        </row>
        <row r="5649">
          <cell r="X5649">
            <v>12337</v>
          </cell>
          <cell r="Y5649">
            <v>2354456</v>
          </cell>
          <cell r="Z5649" t="str">
            <v>CENTRO CIRÚRGICO VESTIARIO MASCULINO</v>
          </cell>
          <cell r="AA5649">
            <v>10</v>
          </cell>
          <cell r="AB5649" t="str">
            <v>MÓVEIS E UTENSÍLIOS</v>
          </cell>
          <cell r="AC5649">
            <v>1181.69585</v>
          </cell>
          <cell r="AD5649" t="str">
            <v>BOM</v>
          </cell>
        </row>
        <row r="5650">
          <cell r="X5650">
            <v>12338</v>
          </cell>
          <cell r="Y5650">
            <v>2354457</v>
          </cell>
          <cell r="Z5650" t="str">
            <v>UTI VESTIARIO FEMININO</v>
          </cell>
          <cell r="AA5650">
            <v>10</v>
          </cell>
          <cell r="AB5650" t="str">
            <v>MÓVEIS E UTENSÍLIOS</v>
          </cell>
          <cell r="AC5650">
            <v>1181.69585</v>
          </cell>
          <cell r="AD5650" t="str">
            <v>BOM</v>
          </cell>
        </row>
        <row r="5651">
          <cell r="X5651">
            <v>12339</v>
          </cell>
          <cell r="Y5651">
            <v>2354458</v>
          </cell>
          <cell r="Z5651" t="str">
            <v>AREAS COMUNS VESTIARIO FEMININO</v>
          </cell>
          <cell r="AA5651">
            <v>10</v>
          </cell>
          <cell r="AB5651" t="str">
            <v>MÓVEIS E UTENSÍLIOS</v>
          </cell>
          <cell r="AC5651">
            <v>1181.69585</v>
          </cell>
          <cell r="AD5651" t="str">
            <v>BOM</v>
          </cell>
        </row>
        <row r="5652">
          <cell r="X5652">
            <v>12340</v>
          </cell>
          <cell r="Y5652">
            <v>2354459</v>
          </cell>
          <cell r="Z5652" t="str">
            <v>AREAS COMUNS VESTIARIO FEMININO</v>
          </cell>
          <cell r="AA5652">
            <v>10</v>
          </cell>
          <cell r="AB5652" t="str">
            <v>MÓVEIS E UTENSÍLIOS</v>
          </cell>
          <cell r="AC5652">
            <v>1181.69585</v>
          </cell>
          <cell r="AD5652" t="str">
            <v>BOM</v>
          </cell>
        </row>
        <row r="5653">
          <cell r="X5653">
            <v>12341</v>
          </cell>
          <cell r="Y5653">
            <v>2354460</v>
          </cell>
          <cell r="Z5653" t="str">
            <v>AREAS COMUNS VESTIARIO FEMININO</v>
          </cell>
          <cell r="AA5653">
            <v>10</v>
          </cell>
          <cell r="AB5653" t="str">
            <v>MÓVEIS E UTENSÍLIOS</v>
          </cell>
          <cell r="AC5653">
            <v>1181.69585</v>
          </cell>
          <cell r="AD5653" t="str">
            <v>BOM</v>
          </cell>
        </row>
        <row r="5654">
          <cell r="X5654">
            <v>12342</v>
          </cell>
          <cell r="Y5654">
            <v>2354461</v>
          </cell>
          <cell r="Z5654" t="str">
            <v>AREAS COMUNS VESTIARIO FEMININO</v>
          </cell>
          <cell r="AA5654">
            <v>10</v>
          </cell>
          <cell r="AB5654" t="str">
            <v>MÓVEIS E UTENSÍLIOS</v>
          </cell>
          <cell r="AC5654">
            <v>1181.69585</v>
          </cell>
          <cell r="AD5654" t="str">
            <v>BOM</v>
          </cell>
        </row>
        <row r="5655">
          <cell r="X5655">
            <v>12343</v>
          </cell>
          <cell r="Y5655">
            <v>2354462</v>
          </cell>
          <cell r="Z5655" t="str">
            <v>AREAS COMUNS VESTIARIO FEMININO</v>
          </cell>
          <cell r="AA5655">
            <v>10</v>
          </cell>
          <cell r="AB5655" t="str">
            <v>MÓVEIS E UTENSÍLIOS</v>
          </cell>
          <cell r="AC5655">
            <v>1181.69585</v>
          </cell>
          <cell r="AD5655" t="str">
            <v>BOM</v>
          </cell>
        </row>
        <row r="5656">
          <cell r="X5656">
            <v>12344</v>
          </cell>
          <cell r="Y5656">
            <v>2354463</v>
          </cell>
          <cell r="Z5656" t="str">
            <v>AREAS COMUNS VESTIARIO FEMININO</v>
          </cell>
          <cell r="AA5656">
            <v>10</v>
          </cell>
          <cell r="AB5656" t="str">
            <v>MÓVEIS E UTENSÍLIOS</v>
          </cell>
          <cell r="AC5656">
            <v>1181.69585</v>
          </cell>
          <cell r="AD5656" t="str">
            <v>BOM</v>
          </cell>
        </row>
        <row r="5657">
          <cell r="X5657">
            <v>12345</v>
          </cell>
          <cell r="Y5657">
            <v>2354464</v>
          </cell>
          <cell r="Z5657" t="str">
            <v>AREAS COMUNS VESTIARIO FEMININO</v>
          </cell>
          <cell r="AA5657">
            <v>10</v>
          </cell>
          <cell r="AB5657" t="str">
            <v>MÓVEIS E UTENSÍLIOS</v>
          </cell>
          <cell r="AC5657">
            <v>1181.69585</v>
          </cell>
          <cell r="AD5657" t="str">
            <v>BOM</v>
          </cell>
        </row>
        <row r="5658">
          <cell r="X5658">
            <v>12346</v>
          </cell>
          <cell r="Y5658">
            <v>2354465</v>
          </cell>
          <cell r="Z5658" t="str">
            <v>AREAS COMUNS VESTIARIO FEMININO</v>
          </cell>
          <cell r="AA5658">
            <v>10</v>
          </cell>
          <cell r="AB5658" t="str">
            <v>MÓVEIS E UTENSÍLIOS</v>
          </cell>
          <cell r="AC5658">
            <v>1181.69585</v>
          </cell>
          <cell r="AD5658" t="str">
            <v>BOM</v>
          </cell>
        </row>
        <row r="5659">
          <cell r="X5659">
            <v>12347</v>
          </cell>
          <cell r="Y5659">
            <v>2354466</v>
          </cell>
          <cell r="Z5659" t="str">
            <v>AREAS COMUNS VESTIARIO FEMININO</v>
          </cell>
          <cell r="AA5659">
            <v>10</v>
          </cell>
          <cell r="AB5659" t="str">
            <v>MÓVEIS E UTENSÍLIOS</v>
          </cell>
          <cell r="AC5659">
            <v>1181.69585</v>
          </cell>
          <cell r="AD5659" t="str">
            <v>BOM</v>
          </cell>
        </row>
        <row r="5660">
          <cell r="X5660">
            <v>12348</v>
          </cell>
          <cell r="Y5660">
            <v>2354467</v>
          </cell>
          <cell r="Z5660" t="str">
            <v>AREAS COMUNS VESTIARIO FEMININO</v>
          </cell>
          <cell r="AA5660">
            <v>10</v>
          </cell>
          <cell r="AB5660" t="str">
            <v>MÓVEIS E UTENSÍLIOS</v>
          </cell>
          <cell r="AC5660">
            <v>1181.69585</v>
          </cell>
          <cell r="AD5660" t="str">
            <v>BOM</v>
          </cell>
        </row>
        <row r="5661">
          <cell r="X5661">
            <v>12349</v>
          </cell>
          <cell r="Y5661">
            <v>2354468</v>
          </cell>
          <cell r="Z5661" t="str">
            <v>AREAS COMUNS VESTIARIO FEMININO</v>
          </cell>
          <cell r="AA5661">
            <v>10</v>
          </cell>
          <cell r="AB5661" t="str">
            <v>MÓVEIS E UTENSÍLIOS</v>
          </cell>
          <cell r="AC5661">
            <v>1181.69585</v>
          </cell>
          <cell r="AD5661" t="str">
            <v>BOM</v>
          </cell>
        </row>
        <row r="5662">
          <cell r="X5662">
            <v>12350</v>
          </cell>
          <cell r="Y5662">
            <v>2354469</v>
          </cell>
          <cell r="Z5662" t="str">
            <v>AREAS COMUNS VESTIARIO FEMININO</v>
          </cell>
          <cell r="AA5662">
            <v>10</v>
          </cell>
          <cell r="AB5662" t="str">
            <v>MÓVEIS E UTENSÍLIOS</v>
          </cell>
          <cell r="AC5662">
            <v>1181.69585</v>
          </cell>
          <cell r="AD5662" t="str">
            <v>BOM</v>
          </cell>
        </row>
        <row r="5663">
          <cell r="X5663">
            <v>12351</v>
          </cell>
          <cell r="Y5663">
            <v>2354470</v>
          </cell>
          <cell r="Z5663" t="str">
            <v>AREAS COMUNS VESTIARIO FEMININO</v>
          </cell>
          <cell r="AA5663">
            <v>10</v>
          </cell>
          <cell r="AB5663" t="str">
            <v>MÓVEIS E UTENSÍLIOS</v>
          </cell>
          <cell r="AC5663">
            <v>1181.69585</v>
          </cell>
          <cell r="AD5663" t="str">
            <v>BOM</v>
          </cell>
        </row>
        <row r="5664">
          <cell r="X5664">
            <v>12352</v>
          </cell>
          <cell r="Y5664">
            <v>2354471</v>
          </cell>
          <cell r="Z5664" t="str">
            <v>AREAS COMUNS VESTIARIO FEMININO</v>
          </cell>
          <cell r="AA5664">
            <v>10</v>
          </cell>
          <cell r="AB5664" t="str">
            <v>MÓVEIS E UTENSÍLIOS</v>
          </cell>
          <cell r="AC5664">
            <v>1181.69585</v>
          </cell>
          <cell r="AD5664" t="str">
            <v>BOM</v>
          </cell>
        </row>
        <row r="5665">
          <cell r="X5665">
            <v>12353</v>
          </cell>
          <cell r="Y5665">
            <v>2354472</v>
          </cell>
          <cell r="Z5665" t="str">
            <v>AREAS COMUNS VESTIARIO FEMININO</v>
          </cell>
          <cell r="AA5665">
            <v>10</v>
          </cell>
          <cell r="AB5665" t="str">
            <v>MÓVEIS E UTENSÍLIOS</v>
          </cell>
          <cell r="AC5665">
            <v>1181.69585</v>
          </cell>
          <cell r="AD5665" t="str">
            <v>BOM</v>
          </cell>
        </row>
        <row r="5666">
          <cell r="X5666">
            <v>12354</v>
          </cell>
          <cell r="Y5666">
            <v>2354473</v>
          </cell>
          <cell r="Z5666" t="str">
            <v>AREAS COMUNS VESTIARIO FEMININO</v>
          </cell>
          <cell r="AA5666">
            <v>10</v>
          </cell>
          <cell r="AB5666" t="str">
            <v>MÓVEIS E UTENSÍLIOS</v>
          </cell>
          <cell r="AC5666">
            <v>1181.69585</v>
          </cell>
          <cell r="AD5666" t="str">
            <v>BOM</v>
          </cell>
        </row>
        <row r="5667">
          <cell r="X5667">
            <v>12355</v>
          </cell>
          <cell r="Y5667">
            <v>2354474</v>
          </cell>
          <cell r="Z5667" t="str">
            <v>AREAS COMUNS VESTIARIO FEMININO</v>
          </cell>
          <cell r="AA5667">
            <v>10</v>
          </cell>
          <cell r="AB5667" t="str">
            <v>MÓVEIS E UTENSÍLIOS</v>
          </cell>
          <cell r="AC5667">
            <v>1181.69585</v>
          </cell>
          <cell r="AD5667" t="str">
            <v>BOM</v>
          </cell>
        </row>
        <row r="5668">
          <cell r="X5668">
            <v>12356</v>
          </cell>
          <cell r="Y5668">
            <v>2354475</v>
          </cell>
          <cell r="Z5668" t="str">
            <v>AREAS COMUNS VESTIARIO MASCULINO</v>
          </cell>
          <cell r="AA5668">
            <v>10</v>
          </cell>
          <cell r="AB5668" t="str">
            <v>MÓVEIS E UTENSÍLIOS</v>
          </cell>
          <cell r="AC5668">
            <v>1181.69585</v>
          </cell>
          <cell r="AD5668" t="str">
            <v>BOM</v>
          </cell>
        </row>
        <row r="5669">
          <cell r="X5669">
            <v>12357</v>
          </cell>
          <cell r="Y5669">
            <v>2354476</v>
          </cell>
          <cell r="Z5669" t="str">
            <v>AREAS COMUNS VESTIARIO MASCULINO</v>
          </cell>
          <cell r="AA5669">
            <v>10</v>
          </cell>
          <cell r="AB5669" t="str">
            <v>MÓVEIS E UTENSÍLIOS</v>
          </cell>
          <cell r="AC5669">
            <v>1181.69585</v>
          </cell>
          <cell r="AD5669" t="str">
            <v>BOM</v>
          </cell>
        </row>
        <row r="5670">
          <cell r="X5670">
            <v>12358</v>
          </cell>
          <cell r="Y5670">
            <v>2354477</v>
          </cell>
          <cell r="Z5670" t="str">
            <v>AREAS COMUNS VESTIARIO MASCULINO</v>
          </cell>
          <cell r="AA5670">
            <v>10</v>
          </cell>
          <cell r="AB5670" t="str">
            <v>MÓVEIS E UTENSÍLIOS</v>
          </cell>
          <cell r="AC5670">
            <v>1181.69585</v>
          </cell>
          <cell r="AD5670" t="str">
            <v>BOM</v>
          </cell>
        </row>
        <row r="5671">
          <cell r="X5671">
            <v>12359</v>
          </cell>
          <cell r="Y5671">
            <v>2354478</v>
          </cell>
          <cell r="Z5671" t="str">
            <v>AREAS COMUNS VESTIARIO MASCULINO</v>
          </cell>
          <cell r="AA5671">
            <v>10</v>
          </cell>
          <cell r="AB5671" t="str">
            <v>MÓVEIS E UTENSÍLIOS</v>
          </cell>
          <cell r="AC5671">
            <v>1181.69585</v>
          </cell>
          <cell r="AD5671" t="str">
            <v>BOM</v>
          </cell>
        </row>
        <row r="5672">
          <cell r="X5672">
            <v>12360</v>
          </cell>
          <cell r="Y5672">
            <v>2354479</v>
          </cell>
          <cell r="Z5672" t="str">
            <v>AREAS COMUNS VESTIARIO MASCULINO</v>
          </cell>
          <cell r="AA5672">
            <v>10</v>
          </cell>
          <cell r="AB5672" t="str">
            <v>MÓVEIS E UTENSÍLIOS</v>
          </cell>
          <cell r="AC5672">
            <v>1181.69585</v>
          </cell>
          <cell r="AD5672" t="str">
            <v>BOM</v>
          </cell>
        </row>
        <row r="5673">
          <cell r="X5673">
            <v>12361</v>
          </cell>
          <cell r="Y5673">
            <v>2354480</v>
          </cell>
          <cell r="Z5673" t="str">
            <v>AREAS COMUNS VESTIARIO MASCULINO</v>
          </cell>
          <cell r="AA5673">
            <v>10</v>
          </cell>
          <cell r="AB5673" t="str">
            <v>MÓVEIS E UTENSÍLIOS</v>
          </cell>
          <cell r="AC5673">
            <v>1181.69585</v>
          </cell>
          <cell r="AD5673" t="str">
            <v>BOM</v>
          </cell>
        </row>
        <row r="5674">
          <cell r="X5674">
            <v>12362</v>
          </cell>
          <cell r="Y5674">
            <v>2354481</v>
          </cell>
          <cell r="Z5674" t="str">
            <v>AREAS COMUNS VESTIARIO MASCULINO</v>
          </cell>
          <cell r="AA5674">
            <v>10</v>
          </cell>
          <cell r="AB5674" t="str">
            <v>MÓVEIS E UTENSÍLIOS</v>
          </cell>
          <cell r="AC5674">
            <v>1181.69585</v>
          </cell>
          <cell r="AD5674" t="str">
            <v>BOM</v>
          </cell>
        </row>
        <row r="5675">
          <cell r="X5675">
            <v>12363</v>
          </cell>
          <cell r="Y5675">
            <v>2354485</v>
          </cell>
          <cell r="Z5675" t="str">
            <v>AREAS COMUNS VESTIARIO MASCULINO</v>
          </cell>
          <cell r="AA5675">
            <v>10</v>
          </cell>
          <cell r="AB5675" t="str">
            <v>MÓVEIS E UTENSÍLIOS</v>
          </cell>
          <cell r="AC5675">
            <v>1181.69585</v>
          </cell>
          <cell r="AD5675" t="str">
            <v>BOM</v>
          </cell>
        </row>
        <row r="5676">
          <cell r="X5676">
            <v>12364</v>
          </cell>
          <cell r="Y5676">
            <v>2354484</v>
          </cell>
          <cell r="Z5676" t="str">
            <v>AREAS COMUNS VESTIARIO MASCULINO</v>
          </cell>
          <cell r="AA5676">
            <v>10</v>
          </cell>
          <cell r="AB5676" t="str">
            <v>MÓVEIS E UTENSÍLIOS</v>
          </cell>
          <cell r="AC5676">
            <v>1181.69585</v>
          </cell>
          <cell r="AD5676" t="str">
            <v>BOM</v>
          </cell>
        </row>
        <row r="5677">
          <cell r="X5677">
            <v>12365</v>
          </cell>
          <cell r="Y5677">
            <v>2354486</v>
          </cell>
          <cell r="Z5677" t="str">
            <v>AREAS COMUNS VESTIARIO FEMININO</v>
          </cell>
          <cell r="AA5677">
            <v>10</v>
          </cell>
          <cell r="AB5677" t="str">
            <v>MÓVEIS E UTENSÍLIOS</v>
          </cell>
          <cell r="AC5677">
            <v>650.5675</v>
          </cell>
          <cell r="AD5677" t="str">
            <v>BOM</v>
          </cell>
        </row>
        <row r="5678">
          <cell r="X5678">
            <v>12366</v>
          </cell>
          <cell r="Y5678">
            <v>2354487</v>
          </cell>
          <cell r="Z5678" t="str">
            <v>CEAD</v>
          </cell>
          <cell r="AA5678">
            <v>10</v>
          </cell>
          <cell r="AB5678" t="str">
            <v>MÓVEIS E UTENSÍLIOS</v>
          </cell>
          <cell r="AC5678">
            <v>650.5675</v>
          </cell>
          <cell r="AD5678" t="str">
            <v>BOM</v>
          </cell>
        </row>
        <row r="5679">
          <cell r="X5679">
            <v>12367</v>
          </cell>
          <cell r="Y5679">
            <v>2354488</v>
          </cell>
          <cell r="Z5679" t="str">
            <v>AREAS COMUNS VESTIARIO FEMININO</v>
          </cell>
          <cell r="AA5679">
            <v>10</v>
          </cell>
          <cell r="AB5679" t="str">
            <v>MÓVEIS E UTENSÍLIOS</v>
          </cell>
          <cell r="AC5679">
            <v>650.5675</v>
          </cell>
          <cell r="AD5679" t="str">
            <v>BOM</v>
          </cell>
        </row>
        <row r="5680">
          <cell r="X5680">
            <v>12368</v>
          </cell>
          <cell r="Y5680">
            <v>2354489</v>
          </cell>
          <cell r="Z5680" t="str">
            <v>AREAS COMUNS VESTIARIO MASCULINO</v>
          </cell>
          <cell r="AA5680">
            <v>10</v>
          </cell>
          <cell r="AB5680" t="str">
            <v>MÓVEIS E UTENSÍLIOS</v>
          </cell>
          <cell r="AC5680">
            <v>650.5675</v>
          </cell>
          <cell r="AD5680" t="str">
            <v>BOM</v>
          </cell>
        </row>
        <row r="5681">
          <cell r="X5681">
            <v>12369</v>
          </cell>
          <cell r="Y5681">
            <v>2354490</v>
          </cell>
          <cell r="Z5681" t="str">
            <v>AREAS COMUNS VESTIARIO MASCULINO</v>
          </cell>
          <cell r="AA5681">
            <v>10</v>
          </cell>
          <cell r="AB5681" t="str">
            <v>MÓVEIS E UTENSÍLIOS</v>
          </cell>
          <cell r="AC5681">
            <v>650.5675</v>
          </cell>
          <cell r="AD5681" t="str">
            <v>BOM</v>
          </cell>
        </row>
        <row r="5682">
          <cell r="X5682">
            <v>12370</v>
          </cell>
          <cell r="Y5682">
            <v>2354491</v>
          </cell>
          <cell r="Z5682" t="str">
            <v>AREAS COMUNS VESTIARIO MASCULINO</v>
          </cell>
          <cell r="AA5682">
            <v>10</v>
          </cell>
          <cell r="AB5682" t="str">
            <v>MÓVEIS E UTENSÍLIOS</v>
          </cell>
          <cell r="AC5682">
            <v>650.5675</v>
          </cell>
          <cell r="AD5682" t="str">
            <v>BOM</v>
          </cell>
        </row>
        <row r="5683">
          <cell r="X5683">
            <v>12371</v>
          </cell>
          <cell r="Y5683">
            <v>2354492</v>
          </cell>
          <cell r="Z5683" t="str">
            <v>AREAS COMUNS VESTIARIO MASCULINO</v>
          </cell>
          <cell r="AA5683">
            <v>10</v>
          </cell>
          <cell r="AB5683" t="str">
            <v>MÓVEIS E UTENSÍLIOS</v>
          </cell>
          <cell r="AC5683">
            <v>650.5675</v>
          </cell>
          <cell r="AD5683" t="str">
            <v>BOM</v>
          </cell>
        </row>
        <row r="5684">
          <cell r="X5684">
            <v>12372</v>
          </cell>
          <cell r="Y5684">
            <v>2354495</v>
          </cell>
          <cell r="Z5684" t="str">
            <v>AREAS COMUNS VESTIARIO MASCULINO</v>
          </cell>
          <cell r="AA5684">
            <v>10</v>
          </cell>
          <cell r="AB5684" t="str">
            <v>MÓVEIS E UTENSÍLIOS</v>
          </cell>
          <cell r="AC5684">
            <v>650.5675</v>
          </cell>
          <cell r="AD5684" t="str">
            <v>BOM</v>
          </cell>
        </row>
        <row r="5685">
          <cell r="X5685">
            <v>12319</v>
          </cell>
          <cell r="Y5685">
            <v>2354483</v>
          </cell>
          <cell r="Z5685" t="str">
            <v>UTI VESTIARIO FEMININO</v>
          </cell>
          <cell r="AA5685">
            <v>10</v>
          </cell>
          <cell r="AB5685" t="str">
            <v>MÓVEIS E UTENSÍLIOS</v>
          </cell>
          <cell r="AC5685">
            <v>930.10875</v>
          </cell>
          <cell r="AD5685" t="str">
            <v>BOM</v>
          </cell>
        </row>
        <row r="5686">
          <cell r="X5686">
            <v>12320</v>
          </cell>
          <cell r="Y5686">
            <v>2354482</v>
          </cell>
          <cell r="Z5686" t="str">
            <v>AREAS COMUNS VESTIARIO MASCULINO</v>
          </cell>
          <cell r="AA5686">
            <v>10</v>
          </cell>
          <cell r="AB5686" t="str">
            <v>MÓVEIS E UTENSÍLIOS</v>
          </cell>
          <cell r="AC5686">
            <v>930.10875</v>
          </cell>
          <cell r="AD5686" t="str">
            <v>BOM</v>
          </cell>
        </row>
        <row r="5687">
          <cell r="X5687">
            <v>12321</v>
          </cell>
          <cell r="Y5687">
            <v>2354493</v>
          </cell>
          <cell r="Z5687" t="str">
            <v>AREAS COMUNS VESTIARIO FEMININO</v>
          </cell>
          <cell r="AA5687">
            <v>10</v>
          </cell>
          <cell r="AB5687" t="str">
            <v>MÓVEIS E UTENSÍLIOS</v>
          </cell>
          <cell r="AC5687">
            <v>930.10875</v>
          </cell>
          <cell r="AD5687" t="str">
            <v>BOM</v>
          </cell>
        </row>
        <row r="5688">
          <cell r="X5688">
            <v>12322</v>
          </cell>
          <cell r="Y5688">
            <v>2354494</v>
          </cell>
          <cell r="Z5688" t="str">
            <v>AREAS COMUNS VESTIARIO MASCULINO</v>
          </cell>
          <cell r="AA5688">
            <v>10</v>
          </cell>
          <cell r="AB5688" t="str">
            <v>MÓVEIS E UTENSÍLIOS</v>
          </cell>
          <cell r="AC5688">
            <v>930.10875</v>
          </cell>
          <cell r="AD5688" t="str">
            <v>BOM</v>
          </cell>
        </row>
        <row r="5689">
          <cell r="X5689">
            <v>12323</v>
          </cell>
          <cell r="Y5689">
            <v>2354496</v>
          </cell>
          <cell r="Z5689" t="str">
            <v>AREAS COMUNS VESTIARIO FEMININO</v>
          </cell>
          <cell r="AA5689">
            <v>10</v>
          </cell>
          <cell r="AB5689" t="str">
            <v>MÓVEIS E UTENSÍLIOS</v>
          </cell>
          <cell r="AC5689">
            <v>316.5243</v>
          </cell>
          <cell r="AD5689" t="str">
            <v>BOM</v>
          </cell>
        </row>
        <row r="5690">
          <cell r="X5690">
            <v>12324</v>
          </cell>
          <cell r="Y5690">
            <v>2354500</v>
          </cell>
          <cell r="Z5690" t="str">
            <v>CEAD</v>
          </cell>
          <cell r="AA5690">
            <v>10</v>
          </cell>
          <cell r="AB5690" t="str">
            <v>MÓVEIS E UTENSÍLIOS</v>
          </cell>
          <cell r="AC5690">
            <v>316.5243</v>
          </cell>
          <cell r="AD5690" t="str">
            <v>BOM</v>
          </cell>
        </row>
        <row r="5691">
          <cell r="X5691">
            <v>12325</v>
          </cell>
          <cell r="Y5691">
            <v>2354497</v>
          </cell>
          <cell r="Z5691" t="str">
            <v>AREAS COMUNS VESTIARIO FEMININO</v>
          </cell>
          <cell r="AA5691">
            <v>10</v>
          </cell>
          <cell r="AB5691" t="str">
            <v>MÓVEIS E UTENSÍLIOS</v>
          </cell>
          <cell r="AC5691">
            <v>316.5243</v>
          </cell>
          <cell r="AD5691" t="str">
            <v>BOM</v>
          </cell>
        </row>
        <row r="5692">
          <cell r="X5692">
            <v>12326</v>
          </cell>
          <cell r="Y5692">
            <v>2354501</v>
          </cell>
          <cell r="Z5692" t="str">
            <v>CENTRO CIRÚRGICO VESTIARIO FEMININO</v>
          </cell>
          <cell r="AA5692">
            <v>10</v>
          </cell>
          <cell r="AB5692" t="str">
            <v>MÓVEIS E UTENSÍLIOS</v>
          </cell>
          <cell r="AC5692">
            <v>316.5243</v>
          </cell>
          <cell r="AD5692" t="str">
            <v>BOM</v>
          </cell>
        </row>
        <row r="5693">
          <cell r="X5693">
            <v>12327</v>
          </cell>
          <cell r="Y5693">
            <v>2354502</v>
          </cell>
          <cell r="Z5693" t="str">
            <v>CENTRO CIRÚRGICO VESTIARIO MASCULINO</v>
          </cell>
          <cell r="AA5693">
            <v>10</v>
          </cell>
          <cell r="AB5693" t="str">
            <v>MÓVEIS E UTENSÍLIOS</v>
          </cell>
          <cell r="AC5693">
            <v>316.5243</v>
          </cell>
          <cell r="AD5693" t="str">
            <v>BOM</v>
          </cell>
        </row>
        <row r="5694">
          <cell r="X5694">
            <v>12328</v>
          </cell>
          <cell r="Y5694">
            <v>2354498</v>
          </cell>
          <cell r="Z5694" t="str">
            <v>AREAS COMUNS VESTIARIO MASCULINO</v>
          </cell>
          <cell r="AA5694">
            <v>10</v>
          </cell>
          <cell r="AB5694" t="str">
            <v>MÓVEIS E UTENSÍLIOS</v>
          </cell>
          <cell r="AC5694">
            <v>316.5243</v>
          </cell>
          <cell r="AD5694" t="str">
            <v>BOM</v>
          </cell>
        </row>
        <row r="5695">
          <cell r="X5695">
            <v>12329</v>
          </cell>
          <cell r="Y5695">
            <v>2354499</v>
          </cell>
          <cell r="Z5695" t="str">
            <v>AREAS COMUNS VESTIARIO MASCULINO</v>
          </cell>
          <cell r="AA5695">
            <v>10</v>
          </cell>
          <cell r="AB5695" t="str">
            <v>MÓVEIS E UTENSÍLIOS</v>
          </cell>
          <cell r="AC5695">
            <v>316.5243</v>
          </cell>
          <cell r="AD5695" t="str">
            <v>BOM</v>
          </cell>
        </row>
        <row r="5696">
          <cell r="X5696">
            <v>12374</v>
          </cell>
          <cell r="Y5696">
            <v>2354429</v>
          </cell>
          <cell r="Z5696" t="str">
            <v>AREAS COMUNS  GUARDA DE UNISSEX</v>
          </cell>
          <cell r="AA5696">
            <v>5</v>
          </cell>
          <cell r="AB5696" t="str">
            <v>MÓVEIS E UTENSÍLIOS</v>
          </cell>
          <cell r="AC5696">
            <v>630</v>
          </cell>
          <cell r="AD5696" t="str">
            <v>BOM</v>
          </cell>
        </row>
        <row r="5697">
          <cell r="X5697">
            <v>12375</v>
          </cell>
          <cell r="Y5697">
            <v>2354430</v>
          </cell>
          <cell r="Z5697" t="str">
            <v>AREAS COMUNS  GUARDA DE UNISSEX</v>
          </cell>
          <cell r="AA5697">
            <v>10</v>
          </cell>
          <cell r="AB5697" t="str">
            <v>MÓVEIS E UTENSÍLIOS</v>
          </cell>
          <cell r="AC5697">
            <v>630</v>
          </cell>
          <cell r="AD5697" t="str">
            <v>BOM</v>
          </cell>
        </row>
        <row r="5698">
          <cell r="X5698">
            <v>12376</v>
          </cell>
          <cell r="Y5698">
            <v>2354431</v>
          </cell>
          <cell r="Z5698" t="str">
            <v>AREAS COMUNS  GUARDA DE UNISSEX</v>
          </cell>
          <cell r="AA5698">
            <v>10</v>
          </cell>
          <cell r="AB5698" t="str">
            <v>MÓVEIS E UTENSÍLIOS</v>
          </cell>
          <cell r="AC5698">
            <v>630</v>
          </cell>
          <cell r="AD5698" t="str">
            <v>BOM</v>
          </cell>
        </row>
        <row r="5699">
          <cell r="X5699">
            <v>12377</v>
          </cell>
          <cell r="Y5699">
            <v>2354432</v>
          </cell>
          <cell r="Z5699" t="str">
            <v>AREAS COMUNS  GUARDA DE UNISSEX</v>
          </cell>
          <cell r="AA5699">
            <v>10</v>
          </cell>
          <cell r="AB5699" t="str">
            <v>MÓVEIS E UTENSÍLIOS</v>
          </cell>
          <cell r="AC5699">
            <v>1730</v>
          </cell>
          <cell r="AD5699" t="str">
            <v>BOM</v>
          </cell>
        </row>
        <row r="5700">
          <cell r="X5700">
            <v>12378</v>
          </cell>
          <cell r="Y5700">
            <v>2354433</v>
          </cell>
          <cell r="Z5700" t="str">
            <v>AREAS COMUNS  GUARDA DE UNISSEX</v>
          </cell>
          <cell r="AA5700">
            <v>10</v>
          </cell>
          <cell r="AB5700" t="str">
            <v>MÓVEIS E UTENSÍLIOS</v>
          </cell>
          <cell r="AC5700">
            <v>1730</v>
          </cell>
          <cell r="AD5700" t="str">
            <v>BOM</v>
          </cell>
        </row>
        <row r="5701">
          <cell r="X5701">
            <v>12527</v>
          </cell>
          <cell r="Y5701">
            <v>2361075</v>
          </cell>
          <cell r="Z5701" t="str">
            <v>CENTRO CIRÚRGICO</v>
          </cell>
          <cell r="AA5701">
            <v>10</v>
          </cell>
          <cell r="AB5701" t="str">
            <v>MAQ. E EQUIPAMENTOS</v>
          </cell>
          <cell r="AC5701">
            <v>27000</v>
          </cell>
          <cell r="AD5701" t="str">
            <v>BOM</v>
          </cell>
        </row>
        <row r="5702">
          <cell r="X5702">
            <v>12528</v>
          </cell>
          <cell r="Y5702">
            <v>2361076</v>
          </cell>
          <cell r="Z5702" t="str">
            <v>CENTRO CIRÚRGICO</v>
          </cell>
          <cell r="AA5702">
            <v>10</v>
          </cell>
          <cell r="AB5702" t="str">
            <v>MAQ. E EQUIPAMENTOS</v>
          </cell>
          <cell r="AC5702">
            <v>27000</v>
          </cell>
          <cell r="AD5702" t="str">
            <v>BOM</v>
          </cell>
        </row>
        <row r="5703">
          <cell r="X5703">
            <v>12529</v>
          </cell>
          <cell r="Y5703">
            <v>2361077</v>
          </cell>
          <cell r="Z5703" t="str">
            <v>CENTRO CIRÚRGICO</v>
          </cell>
          <cell r="AA5703">
            <v>10</v>
          </cell>
          <cell r="AB5703" t="str">
            <v>MAQ. E EQUIPAMENTOS</v>
          </cell>
          <cell r="AC5703">
            <v>27000</v>
          </cell>
          <cell r="AD5703" t="str">
            <v>BOM</v>
          </cell>
        </row>
        <row r="5704">
          <cell r="X5704">
            <v>12530</v>
          </cell>
          <cell r="Y5704">
            <v>2361078</v>
          </cell>
          <cell r="Z5704" t="str">
            <v>CENTRO CIRÚRGICO</v>
          </cell>
          <cell r="AA5704">
            <v>10</v>
          </cell>
          <cell r="AB5704" t="str">
            <v>MAQ. E EQUIPAMENTOS</v>
          </cell>
          <cell r="AC5704">
            <v>27000</v>
          </cell>
          <cell r="AD5704" t="str">
            <v>BOM</v>
          </cell>
        </row>
        <row r="5705">
          <cell r="X5705">
            <v>12531</v>
          </cell>
          <cell r="Y5705">
            <v>2361079</v>
          </cell>
          <cell r="Z5705" t="str">
            <v>CENTRO CIRÚRGICO</v>
          </cell>
          <cell r="AA5705">
            <v>10</v>
          </cell>
          <cell r="AB5705" t="str">
            <v>MAQ. E EQUIPAMENTOS</v>
          </cell>
          <cell r="AC5705">
            <v>27000</v>
          </cell>
          <cell r="AD5705" t="str">
            <v>BOM</v>
          </cell>
        </row>
        <row r="5706">
          <cell r="X5706">
            <v>12532</v>
          </cell>
          <cell r="Y5706">
            <v>2361080</v>
          </cell>
          <cell r="Z5706" t="str">
            <v>CENTRO CIRÚRGICO</v>
          </cell>
          <cell r="AA5706">
            <v>10</v>
          </cell>
          <cell r="AB5706" t="str">
            <v>MAQ. E EQUIPAMENTOS</v>
          </cell>
          <cell r="AC5706">
            <v>27000</v>
          </cell>
          <cell r="AD5706" t="str">
            <v>BOM</v>
          </cell>
        </row>
        <row r="5707">
          <cell r="X5707">
            <v>12533</v>
          </cell>
          <cell r="Y5707">
            <v>2361081</v>
          </cell>
          <cell r="Z5707" t="str">
            <v>CENTRO CIRÚRGICO</v>
          </cell>
          <cell r="AA5707">
            <v>10</v>
          </cell>
          <cell r="AB5707" t="str">
            <v>MAQ. E EQUIPAMENTOS</v>
          </cell>
          <cell r="AC5707">
            <v>27000</v>
          </cell>
          <cell r="AD5707" t="str">
            <v>BOM</v>
          </cell>
        </row>
        <row r="5708">
          <cell r="X5708">
            <v>12534</v>
          </cell>
          <cell r="Y5708">
            <v>2361082</v>
          </cell>
          <cell r="Z5708" t="str">
            <v>CENTRO CIRÚRGICO</v>
          </cell>
          <cell r="AA5708">
            <v>10</v>
          </cell>
          <cell r="AB5708" t="str">
            <v>MAQ. E EQUIPAMENTOS</v>
          </cell>
          <cell r="AC5708">
            <v>27000</v>
          </cell>
          <cell r="AD5708" t="str">
            <v>BOM</v>
          </cell>
        </row>
        <row r="5709">
          <cell r="X5709">
            <v>12535</v>
          </cell>
          <cell r="Y5709">
            <v>2361083</v>
          </cell>
          <cell r="Z5709" t="str">
            <v>CENTRO CIRÚRGICO</v>
          </cell>
          <cell r="AA5709">
            <v>10</v>
          </cell>
          <cell r="AB5709" t="str">
            <v>MAQ. E EQUIPAMENTOS</v>
          </cell>
          <cell r="AC5709">
            <v>27000</v>
          </cell>
          <cell r="AD5709" t="str">
            <v>BOM</v>
          </cell>
        </row>
        <row r="5710">
          <cell r="X5710">
            <v>12536</v>
          </cell>
          <cell r="Y5710">
            <v>2361084</v>
          </cell>
          <cell r="Z5710" t="str">
            <v>CENTRO CIRÚRGICO</v>
          </cell>
          <cell r="AA5710">
            <v>10</v>
          </cell>
          <cell r="AB5710" t="str">
            <v>MAQ. E EQUIPAMENTOS</v>
          </cell>
          <cell r="AC5710">
            <v>27000</v>
          </cell>
          <cell r="AD5710" t="str">
            <v>BOM</v>
          </cell>
        </row>
        <row r="5711">
          <cell r="X5711">
            <v>12537</v>
          </cell>
          <cell r="Y5711">
            <v>2361085</v>
          </cell>
          <cell r="Z5711" t="str">
            <v>CENTRO CIRÚRGICO</v>
          </cell>
          <cell r="AA5711">
            <v>10</v>
          </cell>
          <cell r="AB5711" t="str">
            <v>MAQ. E EQUIPAMENTOS</v>
          </cell>
          <cell r="AC5711">
            <v>27000</v>
          </cell>
          <cell r="AD5711" t="str">
            <v>BOM</v>
          </cell>
        </row>
        <row r="5712">
          <cell r="X5712">
            <v>12538</v>
          </cell>
          <cell r="Y5712">
            <v>2361086</v>
          </cell>
          <cell r="Z5712" t="str">
            <v>CENTRO CIRÚRGICO</v>
          </cell>
          <cell r="AA5712">
            <v>10</v>
          </cell>
          <cell r="AB5712" t="str">
            <v>MAQ. E EQUIPAMENTOS</v>
          </cell>
          <cell r="AC5712">
            <v>27000</v>
          </cell>
          <cell r="AD5712" t="str">
            <v>BOM</v>
          </cell>
        </row>
        <row r="5713">
          <cell r="X5713">
            <v>12552</v>
          </cell>
          <cell r="Y5713">
            <v>2361074</v>
          </cell>
          <cell r="Z5713" t="str">
            <v>CONDUTORES</v>
          </cell>
          <cell r="AA5713">
            <v>3</v>
          </cell>
          <cell r="AB5713" t="str">
            <v>MAQ. E EQUIPAMENTOS</v>
          </cell>
          <cell r="AC5713">
            <v>73</v>
          </cell>
          <cell r="AD5713" t="str">
            <v>BOM</v>
          </cell>
        </row>
        <row r="5714">
          <cell r="X5714">
            <v>12515</v>
          </cell>
          <cell r="Y5714">
            <v>2768871</v>
          </cell>
          <cell r="Z5714" t="str">
            <v>CENTRO CIRÚRGICO</v>
          </cell>
          <cell r="AA5714">
            <v>10</v>
          </cell>
          <cell r="AB5714" t="str">
            <v>MAQ. E EQUIPAMENTOS</v>
          </cell>
          <cell r="AC5714">
            <v>15781.875</v>
          </cell>
          <cell r="AD5714" t="str">
            <v>BOM</v>
          </cell>
        </row>
        <row r="5715">
          <cell r="X5715">
            <v>12516</v>
          </cell>
          <cell r="Y5715">
            <v>2768872</v>
          </cell>
          <cell r="Z5715" t="str">
            <v>CENTRO CIRÚRGICO</v>
          </cell>
          <cell r="AA5715">
            <v>10</v>
          </cell>
          <cell r="AB5715" t="str">
            <v>MAQ. E EQUIPAMENTOS</v>
          </cell>
          <cell r="AC5715">
            <v>15781.875</v>
          </cell>
          <cell r="AD5715" t="str">
            <v>BOM</v>
          </cell>
        </row>
        <row r="5716">
          <cell r="X5716">
            <v>12517</v>
          </cell>
          <cell r="Y5716">
            <v>2768873</v>
          </cell>
          <cell r="Z5716" t="str">
            <v>CENTRO CIRÚRGICO</v>
          </cell>
          <cell r="AA5716">
            <v>10</v>
          </cell>
          <cell r="AB5716" t="str">
            <v>MAQ. E EQUIPAMENTOS</v>
          </cell>
          <cell r="AC5716">
            <v>15781.875</v>
          </cell>
          <cell r="AD5716" t="str">
            <v>BOM</v>
          </cell>
        </row>
        <row r="5717">
          <cell r="X5717">
            <v>12518</v>
          </cell>
          <cell r="Y5717">
            <v>2768874</v>
          </cell>
          <cell r="Z5717" t="str">
            <v>CENTRO CIRÚRGICO</v>
          </cell>
          <cell r="AA5717">
            <v>10</v>
          </cell>
          <cell r="AB5717" t="str">
            <v>MAQ. E EQUIPAMENTOS</v>
          </cell>
          <cell r="AC5717">
            <v>15781.875</v>
          </cell>
          <cell r="AD5717" t="str">
            <v>BOM</v>
          </cell>
        </row>
        <row r="5718">
          <cell r="X5718">
            <v>12507</v>
          </cell>
          <cell r="Y5718">
            <v>2768871</v>
          </cell>
          <cell r="Z5718" t="str">
            <v>CENTRO CIRÚRGICO</v>
          </cell>
          <cell r="AA5718">
            <v>10</v>
          </cell>
          <cell r="AB5718" t="str">
            <v>MAQ. E EQUIPAMENTOS</v>
          </cell>
          <cell r="AC5718">
            <v>24599.47</v>
          </cell>
          <cell r="AD5718" t="str">
            <v>BOM</v>
          </cell>
        </row>
        <row r="5719">
          <cell r="X5719">
            <v>12508</v>
          </cell>
          <cell r="Y5719">
            <v>2768872</v>
          </cell>
          <cell r="Z5719" t="str">
            <v>CENTRO CIRÚRGICO</v>
          </cell>
          <cell r="AA5719">
            <v>10</v>
          </cell>
          <cell r="AB5719" t="str">
            <v>MAQ. E EQUIPAMENTOS</v>
          </cell>
          <cell r="AC5719">
            <v>24599.47</v>
          </cell>
          <cell r="AD5719" t="str">
            <v>BOM</v>
          </cell>
        </row>
        <row r="5720">
          <cell r="X5720">
            <v>12509</v>
          </cell>
          <cell r="Y5720">
            <v>2768873</v>
          </cell>
          <cell r="Z5720" t="str">
            <v>CENTRO CIRÚRGICO</v>
          </cell>
          <cell r="AA5720">
            <v>10</v>
          </cell>
          <cell r="AB5720" t="str">
            <v>MAQ. E EQUIPAMENTOS</v>
          </cell>
          <cell r="AC5720">
            <v>24599.47</v>
          </cell>
          <cell r="AD5720" t="str">
            <v>BOM</v>
          </cell>
        </row>
        <row r="5721">
          <cell r="X5721">
            <v>12510</v>
          </cell>
          <cell r="Y5721">
            <v>2768874</v>
          </cell>
          <cell r="Z5721" t="str">
            <v>CENTRO CIRÚRGICO</v>
          </cell>
          <cell r="AA5721">
            <v>10</v>
          </cell>
          <cell r="AB5721" t="str">
            <v>MAQ. E EQUIPAMENTOS</v>
          </cell>
          <cell r="AC5721">
            <v>24599.47</v>
          </cell>
          <cell r="AD5721" t="str">
            <v>BOM</v>
          </cell>
        </row>
        <row r="5722">
          <cell r="X5722">
            <v>12511</v>
          </cell>
          <cell r="Y5722">
            <v>2768871</v>
          </cell>
          <cell r="Z5722" t="str">
            <v>CENTRO CIRÚRGICO</v>
          </cell>
          <cell r="AA5722">
            <v>10</v>
          </cell>
          <cell r="AB5722" t="str">
            <v>MAQ. E EQUIPAMENTOS</v>
          </cell>
          <cell r="AC5722">
            <v>17073.35</v>
          </cell>
          <cell r="AD5722" t="str">
            <v>BOM</v>
          </cell>
        </row>
        <row r="5723">
          <cell r="X5723">
            <v>12512</v>
          </cell>
          <cell r="Y5723">
            <v>2768872</v>
          </cell>
          <cell r="Z5723" t="str">
            <v>CENTRO CIRÚRGICO</v>
          </cell>
          <cell r="AA5723">
            <v>10</v>
          </cell>
          <cell r="AB5723" t="str">
            <v>MAQ. E EQUIPAMENTOS</v>
          </cell>
          <cell r="AC5723">
            <v>17073.35</v>
          </cell>
          <cell r="AD5723" t="str">
            <v>BOM</v>
          </cell>
        </row>
        <row r="5724">
          <cell r="X5724">
            <v>12513</v>
          </cell>
          <cell r="Y5724">
            <v>2768873</v>
          </cell>
          <cell r="Z5724" t="str">
            <v>CENTRO CIRÚRGICO</v>
          </cell>
          <cell r="AA5724">
            <v>10</v>
          </cell>
          <cell r="AB5724" t="str">
            <v>MAQ. E EQUIPAMENTOS</v>
          </cell>
          <cell r="AC5724">
            <v>17073.35</v>
          </cell>
          <cell r="AD5724" t="str">
            <v>BOM</v>
          </cell>
        </row>
        <row r="5725">
          <cell r="X5725">
            <v>12514</v>
          </cell>
          <cell r="Y5725">
            <v>2768874</v>
          </cell>
          <cell r="Z5725" t="str">
            <v>CENTRO CIRÚRGICO</v>
          </cell>
          <cell r="AA5725">
            <v>10</v>
          </cell>
          <cell r="AB5725" t="str">
            <v>MAQ. E EQUIPAMENTOS</v>
          </cell>
          <cell r="AC5725">
            <v>17073.35</v>
          </cell>
          <cell r="AD5725" t="str">
            <v>BOM</v>
          </cell>
        </row>
        <row r="5726">
          <cell r="X5726">
            <v>12523</v>
          </cell>
          <cell r="Y5726">
            <v>2768871</v>
          </cell>
          <cell r="Z5726" t="str">
            <v>CENTRO CIRÚRGICO</v>
          </cell>
          <cell r="AA5726">
            <v>10</v>
          </cell>
          <cell r="AB5726" t="str">
            <v>MAQ. E EQUIPAMENTOS</v>
          </cell>
          <cell r="AC5726">
            <v>25908.465</v>
          </cell>
          <cell r="AD5726" t="str">
            <v>BOM</v>
          </cell>
        </row>
        <row r="5727">
          <cell r="X5727">
            <v>12524</v>
          </cell>
          <cell r="Y5727">
            <v>2768872</v>
          </cell>
          <cell r="Z5727" t="str">
            <v>CENTRO CIRÚRGICO</v>
          </cell>
          <cell r="AA5727">
            <v>10</v>
          </cell>
          <cell r="AB5727" t="str">
            <v>MAQ. E EQUIPAMENTOS</v>
          </cell>
          <cell r="AC5727">
            <v>25908.465</v>
          </cell>
          <cell r="AD5727" t="str">
            <v>BOM</v>
          </cell>
        </row>
        <row r="5728">
          <cell r="X5728">
            <v>12525</v>
          </cell>
          <cell r="Y5728">
            <v>2768873</v>
          </cell>
          <cell r="Z5728" t="str">
            <v>CENTRO CIRÚRGICO</v>
          </cell>
          <cell r="AA5728">
            <v>10</v>
          </cell>
          <cell r="AB5728" t="str">
            <v>MAQ. E EQUIPAMENTOS</v>
          </cell>
          <cell r="AC5728">
            <v>25908.465</v>
          </cell>
          <cell r="AD5728" t="str">
            <v>BOM</v>
          </cell>
        </row>
        <row r="5729">
          <cell r="X5729">
            <v>12526</v>
          </cell>
          <cell r="Y5729">
            <v>2768874</v>
          </cell>
          <cell r="Z5729" t="str">
            <v>CENTRO CIRÚRGICO</v>
          </cell>
          <cell r="AA5729">
            <v>10</v>
          </cell>
          <cell r="AB5729" t="str">
            <v>MAQ. E EQUIPAMENTOS</v>
          </cell>
          <cell r="AC5729">
            <v>25908.465</v>
          </cell>
          <cell r="AD5729" t="str">
            <v>BOM</v>
          </cell>
        </row>
        <row r="5730">
          <cell r="X5730">
            <v>12519</v>
          </cell>
          <cell r="Y5730">
            <v>2768871</v>
          </cell>
          <cell r="Z5730" t="str">
            <v>CENTRO CIRÚRGICO</v>
          </cell>
          <cell r="AA5730">
            <v>10</v>
          </cell>
          <cell r="AB5730" t="str">
            <v>MAQ. E EQUIPAMENTOS</v>
          </cell>
          <cell r="AC5730">
            <v>14749.25</v>
          </cell>
          <cell r="AD5730" t="str">
            <v>BOM</v>
          </cell>
        </row>
        <row r="5731">
          <cell r="X5731">
            <v>12520</v>
          </cell>
          <cell r="Y5731">
            <v>2768872</v>
          </cell>
          <cell r="Z5731" t="str">
            <v>CENTRO CIRÚRGICO</v>
          </cell>
          <cell r="AA5731">
            <v>10</v>
          </cell>
          <cell r="AB5731" t="str">
            <v>MAQ. E EQUIPAMENTOS</v>
          </cell>
          <cell r="AC5731">
            <v>14749.25</v>
          </cell>
          <cell r="AD5731" t="str">
            <v>BOM</v>
          </cell>
        </row>
        <row r="5732">
          <cell r="X5732">
            <v>12521</v>
          </cell>
          <cell r="Y5732">
            <v>2768873</v>
          </cell>
          <cell r="Z5732" t="str">
            <v>CENTRO CIRÚRGICO</v>
          </cell>
          <cell r="AA5732">
            <v>10</v>
          </cell>
          <cell r="AB5732" t="str">
            <v>MAQ. E EQUIPAMENTOS</v>
          </cell>
          <cell r="AC5732">
            <v>14749.25</v>
          </cell>
          <cell r="AD5732" t="str">
            <v>BOM</v>
          </cell>
        </row>
        <row r="5733">
          <cell r="X5733">
            <v>12522</v>
          </cell>
          <cell r="Y5733">
            <v>2768874</v>
          </cell>
          <cell r="Z5733" t="str">
            <v>CENTRO CIRÚRGICO</v>
          </cell>
          <cell r="AA5733">
            <v>10</v>
          </cell>
          <cell r="AB5733" t="str">
            <v>MAQ. E EQUIPAMENTOS</v>
          </cell>
          <cell r="AC5733">
            <v>14749.25</v>
          </cell>
          <cell r="AD5733" t="str">
            <v>BOM</v>
          </cell>
        </row>
        <row r="5734">
          <cell r="X5734">
            <v>12503</v>
          </cell>
          <cell r="Y5734">
            <v>2768871</v>
          </cell>
          <cell r="Z5734" t="str">
            <v>CENTRO CIRÚRGICO</v>
          </cell>
          <cell r="AA5734">
            <v>10</v>
          </cell>
          <cell r="AB5734" t="str">
            <v>MAQ. E EQUIPAMENTOS</v>
          </cell>
          <cell r="AC5734">
            <v>23168.475</v>
          </cell>
          <cell r="AD5734" t="str">
            <v>BOM</v>
          </cell>
        </row>
        <row r="5735">
          <cell r="X5735">
            <v>12504</v>
          </cell>
          <cell r="Y5735">
            <v>2768872</v>
          </cell>
          <cell r="Z5735" t="str">
            <v>CENTRO CIRÚRGICO</v>
          </cell>
          <cell r="AA5735">
            <v>10</v>
          </cell>
          <cell r="AB5735" t="str">
            <v>MAQ. E EQUIPAMENTOS</v>
          </cell>
          <cell r="AC5735">
            <v>23168.475</v>
          </cell>
          <cell r="AD5735" t="str">
            <v>BOM</v>
          </cell>
        </row>
        <row r="5736">
          <cell r="X5736">
            <v>12505</v>
          </cell>
          <cell r="Y5736">
            <v>2768873</v>
          </cell>
          <cell r="Z5736" t="str">
            <v>CENTRO CIRÚRGICO</v>
          </cell>
          <cell r="AA5736">
            <v>10</v>
          </cell>
          <cell r="AB5736" t="str">
            <v>MAQ. E EQUIPAMENTOS</v>
          </cell>
          <cell r="AC5736">
            <v>23168.475</v>
          </cell>
          <cell r="AD5736" t="str">
            <v>BOM</v>
          </cell>
        </row>
        <row r="5737">
          <cell r="X5737">
            <v>12506</v>
          </cell>
          <cell r="Y5737">
            <v>2768874</v>
          </cell>
          <cell r="Z5737" t="str">
            <v>CENTRO CIRÚRGICO</v>
          </cell>
          <cell r="AA5737">
            <v>10</v>
          </cell>
          <cell r="AB5737" t="str">
            <v>MAQ. E EQUIPAMENTOS</v>
          </cell>
          <cell r="AC5737">
            <v>23168.475</v>
          </cell>
          <cell r="AD5737" t="str">
            <v>BOM</v>
          </cell>
        </row>
        <row r="5738">
          <cell r="X5738">
            <v>12548</v>
          </cell>
          <cell r="Y5738">
            <v>2768871</v>
          </cell>
          <cell r="Z5738" t="str">
            <v>CENTRO CIRÚRGICO</v>
          </cell>
          <cell r="AA5738">
            <v>10</v>
          </cell>
          <cell r="AB5738" t="str">
            <v>INSTRUMENTAIS CIRURGICOS</v>
          </cell>
          <cell r="AC5738">
            <v>5531.04</v>
          </cell>
          <cell r="AD5738" t="str">
            <v>BOM</v>
          </cell>
        </row>
        <row r="5739">
          <cell r="X5739">
            <v>12550</v>
          </cell>
          <cell r="Y5739">
            <v>2768872</v>
          </cell>
          <cell r="Z5739" t="str">
            <v>CENTRO CIRÚRGICO</v>
          </cell>
          <cell r="AA5739">
            <v>10</v>
          </cell>
          <cell r="AB5739" t="str">
            <v>INSTRUMENTAIS CIRURGICOS</v>
          </cell>
          <cell r="AC5739">
            <v>5531.04</v>
          </cell>
          <cell r="AD5739" t="str">
            <v>BOM</v>
          </cell>
        </row>
        <row r="5740">
          <cell r="X5740">
            <v>12549</v>
          </cell>
          <cell r="Y5740">
            <v>2768873</v>
          </cell>
          <cell r="Z5740" t="str">
            <v>CENTRO CIRÚRGICO</v>
          </cell>
          <cell r="AA5740">
            <v>10</v>
          </cell>
          <cell r="AB5740" t="str">
            <v>INSTRUMENTAIS CIRURGICOS</v>
          </cell>
          <cell r="AC5740">
            <v>5531.04</v>
          </cell>
          <cell r="AD5740" t="str">
            <v>BOM</v>
          </cell>
        </row>
        <row r="5741">
          <cell r="X5741">
            <v>12547</v>
          </cell>
          <cell r="Y5741">
            <v>2768874</v>
          </cell>
          <cell r="Z5741" t="str">
            <v>CENTRO CIRÚRGICO</v>
          </cell>
          <cell r="AA5741">
            <v>10</v>
          </cell>
          <cell r="AB5741" t="str">
            <v>INSTRUMENTAIS CIRURGICOS</v>
          </cell>
          <cell r="AC5741">
            <v>5531.04</v>
          </cell>
          <cell r="AD5741" t="str">
            <v>BOM</v>
          </cell>
        </row>
        <row r="5742">
          <cell r="X5742">
            <v>12499</v>
          </cell>
          <cell r="Y5742">
            <v>2768871</v>
          </cell>
          <cell r="Z5742" t="str">
            <v>CENTRO CIRÚRGICO</v>
          </cell>
          <cell r="AA5742">
            <v>10</v>
          </cell>
          <cell r="AB5742" t="str">
            <v>MAQ. E EQUIPAMENTOS</v>
          </cell>
          <cell r="AC5742">
            <v>4438.075</v>
          </cell>
          <cell r="AD5742" t="str">
            <v>BOM</v>
          </cell>
        </row>
        <row r="5743">
          <cell r="X5743">
            <v>12500</v>
          </cell>
          <cell r="Y5743">
            <v>2768872</v>
          </cell>
          <cell r="Z5743" t="str">
            <v>CENTRO CIRÚRGICO</v>
          </cell>
          <cell r="AA5743">
            <v>10</v>
          </cell>
          <cell r="AB5743" t="str">
            <v>MAQ. E EQUIPAMENTOS</v>
          </cell>
          <cell r="AC5743">
            <v>4438.075</v>
          </cell>
          <cell r="AD5743" t="str">
            <v>BOM</v>
          </cell>
        </row>
        <row r="5744">
          <cell r="X5744">
            <v>12501</v>
          </cell>
          <cell r="Y5744">
            <v>2768873</v>
          </cell>
          <cell r="Z5744" t="str">
            <v>CENTRO CIRÚRGICO</v>
          </cell>
          <cell r="AA5744">
            <v>10</v>
          </cell>
          <cell r="AB5744" t="str">
            <v>MAQ. E EQUIPAMENTOS</v>
          </cell>
          <cell r="AC5744">
            <v>4438.075</v>
          </cell>
          <cell r="AD5744" t="str">
            <v>BOM</v>
          </cell>
        </row>
        <row r="5745">
          <cell r="X5745">
            <v>12502</v>
          </cell>
          <cell r="Y5745">
            <v>2768874</v>
          </cell>
          <cell r="Z5745" t="str">
            <v>CENTRO CIRÚRGICO</v>
          </cell>
          <cell r="AA5745">
            <v>10</v>
          </cell>
          <cell r="AB5745" t="str">
            <v>MAQ. E EQUIPAMENTOS</v>
          </cell>
          <cell r="AC5745">
            <v>4438.075</v>
          </cell>
          <cell r="AD5745" t="str">
            <v>BOM</v>
          </cell>
        </row>
        <row r="5746">
          <cell r="X5746">
            <v>12498</v>
          </cell>
          <cell r="Y5746">
            <v>2361070</v>
          </cell>
          <cell r="Z5746" t="str">
            <v>CENTRO CIRÚRGICO</v>
          </cell>
          <cell r="AA5746">
            <v>10</v>
          </cell>
          <cell r="AB5746" t="str">
            <v>MAQ. E EQUIPAMENTOS</v>
          </cell>
          <cell r="AC5746">
            <v>137500</v>
          </cell>
          <cell r="AD5746" t="str">
            <v>BOM</v>
          </cell>
        </row>
        <row r="5747">
          <cell r="X5747">
            <v>12570</v>
          </cell>
          <cell r="Y5747">
            <v>2399808</v>
          </cell>
          <cell r="Z5747" t="str">
            <v>PORTARIA 'A'</v>
          </cell>
          <cell r="AA5747">
            <v>3</v>
          </cell>
          <cell r="AB5747" t="str">
            <v>MAQ. E EQUIPAMENTOS</v>
          </cell>
          <cell r="AC5747">
            <v>883.975</v>
          </cell>
          <cell r="AD5747" t="str">
            <v>BOM</v>
          </cell>
        </row>
        <row r="5748">
          <cell r="X5748">
            <v>12569</v>
          </cell>
          <cell r="Y5748">
            <v>2399809</v>
          </cell>
          <cell r="Z5748" t="str">
            <v>ALMOXARIFADO</v>
          </cell>
          <cell r="AA5748">
            <v>3</v>
          </cell>
          <cell r="AB5748" t="str">
            <v>MAQ. E EQUIPAMENTOS</v>
          </cell>
          <cell r="AC5748">
            <v>883.975</v>
          </cell>
          <cell r="AD5748" t="str">
            <v>BOM</v>
          </cell>
        </row>
        <row r="5749">
          <cell r="X5749">
            <v>12551</v>
          </cell>
          <cell r="Y5749">
            <v>2399725</v>
          </cell>
          <cell r="Z5749" t="str">
            <v>APOIO AO DIAGNÓSTICO – SALA RAIO X</v>
          </cell>
          <cell r="AA5749">
            <v>10</v>
          </cell>
          <cell r="AB5749" t="str">
            <v>MAQ. E EQUIPAMENTOS</v>
          </cell>
          <cell r="AC5749">
            <v>149999.995</v>
          </cell>
          <cell r="AD5749" t="str">
            <v>BOM</v>
          </cell>
        </row>
        <row r="5750">
          <cell r="X5750">
            <v>12571</v>
          </cell>
          <cell r="Y5750">
            <v>2399509</v>
          </cell>
          <cell r="Z5750" t="str">
            <v>CTI – ALA C</v>
          </cell>
          <cell r="AA5750">
            <v>10</v>
          </cell>
          <cell r="AB5750" t="str">
            <v>MAQ. E EQUIPAMENTOS</v>
          </cell>
          <cell r="AC5750">
            <v>6395.35</v>
          </cell>
          <cell r="AD5750" t="str">
            <v>BOM</v>
          </cell>
        </row>
        <row r="5751">
          <cell r="X5751">
            <v>12572</v>
          </cell>
          <cell r="Y5751">
            <v>2399510</v>
          </cell>
          <cell r="Z5751" t="str">
            <v>CTI – ALA C</v>
          </cell>
          <cell r="AA5751">
            <v>10</v>
          </cell>
          <cell r="AB5751" t="str">
            <v>MAQ. E EQUIPAMENTOS</v>
          </cell>
          <cell r="AC5751">
            <v>6395.35</v>
          </cell>
          <cell r="AD5751" t="str">
            <v>BOM</v>
          </cell>
        </row>
        <row r="5752">
          <cell r="X5752">
            <v>12573</v>
          </cell>
          <cell r="Y5752">
            <v>2399511</v>
          </cell>
          <cell r="Z5752" t="str">
            <v>CTI – ALA C</v>
          </cell>
          <cell r="AA5752">
            <v>10</v>
          </cell>
          <cell r="AB5752" t="str">
            <v>MAQ. E EQUIPAMENTOS</v>
          </cell>
          <cell r="AC5752">
            <v>6395.35</v>
          </cell>
          <cell r="AD5752" t="str">
            <v>BOM</v>
          </cell>
        </row>
        <row r="5753">
          <cell r="X5753">
            <v>12574</v>
          </cell>
          <cell r="Y5753">
            <v>2399512</v>
          </cell>
          <cell r="Z5753" t="str">
            <v>CTI – ALA C</v>
          </cell>
          <cell r="AA5753">
            <v>10</v>
          </cell>
          <cell r="AB5753" t="str">
            <v>MAQ. E EQUIPAMENTOS</v>
          </cell>
          <cell r="AC5753">
            <v>6395.35</v>
          </cell>
          <cell r="AD5753" t="str">
            <v>BOM</v>
          </cell>
        </row>
        <row r="5754">
          <cell r="X5754">
            <v>12575</v>
          </cell>
          <cell r="Y5754">
            <v>2399513</v>
          </cell>
          <cell r="Z5754" t="str">
            <v>CTI – ALA C</v>
          </cell>
          <cell r="AA5754">
            <v>10</v>
          </cell>
          <cell r="AB5754" t="str">
            <v>MAQ. E EQUIPAMENTOS</v>
          </cell>
          <cell r="AC5754">
            <v>6395.35</v>
          </cell>
          <cell r="AD5754" t="str">
            <v>BOM</v>
          </cell>
        </row>
        <row r="5755">
          <cell r="X5755">
            <v>12576</v>
          </cell>
          <cell r="Y5755">
            <v>2399514</v>
          </cell>
          <cell r="Z5755" t="str">
            <v>CTI – ALA C</v>
          </cell>
          <cell r="AA5755">
            <v>10</v>
          </cell>
          <cell r="AB5755" t="str">
            <v>MAQ. E EQUIPAMENTOS</v>
          </cell>
          <cell r="AC5755">
            <v>6395.35</v>
          </cell>
          <cell r="AD5755" t="str">
            <v>BOM</v>
          </cell>
        </row>
        <row r="5756">
          <cell r="X5756">
            <v>12577</v>
          </cell>
          <cell r="Y5756">
            <v>2399515</v>
          </cell>
          <cell r="Z5756" t="str">
            <v>CTI – ALA C</v>
          </cell>
          <cell r="AA5756">
            <v>10</v>
          </cell>
          <cell r="AB5756" t="str">
            <v>MAQ. E EQUIPAMENTOS</v>
          </cell>
          <cell r="AC5756">
            <v>6395.35</v>
          </cell>
          <cell r="AD5756" t="str">
            <v>BOM</v>
          </cell>
        </row>
        <row r="5757">
          <cell r="X5757">
            <v>12578</v>
          </cell>
          <cell r="Y5757">
            <v>2399516</v>
          </cell>
          <cell r="Z5757" t="str">
            <v>CTI – ALA C</v>
          </cell>
          <cell r="AA5757">
            <v>10</v>
          </cell>
          <cell r="AB5757" t="str">
            <v>MAQ. E EQUIPAMENTOS</v>
          </cell>
          <cell r="AC5757">
            <v>6395.35</v>
          </cell>
          <cell r="AD5757" t="str">
            <v>BOM</v>
          </cell>
        </row>
        <row r="5758">
          <cell r="X5758">
            <v>12579</v>
          </cell>
          <cell r="Y5758">
            <v>2399517</v>
          </cell>
          <cell r="Z5758" t="str">
            <v>CLINICA MÉDICA  - ALA 3</v>
          </cell>
          <cell r="AA5758">
            <v>10</v>
          </cell>
          <cell r="AB5758" t="str">
            <v>MAQ. E EQUIPAMENTOS</v>
          </cell>
          <cell r="AC5758">
            <v>6395.35</v>
          </cell>
          <cell r="AD5758" t="str">
            <v>BOM</v>
          </cell>
        </row>
        <row r="5759">
          <cell r="X5759">
            <v>12580</v>
          </cell>
          <cell r="Y5759">
            <v>2399518</v>
          </cell>
          <cell r="Z5759" t="str">
            <v>CLINICA MÉDICA  - ALA 3</v>
          </cell>
          <cell r="AA5759">
            <v>10</v>
          </cell>
          <cell r="AB5759" t="str">
            <v>MAQ. E EQUIPAMENTOS</v>
          </cell>
          <cell r="AC5759">
            <v>6395.35</v>
          </cell>
          <cell r="AD5759" t="str">
            <v>BOM</v>
          </cell>
        </row>
        <row r="5760">
          <cell r="X5760">
            <v>12539</v>
          </cell>
          <cell r="Y5760">
            <v>2399792</v>
          </cell>
          <cell r="Z5760" t="str">
            <v>CTI – COPA</v>
          </cell>
          <cell r="AA5760">
            <v>5</v>
          </cell>
          <cell r="AB5760" t="str">
            <v>MAQ. E EQUIPAMENTOS</v>
          </cell>
          <cell r="AC5760">
            <v>599.5</v>
          </cell>
          <cell r="AD5760" t="str">
            <v>BOM</v>
          </cell>
        </row>
        <row r="5761">
          <cell r="X5761">
            <v>12581</v>
          </cell>
          <cell r="Y5761">
            <v>2400133</v>
          </cell>
          <cell r="Z5761" t="str">
            <v>APOIO AO DIAGNÓSTICO</v>
          </cell>
          <cell r="AA5761">
            <v>10</v>
          </cell>
          <cell r="AB5761" t="str">
            <v>MAQ. E EQUIPAMENTOS</v>
          </cell>
          <cell r="AC5761">
            <v>36870.6</v>
          </cell>
          <cell r="AD5761" t="str">
            <v>BOM</v>
          </cell>
        </row>
        <row r="5762">
          <cell r="X5762">
            <v>12653</v>
          </cell>
          <cell r="Y5762">
            <v>2613621</v>
          </cell>
          <cell r="Z5762" t="str">
            <v>CENTRO CIRURGICO - CORREDOR EXTERNO</v>
          </cell>
          <cell r="AA5762">
            <v>6</v>
          </cell>
          <cell r="AB5762" t="str">
            <v>MAQ. E EQUIPAMENTOS</v>
          </cell>
          <cell r="AC5762">
            <v>1595.91</v>
          </cell>
          <cell r="AD5762" t="str">
            <v>BOM</v>
          </cell>
        </row>
        <row r="5763">
          <cell r="X5763">
            <v>12654</v>
          </cell>
          <cell r="Y5763">
            <v>2613622</v>
          </cell>
          <cell r="Z5763" t="str">
            <v>CTI – ALA A</v>
          </cell>
          <cell r="AA5763">
            <v>6</v>
          </cell>
          <cell r="AB5763" t="str">
            <v>MAQ. E EQUIPAMENTOS</v>
          </cell>
          <cell r="AC5763">
            <v>909.475</v>
          </cell>
          <cell r="AD5763" t="str">
            <v>BOM</v>
          </cell>
        </row>
        <row r="5764">
          <cell r="X5764">
            <v>12655</v>
          </cell>
          <cell r="Y5764">
            <v>2613623</v>
          </cell>
          <cell r="Z5764" t="str">
            <v>CTI – ALA A</v>
          </cell>
          <cell r="AA5764">
            <v>6</v>
          </cell>
          <cell r="AB5764" t="str">
            <v>MAQ. E EQUIPAMENTOS</v>
          </cell>
          <cell r="AC5764">
            <v>909.475</v>
          </cell>
          <cell r="AD5764" t="str">
            <v>BOM</v>
          </cell>
        </row>
        <row r="5765">
          <cell r="X5765">
            <v>12648</v>
          </cell>
          <cell r="Y5765">
            <v>2613745</v>
          </cell>
          <cell r="Z5765" t="str">
            <v>AMBULATÓRIO – CONSULTÓRIO 3</v>
          </cell>
          <cell r="AA5765">
            <v>5</v>
          </cell>
          <cell r="AB5765" t="str">
            <v>MAQ. E EQUIPAMENTOS</v>
          </cell>
          <cell r="AC5765">
            <v>1860</v>
          </cell>
          <cell r="AD5765" t="str">
            <v>BOM</v>
          </cell>
        </row>
        <row r="5766">
          <cell r="X5766">
            <v>12650</v>
          </cell>
          <cell r="Y5766">
            <v>2613738</v>
          </cell>
          <cell r="Z5766" t="str">
            <v>SETOR DE FISIOTERAPIA</v>
          </cell>
          <cell r="AA5766">
            <v>10</v>
          </cell>
          <cell r="AB5766" t="str">
            <v>MAQ. E EQUIPAMENTOS</v>
          </cell>
          <cell r="AC5766">
            <v>1000</v>
          </cell>
          <cell r="AD5766" t="str">
            <v>BOM</v>
          </cell>
        </row>
        <row r="5767">
          <cell r="X5767">
            <v>12651</v>
          </cell>
          <cell r="Y5767">
            <v>2613739</v>
          </cell>
          <cell r="Z5767" t="str">
            <v>SETOR DE FISIOTERAPIA</v>
          </cell>
          <cell r="AA5767">
            <v>10</v>
          </cell>
          <cell r="AB5767" t="str">
            <v>MAQ. E EQUIPAMENTOS</v>
          </cell>
          <cell r="AC5767">
            <v>1000</v>
          </cell>
          <cell r="AD5767" t="str">
            <v>BOM</v>
          </cell>
        </row>
        <row r="5768">
          <cell r="X5768">
            <v>12652</v>
          </cell>
          <cell r="Y5768">
            <v>2613740</v>
          </cell>
          <cell r="Z5768" t="str">
            <v>SETOR DE FISIOTERAPIA</v>
          </cell>
          <cell r="AA5768">
            <v>10</v>
          </cell>
          <cell r="AB5768" t="str">
            <v>MAQ. E EQUIPAMENTOS</v>
          </cell>
          <cell r="AC5768">
            <v>1000</v>
          </cell>
          <cell r="AD5768" t="str">
            <v>BOM</v>
          </cell>
        </row>
        <row r="5769">
          <cell r="X5769">
            <v>12649</v>
          </cell>
          <cell r="Y5769">
            <v>2613737</v>
          </cell>
          <cell r="Z5769" t="str">
            <v>FARMÁCIA – DOSE</v>
          </cell>
          <cell r="AA5769">
            <v>10</v>
          </cell>
          <cell r="AB5769" t="str">
            <v>MAQ. E EQUIPAMENTOS</v>
          </cell>
          <cell r="AC5769">
            <v>40000</v>
          </cell>
          <cell r="AD5769" t="str">
            <v>BOM</v>
          </cell>
        </row>
        <row r="5770">
          <cell r="X5770">
            <v>12656</v>
          </cell>
          <cell r="Y5770">
            <v>2613627</v>
          </cell>
          <cell r="Z5770" t="str">
            <v>CLÍNICA CIRÚRGICA  ALA 3</v>
          </cell>
          <cell r="AA5770">
            <v>6</v>
          </cell>
          <cell r="AB5770" t="str">
            <v>MAQ. E EQUIPAMENTOS</v>
          </cell>
          <cell r="AC5770">
            <v>1070</v>
          </cell>
          <cell r="AD5770" t="str">
            <v>BOM</v>
          </cell>
        </row>
        <row r="5771">
          <cell r="X5771">
            <v>12657</v>
          </cell>
          <cell r="Y5771">
            <v>2619392</v>
          </cell>
          <cell r="Z5771" t="str">
            <v>AGÊNCIA TRANSFUSIONAL</v>
          </cell>
          <cell r="AA5771">
            <v>10</v>
          </cell>
          <cell r="AB5771" t="str">
            <v>MAQ. E EQUIPAMENTOS</v>
          </cell>
          <cell r="AC5771">
            <v>2200</v>
          </cell>
          <cell r="AD5771" t="str">
            <v>BOM</v>
          </cell>
        </row>
        <row r="5772">
          <cell r="X5772">
            <v>11929</v>
          </cell>
          <cell r="Y5772">
            <v>2464728</v>
          </cell>
          <cell r="Z5772" t="str">
            <v>COREME</v>
          </cell>
          <cell r="AA5772">
            <v>5</v>
          </cell>
          <cell r="AB5772" t="str">
            <v>EQUIPAMENTO DE INFORMÁTICA</v>
          </cell>
          <cell r="AC5772">
            <v>1234.15</v>
          </cell>
          <cell r="AD5772" t="str">
            <v>BOM</v>
          </cell>
        </row>
        <row r="5773">
          <cell r="X5773">
            <v>11930</v>
          </cell>
          <cell r="Y5773">
            <v>2464729</v>
          </cell>
          <cell r="Z5773" t="str">
            <v>COREME</v>
          </cell>
          <cell r="AA5773">
            <v>5</v>
          </cell>
          <cell r="AB5773" t="str">
            <v>EQUIPAMENTO DE INFORMÁTICA</v>
          </cell>
          <cell r="AC5773">
            <v>1234.15</v>
          </cell>
          <cell r="AD5773" t="str">
            <v>BOM</v>
          </cell>
        </row>
        <row r="5774">
          <cell r="X5774">
            <v>11931</v>
          </cell>
          <cell r="Y5774">
            <v>2464730</v>
          </cell>
          <cell r="Z5774" t="str">
            <v>BIBLIOTECA</v>
          </cell>
          <cell r="AA5774">
            <v>5</v>
          </cell>
          <cell r="AB5774" t="str">
            <v>EQUIPAMENTO DE INFORMÁTICA</v>
          </cell>
          <cell r="AC5774">
            <v>1234.15</v>
          </cell>
          <cell r="AD5774" t="str">
            <v>BOM</v>
          </cell>
        </row>
        <row r="5775">
          <cell r="X5775">
            <v>11932</v>
          </cell>
          <cell r="Y5775">
            <v>2464731</v>
          </cell>
          <cell r="Z5775" t="str">
            <v>COMITÊ DE ÉTICA E PESQUISA</v>
          </cell>
          <cell r="AA5775">
            <v>5</v>
          </cell>
          <cell r="AB5775" t="str">
            <v>EQUIPAMENTO DE INFORMÁTICA</v>
          </cell>
          <cell r="AC5775">
            <v>1234.15</v>
          </cell>
          <cell r="AD5775" t="str">
            <v>BOM</v>
          </cell>
        </row>
        <row r="5776">
          <cell r="X5776">
            <v>11933</v>
          </cell>
          <cell r="Y5776">
            <v>2464732</v>
          </cell>
          <cell r="Z5776" t="str">
            <v>COMITÊ DE ÉTICA E PESQUISA</v>
          </cell>
          <cell r="AA5776">
            <v>5</v>
          </cell>
          <cell r="AB5776" t="str">
            <v>EQUIPAMENTO DE INFORMÁTICA</v>
          </cell>
          <cell r="AC5776">
            <v>1234.15</v>
          </cell>
          <cell r="AD5776" t="str">
            <v>BOM</v>
          </cell>
        </row>
        <row r="5777">
          <cell r="X5777">
            <v>11934</v>
          </cell>
          <cell r="Y5777">
            <v>2464733</v>
          </cell>
          <cell r="Z5777" t="str">
            <v>CLÍNICA CIRÚRGICA - ALA 03</v>
          </cell>
          <cell r="AA5777">
            <v>5</v>
          </cell>
          <cell r="AB5777" t="str">
            <v>EQUIPAMENTO DE INFORMÁTICA</v>
          </cell>
          <cell r="AC5777">
            <v>1234.15</v>
          </cell>
          <cell r="AD5777" t="str">
            <v>BOM</v>
          </cell>
        </row>
        <row r="5778">
          <cell r="X5778">
            <v>11935</v>
          </cell>
          <cell r="Y5778">
            <v>2464734</v>
          </cell>
          <cell r="Z5778" t="str">
            <v>CLÍNICA CIRÚRGICA - ALA 03</v>
          </cell>
          <cell r="AA5778">
            <v>5</v>
          </cell>
          <cell r="AB5778" t="str">
            <v>EQUIPAMENTO DE INFORMÁTICA</v>
          </cell>
          <cell r="AC5778">
            <v>1234.15</v>
          </cell>
          <cell r="AD5778" t="str">
            <v>BOM</v>
          </cell>
        </row>
        <row r="5779">
          <cell r="X5779">
            <v>11936</v>
          </cell>
          <cell r="Y5779">
            <v>2464735</v>
          </cell>
          <cell r="Z5779" t="str">
            <v>CLÍNICA CIRÚRGICA - ALA 01</v>
          </cell>
          <cell r="AA5779">
            <v>5</v>
          </cell>
          <cell r="AB5779" t="str">
            <v>EQUIPAMENTO DE INFORMÁTICA</v>
          </cell>
          <cell r="AC5779">
            <v>1234.15</v>
          </cell>
          <cell r="AD5779" t="str">
            <v>BOM</v>
          </cell>
        </row>
        <row r="5780">
          <cell r="X5780">
            <v>11937</v>
          </cell>
          <cell r="Y5780">
            <v>2464736</v>
          </cell>
          <cell r="Z5780" t="str">
            <v>CLÍNICA CIRÚRGICA - ALA 02</v>
          </cell>
          <cell r="AA5780">
            <v>5</v>
          </cell>
          <cell r="AB5780" t="str">
            <v>EQUIPAMENTO DE INFORMÁTICA</v>
          </cell>
          <cell r="AC5780">
            <v>1234.15</v>
          </cell>
          <cell r="AD5780" t="str">
            <v>BOM</v>
          </cell>
        </row>
        <row r="5781">
          <cell r="X5781">
            <v>11938</v>
          </cell>
          <cell r="Y5781">
            <v>2464737</v>
          </cell>
          <cell r="Z5781" t="str">
            <v>CLÍNICA CIRÚRGICA - ALA 02</v>
          </cell>
          <cell r="AA5781">
            <v>5</v>
          </cell>
          <cell r="AB5781" t="str">
            <v>EQUIPAMENTO DE INFORMÁTICA</v>
          </cell>
          <cell r="AC5781">
            <v>1234.15</v>
          </cell>
          <cell r="AD5781" t="str">
            <v>BOM</v>
          </cell>
        </row>
        <row r="5782">
          <cell r="X5782">
            <v>11939</v>
          </cell>
          <cell r="Y5782">
            <v>2464738</v>
          </cell>
          <cell r="Z5782" t="str">
            <v>CLÍNICA MÉDICA - ALA 01</v>
          </cell>
          <cell r="AA5782">
            <v>5</v>
          </cell>
          <cell r="AB5782" t="str">
            <v>EQUIPAMENTO DE INFORMÁTICA</v>
          </cell>
          <cell r="AC5782">
            <v>1234.15</v>
          </cell>
          <cell r="AD5782" t="str">
            <v>BOM</v>
          </cell>
        </row>
        <row r="5783">
          <cell r="X5783">
            <v>11940</v>
          </cell>
          <cell r="Y5783">
            <v>2464739</v>
          </cell>
          <cell r="Z5783" t="str">
            <v>CLÍNICA MÉDICA - ALA 01</v>
          </cell>
          <cell r="AA5783">
            <v>5</v>
          </cell>
          <cell r="AB5783" t="str">
            <v>EQUIPAMENTO DE INFORMÁTICA</v>
          </cell>
          <cell r="AC5783">
            <v>1234.15</v>
          </cell>
          <cell r="AD5783" t="str">
            <v>BOM</v>
          </cell>
        </row>
        <row r="5784">
          <cell r="X5784">
            <v>11941</v>
          </cell>
          <cell r="Y5784">
            <v>2464740</v>
          </cell>
          <cell r="Z5784" t="str">
            <v>CLÍNICA MÉDICA - ALA 02</v>
          </cell>
          <cell r="AA5784">
            <v>5</v>
          </cell>
          <cell r="AB5784" t="str">
            <v>EQUIPAMENTO DE INFORMÁTICA</v>
          </cell>
          <cell r="AC5784">
            <v>1234.15</v>
          </cell>
          <cell r="AD5784" t="str">
            <v>BOM</v>
          </cell>
        </row>
        <row r="5785">
          <cell r="X5785">
            <v>11942</v>
          </cell>
          <cell r="Y5785">
            <v>2464741</v>
          </cell>
          <cell r="Z5785" t="str">
            <v>CLÍNICA MÉDICA - ALA 03</v>
          </cell>
          <cell r="AA5785">
            <v>5</v>
          </cell>
          <cell r="AB5785" t="str">
            <v>EQUIPAMENTO DE INFORMÁTICA</v>
          </cell>
          <cell r="AC5785">
            <v>1234.15</v>
          </cell>
          <cell r="AD5785" t="str">
            <v>BOM</v>
          </cell>
        </row>
        <row r="5786">
          <cell r="X5786">
            <v>11943</v>
          </cell>
          <cell r="Y5786">
            <v>2464742</v>
          </cell>
          <cell r="Z5786" t="str">
            <v>CLÍNICA MÉDICA - ALA 03</v>
          </cell>
          <cell r="AA5786">
            <v>5</v>
          </cell>
          <cell r="AB5786" t="str">
            <v>EQUIPAMENTO DE INFORMÁTICA</v>
          </cell>
          <cell r="AC5786">
            <v>1234.15</v>
          </cell>
          <cell r="AD5786" t="str">
            <v>BOM</v>
          </cell>
        </row>
        <row r="5787">
          <cell r="X5787">
            <v>11914</v>
          </cell>
          <cell r="Y5787">
            <v>2464743</v>
          </cell>
          <cell r="Z5787" t="str">
            <v>COREME</v>
          </cell>
          <cell r="AA5787">
            <v>5</v>
          </cell>
          <cell r="AB5787" t="str">
            <v>EQUIPAMENTO DE INFORMÁTICA</v>
          </cell>
          <cell r="AC5787">
            <v>373.405</v>
          </cell>
          <cell r="AD5787" t="str">
            <v>BOM</v>
          </cell>
        </row>
        <row r="5788">
          <cell r="X5788">
            <v>11915</v>
          </cell>
          <cell r="Y5788">
            <v>2464744</v>
          </cell>
          <cell r="Z5788" t="str">
            <v>COREME</v>
          </cell>
          <cell r="AA5788">
            <v>5</v>
          </cell>
          <cell r="AB5788" t="str">
            <v>EQUIPAMENTO DE INFORMÁTICA</v>
          </cell>
          <cell r="AC5788">
            <v>373.405</v>
          </cell>
          <cell r="AD5788" t="str">
            <v>BOM</v>
          </cell>
        </row>
        <row r="5789">
          <cell r="X5789">
            <v>11916</v>
          </cell>
          <cell r="Y5789">
            <v>2464745</v>
          </cell>
          <cell r="Z5789" t="str">
            <v>BIBLIOTECA</v>
          </cell>
          <cell r="AA5789">
            <v>5</v>
          </cell>
          <cell r="AB5789" t="str">
            <v>EQUIPAMENTO DE INFORMÁTICA</v>
          </cell>
          <cell r="AC5789">
            <v>373.405</v>
          </cell>
          <cell r="AD5789" t="str">
            <v>BOM</v>
          </cell>
        </row>
        <row r="5790">
          <cell r="X5790">
            <v>11917</v>
          </cell>
          <cell r="Y5790">
            <v>2464746</v>
          </cell>
          <cell r="Z5790" t="str">
            <v>COMITÊ DE ÉTICA E PESQUISA</v>
          </cell>
          <cell r="AA5790">
            <v>5</v>
          </cell>
          <cell r="AB5790" t="str">
            <v>EQUIPAMENTO DE INFORMÁTICA</v>
          </cell>
          <cell r="AC5790">
            <v>373.405</v>
          </cell>
          <cell r="AD5790" t="str">
            <v>BOM</v>
          </cell>
        </row>
        <row r="5791">
          <cell r="X5791">
            <v>11918</v>
          </cell>
          <cell r="Y5791">
            <v>2464747</v>
          </cell>
          <cell r="Z5791" t="str">
            <v>COMITÊ DE ÉTICA E PESQUISA</v>
          </cell>
          <cell r="AA5791">
            <v>5</v>
          </cell>
          <cell r="AB5791" t="str">
            <v>EQUIPAMENTO DE INFORMÁTICA</v>
          </cell>
          <cell r="AC5791">
            <v>373.405</v>
          </cell>
          <cell r="AD5791" t="str">
            <v>BOM</v>
          </cell>
        </row>
        <row r="5792">
          <cell r="X5792">
            <v>11919</v>
          </cell>
          <cell r="Y5792">
            <v>2464748</v>
          </cell>
          <cell r="Z5792" t="str">
            <v>CLÍNICA CIRÚRGICA - ALA 03</v>
          </cell>
          <cell r="AA5792">
            <v>5</v>
          </cell>
          <cell r="AB5792" t="str">
            <v>EQUIPAMENTO DE INFORMÁTICA</v>
          </cell>
          <cell r="AC5792">
            <v>373.405</v>
          </cell>
          <cell r="AD5792" t="str">
            <v>BOM</v>
          </cell>
        </row>
        <row r="5793">
          <cell r="X5793">
            <v>11920</v>
          </cell>
          <cell r="Y5793">
            <v>2464749</v>
          </cell>
          <cell r="Z5793" t="str">
            <v>CLÍNICA CIRÚRGICA - ALA 03</v>
          </cell>
          <cell r="AA5793">
            <v>5</v>
          </cell>
          <cell r="AB5793" t="str">
            <v>EQUIPAMENTO DE INFORMÁTICA</v>
          </cell>
          <cell r="AC5793">
            <v>373.405</v>
          </cell>
          <cell r="AD5793" t="str">
            <v>BOM</v>
          </cell>
        </row>
        <row r="5794">
          <cell r="X5794">
            <v>11921</v>
          </cell>
          <cell r="Y5794">
            <v>2464750</v>
          </cell>
          <cell r="Z5794" t="str">
            <v>CLÍNICA CIRÚRGICA - ALA 01</v>
          </cell>
          <cell r="AA5794">
            <v>5</v>
          </cell>
          <cell r="AB5794" t="str">
            <v>EQUIPAMENTO DE INFORMÁTICA</v>
          </cell>
          <cell r="AC5794">
            <v>373.405</v>
          </cell>
          <cell r="AD5794" t="str">
            <v>BOM</v>
          </cell>
        </row>
        <row r="5795">
          <cell r="X5795">
            <v>11922</v>
          </cell>
          <cell r="Y5795">
            <v>2464751</v>
          </cell>
          <cell r="Z5795" t="str">
            <v>CLÍNICA CIRÚRGICA - ALA 02</v>
          </cell>
          <cell r="AA5795">
            <v>5</v>
          </cell>
          <cell r="AB5795" t="str">
            <v>EQUIPAMENTO DE INFORMÁTICA</v>
          </cell>
          <cell r="AC5795">
            <v>373.405</v>
          </cell>
          <cell r="AD5795" t="str">
            <v>BOM</v>
          </cell>
        </row>
        <row r="5796">
          <cell r="X5796">
            <v>11923</v>
          </cell>
          <cell r="Y5796">
            <v>2464752</v>
          </cell>
          <cell r="Z5796" t="str">
            <v>CLÍNICA CIRÚRGICA - ALA 02</v>
          </cell>
          <cell r="AA5796">
            <v>5</v>
          </cell>
          <cell r="AB5796" t="str">
            <v>EQUIPAMENTO DE INFORMÁTICA</v>
          </cell>
          <cell r="AC5796">
            <v>373.405</v>
          </cell>
          <cell r="AD5796" t="str">
            <v>BOM</v>
          </cell>
        </row>
        <row r="5797">
          <cell r="X5797">
            <v>11924</v>
          </cell>
          <cell r="Y5797">
            <v>2464753</v>
          </cell>
          <cell r="Z5797" t="str">
            <v>CLÍNICA MÉDICA - ALA 01</v>
          </cell>
          <cell r="AA5797">
            <v>5</v>
          </cell>
          <cell r="AB5797" t="str">
            <v>EQUIPAMENTO DE INFORMÁTICA</v>
          </cell>
          <cell r="AC5797">
            <v>373.405</v>
          </cell>
          <cell r="AD5797" t="str">
            <v>BOM</v>
          </cell>
        </row>
        <row r="5798">
          <cell r="X5798">
            <v>11925</v>
          </cell>
          <cell r="Y5798">
            <v>2464754</v>
          </cell>
          <cell r="Z5798" t="str">
            <v>CLÍNICA MÉDICA - ALA 01</v>
          </cell>
          <cell r="AA5798">
            <v>5</v>
          </cell>
          <cell r="AB5798" t="str">
            <v>EQUIPAMENTO DE INFORMÁTICA</v>
          </cell>
          <cell r="AC5798">
            <v>373.405</v>
          </cell>
          <cell r="AD5798" t="str">
            <v>BOM</v>
          </cell>
        </row>
        <row r="5799">
          <cell r="X5799">
            <v>11926</v>
          </cell>
          <cell r="Y5799">
            <v>2464755</v>
          </cell>
          <cell r="Z5799" t="str">
            <v>ASTEC</v>
          </cell>
          <cell r="AA5799">
            <v>5</v>
          </cell>
          <cell r="AB5799" t="str">
            <v>EQUIPAMENTO DE INFORMÁTICA</v>
          </cell>
          <cell r="AC5799">
            <v>373.405</v>
          </cell>
          <cell r="AD5799" t="str">
            <v>BOM</v>
          </cell>
        </row>
        <row r="5800">
          <cell r="X5800">
            <v>11927</v>
          </cell>
          <cell r="Y5800">
            <v>2464756</v>
          </cell>
          <cell r="Z5800" t="str">
            <v>CLÍNICA MÉDICA - ALA 03</v>
          </cell>
          <cell r="AA5800">
            <v>5</v>
          </cell>
          <cell r="AB5800" t="str">
            <v>EQUIPAMENTO DE INFORMÁTICA</v>
          </cell>
          <cell r="AC5800">
            <v>373.405</v>
          </cell>
          <cell r="AD5800" t="str">
            <v>BOM</v>
          </cell>
        </row>
        <row r="5801">
          <cell r="X5801">
            <v>11928</v>
          </cell>
          <cell r="Y5801">
            <v>2464757</v>
          </cell>
          <cell r="Z5801" t="str">
            <v>ASTEC</v>
          </cell>
          <cell r="AA5801">
            <v>5</v>
          </cell>
          <cell r="AB5801" t="str">
            <v>EQUIPAMENTO DE INFORMÁTICA</v>
          </cell>
          <cell r="AC5801">
            <v>373.405</v>
          </cell>
          <cell r="AD5801" t="str">
            <v>BOM</v>
          </cell>
        </row>
        <row r="5802">
          <cell r="X5802">
            <v>12658</v>
          </cell>
          <cell r="Y5802" t="str">
            <v>-</v>
          </cell>
          <cell r="Z5802" t="str">
            <v>CENTRO CIRÚRGICO SALA MÉDICOS</v>
          </cell>
          <cell r="AA5802">
            <v>10</v>
          </cell>
          <cell r="AB5802" t="str">
            <v>MÓVEIS E UTENSÍLIOS</v>
          </cell>
          <cell r="AC5802">
            <v>306.5</v>
          </cell>
          <cell r="AD5802" t="str">
            <v>BOM</v>
          </cell>
        </row>
        <row r="5803">
          <cell r="X5803">
            <v>12659</v>
          </cell>
          <cell r="Y5803" t="str">
            <v>-</v>
          </cell>
          <cell r="Z5803" t="str">
            <v>CENTRO CIRÚRGICO SALA MÉDICOS</v>
          </cell>
          <cell r="AA5803">
            <v>10</v>
          </cell>
          <cell r="AB5803" t="str">
            <v>MÓVEIS E UTENSÍLIOS</v>
          </cell>
          <cell r="AC5803">
            <v>306.5</v>
          </cell>
          <cell r="AD5803" t="str">
            <v>BOM</v>
          </cell>
        </row>
        <row r="5804">
          <cell r="X5804">
            <v>12660</v>
          </cell>
          <cell r="Y5804" t="str">
            <v>-</v>
          </cell>
          <cell r="Z5804" t="str">
            <v>CENTRO CIRÚRGICO SALA MÉDICOS</v>
          </cell>
          <cell r="AA5804">
            <v>10</v>
          </cell>
          <cell r="AB5804" t="str">
            <v>MÓVEIS E UTENSÍLIOS</v>
          </cell>
          <cell r="AC5804">
            <v>306.5</v>
          </cell>
          <cell r="AD5804" t="str">
            <v>BOM</v>
          </cell>
        </row>
        <row r="5805">
          <cell r="X5805">
            <v>12661</v>
          </cell>
          <cell r="Y5805" t="str">
            <v>-</v>
          </cell>
          <cell r="Z5805" t="str">
            <v>CENTRO CIRÚRGICO SALA MÉDICOS</v>
          </cell>
          <cell r="AA5805">
            <v>10</v>
          </cell>
          <cell r="AB5805" t="str">
            <v>MÓVEIS E UTENSÍLIOS</v>
          </cell>
          <cell r="AC5805">
            <v>306.5</v>
          </cell>
          <cell r="AD5805" t="str">
            <v>BOM</v>
          </cell>
        </row>
        <row r="5806">
          <cell r="X5806">
            <v>12662</v>
          </cell>
          <cell r="Y5806" t="str">
            <v>-</v>
          </cell>
          <cell r="Z5806" t="str">
            <v>CENTRO CIRÚRGICO SALA MÉDICOS</v>
          </cell>
          <cell r="AA5806">
            <v>10</v>
          </cell>
          <cell r="AB5806" t="str">
            <v>MÓVEIS E UTENSÍLIOS</v>
          </cell>
          <cell r="AC5806">
            <v>306.5</v>
          </cell>
          <cell r="AD5806" t="str">
            <v>BOM</v>
          </cell>
        </row>
        <row r="5807">
          <cell r="X5807">
            <v>12663</v>
          </cell>
          <cell r="Y5807" t="str">
            <v>-</v>
          </cell>
          <cell r="Z5807" t="str">
            <v>CENTRO CIRÚRGICO SALA MÉDICOS</v>
          </cell>
          <cell r="AA5807">
            <v>10</v>
          </cell>
          <cell r="AB5807" t="str">
            <v>MÓVEIS E UTENSÍLIOS</v>
          </cell>
          <cell r="AC5807">
            <v>306.5</v>
          </cell>
          <cell r="AD5807" t="str">
            <v>BOM</v>
          </cell>
        </row>
        <row r="5808">
          <cell r="X5808">
            <v>12664</v>
          </cell>
          <cell r="Y5808" t="str">
            <v>-</v>
          </cell>
          <cell r="Z5808" t="str">
            <v>CENTRO CIRÚRGICO SALA MÉDICOS</v>
          </cell>
          <cell r="AA5808">
            <v>10</v>
          </cell>
          <cell r="AB5808" t="str">
            <v>MÓVEIS E UTENSÍLIOS</v>
          </cell>
          <cell r="AC5808">
            <v>306.5</v>
          </cell>
          <cell r="AD5808" t="str">
            <v>BOM</v>
          </cell>
        </row>
        <row r="5809">
          <cell r="X5809">
            <v>10479</v>
          </cell>
          <cell r="Y5809" t="str">
            <v>-</v>
          </cell>
          <cell r="Z5809" t="str">
            <v>CENTRO CIRÚRGICO</v>
          </cell>
          <cell r="AA5809">
            <v>10</v>
          </cell>
          <cell r="AB5809" t="str">
            <v>MAQ. E EQUIPAMENTOS</v>
          </cell>
          <cell r="AC5809">
            <v>11000</v>
          </cell>
          <cell r="AD5809" t="str">
            <v>BOM</v>
          </cell>
        </row>
        <row r="5810">
          <cell r="X5810">
            <v>10585</v>
          </cell>
          <cell r="Y5810" t="str">
            <v>-</v>
          </cell>
          <cell r="Z5810" t="str">
            <v>AMBULATÓRIO</v>
          </cell>
          <cell r="AA5810">
            <v>10</v>
          </cell>
          <cell r="AB5810" t="str">
            <v>MAQ. E EQUIPAMENTOS</v>
          </cell>
          <cell r="AC5810">
            <v>1700</v>
          </cell>
          <cell r="AD5810" t="str">
            <v>BOM</v>
          </cell>
        </row>
        <row r="5811">
          <cell r="X5811" t="str">
            <v>10583</v>
          </cell>
          <cell r="Y5811" t="str">
            <v>-</v>
          </cell>
          <cell r="Z5811" t="str">
            <v>CENTRO CIRÚRGICO</v>
          </cell>
          <cell r="AA5811">
            <v>10</v>
          </cell>
          <cell r="AB5811" t="str">
            <v>MAQ. E EQUIPAMENTOS</v>
          </cell>
          <cell r="AC5811">
            <v>1700</v>
          </cell>
          <cell r="AD5811" t="str">
            <v>BOM</v>
          </cell>
        </row>
        <row r="5812">
          <cell r="X5812" t="str">
            <v>10584</v>
          </cell>
          <cell r="Y5812" t="str">
            <v>-</v>
          </cell>
          <cell r="Z5812" t="str">
            <v>CENTRO CIRÚRGICO</v>
          </cell>
          <cell r="AA5812">
            <v>10</v>
          </cell>
          <cell r="AB5812" t="str">
            <v>MAQ. E EQUIPAMENTOS</v>
          </cell>
          <cell r="AC5812">
            <v>1700</v>
          </cell>
          <cell r="AD5812" t="str">
            <v>BOM</v>
          </cell>
        </row>
        <row r="5813">
          <cell r="X5813">
            <v>10586</v>
          </cell>
          <cell r="Y5813" t="str">
            <v>-</v>
          </cell>
          <cell r="Z5813" t="str">
            <v>AMBULATÓRIO</v>
          </cell>
          <cell r="AA5813">
            <v>10</v>
          </cell>
          <cell r="AB5813" t="str">
            <v>MAQ. E EQUIPAMENTOS</v>
          </cell>
          <cell r="AC5813">
            <v>260</v>
          </cell>
          <cell r="AD5813" t="str">
            <v>BOM</v>
          </cell>
        </row>
        <row r="5814">
          <cell r="X5814">
            <v>11413</v>
          </cell>
          <cell r="Y5814">
            <v>802596</v>
          </cell>
          <cell r="Z5814" t="str">
            <v>CEAD</v>
          </cell>
          <cell r="AA5814">
            <v>10</v>
          </cell>
          <cell r="AB5814" t="str">
            <v>MAQ. E EQUIPAMENTOS</v>
          </cell>
          <cell r="AC5814">
            <v>576.36</v>
          </cell>
          <cell r="AD5814" t="str">
            <v>BOM</v>
          </cell>
        </row>
        <row r="5815">
          <cell r="X5815">
            <v>11412</v>
          </cell>
          <cell r="Y5815">
            <v>802598</v>
          </cell>
          <cell r="Z5815" t="str">
            <v>CEAD</v>
          </cell>
          <cell r="AA5815">
            <v>10</v>
          </cell>
          <cell r="AB5815" t="str">
            <v>MAQ. E EQUIPAMENTOS</v>
          </cell>
          <cell r="AC5815">
            <v>576.36</v>
          </cell>
          <cell r="AD5815" t="str">
            <v>BOM</v>
          </cell>
        </row>
        <row r="5816">
          <cell r="X5816">
            <v>11411</v>
          </cell>
          <cell r="Y5816">
            <v>802597</v>
          </cell>
          <cell r="Z5816" t="str">
            <v>CEAD</v>
          </cell>
          <cell r="AA5816">
            <v>10</v>
          </cell>
          <cell r="AB5816" t="str">
            <v>MAQ. E EQUIPAMENTOS</v>
          </cell>
          <cell r="AC5816">
            <v>842.58</v>
          </cell>
          <cell r="AD5816" t="str">
            <v>BOM</v>
          </cell>
        </row>
        <row r="5817">
          <cell r="X5817">
            <v>11409</v>
          </cell>
          <cell r="Y5817">
            <v>802599</v>
          </cell>
          <cell r="Z5817" t="str">
            <v>CEAD</v>
          </cell>
          <cell r="AA5817">
            <v>10</v>
          </cell>
          <cell r="AB5817" t="str">
            <v>MAQ. E EQUIPAMENTOS</v>
          </cell>
          <cell r="AC5817">
            <v>842.58</v>
          </cell>
          <cell r="AD5817" t="str">
            <v>BOM</v>
          </cell>
        </row>
        <row r="5818">
          <cell r="X5818">
            <v>11410</v>
          </cell>
          <cell r="Y5818">
            <v>802600</v>
          </cell>
          <cell r="Z5818" t="str">
            <v>CEAD</v>
          </cell>
          <cell r="AA5818">
            <v>10</v>
          </cell>
          <cell r="AB5818" t="str">
            <v>MAQ. E EQUIPAMENTOS</v>
          </cell>
          <cell r="AC5818">
            <v>842.58</v>
          </cell>
          <cell r="AD5818" t="str">
            <v>BOM</v>
          </cell>
        </row>
        <row r="5819">
          <cell r="X5819">
            <v>11414</v>
          </cell>
          <cell r="Y5819">
            <v>802601</v>
          </cell>
          <cell r="Z5819" t="str">
            <v>CEAD</v>
          </cell>
          <cell r="AA5819">
            <v>10</v>
          </cell>
          <cell r="AB5819" t="str">
            <v>MAQ. E EQUIPAMENTOS</v>
          </cell>
          <cell r="AC5819">
            <v>931.32</v>
          </cell>
          <cell r="AD5819" t="str">
            <v>BOM</v>
          </cell>
        </row>
        <row r="5820">
          <cell r="X5820">
            <v>11415</v>
          </cell>
          <cell r="Y5820">
            <v>802602</v>
          </cell>
          <cell r="Z5820" t="str">
            <v>CEAD</v>
          </cell>
          <cell r="AA5820">
            <v>10</v>
          </cell>
          <cell r="AB5820" t="str">
            <v>MAQ. E EQUIPAMENTOS</v>
          </cell>
          <cell r="AC5820">
            <v>931.32</v>
          </cell>
          <cell r="AD5820" t="str">
            <v>BOM</v>
          </cell>
        </row>
        <row r="5821">
          <cell r="X5821">
            <v>11416</v>
          </cell>
          <cell r="Y5821">
            <v>802603</v>
          </cell>
          <cell r="Z5821" t="str">
            <v>CEAD</v>
          </cell>
          <cell r="AA5821">
            <v>10</v>
          </cell>
          <cell r="AB5821" t="str">
            <v>MAQ. E EQUIPAMENTOS</v>
          </cell>
          <cell r="AC5821">
            <v>931.32</v>
          </cell>
          <cell r="AD5821" t="str">
            <v>BOM</v>
          </cell>
        </row>
        <row r="5822">
          <cell r="X5822">
            <v>11417</v>
          </cell>
          <cell r="Y5822">
            <v>802604</v>
          </cell>
          <cell r="Z5822" t="str">
            <v>CEAD</v>
          </cell>
          <cell r="AA5822">
            <v>10</v>
          </cell>
          <cell r="AB5822" t="str">
            <v>MAQ. E EQUIPAMENTOS</v>
          </cell>
          <cell r="AC5822">
            <v>2661.735</v>
          </cell>
          <cell r="AD5822" t="str">
            <v>BOM</v>
          </cell>
        </row>
        <row r="5823">
          <cell r="X5823">
            <v>11397</v>
          </cell>
          <cell r="Y5823">
            <v>802584</v>
          </cell>
          <cell r="Z5823" t="str">
            <v>CEAD</v>
          </cell>
          <cell r="AA5823">
            <v>10</v>
          </cell>
          <cell r="AB5823" t="str">
            <v>MAQ. E EQUIPAMENTOS</v>
          </cell>
          <cell r="AC5823">
            <v>709.47</v>
          </cell>
          <cell r="AD5823" t="str">
            <v>BOM</v>
          </cell>
        </row>
        <row r="5824">
          <cell r="X5824">
            <v>11398</v>
          </cell>
          <cell r="Y5824">
            <v>802585</v>
          </cell>
          <cell r="Z5824" t="str">
            <v>CEAD</v>
          </cell>
          <cell r="AA5824">
            <v>10</v>
          </cell>
          <cell r="AB5824" t="str">
            <v>MAQ. E EQUIPAMENTOS</v>
          </cell>
          <cell r="AC5824">
            <v>709.47</v>
          </cell>
          <cell r="AD5824" t="str">
            <v>BOM</v>
          </cell>
        </row>
        <row r="5825">
          <cell r="X5825">
            <v>11399</v>
          </cell>
          <cell r="Y5825">
            <v>802586</v>
          </cell>
          <cell r="Z5825" t="str">
            <v>CEAD</v>
          </cell>
          <cell r="AA5825">
            <v>10</v>
          </cell>
          <cell r="AB5825" t="str">
            <v>MAQ. E EQUIPAMENTOS</v>
          </cell>
          <cell r="AC5825">
            <v>709.47</v>
          </cell>
          <cell r="AD5825" t="str">
            <v>BOM</v>
          </cell>
        </row>
        <row r="5826">
          <cell r="X5826">
            <v>11400</v>
          </cell>
          <cell r="Y5826">
            <v>802587</v>
          </cell>
          <cell r="Z5826" t="str">
            <v>CEAD</v>
          </cell>
          <cell r="AA5826">
            <v>10</v>
          </cell>
          <cell r="AB5826" t="str">
            <v>MAQ. E EQUIPAMENTOS</v>
          </cell>
          <cell r="AC5826">
            <v>709.47</v>
          </cell>
          <cell r="AD5826" t="str">
            <v>BOM</v>
          </cell>
        </row>
        <row r="5827">
          <cell r="X5827">
            <v>11401</v>
          </cell>
          <cell r="Y5827">
            <v>802588</v>
          </cell>
          <cell r="Z5827" t="str">
            <v>CEAD</v>
          </cell>
          <cell r="AA5827">
            <v>10</v>
          </cell>
          <cell r="AB5827" t="str">
            <v>MAQ. E EQUIPAMENTOS</v>
          </cell>
          <cell r="AC5827">
            <v>709.47</v>
          </cell>
          <cell r="AD5827" t="str">
            <v>BOM</v>
          </cell>
        </row>
        <row r="5828">
          <cell r="X5828">
            <v>11402</v>
          </cell>
          <cell r="Y5828">
            <v>802589</v>
          </cell>
          <cell r="Z5828" t="str">
            <v>CEAD</v>
          </cell>
          <cell r="AA5828">
            <v>10</v>
          </cell>
          <cell r="AB5828" t="str">
            <v>MAQ. E EQUIPAMENTOS</v>
          </cell>
          <cell r="AC5828">
            <v>709.47</v>
          </cell>
          <cell r="AD5828" t="str">
            <v>BOM</v>
          </cell>
        </row>
        <row r="5829">
          <cell r="X5829">
            <v>11403</v>
          </cell>
          <cell r="Y5829">
            <v>802590</v>
          </cell>
          <cell r="Z5829" t="str">
            <v>CEAD</v>
          </cell>
          <cell r="AA5829">
            <v>10</v>
          </cell>
          <cell r="AB5829" t="str">
            <v>MAQ. E EQUIPAMENTOS</v>
          </cell>
          <cell r="AC5829">
            <v>531.99</v>
          </cell>
          <cell r="AD5829" t="str">
            <v>BOM</v>
          </cell>
        </row>
        <row r="5830">
          <cell r="X5830">
            <v>11404</v>
          </cell>
          <cell r="Y5830">
            <v>802591</v>
          </cell>
          <cell r="Z5830" t="str">
            <v>CEAD</v>
          </cell>
          <cell r="AA5830">
            <v>10</v>
          </cell>
          <cell r="AB5830" t="str">
            <v>MAQ. E EQUIPAMENTOS</v>
          </cell>
          <cell r="AC5830">
            <v>531.99</v>
          </cell>
          <cell r="AD5830" t="str">
            <v>BOM</v>
          </cell>
        </row>
        <row r="5831">
          <cell r="X5831">
            <v>11405</v>
          </cell>
          <cell r="Y5831">
            <v>802592</v>
          </cell>
          <cell r="Z5831" t="str">
            <v>CEAD</v>
          </cell>
          <cell r="AA5831">
            <v>10</v>
          </cell>
          <cell r="AB5831" t="str">
            <v>MAQ. E EQUIPAMENTOS</v>
          </cell>
          <cell r="AC5831">
            <v>531.99</v>
          </cell>
          <cell r="AD5831" t="str">
            <v>BOM</v>
          </cell>
        </row>
        <row r="5832">
          <cell r="X5832">
            <v>11406</v>
          </cell>
          <cell r="Y5832">
            <v>802593</v>
          </cell>
          <cell r="Z5832" t="str">
            <v>CEAD</v>
          </cell>
          <cell r="AA5832">
            <v>10</v>
          </cell>
          <cell r="AB5832" t="str">
            <v>MAQ. E EQUIPAMENTOS</v>
          </cell>
          <cell r="AC5832">
            <v>531.99</v>
          </cell>
          <cell r="AD5832" t="str">
            <v>BOM</v>
          </cell>
        </row>
        <row r="5833">
          <cell r="X5833">
            <v>11407</v>
          </cell>
          <cell r="Y5833">
            <v>802594</v>
          </cell>
          <cell r="Z5833" t="str">
            <v>CEAD</v>
          </cell>
          <cell r="AA5833">
            <v>10</v>
          </cell>
          <cell r="AB5833" t="str">
            <v>MAQ. E EQUIPAMENTOS</v>
          </cell>
          <cell r="AC5833">
            <v>531.99</v>
          </cell>
          <cell r="AD5833" t="str">
            <v>BOM</v>
          </cell>
        </row>
        <row r="5834">
          <cell r="X5834">
            <v>11408</v>
          </cell>
          <cell r="Y5834">
            <v>802595</v>
          </cell>
          <cell r="Z5834" t="str">
            <v>CEAD</v>
          </cell>
          <cell r="AA5834">
            <v>10</v>
          </cell>
          <cell r="AB5834" t="str">
            <v>MAQ. E EQUIPAMENTOS</v>
          </cell>
          <cell r="AC5834">
            <v>531.99</v>
          </cell>
          <cell r="AD5834" t="str">
            <v>BOM</v>
          </cell>
        </row>
        <row r="5835">
          <cell r="X5835">
            <v>11418</v>
          </cell>
          <cell r="Y5835">
            <v>802581</v>
          </cell>
          <cell r="Z5835" t="str">
            <v>CEAD</v>
          </cell>
          <cell r="AA5835">
            <v>10</v>
          </cell>
          <cell r="AB5835" t="str">
            <v>MAQ. E EQUIPAMENTOS</v>
          </cell>
          <cell r="AC5835">
            <v>339.69</v>
          </cell>
          <cell r="AD5835" t="str">
            <v>BOM</v>
          </cell>
        </row>
        <row r="5836">
          <cell r="X5836">
            <v>11419</v>
          </cell>
          <cell r="Y5836">
            <v>802582</v>
          </cell>
          <cell r="Z5836" t="str">
            <v>CEAD</v>
          </cell>
          <cell r="AA5836">
            <v>10</v>
          </cell>
          <cell r="AB5836" t="str">
            <v>MAQ. E EQUIPAMENTOS</v>
          </cell>
          <cell r="AC5836">
            <v>339.695</v>
          </cell>
          <cell r="AD5836" t="str">
            <v>BOM</v>
          </cell>
        </row>
        <row r="5837">
          <cell r="X5837">
            <v>11420</v>
          </cell>
          <cell r="Y5837">
            <v>802583</v>
          </cell>
          <cell r="Z5837" t="str">
            <v>CEAD</v>
          </cell>
          <cell r="AA5837">
            <v>10</v>
          </cell>
          <cell r="AB5837" t="str">
            <v>MAQ. E EQUIPAMENTOS</v>
          </cell>
          <cell r="AC5837">
            <v>339.695</v>
          </cell>
          <cell r="AD5837" t="str">
            <v>BOM</v>
          </cell>
        </row>
        <row r="5838">
          <cell r="X5838">
            <v>11436</v>
          </cell>
          <cell r="Y5838">
            <v>802612</v>
          </cell>
          <cell r="Z5838" t="str">
            <v>CEAD</v>
          </cell>
          <cell r="AA5838">
            <v>10</v>
          </cell>
          <cell r="AB5838" t="str">
            <v>MAQ. E EQUIPAMENTOS</v>
          </cell>
          <cell r="AC5838">
            <v>300</v>
          </cell>
          <cell r="AD5838" t="str">
            <v>BOM</v>
          </cell>
        </row>
        <row r="5839">
          <cell r="X5839">
            <v>11425</v>
          </cell>
          <cell r="Y5839">
            <v>802617</v>
          </cell>
          <cell r="Z5839" t="str">
            <v>CEAD</v>
          </cell>
          <cell r="AA5839">
            <v>6</v>
          </cell>
          <cell r="AB5839" t="str">
            <v>MAQ. E EQUIPAMENTOS</v>
          </cell>
          <cell r="AC5839">
            <v>1286</v>
          </cell>
          <cell r="AD5839" t="str">
            <v>BOM</v>
          </cell>
        </row>
        <row r="5840">
          <cell r="X5840">
            <v>11429</v>
          </cell>
          <cell r="Y5840">
            <v>802605</v>
          </cell>
          <cell r="Z5840" t="str">
            <v>CEAD – FARMÁCIA SATÉLITE</v>
          </cell>
          <cell r="AA5840">
            <v>6</v>
          </cell>
          <cell r="AB5840" t="str">
            <v>MAQ. E EQUIPAMENTOS</v>
          </cell>
          <cell r="AC5840">
            <v>460</v>
          </cell>
          <cell r="AD5840" t="str">
            <v>BOM</v>
          </cell>
        </row>
        <row r="5841">
          <cell r="X5841">
            <v>11430</v>
          </cell>
          <cell r="Y5841">
            <v>802606</v>
          </cell>
          <cell r="Z5841" t="str">
            <v>CEAD</v>
          </cell>
          <cell r="AA5841">
            <v>6</v>
          </cell>
          <cell r="AB5841" t="str">
            <v>MAQ. E EQUIPAMENTOS</v>
          </cell>
          <cell r="AC5841">
            <v>490</v>
          </cell>
          <cell r="AD5841" t="str">
            <v>BOM</v>
          </cell>
        </row>
        <row r="5842">
          <cell r="X5842">
            <v>11431</v>
          </cell>
          <cell r="Y5842">
            <v>802607</v>
          </cell>
          <cell r="Z5842" t="str">
            <v>CEAD</v>
          </cell>
          <cell r="AA5842">
            <v>6</v>
          </cell>
          <cell r="AB5842" t="str">
            <v>MAQ. E EQUIPAMENTOS</v>
          </cell>
          <cell r="AC5842">
            <v>490</v>
          </cell>
          <cell r="AD5842" t="str">
            <v>BOM</v>
          </cell>
        </row>
        <row r="5843">
          <cell r="X5843">
            <v>11432</v>
          </cell>
          <cell r="Y5843">
            <v>802608</v>
          </cell>
          <cell r="Z5843" t="str">
            <v>5º ANDAR – ENSINO E PESQUISA</v>
          </cell>
          <cell r="AA5843">
            <v>6</v>
          </cell>
          <cell r="AB5843" t="str">
            <v>MAQ. E EQUIPAMENTOS</v>
          </cell>
          <cell r="AC5843">
            <v>490</v>
          </cell>
          <cell r="AD5843" t="str">
            <v>BOM</v>
          </cell>
        </row>
        <row r="5844">
          <cell r="X5844">
            <v>11427</v>
          </cell>
          <cell r="Y5844">
            <v>802619</v>
          </cell>
          <cell r="Z5844" t="str">
            <v>CEAD</v>
          </cell>
          <cell r="AA5844">
            <v>6</v>
          </cell>
          <cell r="AB5844" t="str">
            <v>MAQ. E EQUIPAMENTOS</v>
          </cell>
          <cell r="AC5844">
            <v>1483.5</v>
          </cell>
          <cell r="AD5844" t="str">
            <v>BOM</v>
          </cell>
        </row>
        <row r="5845">
          <cell r="X5845">
            <v>11426</v>
          </cell>
          <cell r="Y5845">
            <v>802618</v>
          </cell>
          <cell r="Z5845" t="str">
            <v>CEAD</v>
          </cell>
          <cell r="AA5845">
            <v>6</v>
          </cell>
          <cell r="AB5845" t="str">
            <v>MAQ. E EQUIPAMENTOS</v>
          </cell>
          <cell r="AC5845">
            <v>1710</v>
          </cell>
          <cell r="AD5845" t="str">
            <v>BOM</v>
          </cell>
        </row>
        <row r="5846">
          <cell r="X5846">
            <v>11428</v>
          </cell>
          <cell r="Y5846">
            <v>2443011</v>
          </cell>
          <cell r="Z5846" t="str">
            <v>CEAD</v>
          </cell>
          <cell r="AA5846">
            <v>5</v>
          </cell>
          <cell r="AB5846" t="str">
            <v>MAQ. E EQUIPAMENTOS</v>
          </cell>
          <cell r="AC5846">
            <v>225</v>
          </cell>
          <cell r="AD5846" t="str">
            <v>BOM</v>
          </cell>
        </row>
        <row r="5847">
          <cell r="X5847">
            <v>11424</v>
          </cell>
          <cell r="Y5847">
            <v>2443010</v>
          </cell>
          <cell r="Z5847" t="str">
            <v>CEAD</v>
          </cell>
          <cell r="AA5847">
            <v>5</v>
          </cell>
          <cell r="AB5847" t="str">
            <v>MAQ. E EQUIPAMENTOS</v>
          </cell>
          <cell r="AC5847">
            <v>1845</v>
          </cell>
          <cell r="AD5847" t="str">
            <v>BOM</v>
          </cell>
        </row>
        <row r="5848">
          <cell r="X5848">
            <v>11423</v>
          </cell>
          <cell r="Y5848">
            <v>2443009</v>
          </cell>
          <cell r="Z5848" t="str">
            <v>CEAD</v>
          </cell>
          <cell r="AA5848">
            <v>5</v>
          </cell>
          <cell r="AB5848" t="str">
            <v>MAQ. E EQUIPAMENTOS</v>
          </cell>
          <cell r="AC5848">
            <v>1444</v>
          </cell>
          <cell r="AD5848" t="str">
            <v>BOM</v>
          </cell>
        </row>
        <row r="5849">
          <cell r="X5849">
            <v>11422</v>
          </cell>
          <cell r="Y5849">
            <v>2443009</v>
          </cell>
          <cell r="Z5849" t="str">
            <v>CEAD</v>
          </cell>
          <cell r="AA5849">
            <v>5</v>
          </cell>
          <cell r="AB5849" t="str">
            <v>MAQ. E EQUIPAMENTOS</v>
          </cell>
          <cell r="AC5849">
            <v>1590</v>
          </cell>
          <cell r="AD5849" t="str">
            <v>BOM</v>
          </cell>
        </row>
        <row r="5850">
          <cell r="X5850">
            <v>11434</v>
          </cell>
          <cell r="Y5850">
            <v>2443030</v>
          </cell>
          <cell r="Z5850" t="str">
            <v>CEAD</v>
          </cell>
          <cell r="AA5850">
            <v>5</v>
          </cell>
          <cell r="AB5850" t="str">
            <v>MAQ. E EQUIPAMENTOS</v>
          </cell>
          <cell r="AC5850">
            <v>285</v>
          </cell>
          <cell r="AD5850" t="str">
            <v>BOM</v>
          </cell>
        </row>
        <row r="5851">
          <cell r="X5851">
            <v>11433</v>
          </cell>
          <cell r="Y5851">
            <v>2443029</v>
          </cell>
          <cell r="Z5851" t="str">
            <v>CEAD</v>
          </cell>
          <cell r="AA5851">
            <v>5</v>
          </cell>
          <cell r="AB5851" t="str">
            <v>MAQ. E EQUIPAMENTOS</v>
          </cell>
          <cell r="AC5851">
            <v>380</v>
          </cell>
          <cell r="AD5851" t="str">
            <v>BOM</v>
          </cell>
        </row>
        <row r="5852">
          <cell r="X5852">
            <v>11421</v>
          </cell>
          <cell r="Y5852">
            <v>2443007</v>
          </cell>
          <cell r="Z5852" t="str">
            <v>CEAD</v>
          </cell>
          <cell r="AA5852">
            <v>5</v>
          </cell>
          <cell r="AB5852" t="str">
            <v>MAQ. E EQUIPAMENTOS</v>
          </cell>
          <cell r="AC5852">
            <v>1734</v>
          </cell>
          <cell r="AD5852" t="str">
            <v>BOM</v>
          </cell>
        </row>
        <row r="5853">
          <cell r="X5853">
            <v>12676</v>
          </cell>
          <cell r="Y5853" t="str">
            <v>-</v>
          </cell>
          <cell r="Z5853" t="str">
            <v>CENTRO CIRÚRGICO</v>
          </cell>
          <cell r="AA5853">
            <v>10</v>
          </cell>
          <cell r="AB5853" t="str">
            <v>INSTRUMENTAIS CIRURGICOS</v>
          </cell>
          <cell r="AC5853">
            <v>7368.345</v>
          </cell>
          <cell r="AD5853" t="str">
            <v>BOM</v>
          </cell>
        </row>
        <row r="5854">
          <cell r="X5854">
            <v>12677</v>
          </cell>
          <cell r="Y5854" t="str">
            <v>-</v>
          </cell>
          <cell r="Z5854" t="str">
            <v>CENTRO CIRÚRGICO</v>
          </cell>
          <cell r="AA5854">
            <v>10</v>
          </cell>
          <cell r="AB5854" t="str">
            <v>INSTRUMENTAIS CIRURGICOS</v>
          </cell>
          <cell r="AC5854">
            <v>6187</v>
          </cell>
          <cell r="AD5854" t="str">
            <v>BOM</v>
          </cell>
        </row>
        <row r="5855">
          <cell r="X5855">
            <v>12678</v>
          </cell>
          <cell r="Y5855" t="str">
            <v>-</v>
          </cell>
          <cell r="Z5855" t="str">
            <v>CENTRO CIRÚRGICO</v>
          </cell>
          <cell r="AA5855">
            <v>10</v>
          </cell>
          <cell r="AB5855" t="str">
            <v>INSTRUMENTAIS CIRURGICOS</v>
          </cell>
          <cell r="AC5855">
            <v>6187</v>
          </cell>
          <cell r="AD5855" t="str">
            <v>BOM</v>
          </cell>
        </row>
        <row r="5856">
          <cell r="X5856">
            <v>12675</v>
          </cell>
          <cell r="Y5856">
            <v>2619053</v>
          </cell>
          <cell r="Z5856" t="str">
            <v>APOIO AO DIAGNÓSTICO – SALA RESSONÂNCIA MAGNÉTICA</v>
          </cell>
          <cell r="AA5856">
            <v>10</v>
          </cell>
          <cell r="AB5856" t="str">
            <v>MAQ. E EQUIPAMENTOS</v>
          </cell>
          <cell r="AC5856">
            <v>126047.185</v>
          </cell>
          <cell r="AD5856" t="str">
            <v>BOM</v>
          </cell>
        </row>
        <row r="5857">
          <cell r="X5857">
            <v>12673</v>
          </cell>
          <cell r="Y5857">
            <v>2619290</v>
          </cell>
          <cell r="Z5857" t="str">
            <v>CLÍNICA CIRÚRGICA – SALA DE EQUIPAMENTOS</v>
          </cell>
          <cell r="AA5857">
            <v>5</v>
          </cell>
          <cell r="AB5857" t="str">
            <v>MAQ. E EQUIPAMENTOS</v>
          </cell>
          <cell r="AC5857">
            <v>2862.505</v>
          </cell>
          <cell r="AD5857" t="str">
            <v>BOM</v>
          </cell>
        </row>
        <row r="5858">
          <cell r="X5858">
            <v>12674</v>
          </cell>
          <cell r="Y5858">
            <v>2619291</v>
          </cell>
          <cell r="Z5858" t="str">
            <v>HEMODIALISE</v>
          </cell>
          <cell r="AA5858">
            <v>10</v>
          </cell>
          <cell r="AB5858" t="str">
            <v>MAQ. E EQUIPAMENTOS</v>
          </cell>
          <cell r="AC5858">
            <v>4527.44</v>
          </cell>
          <cell r="AD5858" t="str">
            <v>BOM</v>
          </cell>
        </row>
        <row r="5859">
          <cell r="X5859">
            <v>12665</v>
          </cell>
          <cell r="Y5859">
            <v>2619066</v>
          </cell>
          <cell r="Z5859" t="str">
            <v>APOIO AO DIAGNÓSTICO – SALA RESSONÂNCIA MAGNÉTICA</v>
          </cell>
          <cell r="AA5859">
            <v>10</v>
          </cell>
          <cell r="AB5859" t="str">
            <v>MAQ. E EQUIPAMENTOS</v>
          </cell>
          <cell r="AC5859">
            <v>2295</v>
          </cell>
          <cell r="AD5859" t="str">
            <v>BOM</v>
          </cell>
        </row>
        <row r="5860">
          <cell r="X5860">
            <v>12666</v>
          </cell>
          <cell r="Y5860">
            <v>2619067</v>
          </cell>
          <cell r="Z5860" t="str">
            <v>APOIO AO DIAGNÓSTICO – SALA RESSONÂNCIA MAGNÉTICA</v>
          </cell>
          <cell r="AA5860">
            <v>6</v>
          </cell>
          <cell r="AB5860" t="str">
            <v>MAQ. E EQUIPAMENTOS</v>
          </cell>
          <cell r="AC5860">
            <v>239.5</v>
          </cell>
          <cell r="AD5860" t="str">
            <v>BOM</v>
          </cell>
        </row>
        <row r="5861">
          <cell r="X5861">
            <v>12667</v>
          </cell>
          <cell r="Y5861">
            <v>2619068</v>
          </cell>
          <cell r="Z5861" t="str">
            <v>APOIO AO DIAGNÓSTICO – SALA RESSONÂNCIA MAGNÉTICA</v>
          </cell>
          <cell r="AA5861">
            <v>6</v>
          </cell>
          <cell r="AB5861" t="str">
            <v>MAQ. E EQUIPAMENTOS</v>
          </cell>
          <cell r="AC5861">
            <v>239.5</v>
          </cell>
          <cell r="AD5861" t="str">
            <v>BOM</v>
          </cell>
        </row>
        <row r="5862">
          <cell r="X5862">
            <v>12668</v>
          </cell>
          <cell r="Y5862">
            <v>2619069</v>
          </cell>
          <cell r="Z5862" t="str">
            <v>APOIO AO DIAGNÓSTICO – SALA RESSONÂNCIA MAGNÉTICA</v>
          </cell>
          <cell r="AA5862">
            <v>10</v>
          </cell>
          <cell r="AB5862" t="str">
            <v>MAQ. E EQUIPAMENTOS</v>
          </cell>
          <cell r="AC5862">
            <v>2295</v>
          </cell>
          <cell r="AD5862" t="str">
            <v>BOM</v>
          </cell>
        </row>
        <row r="5863">
          <cell r="X5863">
            <v>12669</v>
          </cell>
          <cell r="Y5863">
            <v>2619070</v>
          </cell>
          <cell r="Z5863" t="str">
            <v>APOIO AO DIAGNÓSTICO – SALA RESSONÂNCIA MAGNÉTICA</v>
          </cell>
          <cell r="AA5863">
            <v>6</v>
          </cell>
          <cell r="AB5863" t="str">
            <v>MAQ. E EQUIPAMENTOS</v>
          </cell>
          <cell r="AC5863">
            <v>239.5</v>
          </cell>
          <cell r="AD5863" t="str">
            <v>BOM</v>
          </cell>
        </row>
        <row r="5864">
          <cell r="X5864">
            <v>12670</v>
          </cell>
          <cell r="Y5864">
            <v>2619071</v>
          </cell>
          <cell r="Z5864" t="str">
            <v>APOIO AO DIAGNÓSTICO – SALA RESSONÂNCIA MAGNÉTICA</v>
          </cell>
          <cell r="AA5864">
            <v>6</v>
          </cell>
          <cell r="AB5864" t="str">
            <v>MAQ. E EQUIPAMENTOS</v>
          </cell>
          <cell r="AC5864">
            <v>239.5</v>
          </cell>
          <cell r="AD5864" t="str">
            <v>BOM</v>
          </cell>
        </row>
        <row r="5865">
          <cell r="X5865">
            <v>12679</v>
          </cell>
          <cell r="Y5865" t="str">
            <v>-</v>
          </cell>
          <cell r="Z5865" t="str">
            <v>CENTRO CIRÚRGICO – SALA DE MATERIAL</v>
          </cell>
          <cell r="AA5865">
            <v>10</v>
          </cell>
          <cell r="AB5865" t="str">
            <v>INSTRUMENTAIS CIRURGICOS</v>
          </cell>
          <cell r="AC5865">
            <v>7150</v>
          </cell>
          <cell r="AD5865" t="str">
            <v>BOM</v>
          </cell>
        </row>
        <row r="5866">
          <cell r="X5866">
            <v>12680</v>
          </cell>
          <cell r="Y5866" t="str">
            <v>-</v>
          </cell>
          <cell r="Z5866" t="str">
            <v>CENTRO CIRÚRGICO – SALA DE MATERIAL</v>
          </cell>
          <cell r="AA5866">
            <v>10</v>
          </cell>
          <cell r="AB5866" t="str">
            <v>INSTRUMENTAIS CIRURGICOS</v>
          </cell>
          <cell r="AC5866">
            <v>12900</v>
          </cell>
          <cell r="AD5866" t="str">
            <v>BOM</v>
          </cell>
        </row>
        <row r="5867">
          <cell r="X5867">
            <v>12681</v>
          </cell>
          <cell r="Y5867">
            <v>2619278</v>
          </cell>
          <cell r="Z5867" t="str">
            <v>CENTRO CIRÚRGICO</v>
          </cell>
          <cell r="AA5867">
            <v>10</v>
          </cell>
          <cell r="AB5867" t="str">
            <v>MAQ. E EQUIPAMENTOS</v>
          </cell>
          <cell r="AC5867">
            <v>57250</v>
          </cell>
          <cell r="AD5867" t="str">
            <v>BOM</v>
          </cell>
        </row>
        <row r="5868">
          <cell r="X5868">
            <v>12682</v>
          </cell>
          <cell r="Y5868">
            <v>2619279</v>
          </cell>
          <cell r="Z5868" t="str">
            <v>CENTRO CIRÚRGICO</v>
          </cell>
          <cell r="AA5868">
            <v>10</v>
          </cell>
          <cell r="AB5868" t="str">
            <v>MAQ. E EQUIPAMENTOS</v>
          </cell>
          <cell r="AC5868">
            <v>57250</v>
          </cell>
          <cell r="AD5868" t="str">
            <v>BOM</v>
          </cell>
        </row>
        <row r="5869">
          <cell r="X5869">
            <v>12683</v>
          </cell>
          <cell r="Y5869">
            <v>2619280</v>
          </cell>
          <cell r="Z5869" t="str">
            <v>CENTRO CIRÚRGICO</v>
          </cell>
          <cell r="AA5869">
            <v>10</v>
          </cell>
          <cell r="AB5869" t="str">
            <v>MAQ. E EQUIPAMENTOS</v>
          </cell>
          <cell r="AC5869">
            <v>57250</v>
          </cell>
          <cell r="AD5869" t="str">
            <v>BOM</v>
          </cell>
        </row>
        <row r="5870">
          <cell r="X5870">
            <v>12684</v>
          </cell>
          <cell r="Y5870">
            <v>2619281</v>
          </cell>
          <cell r="Z5870" t="str">
            <v>CENTRO CIRÚRGICO</v>
          </cell>
          <cell r="AA5870">
            <v>10</v>
          </cell>
          <cell r="AB5870" t="str">
            <v>MAQ. E EQUIPAMENTOS</v>
          </cell>
          <cell r="AC5870">
            <v>57250</v>
          </cell>
          <cell r="AD5870" t="str">
            <v>BOM</v>
          </cell>
        </row>
        <row r="5871">
          <cell r="X5871">
            <v>12685</v>
          </cell>
          <cell r="Y5871">
            <v>2619282</v>
          </cell>
          <cell r="Z5871" t="str">
            <v>CENTRO CIRÚRGICO</v>
          </cell>
          <cell r="AA5871">
            <v>10</v>
          </cell>
          <cell r="AB5871" t="str">
            <v>MAQ. E EQUIPAMENTOS</v>
          </cell>
          <cell r="AC5871">
            <v>57250</v>
          </cell>
          <cell r="AD5871" t="str">
            <v>BOM</v>
          </cell>
        </row>
        <row r="5872">
          <cell r="X5872">
            <v>12686</v>
          </cell>
          <cell r="Y5872">
            <v>2619283</v>
          </cell>
          <cell r="Z5872" t="str">
            <v>CENTRO CIRÚRGICO</v>
          </cell>
          <cell r="AA5872">
            <v>10</v>
          </cell>
          <cell r="AB5872" t="str">
            <v>MAQ. E EQUIPAMENTOS</v>
          </cell>
          <cell r="AC5872">
            <v>57250</v>
          </cell>
          <cell r="AD5872" t="str">
            <v>BOM</v>
          </cell>
        </row>
        <row r="5873">
          <cell r="X5873">
            <v>12687</v>
          </cell>
          <cell r="Y5873">
            <v>2619284</v>
          </cell>
          <cell r="Z5873" t="str">
            <v>CENTRO CIRÚRGICO</v>
          </cell>
          <cell r="AA5873">
            <v>10</v>
          </cell>
          <cell r="AB5873" t="str">
            <v>MAQ. E EQUIPAMENTOS</v>
          </cell>
          <cell r="AC5873">
            <v>57250</v>
          </cell>
          <cell r="AD5873" t="str">
            <v>BOM</v>
          </cell>
        </row>
        <row r="5874">
          <cell r="X5874">
            <v>12688</v>
          </cell>
          <cell r="Y5874">
            <v>2619285</v>
          </cell>
          <cell r="Z5874" t="str">
            <v>CENTRO CIRÚRGICO</v>
          </cell>
          <cell r="AA5874">
            <v>10</v>
          </cell>
          <cell r="AB5874" t="str">
            <v>MAQ. E EQUIPAMENTOS</v>
          </cell>
          <cell r="AC5874">
            <v>57250</v>
          </cell>
          <cell r="AD5874" t="str">
            <v>BOM</v>
          </cell>
        </row>
        <row r="5875">
          <cell r="X5875">
            <v>12689</v>
          </cell>
          <cell r="Y5875">
            <v>2619286</v>
          </cell>
          <cell r="Z5875" t="str">
            <v>CENTRO CIRÚRGICO</v>
          </cell>
          <cell r="AA5875">
            <v>10</v>
          </cell>
          <cell r="AB5875" t="str">
            <v>MAQ. E EQUIPAMENTOS</v>
          </cell>
          <cell r="AC5875">
            <v>57250</v>
          </cell>
          <cell r="AD5875" t="str">
            <v>BOM</v>
          </cell>
        </row>
        <row r="5876">
          <cell r="X5876">
            <v>12690</v>
          </cell>
          <cell r="Y5876">
            <v>2619287</v>
          </cell>
          <cell r="Z5876" t="str">
            <v>CENTRO CIRÚRGICO</v>
          </cell>
          <cell r="AA5876">
            <v>10</v>
          </cell>
          <cell r="AB5876" t="str">
            <v>MAQ. E EQUIPAMENTOS</v>
          </cell>
          <cell r="AC5876">
            <v>57250</v>
          </cell>
          <cell r="AD5876" t="str">
            <v>BOM</v>
          </cell>
        </row>
        <row r="5877">
          <cell r="X5877">
            <v>12691</v>
          </cell>
          <cell r="Y5877">
            <v>2619288</v>
          </cell>
          <cell r="Z5877" t="str">
            <v>CENTRO CIRÚRGICO</v>
          </cell>
          <cell r="AA5877">
            <v>10</v>
          </cell>
          <cell r="AB5877" t="str">
            <v>MAQ. E EQUIPAMENTOS</v>
          </cell>
          <cell r="AC5877">
            <v>57250</v>
          </cell>
          <cell r="AD5877" t="str">
            <v>BOM</v>
          </cell>
        </row>
        <row r="5878">
          <cell r="X5878">
            <v>12692</v>
          </cell>
          <cell r="Y5878">
            <v>2619289</v>
          </cell>
          <cell r="Z5878" t="str">
            <v>CENTRO CIRÚRGICO</v>
          </cell>
          <cell r="AA5878">
            <v>10</v>
          </cell>
          <cell r="AB5878" t="str">
            <v>MAQ. E EQUIPAMENTOS</v>
          </cell>
          <cell r="AC5878">
            <v>57250</v>
          </cell>
          <cell r="AD5878" t="str">
            <v>BOM</v>
          </cell>
        </row>
        <row r="5879">
          <cell r="X5879">
            <v>12671</v>
          </cell>
          <cell r="Y5879">
            <v>2619176</v>
          </cell>
          <cell r="Z5879" t="str">
            <v>APOIO AO DIAGNÓSTICO – SALA RESSONÂNCIA MAGNÉTICA</v>
          </cell>
          <cell r="AA5879">
            <v>10</v>
          </cell>
          <cell r="AB5879" t="str">
            <v>MAQ. E EQUIPAMENTOS</v>
          </cell>
          <cell r="AC5879">
            <v>19500</v>
          </cell>
          <cell r="AD5879" t="str">
            <v>BOM</v>
          </cell>
        </row>
        <row r="5880">
          <cell r="X5880">
            <v>12672</v>
          </cell>
          <cell r="Y5880">
            <v>2619177</v>
          </cell>
          <cell r="Z5880" t="str">
            <v>APOIO AO DIAGNÓSTICO – SALA RESSONÂNCIA MAGNÉTICA</v>
          </cell>
          <cell r="AA5880">
            <v>10</v>
          </cell>
          <cell r="AB5880" t="str">
            <v>MAQ. E EQUIPAMENTOS</v>
          </cell>
          <cell r="AC5880">
            <v>19500</v>
          </cell>
          <cell r="AD5880" t="str">
            <v>BOM</v>
          </cell>
        </row>
        <row r="5881">
          <cell r="X5881">
            <v>12694</v>
          </cell>
          <cell r="Y5881">
            <v>2624223</v>
          </cell>
          <cell r="Z5881" t="str">
            <v>SEGURANÇA E TRANSPORTE</v>
          </cell>
          <cell r="AA5881">
            <v>10</v>
          </cell>
          <cell r="AB5881" t="str">
            <v>VEICULOS</v>
          </cell>
          <cell r="AC5881">
            <v>96521.5</v>
          </cell>
          <cell r="AD5881" t="str">
            <v>BOM</v>
          </cell>
        </row>
        <row r="5882">
          <cell r="X5882">
            <v>12695</v>
          </cell>
          <cell r="Y5882">
            <v>2624224</v>
          </cell>
          <cell r="Z5882" t="str">
            <v>SEGURANÇA E TRANSPORTE</v>
          </cell>
          <cell r="AA5882">
            <v>10</v>
          </cell>
          <cell r="AB5882" t="str">
            <v>VEICULOS</v>
          </cell>
          <cell r="AC5882">
            <v>96521.5</v>
          </cell>
          <cell r="AD5882" t="str">
            <v>BOM</v>
          </cell>
        </row>
        <row r="5883">
          <cell r="X5883">
            <v>12693</v>
          </cell>
          <cell r="Y5883">
            <v>2624222</v>
          </cell>
          <cell r="Z5883" t="str">
            <v>5º ANDAR – ENSINO E PESQUISA</v>
          </cell>
          <cell r="AA5883">
            <v>5</v>
          </cell>
          <cell r="AB5883" t="str">
            <v>MAQ. E EQUIPAMENTOS</v>
          </cell>
          <cell r="AC5883">
            <v>1064.14</v>
          </cell>
          <cell r="AD5883" t="str">
            <v>BOM</v>
          </cell>
        </row>
        <row r="5884">
          <cell r="X5884">
            <v>12582</v>
          </cell>
          <cell r="Y5884">
            <v>2624132</v>
          </cell>
          <cell r="Z5884" t="str">
            <v>APOIO AO DIAGNÓSTICO – RESSONANCIA MAGNETICA</v>
          </cell>
          <cell r="AA5884">
            <v>10</v>
          </cell>
          <cell r="AB5884" t="str">
            <v>MAQ. E EQUIPAMENTOS</v>
          </cell>
          <cell r="AC5884">
            <v>1942666</v>
          </cell>
          <cell r="AD5884" t="str">
            <v>BOM</v>
          </cell>
        </row>
        <row r="5885">
          <cell r="X5885">
            <v>12712</v>
          </cell>
          <cell r="Y5885">
            <v>2671426</v>
          </cell>
          <cell r="Z5885" t="str">
            <v>CENTRAL DE MATERIAL E ESTERILIZAÇÃO</v>
          </cell>
          <cell r="AA5885">
            <v>10</v>
          </cell>
          <cell r="AB5885" t="str">
            <v>INSTRUMENTAIS CIRURGICOS</v>
          </cell>
          <cell r="AC5885">
            <v>6681.96</v>
          </cell>
          <cell r="AD5885" t="str">
            <v>BOM</v>
          </cell>
        </row>
        <row r="5886">
          <cell r="X5886">
            <v>12713</v>
          </cell>
          <cell r="Y5886">
            <v>2671427</v>
          </cell>
          <cell r="Z5886" t="str">
            <v>CENTRAL DE MATERIAL E ESTERILIZAÇÃO</v>
          </cell>
          <cell r="AA5886">
            <v>10</v>
          </cell>
          <cell r="AB5886" t="str">
            <v>INSTRUMENTAIS CIRURGICOS</v>
          </cell>
          <cell r="AC5886">
            <v>6681.96</v>
          </cell>
          <cell r="AD5886" t="str">
            <v>BOM</v>
          </cell>
        </row>
        <row r="5887">
          <cell r="X5887">
            <v>12714</v>
          </cell>
          <cell r="Y5887">
            <v>2671428</v>
          </cell>
          <cell r="Z5887" t="str">
            <v>CENTRAL DE MATERIAL E ESTERILIZAÇÃO</v>
          </cell>
          <cell r="AA5887">
            <v>10</v>
          </cell>
          <cell r="AB5887" t="str">
            <v>INSTRUMENTAIS CIRURGICOS</v>
          </cell>
          <cell r="AC5887">
            <v>6681.96</v>
          </cell>
          <cell r="AD5887" t="str">
            <v>BOM</v>
          </cell>
        </row>
        <row r="5888">
          <cell r="X5888">
            <v>12715</v>
          </cell>
          <cell r="Y5888">
            <v>2622562</v>
          </cell>
          <cell r="Z5888" t="str">
            <v>FARMÁCIA</v>
          </cell>
          <cell r="AA5888">
            <v>5</v>
          </cell>
          <cell r="AB5888" t="str">
            <v>EQUIP. DE INFORMÁTICA</v>
          </cell>
          <cell r="AC5888">
            <v>2574.935</v>
          </cell>
          <cell r="AD5888" t="str">
            <v>BOM</v>
          </cell>
        </row>
        <row r="5889">
          <cell r="X5889">
            <v>12716</v>
          </cell>
          <cell r="Y5889">
            <v>2672780</v>
          </cell>
          <cell r="Z5889" t="str">
            <v>APOIO AO DIAGNÓSTICO – RESSONANCIA MAGNETICA</v>
          </cell>
          <cell r="AA5889">
            <v>10</v>
          </cell>
          <cell r="AB5889" t="str">
            <v>MAQ. E EQUIPAMENTOS</v>
          </cell>
          <cell r="AC5889">
            <v>219500</v>
          </cell>
          <cell r="AD5889" t="str">
            <v>BOM</v>
          </cell>
        </row>
        <row r="5890">
          <cell r="X5890">
            <v>12717</v>
          </cell>
          <cell r="Y5890">
            <v>2673063</v>
          </cell>
          <cell r="Z5890" t="str">
            <v>DIÁLISE</v>
          </cell>
          <cell r="AA5890">
            <v>3</v>
          </cell>
          <cell r="AB5890" t="str">
            <v>MÓVEIS E UTENSILIOS</v>
          </cell>
          <cell r="AC5890">
            <v>749.5</v>
          </cell>
          <cell r="AD5890" t="str">
            <v>BOM</v>
          </cell>
        </row>
        <row r="5891">
          <cell r="X5891">
            <v>12718</v>
          </cell>
          <cell r="Y5891">
            <v>2673064</v>
          </cell>
          <cell r="Z5891" t="str">
            <v>CLINICA CIRURGICA ALA 1</v>
          </cell>
          <cell r="AA5891">
            <v>3</v>
          </cell>
          <cell r="AB5891" t="str">
            <v>MÓVEIS E UTENSILIOS</v>
          </cell>
          <cell r="AC5891">
            <v>749.5</v>
          </cell>
          <cell r="AD5891" t="str">
            <v>BOM</v>
          </cell>
        </row>
        <row r="5892">
          <cell r="X5892">
            <v>12719</v>
          </cell>
          <cell r="Y5892">
            <v>2673065</v>
          </cell>
          <cell r="Z5892" t="str">
            <v>CLINICA MÉDICA ALA 1</v>
          </cell>
          <cell r="AA5892">
            <v>3</v>
          </cell>
          <cell r="AB5892" t="str">
            <v>MÓVEIS E UTENSILIOS</v>
          </cell>
          <cell r="AC5892">
            <v>749.5</v>
          </cell>
          <cell r="AD5892" t="str">
            <v>BOM</v>
          </cell>
        </row>
        <row r="5893">
          <cell r="X5893">
            <v>12720</v>
          </cell>
          <cell r="Y5893">
            <v>2673067</v>
          </cell>
          <cell r="Z5893" t="str">
            <v>CLINICA CIRURGICA ALA 2</v>
          </cell>
          <cell r="AA5893">
            <v>3</v>
          </cell>
          <cell r="AB5893" t="str">
            <v>MÓVEIS E UTENSILIOS</v>
          </cell>
          <cell r="AC5893">
            <v>749.5</v>
          </cell>
          <cell r="AD5893" t="str">
            <v>BOM</v>
          </cell>
        </row>
        <row r="5894">
          <cell r="X5894">
            <v>12721</v>
          </cell>
          <cell r="Y5894">
            <v>2673066</v>
          </cell>
          <cell r="Z5894" t="str">
            <v>CLINICA MÉDICA ALA 2</v>
          </cell>
          <cell r="AA5894">
            <v>3</v>
          </cell>
          <cell r="AB5894" t="str">
            <v>MÓVEIS E UTENSILIOS</v>
          </cell>
          <cell r="AC5894">
            <v>749.5</v>
          </cell>
          <cell r="AD5894" t="str">
            <v>BOM</v>
          </cell>
        </row>
        <row r="5895">
          <cell r="X5895">
            <v>12722</v>
          </cell>
          <cell r="Y5895">
            <v>2673068</v>
          </cell>
          <cell r="Z5895" t="str">
            <v>CLINICA CIRURGICA ALA 3</v>
          </cell>
          <cell r="AA5895">
            <v>3</v>
          </cell>
          <cell r="AB5895" t="str">
            <v>MÓVEIS E UTENSILIOS</v>
          </cell>
          <cell r="AC5895">
            <v>749.5</v>
          </cell>
          <cell r="AD5895" t="str">
            <v>BOM</v>
          </cell>
        </row>
        <row r="5896">
          <cell r="X5896">
            <v>12723</v>
          </cell>
          <cell r="Y5896">
            <v>2673069</v>
          </cell>
          <cell r="Z5896" t="str">
            <v>CLINICA MÉDICA ALA 3</v>
          </cell>
          <cell r="AA5896">
            <v>3</v>
          </cell>
          <cell r="AB5896" t="str">
            <v>MÓVEIS E UTENSILIOS</v>
          </cell>
          <cell r="AC5896">
            <v>749.5</v>
          </cell>
          <cell r="AD5896" t="str">
            <v>BOM</v>
          </cell>
        </row>
        <row r="5897">
          <cell r="X5897">
            <v>12724</v>
          </cell>
          <cell r="Y5897">
            <v>2673070</v>
          </cell>
          <cell r="Z5897" t="str">
            <v>CUIDADOS PALIATIVOS</v>
          </cell>
          <cell r="AA5897">
            <v>3</v>
          </cell>
          <cell r="AB5897" t="str">
            <v>MÓVEIS E UTENSILIOS</v>
          </cell>
          <cell r="AC5897">
            <v>749.5</v>
          </cell>
          <cell r="AD5897" t="str">
            <v>BOM</v>
          </cell>
        </row>
        <row r="5898">
          <cell r="X5898">
            <v>12725</v>
          </cell>
          <cell r="Y5898">
            <v>2673071</v>
          </cell>
          <cell r="Z5898" t="str">
            <v>CLINICA MÉDICA ALA 3</v>
          </cell>
          <cell r="AA5898">
            <v>3</v>
          </cell>
          <cell r="AB5898" t="str">
            <v>MÓVEIS E UTENSILIOS</v>
          </cell>
          <cell r="AC5898">
            <v>900</v>
          </cell>
          <cell r="AD5898" t="str">
            <v>BOM</v>
          </cell>
        </row>
        <row r="5899">
          <cell r="X5899">
            <v>12726</v>
          </cell>
          <cell r="Y5899">
            <v>2673072</v>
          </cell>
          <cell r="Z5899" t="str">
            <v>CLINICA CIRURGICA ALA 3</v>
          </cell>
          <cell r="AA5899">
            <v>3</v>
          </cell>
          <cell r="AB5899" t="str">
            <v>MÓVEIS E UTENSILIOS</v>
          </cell>
          <cell r="AC5899">
            <v>900</v>
          </cell>
          <cell r="AD5899" t="str">
            <v>BOM</v>
          </cell>
        </row>
        <row r="5900">
          <cell r="X5900">
            <v>12553</v>
          </cell>
          <cell r="Y5900">
            <v>2671442</v>
          </cell>
          <cell r="Z5900" t="str">
            <v>TRANSPLANTE</v>
          </cell>
          <cell r="AA5900">
            <v>3</v>
          </cell>
          <cell r="AB5900" t="str">
            <v>MÓVEIS E UTENSÍLIOS</v>
          </cell>
          <cell r="AC5900">
            <v>390</v>
          </cell>
          <cell r="AD5900" t="str">
            <v>BOM</v>
          </cell>
        </row>
        <row r="5901">
          <cell r="X5901">
            <v>12554</v>
          </cell>
          <cell r="Y5901">
            <v>2671443</v>
          </cell>
          <cell r="Z5901" t="str">
            <v>ALMOXARIFADO</v>
          </cell>
          <cell r="AA5901">
            <v>3</v>
          </cell>
          <cell r="AB5901" t="str">
            <v>MÓVEIS E UTENSÍLIOS</v>
          </cell>
          <cell r="AC5901">
            <v>390</v>
          </cell>
          <cell r="AD5901" t="str">
            <v>BOM</v>
          </cell>
        </row>
        <row r="5902">
          <cell r="X5902">
            <v>12555</v>
          </cell>
          <cell r="Y5902">
            <v>2671444</v>
          </cell>
          <cell r="Z5902" t="str">
            <v>ALMOXARIFADO</v>
          </cell>
          <cell r="AA5902">
            <v>3</v>
          </cell>
          <cell r="AB5902" t="str">
            <v>MÓVEIS E UTENSÍLIOS</v>
          </cell>
          <cell r="AC5902">
            <v>390</v>
          </cell>
          <cell r="AD5902" t="str">
            <v>BOM</v>
          </cell>
        </row>
        <row r="5903">
          <cell r="X5903">
            <v>12556</v>
          </cell>
          <cell r="Y5903">
            <v>2671445</v>
          </cell>
          <cell r="Z5903" t="str">
            <v>TRANSPLANTE</v>
          </cell>
          <cell r="AA5903">
            <v>3</v>
          </cell>
          <cell r="AB5903" t="str">
            <v>MÓVEIS E UTENSÍLIOS</v>
          </cell>
          <cell r="AC5903">
            <v>390</v>
          </cell>
          <cell r="AD5903" t="str">
            <v>BOM</v>
          </cell>
        </row>
        <row r="5904">
          <cell r="X5904">
            <v>12557</v>
          </cell>
          <cell r="Y5904">
            <v>2671446</v>
          </cell>
          <cell r="Z5904" t="str">
            <v>TRANSPLANTE</v>
          </cell>
          <cell r="AA5904">
            <v>3</v>
          </cell>
          <cell r="AB5904" t="str">
            <v>MÓVEIS E UTENSÍLIOS</v>
          </cell>
          <cell r="AC5904">
            <v>390</v>
          </cell>
          <cell r="AD5904" t="str">
            <v>BOM</v>
          </cell>
        </row>
        <row r="5905">
          <cell r="X5905">
            <v>12558</v>
          </cell>
          <cell r="Y5905">
            <v>2671447</v>
          </cell>
          <cell r="Z5905" t="str">
            <v>TRANSPLANTE</v>
          </cell>
          <cell r="AA5905">
            <v>3</v>
          </cell>
          <cell r="AB5905" t="str">
            <v>MÓVEIS E UTENSÍLIOS</v>
          </cell>
          <cell r="AC5905">
            <v>390</v>
          </cell>
          <cell r="AD5905" t="str">
            <v>BOM</v>
          </cell>
        </row>
        <row r="5906">
          <cell r="X5906">
            <v>12559</v>
          </cell>
          <cell r="Y5906">
            <v>2671448</v>
          </cell>
          <cell r="Z5906" t="str">
            <v>TRANSPLANTE</v>
          </cell>
          <cell r="AA5906">
            <v>3</v>
          </cell>
          <cell r="AB5906" t="str">
            <v>MÓVEIS E UTENSÍLIOS</v>
          </cell>
          <cell r="AC5906">
            <v>390</v>
          </cell>
          <cell r="AD5906" t="str">
            <v>BOM</v>
          </cell>
        </row>
        <row r="5907">
          <cell r="X5907">
            <v>12560</v>
          </cell>
          <cell r="Y5907">
            <v>2671449</v>
          </cell>
          <cell r="Z5907" t="str">
            <v>TRANSPLANTE</v>
          </cell>
          <cell r="AA5907">
            <v>3</v>
          </cell>
          <cell r="AB5907" t="str">
            <v>MÓVEIS E UTENSÍLIOS</v>
          </cell>
          <cell r="AC5907">
            <v>390</v>
          </cell>
          <cell r="AD5907" t="str">
            <v>BOM</v>
          </cell>
        </row>
        <row r="5908">
          <cell r="X5908">
            <v>12561</v>
          </cell>
          <cell r="Y5908">
            <v>2671450</v>
          </cell>
          <cell r="Z5908" t="str">
            <v>TRANSPLANTE</v>
          </cell>
          <cell r="AA5908">
            <v>3</v>
          </cell>
          <cell r="AB5908" t="str">
            <v>MÓVEIS E UTENSÍLIOS</v>
          </cell>
          <cell r="AC5908">
            <v>390</v>
          </cell>
          <cell r="AD5908" t="str">
            <v>BOM</v>
          </cell>
        </row>
        <row r="5909">
          <cell r="X5909">
            <v>12562</v>
          </cell>
          <cell r="Y5909">
            <v>2671451</v>
          </cell>
          <cell r="Z5909" t="str">
            <v>TRANSPLANTE</v>
          </cell>
          <cell r="AA5909">
            <v>3</v>
          </cell>
          <cell r="AB5909" t="str">
            <v>MÓVEIS E UTENSÍLIOS</v>
          </cell>
          <cell r="AC5909">
            <v>390</v>
          </cell>
          <cell r="AD5909" t="str">
            <v>BOM</v>
          </cell>
        </row>
        <row r="5910">
          <cell r="X5910">
            <v>12563</v>
          </cell>
          <cell r="Y5910">
            <v>2671452</v>
          </cell>
          <cell r="Z5910" t="str">
            <v>TRANSPLANTE</v>
          </cell>
          <cell r="AA5910">
            <v>3</v>
          </cell>
          <cell r="AB5910" t="str">
            <v>MÓVEIS E UTENSÍLIOS</v>
          </cell>
          <cell r="AC5910">
            <v>390</v>
          </cell>
          <cell r="AD5910" t="str">
            <v>BOM</v>
          </cell>
        </row>
        <row r="5911">
          <cell r="X5911">
            <v>12564</v>
          </cell>
          <cell r="Y5911">
            <v>2671453</v>
          </cell>
          <cell r="Z5911" t="str">
            <v>TRANSPLANTE</v>
          </cell>
          <cell r="AA5911">
            <v>3</v>
          </cell>
          <cell r="AB5911" t="str">
            <v>MÓVEIS E UTENSÍLIOS</v>
          </cell>
          <cell r="AC5911">
            <v>390</v>
          </cell>
          <cell r="AD5911" t="str">
            <v>BOM</v>
          </cell>
        </row>
        <row r="5912">
          <cell r="X5912">
            <v>12565</v>
          </cell>
          <cell r="Y5912">
            <v>2671454</v>
          </cell>
          <cell r="Z5912" t="str">
            <v>TRANSPLANTE</v>
          </cell>
          <cell r="AA5912">
            <v>3</v>
          </cell>
          <cell r="AB5912" t="str">
            <v>MÓVEIS E UTENSÍLIOS</v>
          </cell>
          <cell r="AC5912">
            <v>390</v>
          </cell>
          <cell r="AD5912" t="str">
            <v>BOM</v>
          </cell>
        </row>
        <row r="5913">
          <cell r="X5913">
            <v>12566</v>
          </cell>
          <cell r="Y5913">
            <v>2671455</v>
          </cell>
          <cell r="Z5913" t="str">
            <v>ALMOXARIFADO</v>
          </cell>
          <cell r="AA5913">
            <v>3</v>
          </cell>
          <cell r="AB5913" t="str">
            <v>MÓVEIS E UTENSÍLIOS</v>
          </cell>
          <cell r="AC5913">
            <v>390</v>
          </cell>
          <cell r="AD5913" t="str">
            <v>BOM</v>
          </cell>
        </row>
        <row r="5914">
          <cell r="X5914">
            <v>12567</v>
          </cell>
          <cell r="Y5914">
            <v>2671456</v>
          </cell>
          <cell r="Z5914" t="str">
            <v>TRANSPLANTE</v>
          </cell>
          <cell r="AA5914">
            <v>3</v>
          </cell>
          <cell r="AB5914" t="str">
            <v>MÓVEIS E UTENSÍLIOS</v>
          </cell>
          <cell r="AC5914">
            <v>390</v>
          </cell>
          <cell r="AD5914" t="str">
            <v>BOM</v>
          </cell>
        </row>
        <row r="5915">
          <cell r="X5915">
            <v>12568</v>
          </cell>
          <cell r="Y5915">
            <v>2671457</v>
          </cell>
          <cell r="Z5915" t="str">
            <v>TRANSPLANTE</v>
          </cell>
          <cell r="AA5915">
            <v>3</v>
          </cell>
          <cell r="AB5915" t="str">
            <v>MÓVEIS E UTENSÍLIOS</v>
          </cell>
          <cell r="AC5915">
            <v>390</v>
          </cell>
          <cell r="AD5915" t="str">
            <v>BOM</v>
          </cell>
        </row>
        <row r="5916">
          <cell r="X5916">
            <v>12728</v>
          </cell>
          <cell r="Y5916">
            <v>2701988</v>
          </cell>
          <cell r="Z5916" t="str">
            <v>FARMÁCIA – DOSE</v>
          </cell>
          <cell r="AA5916">
            <v>3</v>
          </cell>
          <cell r="AB5916" t="str">
            <v>EQUIP. DE INFORMÁTICA</v>
          </cell>
          <cell r="AC5916">
            <v>2804.995</v>
          </cell>
          <cell r="AD5916" t="str">
            <v>BOM</v>
          </cell>
        </row>
        <row r="5917">
          <cell r="X5917">
            <v>12727</v>
          </cell>
          <cell r="Y5917">
            <v>2701989</v>
          </cell>
          <cell r="Z5917" t="str">
            <v>FARMÁCIA – CAF</v>
          </cell>
          <cell r="AA5917">
            <v>3</v>
          </cell>
          <cell r="AB5917" t="str">
            <v>EQUIP. DE INFORMÁTICA</v>
          </cell>
          <cell r="AC5917">
            <v>2804.995</v>
          </cell>
          <cell r="AD5917" t="str">
            <v>BOM</v>
          </cell>
        </row>
        <row r="5918">
          <cell r="X5918">
            <v>12729</v>
          </cell>
          <cell r="Y5918">
            <v>2701990</v>
          </cell>
          <cell r="Z5918" t="str">
            <v>FARMACIA - CENTRO CIRURGICO</v>
          </cell>
          <cell r="AA5918">
            <v>3</v>
          </cell>
          <cell r="AB5918" t="str">
            <v>EQUIP. DE INFORMÁTICA</v>
          </cell>
          <cell r="AC5918">
            <v>2804.995</v>
          </cell>
          <cell r="AD5918" t="str">
            <v>BOM</v>
          </cell>
        </row>
        <row r="5919">
          <cell r="X5919">
            <v>12730</v>
          </cell>
          <cell r="Y5919">
            <v>2701986</v>
          </cell>
          <cell r="Z5919" t="str">
            <v>AGÊNCIA TRANSFUSIONAL</v>
          </cell>
          <cell r="AA5919">
            <v>3</v>
          </cell>
          <cell r="AB5919" t="str">
            <v>MÓVEIS E UTENSÍLIOS</v>
          </cell>
          <cell r="AC5919">
            <v>3499.5</v>
          </cell>
          <cell r="AD5919" t="str">
            <v>BOM</v>
          </cell>
        </row>
        <row r="5920">
          <cell r="X5920">
            <v>12731</v>
          </cell>
          <cell r="Y5920">
            <v>2701987</v>
          </cell>
          <cell r="Z5920" t="str">
            <v>AGÊNCIA TRANSFUSIONAL</v>
          </cell>
          <cell r="AA5920">
            <v>3</v>
          </cell>
          <cell r="AB5920" t="str">
            <v>MÓVEIS E UTENSÍLIOS</v>
          </cell>
          <cell r="AC5920">
            <v>3499.5</v>
          </cell>
          <cell r="AD5920" t="str">
            <v>BOM</v>
          </cell>
        </row>
        <row r="5921">
          <cell r="X5921">
            <v>12759</v>
          </cell>
          <cell r="Y5921">
            <v>2701892</v>
          </cell>
          <cell r="Z5921" t="str">
            <v>GALPÃO ALMOXARIFADO</v>
          </cell>
          <cell r="AA5921">
            <v>6</v>
          </cell>
          <cell r="AB5921" t="str">
            <v>MÓVEIS E UTENSILIOS</v>
          </cell>
          <cell r="AC5921">
            <v>175</v>
          </cell>
          <cell r="AD5921" t="str">
            <v>BOM</v>
          </cell>
        </row>
        <row r="5922">
          <cell r="X5922">
            <v>12732</v>
          </cell>
          <cell r="Y5922">
            <v>2701910</v>
          </cell>
          <cell r="Z5922" t="str">
            <v>GALPÃO ALMOXARIFADO</v>
          </cell>
          <cell r="AA5922">
            <v>10</v>
          </cell>
          <cell r="AB5922" t="str">
            <v>MAQ. E EQUIPAMENTOS</v>
          </cell>
          <cell r="AC5922">
            <v>6395.35</v>
          </cell>
          <cell r="AD5922" t="str">
            <v>BOM</v>
          </cell>
        </row>
        <row r="5923">
          <cell r="X5923">
            <v>12733</v>
          </cell>
          <cell r="Y5923">
            <v>2701911</v>
          </cell>
          <cell r="Z5923" t="str">
            <v>GALPÃO ALMOXARIFADO</v>
          </cell>
          <cell r="AA5923">
            <v>10</v>
          </cell>
          <cell r="AB5923" t="str">
            <v>MAQ. E EQUIPAMENTOS</v>
          </cell>
          <cell r="AC5923">
            <v>6395.35</v>
          </cell>
          <cell r="AD5923" t="str">
            <v>BOM</v>
          </cell>
        </row>
        <row r="5924">
          <cell r="X5924">
            <v>12734</v>
          </cell>
          <cell r="Y5924">
            <v>2701912</v>
          </cell>
          <cell r="Z5924" t="str">
            <v>GALPÃO ALMOXARIFADO</v>
          </cell>
          <cell r="AA5924">
            <v>10</v>
          </cell>
          <cell r="AB5924" t="str">
            <v>MAQ. E EQUIPAMENTOS</v>
          </cell>
          <cell r="AC5924">
            <v>6395.35</v>
          </cell>
          <cell r="AD5924" t="str">
            <v>BOM</v>
          </cell>
        </row>
        <row r="5925">
          <cell r="X5925">
            <v>12735</v>
          </cell>
          <cell r="Y5925">
            <v>2701913</v>
          </cell>
          <cell r="Z5925" t="str">
            <v>TRANSPLANTE</v>
          </cell>
          <cell r="AA5925">
            <v>10</v>
          </cell>
          <cell r="AB5925" t="str">
            <v>MAQ. E EQUIPAMENTOS</v>
          </cell>
          <cell r="AC5925">
            <v>6395.35</v>
          </cell>
          <cell r="AD5925" t="str">
            <v>BOM</v>
          </cell>
        </row>
        <row r="5926">
          <cell r="X5926">
            <v>12736</v>
          </cell>
          <cell r="Y5926">
            <v>2701914</v>
          </cell>
          <cell r="Z5926" t="str">
            <v>TRANSPLANTE</v>
          </cell>
          <cell r="AA5926">
            <v>10</v>
          </cell>
          <cell r="AB5926" t="str">
            <v>MAQ. E EQUIPAMENTOS</v>
          </cell>
          <cell r="AC5926">
            <v>6395.35</v>
          </cell>
          <cell r="AD5926" t="str">
            <v>BOM</v>
          </cell>
        </row>
        <row r="5927">
          <cell r="X5927">
            <v>12737</v>
          </cell>
          <cell r="Y5927">
            <v>2701915</v>
          </cell>
          <cell r="Z5927" t="str">
            <v>TRANSPLANTE</v>
          </cell>
          <cell r="AA5927">
            <v>10</v>
          </cell>
          <cell r="AB5927" t="str">
            <v>MAQ. E EQUIPAMENTOS</v>
          </cell>
          <cell r="AC5927">
            <v>6395.35</v>
          </cell>
          <cell r="AD5927" t="str">
            <v>BOM</v>
          </cell>
        </row>
        <row r="5928">
          <cell r="X5928">
            <v>12738</v>
          </cell>
          <cell r="Y5928">
            <v>2701893</v>
          </cell>
          <cell r="Z5928" t="str">
            <v>TRANSPLANTE</v>
          </cell>
          <cell r="AA5928">
            <v>10</v>
          </cell>
          <cell r="AB5928" t="str">
            <v>MAQ. E EQUIPAMENTOS</v>
          </cell>
          <cell r="AC5928">
            <v>6395.35</v>
          </cell>
          <cell r="AD5928" t="str">
            <v>BOM</v>
          </cell>
        </row>
        <row r="5929">
          <cell r="X5929">
            <v>12739</v>
          </cell>
          <cell r="Y5929">
            <v>2701894</v>
          </cell>
          <cell r="Z5929" t="str">
            <v>TRANSPLANTE</v>
          </cell>
          <cell r="AA5929">
            <v>10</v>
          </cell>
          <cell r="AB5929" t="str">
            <v>MAQ. E EQUIPAMENTOS</v>
          </cell>
          <cell r="AC5929">
            <v>6395.35</v>
          </cell>
          <cell r="AD5929" t="str">
            <v>BOM</v>
          </cell>
        </row>
        <row r="5930">
          <cell r="X5930">
            <v>12740</v>
          </cell>
          <cell r="Y5930">
            <v>2701895</v>
          </cell>
          <cell r="Z5930" t="str">
            <v>TRANSPLANTE</v>
          </cell>
          <cell r="AA5930">
            <v>10</v>
          </cell>
          <cell r="AB5930" t="str">
            <v>MAQ. E EQUIPAMENTOS</v>
          </cell>
          <cell r="AC5930">
            <v>6395.35</v>
          </cell>
          <cell r="AD5930" t="str">
            <v>BOM</v>
          </cell>
        </row>
        <row r="5931">
          <cell r="X5931">
            <v>12741</v>
          </cell>
          <cell r="Y5931">
            <v>2701896</v>
          </cell>
          <cell r="Z5931" t="str">
            <v>GALPÃO ALMOXARIFADO</v>
          </cell>
          <cell r="AA5931">
            <v>10</v>
          </cell>
          <cell r="AB5931" t="str">
            <v>MAQ. E EQUIPAMENTOS</v>
          </cell>
          <cell r="AC5931">
            <v>6395.35</v>
          </cell>
          <cell r="AD5931" t="str">
            <v>BOM</v>
          </cell>
        </row>
        <row r="5932">
          <cell r="X5932">
            <v>12742</v>
          </cell>
          <cell r="Y5932">
            <v>2701897</v>
          </cell>
          <cell r="Z5932" t="str">
            <v>GALPÃO ALMOXARIFADO</v>
          </cell>
          <cell r="AA5932">
            <v>10</v>
          </cell>
          <cell r="AB5932" t="str">
            <v>MAQ. E EQUIPAMENTOS</v>
          </cell>
          <cell r="AC5932">
            <v>6395.35</v>
          </cell>
          <cell r="AD5932" t="str">
            <v>BOM</v>
          </cell>
        </row>
        <row r="5933">
          <cell r="X5933">
            <v>12743</v>
          </cell>
          <cell r="Y5933">
            <v>2701898</v>
          </cell>
          <cell r="Z5933" t="str">
            <v>GALPÃO ALMOXARIFADO</v>
          </cell>
          <cell r="AA5933">
            <v>10</v>
          </cell>
          <cell r="AB5933" t="str">
            <v>MAQ. E EQUIPAMENTOS</v>
          </cell>
          <cell r="AC5933">
            <v>6395.35</v>
          </cell>
          <cell r="AD5933" t="str">
            <v>BOM</v>
          </cell>
        </row>
        <row r="5934">
          <cell r="X5934">
            <v>12744</v>
          </cell>
          <cell r="Y5934">
            <v>2701899</v>
          </cell>
          <cell r="Z5934" t="str">
            <v>GALPÃO ALMOXARIFADO</v>
          </cell>
          <cell r="AA5934">
            <v>10</v>
          </cell>
          <cell r="AB5934" t="str">
            <v>MAQ. E EQUIPAMENTOS</v>
          </cell>
          <cell r="AC5934">
            <v>6395.35</v>
          </cell>
          <cell r="AD5934" t="str">
            <v>BOM</v>
          </cell>
        </row>
        <row r="5935">
          <cell r="X5935">
            <v>12745</v>
          </cell>
          <cell r="Y5935">
            <v>2701900</v>
          </cell>
          <cell r="Z5935" t="str">
            <v>TRANSPLANTE</v>
          </cell>
          <cell r="AA5935">
            <v>10</v>
          </cell>
          <cell r="AB5935" t="str">
            <v>MAQ. E EQUIPAMENTOS</v>
          </cell>
          <cell r="AC5935">
            <v>6395.35</v>
          </cell>
          <cell r="AD5935" t="str">
            <v>BOM</v>
          </cell>
        </row>
        <row r="5936">
          <cell r="X5936">
            <v>12746</v>
          </cell>
          <cell r="Y5936">
            <v>2701901</v>
          </cell>
          <cell r="Z5936" t="str">
            <v>GALPÃO ALMOXARIFADO</v>
          </cell>
          <cell r="AA5936">
            <v>10</v>
          </cell>
          <cell r="AB5936" t="str">
            <v>MAQ. E EQUIPAMENTOS</v>
          </cell>
          <cell r="AC5936">
            <v>6395.35</v>
          </cell>
          <cell r="AD5936" t="str">
            <v>BOM</v>
          </cell>
        </row>
        <row r="5937">
          <cell r="X5937">
            <v>12747</v>
          </cell>
          <cell r="Y5937">
            <v>2701902</v>
          </cell>
          <cell r="Z5937" t="str">
            <v>TRANSPLANTE</v>
          </cell>
          <cell r="AA5937">
            <v>10</v>
          </cell>
          <cell r="AB5937" t="str">
            <v>MAQ. E EQUIPAMENTOS</v>
          </cell>
          <cell r="AC5937">
            <v>6395.35</v>
          </cell>
          <cell r="AD5937" t="str">
            <v>BOM</v>
          </cell>
        </row>
        <row r="5938">
          <cell r="X5938">
            <v>12748</v>
          </cell>
          <cell r="Y5938">
            <v>2701903</v>
          </cell>
          <cell r="Z5938" t="str">
            <v>GALPÃO ALMOXARIFADO</v>
          </cell>
          <cell r="AA5938">
            <v>10</v>
          </cell>
          <cell r="AB5938" t="str">
            <v>MAQ. E EQUIPAMENTOS</v>
          </cell>
          <cell r="AC5938">
            <v>6395.35</v>
          </cell>
          <cell r="AD5938" t="str">
            <v>BOM</v>
          </cell>
        </row>
        <row r="5939">
          <cell r="X5939">
            <v>12749</v>
          </cell>
          <cell r="Y5939">
            <v>2701904</v>
          </cell>
          <cell r="Z5939" t="str">
            <v>GALPÃO ALMOXARIFADO</v>
          </cell>
          <cell r="AA5939">
            <v>10</v>
          </cell>
          <cell r="AB5939" t="str">
            <v>MAQ. E EQUIPAMENTOS</v>
          </cell>
          <cell r="AC5939">
            <v>6395.35</v>
          </cell>
          <cell r="AD5939" t="str">
            <v>BOM</v>
          </cell>
        </row>
        <row r="5940">
          <cell r="X5940">
            <v>12750</v>
          </cell>
          <cell r="Y5940">
            <v>2701905</v>
          </cell>
          <cell r="Z5940" t="str">
            <v>TRANSPLANTE</v>
          </cell>
          <cell r="AA5940">
            <v>10</v>
          </cell>
          <cell r="AB5940" t="str">
            <v>MAQ. E EQUIPAMENTOS</v>
          </cell>
          <cell r="AC5940">
            <v>6395.35</v>
          </cell>
          <cell r="AD5940" t="str">
            <v>BOM</v>
          </cell>
        </row>
        <row r="5941">
          <cell r="X5941">
            <v>12751</v>
          </cell>
          <cell r="Y5941">
            <v>2701906</v>
          </cell>
          <cell r="Z5941" t="str">
            <v>GALPÃO ALMOXARIFADO</v>
          </cell>
          <cell r="AA5941">
            <v>10</v>
          </cell>
          <cell r="AB5941" t="str">
            <v>MAQ. E EQUIPAMENTOS</v>
          </cell>
          <cell r="AC5941">
            <v>6395.35</v>
          </cell>
          <cell r="AD5941" t="str">
            <v>BOM</v>
          </cell>
        </row>
        <row r="5942">
          <cell r="X5942">
            <v>12752</v>
          </cell>
          <cell r="Y5942">
            <v>2701907</v>
          </cell>
          <cell r="Z5942" t="str">
            <v>TRANSPLANTE</v>
          </cell>
          <cell r="AA5942">
            <v>10</v>
          </cell>
          <cell r="AB5942" t="str">
            <v>MAQ. E EQUIPAMENTOS</v>
          </cell>
          <cell r="AC5942">
            <v>6395.35</v>
          </cell>
          <cell r="AD5942" t="str">
            <v>BOM</v>
          </cell>
        </row>
        <row r="5943">
          <cell r="X5943">
            <v>12753</v>
          </cell>
          <cell r="Y5943">
            <v>2701908</v>
          </cell>
          <cell r="Z5943" t="str">
            <v>TRANSPLANTE</v>
          </cell>
          <cell r="AA5943">
            <v>10</v>
          </cell>
          <cell r="AB5943" t="str">
            <v>MAQ. E EQUIPAMENTOS</v>
          </cell>
          <cell r="AC5943">
            <v>6395.35</v>
          </cell>
          <cell r="AD5943" t="str">
            <v>BOM</v>
          </cell>
        </row>
        <row r="5944">
          <cell r="X5944">
            <v>12754</v>
          </cell>
          <cell r="Y5944">
            <v>2701909</v>
          </cell>
          <cell r="Z5944" t="str">
            <v>GALPÃO ALMOXARIFADO</v>
          </cell>
          <cell r="AA5944">
            <v>10</v>
          </cell>
          <cell r="AB5944" t="str">
            <v>MAQ. E EQUIPAMENTOS</v>
          </cell>
          <cell r="AC5944">
            <v>6395.35</v>
          </cell>
          <cell r="AD5944" t="str">
            <v>BOM</v>
          </cell>
        </row>
        <row r="5945">
          <cell r="X5945">
            <v>12755</v>
          </cell>
          <cell r="Y5945">
            <v>2701916</v>
          </cell>
          <cell r="Z5945" t="str">
            <v>GALPÃO ALMOXARIFADO</v>
          </cell>
          <cell r="AA5945">
            <v>10</v>
          </cell>
          <cell r="AB5945" t="str">
            <v>MAQ. E EQUIPAMENTOS</v>
          </cell>
          <cell r="AC5945">
            <v>6395.35</v>
          </cell>
          <cell r="AD5945" t="str">
            <v>BOM</v>
          </cell>
        </row>
        <row r="5946">
          <cell r="X5946">
            <v>12756</v>
          </cell>
          <cell r="Y5946">
            <v>2701917</v>
          </cell>
          <cell r="Z5946" t="str">
            <v>TRANSPLANTE</v>
          </cell>
          <cell r="AA5946">
            <v>10</v>
          </cell>
          <cell r="AB5946" t="str">
            <v>MAQ. E EQUIPAMENTOS</v>
          </cell>
          <cell r="AC5946">
            <v>6395.35</v>
          </cell>
          <cell r="AD5946" t="str">
            <v>BOM</v>
          </cell>
        </row>
        <row r="5947">
          <cell r="X5947">
            <v>12757</v>
          </cell>
          <cell r="Y5947">
            <v>2701918</v>
          </cell>
          <cell r="Z5947" t="str">
            <v>TRANSPLANTE</v>
          </cell>
          <cell r="AA5947">
            <v>10</v>
          </cell>
          <cell r="AB5947" t="str">
            <v>MAQ. E EQUIPAMENTOS</v>
          </cell>
          <cell r="AC5947">
            <v>6395.35</v>
          </cell>
          <cell r="AD5947" t="str">
            <v>BOM</v>
          </cell>
        </row>
        <row r="5948">
          <cell r="X5948">
            <v>12758</v>
          </cell>
          <cell r="Y5948">
            <v>2701919</v>
          </cell>
          <cell r="Z5948" t="str">
            <v>TRANSPLANTE</v>
          </cell>
          <cell r="AA5948">
            <v>10</v>
          </cell>
          <cell r="AB5948" t="str">
            <v>MAQ. E EQUIPAMENTOS</v>
          </cell>
          <cell r="AC5948">
            <v>6395.35</v>
          </cell>
          <cell r="AD5948" t="str">
            <v>BOM</v>
          </cell>
        </row>
        <row r="5949">
          <cell r="X5949">
            <v>12604</v>
          </cell>
          <cell r="Y5949">
            <v>2701921</v>
          </cell>
          <cell r="Z5949" t="str">
            <v>ALMOXARIFADO</v>
          </cell>
          <cell r="AA5949">
            <v>10</v>
          </cell>
          <cell r="AB5949" t="str">
            <v>MAQ. E EQUIPAMENTOS</v>
          </cell>
          <cell r="AC5949">
            <v>6395.35</v>
          </cell>
          <cell r="AD5949" t="str">
            <v>BOM</v>
          </cell>
        </row>
        <row r="5950">
          <cell r="X5950">
            <v>12605</v>
          </cell>
          <cell r="Y5950">
            <v>2701922</v>
          </cell>
          <cell r="Z5950" t="str">
            <v>ALMOXARIFADO</v>
          </cell>
          <cell r="AA5950">
            <v>10</v>
          </cell>
          <cell r="AB5950" t="str">
            <v>MAQ. E EQUIPAMENTOS</v>
          </cell>
          <cell r="AC5950">
            <v>6395.35</v>
          </cell>
          <cell r="AD5950" t="str">
            <v>BOM</v>
          </cell>
        </row>
        <row r="5951">
          <cell r="X5951">
            <v>12606</v>
          </cell>
          <cell r="Y5951">
            <v>2701923</v>
          </cell>
          <cell r="Z5951" t="str">
            <v>ALMOXARIFADO</v>
          </cell>
          <cell r="AA5951">
            <v>10</v>
          </cell>
          <cell r="AB5951" t="str">
            <v>MAQ. E EQUIPAMENTOS</v>
          </cell>
          <cell r="AC5951">
            <v>6395.35</v>
          </cell>
          <cell r="AD5951" t="str">
            <v>BOM</v>
          </cell>
        </row>
        <row r="5952">
          <cell r="X5952">
            <v>12607</v>
          </cell>
          <cell r="Y5952">
            <v>2701924</v>
          </cell>
          <cell r="Z5952" t="str">
            <v>ALMOXARIFADO</v>
          </cell>
          <cell r="AA5952">
            <v>10</v>
          </cell>
          <cell r="AB5952" t="str">
            <v>MAQ. E EQUIPAMENTOS</v>
          </cell>
          <cell r="AC5952">
            <v>6395.35</v>
          </cell>
          <cell r="AD5952" t="str">
            <v>BOM</v>
          </cell>
        </row>
        <row r="5953">
          <cell r="X5953">
            <v>12608</v>
          </cell>
          <cell r="Y5953">
            <v>2701925</v>
          </cell>
          <cell r="Z5953" t="str">
            <v>ALMOXARIFADO</v>
          </cell>
          <cell r="AA5953">
            <v>10</v>
          </cell>
          <cell r="AB5953" t="str">
            <v>MAQ. E EQUIPAMENTOS</v>
          </cell>
          <cell r="AC5953">
            <v>6395.35</v>
          </cell>
          <cell r="AD5953" t="str">
            <v>BOM</v>
          </cell>
        </row>
        <row r="5954">
          <cell r="X5954">
            <v>12609</v>
          </cell>
          <cell r="Y5954">
            <v>2701926</v>
          </cell>
          <cell r="Z5954" t="str">
            <v>ALMOXARIFADO</v>
          </cell>
          <cell r="AA5954">
            <v>10</v>
          </cell>
          <cell r="AB5954" t="str">
            <v>MAQ. E EQUIPAMENTOS</v>
          </cell>
          <cell r="AC5954">
            <v>6395.35</v>
          </cell>
          <cell r="AD5954" t="str">
            <v>BOM</v>
          </cell>
        </row>
        <row r="5955">
          <cell r="X5955">
            <v>12610</v>
          </cell>
          <cell r="Y5955">
            <v>2701927</v>
          </cell>
          <cell r="Z5955" t="str">
            <v>ALMOXARIFADO</v>
          </cell>
          <cell r="AA5955">
            <v>10</v>
          </cell>
          <cell r="AB5955" t="str">
            <v>MAQ. E EQUIPAMENTOS</v>
          </cell>
          <cell r="AC5955">
            <v>6395.35</v>
          </cell>
          <cell r="AD5955" t="str">
            <v>BOM</v>
          </cell>
        </row>
        <row r="5956">
          <cell r="X5956">
            <v>12611</v>
          </cell>
          <cell r="Y5956">
            <v>2701928</v>
          </cell>
          <cell r="Z5956" t="str">
            <v>ALMOXARIFADO</v>
          </cell>
          <cell r="AA5956">
            <v>10</v>
          </cell>
          <cell r="AB5956" t="str">
            <v>MAQ. E EQUIPAMENTOS</v>
          </cell>
          <cell r="AC5956">
            <v>6395.35</v>
          </cell>
          <cell r="AD5956" t="str">
            <v>BOM</v>
          </cell>
        </row>
        <row r="5957">
          <cell r="X5957">
            <v>12612</v>
          </cell>
          <cell r="Y5957">
            <v>2701929</v>
          </cell>
          <cell r="Z5957" t="str">
            <v>ALMOXARIFADO</v>
          </cell>
          <cell r="AA5957">
            <v>10</v>
          </cell>
          <cell r="AB5957" t="str">
            <v>MAQ. E EQUIPAMENTOS</v>
          </cell>
          <cell r="AC5957">
            <v>6395.35</v>
          </cell>
          <cell r="AD5957" t="str">
            <v>BOM</v>
          </cell>
        </row>
        <row r="5958">
          <cell r="X5958">
            <v>12613</v>
          </cell>
          <cell r="Y5958">
            <v>2701930</v>
          </cell>
          <cell r="Z5958" t="str">
            <v>ALMOXARIFADO</v>
          </cell>
          <cell r="AA5958">
            <v>10</v>
          </cell>
          <cell r="AB5958" t="str">
            <v>MAQ. E EQUIPAMENTOS</v>
          </cell>
          <cell r="AC5958">
            <v>6395.35</v>
          </cell>
          <cell r="AD5958" t="str">
            <v>BOM</v>
          </cell>
        </row>
        <row r="5959">
          <cell r="X5959">
            <v>12614</v>
          </cell>
          <cell r="Y5959">
            <v>2701931</v>
          </cell>
          <cell r="Z5959" t="str">
            <v>ALMOXARIFADO</v>
          </cell>
          <cell r="AA5959">
            <v>10</v>
          </cell>
          <cell r="AB5959" t="str">
            <v>MAQ. E EQUIPAMENTOS</v>
          </cell>
          <cell r="AC5959">
            <v>6395.35</v>
          </cell>
          <cell r="AD5959" t="str">
            <v>BOM</v>
          </cell>
        </row>
        <row r="5960">
          <cell r="X5960">
            <v>12615</v>
          </cell>
          <cell r="Y5960">
            <v>2701932</v>
          </cell>
          <cell r="Z5960" t="str">
            <v>ALMOXARIFADO</v>
          </cell>
          <cell r="AA5960">
            <v>10</v>
          </cell>
          <cell r="AB5960" t="str">
            <v>MAQ. E EQUIPAMENTOS</v>
          </cell>
          <cell r="AC5960">
            <v>6395.35</v>
          </cell>
          <cell r="AD5960" t="str">
            <v>BOM</v>
          </cell>
        </row>
        <row r="5961">
          <cell r="X5961">
            <v>12616</v>
          </cell>
          <cell r="Y5961">
            <v>2701933</v>
          </cell>
          <cell r="Z5961" t="str">
            <v>ALMOXARIFADO</v>
          </cell>
          <cell r="AA5961">
            <v>10</v>
          </cell>
          <cell r="AB5961" t="str">
            <v>MAQ. E EQUIPAMENTOS</v>
          </cell>
          <cell r="AC5961">
            <v>6395.35</v>
          </cell>
          <cell r="AD5961" t="str">
            <v>BOM</v>
          </cell>
        </row>
        <row r="5962">
          <cell r="X5962">
            <v>12617</v>
          </cell>
          <cell r="Y5962">
            <v>2701934</v>
          </cell>
          <cell r="Z5962" t="str">
            <v>ALMOXARIFADO</v>
          </cell>
          <cell r="AA5962">
            <v>10</v>
          </cell>
          <cell r="AB5962" t="str">
            <v>MAQ. E EQUIPAMENTOS</v>
          </cell>
          <cell r="AC5962">
            <v>6395.35</v>
          </cell>
          <cell r="AD5962" t="str">
            <v>BOM</v>
          </cell>
        </row>
        <row r="5963">
          <cell r="X5963">
            <v>12618</v>
          </cell>
          <cell r="Y5963">
            <v>2701935</v>
          </cell>
          <cell r="Z5963" t="str">
            <v>ALMOXARIFADO</v>
          </cell>
          <cell r="AA5963">
            <v>10</v>
          </cell>
          <cell r="AB5963" t="str">
            <v>MAQ. E EQUIPAMENTOS</v>
          </cell>
          <cell r="AC5963">
            <v>6395.35</v>
          </cell>
          <cell r="AD5963" t="str">
            <v>BOM</v>
          </cell>
        </row>
        <row r="5964">
          <cell r="X5964">
            <v>12619</v>
          </cell>
          <cell r="Y5964">
            <v>2701936</v>
          </cell>
          <cell r="Z5964" t="str">
            <v>ALMOXARIFADO</v>
          </cell>
          <cell r="AA5964">
            <v>10</v>
          </cell>
          <cell r="AB5964" t="str">
            <v>MAQ. E EQUIPAMENTOS</v>
          </cell>
          <cell r="AC5964">
            <v>6395.35</v>
          </cell>
          <cell r="AD5964" t="str">
            <v>BOM</v>
          </cell>
        </row>
        <row r="5965">
          <cell r="X5965">
            <v>12620</v>
          </cell>
          <cell r="Y5965">
            <v>2701937</v>
          </cell>
          <cell r="Z5965" t="str">
            <v>ALMOXARIFADO</v>
          </cell>
          <cell r="AA5965">
            <v>10</v>
          </cell>
          <cell r="AB5965" t="str">
            <v>MAQ. E EQUIPAMENTOS</v>
          </cell>
          <cell r="AC5965">
            <v>6395.35</v>
          </cell>
          <cell r="AD5965" t="str">
            <v>BOM</v>
          </cell>
        </row>
        <row r="5966">
          <cell r="X5966">
            <v>12621</v>
          </cell>
          <cell r="Y5966">
            <v>2701938</v>
          </cell>
          <cell r="Z5966" t="str">
            <v>ALMOXARIFADO</v>
          </cell>
          <cell r="AA5966">
            <v>10</v>
          </cell>
          <cell r="AB5966" t="str">
            <v>MAQ. E EQUIPAMENTOS</v>
          </cell>
          <cell r="AC5966">
            <v>6395.35</v>
          </cell>
          <cell r="AD5966" t="str">
            <v>BOM</v>
          </cell>
        </row>
        <row r="5967">
          <cell r="X5967">
            <v>12622</v>
          </cell>
          <cell r="Y5967">
            <v>2701939</v>
          </cell>
          <cell r="Z5967" t="str">
            <v>ALMOXARIFADO</v>
          </cell>
          <cell r="AA5967">
            <v>10</v>
          </cell>
          <cell r="AB5967" t="str">
            <v>MAQ. E EQUIPAMENTOS</v>
          </cell>
          <cell r="AC5967">
            <v>6395.35</v>
          </cell>
          <cell r="AD5967" t="str">
            <v>BOM</v>
          </cell>
        </row>
        <row r="5968">
          <cell r="X5968">
            <v>12623</v>
          </cell>
          <cell r="Y5968">
            <v>2701940</v>
          </cell>
          <cell r="Z5968" t="str">
            <v>ALMOXARIFADO</v>
          </cell>
          <cell r="AA5968">
            <v>10</v>
          </cell>
          <cell r="AB5968" t="str">
            <v>MAQ. E EQUIPAMENTOS</v>
          </cell>
          <cell r="AC5968">
            <v>6395.35</v>
          </cell>
          <cell r="AD5968" t="str">
            <v>BOM</v>
          </cell>
        </row>
        <row r="5969">
          <cell r="X5969">
            <v>12624</v>
          </cell>
          <cell r="Y5969">
            <v>2701941</v>
          </cell>
          <cell r="Z5969" t="str">
            <v>ALMOXARIFADO</v>
          </cell>
          <cell r="AA5969">
            <v>10</v>
          </cell>
          <cell r="AB5969" t="str">
            <v>MAQ. E EQUIPAMENTOS</v>
          </cell>
          <cell r="AC5969">
            <v>6395.35</v>
          </cell>
          <cell r="AD5969" t="str">
            <v>BOM</v>
          </cell>
        </row>
        <row r="5970">
          <cell r="X5970">
            <v>12583</v>
          </cell>
          <cell r="Y5970">
            <v>2701962</v>
          </cell>
          <cell r="Z5970" t="str">
            <v>ALMOXARIFADO</v>
          </cell>
          <cell r="AA5970">
            <v>10</v>
          </cell>
          <cell r="AB5970" t="str">
            <v>MAQ. E EQUIPAMENTOS</v>
          </cell>
          <cell r="AC5970">
            <v>6395.35</v>
          </cell>
          <cell r="AD5970" t="str">
            <v>BOM</v>
          </cell>
        </row>
        <row r="5971">
          <cell r="X5971">
            <v>12584</v>
          </cell>
          <cell r="Y5971">
            <v>2701942</v>
          </cell>
          <cell r="Z5971" t="str">
            <v>ALMOXARIFADO</v>
          </cell>
          <cell r="AA5971">
            <v>10</v>
          </cell>
          <cell r="AB5971" t="str">
            <v>MAQ. E EQUIPAMENTOS</v>
          </cell>
          <cell r="AC5971">
            <v>6395.35</v>
          </cell>
          <cell r="AD5971" t="str">
            <v>BOM</v>
          </cell>
        </row>
        <row r="5972">
          <cell r="X5972">
            <v>12585</v>
          </cell>
          <cell r="Y5972">
            <v>2701943</v>
          </cell>
          <cell r="Z5972" t="str">
            <v>ALMOXARIFADO</v>
          </cell>
          <cell r="AA5972">
            <v>10</v>
          </cell>
          <cell r="AB5972" t="str">
            <v>MAQ. E EQUIPAMENTOS</v>
          </cell>
          <cell r="AC5972">
            <v>6395.35</v>
          </cell>
          <cell r="AD5972" t="str">
            <v>BOM</v>
          </cell>
        </row>
        <row r="5973">
          <cell r="X5973">
            <v>12586</v>
          </cell>
          <cell r="Y5973">
            <v>2701944</v>
          </cell>
          <cell r="Z5973" t="str">
            <v>ALMOXARIFADO</v>
          </cell>
          <cell r="AA5973">
            <v>10</v>
          </cell>
          <cell r="AB5973" t="str">
            <v>MAQ. E EQUIPAMENTOS</v>
          </cell>
          <cell r="AC5973">
            <v>6395.35</v>
          </cell>
          <cell r="AD5973" t="str">
            <v>BOM</v>
          </cell>
        </row>
        <row r="5974">
          <cell r="X5974">
            <v>12587</v>
          </cell>
          <cell r="Y5974">
            <v>2701945</v>
          </cell>
          <cell r="Z5974" t="str">
            <v>ALMOXARIFADO</v>
          </cell>
          <cell r="AA5974">
            <v>10</v>
          </cell>
          <cell r="AB5974" t="str">
            <v>MAQ. E EQUIPAMENTOS</v>
          </cell>
          <cell r="AC5974">
            <v>6395.35</v>
          </cell>
          <cell r="AD5974" t="str">
            <v>BOM</v>
          </cell>
        </row>
        <row r="5975">
          <cell r="X5975">
            <v>12588</v>
          </cell>
          <cell r="Y5975">
            <v>2701946</v>
          </cell>
          <cell r="Z5975" t="str">
            <v>ALMOXARIFADO</v>
          </cell>
          <cell r="AA5975">
            <v>10</v>
          </cell>
          <cell r="AB5975" t="str">
            <v>MAQ. E EQUIPAMENTOS</v>
          </cell>
          <cell r="AC5975">
            <v>6395.35</v>
          </cell>
          <cell r="AD5975" t="str">
            <v>BOM</v>
          </cell>
        </row>
        <row r="5976">
          <cell r="X5976">
            <v>12589</v>
          </cell>
          <cell r="Y5976">
            <v>2701947</v>
          </cell>
          <cell r="Z5976" t="str">
            <v>ALMOXARIFADO</v>
          </cell>
          <cell r="AA5976">
            <v>10</v>
          </cell>
          <cell r="AB5976" t="str">
            <v>MAQ. E EQUIPAMENTOS</v>
          </cell>
          <cell r="AC5976">
            <v>6395.35</v>
          </cell>
          <cell r="AD5976" t="str">
            <v>BOM</v>
          </cell>
        </row>
        <row r="5977">
          <cell r="X5977">
            <v>12590</v>
          </cell>
          <cell r="Y5977">
            <v>2701948</v>
          </cell>
          <cell r="Z5977" t="str">
            <v>ALMOXARIFADO</v>
          </cell>
          <cell r="AA5977">
            <v>10</v>
          </cell>
          <cell r="AB5977" t="str">
            <v>MAQ. E EQUIPAMENTOS</v>
          </cell>
          <cell r="AC5977">
            <v>6395.35</v>
          </cell>
          <cell r="AD5977" t="str">
            <v>BOM</v>
          </cell>
        </row>
        <row r="5978">
          <cell r="X5978">
            <v>12591</v>
          </cell>
          <cell r="Y5978">
            <v>2701949</v>
          </cell>
          <cell r="Z5978" t="str">
            <v>ALMOXARIFADO</v>
          </cell>
          <cell r="AA5978">
            <v>10</v>
          </cell>
          <cell r="AB5978" t="str">
            <v>MAQ. E EQUIPAMENTOS</v>
          </cell>
          <cell r="AC5978">
            <v>6395.35</v>
          </cell>
          <cell r="AD5978" t="str">
            <v>BOM</v>
          </cell>
        </row>
        <row r="5979">
          <cell r="X5979">
            <v>12592</v>
          </cell>
          <cell r="Y5979">
            <v>2701950</v>
          </cell>
          <cell r="Z5979" t="str">
            <v>ALMOXARIFADO</v>
          </cell>
          <cell r="AA5979">
            <v>10</v>
          </cell>
          <cell r="AB5979" t="str">
            <v>MAQ. E EQUIPAMENTOS</v>
          </cell>
          <cell r="AC5979">
            <v>6395.35</v>
          </cell>
          <cell r="AD5979" t="str">
            <v>BOM</v>
          </cell>
        </row>
        <row r="5980">
          <cell r="X5980">
            <v>12593</v>
          </cell>
          <cell r="Y5980">
            <v>2701951</v>
          </cell>
          <cell r="Z5980" t="str">
            <v>ALMOXARIFADO</v>
          </cell>
          <cell r="AA5980">
            <v>10</v>
          </cell>
          <cell r="AB5980" t="str">
            <v>MAQ. E EQUIPAMENTOS</v>
          </cell>
          <cell r="AC5980">
            <v>6395.35</v>
          </cell>
          <cell r="AD5980" t="str">
            <v>BOM</v>
          </cell>
        </row>
        <row r="5981">
          <cell r="X5981">
            <v>12594</v>
          </cell>
          <cell r="Y5981">
            <v>2701952</v>
          </cell>
          <cell r="Z5981" t="str">
            <v>ALMOXARIFADO</v>
          </cell>
          <cell r="AA5981">
            <v>10</v>
          </cell>
          <cell r="AB5981" t="str">
            <v>MAQ. E EQUIPAMENTOS</v>
          </cell>
          <cell r="AC5981">
            <v>6395.35</v>
          </cell>
          <cell r="AD5981" t="str">
            <v>BOM</v>
          </cell>
        </row>
        <row r="5982">
          <cell r="X5982">
            <v>12595</v>
          </cell>
          <cell r="Y5982">
            <v>2701953</v>
          </cell>
          <cell r="Z5982" t="str">
            <v>ALMOXARIFADO</v>
          </cell>
          <cell r="AA5982">
            <v>10</v>
          </cell>
          <cell r="AB5982" t="str">
            <v>MAQ. E EQUIPAMENTOS</v>
          </cell>
          <cell r="AC5982">
            <v>6395.35</v>
          </cell>
          <cell r="AD5982" t="str">
            <v>BOM</v>
          </cell>
        </row>
        <row r="5983">
          <cell r="X5983">
            <v>12596</v>
          </cell>
          <cell r="Y5983">
            <v>2701954</v>
          </cell>
          <cell r="Z5983" t="str">
            <v>ALMOXARIFADO</v>
          </cell>
          <cell r="AA5983">
            <v>10</v>
          </cell>
          <cell r="AB5983" t="str">
            <v>MAQ. E EQUIPAMENTOS</v>
          </cell>
          <cell r="AC5983">
            <v>6395.35</v>
          </cell>
          <cell r="AD5983" t="str">
            <v>BOM</v>
          </cell>
        </row>
        <row r="5984">
          <cell r="X5984">
            <v>12597</v>
          </cell>
          <cell r="Y5984">
            <v>2701955</v>
          </cell>
          <cell r="Z5984" t="str">
            <v>ALMOXARIFADO</v>
          </cell>
          <cell r="AA5984">
            <v>10</v>
          </cell>
          <cell r="AB5984" t="str">
            <v>MAQ. E EQUIPAMENTOS</v>
          </cell>
          <cell r="AC5984">
            <v>6395.35</v>
          </cell>
          <cell r="AD5984" t="str">
            <v>BOM</v>
          </cell>
        </row>
        <row r="5985">
          <cell r="X5985">
            <v>12598</v>
          </cell>
          <cell r="Y5985">
            <v>2701956</v>
          </cell>
          <cell r="Z5985" t="str">
            <v>ALMOXARIFADO</v>
          </cell>
          <cell r="AA5985">
            <v>10</v>
          </cell>
          <cell r="AB5985" t="str">
            <v>MAQ. E EQUIPAMENTOS</v>
          </cell>
          <cell r="AC5985">
            <v>6395.35</v>
          </cell>
          <cell r="AD5985" t="str">
            <v>BOM</v>
          </cell>
        </row>
        <row r="5986">
          <cell r="X5986">
            <v>12599</v>
          </cell>
          <cell r="Y5986">
            <v>2701957</v>
          </cell>
          <cell r="Z5986" t="str">
            <v>ALMOXARIFADO</v>
          </cell>
          <cell r="AA5986">
            <v>10</v>
          </cell>
          <cell r="AB5986" t="str">
            <v>MAQ. E EQUIPAMENTOS</v>
          </cell>
          <cell r="AC5986">
            <v>6395.35</v>
          </cell>
          <cell r="AD5986" t="str">
            <v>BOM</v>
          </cell>
        </row>
        <row r="5987">
          <cell r="X5987">
            <v>12600</v>
          </cell>
          <cell r="Y5987">
            <v>2701958</v>
          </cell>
          <cell r="Z5987" t="str">
            <v>ALMOXARIFADO</v>
          </cell>
          <cell r="AA5987">
            <v>10</v>
          </cell>
          <cell r="AB5987" t="str">
            <v>MAQ. E EQUIPAMENTOS</v>
          </cell>
          <cell r="AC5987">
            <v>6395.35</v>
          </cell>
          <cell r="AD5987" t="str">
            <v>BOM</v>
          </cell>
        </row>
        <row r="5988">
          <cell r="X5988">
            <v>12601</v>
          </cell>
          <cell r="Y5988">
            <v>2701959</v>
          </cell>
          <cell r="Z5988" t="str">
            <v>ALMOXARIFADO</v>
          </cell>
          <cell r="AA5988">
            <v>10</v>
          </cell>
          <cell r="AB5988" t="str">
            <v>MAQ. E EQUIPAMENTOS</v>
          </cell>
          <cell r="AC5988">
            <v>6395.35</v>
          </cell>
          <cell r="AD5988" t="str">
            <v>BOM</v>
          </cell>
        </row>
        <row r="5989">
          <cell r="X5989">
            <v>12602</v>
          </cell>
          <cell r="Y5989">
            <v>2701960</v>
          </cell>
          <cell r="Z5989" t="str">
            <v>ALMOXARIFADO</v>
          </cell>
          <cell r="AA5989">
            <v>10</v>
          </cell>
          <cell r="AB5989" t="str">
            <v>MAQ. E EQUIPAMENTOS</v>
          </cell>
          <cell r="AC5989">
            <v>6395.35</v>
          </cell>
          <cell r="AD5989" t="str">
            <v>BOM</v>
          </cell>
        </row>
        <row r="5990">
          <cell r="X5990">
            <v>12603</v>
          </cell>
          <cell r="Y5990">
            <v>2701962</v>
          </cell>
          <cell r="Z5990" t="str">
            <v>ALMOXARIFADO</v>
          </cell>
          <cell r="AA5990">
            <v>10</v>
          </cell>
          <cell r="AB5990" t="str">
            <v>MAQ. E EQUIPAMENTOS</v>
          </cell>
          <cell r="AC5990">
            <v>6395.35</v>
          </cell>
          <cell r="AD5990" t="str">
            <v>BOM</v>
          </cell>
        </row>
        <row r="5991">
          <cell r="X5991">
            <v>12625</v>
          </cell>
          <cell r="Y5991">
            <v>2701963</v>
          </cell>
          <cell r="Z5991" t="str">
            <v>ALMOXARIFADO</v>
          </cell>
          <cell r="AA5991">
            <v>10</v>
          </cell>
          <cell r="AB5991" t="str">
            <v>MAQ. E EQUIPAMENTOS</v>
          </cell>
          <cell r="AC5991">
            <v>6395.35</v>
          </cell>
          <cell r="AD5991" t="str">
            <v>BOM</v>
          </cell>
        </row>
        <row r="5992">
          <cell r="X5992">
            <v>12626</v>
          </cell>
          <cell r="Y5992">
            <v>2701964</v>
          </cell>
          <cell r="Z5992" t="str">
            <v>ALMOXARIFADO</v>
          </cell>
          <cell r="AA5992">
            <v>10</v>
          </cell>
          <cell r="AB5992" t="str">
            <v>MAQ. E EQUIPAMENTOS</v>
          </cell>
          <cell r="AC5992">
            <v>6395.35</v>
          </cell>
          <cell r="AD5992" t="str">
            <v>BOM</v>
          </cell>
        </row>
        <row r="5993">
          <cell r="X5993">
            <v>12627</v>
          </cell>
          <cell r="Y5993">
            <v>2701965</v>
          </cell>
          <cell r="Z5993" t="str">
            <v>ALMOXARIFADO</v>
          </cell>
          <cell r="AA5993">
            <v>10</v>
          </cell>
          <cell r="AB5993" t="str">
            <v>MAQ. E EQUIPAMENTOS</v>
          </cell>
          <cell r="AC5993">
            <v>6395.35</v>
          </cell>
          <cell r="AD5993" t="str">
            <v>BOM</v>
          </cell>
        </row>
        <row r="5994">
          <cell r="X5994">
            <v>12628</v>
          </cell>
          <cell r="Y5994">
            <v>2701966</v>
          </cell>
          <cell r="Z5994" t="str">
            <v>ALMOXARIFADO</v>
          </cell>
          <cell r="AA5994">
            <v>10</v>
          </cell>
          <cell r="AB5994" t="str">
            <v>MAQ. E EQUIPAMENTOS</v>
          </cell>
          <cell r="AC5994">
            <v>6395.35</v>
          </cell>
          <cell r="AD5994" t="str">
            <v>BOM</v>
          </cell>
        </row>
        <row r="5995">
          <cell r="X5995">
            <v>12629</v>
          </cell>
          <cell r="Y5995">
            <v>2701967</v>
          </cell>
          <cell r="Z5995" t="str">
            <v>ALMOXARIFADO</v>
          </cell>
          <cell r="AA5995">
            <v>10</v>
          </cell>
          <cell r="AB5995" t="str">
            <v>MAQ. E EQUIPAMENTOS</v>
          </cell>
          <cell r="AC5995">
            <v>6395.35</v>
          </cell>
          <cell r="AD5995" t="str">
            <v>BOM</v>
          </cell>
        </row>
        <row r="5996">
          <cell r="X5996">
            <v>12630</v>
          </cell>
          <cell r="Y5996">
            <v>2701968</v>
          </cell>
          <cell r="Z5996" t="str">
            <v>ALMOXARIFADO</v>
          </cell>
          <cell r="AA5996">
            <v>10</v>
          </cell>
          <cell r="AB5996" t="str">
            <v>MAQ. E EQUIPAMENTOS</v>
          </cell>
          <cell r="AC5996">
            <v>6395.35</v>
          </cell>
          <cell r="AD5996" t="str">
            <v>BOM</v>
          </cell>
        </row>
        <row r="5997">
          <cell r="X5997">
            <v>12631</v>
          </cell>
          <cell r="Y5997">
            <v>2701969</v>
          </cell>
          <cell r="Z5997" t="str">
            <v>ALMOXARIFADO</v>
          </cell>
          <cell r="AA5997">
            <v>10</v>
          </cell>
          <cell r="AB5997" t="str">
            <v>MAQ. E EQUIPAMENTOS</v>
          </cell>
          <cell r="AC5997">
            <v>6395.35</v>
          </cell>
          <cell r="AD5997" t="str">
            <v>BOM</v>
          </cell>
        </row>
        <row r="5998">
          <cell r="X5998">
            <v>12632</v>
          </cell>
          <cell r="Y5998">
            <v>2701970</v>
          </cell>
          <cell r="Z5998" t="str">
            <v>ALMOXARIFADO</v>
          </cell>
          <cell r="AA5998">
            <v>10</v>
          </cell>
          <cell r="AB5998" t="str">
            <v>MAQ. E EQUIPAMENTOS</v>
          </cell>
          <cell r="AC5998">
            <v>6395.35</v>
          </cell>
          <cell r="AD5998" t="str">
            <v>BOM</v>
          </cell>
        </row>
        <row r="5999">
          <cell r="X5999">
            <v>12633</v>
          </cell>
          <cell r="Y5999">
            <v>2701971</v>
          </cell>
          <cell r="Z5999" t="str">
            <v>ALMOXARIFADO</v>
          </cell>
          <cell r="AA5999">
            <v>10</v>
          </cell>
          <cell r="AB5999" t="str">
            <v>MAQ. E EQUIPAMENTOS</v>
          </cell>
          <cell r="AC5999">
            <v>6395.35</v>
          </cell>
          <cell r="AD5999" t="str">
            <v>BOM</v>
          </cell>
        </row>
        <row r="6000">
          <cell r="X6000">
            <v>12634</v>
          </cell>
          <cell r="Y6000">
            <v>2701972</v>
          </cell>
          <cell r="Z6000" t="str">
            <v>ALMOXARIFADO</v>
          </cell>
          <cell r="AA6000">
            <v>10</v>
          </cell>
          <cell r="AB6000" t="str">
            <v>MAQ. E EQUIPAMENTOS</v>
          </cell>
          <cell r="AC6000">
            <v>6395.35</v>
          </cell>
          <cell r="AD6000" t="str">
            <v>BOM</v>
          </cell>
        </row>
        <row r="6001">
          <cell r="X6001">
            <v>12635</v>
          </cell>
          <cell r="Y6001">
            <v>2701973</v>
          </cell>
          <cell r="Z6001" t="str">
            <v>ALMOXARIFADO</v>
          </cell>
          <cell r="AA6001">
            <v>10</v>
          </cell>
          <cell r="AB6001" t="str">
            <v>MAQ. E EQUIPAMENTOS</v>
          </cell>
          <cell r="AC6001">
            <v>6395.35</v>
          </cell>
          <cell r="AD6001" t="str">
            <v>BOM</v>
          </cell>
        </row>
        <row r="6002">
          <cell r="X6002">
            <v>12636</v>
          </cell>
          <cell r="Y6002">
            <v>2701974</v>
          </cell>
          <cell r="Z6002" t="str">
            <v>ALMOXARIFADO</v>
          </cell>
          <cell r="AA6002">
            <v>10</v>
          </cell>
          <cell r="AB6002" t="str">
            <v>MAQ. E EQUIPAMENTOS</v>
          </cell>
          <cell r="AC6002">
            <v>6395.35</v>
          </cell>
          <cell r="AD6002" t="str">
            <v>BOM</v>
          </cell>
        </row>
        <row r="6003">
          <cell r="X6003">
            <v>12637</v>
          </cell>
          <cell r="Y6003">
            <v>2701975</v>
          </cell>
          <cell r="Z6003" t="str">
            <v>ALMOXARIFADO</v>
          </cell>
          <cell r="AA6003">
            <v>10</v>
          </cell>
          <cell r="AB6003" t="str">
            <v>MAQ. E EQUIPAMENTOS</v>
          </cell>
          <cell r="AC6003">
            <v>6395.35</v>
          </cell>
          <cell r="AD6003" t="str">
            <v>BOM</v>
          </cell>
        </row>
        <row r="6004">
          <cell r="X6004">
            <v>12638</v>
          </cell>
          <cell r="Y6004">
            <v>2701976</v>
          </cell>
          <cell r="Z6004" t="str">
            <v>ALMOXARIFADO</v>
          </cell>
          <cell r="AA6004">
            <v>10</v>
          </cell>
          <cell r="AB6004" t="str">
            <v>MAQ. E EQUIPAMENTOS</v>
          </cell>
          <cell r="AC6004">
            <v>6395.35</v>
          </cell>
          <cell r="AD6004" t="str">
            <v>BOM</v>
          </cell>
        </row>
        <row r="6005">
          <cell r="X6005">
            <v>12639</v>
          </cell>
          <cell r="Y6005">
            <v>2701977</v>
          </cell>
          <cell r="Z6005" t="str">
            <v>ALMOXARIFADO</v>
          </cell>
          <cell r="AA6005">
            <v>10</v>
          </cell>
          <cell r="AB6005" t="str">
            <v>MAQ. E EQUIPAMENTOS</v>
          </cell>
          <cell r="AC6005">
            <v>6395.35</v>
          </cell>
          <cell r="AD6005" t="str">
            <v>BOM</v>
          </cell>
        </row>
        <row r="6006">
          <cell r="X6006">
            <v>12640</v>
          </cell>
          <cell r="Y6006">
            <v>2701978</v>
          </cell>
          <cell r="Z6006" t="str">
            <v>ALMOXARIFADO</v>
          </cell>
          <cell r="AA6006">
            <v>10</v>
          </cell>
          <cell r="AB6006" t="str">
            <v>MAQ. E EQUIPAMENTOS</v>
          </cell>
          <cell r="AC6006">
            <v>6395.35</v>
          </cell>
          <cell r="AD6006" t="str">
            <v>BOM</v>
          </cell>
        </row>
        <row r="6007">
          <cell r="X6007">
            <v>12641</v>
          </cell>
          <cell r="Y6007">
            <v>2701979</v>
          </cell>
          <cell r="Z6007" t="str">
            <v>ALMOXARIFADO</v>
          </cell>
          <cell r="AA6007">
            <v>10</v>
          </cell>
          <cell r="AB6007" t="str">
            <v>MAQ. E EQUIPAMENTOS</v>
          </cell>
          <cell r="AC6007">
            <v>6395.35</v>
          </cell>
          <cell r="AD6007" t="str">
            <v>BOM</v>
          </cell>
        </row>
        <row r="6008">
          <cell r="X6008">
            <v>12642</v>
          </cell>
          <cell r="Y6008">
            <v>2701980</v>
          </cell>
          <cell r="Z6008" t="str">
            <v>ALMOXARIFADO</v>
          </cell>
          <cell r="AA6008">
            <v>10</v>
          </cell>
          <cell r="AB6008" t="str">
            <v>MAQ. E EQUIPAMENTOS</v>
          </cell>
          <cell r="AC6008">
            <v>6395.35</v>
          </cell>
          <cell r="AD6008" t="str">
            <v>BOM</v>
          </cell>
        </row>
        <row r="6009">
          <cell r="X6009">
            <v>12643</v>
          </cell>
          <cell r="Y6009">
            <v>2701981</v>
          </cell>
          <cell r="Z6009" t="str">
            <v>ALMOXARIFADO</v>
          </cell>
          <cell r="AA6009">
            <v>10</v>
          </cell>
          <cell r="AB6009" t="str">
            <v>MAQ. E EQUIPAMENTOS</v>
          </cell>
          <cell r="AC6009">
            <v>6395.35</v>
          </cell>
          <cell r="AD6009" t="str">
            <v>BOM</v>
          </cell>
        </row>
        <row r="6010">
          <cell r="X6010">
            <v>12644</v>
          </cell>
          <cell r="Y6010">
            <v>2701982</v>
          </cell>
          <cell r="Z6010" t="str">
            <v>ALMOXARIFADO</v>
          </cell>
          <cell r="AA6010">
            <v>10</v>
          </cell>
          <cell r="AB6010" t="str">
            <v>MAQ. E EQUIPAMENTOS</v>
          </cell>
          <cell r="AC6010">
            <v>6395.35</v>
          </cell>
          <cell r="AD6010" t="str">
            <v>BOM</v>
          </cell>
        </row>
        <row r="6011">
          <cell r="X6011">
            <v>12645</v>
          </cell>
          <cell r="Y6011">
            <v>2701983</v>
          </cell>
          <cell r="Z6011" t="str">
            <v>ALMOXARIFADO</v>
          </cell>
          <cell r="AA6011">
            <v>10</v>
          </cell>
          <cell r="AB6011" t="str">
            <v>MAQ. E EQUIPAMENTOS</v>
          </cell>
          <cell r="AC6011">
            <v>6395.35</v>
          </cell>
          <cell r="AD6011" t="str">
            <v>BOM</v>
          </cell>
        </row>
        <row r="6012">
          <cell r="X6012">
            <v>12646</v>
          </cell>
          <cell r="Y6012">
            <v>2701984</v>
          </cell>
          <cell r="Z6012" t="str">
            <v>ALMOXARIFADO</v>
          </cell>
          <cell r="AA6012">
            <v>10</v>
          </cell>
          <cell r="AB6012" t="str">
            <v>MAQ. E EQUIPAMENTOS</v>
          </cell>
          <cell r="AC6012">
            <v>6395.35</v>
          </cell>
          <cell r="AD6012" t="str">
            <v>BOM</v>
          </cell>
        </row>
        <row r="6013">
          <cell r="X6013">
            <v>12647</v>
          </cell>
          <cell r="Y6013">
            <v>2701985</v>
          </cell>
          <cell r="Z6013" t="str">
            <v>ALMOXARIFADO</v>
          </cell>
          <cell r="AA6013">
            <v>10</v>
          </cell>
          <cell r="AB6013" t="str">
            <v>MAQ. E EQUIPAMENTOS</v>
          </cell>
          <cell r="AC6013">
            <v>6395.35</v>
          </cell>
          <cell r="AD6013" t="str">
            <v>BOM</v>
          </cell>
        </row>
        <row r="6014">
          <cell r="X6014">
            <v>12696</v>
          </cell>
          <cell r="Y6014" t="str">
            <v>-</v>
          </cell>
          <cell r="Z6014" t="str">
            <v>AGÊNCIA TRANSFUSIONAL</v>
          </cell>
          <cell r="AA6014">
            <v>10</v>
          </cell>
          <cell r="AB6014" t="str">
            <v>MÓVEIS E UTENSÍLIOS</v>
          </cell>
          <cell r="AC6014">
            <v>656</v>
          </cell>
          <cell r="AD6014" t="str">
            <v>BOM</v>
          </cell>
        </row>
        <row r="6015">
          <cell r="X6015">
            <v>12697</v>
          </cell>
          <cell r="Y6015" t="str">
            <v>-</v>
          </cell>
          <cell r="Z6015" t="str">
            <v>AGÊNCIA TRANSFUSIONAL</v>
          </cell>
          <cell r="AA6015">
            <v>10</v>
          </cell>
          <cell r="AB6015" t="str">
            <v>MÓVEIS E UTENSÍLIOS</v>
          </cell>
          <cell r="AC6015">
            <v>656</v>
          </cell>
          <cell r="AD6015" t="str">
            <v>BOM</v>
          </cell>
        </row>
        <row r="6016">
          <cell r="X6016">
            <v>12698</v>
          </cell>
          <cell r="Y6016" t="str">
            <v>-</v>
          </cell>
          <cell r="Z6016" t="str">
            <v>CENTRO CIRÚRGICO - SALAS DE CIRURGIA</v>
          </cell>
          <cell r="AA6016">
            <v>10</v>
          </cell>
          <cell r="AB6016" t="str">
            <v>MÓVEIS E UTENSÍLIOS</v>
          </cell>
          <cell r="AC6016">
            <v>138.425</v>
          </cell>
          <cell r="AD6016" t="str">
            <v>BOM</v>
          </cell>
        </row>
        <row r="6017">
          <cell r="X6017">
            <v>12699</v>
          </cell>
          <cell r="Y6017" t="str">
            <v>-</v>
          </cell>
          <cell r="Z6017" t="str">
            <v>CENTRO CIRÚRGICO - SALAS DE CIRURGIA</v>
          </cell>
          <cell r="AA6017">
            <v>10</v>
          </cell>
          <cell r="AB6017" t="str">
            <v>MÓVEIS E UTENSÍLIOS</v>
          </cell>
          <cell r="AC6017">
            <v>138.425</v>
          </cell>
          <cell r="AD6017" t="str">
            <v>BOM</v>
          </cell>
        </row>
        <row r="6018">
          <cell r="X6018">
            <v>12700</v>
          </cell>
          <cell r="Y6018" t="str">
            <v>-</v>
          </cell>
          <cell r="Z6018" t="str">
            <v>CENTRO CIRÚRGICO - SALAS DE CIRURGIA</v>
          </cell>
          <cell r="AA6018">
            <v>10</v>
          </cell>
          <cell r="AB6018" t="str">
            <v>MÓVEIS E UTENSÍLIOS</v>
          </cell>
          <cell r="AC6018">
            <v>138.425</v>
          </cell>
          <cell r="AD6018" t="str">
            <v>BOM</v>
          </cell>
        </row>
        <row r="6019">
          <cell r="X6019">
            <v>12701</v>
          </cell>
          <cell r="Y6019" t="str">
            <v>-</v>
          </cell>
          <cell r="Z6019" t="str">
            <v>CENTRO CIRÚRGICO - SALAS DE CIRURGIA</v>
          </cell>
          <cell r="AA6019">
            <v>10</v>
          </cell>
          <cell r="AB6019" t="str">
            <v>MÓVEIS E UTENSÍLIOS</v>
          </cell>
          <cell r="AC6019">
            <v>138.425</v>
          </cell>
          <cell r="AD6019" t="str">
            <v>BOM</v>
          </cell>
        </row>
        <row r="6020">
          <cell r="X6020">
            <v>12702</v>
          </cell>
          <cell r="Y6020" t="str">
            <v>-</v>
          </cell>
          <cell r="Z6020" t="str">
            <v>CENTRO CIRÚRGICO - SALAS DE CIRURGIA</v>
          </cell>
          <cell r="AA6020">
            <v>10</v>
          </cell>
          <cell r="AB6020" t="str">
            <v>MÓVEIS E UTENSÍLIOS</v>
          </cell>
          <cell r="AC6020">
            <v>138.425</v>
          </cell>
          <cell r="AD6020" t="str">
            <v>BOM</v>
          </cell>
        </row>
        <row r="6021">
          <cell r="X6021">
            <v>12703</v>
          </cell>
          <cell r="Y6021" t="str">
            <v>-</v>
          </cell>
          <cell r="Z6021" t="str">
            <v>CENTRO CIRÚRGICO - SALAS DE CIRURGIA</v>
          </cell>
          <cell r="AA6021">
            <v>10</v>
          </cell>
          <cell r="AB6021" t="str">
            <v>MÓVEIS E UTENSÍLIOS</v>
          </cell>
          <cell r="AC6021">
            <v>138.425</v>
          </cell>
          <cell r="AD6021" t="str">
            <v>BOM</v>
          </cell>
        </row>
        <row r="6022">
          <cell r="X6022">
            <v>12704</v>
          </cell>
          <cell r="Y6022" t="str">
            <v>-</v>
          </cell>
          <cell r="Z6022" t="str">
            <v>CENTRO CIRÚRGICO - SALAS DE CIRURGIA</v>
          </cell>
          <cell r="AA6022">
            <v>10</v>
          </cell>
          <cell r="AB6022" t="str">
            <v>MÓVEIS E UTENSÍLIOS</v>
          </cell>
          <cell r="AC6022">
            <v>138.425</v>
          </cell>
          <cell r="AD6022" t="str">
            <v>BOM</v>
          </cell>
        </row>
        <row r="6023">
          <cell r="X6023">
            <v>12705</v>
          </cell>
          <cell r="Y6023" t="str">
            <v>-</v>
          </cell>
          <cell r="Z6023" t="str">
            <v>CENTRO CIRÚRGICO - SALAS DE CIRURGIA</v>
          </cell>
          <cell r="AA6023">
            <v>10</v>
          </cell>
          <cell r="AB6023" t="str">
            <v>MÓVEIS E UTENSÍLIOS</v>
          </cell>
          <cell r="AC6023">
            <v>138.425</v>
          </cell>
          <cell r="AD6023" t="str">
            <v>BOM</v>
          </cell>
        </row>
        <row r="6024">
          <cell r="X6024">
            <v>12706</v>
          </cell>
          <cell r="Y6024" t="str">
            <v>-</v>
          </cell>
          <cell r="Z6024" t="str">
            <v>CENTRO CIRÚRGICO - SALAS DE CIRURGIA</v>
          </cell>
          <cell r="AA6024">
            <v>10</v>
          </cell>
          <cell r="AB6024" t="str">
            <v>MÓVEIS E UTENSÍLIOS</v>
          </cell>
          <cell r="AC6024">
            <v>138.425</v>
          </cell>
          <cell r="AD6024" t="str">
            <v>BOM</v>
          </cell>
        </row>
        <row r="6025">
          <cell r="X6025">
            <v>12707</v>
          </cell>
          <cell r="Y6025" t="str">
            <v>-</v>
          </cell>
          <cell r="Z6025" t="str">
            <v>CENTRO CIRÚRGICO - SALAS DE CIRURGIA</v>
          </cell>
          <cell r="AA6025">
            <v>10</v>
          </cell>
          <cell r="AB6025" t="str">
            <v>MÓVEIS E UTENSÍLIOS</v>
          </cell>
          <cell r="AC6025">
            <v>138.425</v>
          </cell>
          <cell r="AD6025" t="str">
            <v>BOM</v>
          </cell>
        </row>
        <row r="6026">
          <cell r="X6026">
            <v>12708</v>
          </cell>
          <cell r="Y6026" t="str">
            <v>-</v>
          </cell>
          <cell r="Z6026" t="str">
            <v>CENTRO CIRÚRGICO - SALAS DE CIRURGIA</v>
          </cell>
          <cell r="AA6026">
            <v>10</v>
          </cell>
          <cell r="AB6026" t="str">
            <v>MÓVEIS E UTENSÍLIOS</v>
          </cell>
          <cell r="AC6026">
            <v>138.425</v>
          </cell>
          <cell r="AD6026" t="str">
            <v>BOM</v>
          </cell>
        </row>
        <row r="6027">
          <cell r="X6027">
            <v>12709</v>
          </cell>
          <cell r="Y6027" t="str">
            <v>-</v>
          </cell>
          <cell r="Z6027" t="str">
            <v>CENTRO CIRÚRGICO - SALAS DE CIRURGIA</v>
          </cell>
          <cell r="AA6027">
            <v>10</v>
          </cell>
          <cell r="AB6027" t="str">
            <v>MÓVEIS E UTENSÍLIOS</v>
          </cell>
          <cell r="AC6027">
            <v>138.425</v>
          </cell>
          <cell r="AD6027" t="str">
            <v>BOM</v>
          </cell>
        </row>
        <row r="6028">
          <cell r="X6028">
            <v>12710</v>
          </cell>
          <cell r="Y6028" t="str">
            <v>-</v>
          </cell>
          <cell r="Z6028" t="str">
            <v>CENTRO CIRÚRGICO - SALAS DE CIRURGIA</v>
          </cell>
          <cell r="AA6028">
            <v>10</v>
          </cell>
          <cell r="AB6028" t="str">
            <v>MÓVEIS E UTENSÍLIOS</v>
          </cell>
          <cell r="AC6028">
            <v>138.425</v>
          </cell>
          <cell r="AD6028" t="str">
            <v>BOM</v>
          </cell>
        </row>
        <row r="6029">
          <cell r="X6029">
            <v>12711</v>
          </cell>
          <cell r="Y6029" t="str">
            <v>-</v>
          </cell>
          <cell r="Z6029" t="str">
            <v>CENTRO CIRÚRGICO - SALAS DE CIRURGIA</v>
          </cell>
          <cell r="AA6029">
            <v>10</v>
          </cell>
          <cell r="AB6029" t="str">
            <v>MÓVEIS E UTENSÍLIOS</v>
          </cell>
          <cell r="AC6029">
            <v>138.425</v>
          </cell>
          <cell r="AD6029" t="str">
            <v>BOM</v>
          </cell>
        </row>
        <row r="6030">
          <cell r="X6030">
            <v>12760</v>
          </cell>
          <cell r="Y6030" t="str">
            <v>-</v>
          </cell>
          <cell r="Z6030" t="str">
            <v>CENTRO CIRÚRGICO – SALA DE EQUIPAMENTOS</v>
          </cell>
          <cell r="AA6030">
            <v>10</v>
          </cell>
          <cell r="AB6030" t="str">
            <v>MAQ. E EQUIPAMENTOS</v>
          </cell>
          <cell r="AC6030">
            <v>19000</v>
          </cell>
          <cell r="AD6030" t="str">
            <v>BOM</v>
          </cell>
        </row>
        <row r="6031">
          <cell r="X6031">
            <v>12761</v>
          </cell>
          <cell r="Y6031" t="str">
            <v>-</v>
          </cell>
          <cell r="Z6031" t="str">
            <v>GALPÃO ALMOXARIFADO</v>
          </cell>
          <cell r="AA6031">
            <v>6</v>
          </cell>
          <cell r="AB6031" t="str">
            <v>MÓVEIS E UTENSILIOS</v>
          </cell>
          <cell r="AC6031">
            <v>176.55</v>
          </cell>
          <cell r="AD6031" t="str">
            <v>BOM</v>
          </cell>
        </row>
        <row r="6032">
          <cell r="X6032">
            <v>12762</v>
          </cell>
          <cell r="Y6032" t="str">
            <v>-</v>
          </cell>
          <cell r="Z6032" t="str">
            <v>GALPÃO ALMOXARIFADO</v>
          </cell>
          <cell r="AA6032">
            <v>6</v>
          </cell>
          <cell r="AB6032" t="str">
            <v>MÓVEIS E UTENSILIOS</v>
          </cell>
          <cell r="AC6032">
            <v>176.55</v>
          </cell>
          <cell r="AD6032" t="str">
            <v>BOM</v>
          </cell>
        </row>
        <row r="6033">
          <cell r="X6033">
            <v>12763</v>
          </cell>
          <cell r="Y6033" t="str">
            <v>-</v>
          </cell>
          <cell r="Z6033" t="str">
            <v>GALPÃO ALMOXARIFADO</v>
          </cell>
          <cell r="AA6033">
            <v>6</v>
          </cell>
          <cell r="AB6033" t="str">
            <v>MÓVEIS E UTENSILIOS</v>
          </cell>
          <cell r="AC6033">
            <v>176.55</v>
          </cell>
          <cell r="AD6033" t="str">
            <v>BOM</v>
          </cell>
        </row>
        <row r="6034">
          <cell r="X6034">
            <v>12764</v>
          </cell>
          <cell r="Y6034" t="str">
            <v>-</v>
          </cell>
          <cell r="Z6034" t="str">
            <v>GALPÃO ALMOXARIFADO</v>
          </cell>
          <cell r="AA6034">
            <v>6</v>
          </cell>
          <cell r="AB6034" t="str">
            <v>MÓVEIS E UTENSILIOS</v>
          </cell>
          <cell r="AC6034">
            <v>176.55</v>
          </cell>
          <cell r="AD6034" t="str">
            <v>BOM</v>
          </cell>
        </row>
        <row r="6035">
          <cell r="X6035">
            <v>12765</v>
          </cell>
          <cell r="Y6035" t="str">
            <v>-</v>
          </cell>
          <cell r="Z6035" t="str">
            <v>GALPÃO ALMOXARIFADO</v>
          </cell>
          <cell r="AA6035">
            <v>6</v>
          </cell>
          <cell r="AB6035" t="str">
            <v>MÓVEIS E UTENSILIOS</v>
          </cell>
          <cell r="AC6035">
            <v>176.55</v>
          </cell>
          <cell r="AD6035" t="str">
            <v>BOM</v>
          </cell>
        </row>
        <row r="6036">
          <cell r="X6036">
            <v>12766</v>
          </cell>
          <cell r="Y6036" t="str">
            <v>-</v>
          </cell>
          <cell r="Z6036" t="str">
            <v>GALPÃO ALMOXARIFADO</v>
          </cell>
          <cell r="AA6036">
            <v>6</v>
          </cell>
          <cell r="AB6036" t="str">
            <v>MÓVEIS E UTENSILIOS</v>
          </cell>
          <cell r="AC6036">
            <v>176.55</v>
          </cell>
          <cell r="AD6036" t="str">
            <v>BOM</v>
          </cell>
        </row>
        <row r="6037">
          <cell r="X6037">
            <v>12767</v>
          </cell>
          <cell r="Y6037" t="str">
            <v>-</v>
          </cell>
          <cell r="Z6037" t="str">
            <v>GALPÃO ALMOXARIFADO</v>
          </cell>
          <cell r="AA6037">
            <v>6</v>
          </cell>
          <cell r="AB6037" t="str">
            <v>MÓVEIS E UTENSILIOS</v>
          </cell>
          <cell r="AC6037">
            <v>176.55</v>
          </cell>
          <cell r="AD6037" t="str">
            <v>BOM</v>
          </cell>
        </row>
        <row r="6038">
          <cell r="X6038">
            <v>12768</v>
          </cell>
          <cell r="Y6038" t="str">
            <v>-</v>
          </cell>
          <cell r="Z6038" t="str">
            <v>GALPÃO ALMOXARIFADO</v>
          </cell>
          <cell r="AA6038">
            <v>6</v>
          </cell>
          <cell r="AB6038" t="str">
            <v>MÓVEIS E UTENSILIOS</v>
          </cell>
          <cell r="AC6038">
            <v>176.55</v>
          </cell>
          <cell r="AD6038" t="str">
            <v>BOM</v>
          </cell>
        </row>
        <row r="6039">
          <cell r="X6039">
            <v>12769</v>
          </cell>
          <cell r="Y6039" t="str">
            <v>-</v>
          </cell>
          <cell r="Z6039" t="str">
            <v>TRANSPLANTE</v>
          </cell>
          <cell r="AA6039">
            <v>6</v>
          </cell>
          <cell r="AB6039" t="str">
            <v>MÓVEIS E UTENSILIOS</v>
          </cell>
          <cell r="AC6039">
            <v>176.55</v>
          </cell>
          <cell r="AD6039" t="str">
            <v>BOM</v>
          </cell>
        </row>
        <row r="6040">
          <cell r="X6040">
            <v>12770</v>
          </cell>
          <cell r="Y6040" t="str">
            <v>-</v>
          </cell>
          <cell r="Z6040" t="str">
            <v>GALPÃO ALMOXARIFADO</v>
          </cell>
          <cell r="AA6040">
            <v>6</v>
          </cell>
          <cell r="AB6040" t="str">
            <v>MÓVEIS E UTENSILIOS</v>
          </cell>
          <cell r="AC6040">
            <v>176.55</v>
          </cell>
          <cell r="AD6040" t="str">
            <v>BOM</v>
          </cell>
        </row>
        <row r="6041">
          <cell r="X6041">
            <v>12771</v>
          </cell>
          <cell r="Y6041" t="str">
            <v>-</v>
          </cell>
          <cell r="Z6041" t="str">
            <v>GALPÃO ALMOXARIFADO</v>
          </cell>
          <cell r="AA6041">
            <v>6</v>
          </cell>
          <cell r="AB6041" t="str">
            <v>MÓVEIS E UTENSILIOS</v>
          </cell>
          <cell r="AC6041">
            <v>176.55</v>
          </cell>
          <cell r="AD6041" t="str">
            <v>BOM</v>
          </cell>
        </row>
        <row r="6042">
          <cell r="X6042">
            <v>12772</v>
          </cell>
          <cell r="Y6042" t="str">
            <v>-</v>
          </cell>
          <cell r="Z6042" t="str">
            <v>GALPÃO ALMOXARIFADO</v>
          </cell>
          <cell r="AA6042">
            <v>6</v>
          </cell>
          <cell r="AB6042" t="str">
            <v>MÓVEIS E UTENSILIOS</v>
          </cell>
          <cell r="AC6042">
            <v>176.55</v>
          </cell>
          <cell r="AD6042" t="str">
            <v>BOM</v>
          </cell>
        </row>
        <row r="6043">
          <cell r="X6043">
            <v>12773</v>
          </cell>
          <cell r="Y6043" t="str">
            <v>-</v>
          </cell>
          <cell r="Z6043" t="str">
            <v>GALPÃO ALMOXARIFADO</v>
          </cell>
          <cell r="AA6043">
            <v>6</v>
          </cell>
          <cell r="AB6043" t="str">
            <v>MÓVEIS E UTENSILIOS</v>
          </cell>
          <cell r="AC6043">
            <v>176.55</v>
          </cell>
          <cell r="AD6043" t="str">
            <v>BOM</v>
          </cell>
        </row>
        <row r="6044">
          <cell r="X6044">
            <v>12774</v>
          </cell>
          <cell r="Y6044" t="str">
            <v>-</v>
          </cell>
          <cell r="Z6044" t="str">
            <v>GALPÃO ALMOXARIFADO</v>
          </cell>
          <cell r="AA6044">
            <v>6</v>
          </cell>
          <cell r="AB6044" t="str">
            <v>MÓVEIS E UTENSILIOS</v>
          </cell>
          <cell r="AC6044">
            <v>176.55</v>
          </cell>
          <cell r="AD6044" t="str">
            <v>BOM</v>
          </cell>
        </row>
        <row r="6045">
          <cell r="X6045">
            <v>12775</v>
          </cell>
          <cell r="Y6045" t="str">
            <v>-</v>
          </cell>
          <cell r="Z6045" t="str">
            <v>GALPÃO ALMOXARIFADO</v>
          </cell>
          <cell r="AA6045">
            <v>6</v>
          </cell>
          <cell r="AB6045" t="str">
            <v>MÓVEIS E UTENSILIOS</v>
          </cell>
          <cell r="AC6045">
            <v>176.55</v>
          </cell>
          <cell r="AD6045" t="str">
            <v>BOM</v>
          </cell>
        </row>
        <row r="6046">
          <cell r="X6046">
            <v>12776</v>
          </cell>
          <cell r="Y6046" t="str">
            <v>-</v>
          </cell>
          <cell r="Z6046" t="str">
            <v>GALPÃO ALMOXARIFADO</v>
          </cell>
          <cell r="AA6046">
            <v>6</v>
          </cell>
          <cell r="AB6046" t="str">
            <v>MÓVEIS E UTENSILIOS</v>
          </cell>
          <cell r="AC6046">
            <v>176.55</v>
          </cell>
          <cell r="AD6046" t="str">
            <v>BOM</v>
          </cell>
        </row>
        <row r="6047">
          <cell r="X6047">
            <v>12777</v>
          </cell>
          <cell r="Y6047" t="str">
            <v>-</v>
          </cell>
          <cell r="Z6047" t="str">
            <v>GALPÃO ALMOXARIFADO</v>
          </cell>
          <cell r="AA6047">
            <v>6</v>
          </cell>
          <cell r="AB6047" t="str">
            <v>MÓVEIS E UTENSILIOS</v>
          </cell>
          <cell r="AC6047">
            <v>176.55</v>
          </cell>
          <cell r="AD6047" t="str">
            <v>BOM</v>
          </cell>
        </row>
        <row r="6048">
          <cell r="X6048">
            <v>12778</v>
          </cell>
          <cell r="Y6048" t="str">
            <v>-</v>
          </cell>
          <cell r="Z6048" t="str">
            <v>GALPÃO ALMOXARIFADO</v>
          </cell>
          <cell r="AA6048">
            <v>6</v>
          </cell>
          <cell r="AB6048" t="str">
            <v>MÓVEIS E UTENSILIOS</v>
          </cell>
          <cell r="AC6048">
            <v>176.55</v>
          </cell>
          <cell r="AD6048" t="str">
            <v>BOM</v>
          </cell>
        </row>
        <row r="6049">
          <cell r="X6049">
            <v>12779</v>
          </cell>
          <cell r="Y6049" t="str">
            <v>-</v>
          </cell>
          <cell r="Z6049" t="str">
            <v>GALPÃO ALMOXARIFADO</v>
          </cell>
          <cell r="AA6049">
            <v>6</v>
          </cell>
          <cell r="AB6049" t="str">
            <v>MÓVEIS E UTENSILIOS</v>
          </cell>
          <cell r="AC6049">
            <v>176.55</v>
          </cell>
          <cell r="AD6049" t="str">
            <v>BOM</v>
          </cell>
        </row>
        <row r="6050">
          <cell r="X6050">
            <v>12780</v>
          </cell>
          <cell r="Y6050" t="str">
            <v>-</v>
          </cell>
          <cell r="Z6050" t="str">
            <v>GALPÃO ALMOXARIFADO</v>
          </cell>
          <cell r="AA6050">
            <v>6</v>
          </cell>
          <cell r="AB6050" t="str">
            <v>MÓVEIS E UTENSILIOS</v>
          </cell>
          <cell r="AC6050">
            <v>176.55</v>
          </cell>
          <cell r="AD6050" t="str">
            <v>BOM</v>
          </cell>
        </row>
        <row r="6051">
          <cell r="X6051">
            <v>12797</v>
          </cell>
          <cell r="Y6051">
            <v>2754356</v>
          </cell>
          <cell r="Z6051" t="str">
            <v>GALPÃO ALMOXARIFADO</v>
          </cell>
          <cell r="AA6051">
            <v>6</v>
          </cell>
          <cell r="AB6051" t="str">
            <v>MAQ. E EQUIPAMENTOS</v>
          </cell>
          <cell r="AC6051">
            <v>13000</v>
          </cell>
          <cell r="AD6051" t="str">
            <v>BOM</v>
          </cell>
        </row>
        <row r="6052">
          <cell r="X6052">
            <v>12798</v>
          </cell>
          <cell r="Y6052">
            <v>2754357</v>
          </cell>
          <cell r="Z6052" t="str">
            <v>GALPÃO ALMOXARIFADO</v>
          </cell>
          <cell r="AA6052">
            <v>6</v>
          </cell>
          <cell r="AB6052" t="str">
            <v>MAQ. E EQUIPAMENTOS</v>
          </cell>
          <cell r="AC6052">
            <v>13000</v>
          </cell>
          <cell r="AD6052" t="str">
            <v>BOM</v>
          </cell>
        </row>
        <row r="6053">
          <cell r="X6053">
            <v>12799</v>
          </cell>
          <cell r="Y6053">
            <v>2754358</v>
          </cell>
          <cell r="Z6053" t="str">
            <v>GALPÃO ALMOXARIFADO</v>
          </cell>
          <cell r="AA6053">
            <v>6</v>
          </cell>
          <cell r="AB6053" t="str">
            <v>MAQ. E EQUIPAMENTOS</v>
          </cell>
          <cell r="AC6053">
            <v>13000</v>
          </cell>
          <cell r="AD6053" t="str">
            <v>BOM</v>
          </cell>
        </row>
        <row r="6054">
          <cell r="X6054">
            <v>12800</v>
          </cell>
          <cell r="Y6054">
            <v>2754359</v>
          </cell>
          <cell r="Z6054" t="str">
            <v>GALPÃO ALMOXARIFADO</v>
          </cell>
          <cell r="AA6054">
            <v>6</v>
          </cell>
          <cell r="AB6054" t="str">
            <v>MAQ. E EQUIPAMENTOS</v>
          </cell>
          <cell r="AC6054">
            <v>13000</v>
          </cell>
          <cell r="AD6054" t="str">
            <v>BOM</v>
          </cell>
        </row>
        <row r="6055">
          <cell r="X6055">
            <v>12781</v>
          </cell>
          <cell r="Y6055">
            <v>2754330</v>
          </cell>
          <cell r="Z6055" t="str">
            <v>GALPÃO ALMOXARIFADO</v>
          </cell>
          <cell r="AA6055">
            <v>6</v>
          </cell>
          <cell r="AB6055" t="str">
            <v>MAQ. E EQUIPAMENTOS</v>
          </cell>
          <cell r="AC6055">
            <v>6395.35</v>
          </cell>
          <cell r="AD6055" t="str">
            <v>BOM</v>
          </cell>
        </row>
        <row r="6056">
          <cell r="X6056">
            <v>12782</v>
          </cell>
          <cell r="Y6056">
            <v>2754333</v>
          </cell>
          <cell r="Z6056" t="str">
            <v>TRANSPLANTE</v>
          </cell>
          <cell r="AA6056">
            <v>6</v>
          </cell>
          <cell r="AB6056" t="str">
            <v>MAQ. E EQUIPAMENTOS</v>
          </cell>
          <cell r="AC6056">
            <v>6395.35</v>
          </cell>
          <cell r="AD6056" t="str">
            <v>BOM</v>
          </cell>
        </row>
        <row r="6057">
          <cell r="X6057">
            <v>12783</v>
          </cell>
          <cell r="Y6057">
            <v>2754334</v>
          </cell>
          <cell r="Z6057" t="str">
            <v>GALPÃO ALMOXARIFADO</v>
          </cell>
          <cell r="AA6057">
            <v>6</v>
          </cell>
          <cell r="AB6057" t="str">
            <v>MAQ. E EQUIPAMENTOS</v>
          </cell>
          <cell r="AC6057">
            <v>6395.35</v>
          </cell>
          <cell r="AD6057" t="str">
            <v>BOM</v>
          </cell>
        </row>
        <row r="6058">
          <cell r="X6058">
            <v>12784</v>
          </cell>
          <cell r="Y6058">
            <v>2754332</v>
          </cell>
          <cell r="Z6058" t="str">
            <v>GALPÃO ALMOXARIFADO</v>
          </cell>
          <cell r="AA6058">
            <v>6</v>
          </cell>
          <cell r="AB6058" t="str">
            <v>MAQ. E EQUIPAMENTOS</v>
          </cell>
          <cell r="AC6058">
            <v>6395.35</v>
          </cell>
          <cell r="AD6058" t="str">
            <v>BOM</v>
          </cell>
        </row>
        <row r="6059">
          <cell r="X6059">
            <v>12785</v>
          </cell>
          <cell r="Y6059">
            <v>2754331</v>
          </cell>
          <cell r="Z6059" t="str">
            <v>TRANSPLANTE</v>
          </cell>
          <cell r="AA6059">
            <v>6</v>
          </cell>
          <cell r="AB6059" t="str">
            <v>MAQ. E EQUIPAMENTOS</v>
          </cell>
          <cell r="AC6059">
            <v>6395.35</v>
          </cell>
          <cell r="AD6059" t="str">
            <v>BOM</v>
          </cell>
        </row>
        <row r="6060">
          <cell r="X6060">
            <v>12786</v>
          </cell>
          <cell r="Y6060">
            <v>2754328</v>
          </cell>
          <cell r="Z6060" t="str">
            <v>TRANSPLANTE</v>
          </cell>
          <cell r="AA6060">
            <v>6</v>
          </cell>
          <cell r="AB6060" t="str">
            <v>MAQ. E EQUIPAMENTOS</v>
          </cell>
          <cell r="AC6060">
            <v>6395.35</v>
          </cell>
          <cell r="AD6060" t="str">
            <v>BOM</v>
          </cell>
        </row>
        <row r="6061">
          <cell r="X6061">
            <v>12787</v>
          </cell>
          <cell r="Y6061">
            <v>2754327</v>
          </cell>
          <cell r="Z6061" t="str">
            <v>TRANSPLANTE</v>
          </cell>
          <cell r="AA6061">
            <v>6</v>
          </cell>
          <cell r="AB6061" t="str">
            <v>MAQ. E EQUIPAMENTOS</v>
          </cell>
          <cell r="AC6061">
            <v>6395.35</v>
          </cell>
          <cell r="AD6061" t="str">
            <v>BOM</v>
          </cell>
        </row>
        <row r="6062">
          <cell r="X6062">
            <v>12788</v>
          </cell>
          <cell r="Y6062">
            <v>2754326</v>
          </cell>
          <cell r="Z6062" t="str">
            <v>TRANSPLANTE</v>
          </cell>
          <cell r="AA6062">
            <v>6</v>
          </cell>
          <cell r="AB6062" t="str">
            <v>MAQ. E EQUIPAMENTOS</v>
          </cell>
          <cell r="AC6062">
            <v>6395.35</v>
          </cell>
          <cell r="AD6062" t="str">
            <v>BOM</v>
          </cell>
        </row>
        <row r="6063">
          <cell r="X6063">
            <v>12789</v>
          </cell>
          <cell r="Y6063">
            <v>2754325</v>
          </cell>
          <cell r="Z6063" t="str">
            <v>GALPÃO ALMOXARIFADO</v>
          </cell>
          <cell r="AA6063">
            <v>6</v>
          </cell>
          <cell r="AB6063" t="str">
            <v>MAQ. E EQUIPAMENTOS</v>
          </cell>
          <cell r="AC6063">
            <v>6395.35</v>
          </cell>
          <cell r="AD6063" t="str">
            <v>BOM</v>
          </cell>
        </row>
        <row r="6064">
          <cell r="X6064">
            <v>12790</v>
          </cell>
          <cell r="Y6064">
            <v>2754324</v>
          </cell>
          <cell r="Z6064" t="str">
            <v>TRANSPLANTE</v>
          </cell>
          <cell r="AA6064">
            <v>6</v>
          </cell>
          <cell r="AB6064" t="str">
            <v>MAQ. E EQUIPAMENTOS</v>
          </cell>
          <cell r="AC6064">
            <v>6395.35</v>
          </cell>
          <cell r="AD6064" t="str">
            <v>BOM</v>
          </cell>
        </row>
        <row r="6065">
          <cell r="X6065">
            <v>12791</v>
          </cell>
          <cell r="Y6065">
            <v>2754323</v>
          </cell>
          <cell r="Z6065" t="str">
            <v>TRANSPLANTE</v>
          </cell>
          <cell r="AA6065">
            <v>6</v>
          </cell>
          <cell r="AB6065" t="str">
            <v>MAQ. E EQUIPAMENTOS</v>
          </cell>
          <cell r="AC6065">
            <v>6395.35</v>
          </cell>
          <cell r="AD6065" t="str">
            <v>BOM</v>
          </cell>
        </row>
        <row r="6066">
          <cell r="X6066">
            <v>12792</v>
          </cell>
          <cell r="Y6066">
            <v>2754322</v>
          </cell>
          <cell r="Z6066" t="str">
            <v>TRANSPLANTE</v>
          </cell>
          <cell r="AA6066">
            <v>6</v>
          </cell>
          <cell r="AB6066" t="str">
            <v>MAQ. E EQUIPAMENTOS</v>
          </cell>
          <cell r="AC6066">
            <v>6395.35</v>
          </cell>
          <cell r="AD6066" t="str">
            <v>BOM</v>
          </cell>
        </row>
        <row r="6067">
          <cell r="X6067">
            <v>12793</v>
          </cell>
          <cell r="Y6067">
            <v>2754321</v>
          </cell>
          <cell r="Z6067" t="str">
            <v>TRANSPLANTE</v>
          </cell>
          <cell r="AA6067">
            <v>6</v>
          </cell>
          <cell r="AB6067" t="str">
            <v>MAQ. E EQUIPAMENTOS</v>
          </cell>
          <cell r="AC6067">
            <v>6395.35</v>
          </cell>
          <cell r="AD6067" t="str">
            <v>BOM</v>
          </cell>
        </row>
        <row r="6068">
          <cell r="X6068">
            <v>12794</v>
          </cell>
          <cell r="Y6068">
            <v>2754320</v>
          </cell>
          <cell r="Z6068" t="str">
            <v>TRANSPLANTE</v>
          </cell>
          <cell r="AA6068">
            <v>6</v>
          </cell>
          <cell r="AB6068" t="str">
            <v>MAQ. E EQUIPAMENTOS</v>
          </cell>
          <cell r="AC6068">
            <v>6395.35</v>
          </cell>
          <cell r="AD6068" t="str">
            <v>BOM</v>
          </cell>
        </row>
        <row r="6069">
          <cell r="X6069">
            <v>12795</v>
          </cell>
          <cell r="Y6069">
            <v>2754329</v>
          </cell>
          <cell r="Z6069" t="str">
            <v>TRANSPLANTE</v>
          </cell>
          <cell r="AA6069">
            <v>6</v>
          </cell>
          <cell r="AB6069" t="str">
            <v>MAQ. E EQUIPAMENTOS</v>
          </cell>
          <cell r="AC6069">
            <v>6395.35</v>
          </cell>
          <cell r="AD6069" t="str">
            <v>BOM</v>
          </cell>
        </row>
        <row r="6070">
          <cell r="X6070">
            <v>12796</v>
          </cell>
          <cell r="Y6070">
            <v>2754335</v>
          </cell>
          <cell r="Z6070" t="str">
            <v>GALPÃO ALMOXARIFADO</v>
          </cell>
          <cell r="AA6070">
            <v>6</v>
          </cell>
          <cell r="AB6070" t="str">
            <v>MAQ. E EQUIPAMENTOS</v>
          </cell>
          <cell r="AC6070">
            <v>6395.35</v>
          </cell>
          <cell r="AD6070" t="str">
            <v>BOM</v>
          </cell>
        </row>
        <row r="6071">
          <cell r="X6071">
            <v>12801</v>
          </cell>
          <cell r="Y6071">
            <v>2755320</v>
          </cell>
          <cell r="Z6071" t="str">
            <v>CENTRAL DE MATERIAL E ESTERILIZAÇÃO</v>
          </cell>
          <cell r="AA6071">
            <v>10</v>
          </cell>
          <cell r="AB6071" t="str">
            <v>INSTRUMENTAIS CIRURGICOS</v>
          </cell>
          <cell r="AC6071">
            <v>1987.425</v>
          </cell>
          <cell r="AD6071" t="str">
            <v>BOM</v>
          </cell>
        </row>
        <row r="6072">
          <cell r="X6072">
            <v>12802</v>
          </cell>
          <cell r="Y6072">
            <v>2755321</v>
          </cell>
          <cell r="Z6072" t="str">
            <v>CENTRAL DE MATERIAL E ESTERILIZAÇÃO</v>
          </cell>
          <cell r="AA6072">
            <v>10</v>
          </cell>
          <cell r="AB6072" t="str">
            <v>INSTRUMENTAIS CIRURGICOS</v>
          </cell>
          <cell r="AC6072">
            <v>1987.425</v>
          </cell>
          <cell r="AD6072" t="str">
            <v>BOM</v>
          </cell>
        </row>
        <row r="6073">
          <cell r="X6073">
            <v>12806</v>
          </cell>
          <cell r="Y6073" t="str">
            <v>-</v>
          </cell>
          <cell r="Z6073" t="str">
            <v>APOIO AO DIAGNÓSTICO – SALA MAMOGRAFIA</v>
          </cell>
          <cell r="AA6073">
            <v>6</v>
          </cell>
          <cell r="AB6073" t="str">
            <v>MÓVEIS E UTENSÍLIOS</v>
          </cell>
          <cell r="AC6073">
            <v>555</v>
          </cell>
          <cell r="AD6073" t="str">
            <v>BOM</v>
          </cell>
        </row>
        <row r="6074">
          <cell r="X6074">
            <v>12807</v>
          </cell>
          <cell r="Y6074" t="str">
            <v>-</v>
          </cell>
          <cell r="Z6074" t="str">
            <v>APOIO AO DIAGNÓSTICO – SALA MAMOGRAFIA</v>
          </cell>
          <cell r="AA6074">
            <v>6</v>
          </cell>
          <cell r="AB6074" t="str">
            <v>MÓVEIS E UTENSÍLIOS</v>
          </cell>
          <cell r="AC6074">
            <v>555</v>
          </cell>
          <cell r="AD6074" t="str">
            <v>BOM</v>
          </cell>
        </row>
        <row r="6075">
          <cell r="X6075">
            <v>12808</v>
          </cell>
          <cell r="Y6075" t="str">
            <v>-</v>
          </cell>
          <cell r="Z6075" t="str">
            <v>APOIO AO DIAGNÓSTICO –ULTRASSOM</v>
          </cell>
          <cell r="AA6075">
            <v>6</v>
          </cell>
          <cell r="AB6075" t="str">
            <v>MÓVEIS E UTENSÍLIOS</v>
          </cell>
          <cell r="AC6075">
            <v>188.75</v>
          </cell>
          <cell r="AD6075" t="str">
            <v>BOM</v>
          </cell>
        </row>
        <row r="6076">
          <cell r="X6076">
            <v>12809</v>
          </cell>
          <cell r="Y6076" t="str">
            <v>-</v>
          </cell>
          <cell r="Z6076" t="str">
            <v>APOIO AO DIAGNÓSTICO –ULTRASSOM</v>
          </cell>
          <cell r="AA6076">
            <v>6</v>
          </cell>
          <cell r="AB6076" t="str">
            <v>MÓVEIS E UTENSÍLIOS</v>
          </cell>
          <cell r="AC6076">
            <v>188.75</v>
          </cell>
          <cell r="AD6076" t="str">
            <v>BOM</v>
          </cell>
        </row>
        <row r="6077">
          <cell r="X6077">
            <v>12810</v>
          </cell>
          <cell r="Y6077" t="str">
            <v>-</v>
          </cell>
          <cell r="Z6077" t="str">
            <v>SALA DE COMANDO</v>
          </cell>
          <cell r="AA6077">
            <v>6</v>
          </cell>
          <cell r="AB6077" t="str">
            <v>MÓVEIS E UTENSÍLIOS</v>
          </cell>
          <cell r="AC6077">
            <v>365</v>
          </cell>
          <cell r="AD6077" t="str">
            <v>BOM</v>
          </cell>
        </row>
        <row r="6078">
          <cell r="X6078">
            <v>12803</v>
          </cell>
          <cell r="Y6078">
            <v>2755325</v>
          </cell>
          <cell r="Z6078" t="str">
            <v>NECROTERIO</v>
          </cell>
          <cell r="AA6078">
            <v>10</v>
          </cell>
          <cell r="AB6078" t="str">
            <v>MAQ. E EQUIPAMENTOS</v>
          </cell>
          <cell r="AC6078">
            <v>37000</v>
          </cell>
          <cell r="AD6078" t="str">
            <v>BOM</v>
          </cell>
        </row>
        <row r="6079">
          <cell r="X6079">
            <v>12815</v>
          </cell>
          <cell r="Y6079" t="str">
            <v>-</v>
          </cell>
          <cell r="Z6079" t="str">
            <v>APOIO AO DIAGNÓSTICO</v>
          </cell>
          <cell r="AA6079">
            <v>6</v>
          </cell>
          <cell r="AB6079" t="str">
            <v>MAQ. E EQUIPAMENTOS</v>
          </cell>
          <cell r="AC6079">
            <v>1855</v>
          </cell>
          <cell r="AD6079" t="str">
            <v>BOM</v>
          </cell>
        </row>
        <row r="6080">
          <cell r="X6080">
            <v>12816</v>
          </cell>
          <cell r="Y6080">
            <v>2755439</v>
          </cell>
          <cell r="Z6080" t="str">
            <v>CENTRAL DE MATERIAL E ESTERILIZAÇÃO</v>
          </cell>
          <cell r="AA6080">
            <v>10</v>
          </cell>
          <cell r="AB6080" t="str">
            <v>INSTRUMENTAIS CIRURGICOS</v>
          </cell>
          <cell r="AC6080">
            <v>22637.94</v>
          </cell>
          <cell r="AD6080" t="str">
            <v>BOM</v>
          </cell>
        </row>
        <row r="6081">
          <cell r="X6081">
            <v>12817</v>
          </cell>
          <cell r="Y6081">
            <v>2755439</v>
          </cell>
          <cell r="Z6081" t="str">
            <v>CENTRAL DE MATERIAL E ESTERILIZAÇÃO</v>
          </cell>
          <cell r="AA6081">
            <v>10</v>
          </cell>
          <cell r="AB6081" t="str">
            <v>INSTRUMENTAIS CIRURGICOS</v>
          </cell>
          <cell r="AC6081">
            <v>6254.385</v>
          </cell>
          <cell r="AD6081" t="str">
            <v>BOM</v>
          </cell>
        </row>
        <row r="6082">
          <cell r="X6082">
            <v>12818</v>
          </cell>
          <cell r="Y6082">
            <v>2755439</v>
          </cell>
          <cell r="Z6082" t="str">
            <v>CENTRAL DE MATERIAL E ESTERILIZAÇÃO</v>
          </cell>
          <cell r="AA6082">
            <v>10</v>
          </cell>
          <cell r="AB6082" t="str">
            <v>INSTRUMENTAIS CIRURGICOS</v>
          </cell>
          <cell r="AC6082">
            <v>984.96</v>
          </cell>
          <cell r="AD6082" t="str">
            <v>BOM</v>
          </cell>
        </row>
        <row r="6083">
          <cell r="X6083">
            <v>12819</v>
          </cell>
          <cell r="Y6083">
            <v>2755439</v>
          </cell>
          <cell r="Z6083" t="str">
            <v>CENTRAL DE MATERIAL E ESTERILIZAÇÃO</v>
          </cell>
          <cell r="AA6083">
            <v>10</v>
          </cell>
          <cell r="AB6083" t="str">
            <v>INSTRUMENTAIS CIRURGICOS</v>
          </cell>
          <cell r="AC6083">
            <v>3795.685</v>
          </cell>
          <cell r="AD6083" t="str">
            <v>BOM</v>
          </cell>
        </row>
        <row r="6084">
          <cell r="X6084">
            <v>12820</v>
          </cell>
          <cell r="Y6084">
            <v>2755439</v>
          </cell>
          <cell r="Z6084" t="str">
            <v>CENTRAL DE MATERIAL E ESTERILIZAÇÃO</v>
          </cell>
          <cell r="AA6084">
            <v>10</v>
          </cell>
          <cell r="AB6084" t="str">
            <v>INSTRUMENTAIS CIRURGICOS</v>
          </cell>
          <cell r="AC6084">
            <v>3026.185</v>
          </cell>
          <cell r="AD6084" t="str">
            <v>BOM</v>
          </cell>
        </row>
        <row r="6085">
          <cell r="X6085">
            <v>12821</v>
          </cell>
          <cell r="Y6085">
            <v>2755439</v>
          </cell>
          <cell r="Z6085" t="str">
            <v>CENTRAL DE MATERIAL E ESTERILIZAÇÃO</v>
          </cell>
          <cell r="AA6085">
            <v>10</v>
          </cell>
          <cell r="AB6085" t="str">
            <v>INSTRUMENTAIS CIRURGICOS</v>
          </cell>
          <cell r="AC6085">
            <v>4457.97</v>
          </cell>
          <cell r="AD6085" t="str">
            <v>BOM</v>
          </cell>
        </row>
        <row r="6086">
          <cell r="X6086">
            <v>12822</v>
          </cell>
          <cell r="Y6086">
            <v>2755439</v>
          </cell>
          <cell r="Z6086" t="str">
            <v>CENTRAL DE MATERIAL E ESTERILIZAÇÃO</v>
          </cell>
          <cell r="AA6086">
            <v>10</v>
          </cell>
          <cell r="AB6086" t="str">
            <v>INSTRUMENTAIS CIRURGICOS</v>
          </cell>
          <cell r="AC6086">
            <v>4000.885</v>
          </cell>
          <cell r="AD6086" t="str">
            <v>BOM</v>
          </cell>
        </row>
        <row r="6087">
          <cell r="X6087">
            <v>12823</v>
          </cell>
          <cell r="Y6087">
            <v>2755439</v>
          </cell>
          <cell r="Z6087" t="str">
            <v>CENTRAL DE MATERIAL E ESTERILIZAÇÃO</v>
          </cell>
          <cell r="AA6087">
            <v>10</v>
          </cell>
          <cell r="AB6087" t="str">
            <v>INSTRUMENTAIS CIRURGICOS</v>
          </cell>
          <cell r="AC6087">
            <v>4308.685</v>
          </cell>
          <cell r="AD6087" t="str">
            <v>BOM</v>
          </cell>
        </row>
        <row r="6088">
          <cell r="X6088">
            <v>12811</v>
          </cell>
          <cell r="Y6088">
            <v>2756159</v>
          </cell>
          <cell r="Z6088" t="str">
            <v>PSICOLOGIA – CTI</v>
          </cell>
          <cell r="AA6088">
            <v>6</v>
          </cell>
          <cell r="AB6088" t="str">
            <v>MAQ. E EQUIPAMENTOS</v>
          </cell>
          <cell r="AC6088">
            <v>712.975</v>
          </cell>
          <cell r="AD6088" t="str">
            <v>BOM</v>
          </cell>
        </row>
        <row r="6089">
          <cell r="X6089">
            <v>12812</v>
          </cell>
          <cell r="Y6089">
            <v>2756160</v>
          </cell>
          <cell r="Z6089" t="str">
            <v>CUIDADOS PALIATIVOS</v>
          </cell>
          <cell r="AA6089">
            <v>6</v>
          </cell>
          <cell r="AB6089" t="str">
            <v>MAQ. E EQUIPAMENTOS</v>
          </cell>
          <cell r="AC6089">
            <v>712.975</v>
          </cell>
          <cell r="AD6089" t="str">
            <v>BOM</v>
          </cell>
        </row>
        <row r="6090">
          <cell r="X6090">
            <v>12813</v>
          </cell>
          <cell r="Y6090">
            <v>2756161</v>
          </cell>
          <cell r="Z6090" t="str">
            <v>ADMINISTRAÇÃO - SEDE - SEXEC</v>
          </cell>
          <cell r="AA6090">
            <v>6</v>
          </cell>
          <cell r="AB6090" t="str">
            <v>MAQ. E EQUIPAMENTOS</v>
          </cell>
          <cell r="AC6090">
            <v>712.975</v>
          </cell>
          <cell r="AD6090" t="str">
            <v>BOM</v>
          </cell>
        </row>
        <row r="6091">
          <cell r="X6091">
            <v>12814</v>
          </cell>
          <cell r="Y6091">
            <v>2756162</v>
          </cell>
          <cell r="Z6091" t="str">
            <v>CHI – CENTRAL HUMANIZADA DE INTERNAÇÃO</v>
          </cell>
          <cell r="AA6091">
            <v>6</v>
          </cell>
          <cell r="AB6091" t="str">
            <v>MAQ. E EQUIPAMENTOS</v>
          </cell>
          <cell r="AC6091">
            <v>712.975</v>
          </cell>
          <cell r="AD6091" t="str">
            <v>BOM</v>
          </cell>
        </row>
        <row r="6092">
          <cell r="X6092">
            <v>12824</v>
          </cell>
          <cell r="Y6092">
            <v>2756176</v>
          </cell>
          <cell r="Z6092" t="str">
            <v>CONDUTORES</v>
          </cell>
          <cell r="AA6092">
            <v>6</v>
          </cell>
          <cell r="AB6092" t="str">
            <v>MÓVEIS E UTENSILIOS</v>
          </cell>
          <cell r="AC6092">
            <v>840</v>
          </cell>
          <cell r="AD6092" t="str">
            <v>BOM</v>
          </cell>
        </row>
        <row r="6093">
          <cell r="X6093">
            <v>12825</v>
          </cell>
          <cell r="Y6093">
            <v>2756177</v>
          </cell>
          <cell r="Z6093" t="str">
            <v>TRANSPLANTE</v>
          </cell>
          <cell r="AA6093">
            <v>6</v>
          </cell>
          <cell r="AB6093" t="str">
            <v>MÓVEIS E UTENSILIOS</v>
          </cell>
          <cell r="AC6093">
            <v>840</v>
          </cell>
          <cell r="AD6093" t="str">
            <v>BOM</v>
          </cell>
        </row>
        <row r="6094">
          <cell r="X6094">
            <v>12826</v>
          </cell>
          <cell r="Y6094">
            <v>2756178</v>
          </cell>
          <cell r="Z6094" t="str">
            <v>CONDUTORES</v>
          </cell>
          <cell r="AA6094">
            <v>6</v>
          </cell>
          <cell r="AB6094" t="str">
            <v>MÓVEIS E UTENSILIOS</v>
          </cell>
          <cell r="AC6094">
            <v>840</v>
          </cell>
          <cell r="AD6094" t="str">
            <v>BOM</v>
          </cell>
        </row>
        <row r="6095">
          <cell r="X6095">
            <v>12827</v>
          </cell>
          <cell r="Y6095">
            <v>2756179</v>
          </cell>
          <cell r="Z6095" t="str">
            <v>CONDUTORES</v>
          </cell>
          <cell r="AA6095">
            <v>6</v>
          </cell>
          <cell r="AB6095" t="str">
            <v>MÓVEIS E UTENSILIOS</v>
          </cell>
          <cell r="AC6095">
            <v>840</v>
          </cell>
          <cell r="AD6095" t="str">
            <v>BOM</v>
          </cell>
        </row>
        <row r="6096">
          <cell r="X6096">
            <v>12828</v>
          </cell>
          <cell r="Y6096">
            <v>2756180</v>
          </cell>
          <cell r="Z6096" t="str">
            <v>CONDUTORES</v>
          </cell>
          <cell r="AA6096">
            <v>6</v>
          </cell>
          <cell r="AB6096" t="str">
            <v>MAQ. E EQUIPAMENTOS</v>
          </cell>
          <cell r="AC6096">
            <v>840</v>
          </cell>
          <cell r="AD6096" t="str">
            <v>BOM</v>
          </cell>
        </row>
        <row r="6097">
          <cell r="X6097">
            <v>12836</v>
          </cell>
          <cell r="Y6097">
            <v>2756163</v>
          </cell>
          <cell r="Z6097" t="str">
            <v>ADMINISTRAÇÃO - SEDE – GECOM</v>
          </cell>
          <cell r="AA6097">
            <v>6</v>
          </cell>
          <cell r="AB6097" t="str">
            <v>EQUIP. DE INFORMÁTICA</v>
          </cell>
          <cell r="AC6097">
            <v>699</v>
          </cell>
          <cell r="AD6097" t="str">
            <v>BOM</v>
          </cell>
        </row>
        <row r="6098">
          <cell r="X6098">
            <v>12837</v>
          </cell>
          <cell r="Y6098">
            <v>2756164</v>
          </cell>
          <cell r="Z6098" t="str">
            <v>ADMINISTRAÇÃO - SEDE – GECOM</v>
          </cell>
          <cell r="AA6098">
            <v>6</v>
          </cell>
          <cell r="AB6098" t="str">
            <v>EQUIP. DE INFORMÁTICA</v>
          </cell>
          <cell r="AC6098">
            <v>699</v>
          </cell>
          <cell r="AD6098" t="str">
            <v>BOM</v>
          </cell>
        </row>
        <row r="6099">
          <cell r="X6099">
            <v>12835</v>
          </cell>
          <cell r="Y6099">
            <v>2756165</v>
          </cell>
          <cell r="Z6099" t="str">
            <v>ADMINISTRAÇÃO - SEDE – ASCOM</v>
          </cell>
          <cell r="AA6099">
            <v>6</v>
          </cell>
          <cell r="AB6099" t="str">
            <v>EQUIP. DE INFORMÁTICA</v>
          </cell>
          <cell r="AC6099">
            <v>699</v>
          </cell>
          <cell r="AD6099" t="str">
            <v>BOM</v>
          </cell>
        </row>
        <row r="6100">
          <cell r="X6100">
            <v>12834</v>
          </cell>
          <cell r="Y6100">
            <v>2756166</v>
          </cell>
          <cell r="Z6100" t="str">
            <v>ADMINISTRAÇÃO - SEDE – ASCOM</v>
          </cell>
          <cell r="AA6100">
            <v>6</v>
          </cell>
          <cell r="AB6100" t="str">
            <v>EQUIP. DE INFORMÁTICA</v>
          </cell>
          <cell r="AC6100">
            <v>699</v>
          </cell>
          <cell r="AD6100" t="str">
            <v>BOM</v>
          </cell>
        </row>
        <row r="6101">
          <cell r="X6101">
            <v>12833</v>
          </cell>
          <cell r="Y6101">
            <v>2756167</v>
          </cell>
          <cell r="Z6101" t="str">
            <v>ADMINISTRAÇÃO - SEDE – GEP</v>
          </cell>
          <cell r="AA6101">
            <v>6</v>
          </cell>
          <cell r="AB6101" t="str">
            <v>EQUIP. DE INFORMÁTICA</v>
          </cell>
          <cell r="AC6101">
            <v>699</v>
          </cell>
          <cell r="AD6101" t="str">
            <v>BOM</v>
          </cell>
        </row>
        <row r="6102">
          <cell r="X6102">
            <v>12832</v>
          </cell>
          <cell r="Y6102">
            <v>2756168</v>
          </cell>
          <cell r="Z6102" t="str">
            <v>ADMINISTRAÇÃO - SEDE – GEP</v>
          </cell>
          <cell r="AA6102">
            <v>6</v>
          </cell>
          <cell r="AB6102" t="str">
            <v>EQUIP. DE INFORMÁTICA</v>
          </cell>
          <cell r="AC6102">
            <v>699</v>
          </cell>
          <cell r="AD6102" t="str">
            <v>BOM</v>
          </cell>
        </row>
        <row r="6103">
          <cell r="X6103">
            <v>12830</v>
          </cell>
          <cell r="Y6103">
            <v>2756169</v>
          </cell>
          <cell r="Z6103" t="str">
            <v>ADMINISTRAÇÃO - SEDE – SEXEC</v>
          </cell>
          <cell r="AA6103">
            <v>6</v>
          </cell>
          <cell r="AB6103" t="str">
            <v>EQUIP. DE INFORMÁTICA</v>
          </cell>
          <cell r="AC6103">
            <v>699</v>
          </cell>
          <cell r="AD6103" t="str">
            <v>BOM</v>
          </cell>
        </row>
        <row r="6104">
          <cell r="X6104">
            <v>12831</v>
          </cell>
          <cell r="Y6104">
            <v>2756170</v>
          </cell>
          <cell r="Z6104" t="str">
            <v>ADMINISTRAÇÃO - SEDE – SEXEC</v>
          </cell>
          <cell r="AA6104">
            <v>6</v>
          </cell>
          <cell r="AB6104" t="str">
            <v>EQUIP. DE INFORMÁTICA</v>
          </cell>
          <cell r="AC6104">
            <v>699</v>
          </cell>
          <cell r="AD6104" t="str">
            <v>BOM</v>
          </cell>
        </row>
        <row r="6105">
          <cell r="X6105">
            <v>12829</v>
          </cell>
          <cell r="Y6105">
            <v>2756171</v>
          </cell>
          <cell r="Z6105" t="str">
            <v>ADMINISTRAÇÃO - SEDE – SEXEC</v>
          </cell>
          <cell r="AA6105">
            <v>6</v>
          </cell>
          <cell r="AB6105" t="str">
            <v>EQUIP. DE INFORMÁTICA</v>
          </cell>
          <cell r="AC6105">
            <v>699</v>
          </cell>
          <cell r="AD6105" t="str">
            <v>BOM</v>
          </cell>
        </row>
        <row r="6106">
          <cell r="X6106">
            <v>12838</v>
          </cell>
          <cell r="Y6106">
            <v>2819285</v>
          </cell>
          <cell r="Z6106" t="str">
            <v>APOIO AO DIAGNOSTICO – ELETROCARDIOGRAMA</v>
          </cell>
          <cell r="AA6106">
            <v>6</v>
          </cell>
          <cell r="AB6106" t="str">
            <v>MAQ. E EQUIPAMENTOS</v>
          </cell>
          <cell r="AC6106">
            <v>4100</v>
          </cell>
          <cell r="AD6106" t="str">
            <v>BOM</v>
          </cell>
        </row>
        <row r="6107">
          <cell r="X6107">
            <v>12839</v>
          </cell>
          <cell r="Y6107">
            <v>2819286</v>
          </cell>
          <cell r="Z6107" t="str">
            <v>APOIO AO DIAGNOSTICO – ELETROCARDIOGRAMA</v>
          </cell>
          <cell r="AA6107">
            <v>6</v>
          </cell>
          <cell r="AB6107" t="str">
            <v>MAQ. E EQUIPAMENTOS</v>
          </cell>
          <cell r="AC6107">
            <v>4100</v>
          </cell>
          <cell r="AD6107" t="str">
            <v>BOM</v>
          </cell>
        </row>
        <row r="6108">
          <cell r="X6108">
            <v>12840</v>
          </cell>
          <cell r="Y6108">
            <v>2819287</v>
          </cell>
          <cell r="Z6108" t="str">
            <v>RECEPÇÃO CENTRAL</v>
          </cell>
          <cell r="AA6108">
            <v>6</v>
          </cell>
          <cell r="AB6108" t="str">
            <v>MAQ. E EQUIPAMENTOS</v>
          </cell>
          <cell r="AC6108">
            <v>444.495</v>
          </cell>
          <cell r="AD6108" t="str">
            <v>BOM</v>
          </cell>
        </row>
        <row r="6109">
          <cell r="X6109">
            <v>12841</v>
          </cell>
          <cell r="Y6109">
            <v>2819288</v>
          </cell>
          <cell r="Z6109" t="str">
            <v>PORTARIA 'A'</v>
          </cell>
          <cell r="AA6109">
            <v>6</v>
          </cell>
          <cell r="AB6109" t="str">
            <v>MAQ. E EQUIPAMENTOS</v>
          </cell>
          <cell r="AC6109">
            <v>444.495</v>
          </cell>
          <cell r="AD6109" t="str">
            <v>BOM</v>
          </cell>
        </row>
        <row r="6110">
          <cell r="X6110">
            <v>12842</v>
          </cell>
          <cell r="Y6110">
            <v>2819289</v>
          </cell>
          <cell r="Z6110" t="str">
            <v>ALMOXARIFADO</v>
          </cell>
          <cell r="AA6110">
            <v>6</v>
          </cell>
          <cell r="AB6110" t="str">
            <v>MAQ. E EQUIPAMENTOS</v>
          </cell>
          <cell r="AC6110">
            <v>444.495</v>
          </cell>
          <cell r="AD6110" t="str">
            <v>BOM</v>
          </cell>
        </row>
        <row r="6111">
          <cell r="X6111">
            <v>12843</v>
          </cell>
          <cell r="Y6111">
            <v>2819290</v>
          </cell>
          <cell r="Z6111" t="str">
            <v>ALMOXARIFADO</v>
          </cell>
          <cell r="AA6111">
            <v>6</v>
          </cell>
          <cell r="AB6111" t="str">
            <v>MAQ. E EQUIPAMENTOS</v>
          </cell>
          <cell r="AC6111">
            <v>444.495</v>
          </cell>
          <cell r="AD6111" t="str">
            <v>BOM</v>
          </cell>
        </row>
        <row r="6112">
          <cell r="X6112">
            <v>12844</v>
          </cell>
          <cell r="Y6112">
            <v>2819291</v>
          </cell>
          <cell r="Z6112" t="str">
            <v>CLÍNICA MÉDICA  – ALA 2</v>
          </cell>
          <cell r="AA6112">
            <v>6</v>
          </cell>
          <cell r="AB6112" t="str">
            <v>MAQ. E EQUIPAMENTOS</v>
          </cell>
          <cell r="AC6112">
            <v>444.495</v>
          </cell>
          <cell r="AD6112" t="str">
            <v>BOM</v>
          </cell>
        </row>
        <row r="6113">
          <cell r="X6113">
            <v>12845</v>
          </cell>
          <cell r="Y6113">
            <v>2819292</v>
          </cell>
          <cell r="Z6113" t="str">
            <v>CLINICA CIRURGICA ALA 2</v>
          </cell>
          <cell r="AA6113">
            <v>6</v>
          </cell>
          <cell r="AB6113" t="str">
            <v>MAQ. E EQUIPAMENTOS</v>
          </cell>
          <cell r="AC6113">
            <v>444.495</v>
          </cell>
          <cell r="AD6113" t="str">
            <v>BOM</v>
          </cell>
        </row>
        <row r="6114">
          <cell r="X6114">
            <v>12846</v>
          </cell>
          <cell r="Y6114">
            <v>2819293</v>
          </cell>
          <cell r="Z6114" t="str">
            <v>TRANSPLANTE</v>
          </cell>
          <cell r="AA6114">
            <v>6</v>
          </cell>
          <cell r="AB6114" t="str">
            <v>MAQ. E EQUIPAMENTOS</v>
          </cell>
          <cell r="AC6114">
            <v>444.495</v>
          </cell>
          <cell r="AD6114" t="str">
            <v>BOM</v>
          </cell>
        </row>
        <row r="6115">
          <cell r="X6115">
            <v>12847</v>
          </cell>
          <cell r="Y6115">
            <v>2819294</v>
          </cell>
          <cell r="Z6115" t="str">
            <v>TRANSPLANTE</v>
          </cell>
          <cell r="AA6115">
            <v>6</v>
          </cell>
          <cell r="AB6115" t="str">
            <v>MAQ. E EQUIPAMENTOS</v>
          </cell>
          <cell r="AC6115">
            <v>444.495</v>
          </cell>
          <cell r="AD6115" t="str">
            <v>BOM</v>
          </cell>
        </row>
        <row r="6116">
          <cell r="X6116">
            <v>12848</v>
          </cell>
          <cell r="Y6116">
            <v>2819295</v>
          </cell>
          <cell r="Z6116" t="str">
            <v>5º ANDAR – ENSINO E PESQUISA</v>
          </cell>
          <cell r="AA6116">
            <v>6</v>
          </cell>
          <cell r="AB6116" t="str">
            <v>MAQ. E EQUIPAMENTOS</v>
          </cell>
          <cell r="AC6116">
            <v>444.495</v>
          </cell>
          <cell r="AD6116" t="str">
            <v>BOM</v>
          </cell>
        </row>
        <row r="6117">
          <cell r="X6117">
            <v>12849</v>
          </cell>
          <cell r="Y6117">
            <v>2819296</v>
          </cell>
          <cell r="Z6117" t="str">
            <v>APOIO AO DIAGNÓSTICO – SALA DE COLETA EXAMES</v>
          </cell>
          <cell r="AA6117">
            <v>6</v>
          </cell>
          <cell r="AB6117" t="str">
            <v>MÓVEIS E UTENSILIOS</v>
          </cell>
          <cell r="AC6117">
            <v>472.5</v>
          </cell>
          <cell r="AD6117" t="str">
            <v>BOM</v>
          </cell>
        </row>
        <row r="6118">
          <cell r="X6118">
            <v>12850</v>
          </cell>
          <cell r="Y6118">
            <v>2819297</v>
          </cell>
          <cell r="Z6118" t="str">
            <v>APOIO AO DIAGNÓSTICO – SALA DE COLETA EXAMES</v>
          </cell>
          <cell r="AA6118">
            <v>6</v>
          </cell>
          <cell r="AB6118" t="str">
            <v>MÓVEIS E UTENSILIOS</v>
          </cell>
          <cell r="AC6118">
            <v>472.5</v>
          </cell>
          <cell r="AD6118" t="str">
            <v>BOM</v>
          </cell>
        </row>
        <row r="6119">
          <cell r="X6119">
            <v>12851</v>
          </cell>
          <cell r="Y6119">
            <v>2819298</v>
          </cell>
          <cell r="Z6119" t="str">
            <v>APOIO AO DIAGNÓSTICO – SALA DE COLETA EXAMES</v>
          </cell>
          <cell r="AA6119">
            <v>6</v>
          </cell>
          <cell r="AB6119" t="str">
            <v>MÓVEIS E UTENSILIOS</v>
          </cell>
          <cell r="AC6119">
            <v>472.5</v>
          </cell>
          <cell r="AD6119" t="str">
            <v>BOM</v>
          </cell>
        </row>
        <row r="6120">
          <cell r="X6120">
            <v>12852</v>
          </cell>
          <cell r="Y6120">
            <v>2819299</v>
          </cell>
          <cell r="Z6120" t="str">
            <v>APOIO AO DIAGNÓSTICO – SALA DE COLETA EXAMES</v>
          </cell>
          <cell r="AA6120">
            <v>6</v>
          </cell>
          <cell r="AB6120" t="str">
            <v>MÓVEIS E UTENSILIOS</v>
          </cell>
          <cell r="AC6120">
            <v>472.5</v>
          </cell>
          <cell r="AD6120" t="str">
            <v>BOM</v>
          </cell>
        </row>
        <row r="6121">
          <cell r="X6121">
            <v>12895</v>
          </cell>
          <cell r="Y6121">
            <v>2819335</v>
          </cell>
          <cell r="Z6121" t="str">
            <v>CTI CLINICA ALA A</v>
          </cell>
          <cell r="AA6121">
            <v>6</v>
          </cell>
          <cell r="AB6121" t="str">
            <v>EQUIP. DE INFORMÁTICA</v>
          </cell>
          <cell r="AC6121">
            <v>2060.33</v>
          </cell>
          <cell r="AD6121" t="str">
            <v>BOM</v>
          </cell>
        </row>
        <row r="6122">
          <cell r="X6122">
            <v>12896</v>
          </cell>
          <cell r="Y6122">
            <v>2819336</v>
          </cell>
          <cell r="Z6122" t="str">
            <v>CTI CLINICA ALA B</v>
          </cell>
          <cell r="AA6122">
            <v>6</v>
          </cell>
          <cell r="AB6122" t="str">
            <v>EQUIP. DE INFORMÁTICA</v>
          </cell>
          <cell r="AC6122">
            <v>2060.33</v>
          </cell>
          <cell r="AD6122" t="str">
            <v>BOM</v>
          </cell>
        </row>
        <row r="6123">
          <cell r="X6123">
            <v>12897</v>
          </cell>
          <cell r="Y6123">
            <v>2819337</v>
          </cell>
          <cell r="Z6123" t="str">
            <v>CTI CLINICA ALA C</v>
          </cell>
          <cell r="AA6123">
            <v>6</v>
          </cell>
          <cell r="AB6123" t="str">
            <v>EQUIP. DE INFORMÁTICA</v>
          </cell>
          <cell r="AC6123">
            <v>2060.33</v>
          </cell>
          <cell r="AD6123" t="str">
            <v>BOM</v>
          </cell>
        </row>
        <row r="6124">
          <cell r="X6124">
            <v>12898</v>
          </cell>
          <cell r="Y6124">
            <v>2819338</v>
          </cell>
          <cell r="Z6124" t="str">
            <v>TRANSPLANTE</v>
          </cell>
          <cell r="AA6124">
            <v>6</v>
          </cell>
          <cell r="AB6124" t="str">
            <v>EQUIP. DE INFORMÁTICA</v>
          </cell>
          <cell r="AC6124">
            <v>2060.33</v>
          </cell>
          <cell r="AD6124" t="str">
            <v>BOM</v>
          </cell>
        </row>
        <row r="6125">
          <cell r="X6125">
            <v>12899</v>
          </cell>
          <cell r="Y6125">
            <v>2819339</v>
          </cell>
          <cell r="Z6125" t="str">
            <v>TRANSPLANTE</v>
          </cell>
          <cell r="AA6125">
            <v>6</v>
          </cell>
          <cell r="AB6125" t="str">
            <v>EQUIP. DE INFORMÁTICA</v>
          </cell>
          <cell r="AC6125">
            <v>2060.33</v>
          </cell>
          <cell r="AD6125" t="str">
            <v>BOM</v>
          </cell>
        </row>
        <row r="6126">
          <cell r="X6126">
            <v>12900</v>
          </cell>
          <cell r="Y6126">
            <v>2819340</v>
          </cell>
          <cell r="Z6126" t="str">
            <v>TRANSPLANTE</v>
          </cell>
          <cell r="AA6126">
            <v>6</v>
          </cell>
          <cell r="AB6126" t="str">
            <v>EQUIP. DE INFORMÁTICA</v>
          </cell>
          <cell r="AC6126">
            <v>2060.33</v>
          </cell>
          <cell r="AD6126" t="str">
            <v>BOM</v>
          </cell>
        </row>
        <row r="6127">
          <cell r="X6127">
            <v>12901</v>
          </cell>
          <cell r="Y6127">
            <v>2819341</v>
          </cell>
          <cell r="Z6127" t="str">
            <v>COREME</v>
          </cell>
          <cell r="AA6127">
            <v>6</v>
          </cell>
          <cell r="AB6127" t="str">
            <v>EQUIP. DE INFORMÁTICA</v>
          </cell>
          <cell r="AC6127">
            <v>2060.33</v>
          </cell>
          <cell r="AD6127" t="str">
            <v>BOM</v>
          </cell>
        </row>
        <row r="6128">
          <cell r="X6128">
            <v>12879</v>
          </cell>
          <cell r="Y6128">
            <v>2819328</v>
          </cell>
          <cell r="Z6128" t="str">
            <v>CTI CLINICA ALA A</v>
          </cell>
          <cell r="AA6128">
            <v>6</v>
          </cell>
          <cell r="AB6128" t="str">
            <v>EQUIP. DE INFORMÁTICA</v>
          </cell>
          <cell r="AC6128">
            <v>551.05</v>
          </cell>
          <cell r="AD6128" t="str">
            <v>BOM</v>
          </cell>
        </row>
        <row r="6129">
          <cell r="X6129">
            <v>12880</v>
          </cell>
          <cell r="Y6129">
            <v>2819329</v>
          </cell>
          <cell r="Z6129" t="str">
            <v>CTI CLINICA ALA B</v>
          </cell>
          <cell r="AA6129">
            <v>6</v>
          </cell>
          <cell r="AB6129" t="str">
            <v>EQUIP. DE INFORMÁTICA</v>
          </cell>
          <cell r="AC6129">
            <v>551.05</v>
          </cell>
          <cell r="AD6129" t="str">
            <v>BOM</v>
          </cell>
        </row>
        <row r="6130">
          <cell r="X6130">
            <v>12881</v>
          </cell>
          <cell r="Y6130">
            <v>2819330</v>
          </cell>
          <cell r="Z6130" t="str">
            <v>CTI CLINICA ALA C</v>
          </cell>
          <cell r="AA6130">
            <v>6</v>
          </cell>
          <cell r="AB6130" t="str">
            <v>EQUIP. DE INFORMÁTICA</v>
          </cell>
          <cell r="AC6130">
            <v>551.05</v>
          </cell>
          <cell r="AD6130" t="str">
            <v>BOM</v>
          </cell>
        </row>
        <row r="6131">
          <cell r="X6131">
            <v>12882</v>
          </cell>
          <cell r="Y6131">
            <v>2819331</v>
          </cell>
          <cell r="Z6131" t="str">
            <v>TRANSPLANTE</v>
          </cell>
          <cell r="AA6131">
            <v>6</v>
          </cell>
          <cell r="AB6131" t="str">
            <v>EQUIP. DE INFORMÁTICA</v>
          </cell>
          <cell r="AC6131">
            <v>551.05</v>
          </cell>
          <cell r="AD6131" t="str">
            <v>BOM</v>
          </cell>
        </row>
        <row r="6132">
          <cell r="X6132">
            <v>12883</v>
          </cell>
          <cell r="Y6132">
            <v>2819332</v>
          </cell>
          <cell r="Z6132" t="str">
            <v>TRANSPLANTE</v>
          </cell>
          <cell r="AA6132">
            <v>6</v>
          </cell>
          <cell r="AB6132" t="str">
            <v>EQUIP. DE INFORMÁTICA</v>
          </cell>
          <cell r="AC6132">
            <v>551.05</v>
          </cell>
          <cell r="AD6132" t="str">
            <v>BOM</v>
          </cell>
        </row>
        <row r="6133">
          <cell r="X6133">
            <v>12884</v>
          </cell>
          <cell r="Y6133">
            <v>2819333</v>
          </cell>
          <cell r="Z6133" t="str">
            <v>TRANSPLANTE</v>
          </cell>
          <cell r="AA6133">
            <v>6</v>
          </cell>
          <cell r="AB6133" t="str">
            <v>EQUIP. DE INFORMÁTICA</v>
          </cell>
          <cell r="AC6133">
            <v>551.05</v>
          </cell>
          <cell r="AD6133" t="str">
            <v>BOM</v>
          </cell>
        </row>
        <row r="6134">
          <cell r="X6134">
            <v>12885</v>
          </cell>
          <cell r="Y6134">
            <v>2819334</v>
          </cell>
          <cell r="Z6134" t="str">
            <v>COREME</v>
          </cell>
          <cell r="AA6134">
            <v>6</v>
          </cell>
          <cell r="AB6134" t="str">
            <v>EQUIP. DE INFORMÁTICA</v>
          </cell>
          <cell r="AC6134">
            <v>551.05</v>
          </cell>
          <cell r="AD6134" t="str">
            <v>BOM</v>
          </cell>
        </row>
        <row r="6135">
          <cell r="X6135">
            <v>12886</v>
          </cell>
          <cell r="Y6135">
            <v>2819300</v>
          </cell>
          <cell r="Z6135" t="str">
            <v>ALMOXARIFADO</v>
          </cell>
          <cell r="AA6135">
            <v>6</v>
          </cell>
          <cell r="AB6135" t="str">
            <v>EQUIP. DE INFORMÁTICA</v>
          </cell>
          <cell r="AC6135">
            <v>1820</v>
          </cell>
          <cell r="AD6135" t="str">
            <v>BOM</v>
          </cell>
        </row>
        <row r="6136">
          <cell r="X6136">
            <v>12887</v>
          </cell>
          <cell r="Y6136">
            <v>2819301</v>
          </cell>
          <cell r="Z6136" t="str">
            <v>ALMOXARIFADO</v>
          </cell>
          <cell r="AA6136">
            <v>6</v>
          </cell>
          <cell r="AB6136" t="str">
            <v>EQUIP. DE INFORMÁTICA</v>
          </cell>
          <cell r="AC6136">
            <v>1820</v>
          </cell>
          <cell r="AD6136" t="str">
            <v>BOM</v>
          </cell>
        </row>
        <row r="6137">
          <cell r="X6137">
            <v>12888</v>
          </cell>
          <cell r="Y6137">
            <v>2819302</v>
          </cell>
          <cell r="Z6137" t="str">
            <v>ALMOXARIFADO</v>
          </cell>
          <cell r="AA6137">
            <v>6</v>
          </cell>
          <cell r="AB6137" t="str">
            <v>EQUIP. DE INFORMÁTICA</v>
          </cell>
          <cell r="AC6137">
            <v>1820</v>
          </cell>
          <cell r="AD6137" t="str">
            <v>BOM</v>
          </cell>
        </row>
        <row r="6138">
          <cell r="X6138">
            <v>12889</v>
          </cell>
          <cell r="Y6138">
            <v>2819303</v>
          </cell>
          <cell r="Z6138" t="str">
            <v>ALMOXARIFADO</v>
          </cell>
          <cell r="AA6138">
            <v>6</v>
          </cell>
          <cell r="AB6138" t="str">
            <v>EQUIP. DE INFORMÁTICA</v>
          </cell>
          <cell r="AC6138">
            <v>1820</v>
          </cell>
          <cell r="AD6138" t="str">
            <v>BOM</v>
          </cell>
        </row>
        <row r="6139">
          <cell r="X6139">
            <v>12890</v>
          </cell>
          <cell r="Y6139">
            <v>2819304</v>
          </cell>
          <cell r="Z6139" t="str">
            <v>ALMOXARIFADO</v>
          </cell>
          <cell r="AA6139">
            <v>6</v>
          </cell>
          <cell r="AB6139" t="str">
            <v>EQUIP. DE INFORMÁTICA</v>
          </cell>
          <cell r="AC6139">
            <v>1820</v>
          </cell>
          <cell r="AD6139" t="str">
            <v>BOM</v>
          </cell>
        </row>
        <row r="6140">
          <cell r="X6140">
            <v>12891</v>
          </cell>
          <cell r="Y6140">
            <v>2819305</v>
          </cell>
          <cell r="Z6140" t="str">
            <v>ALMOXARIFADO</v>
          </cell>
          <cell r="AA6140">
            <v>6</v>
          </cell>
          <cell r="AB6140" t="str">
            <v>EQUIP. DE INFORMÁTICA</v>
          </cell>
          <cell r="AC6140">
            <v>1820</v>
          </cell>
          <cell r="AD6140" t="str">
            <v>BOM</v>
          </cell>
        </row>
        <row r="6141">
          <cell r="X6141">
            <v>12892</v>
          </cell>
          <cell r="Y6141">
            <v>2819306</v>
          </cell>
          <cell r="Z6141" t="str">
            <v>ALMOXARIFADO</v>
          </cell>
          <cell r="AA6141">
            <v>6</v>
          </cell>
          <cell r="AB6141" t="str">
            <v>EQUIP. DE INFORMÁTICA</v>
          </cell>
          <cell r="AC6141">
            <v>1820</v>
          </cell>
          <cell r="AD6141" t="str">
            <v>BOM</v>
          </cell>
        </row>
        <row r="6142">
          <cell r="X6142">
            <v>12893</v>
          </cell>
          <cell r="Y6142">
            <v>2819307</v>
          </cell>
          <cell r="Z6142" t="str">
            <v>ALMOXARIFADO</v>
          </cell>
          <cell r="AA6142">
            <v>6</v>
          </cell>
          <cell r="AB6142" t="str">
            <v>EQUIP. DE INFORMÁTICA</v>
          </cell>
          <cell r="AC6142">
            <v>1820</v>
          </cell>
          <cell r="AD6142" t="str">
            <v>BOM</v>
          </cell>
        </row>
        <row r="6143">
          <cell r="X6143">
            <v>12894</v>
          </cell>
          <cell r="Y6143">
            <v>2819308</v>
          </cell>
          <cell r="Z6143" t="str">
            <v>ALMOXARIFADO</v>
          </cell>
          <cell r="AA6143">
            <v>6</v>
          </cell>
          <cell r="AB6143" t="str">
            <v>EQUIP. DE INFORMÁTICA</v>
          </cell>
          <cell r="AC6143">
            <v>1820</v>
          </cell>
          <cell r="AD6143" t="str">
            <v>BOM</v>
          </cell>
        </row>
        <row r="6144">
          <cell r="X6144">
            <v>12902</v>
          </cell>
          <cell r="Y6144">
            <v>2819309</v>
          </cell>
          <cell r="Z6144" t="str">
            <v>ALMOXARIFADO</v>
          </cell>
          <cell r="AA6144">
            <v>6</v>
          </cell>
          <cell r="AB6144" t="str">
            <v>EQUIP. DE INFORMÁTICA</v>
          </cell>
          <cell r="AC6144">
            <v>1820</v>
          </cell>
          <cell r="AD6144" t="str">
            <v>BOM</v>
          </cell>
        </row>
        <row r="6145">
          <cell r="X6145">
            <v>12903</v>
          </cell>
          <cell r="Y6145">
            <v>2819310</v>
          </cell>
          <cell r="Z6145" t="str">
            <v>ALMOXARIFADO</v>
          </cell>
          <cell r="AA6145">
            <v>6</v>
          </cell>
          <cell r="AB6145" t="str">
            <v>EQUIP. DE INFORMÁTICA</v>
          </cell>
          <cell r="AC6145">
            <v>1820</v>
          </cell>
          <cell r="AD6145" t="str">
            <v>BOM</v>
          </cell>
        </row>
        <row r="6146">
          <cell r="X6146">
            <v>12904</v>
          </cell>
          <cell r="Y6146">
            <v>2819311</v>
          </cell>
          <cell r="Z6146" t="str">
            <v>ALMOXARIFADO</v>
          </cell>
          <cell r="AA6146">
            <v>6</v>
          </cell>
          <cell r="AB6146" t="str">
            <v>EQUIP. DE INFORMÁTICA</v>
          </cell>
          <cell r="AC6146">
            <v>1820</v>
          </cell>
          <cell r="AD6146" t="str">
            <v>BOM</v>
          </cell>
        </row>
        <row r="6147">
          <cell r="X6147">
            <v>12905</v>
          </cell>
          <cell r="Y6147">
            <v>2819312</v>
          </cell>
          <cell r="Z6147" t="str">
            <v>ALMOXARIFADO</v>
          </cell>
          <cell r="AA6147">
            <v>6</v>
          </cell>
          <cell r="AB6147" t="str">
            <v>EQUIP. DE INFORMÁTICA</v>
          </cell>
          <cell r="AC6147">
            <v>1820</v>
          </cell>
          <cell r="AD6147" t="str">
            <v>BOM</v>
          </cell>
        </row>
        <row r="6148">
          <cell r="X6148">
            <v>12906</v>
          </cell>
          <cell r="Y6148">
            <v>2819313</v>
          </cell>
          <cell r="Z6148" t="str">
            <v>ALMOXARIFADO</v>
          </cell>
          <cell r="AA6148">
            <v>6</v>
          </cell>
          <cell r="AB6148" t="str">
            <v>EQUIP. DE INFORMÁTICA</v>
          </cell>
          <cell r="AC6148">
            <v>1820</v>
          </cell>
          <cell r="AD6148" t="str">
            <v>BOM</v>
          </cell>
        </row>
        <row r="6149">
          <cell r="X6149">
            <v>12907</v>
          </cell>
          <cell r="Y6149">
            <v>2819314</v>
          </cell>
          <cell r="Z6149" t="str">
            <v>ALMOXARIFADO</v>
          </cell>
          <cell r="AA6149">
            <v>6</v>
          </cell>
          <cell r="AB6149" t="str">
            <v>EQUIP. DE INFORMÁTICA</v>
          </cell>
          <cell r="AC6149">
            <v>1820</v>
          </cell>
          <cell r="AD6149" t="str">
            <v>BOM</v>
          </cell>
        </row>
        <row r="6150">
          <cell r="X6150">
            <v>12908</v>
          </cell>
          <cell r="Y6150">
            <v>2819315</v>
          </cell>
          <cell r="Z6150" t="str">
            <v>ALMOXARIFADO</v>
          </cell>
          <cell r="AA6150">
            <v>6</v>
          </cell>
          <cell r="AB6150" t="str">
            <v>EQUIP. DE INFORMÁTICA</v>
          </cell>
          <cell r="AC6150">
            <v>1820</v>
          </cell>
          <cell r="AD6150" t="str">
            <v>BOM</v>
          </cell>
        </row>
        <row r="6151">
          <cell r="X6151">
            <v>12909</v>
          </cell>
          <cell r="Y6151">
            <v>2819316</v>
          </cell>
          <cell r="Z6151" t="str">
            <v>ALMOXARIFADO</v>
          </cell>
          <cell r="AA6151">
            <v>6</v>
          </cell>
          <cell r="AB6151" t="str">
            <v>EQUIP. DE INFORMÁTICA</v>
          </cell>
          <cell r="AC6151">
            <v>1820</v>
          </cell>
          <cell r="AD6151" t="str">
            <v>BOM</v>
          </cell>
        </row>
        <row r="6152">
          <cell r="X6152">
            <v>12910</v>
          </cell>
          <cell r="Y6152">
            <v>2819317</v>
          </cell>
          <cell r="Z6152" t="str">
            <v>ALMOXARIFADO</v>
          </cell>
          <cell r="AA6152">
            <v>6</v>
          </cell>
          <cell r="AB6152" t="str">
            <v>EQUIP. DE INFORMÁTICA</v>
          </cell>
          <cell r="AC6152">
            <v>1820</v>
          </cell>
          <cell r="AD6152" t="str">
            <v>BOM</v>
          </cell>
        </row>
        <row r="6153">
          <cell r="X6153">
            <v>12911</v>
          </cell>
          <cell r="Y6153">
            <v>2819318</v>
          </cell>
          <cell r="Z6153" t="str">
            <v>ALMOXARIFADO</v>
          </cell>
          <cell r="AA6153">
            <v>6</v>
          </cell>
          <cell r="AB6153" t="str">
            <v>EQUIP. DE INFORMÁTICA</v>
          </cell>
          <cell r="AC6153">
            <v>1820</v>
          </cell>
          <cell r="AD6153" t="str">
            <v>BOM</v>
          </cell>
        </row>
        <row r="6154">
          <cell r="X6154">
            <v>12912</v>
          </cell>
          <cell r="Y6154">
            <v>2819319</v>
          </cell>
          <cell r="Z6154" t="str">
            <v>ALMOXARIFADO</v>
          </cell>
          <cell r="AA6154">
            <v>6</v>
          </cell>
          <cell r="AB6154" t="str">
            <v>EQUIP. DE INFORMÁTICA</v>
          </cell>
          <cell r="AC6154">
            <v>1820</v>
          </cell>
          <cell r="AD6154" t="str">
            <v>BOM</v>
          </cell>
        </row>
        <row r="6155">
          <cell r="X6155">
            <v>12913</v>
          </cell>
          <cell r="Y6155">
            <v>2819320</v>
          </cell>
          <cell r="Z6155" t="str">
            <v>ALMOXARIFADO</v>
          </cell>
          <cell r="AA6155">
            <v>6</v>
          </cell>
          <cell r="AB6155" t="str">
            <v>EQUIP. DE INFORMÁTICA</v>
          </cell>
          <cell r="AC6155">
            <v>1820</v>
          </cell>
          <cell r="AD6155" t="str">
            <v>BOM</v>
          </cell>
        </row>
        <row r="6156">
          <cell r="X6156">
            <v>12914</v>
          </cell>
          <cell r="Y6156">
            <v>2819321</v>
          </cell>
          <cell r="Z6156" t="str">
            <v>ALMOXARIFADO</v>
          </cell>
          <cell r="AA6156">
            <v>6</v>
          </cell>
          <cell r="AB6156" t="str">
            <v>EQUIP. DE INFORMÁTICA</v>
          </cell>
          <cell r="AC6156">
            <v>1820</v>
          </cell>
          <cell r="AD6156" t="str">
            <v>BOM</v>
          </cell>
        </row>
        <row r="6157">
          <cell r="X6157">
            <v>12915</v>
          </cell>
          <cell r="Y6157">
            <v>2819322</v>
          </cell>
          <cell r="Z6157" t="str">
            <v>ALMOXARIFADO</v>
          </cell>
          <cell r="AA6157">
            <v>6</v>
          </cell>
          <cell r="AB6157" t="str">
            <v>EQUIP. DE INFORMÁTICA</v>
          </cell>
          <cell r="AC6157">
            <v>1820</v>
          </cell>
          <cell r="AD6157" t="str">
            <v>BOM</v>
          </cell>
        </row>
        <row r="6158">
          <cell r="X6158">
            <v>12916</v>
          </cell>
          <cell r="Y6158">
            <v>2819323</v>
          </cell>
          <cell r="Z6158" t="str">
            <v>ALMOXARIFADO</v>
          </cell>
          <cell r="AA6158">
            <v>6</v>
          </cell>
          <cell r="AB6158" t="str">
            <v>EQUIP. DE INFORMÁTICA</v>
          </cell>
          <cell r="AC6158">
            <v>1820</v>
          </cell>
          <cell r="AD6158" t="str">
            <v>BOM</v>
          </cell>
        </row>
        <row r="6159">
          <cell r="X6159">
            <v>12917</v>
          </cell>
          <cell r="Y6159">
            <v>2819324</v>
          </cell>
          <cell r="Z6159" t="str">
            <v>ALMOXARIFADO</v>
          </cell>
          <cell r="AA6159">
            <v>6</v>
          </cell>
          <cell r="AB6159" t="str">
            <v>EQUIP. DE INFORMÁTICA</v>
          </cell>
          <cell r="AC6159">
            <v>1820</v>
          </cell>
          <cell r="AD6159" t="str">
            <v>BOM</v>
          </cell>
        </row>
        <row r="6160">
          <cell r="X6160">
            <v>12918</v>
          </cell>
          <cell r="Y6160">
            <v>2819325</v>
          </cell>
          <cell r="Z6160" t="str">
            <v>ALMOXARIFADO</v>
          </cell>
          <cell r="AA6160">
            <v>6</v>
          </cell>
          <cell r="AB6160" t="str">
            <v>EQUIP. DE INFORMÁTICA</v>
          </cell>
          <cell r="AC6160">
            <v>1820</v>
          </cell>
          <cell r="AD6160" t="str">
            <v>BOM</v>
          </cell>
        </row>
        <row r="6161">
          <cell r="X6161">
            <v>12919</v>
          </cell>
          <cell r="Y6161">
            <v>2819326</v>
          </cell>
          <cell r="Z6161" t="str">
            <v>ALMOXARIFADO</v>
          </cell>
          <cell r="AA6161">
            <v>6</v>
          </cell>
          <cell r="AB6161" t="str">
            <v>EQUIP. DE INFORMÁTICA</v>
          </cell>
          <cell r="AC6161">
            <v>1820</v>
          </cell>
          <cell r="AD6161" t="str">
            <v>BOM</v>
          </cell>
        </row>
        <row r="6162">
          <cell r="X6162">
            <v>12920</v>
          </cell>
          <cell r="Y6162">
            <v>2819327</v>
          </cell>
          <cell r="Z6162" t="str">
            <v>ALMOXARIFADO</v>
          </cell>
          <cell r="AA6162">
            <v>6</v>
          </cell>
          <cell r="AB6162" t="str">
            <v>EQUIP. DE INFORMÁTICA</v>
          </cell>
          <cell r="AC6162">
            <v>1820</v>
          </cell>
          <cell r="AD6162" t="str">
            <v>BOM</v>
          </cell>
        </row>
        <row r="6163">
          <cell r="X6163">
            <v>12854</v>
          </cell>
          <cell r="Y6163">
            <v>2819371</v>
          </cell>
          <cell r="Z6163" t="str">
            <v>PORTARIA 'A'</v>
          </cell>
          <cell r="AA6163">
            <v>6</v>
          </cell>
          <cell r="AB6163" t="str">
            <v>MAQ. E EQUIPAMENTOS</v>
          </cell>
          <cell r="AC6163">
            <v>5825</v>
          </cell>
          <cell r="AD6163" t="str">
            <v>BOM</v>
          </cell>
        </row>
        <row r="6164">
          <cell r="X6164">
            <v>12855</v>
          </cell>
          <cell r="Y6164">
            <v>2819372</v>
          </cell>
          <cell r="Z6164" t="str">
            <v>PORTARIA 'D'</v>
          </cell>
          <cell r="AA6164">
            <v>6</v>
          </cell>
          <cell r="AB6164" t="str">
            <v>MAQ. E EQUIPAMENTOS</v>
          </cell>
          <cell r="AC6164">
            <v>5825</v>
          </cell>
          <cell r="AD6164" t="str">
            <v>BOM</v>
          </cell>
        </row>
        <row r="6165">
          <cell r="X6165">
            <v>12856</v>
          </cell>
          <cell r="Y6165">
            <v>2819373</v>
          </cell>
          <cell r="Z6165" t="str">
            <v>PORTARIA 'A'</v>
          </cell>
          <cell r="AA6165">
            <v>6</v>
          </cell>
          <cell r="AB6165" t="str">
            <v>MAQ. E EQUIPAMENTOS</v>
          </cell>
          <cell r="AC6165">
            <v>5825</v>
          </cell>
          <cell r="AD6165" t="str">
            <v>BOM</v>
          </cell>
        </row>
        <row r="6166">
          <cell r="X6166">
            <v>12921</v>
          </cell>
          <cell r="Y6166">
            <v>2819375</v>
          </cell>
          <cell r="Z6166" t="str">
            <v>GERÊNCIA DE PESSOAL – HGG</v>
          </cell>
          <cell r="AA6166">
            <v>3</v>
          </cell>
          <cell r="AB6166" t="str">
            <v>EQUIP. DE INFORMÁTICA</v>
          </cell>
          <cell r="AC6166">
            <v>425</v>
          </cell>
          <cell r="AD6166" t="str">
            <v>BOM</v>
          </cell>
        </row>
        <row r="6167">
          <cell r="X6167">
            <v>12922</v>
          </cell>
          <cell r="Y6167">
            <v>2819374</v>
          </cell>
          <cell r="Z6167" t="str">
            <v>GERÊNCIA DE PESSOAL – HGG</v>
          </cell>
          <cell r="AA6167">
            <v>3</v>
          </cell>
          <cell r="AB6167" t="str">
            <v>EQUIP. DE INFORMÁTICA</v>
          </cell>
          <cell r="AC6167">
            <v>225</v>
          </cell>
          <cell r="AD6167" t="str">
            <v>BOM</v>
          </cell>
        </row>
        <row r="6168">
          <cell r="X6168">
            <v>12938</v>
          </cell>
          <cell r="Y6168">
            <v>2819385</v>
          </cell>
          <cell r="Z6168" t="str">
            <v>FARMÁCIA – DOSE</v>
          </cell>
          <cell r="AA6168">
            <v>6</v>
          </cell>
          <cell r="AB6168" t="str">
            <v>MAQ. E EQUIPAMENTOS</v>
          </cell>
          <cell r="AC6168">
            <v>2037.5</v>
          </cell>
          <cell r="AD6168" t="str">
            <v>BOM</v>
          </cell>
        </row>
        <row r="6169">
          <cell r="X6169">
            <v>12939</v>
          </cell>
          <cell r="Y6169">
            <v>2819386</v>
          </cell>
          <cell r="Z6169" t="str">
            <v>NUTRIÇÃO</v>
          </cell>
          <cell r="AA6169">
            <v>6</v>
          </cell>
          <cell r="AB6169" t="str">
            <v>MAQ. E EQUIPAMENTOS</v>
          </cell>
          <cell r="AC6169">
            <v>2037.5</v>
          </cell>
          <cell r="AD6169" t="str">
            <v>BOM</v>
          </cell>
        </row>
        <row r="6170">
          <cell r="X6170">
            <v>12933</v>
          </cell>
          <cell r="Y6170">
            <v>2819380</v>
          </cell>
          <cell r="Z6170" t="str">
            <v>CLINICA CIRURGICA</v>
          </cell>
          <cell r="AA6170">
            <v>6</v>
          </cell>
          <cell r="AB6170" t="str">
            <v>MAQ. E EQUIPAMENTOS</v>
          </cell>
          <cell r="AC6170">
            <v>785</v>
          </cell>
          <cell r="AD6170" t="str">
            <v>BOM</v>
          </cell>
        </row>
        <row r="6171">
          <cell r="X6171">
            <v>12934</v>
          </cell>
          <cell r="Y6171">
            <v>2819381</v>
          </cell>
          <cell r="Z6171" t="str">
            <v>CLINICA CIRURGICA</v>
          </cell>
          <cell r="AA6171">
            <v>6</v>
          </cell>
          <cell r="AB6171" t="str">
            <v>MAQ. E EQUIPAMENTOS</v>
          </cell>
          <cell r="AC6171">
            <v>785</v>
          </cell>
          <cell r="AD6171" t="str">
            <v>BOM</v>
          </cell>
        </row>
        <row r="6172">
          <cell r="X6172">
            <v>12935</v>
          </cell>
          <cell r="Y6172">
            <v>2819382</v>
          </cell>
          <cell r="Z6172" t="str">
            <v>CLINICA MÉDICA</v>
          </cell>
          <cell r="AA6172">
            <v>6</v>
          </cell>
          <cell r="AB6172" t="str">
            <v>MAQ. E EQUIPAMENTOS</v>
          </cell>
          <cell r="AC6172">
            <v>785</v>
          </cell>
          <cell r="AD6172" t="str">
            <v>BOM</v>
          </cell>
        </row>
        <row r="6173">
          <cell r="X6173">
            <v>12936</v>
          </cell>
          <cell r="Y6173">
            <v>2819383</v>
          </cell>
          <cell r="Z6173" t="str">
            <v>HEMODIALISE</v>
          </cell>
          <cell r="AA6173">
            <v>6</v>
          </cell>
          <cell r="AB6173" t="str">
            <v>MAQ. E EQUIPAMENTOS</v>
          </cell>
          <cell r="AC6173">
            <v>785</v>
          </cell>
          <cell r="AD6173" t="str">
            <v>BOM</v>
          </cell>
        </row>
        <row r="6174">
          <cell r="X6174">
            <v>12937</v>
          </cell>
          <cell r="Y6174">
            <v>2819384</v>
          </cell>
          <cell r="Z6174" t="str">
            <v>TRANSPLANTE</v>
          </cell>
          <cell r="AA6174">
            <v>6</v>
          </cell>
          <cell r="AB6174" t="str">
            <v>MAQ. E EQUIPAMENTOS</v>
          </cell>
          <cell r="AC6174">
            <v>785</v>
          </cell>
          <cell r="AD6174" t="str">
            <v>BOM</v>
          </cell>
        </row>
        <row r="6175">
          <cell r="X6175">
            <v>12960</v>
          </cell>
          <cell r="Y6175">
            <v>2819402</v>
          </cell>
          <cell r="Z6175" t="str">
            <v>APOIO AO DIAGNÓSTICO – SALA DE COLETA EXAMES</v>
          </cell>
          <cell r="AA6175">
            <v>10</v>
          </cell>
          <cell r="AB6175" t="str">
            <v>MÓVEIS E UTENSÍLIOS</v>
          </cell>
          <cell r="AC6175">
            <v>550</v>
          </cell>
          <cell r="AD6175" t="str">
            <v>BOM</v>
          </cell>
        </row>
        <row r="6176">
          <cell r="X6176">
            <v>12961</v>
          </cell>
          <cell r="Y6176">
            <v>2819403</v>
          </cell>
          <cell r="Z6176" t="str">
            <v>APOIO AO DIAGNÓSTICO – SALA DE COLETA EXAMES</v>
          </cell>
          <cell r="AA6176">
            <v>10</v>
          </cell>
          <cell r="AB6176" t="str">
            <v>MÓVEIS E UTENSÍLIOS</v>
          </cell>
          <cell r="AC6176">
            <v>350</v>
          </cell>
          <cell r="AD6176" t="str">
            <v>BOM</v>
          </cell>
        </row>
        <row r="6177">
          <cell r="X6177">
            <v>12962</v>
          </cell>
          <cell r="Y6177">
            <v>2819404</v>
          </cell>
          <cell r="Z6177" t="str">
            <v>APOIO AO DIAGNÓSTICO – SALA DE COLETA EXAMES</v>
          </cell>
          <cell r="AA6177">
            <v>10</v>
          </cell>
          <cell r="AB6177" t="str">
            <v>MÓVEIS E UTENSÍLIOS</v>
          </cell>
          <cell r="AC6177">
            <v>350</v>
          </cell>
          <cell r="AD6177" t="str">
            <v>BOM</v>
          </cell>
        </row>
        <row r="6178">
          <cell r="X6178">
            <v>12963</v>
          </cell>
          <cell r="Y6178">
            <v>2819405</v>
          </cell>
          <cell r="Z6178" t="str">
            <v>APOIO AO DIAGNÓSTICO – SALA DE COLETA EXAMES</v>
          </cell>
          <cell r="AA6178">
            <v>10</v>
          </cell>
          <cell r="AB6178" t="str">
            <v>MÓVEIS E UTENSÍLIOS</v>
          </cell>
          <cell r="AC6178">
            <v>350</v>
          </cell>
          <cell r="AD6178" t="str">
            <v>BOM</v>
          </cell>
        </row>
        <row r="6179">
          <cell r="X6179">
            <v>12964</v>
          </cell>
          <cell r="Y6179">
            <v>2819406</v>
          </cell>
          <cell r="Z6179" t="str">
            <v>APOIO AO DIAGNÓSTICO – SALA DE COLETA EXAMES</v>
          </cell>
          <cell r="AA6179">
            <v>10</v>
          </cell>
          <cell r="AB6179" t="str">
            <v>MÓVEIS E UTENSÍLIOS</v>
          </cell>
          <cell r="AC6179">
            <v>350</v>
          </cell>
          <cell r="AD6179" t="str">
            <v>BOM</v>
          </cell>
        </row>
        <row r="6180">
          <cell r="X6180">
            <v>12965</v>
          </cell>
          <cell r="Y6180">
            <v>2819407</v>
          </cell>
          <cell r="Z6180" t="str">
            <v>CENTRO CIRÚRGICO –  HEMODINÂMICA</v>
          </cell>
          <cell r="AA6180">
            <v>10</v>
          </cell>
          <cell r="AB6180" t="str">
            <v>MÓVEIS E UTENSÍLIOS</v>
          </cell>
          <cell r="AC6180">
            <v>725</v>
          </cell>
          <cell r="AD6180" t="str">
            <v>BOM</v>
          </cell>
        </row>
        <row r="6181">
          <cell r="X6181">
            <v>12970</v>
          </cell>
          <cell r="Y6181">
            <v>2819408</v>
          </cell>
          <cell r="Z6181" t="str">
            <v>APOIO AO DIAGNÓSTICO – SALA DE COLETA EXAMES</v>
          </cell>
          <cell r="AA6181">
            <v>10</v>
          </cell>
          <cell r="AB6181" t="str">
            <v>MÓVEIS E UTENSÍLIOS</v>
          </cell>
          <cell r="AC6181">
            <v>325</v>
          </cell>
          <cell r="AD6181" t="str">
            <v>BOM</v>
          </cell>
        </row>
        <row r="6182">
          <cell r="X6182">
            <v>12923</v>
          </cell>
          <cell r="Y6182">
            <v>2819392</v>
          </cell>
          <cell r="Z6182" t="str">
            <v>ALMOXARIFADO</v>
          </cell>
          <cell r="AA6182">
            <v>6</v>
          </cell>
          <cell r="AB6182" t="str">
            <v>MÓVEIS E UTENSÍLIOS</v>
          </cell>
          <cell r="AC6182">
            <v>649.5</v>
          </cell>
          <cell r="AD6182" t="str">
            <v>BOM</v>
          </cell>
        </row>
        <row r="6183">
          <cell r="X6183">
            <v>12924</v>
          </cell>
          <cell r="Y6183">
            <v>2819393</v>
          </cell>
          <cell r="Z6183" t="str">
            <v>UTI - FARMÁCIA SATÉLITE</v>
          </cell>
          <cell r="AA6183">
            <v>6</v>
          </cell>
          <cell r="AB6183" t="str">
            <v>MÓVEIS E UTENSÍLIOS</v>
          </cell>
          <cell r="AC6183">
            <v>649.5</v>
          </cell>
          <cell r="AD6183" t="str">
            <v>BOM</v>
          </cell>
        </row>
        <row r="6184">
          <cell r="X6184">
            <v>12925</v>
          </cell>
          <cell r="Y6184">
            <v>2819394</v>
          </cell>
          <cell r="Z6184" t="str">
            <v>ALMOXARIFADO</v>
          </cell>
          <cell r="AA6184">
            <v>6</v>
          </cell>
          <cell r="AB6184" t="str">
            <v>MÓVEIS E UTENSÍLIOS</v>
          </cell>
          <cell r="AC6184">
            <v>649.5</v>
          </cell>
          <cell r="AD6184" t="str">
            <v>BOM</v>
          </cell>
        </row>
        <row r="6185">
          <cell r="X6185">
            <v>12926</v>
          </cell>
          <cell r="Y6185">
            <v>2819395</v>
          </cell>
          <cell r="Z6185" t="str">
            <v>ALMOXARIFADO</v>
          </cell>
          <cell r="AA6185">
            <v>6</v>
          </cell>
          <cell r="AB6185" t="str">
            <v>MÓVEIS E UTENSÍLIOS</v>
          </cell>
          <cell r="AC6185">
            <v>649.5</v>
          </cell>
          <cell r="AD6185" t="str">
            <v>BOM</v>
          </cell>
        </row>
        <row r="6186">
          <cell r="X6186">
            <v>12927</v>
          </cell>
          <cell r="Y6186">
            <v>2819396</v>
          </cell>
          <cell r="Z6186" t="str">
            <v>TRANSPLANTE</v>
          </cell>
          <cell r="AA6186">
            <v>6</v>
          </cell>
          <cell r="AB6186" t="str">
            <v>MÓVEIS E UTENSÍLIOS</v>
          </cell>
          <cell r="AC6186">
            <v>649.5</v>
          </cell>
          <cell r="AD6186" t="str">
            <v>BOM</v>
          </cell>
        </row>
        <row r="6187">
          <cell r="X6187">
            <v>12928</v>
          </cell>
          <cell r="Y6187">
            <v>2819397</v>
          </cell>
          <cell r="Z6187" t="str">
            <v>ALMOXARIFADO</v>
          </cell>
          <cell r="AA6187">
            <v>6</v>
          </cell>
          <cell r="AB6187" t="str">
            <v>MÓVEIS E UTENSÍLIOS</v>
          </cell>
          <cell r="AC6187">
            <v>649.5</v>
          </cell>
          <cell r="AD6187" t="str">
            <v>BOM</v>
          </cell>
        </row>
        <row r="6188">
          <cell r="X6188">
            <v>12929</v>
          </cell>
          <cell r="Y6188">
            <v>2819398</v>
          </cell>
          <cell r="Z6188" t="str">
            <v>CLINICA CIRURGICA</v>
          </cell>
          <cell r="AA6188">
            <v>6</v>
          </cell>
          <cell r="AB6188" t="str">
            <v>MÓVEIS E UTENSÍLIOS</v>
          </cell>
          <cell r="AC6188">
            <v>649.5</v>
          </cell>
          <cell r="AD6188" t="str">
            <v>BOM</v>
          </cell>
        </row>
        <row r="6189">
          <cell r="X6189">
            <v>12930</v>
          </cell>
          <cell r="Y6189">
            <v>2819399</v>
          </cell>
          <cell r="Z6189" t="str">
            <v>APOIO AO DIAGNÓSTICO</v>
          </cell>
          <cell r="AA6189">
            <v>6</v>
          </cell>
          <cell r="AB6189" t="str">
            <v>MÓVEIS E UTENSÍLIOS</v>
          </cell>
          <cell r="AC6189">
            <v>649.5</v>
          </cell>
          <cell r="AD6189" t="str">
            <v>BOM</v>
          </cell>
        </row>
        <row r="6190">
          <cell r="X6190">
            <v>12931</v>
          </cell>
          <cell r="Y6190">
            <v>2819400</v>
          </cell>
          <cell r="Z6190" t="str">
            <v>CLINICA MEDICA</v>
          </cell>
          <cell r="AA6190">
            <v>6</v>
          </cell>
          <cell r="AB6190" t="str">
            <v>MÓVEIS E UTENSÍLIOS</v>
          </cell>
          <cell r="AC6190">
            <v>649.5</v>
          </cell>
          <cell r="AD6190" t="str">
            <v>BOM</v>
          </cell>
        </row>
        <row r="6191">
          <cell r="X6191">
            <v>12932</v>
          </cell>
          <cell r="Y6191">
            <v>2819401</v>
          </cell>
          <cell r="Z6191" t="str">
            <v>ALMOXARIFADO</v>
          </cell>
          <cell r="AA6191">
            <v>6</v>
          </cell>
          <cell r="AB6191" t="str">
            <v>MÓVEIS E UTENSÍLIOS</v>
          </cell>
          <cell r="AC6191">
            <v>649.5</v>
          </cell>
          <cell r="AD6191" t="str">
            <v>BOM</v>
          </cell>
        </row>
        <row r="6192">
          <cell r="X6192">
            <v>12860</v>
          </cell>
          <cell r="Y6192">
            <v>2902555</v>
          </cell>
          <cell r="Z6192" t="str">
            <v>TRANSPLANTE</v>
          </cell>
          <cell r="AA6192">
            <v>6</v>
          </cell>
          <cell r="AB6192" t="str">
            <v>MÓVEIS E UTENSÍLIOS</v>
          </cell>
          <cell r="AC6192">
            <v>880</v>
          </cell>
          <cell r="AD6192" t="str">
            <v>BOM</v>
          </cell>
        </row>
        <row r="6193">
          <cell r="X6193">
            <v>12861</v>
          </cell>
          <cell r="Y6193">
            <v>2902556</v>
          </cell>
          <cell r="Z6193" t="str">
            <v>TRANSPLANTE</v>
          </cell>
          <cell r="AA6193">
            <v>6</v>
          </cell>
          <cell r="AB6193" t="str">
            <v>MÓVEIS E UTENSÍLIOS</v>
          </cell>
          <cell r="AC6193">
            <v>880</v>
          </cell>
          <cell r="AD6193" t="str">
            <v>BOM</v>
          </cell>
        </row>
        <row r="6194">
          <cell r="X6194">
            <v>12862</v>
          </cell>
          <cell r="Y6194">
            <v>2902557</v>
          </cell>
          <cell r="Z6194" t="str">
            <v>TRANSPLANTE</v>
          </cell>
          <cell r="AA6194">
            <v>6</v>
          </cell>
          <cell r="AB6194" t="str">
            <v>MÓVEIS E UTENSÍLIOS</v>
          </cell>
          <cell r="AC6194">
            <v>880</v>
          </cell>
          <cell r="AD6194" t="str">
            <v>BOM</v>
          </cell>
        </row>
        <row r="6195">
          <cell r="X6195">
            <v>12863</v>
          </cell>
          <cell r="Y6195">
            <v>2902558</v>
          </cell>
          <cell r="Z6195" t="str">
            <v>TRANSPLANTE</v>
          </cell>
          <cell r="AA6195">
            <v>6</v>
          </cell>
          <cell r="AB6195" t="str">
            <v>MÓVEIS E UTENSÍLIOS</v>
          </cell>
          <cell r="AC6195">
            <v>880</v>
          </cell>
          <cell r="AD6195" t="str">
            <v>BOM</v>
          </cell>
        </row>
        <row r="6196">
          <cell r="X6196">
            <v>12864</v>
          </cell>
          <cell r="Y6196">
            <v>2902549</v>
          </cell>
          <cell r="Z6196" t="str">
            <v>TRANSPLANTE</v>
          </cell>
          <cell r="AA6196">
            <v>6</v>
          </cell>
          <cell r="AB6196" t="str">
            <v>MÓVEIS E UTENSÍLIOS</v>
          </cell>
          <cell r="AC6196">
            <v>880</v>
          </cell>
          <cell r="AD6196" t="str">
            <v>BOM</v>
          </cell>
        </row>
        <row r="6197">
          <cell r="X6197">
            <v>12865</v>
          </cell>
          <cell r="Y6197">
            <v>2902559</v>
          </cell>
          <cell r="Z6197" t="str">
            <v>TRANSPLANTE</v>
          </cell>
          <cell r="AA6197">
            <v>6</v>
          </cell>
          <cell r="AB6197" t="str">
            <v>MÓVEIS E UTENSÍLIOS</v>
          </cell>
          <cell r="AC6197">
            <v>880</v>
          </cell>
          <cell r="AD6197" t="str">
            <v>BOM</v>
          </cell>
        </row>
        <row r="6198">
          <cell r="X6198">
            <v>12866</v>
          </cell>
          <cell r="Y6198">
            <v>2902550</v>
          </cell>
          <cell r="Z6198" t="str">
            <v>TRANSPLANTE</v>
          </cell>
          <cell r="AA6198">
            <v>6</v>
          </cell>
          <cell r="AB6198" t="str">
            <v>MÓVEIS E UTENSÍLIOS</v>
          </cell>
          <cell r="AC6198">
            <v>880</v>
          </cell>
          <cell r="AD6198" t="str">
            <v>BOM</v>
          </cell>
        </row>
        <row r="6199">
          <cell r="X6199">
            <v>12867</v>
          </cell>
          <cell r="Y6199">
            <v>2902560</v>
          </cell>
          <cell r="Z6199" t="str">
            <v>TRANSPLANTE</v>
          </cell>
          <cell r="AA6199">
            <v>6</v>
          </cell>
          <cell r="AB6199" t="str">
            <v>MÓVEIS E UTENSÍLIOS</v>
          </cell>
          <cell r="AC6199">
            <v>880</v>
          </cell>
          <cell r="AD6199" t="str">
            <v>BOM</v>
          </cell>
        </row>
        <row r="6200">
          <cell r="X6200">
            <v>12868</v>
          </cell>
          <cell r="Y6200">
            <v>2902561</v>
          </cell>
          <cell r="Z6200" t="str">
            <v>TRANSPLANTE</v>
          </cell>
          <cell r="AA6200">
            <v>6</v>
          </cell>
          <cell r="AB6200" t="str">
            <v>MÓVEIS E UTENSÍLIOS</v>
          </cell>
          <cell r="AC6200">
            <v>880</v>
          </cell>
          <cell r="AD6200" t="str">
            <v>BOM</v>
          </cell>
        </row>
        <row r="6201">
          <cell r="X6201">
            <v>12869</v>
          </cell>
          <cell r="Y6201">
            <v>2902551</v>
          </cell>
          <cell r="Z6201" t="str">
            <v>TRANSPLANTE</v>
          </cell>
          <cell r="AA6201">
            <v>6</v>
          </cell>
          <cell r="AB6201" t="str">
            <v>MÓVEIS E UTENSÍLIOS</v>
          </cell>
          <cell r="AC6201">
            <v>880</v>
          </cell>
          <cell r="AD6201" t="str">
            <v>BOM</v>
          </cell>
        </row>
        <row r="6202">
          <cell r="X6202">
            <v>12870</v>
          </cell>
          <cell r="Y6202">
            <v>2902562</v>
          </cell>
          <cell r="Z6202" t="str">
            <v>TRANSPLANTE</v>
          </cell>
          <cell r="AA6202">
            <v>6</v>
          </cell>
          <cell r="AB6202" t="str">
            <v>MÓVEIS E UTENSÍLIOS</v>
          </cell>
          <cell r="AC6202">
            <v>880</v>
          </cell>
          <cell r="AD6202" t="str">
            <v>BOM</v>
          </cell>
        </row>
        <row r="6203">
          <cell r="X6203">
            <v>12871</v>
          </cell>
          <cell r="Y6203">
            <v>2902563</v>
          </cell>
          <cell r="Z6203" t="str">
            <v>TRANSPLANTE</v>
          </cell>
          <cell r="AA6203">
            <v>6</v>
          </cell>
          <cell r="AB6203" t="str">
            <v>MÓVEIS E UTENSÍLIOS</v>
          </cell>
          <cell r="AC6203">
            <v>880</v>
          </cell>
          <cell r="AD6203" t="str">
            <v>BOM</v>
          </cell>
        </row>
        <row r="6204">
          <cell r="X6204">
            <v>12872</v>
          </cell>
          <cell r="Y6204">
            <v>2902552</v>
          </cell>
          <cell r="Z6204" t="str">
            <v>TRANSPLANTE</v>
          </cell>
          <cell r="AA6204">
            <v>6</v>
          </cell>
          <cell r="AB6204" t="str">
            <v>MÓVEIS E UTENSÍLIOS</v>
          </cell>
          <cell r="AC6204">
            <v>880</v>
          </cell>
          <cell r="AD6204" t="str">
            <v>BOM</v>
          </cell>
        </row>
        <row r="6205">
          <cell r="X6205">
            <v>12873</v>
          </cell>
          <cell r="Y6205">
            <v>2902564</v>
          </cell>
          <cell r="Z6205" t="str">
            <v>TRANSPLANTE</v>
          </cell>
          <cell r="AA6205">
            <v>6</v>
          </cell>
          <cell r="AB6205" t="str">
            <v>MÓVEIS E UTENSÍLIOS</v>
          </cell>
          <cell r="AC6205">
            <v>880</v>
          </cell>
          <cell r="AD6205" t="str">
            <v>BOM</v>
          </cell>
        </row>
        <row r="6206">
          <cell r="X6206">
            <v>12874</v>
          </cell>
          <cell r="Y6206">
            <v>2902565</v>
          </cell>
          <cell r="Z6206" t="str">
            <v>TRANSPLANTE</v>
          </cell>
          <cell r="AA6206">
            <v>6</v>
          </cell>
          <cell r="AB6206" t="str">
            <v>MÓVEIS E UTENSÍLIOS</v>
          </cell>
          <cell r="AC6206">
            <v>880</v>
          </cell>
          <cell r="AD6206" t="str">
            <v>BOM</v>
          </cell>
        </row>
        <row r="6207">
          <cell r="X6207">
            <v>12875</v>
          </cell>
          <cell r="Y6207">
            <v>2902566</v>
          </cell>
          <cell r="Z6207" t="str">
            <v>TRANSPLANTE</v>
          </cell>
          <cell r="AA6207">
            <v>6</v>
          </cell>
          <cell r="AB6207" t="str">
            <v>MÓVEIS E UTENSÍLIOS</v>
          </cell>
          <cell r="AC6207">
            <v>880</v>
          </cell>
          <cell r="AD6207" t="str">
            <v>BOM</v>
          </cell>
        </row>
        <row r="6208">
          <cell r="X6208">
            <v>12876</v>
          </cell>
          <cell r="Y6208">
            <v>2902567</v>
          </cell>
          <cell r="Z6208" t="str">
            <v>TRANSPLANTE</v>
          </cell>
          <cell r="AA6208">
            <v>6</v>
          </cell>
          <cell r="AB6208" t="str">
            <v>MÓVEIS E UTENSÍLIOS</v>
          </cell>
          <cell r="AC6208">
            <v>880</v>
          </cell>
          <cell r="AD6208" t="str">
            <v>BOM</v>
          </cell>
        </row>
        <row r="6209">
          <cell r="X6209">
            <v>12877</v>
          </cell>
          <cell r="Y6209">
            <v>2902553</v>
          </cell>
          <cell r="Z6209" t="str">
            <v>TRANSPLANTE</v>
          </cell>
          <cell r="AA6209">
            <v>6</v>
          </cell>
          <cell r="AB6209" t="str">
            <v>MÓVEIS E UTENSÍLIOS</v>
          </cell>
          <cell r="AC6209">
            <v>880</v>
          </cell>
          <cell r="AD6209" t="str">
            <v>BOM</v>
          </cell>
        </row>
        <row r="6210">
          <cell r="X6210">
            <v>12878</v>
          </cell>
          <cell r="Y6210">
            <v>2902554</v>
          </cell>
          <cell r="Z6210" t="str">
            <v>TRANSPLANTE</v>
          </cell>
          <cell r="AA6210">
            <v>6</v>
          </cell>
          <cell r="AB6210" t="str">
            <v>MÓVEIS E UTENSÍLIOS</v>
          </cell>
          <cell r="AC6210">
            <v>880</v>
          </cell>
          <cell r="AD6210" t="str">
            <v>BOM</v>
          </cell>
        </row>
        <row r="6211">
          <cell r="X6211">
            <v>12971</v>
          </cell>
          <cell r="Y6211">
            <v>2819389</v>
          </cell>
          <cell r="Z6211" t="str">
            <v>NUTRIÇÃO- COPA</v>
          </cell>
          <cell r="AA6211">
            <v>6</v>
          </cell>
          <cell r="AB6211" t="str">
            <v>MAQ. E EQUIPAMENTOS</v>
          </cell>
          <cell r="AC6211">
            <v>2037.5</v>
          </cell>
          <cell r="AD6211" t="str">
            <v>BOM</v>
          </cell>
        </row>
        <row r="6212">
          <cell r="X6212">
            <v>12972</v>
          </cell>
          <cell r="Y6212">
            <v>2902571</v>
          </cell>
          <cell r="Z6212" t="str">
            <v>TRANSPLANTE</v>
          </cell>
          <cell r="AA6212">
            <v>6</v>
          </cell>
          <cell r="AB6212" t="str">
            <v>MAQ. E EQUIPAMENTOS</v>
          </cell>
          <cell r="AC6212">
            <v>6450</v>
          </cell>
          <cell r="AD6212" t="str">
            <v>BOM</v>
          </cell>
        </row>
        <row r="6213">
          <cell r="X6213">
            <v>12973</v>
          </cell>
          <cell r="Y6213">
            <v>2902572</v>
          </cell>
          <cell r="Z6213" t="str">
            <v>TRANSPLANTE</v>
          </cell>
          <cell r="AA6213">
            <v>6</v>
          </cell>
          <cell r="AB6213" t="str">
            <v>MAQ. E EQUIPAMENTOS</v>
          </cell>
          <cell r="AC6213">
            <v>6450</v>
          </cell>
          <cell r="AD6213" t="str">
            <v>BOM</v>
          </cell>
        </row>
        <row r="6214">
          <cell r="X6214">
            <v>12974</v>
          </cell>
          <cell r="Y6214">
            <v>2902573</v>
          </cell>
          <cell r="Z6214" t="str">
            <v>TRANSPLANTE</v>
          </cell>
          <cell r="AA6214">
            <v>6</v>
          </cell>
          <cell r="AB6214" t="str">
            <v>MAQ. E EQUIPAMENTOS</v>
          </cell>
          <cell r="AC6214">
            <v>6450</v>
          </cell>
          <cell r="AD6214" t="str">
            <v>BOM</v>
          </cell>
        </row>
        <row r="6215">
          <cell r="X6215">
            <v>12975</v>
          </cell>
          <cell r="Y6215">
            <v>2902574</v>
          </cell>
          <cell r="Z6215" t="str">
            <v>TRANSPLANTE</v>
          </cell>
          <cell r="AA6215">
            <v>6</v>
          </cell>
          <cell r="AB6215" t="str">
            <v>MAQ. E EQUIPAMENTOS</v>
          </cell>
          <cell r="AC6215">
            <v>6450</v>
          </cell>
          <cell r="AD6215" t="str">
            <v>BOM</v>
          </cell>
        </row>
        <row r="6216">
          <cell r="X6216">
            <v>12976</v>
          </cell>
          <cell r="Y6216">
            <v>2902575</v>
          </cell>
          <cell r="Z6216" t="str">
            <v>TRANSPLANTE</v>
          </cell>
          <cell r="AA6216">
            <v>6</v>
          </cell>
          <cell r="AB6216" t="str">
            <v>MAQ. E EQUIPAMENTOS</v>
          </cell>
          <cell r="AC6216">
            <v>6450</v>
          </cell>
          <cell r="AD6216" t="str">
            <v>BOM</v>
          </cell>
        </row>
        <row r="6217">
          <cell r="X6217">
            <v>12977</v>
          </cell>
          <cell r="Y6217">
            <v>2902576</v>
          </cell>
          <cell r="Z6217" t="str">
            <v>TRANSPLANTE</v>
          </cell>
          <cell r="AA6217">
            <v>6</v>
          </cell>
          <cell r="AB6217" t="str">
            <v>MAQ. E EQUIPAMENTOS</v>
          </cell>
          <cell r="AC6217">
            <v>6450</v>
          </cell>
          <cell r="AD6217" t="str">
            <v>BOM</v>
          </cell>
        </row>
        <row r="6218">
          <cell r="X6218">
            <v>12978</v>
          </cell>
          <cell r="Y6218">
            <v>2903991</v>
          </cell>
          <cell r="Z6218" t="str">
            <v>CENTRAL DE MATERIAL E ESTERILIZAÇÃO</v>
          </cell>
          <cell r="AA6218">
            <v>10</v>
          </cell>
          <cell r="AB6218" t="str">
            <v>INSTRUMENTAIS CIRURGICOS</v>
          </cell>
          <cell r="AC6218">
            <v>602.7915</v>
          </cell>
          <cell r="AD6218" t="str">
            <v>BOM</v>
          </cell>
        </row>
        <row r="6219">
          <cell r="X6219">
            <v>12979</v>
          </cell>
          <cell r="Y6219">
            <v>2903991</v>
          </cell>
          <cell r="Z6219" t="str">
            <v>CENTRAL DE MATERIAL E ESTERILIZAÇÃO</v>
          </cell>
          <cell r="AA6219">
            <v>10</v>
          </cell>
          <cell r="AB6219" t="str">
            <v>INSTRUMENTAIS CIRURGICOS</v>
          </cell>
          <cell r="AC6219">
            <v>602.7915</v>
          </cell>
          <cell r="AD6219" t="str">
            <v>BOM</v>
          </cell>
        </row>
        <row r="6220">
          <cell r="X6220">
            <v>12980</v>
          </cell>
          <cell r="Y6220">
            <v>2903991</v>
          </cell>
          <cell r="Z6220" t="str">
            <v>CENTRAL DE MATERIAL E ESTERILIZAÇÃO</v>
          </cell>
          <cell r="AA6220">
            <v>10</v>
          </cell>
          <cell r="AB6220" t="str">
            <v>INSTRUMENTAIS CIRURGICOS</v>
          </cell>
          <cell r="AC6220">
            <v>602.7915</v>
          </cell>
          <cell r="AD6220" t="str">
            <v>BOM</v>
          </cell>
        </row>
        <row r="6221">
          <cell r="X6221">
            <v>12981</v>
          </cell>
          <cell r="Y6221">
            <v>2903991</v>
          </cell>
          <cell r="Z6221" t="str">
            <v>CENTRAL DE MATERIAL E ESTERILIZAÇÃO</v>
          </cell>
          <cell r="AA6221">
            <v>10</v>
          </cell>
          <cell r="AB6221" t="str">
            <v>INSTRUMENTAIS CIRURGICOS</v>
          </cell>
          <cell r="AC6221">
            <v>602.79</v>
          </cell>
          <cell r="AD6221" t="str">
            <v>BOM</v>
          </cell>
        </row>
        <row r="6222">
          <cell r="X6222">
            <v>12982</v>
          </cell>
          <cell r="Y6222">
            <v>2900392</v>
          </cell>
          <cell r="Z6222" t="str">
            <v>CENTRAL DE MATERIAL E ESTERILIZAÇÃO</v>
          </cell>
          <cell r="AA6222">
            <v>10</v>
          </cell>
          <cell r="AB6222" t="str">
            <v>INSTRUMENTAIS CIRURGICOS</v>
          </cell>
          <cell r="AC6222">
            <v>733.19</v>
          </cell>
          <cell r="AD6222" t="str">
            <v>BOM</v>
          </cell>
        </row>
        <row r="6223">
          <cell r="X6223">
            <v>12983</v>
          </cell>
          <cell r="Y6223">
            <v>2900392</v>
          </cell>
          <cell r="Z6223" t="str">
            <v>CENTRAL DE MATERIAL E ESTERILIZAÇÃO</v>
          </cell>
          <cell r="AA6223">
            <v>10</v>
          </cell>
          <cell r="AB6223" t="str">
            <v>INSTRUMENTAIS CIRURGICOS</v>
          </cell>
          <cell r="AC6223">
            <v>733.19</v>
          </cell>
          <cell r="AD6223" t="str">
            <v>BOM</v>
          </cell>
        </row>
        <row r="6224">
          <cell r="X6224">
            <v>12984</v>
          </cell>
          <cell r="Y6224">
            <v>2900392</v>
          </cell>
          <cell r="Z6224" t="str">
            <v>CENTRAL DE MATERIAL E ESTERILIZAÇÃO</v>
          </cell>
          <cell r="AA6224">
            <v>10</v>
          </cell>
          <cell r="AB6224" t="str">
            <v>INSTRUMENTAIS CIRURGICOS</v>
          </cell>
          <cell r="AC6224">
            <v>733.19</v>
          </cell>
          <cell r="AD6224" t="str">
            <v>BOM</v>
          </cell>
        </row>
        <row r="6225">
          <cell r="X6225">
            <v>12985</v>
          </cell>
          <cell r="Y6225">
            <v>2903991</v>
          </cell>
          <cell r="Z6225" t="str">
            <v>CENTRAL DE MATERIAL E ESTERILIZAÇÃO</v>
          </cell>
          <cell r="AA6225">
            <v>10</v>
          </cell>
          <cell r="AB6225" t="str">
            <v>INSTRUMENTAIS CIRURGICOS</v>
          </cell>
          <cell r="AC6225">
            <v>908.12</v>
          </cell>
          <cell r="AD6225" t="str">
            <v>BOM</v>
          </cell>
        </row>
        <row r="6226">
          <cell r="X6226">
            <v>12986</v>
          </cell>
          <cell r="Y6226">
            <v>2900392</v>
          </cell>
          <cell r="Z6226" t="str">
            <v>CENTRAL DE MATERIAL E ESTERILIZAÇÃO</v>
          </cell>
          <cell r="AA6226">
            <v>10</v>
          </cell>
          <cell r="AB6226" t="str">
            <v>INSTRUMENTAIS CIRURGICOS</v>
          </cell>
          <cell r="AC6226">
            <v>908.12</v>
          </cell>
          <cell r="AD6226" t="str">
            <v>BOM</v>
          </cell>
        </row>
        <row r="6227">
          <cell r="X6227">
            <v>12987</v>
          </cell>
          <cell r="Y6227">
            <v>2903991</v>
          </cell>
          <cell r="Z6227" t="str">
            <v>CENTRAL DE MATERIAL E ESTERILIZAÇÃO</v>
          </cell>
          <cell r="AA6227">
            <v>10</v>
          </cell>
          <cell r="AB6227" t="str">
            <v>INSTRUMENTAIS CIRURGICOS</v>
          </cell>
          <cell r="AC6227">
            <v>1064.9325</v>
          </cell>
          <cell r="AD6227" t="str">
            <v>BOM</v>
          </cell>
        </row>
        <row r="6228">
          <cell r="X6228">
            <v>12988</v>
          </cell>
          <cell r="Y6228">
            <v>2900392</v>
          </cell>
          <cell r="Z6228" t="str">
            <v>CENTRAL DE MATERIAL E ESTERILIZAÇÃO</v>
          </cell>
          <cell r="AA6228">
            <v>10</v>
          </cell>
          <cell r="AB6228" t="str">
            <v>INSTRUMENTAIS CIRURGICOS</v>
          </cell>
          <cell r="AC6228">
            <v>1064.9325</v>
          </cell>
          <cell r="AD6228" t="str">
            <v>BOM</v>
          </cell>
        </row>
        <row r="6229">
          <cell r="X6229">
            <v>12989</v>
          </cell>
          <cell r="Y6229">
            <v>2903991</v>
          </cell>
          <cell r="Z6229" t="str">
            <v>CENTRAL DE MATERIAL E ESTERILIZAÇÃO</v>
          </cell>
          <cell r="AA6229">
            <v>10</v>
          </cell>
          <cell r="AB6229" t="str">
            <v>INSTRUMENTAIS CIRURGICOS</v>
          </cell>
          <cell r="AC6229">
            <v>991.3925</v>
          </cell>
          <cell r="AD6229" t="str">
            <v>BOM</v>
          </cell>
        </row>
        <row r="6230">
          <cell r="X6230">
            <v>12990</v>
          </cell>
          <cell r="Y6230">
            <v>2903991</v>
          </cell>
          <cell r="Z6230" t="str">
            <v>CENTRAL DE MATERIAL E ESTERILIZAÇÃO</v>
          </cell>
          <cell r="AA6230">
            <v>10</v>
          </cell>
          <cell r="AB6230" t="str">
            <v>INSTRUMENTAIS CIRURGICOS</v>
          </cell>
          <cell r="AC6230">
            <v>991.3925</v>
          </cell>
          <cell r="AD6230" t="str">
            <v>BOM</v>
          </cell>
        </row>
        <row r="6231">
          <cell r="X6231">
            <v>12991</v>
          </cell>
          <cell r="Y6231">
            <v>2900392</v>
          </cell>
          <cell r="Z6231" t="str">
            <v>CENTRAL DE MATERIAL E ESTERILIZAÇÃO</v>
          </cell>
          <cell r="AA6231">
            <v>10</v>
          </cell>
          <cell r="AB6231" t="str">
            <v>INSTRUMENTAIS CIRURGICOS</v>
          </cell>
          <cell r="AC6231">
            <v>991.3925</v>
          </cell>
          <cell r="AD6231" t="str">
            <v>BOM</v>
          </cell>
        </row>
        <row r="6232">
          <cell r="X6232">
            <v>12992</v>
          </cell>
          <cell r="Y6232">
            <v>2900392</v>
          </cell>
          <cell r="Z6232" t="str">
            <v>CENTRAL DE MATERIAL E ESTERILIZAÇÃO</v>
          </cell>
          <cell r="AA6232">
            <v>10</v>
          </cell>
          <cell r="AB6232" t="str">
            <v>INSTRUMENTAIS CIRURGICOS</v>
          </cell>
          <cell r="AC6232">
            <v>991.3925</v>
          </cell>
          <cell r="AD6232" t="str">
            <v>BOM</v>
          </cell>
        </row>
        <row r="6233">
          <cell r="X6233">
            <v>12993</v>
          </cell>
          <cell r="Y6233">
            <v>2903991</v>
          </cell>
          <cell r="Z6233" t="str">
            <v>CENTRAL DE MATERIAL E ESTERILIZAÇÃO</v>
          </cell>
          <cell r="AA6233">
            <v>10</v>
          </cell>
          <cell r="AB6233" t="str">
            <v>INSTRUMENTAIS CIRURGICOS</v>
          </cell>
          <cell r="AC6233">
            <v>622.8875</v>
          </cell>
          <cell r="AD6233" t="str">
            <v>BOM</v>
          </cell>
        </row>
        <row r="6234">
          <cell r="X6234">
            <v>12994</v>
          </cell>
          <cell r="Y6234">
            <v>2900392</v>
          </cell>
          <cell r="Z6234" t="str">
            <v>CENTRAL DE MATERIAL E ESTERILIZAÇÃO</v>
          </cell>
          <cell r="AA6234">
            <v>10</v>
          </cell>
          <cell r="AB6234" t="str">
            <v>INSTRUMENTAIS CIRURGICOS</v>
          </cell>
          <cell r="AC6234">
            <v>622.8875</v>
          </cell>
          <cell r="AD6234" t="str">
            <v>BOM</v>
          </cell>
        </row>
        <row r="6235">
          <cell r="X6235">
            <v>12995</v>
          </cell>
          <cell r="Y6235">
            <v>2903991</v>
          </cell>
          <cell r="Z6235" t="str">
            <v>CENTRAL DE MATERIAL E ESTERILIZAÇÃO</v>
          </cell>
          <cell r="AA6235">
            <v>10</v>
          </cell>
          <cell r="AB6235" t="str">
            <v>INSTRUMENTAIS CIRURGICOS</v>
          </cell>
          <cell r="AC6235">
            <v>1196.8575</v>
          </cell>
          <cell r="AD6235" t="str">
            <v>BOM</v>
          </cell>
        </row>
        <row r="6236">
          <cell r="X6236">
            <v>12996</v>
          </cell>
          <cell r="Y6236">
            <v>2900392</v>
          </cell>
          <cell r="Z6236" t="str">
            <v>CENTRAL DE MATERIAL E ESTERILIZAÇÃO</v>
          </cell>
          <cell r="AA6236">
            <v>10</v>
          </cell>
          <cell r="AB6236" t="str">
            <v>INSTRUMENTAIS CIRURGICOS</v>
          </cell>
          <cell r="AC6236">
            <v>1196.8575</v>
          </cell>
          <cell r="AD6236" t="str">
            <v>BOM</v>
          </cell>
        </row>
        <row r="6237">
          <cell r="X6237">
            <v>12997</v>
          </cell>
          <cell r="Y6237">
            <v>2903991</v>
          </cell>
          <cell r="Z6237" t="str">
            <v>CENTRAL DE MATERIAL E ESTERILIZAÇÃO</v>
          </cell>
          <cell r="AA6237">
            <v>10</v>
          </cell>
          <cell r="AB6237" t="str">
            <v>INSTRUMENTAIS CIRURGICOS</v>
          </cell>
          <cell r="AC6237">
            <v>241.115</v>
          </cell>
          <cell r="AD6237" t="str">
            <v>BOM</v>
          </cell>
        </row>
        <row r="6238">
          <cell r="X6238">
            <v>12998</v>
          </cell>
          <cell r="Y6238">
            <v>2903991</v>
          </cell>
          <cell r="Z6238" t="str">
            <v>CENTRAL DE MATERIAL E ESTERILIZAÇÃO</v>
          </cell>
          <cell r="AA6238">
            <v>10</v>
          </cell>
          <cell r="AB6238" t="str">
            <v>INSTRUMENTAIS CIRURGICOS</v>
          </cell>
          <cell r="AC6238">
            <v>241.115</v>
          </cell>
          <cell r="AD6238" t="str">
            <v>BOM</v>
          </cell>
        </row>
        <row r="6239">
          <cell r="X6239">
            <v>12999</v>
          </cell>
          <cell r="Y6239">
            <v>2903991</v>
          </cell>
          <cell r="Z6239" t="str">
            <v>CENTRAL DE MATERIAL E ESTERILIZAÇÃO</v>
          </cell>
          <cell r="AA6239">
            <v>10</v>
          </cell>
          <cell r="AB6239" t="str">
            <v>INSTRUMENTAIS CIRURGICOS</v>
          </cell>
          <cell r="AC6239">
            <v>241.115</v>
          </cell>
          <cell r="AD6239" t="str">
            <v>BOM</v>
          </cell>
        </row>
        <row r="6240">
          <cell r="X6240">
            <v>13000</v>
          </cell>
          <cell r="Y6240">
            <v>2903991</v>
          </cell>
          <cell r="Z6240" t="str">
            <v>CENTRAL DE MATERIAL E ESTERILIZAÇÃO</v>
          </cell>
          <cell r="AA6240">
            <v>10</v>
          </cell>
          <cell r="AB6240" t="str">
            <v>INSTRUMENTAIS CIRURGICOS</v>
          </cell>
          <cell r="AC6240">
            <v>241.115</v>
          </cell>
          <cell r="AD6240" t="str">
            <v>BOM</v>
          </cell>
        </row>
        <row r="6241">
          <cell r="X6241">
            <v>13001</v>
          </cell>
          <cell r="Y6241">
            <v>2900392</v>
          </cell>
          <cell r="Z6241" t="str">
            <v>CENTRAL DE MATERIAL E ESTERILIZAÇÃO</v>
          </cell>
          <cell r="AA6241">
            <v>10</v>
          </cell>
          <cell r="AB6241" t="str">
            <v>INSTRUMENTAIS CIRURGICOS</v>
          </cell>
          <cell r="AC6241">
            <v>241.115</v>
          </cell>
          <cell r="AD6241" t="str">
            <v>BOM</v>
          </cell>
        </row>
        <row r="6242">
          <cell r="X6242">
            <v>13002</v>
          </cell>
          <cell r="Y6242">
            <v>2900392</v>
          </cell>
          <cell r="Z6242" t="str">
            <v>CENTRAL DE MATERIAL E ESTERILIZAÇÃO</v>
          </cell>
          <cell r="AA6242">
            <v>10</v>
          </cell>
          <cell r="AB6242" t="str">
            <v>INSTRUMENTAIS CIRURGICOS</v>
          </cell>
          <cell r="AC6242">
            <v>241.115</v>
          </cell>
          <cell r="AD6242" t="str">
            <v>BOM</v>
          </cell>
        </row>
        <row r="6243">
          <cell r="X6243">
            <v>13003</v>
          </cell>
          <cell r="Y6243">
            <v>2900392</v>
          </cell>
          <cell r="Z6243" t="str">
            <v>CENTRAL DE MATERIAL E ESTERILIZAÇÃO</v>
          </cell>
          <cell r="AA6243">
            <v>10</v>
          </cell>
          <cell r="AB6243" t="str">
            <v>INSTRUMENTAIS CIRURGICOS</v>
          </cell>
          <cell r="AC6243">
            <v>241.115</v>
          </cell>
          <cell r="AD6243" t="str">
            <v>BOM</v>
          </cell>
        </row>
        <row r="6244">
          <cell r="X6244">
            <v>13004</v>
          </cell>
          <cell r="Y6244">
            <v>2900392</v>
          </cell>
          <cell r="Z6244" t="str">
            <v>CENTRAL DE MATERIAL E ESTERILIZAÇÃO</v>
          </cell>
          <cell r="AA6244">
            <v>10</v>
          </cell>
          <cell r="AB6244" t="str">
            <v>INSTRUMENTAIS CIRURGICOS</v>
          </cell>
          <cell r="AC6244">
            <v>241.115</v>
          </cell>
          <cell r="AD6244" t="str">
            <v>BOM</v>
          </cell>
        </row>
        <row r="6245">
          <cell r="X6245">
            <v>13005</v>
          </cell>
          <cell r="Y6245">
            <v>2903991</v>
          </cell>
          <cell r="Z6245" t="str">
            <v>CENTRAL DE MATERIAL E ESTERILIZAÇÃO</v>
          </cell>
          <cell r="AA6245">
            <v>10</v>
          </cell>
          <cell r="AB6245" t="str">
            <v>INSTRUMENTAIS CIRURGICOS</v>
          </cell>
          <cell r="AC6245">
            <v>968.3425</v>
          </cell>
          <cell r="AD6245" t="str">
            <v>BOM</v>
          </cell>
        </row>
        <row r="6246">
          <cell r="X6246">
            <v>13006</v>
          </cell>
          <cell r="Y6246">
            <v>2900392</v>
          </cell>
          <cell r="Z6246" t="str">
            <v>CENTRAL DE MATERIAL E ESTERILIZAÇÃO</v>
          </cell>
          <cell r="AA6246">
            <v>10</v>
          </cell>
          <cell r="AB6246" t="str">
            <v>INSTRUMENTAIS CIRURGICOS</v>
          </cell>
          <cell r="AC6246">
            <v>968.3425</v>
          </cell>
          <cell r="AD6246" t="str">
            <v>BOM</v>
          </cell>
        </row>
        <row r="6247">
          <cell r="X6247">
            <v>13007</v>
          </cell>
          <cell r="Y6247">
            <v>2903991</v>
          </cell>
          <cell r="Z6247" t="str">
            <v>CENTRAL DE MATERIAL E ESTERILIZAÇÃO</v>
          </cell>
          <cell r="AA6247">
            <v>10</v>
          </cell>
          <cell r="AB6247" t="str">
            <v>INSTRUMENTAIS CIRURGICOS</v>
          </cell>
          <cell r="AC6247">
            <v>908.11595</v>
          </cell>
          <cell r="AD6247" t="str">
            <v>BOM</v>
          </cell>
        </row>
        <row r="6248">
          <cell r="X6248">
            <v>13008</v>
          </cell>
          <cell r="Y6248">
            <v>2903991</v>
          </cell>
          <cell r="Z6248" t="str">
            <v>CENTRAL DE MATERIAL E ESTERILIZAÇÃO</v>
          </cell>
          <cell r="AA6248">
            <v>10</v>
          </cell>
          <cell r="AB6248" t="str">
            <v>INSTRUMENTAIS CIRURGICOS</v>
          </cell>
          <cell r="AC6248">
            <v>908.11595</v>
          </cell>
          <cell r="AD6248" t="str">
            <v>BOM</v>
          </cell>
        </row>
        <row r="6249">
          <cell r="X6249">
            <v>13009</v>
          </cell>
          <cell r="Y6249">
            <v>2903991</v>
          </cell>
          <cell r="Z6249" t="str">
            <v>CENTRAL DE MATERIAL E ESTERILIZAÇÃO</v>
          </cell>
          <cell r="AA6249">
            <v>10</v>
          </cell>
          <cell r="AB6249" t="str">
            <v>INSTRUMENTAIS CIRURGICOS</v>
          </cell>
          <cell r="AC6249">
            <v>908.11595</v>
          </cell>
          <cell r="AD6249" t="str">
            <v>BOM</v>
          </cell>
        </row>
        <row r="6250">
          <cell r="X6250">
            <v>13010</v>
          </cell>
          <cell r="Y6250">
            <v>2903991</v>
          </cell>
          <cell r="Z6250" t="str">
            <v>CENTRAL DE MATERIAL E ESTERILIZAÇÃO</v>
          </cell>
          <cell r="AA6250">
            <v>10</v>
          </cell>
          <cell r="AB6250" t="str">
            <v>INSTRUMENTAIS CIRURGICOS</v>
          </cell>
          <cell r="AC6250">
            <v>908.11595</v>
          </cell>
          <cell r="AD6250" t="str">
            <v>BOM</v>
          </cell>
        </row>
        <row r="6251">
          <cell r="X6251">
            <v>13011</v>
          </cell>
          <cell r="Y6251">
            <v>2900392</v>
          </cell>
          <cell r="Z6251" t="str">
            <v>CENTRAL DE MATERIAL E ESTERILIZAÇÃO</v>
          </cell>
          <cell r="AA6251">
            <v>10</v>
          </cell>
          <cell r="AB6251" t="str">
            <v>INSTRUMENTAIS CIRURGICOS</v>
          </cell>
          <cell r="AC6251">
            <v>908.11595</v>
          </cell>
          <cell r="AD6251" t="str">
            <v>BOM</v>
          </cell>
        </row>
        <row r="6252">
          <cell r="X6252">
            <v>13012</v>
          </cell>
          <cell r="Y6252">
            <v>2900392</v>
          </cell>
          <cell r="Z6252" t="str">
            <v>CENTRAL DE MATERIAL E ESTERILIZAÇÃO</v>
          </cell>
          <cell r="AA6252">
            <v>10</v>
          </cell>
          <cell r="AB6252" t="str">
            <v>INSTRUMENTAIS CIRURGICOS</v>
          </cell>
          <cell r="AC6252">
            <v>908.11595</v>
          </cell>
          <cell r="AD6252" t="str">
            <v>BOM</v>
          </cell>
        </row>
        <row r="6253">
          <cell r="X6253">
            <v>13013</v>
          </cell>
          <cell r="Y6253">
            <v>2900392</v>
          </cell>
          <cell r="Z6253" t="str">
            <v>CENTRAL DE MATERIAL E ESTERILIZAÇÃO</v>
          </cell>
          <cell r="AA6253">
            <v>10</v>
          </cell>
          <cell r="AB6253" t="str">
            <v>INSTRUMENTAIS CIRURGICOS</v>
          </cell>
          <cell r="AC6253">
            <v>908.11595</v>
          </cell>
          <cell r="AD6253" t="str">
            <v>BOM</v>
          </cell>
        </row>
        <row r="6254">
          <cell r="X6254">
            <v>13014</v>
          </cell>
          <cell r="Y6254">
            <v>2900392</v>
          </cell>
          <cell r="Z6254" t="str">
            <v>CENTRAL DE MATERIAL E ESTERILIZAÇÃO</v>
          </cell>
          <cell r="AA6254">
            <v>10</v>
          </cell>
          <cell r="AB6254" t="str">
            <v>INSTRUMENTAIS CIRURGICOS</v>
          </cell>
          <cell r="AC6254">
            <v>908.11595</v>
          </cell>
          <cell r="AD6254" t="str">
            <v>BOM</v>
          </cell>
        </row>
        <row r="6255">
          <cell r="X6255">
            <v>13015</v>
          </cell>
          <cell r="Y6255">
            <v>2903991</v>
          </cell>
          <cell r="Z6255" t="str">
            <v>CENTRAL DE MATERIAL E ESTERILIZAÇÃO</v>
          </cell>
          <cell r="AA6255">
            <v>10</v>
          </cell>
          <cell r="AB6255" t="str">
            <v>INSTRUMENTAIS CIRURGICOS</v>
          </cell>
          <cell r="AC6255">
            <v>968.3425</v>
          </cell>
          <cell r="AD6255" t="str">
            <v>BOM</v>
          </cell>
        </row>
        <row r="6256">
          <cell r="X6256">
            <v>13016</v>
          </cell>
          <cell r="Y6256">
            <v>2900392</v>
          </cell>
          <cell r="Z6256" t="str">
            <v>CENTRAL DE MATERIAL E ESTERILIZAÇÃO</v>
          </cell>
          <cell r="AA6256">
            <v>10</v>
          </cell>
          <cell r="AB6256" t="str">
            <v>INSTRUMENTAIS CIRURGICOS</v>
          </cell>
          <cell r="AC6256">
            <v>968.3425</v>
          </cell>
          <cell r="AD6256" t="str">
            <v>BOM</v>
          </cell>
        </row>
        <row r="6257">
          <cell r="X6257">
            <v>13017</v>
          </cell>
          <cell r="Y6257">
            <v>2903991</v>
          </cell>
          <cell r="Z6257" t="str">
            <v>CENTRAL DE MATERIAL E ESTERILIZAÇÃO</v>
          </cell>
          <cell r="AA6257">
            <v>10</v>
          </cell>
          <cell r="AB6257" t="str">
            <v>INSTRUMENTAIS CIRURGICOS</v>
          </cell>
          <cell r="AC6257">
            <v>899.905</v>
          </cell>
          <cell r="AD6257" t="str">
            <v>BOM</v>
          </cell>
        </row>
        <row r="6258">
          <cell r="X6258">
            <v>13018</v>
          </cell>
          <cell r="Y6258">
            <v>2900392</v>
          </cell>
          <cell r="Z6258" t="str">
            <v>CENTRAL DE MATERIAL E ESTERILIZAÇÃO</v>
          </cell>
          <cell r="AA6258">
            <v>10</v>
          </cell>
          <cell r="AB6258" t="str">
            <v>INSTRUMENTAIS CIRURGICOS</v>
          </cell>
          <cell r="AC6258">
            <v>899.905</v>
          </cell>
          <cell r="AD6258" t="str">
            <v>BOM</v>
          </cell>
        </row>
        <row r="6259">
          <cell r="X6259">
            <v>13019</v>
          </cell>
          <cell r="Y6259">
            <v>2903991</v>
          </cell>
          <cell r="Z6259" t="str">
            <v>CENTRAL DE MATERIAL E ESTERILIZAÇÃO</v>
          </cell>
          <cell r="AA6259">
            <v>10</v>
          </cell>
          <cell r="AB6259" t="str">
            <v>INSTRUMENTAIS CIRURGICOS</v>
          </cell>
          <cell r="AC6259">
            <v>70.32</v>
          </cell>
          <cell r="AD6259" t="str">
            <v>BOM</v>
          </cell>
        </row>
        <row r="6260">
          <cell r="X6260">
            <v>13020</v>
          </cell>
          <cell r="Y6260">
            <v>2900392</v>
          </cell>
          <cell r="Z6260" t="str">
            <v>CENTRAL DE MATERIAL E ESTERILIZAÇÃO</v>
          </cell>
          <cell r="AA6260">
            <v>10</v>
          </cell>
          <cell r="AB6260" t="str">
            <v>INSTRUMENTAIS CIRURGICOS</v>
          </cell>
          <cell r="AC6260">
            <v>70.32</v>
          </cell>
          <cell r="AD6260" t="str">
            <v>BOM</v>
          </cell>
        </row>
        <row r="6261">
          <cell r="X6261">
            <v>13021</v>
          </cell>
          <cell r="Y6261">
            <v>2903991</v>
          </cell>
          <cell r="Z6261" t="str">
            <v>CENTRAL DE MATERIAL E ESTERILIZAÇÃO</v>
          </cell>
          <cell r="AA6261">
            <v>10</v>
          </cell>
          <cell r="AB6261" t="str">
            <v>INSTRUMENTAIS CIRURGICOS</v>
          </cell>
          <cell r="AC6261">
            <v>899.905</v>
          </cell>
          <cell r="AD6261" t="str">
            <v>BOM</v>
          </cell>
        </row>
        <row r="6262">
          <cell r="X6262">
            <v>13022</v>
          </cell>
          <cell r="Y6262">
            <v>2900392</v>
          </cell>
          <cell r="Z6262" t="str">
            <v>CENTRAL DE MATERIAL E ESTERILIZAÇÃO</v>
          </cell>
          <cell r="AA6262">
            <v>10</v>
          </cell>
          <cell r="AB6262" t="str">
            <v>INSTRUMENTAIS CIRURGICOS</v>
          </cell>
          <cell r="AC6262">
            <v>899.905</v>
          </cell>
          <cell r="AD6262" t="str">
            <v>BOM</v>
          </cell>
        </row>
        <row r="6263">
          <cell r="X6263">
            <v>13023</v>
          </cell>
          <cell r="Y6263">
            <v>2903991</v>
          </cell>
          <cell r="Z6263" t="str">
            <v>CENTRAL DE MATERIAL E ESTERILIZAÇÃO</v>
          </cell>
          <cell r="AA6263">
            <v>10</v>
          </cell>
          <cell r="AB6263" t="str">
            <v>INSTRUMENTAIS CIRURGICOS</v>
          </cell>
          <cell r="AC6263">
            <v>733.19</v>
          </cell>
          <cell r="AD6263" t="str">
            <v>BOM</v>
          </cell>
        </row>
        <row r="6264">
          <cell r="X6264">
            <v>13024</v>
          </cell>
          <cell r="Y6264">
            <v>2903991</v>
          </cell>
          <cell r="Z6264" t="str">
            <v>CENTRAL DE MATERIAL E ESTERILIZAÇÃO</v>
          </cell>
          <cell r="AA6264">
            <v>10</v>
          </cell>
          <cell r="AB6264" t="str">
            <v>INSTRUMENTAIS CIRURGICOS</v>
          </cell>
          <cell r="AC6264">
            <v>733.19</v>
          </cell>
          <cell r="AD6264" t="str">
            <v>BOM</v>
          </cell>
        </row>
        <row r="6265">
          <cell r="X6265">
            <v>13025</v>
          </cell>
          <cell r="Y6265">
            <v>2900392</v>
          </cell>
          <cell r="Z6265" t="str">
            <v>CENTRAL DE MATERIAL E ESTERILIZAÇÃO</v>
          </cell>
          <cell r="AA6265">
            <v>10</v>
          </cell>
          <cell r="AB6265" t="str">
            <v>INSTRUMENTAIS CIRURGICOS</v>
          </cell>
          <cell r="AC6265">
            <v>733.19</v>
          </cell>
          <cell r="AD6265" t="str">
            <v>BOM</v>
          </cell>
        </row>
        <row r="6266">
          <cell r="X6266">
            <v>13042</v>
          </cell>
          <cell r="Y6266">
            <v>2902593</v>
          </cell>
          <cell r="Z6266" t="str">
            <v>TRANSPLANTE</v>
          </cell>
          <cell r="AA6266">
            <v>6</v>
          </cell>
          <cell r="AB6266" t="str">
            <v>MOVEIS E UTENSILIOS</v>
          </cell>
          <cell r="AC6266">
            <v>425</v>
          </cell>
          <cell r="AD6266" t="str">
            <v>BOM</v>
          </cell>
        </row>
        <row r="6267">
          <cell r="X6267">
            <v>13043</v>
          </cell>
          <cell r="Y6267">
            <v>2902594</v>
          </cell>
          <cell r="Z6267" t="str">
            <v>TRANSPLANTE</v>
          </cell>
          <cell r="AA6267">
            <v>6</v>
          </cell>
          <cell r="AB6267" t="str">
            <v>MOVEIS E UTENSILIOS</v>
          </cell>
          <cell r="AC6267">
            <v>425</v>
          </cell>
          <cell r="AD6267" t="str">
            <v>BOM</v>
          </cell>
        </row>
        <row r="6268">
          <cell r="X6268">
            <v>13044</v>
          </cell>
          <cell r="Y6268">
            <v>2902595</v>
          </cell>
          <cell r="Z6268" t="str">
            <v>MANUTENÇÃO PREDIAL</v>
          </cell>
          <cell r="AA6268">
            <v>6</v>
          </cell>
          <cell r="AB6268" t="str">
            <v>MOVEIS E UTENSILIOS</v>
          </cell>
          <cell r="AC6268">
            <v>425</v>
          </cell>
          <cell r="AD6268" t="str">
            <v>BOM</v>
          </cell>
        </row>
        <row r="6269">
          <cell r="X6269">
            <v>13045</v>
          </cell>
          <cell r="Y6269">
            <v>2902596</v>
          </cell>
          <cell r="Z6269" t="str">
            <v>MANUTENÇÃO PREDIAL</v>
          </cell>
          <cell r="AA6269">
            <v>6</v>
          </cell>
          <cell r="AB6269" t="str">
            <v>MOVEIS E UTENSILIOS</v>
          </cell>
          <cell r="AC6269">
            <v>425</v>
          </cell>
          <cell r="AD6269" t="str">
            <v>BOM</v>
          </cell>
        </row>
        <row r="6270">
          <cell r="X6270">
            <v>13046</v>
          </cell>
          <cell r="Y6270">
            <v>2902586</v>
          </cell>
          <cell r="Z6270" t="str">
            <v>TRANSPLANTE</v>
          </cell>
          <cell r="AA6270">
            <v>6</v>
          </cell>
          <cell r="AB6270" t="str">
            <v>MOVEIS E UTENSILIOS</v>
          </cell>
          <cell r="AC6270">
            <v>450</v>
          </cell>
          <cell r="AD6270" t="str">
            <v>BOM</v>
          </cell>
        </row>
        <row r="6271">
          <cell r="X6271">
            <v>13047</v>
          </cell>
          <cell r="Y6271">
            <v>2902587</v>
          </cell>
          <cell r="Z6271" t="str">
            <v>TRANSPLANTE</v>
          </cell>
          <cell r="AA6271">
            <v>6</v>
          </cell>
          <cell r="AB6271" t="str">
            <v>MOVEIS E UTENSILIOS</v>
          </cell>
          <cell r="AC6271">
            <v>450</v>
          </cell>
          <cell r="AD6271" t="str">
            <v>BOM</v>
          </cell>
        </row>
        <row r="6272">
          <cell r="X6272">
            <v>13048</v>
          </cell>
          <cell r="Y6272">
            <v>2902588</v>
          </cell>
          <cell r="Z6272" t="str">
            <v>TRANSPLANTE</v>
          </cell>
          <cell r="AA6272">
            <v>6</v>
          </cell>
          <cell r="AB6272" t="str">
            <v>MOVEIS E UTENSILIOS</v>
          </cell>
          <cell r="AC6272">
            <v>450</v>
          </cell>
          <cell r="AD6272" t="str">
            <v>BOM</v>
          </cell>
        </row>
        <row r="6273">
          <cell r="X6273">
            <v>13049</v>
          </cell>
          <cell r="Y6273">
            <v>2902589</v>
          </cell>
          <cell r="Z6273" t="str">
            <v>TRANSPLANTE</v>
          </cell>
          <cell r="AA6273">
            <v>6</v>
          </cell>
          <cell r="AB6273" t="str">
            <v>MOVEIS E UTENSILIOS</v>
          </cell>
          <cell r="AC6273">
            <v>450</v>
          </cell>
          <cell r="AD6273" t="str">
            <v>BOM</v>
          </cell>
        </row>
        <row r="6274">
          <cell r="X6274">
            <v>13050</v>
          </cell>
          <cell r="Y6274">
            <v>2902590</v>
          </cell>
          <cell r="Z6274" t="str">
            <v>TRANSPLANTE</v>
          </cell>
          <cell r="AA6274">
            <v>6</v>
          </cell>
          <cell r="AB6274" t="str">
            <v>MOVEIS E UTENSILIOS</v>
          </cell>
          <cell r="AC6274">
            <v>450</v>
          </cell>
          <cell r="AD6274" t="str">
            <v>BOM</v>
          </cell>
        </row>
        <row r="6275">
          <cell r="X6275">
            <v>13051</v>
          </cell>
          <cell r="Y6275">
            <v>2902591</v>
          </cell>
          <cell r="Z6275" t="str">
            <v>TRANSPLANTE</v>
          </cell>
          <cell r="AA6275">
            <v>6</v>
          </cell>
          <cell r="AB6275" t="str">
            <v>MOVEIS E UTENSILIOS</v>
          </cell>
          <cell r="AC6275">
            <v>450</v>
          </cell>
          <cell r="AD6275" t="str">
            <v>BOM</v>
          </cell>
        </row>
        <row r="6276">
          <cell r="X6276">
            <v>13053</v>
          </cell>
          <cell r="Y6276">
            <v>2902592</v>
          </cell>
          <cell r="Z6276" t="str">
            <v>TRANSPLANTE</v>
          </cell>
          <cell r="AA6276">
            <v>6</v>
          </cell>
          <cell r="AB6276" t="str">
            <v>MOVEIS E UTENSILIOS</v>
          </cell>
          <cell r="AC6276">
            <v>450</v>
          </cell>
          <cell r="AD6276" t="str">
            <v>BOM</v>
          </cell>
        </row>
        <row r="6277">
          <cell r="X6277">
            <v>13036</v>
          </cell>
          <cell r="Y6277">
            <v>2902610</v>
          </cell>
          <cell r="Z6277" t="str">
            <v>TRANSPLANTE</v>
          </cell>
          <cell r="AA6277">
            <v>6</v>
          </cell>
          <cell r="AB6277" t="str">
            <v>MÓVEIS E UTENSÍLIOS</v>
          </cell>
          <cell r="AC6277">
            <v>250</v>
          </cell>
          <cell r="AD6277" t="str">
            <v>BOM</v>
          </cell>
        </row>
        <row r="6278">
          <cell r="X6278">
            <v>13037</v>
          </cell>
          <cell r="Y6278">
            <v>2902611</v>
          </cell>
          <cell r="Z6278" t="str">
            <v>TRANSPLANTE</v>
          </cell>
          <cell r="AA6278">
            <v>6</v>
          </cell>
          <cell r="AB6278" t="str">
            <v>MÓVEIS E UTENSÍLIOS</v>
          </cell>
          <cell r="AC6278">
            <v>250</v>
          </cell>
          <cell r="AD6278" t="str">
            <v>BOM</v>
          </cell>
        </row>
        <row r="6279">
          <cell r="X6279">
            <v>13026</v>
          </cell>
          <cell r="Y6279">
            <v>2902600</v>
          </cell>
          <cell r="Z6279" t="str">
            <v>TRANSPLANTE</v>
          </cell>
          <cell r="AA6279">
            <v>6</v>
          </cell>
          <cell r="AB6279" t="str">
            <v>MÓVEIS E UTENSÍLIOS</v>
          </cell>
          <cell r="AC6279">
            <v>350</v>
          </cell>
          <cell r="AD6279" t="str">
            <v>BOM</v>
          </cell>
        </row>
        <row r="6280">
          <cell r="X6280">
            <v>13027</v>
          </cell>
          <cell r="Y6280">
            <v>2902601</v>
          </cell>
          <cell r="Z6280" t="str">
            <v>TRANSPLANTE</v>
          </cell>
          <cell r="AA6280">
            <v>6</v>
          </cell>
          <cell r="AB6280" t="str">
            <v>MÓVEIS E UTENSÍLIOS</v>
          </cell>
          <cell r="AC6280">
            <v>350</v>
          </cell>
          <cell r="AD6280" t="str">
            <v>BOM</v>
          </cell>
        </row>
        <row r="6281">
          <cell r="X6281">
            <v>13028</v>
          </cell>
          <cell r="Y6281">
            <v>2902602</v>
          </cell>
          <cell r="Z6281" t="str">
            <v>TRANSPLANTE</v>
          </cell>
          <cell r="AA6281">
            <v>6</v>
          </cell>
          <cell r="AB6281" t="str">
            <v>MÓVEIS E UTENSÍLIOS</v>
          </cell>
          <cell r="AC6281">
            <v>350</v>
          </cell>
          <cell r="AD6281" t="str">
            <v>BOM</v>
          </cell>
        </row>
        <row r="6282">
          <cell r="X6282">
            <v>13029</v>
          </cell>
          <cell r="Y6282">
            <v>2902603</v>
          </cell>
          <cell r="Z6282" t="str">
            <v>TRANSPLANTE</v>
          </cell>
          <cell r="AA6282">
            <v>6</v>
          </cell>
          <cell r="AB6282" t="str">
            <v>MÓVEIS E UTENSÍLIOS</v>
          </cell>
          <cell r="AC6282">
            <v>350</v>
          </cell>
          <cell r="AD6282" t="str">
            <v>BOM</v>
          </cell>
        </row>
        <row r="6283">
          <cell r="X6283">
            <v>13030</v>
          </cell>
          <cell r="Y6283">
            <v>2902604</v>
          </cell>
          <cell r="Z6283" t="str">
            <v>TRANSPLANTE</v>
          </cell>
          <cell r="AA6283">
            <v>6</v>
          </cell>
          <cell r="AB6283" t="str">
            <v>MÓVEIS E UTENSÍLIOS</v>
          </cell>
          <cell r="AC6283">
            <v>350</v>
          </cell>
          <cell r="AD6283" t="str">
            <v>BOM</v>
          </cell>
        </row>
        <row r="6284">
          <cell r="X6284">
            <v>13031</v>
          </cell>
          <cell r="Y6284">
            <v>2902605</v>
          </cell>
          <cell r="Z6284" t="str">
            <v>TRANSPLANTE</v>
          </cell>
          <cell r="AA6284">
            <v>6</v>
          </cell>
          <cell r="AB6284" t="str">
            <v>MÓVEIS E UTENSÍLIOS</v>
          </cell>
          <cell r="AC6284">
            <v>350</v>
          </cell>
          <cell r="AD6284" t="str">
            <v>BOM</v>
          </cell>
        </row>
        <row r="6285">
          <cell r="X6285">
            <v>13032</v>
          </cell>
          <cell r="Y6285">
            <v>2902606</v>
          </cell>
          <cell r="Z6285" t="str">
            <v>TRANSPLANTE</v>
          </cell>
          <cell r="AA6285">
            <v>6</v>
          </cell>
          <cell r="AB6285" t="str">
            <v>MÓVEIS E UTENSÍLIOS</v>
          </cell>
          <cell r="AC6285">
            <v>350</v>
          </cell>
          <cell r="AD6285" t="str">
            <v>BOM</v>
          </cell>
        </row>
        <row r="6286">
          <cell r="X6286">
            <v>13033</v>
          </cell>
          <cell r="Y6286">
            <v>2902607</v>
          </cell>
          <cell r="Z6286" t="str">
            <v>TRANSPLANTE</v>
          </cell>
          <cell r="AA6286">
            <v>6</v>
          </cell>
          <cell r="AB6286" t="str">
            <v>MÓVEIS E UTENSÍLIOS</v>
          </cell>
          <cell r="AC6286">
            <v>350</v>
          </cell>
          <cell r="AD6286" t="str">
            <v>BOM</v>
          </cell>
        </row>
        <row r="6287">
          <cell r="X6287">
            <v>13034</v>
          </cell>
          <cell r="Y6287">
            <v>2902608</v>
          </cell>
          <cell r="Z6287" t="str">
            <v>TRANSPLANTE</v>
          </cell>
          <cell r="AA6287">
            <v>6</v>
          </cell>
          <cell r="AB6287" t="str">
            <v>MÓVEIS E UTENSÍLIOS</v>
          </cell>
          <cell r="AC6287">
            <v>350</v>
          </cell>
          <cell r="AD6287" t="str">
            <v>BOM</v>
          </cell>
        </row>
        <row r="6288">
          <cell r="X6288">
            <v>13035</v>
          </cell>
          <cell r="Y6288">
            <v>2902609</v>
          </cell>
          <cell r="Z6288" t="str">
            <v>TRANSPLANTE</v>
          </cell>
          <cell r="AA6288">
            <v>6</v>
          </cell>
          <cell r="AB6288" t="str">
            <v>MÓVEIS E UTENSÍLIOS</v>
          </cell>
          <cell r="AC6288">
            <v>350</v>
          </cell>
          <cell r="AD6288" t="str">
            <v>BOM</v>
          </cell>
        </row>
        <row r="6289">
          <cell r="X6289">
            <v>13038</v>
          </cell>
          <cell r="Y6289">
            <v>2902612</v>
          </cell>
          <cell r="Z6289" t="str">
            <v>TRANSPLANTE</v>
          </cell>
          <cell r="AA6289">
            <v>6</v>
          </cell>
          <cell r="AB6289" t="str">
            <v>MÓVEIS E UTENSÍLIOS</v>
          </cell>
          <cell r="AC6289">
            <v>450</v>
          </cell>
          <cell r="AD6289" t="str">
            <v>BOM</v>
          </cell>
        </row>
        <row r="6290">
          <cell r="X6290">
            <v>13039</v>
          </cell>
          <cell r="Y6290">
            <v>2902613</v>
          </cell>
          <cell r="Z6290" t="str">
            <v>TRANSPLANTE</v>
          </cell>
          <cell r="AA6290">
            <v>6</v>
          </cell>
          <cell r="AB6290" t="str">
            <v>MÓVEIS E UTENSÍLIOS</v>
          </cell>
          <cell r="AC6290">
            <v>450</v>
          </cell>
          <cell r="AD6290" t="str">
            <v>BOM</v>
          </cell>
        </row>
        <row r="6291">
          <cell r="X6291">
            <v>13040</v>
          </cell>
          <cell r="Y6291">
            <v>2902614</v>
          </cell>
          <cell r="Z6291" t="str">
            <v>TRANSPLANTE</v>
          </cell>
          <cell r="AA6291">
            <v>6</v>
          </cell>
          <cell r="AB6291" t="str">
            <v>MÓVEIS E UTENSÍLIOS</v>
          </cell>
          <cell r="AC6291">
            <v>450</v>
          </cell>
          <cell r="AD6291" t="str">
            <v>BOM</v>
          </cell>
        </row>
        <row r="6292">
          <cell r="X6292">
            <v>13041</v>
          </cell>
          <cell r="Y6292">
            <v>2902615</v>
          </cell>
          <cell r="Z6292" t="str">
            <v>TRANSPLANTE</v>
          </cell>
          <cell r="AA6292">
            <v>6</v>
          </cell>
          <cell r="AB6292" t="str">
            <v>MÓVEIS E UTENSÍLIOS</v>
          </cell>
          <cell r="AC6292">
            <v>450</v>
          </cell>
          <cell r="AD6292" t="str">
            <v>BOM</v>
          </cell>
        </row>
        <row r="6293">
          <cell r="X6293">
            <v>13067</v>
          </cell>
          <cell r="Y6293">
            <v>2902680</v>
          </cell>
          <cell r="Z6293" t="str">
            <v>ASTEC</v>
          </cell>
          <cell r="AA6293">
            <v>6</v>
          </cell>
          <cell r="AB6293" t="str">
            <v>EQUIP. DE INFORMÁTICA</v>
          </cell>
          <cell r="AC6293">
            <v>3643</v>
          </cell>
          <cell r="AD6293" t="str">
            <v>BOM</v>
          </cell>
        </row>
        <row r="6294">
          <cell r="X6294">
            <v>13068</v>
          </cell>
          <cell r="Y6294">
            <v>2902681</v>
          </cell>
          <cell r="Z6294" t="str">
            <v>ASTEC</v>
          </cell>
          <cell r="AA6294">
            <v>6</v>
          </cell>
          <cell r="AB6294" t="str">
            <v>EQUIP. DE INFORMÁTICA</v>
          </cell>
          <cell r="AC6294">
            <v>3643</v>
          </cell>
          <cell r="AD6294" t="str">
            <v>BOM</v>
          </cell>
        </row>
        <row r="6295">
          <cell r="X6295">
            <v>13069</v>
          </cell>
          <cell r="Y6295">
            <v>2902682</v>
          </cell>
          <cell r="Z6295" t="str">
            <v>ASTEC</v>
          </cell>
          <cell r="AA6295">
            <v>6</v>
          </cell>
          <cell r="AB6295" t="str">
            <v>EQUIP. DE INFORMÁTICA</v>
          </cell>
          <cell r="AC6295">
            <v>3643</v>
          </cell>
          <cell r="AD6295" t="str">
            <v>BOM</v>
          </cell>
        </row>
        <row r="6296">
          <cell r="X6296">
            <v>13059</v>
          </cell>
          <cell r="Y6296">
            <v>2902910</v>
          </cell>
          <cell r="Z6296" t="str">
            <v>TRANSPLANTE</v>
          </cell>
          <cell r="AA6296">
            <v>6</v>
          </cell>
          <cell r="AB6296" t="str">
            <v>EQUIP. DE INFORMÁTICA</v>
          </cell>
          <cell r="AC6296">
            <v>2102</v>
          </cell>
          <cell r="AD6296" t="str">
            <v>BOM</v>
          </cell>
        </row>
        <row r="6297">
          <cell r="X6297">
            <v>13060</v>
          </cell>
          <cell r="Y6297">
            <v>2902911</v>
          </cell>
          <cell r="Z6297" t="str">
            <v>AUDITÓRIO LUIZ RASSI – HGG</v>
          </cell>
          <cell r="AA6297">
            <v>6</v>
          </cell>
          <cell r="AB6297" t="str">
            <v>EQUIP. DE INFORMÁTICA</v>
          </cell>
          <cell r="AC6297">
            <v>2102</v>
          </cell>
          <cell r="AD6297" t="str">
            <v>BOM</v>
          </cell>
        </row>
        <row r="6298">
          <cell r="X6298">
            <v>13061</v>
          </cell>
          <cell r="Y6298">
            <v>2902912</v>
          </cell>
          <cell r="Z6298" t="str">
            <v>TRANSPLANTE</v>
          </cell>
          <cell r="AA6298">
            <v>6</v>
          </cell>
          <cell r="AB6298" t="str">
            <v>EQUIP. DE INFORMÁTICA</v>
          </cell>
          <cell r="AC6298">
            <v>2102</v>
          </cell>
          <cell r="AD6298" t="str">
            <v>BOM</v>
          </cell>
        </row>
        <row r="6299">
          <cell r="X6299">
            <v>13062</v>
          </cell>
          <cell r="Y6299">
            <v>2902913</v>
          </cell>
          <cell r="Z6299" t="str">
            <v>SALA DE REUNIÃO</v>
          </cell>
          <cell r="AA6299">
            <v>6</v>
          </cell>
          <cell r="AB6299" t="str">
            <v>EQUIP. DE INFORMÁTICA</v>
          </cell>
          <cell r="AC6299">
            <v>2102</v>
          </cell>
          <cell r="AD6299" t="str">
            <v>BOM</v>
          </cell>
        </row>
        <row r="6300">
          <cell r="X6300">
            <v>13063</v>
          </cell>
          <cell r="Y6300">
            <v>2902914</v>
          </cell>
          <cell r="Z6300" t="str">
            <v>TRANSPLANTE</v>
          </cell>
          <cell r="AA6300">
            <v>6</v>
          </cell>
          <cell r="AB6300" t="str">
            <v>EQUIP. DE INFORMÁTICA</v>
          </cell>
          <cell r="AC6300">
            <v>540</v>
          </cell>
          <cell r="AD6300" t="str">
            <v>BOM</v>
          </cell>
        </row>
        <row r="6301">
          <cell r="X6301">
            <v>13064</v>
          </cell>
          <cell r="Y6301">
            <v>2902915</v>
          </cell>
          <cell r="Z6301" t="str">
            <v>SALA DE REUNIÃO</v>
          </cell>
          <cell r="AA6301">
            <v>6</v>
          </cell>
          <cell r="AB6301" t="str">
            <v>EQUIP. DE INFORMÁTICA</v>
          </cell>
          <cell r="AC6301">
            <v>540</v>
          </cell>
          <cell r="AD6301" t="str">
            <v>BOM</v>
          </cell>
        </row>
        <row r="6302">
          <cell r="X6302">
            <v>13065</v>
          </cell>
          <cell r="Y6302">
            <v>2902916</v>
          </cell>
          <cell r="Z6302" t="str">
            <v>TRANSPLANTE</v>
          </cell>
          <cell r="AA6302">
            <v>6</v>
          </cell>
          <cell r="AB6302" t="str">
            <v>EQUIP. DE INFORMÁTICA</v>
          </cell>
          <cell r="AC6302">
            <v>540</v>
          </cell>
          <cell r="AD6302" t="str">
            <v>BOM</v>
          </cell>
        </row>
        <row r="6303">
          <cell r="X6303">
            <v>13066</v>
          </cell>
          <cell r="Y6303">
            <v>2902917</v>
          </cell>
          <cell r="Z6303" t="str">
            <v>AUDITÓRIO LUIZ RASSI – HGG</v>
          </cell>
          <cell r="AA6303">
            <v>6</v>
          </cell>
          <cell r="AB6303" t="str">
            <v>EQUIP. DE INFORMÁTICA</v>
          </cell>
          <cell r="AC6303">
            <v>540</v>
          </cell>
          <cell r="AD6303" t="str">
            <v>BOM</v>
          </cell>
        </row>
        <row r="6304">
          <cell r="X6304">
            <v>13057</v>
          </cell>
          <cell r="Y6304">
            <v>2904070</v>
          </cell>
          <cell r="Z6304" t="str">
            <v>TRANSPLANTE</v>
          </cell>
          <cell r="AA6304">
            <v>10</v>
          </cell>
          <cell r="AB6304" t="str">
            <v>MÓVEIS E UTENSÍLIOS</v>
          </cell>
          <cell r="AC6304">
            <v>1050</v>
          </cell>
          <cell r="AD6304" t="str">
            <v>BOM</v>
          </cell>
        </row>
        <row r="6305">
          <cell r="X6305">
            <v>13058</v>
          </cell>
          <cell r="Y6305">
            <v>2904071</v>
          </cell>
          <cell r="Z6305" t="str">
            <v>TRANSPLANTE</v>
          </cell>
          <cell r="AA6305">
            <v>10</v>
          </cell>
          <cell r="AB6305" t="str">
            <v>MÓVEIS E UTENSÍLIOS</v>
          </cell>
          <cell r="AC6305">
            <v>1050</v>
          </cell>
          <cell r="AD6305" t="str">
            <v>BOM</v>
          </cell>
        </row>
        <row r="6306">
          <cell r="X6306">
            <v>13054</v>
          </cell>
          <cell r="Y6306">
            <v>2904072</v>
          </cell>
          <cell r="Z6306" t="str">
            <v>TRANSPLANTE</v>
          </cell>
          <cell r="AA6306">
            <v>10</v>
          </cell>
          <cell r="AB6306" t="str">
            <v>MÓVEIS E UTENSÍLIOS</v>
          </cell>
          <cell r="AC6306">
            <v>1000</v>
          </cell>
          <cell r="AD6306" t="str">
            <v>BOM</v>
          </cell>
        </row>
        <row r="6307">
          <cell r="X6307">
            <v>13052</v>
          </cell>
          <cell r="Y6307">
            <v>2904073</v>
          </cell>
          <cell r="Z6307" t="str">
            <v>TRANSPLANTE</v>
          </cell>
          <cell r="AA6307">
            <v>10</v>
          </cell>
          <cell r="AB6307" t="str">
            <v>MÓVEIS E UTENSÍLIOS</v>
          </cell>
          <cell r="AC6307">
            <v>1315</v>
          </cell>
          <cell r="AD6307" t="str">
            <v>BOM</v>
          </cell>
        </row>
        <row r="6308">
          <cell r="X6308">
            <v>13055</v>
          </cell>
          <cell r="Y6308">
            <v>2904074</v>
          </cell>
          <cell r="Z6308" t="str">
            <v>TRANSPLANTE</v>
          </cell>
          <cell r="AA6308">
            <v>10</v>
          </cell>
          <cell r="AB6308" t="str">
            <v>MÓVEIS E UTENSÍLIOS</v>
          </cell>
          <cell r="AC6308">
            <v>1285</v>
          </cell>
          <cell r="AD6308" t="str">
            <v>BOM</v>
          </cell>
        </row>
        <row r="6309">
          <cell r="X6309">
            <v>13056</v>
          </cell>
          <cell r="Y6309">
            <v>2904075</v>
          </cell>
          <cell r="Z6309" t="str">
            <v>TRANSPLANTE</v>
          </cell>
          <cell r="AA6309">
            <v>10</v>
          </cell>
          <cell r="AB6309" t="str">
            <v>MÓVEIS E UTENSÍLIOS</v>
          </cell>
          <cell r="AC6309">
            <v>1800</v>
          </cell>
          <cell r="AD6309" t="str">
            <v>BOM</v>
          </cell>
        </row>
        <row r="6310">
          <cell r="X6310">
            <v>13070</v>
          </cell>
          <cell r="Y6310">
            <v>2903704</v>
          </cell>
          <cell r="Z6310" t="str">
            <v>DIRETORIA ADMINISTRATIVA</v>
          </cell>
          <cell r="AA6310">
            <v>6</v>
          </cell>
          <cell r="AB6310" t="str">
            <v>MAQ. E EQUIPAMENTOS</v>
          </cell>
          <cell r="AC6310">
            <v>90</v>
          </cell>
          <cell r="AD6310" t="str">
            <v>BOM</v>
          </cell>
        </row>
        <row r="6311">
          <cell r="X6311">
            <v>13071</v>
          </cell>
          <cell r="Y6311">
            <v>2903705</v>
          </cell>
          <cell r="Z6311" t="str">
            <v>DIRETORIA ADMINISTRATIVA</v>
          </cell>
          <cell r="AA6311">
            <v>6</v>
          </cell>
          <cell r="AB6311" t="str">
            <v>MAQ. E EQUIPAMENTOS</v>
          </cell>
          <cell r="AC6311">
            <v>90</v>
          </cell>
          <cell r="AD6311" t="str">
            <v>BOM</v>
          </cell>
        </row>
        <row r="6312">
          <cell r="X6312">
            <v>13072</v>
          </cell>
          <cell r="Y6312">
            <v>2903706</v>
          </cell>
          <cell r="Z6312" t="str">
            <v>DIRETORIA ADMINISTRATIVA</v>
          </cell>
          <cell r="AA6312">
            <v>6</v>
          </cell>
          <cell r="AB6312" t="str">
            <v>MAQ. E EQUIPAMENTOS</v>
          </cell>
          <cell r="AC6312">
            <v>90</v>
          </cell>
          <cell r="AD6312" t="str">
            <v>BOM</v>
          </cell>
        </row>
        <row r="6313">
          <cell r="X6313">
            <v>13073</v>
          </cell>
          <cell r="Y6313">
            <v>2903707</v>
          </cell>
          <cell r="Z6313" t="str">
            <v>ASTEC</v>
          </cell>
          <cell r="AA6313">
            <v>6</v>
          </cell>
          <cell r="AB6313" t="str">
            <v>MAQ. E EQUIPAMENTOS</v>
          </cell>
          <cell r="AC6313">
            <v>90</v>
          </cell>
          <cell r="AD6313" t="str">
            <v>BOM</v>
          </cell>
        </row>
        <row r="6314">
          <cell r="X6314">
            <v>13074</v>
          </cell>
          <cell r="Y6314">
            <v>2903708</v>
          </cell>
          <cell r="Z6314" t="str">
            <v>ASTEC</v>
          </cell>
          <cell r="AA6314">
            <v>6</v>
          </cell>
          <cell r="AB6314" t="str">
            <v>MAQ. E EQUIPAMENTOS</v>
          </cell>
          <cell r="AC6314">
            <v>90</v>
          </cell>
          <cell r="AD6314" t="str">
            <v>BOM</v>
          </cell>
        </row>
        <row r="6315">
          <cell r="X6315">
            <v>13075</v>
          </cell>
          <cell r="Y6315">
            <v>2903709</v>
          </cell>
          <cell r="Z6315" t="str">
            <v>TRANSPLANTE</v>
          </cell>
          <cell r="AA6315">
            <v>6</v>
          </cell>
          <cell r="AB6315" t="str">
            <v>MAQ. E EQUIPAMENTOS</v>
          </cell>
          <cell r="AC6315">
            <v>90</v>
          </cell>
          <cell r="AD6315" t="str">
            <v>BOM</v>
          </cell>
        </row>
        <row r="6316">
          <cell r="X6316">
            <v>13076</v>
          </cell>
          <cell r="Y6316">
            <v>2903710</v>
          </cell>
          <cell r="Z6316" t="str">
            <v>TRANSPLANTE</v>
          </cell>
          <cell r="AA6316">
            <v>6</v>
          </cell>
          <cell r="AB6316" t="str">
            <v>MAQ. E EQUIPAMENTOS</v>
          </cell>
          <cell r="AC6316">
            <v>90</v>
          </cell>
          <cell r="AD6316" t="str">
            <v>BOM</v>
          </cell>
        </row>
        <row r="6317">
          <cell r="X6317">
            <v>13077</v>
          </cell>
          <cell r="Y6317">
            <v>2903711</v>
          </cell>
          <cell r="Z6317" t="str">
            <v>SESMT</v>
          </cell>
          <cell r="AA6317">
            <v>6</v>
          </cell>
          <cell r="AB6317" t="str">
            <v>MAQ. E EQUIPAMENTOS</v>
          </cell>
          <cell r="AC6317">
            <v>90</v>
          </cell>
          <cell r="AD6317" t="str">
            <v>BOM</v>
          </cell>
        </row>
        <row r="6318">
          <cell r="X6318">
            <v>13078</v>
          </cell>
          <cell r="Y6318">
            <v>2903712</v>
          </cell>
          <cell r="Z6318" t="str">
            <v>AGÊNCIA TRANSFUSIONAL</v>
          </cell>
          <cell r="AA6318">
            <v>6</v>
          </cell>
          <cell r="AB6318" t="str">
            <v>MAQ. E EQUIPAMENTOS</v>
          </cell>
          <cell r="AC6318">
            <v>90</v>
          </cell>
          <cell r="AD6318" t="str">
            <v>BOM</v>
          </cell>
        </row>
        <row r="6319">
          <cell r="X6319">
            <v>13079</v>
          </cell>
          <cell r="Y6319">
            <v>2903713</v>
          </cell>
          <cell r="Z6319" t="str">
            <v>CENTRAL DE MATERIAL E ESTERILIZAÇÃO</v>
          </cell>
          <cell r="AA6319">
            <v>6</v>
          </cell>
          <cell r="AB6319" t="str">
            <v>MAQ. E EQUIPAMENTOS</v>
          </cell>
          <cell r="AC6319">
            <v>90</v>
          </cell>
          <cell r="AD6319" t="str">
            <v>BOM</v>
          </cell>
        </row>
        <row r="6320">
          <cell r="X6320">
            <v>13080</v>
          </cell>
          <cell r="Y6320">
            <v>2903714</v>
          </cell>
          <cell r="Z6320" t="str">
            <v>ALMOXARIFADO</v>
          </cell>
          <cell r="AA6320">
            <v>6</v>
          </cell>
          <cell r="AB6320" t="str">
            <v>MAQ. E EQUIPAMENTOS</v>
          </cell>
          <cell r="AC6320">
            <v>90</v>
          </cell>
          <cell r="AD6320" t="str">
            <v>BOM</v>
          </cell>
        </row>
        <row r="6321">
          <cell r="X6321">
            <v>13081</v>
          </cell>
          <cell r="Y6321">
            <v>2903727</v>
          </cell>
          <cell r="Z6321" t="str">
            <v>ADMINISTRAÇÃO - SEDE - GEP</v>
          </cell>
          <cell r="AA6321">
            <v>6</v>
          </cell>
          <cell r="AB6321" t="str">
            <v>MAQ. E EQUIPAMENTOS</v>
          </cell>
          <cell r="AC6321">
            <v>360</v>
          </cell>
          <cell r="AD6321" t="str">
            <v>BOM</v>
          </cell>
        </row>
        <row r="6322">
          <cell r="X6322">
            <v>13082</v>
          </cell>
          <cell r="Y6322">
            <v>2903728</v>
          </cell>
          <cell r="Z6322" t="str">
            <v>ADMINISTRAÇÃO - SEDE - GEP</v>
          </cell>
          <cell r="AA6322">
            <v>6</v>
          </cell>
          <cell r="AB6322" t="str">
            <v>MAQ. E EQUIPAMENTOS</v>
          </cell>
          <cell r="AC6322">
            <v>360</v>
          </cell>
          <cell r="AD6322" t="str">
            <v>BOM</v>
          </cell>
        </row>
        <row r="6323">
          <cell r="X6323">
            <v>13083</v>
          </cell>
          <cell r="Y6323">
            <v>2903729</v>
          </cell>
          <cell r="Z6323" t="str">
            <v>ADMINISTRAÇÃO - SEDE - GEP</v>
          </cell>
          <cell r="AA6323">
            <v>6</v>
          </cell>
          <cell r="AB6323" t="str">
            <v>MAQ. E EQUIPAMENTOS</v>
          </cell>
          <cell r="AC6323">
            <v>360</v>
          </cell>
          <cell r="AD6323" t="str">
            <v>BOM</v>
          </cell>
        </row>
        <row r="6324">
          <cell r="X6324">
            <v>13084</v>
          </cell>
          <cell r="Y6324">
            <v>2903730</v>
          </cell>
          <cell r="Z6324" t="str">
            <v>ADMINISTRAÇÃO - SEDE - GEP</v>
          </cell>
          <cell r="AA6324">
            <v>6</v>
          </cell>
          <cell r="AB6324" t="str">
            <v>MAQ. E EQUIPAMENTOS</v>
          </cell>
          <cell r="AC6324">
            <v>360</v>
          </cell>
          <cell r="AD6324" t="str">
            <v>BOM</v>
          </cell>
        </row>
        <row r="6325">
          <cell r="X6325">
            <v>13091</v>
          </cell>
          <cell r="Y6325">
            <v>2960621</v>
          </cell>
          <cell r="Z6325" t="str">
            <v>CENTRO CIRÚRGICO –  HEMODINÂMICA</v>
          </cell>
          <cell r="AA6325">
            <v>6</v>
          </cell>
          <cell r="AB6325" t="str">
            <v>MAQ. E EQUIPAMENTOS</v>
          </cell>
          <cell r="AC6325">
            <v>41090.25</v>
          </cell>
          <cell r="AD6325" t="str">
            <v>BOM</v>
          </cell>
        </row>
        <row r="6326">
          <cell r="X6326">
            <v>13092</v>
          </cell>
          <cell r="Y6326">
            <v>2960622</v>
          </cell>
          <cell r="Z6326" t="str">
            <v>CENTRO CIRÚRGICO –  HEMODINÂMICA</v>
          </cell>
          <cell r="AA6326">
            <v>6</v>
          </cell>
          <cell r="AB6326" t="str">
            <v>MAQ. E EQUIPAMENTOS</v>
          </cell>
          <cell r="AC6326">
            <v>38639.425</v>
          </cell>
          <cell r="AD6326" t="str">
            <v>BOM</v>
          </cell>
        </row>
        <row r="6327">
          <cell r="X6327">
            <v>13093</v>
          </cell>
          <cell r="Y6327" t="str">
            <v>-</v>
          </cell>
          <cell r="Z6327" t="str">
            <v>APOIO AO DIAGNÓSTICO</v>
          </cell>
          <cell r="AA6327">
            <v>2</v>
          </cell>
          <cell r="AB6327" t="str">
            <v>MOVEIS E UTENSILIOS</v>
          </cell>
          <cell r="AC6327">
            <v>1000</v>
          </cell>
          <cell r="AD6327" t="str">
            <v>BOM</v>
          </cell>
        </row>
        <row r="6328">
          <cell r="X6328">
            <v>13094</v>
          </cell>
          <cell r="Y6328" t="str">
            <v>-</v>
          </cell>
          <cell r="Z6328" t="str">
            <v>APOIO AO DIAGNÓSTICO</v>
          </cell>
          <cell r="AA6328">
            <v>2</v>
          </cell>
          <cell r="AB6328" t="str">
            <v>MOVEIS E UTENSILIOS</v>
          </cell>
          <cell r="AC6328">
            <v>550</v>
          </cell>
          <cell r="AD6328" t="str">
            <v>BOM</v>
          </cell>
        </row>
        <row r="6329">
          <cell r="X6329">
            <v>13090</v>
          </cell>
          <cell r="Y6329">
            <v>2941461</v>
          </cell>
          <cell r="Z6329" t="str">
            <v>TRANSPLANTE</v>
          </cell>
          <cell r="AA6329">
            <v>2</v>
          </cell>
          <cell r="AB6329" t="str">
            <v>MOVEIS E UTENSILIOS</v>
          </cell>
          <cell r="AC6329">
            <v>489.46</v>
          </cell>
          <cell r="AD6329" t="str">
            <v>BOM</v>
          </cell>
        </row>
        <row r="6330">
          <cell r="X6330">
            <v>13089</v>
          </cell>
          <cell r="Y6330">
            <v>2941462</v>
          </cell>
          <cell r="Z6330" t="str">
            <v>TRANSPLANTE</v>
          </cell>
          <cell r="AA6330">
            <v>2</v>
          </cell>
          <cell r="AB6330" t="str">
            <v>MOVEIS E UTENSILIOS</v>
          </cell>
          <cell r="AC6330">
            <v>489.46</v>
          </cell>
          <cell r="AD6330" t="str">
            <v>BOM</v>
          </cell>
        </row>
        <row r="6331">
          <cell r="X6331">
            <v>13088</v>
          </cell>
          <cell r="Y6331">
            <v>2941463</v>
          </cell>
          <cell r="Z6331" t="str">
            <v>TRANSPLANTE</v>
          </cell>
          <cell r="AA6331">
            <v>2</v>
          </cell>
          <cell r="AB6331" t="str">
            <v>MOVEIS E UTENSILIOS</v>
          </cell>
          <cell r="AC6331">
            <v>489.46</v>
          </cell>
          <cell r="AD6331" t="str">
            <v>BOM</v>
          </cell>
        </row>
        <row r="6332">
          <cell r="X6332">
            <v>13087</v>
          </cell>
          <cell r="Y6332">
            <v>2941464</v>
          </cell>
          <cell r="Z6332" t="str">
            <v>TRANSPLANTE</v>
          </cell>
          <cell r="AA6332">
            <v>2</v>
          </cell>
          <cell r="AB6332" t="str">
            <v>MOVEIS E UTENSILIOS</v>
          </cell>
          <cell r="AC6332">
            <v>489.46</v>
          </cell>
          <cell r="AD6332" t="str">
            <v>BOM</v>
          </cell>
        </row>
        <row r="6333">
          <cell r="X6333">
            <v>13086</v>
          </cell>
          <cell r="Y6333">
            <v>2941465</v>
          </cell>
          <cell r="Z6333" t="str">
            <v>TRANSPLANTE</v>
          </cell>
          <cell r="AA6333">
            <v>2</v>
          </cell>
          <cell r="AB6333" t="str">
            <v>MOVEIS E UTENSILIOS</v>
          </cell>
          <cell r="AC6333">
            <v>489.46</v>
          </cell>
          <cell r="AD6333" t="str">
            <v>BOM</v>
          </cell>
        </row>
        <row r="6334">
          <cell r="X6334">
            <v>13085</v>
          </cell>
          <cell r="Y6334">
            <v>2941466</v>
          </cell>
          <cell r="Z6334" t="str">
            <v>TRANSPLANTE</v>
          </cell>
          <cell r="AA6334">
            <v>2</v>
          </cell>
          <cell r="AB6334" t="str">
            <v>MOVEIS E UTENSILIOS</v>
          </cell>
          <cell r="AC6334">
            <v>489.46</v>
          </cell>
          <cell r="AD6334" t="str">
            <v>BOM</v>
          </cell>
        </row>
        <row r="6335">
          <cell r="X6335">
            <v>12853</v>
          </cell>
          <cell r="Y6335" t="str">
            <v>-</v>
          </cell>
          <cell r="Z6335" t="str">
            <v>CENTRO CIRÚRGICO - SALAS DE CIRURGIA</v>
          </cell>
          <cell r="AA6335">
            <v>10</v>
          </cell>
          <cell r="AB6335" t="str">
            <v>MAQ. E EQUIPAMENTOS</v>
          </cell>
          <cell r="AC6335">
            <v>28986.5</v>
          </cell>
          <cell r="AD6335" t="str">
            <v>BOM</v>
          </cell>
        </row>
        <row r="6336">
          <cell r="X6336">
            <v>12940</v>
          </cell>
          <cell r="Y6336" t="str">
            <v>-</v>
          </cell>
          <cell r="Z6336" t="str">
            <v>CENTRO CIRÚRGICO</v>
          </cell>
          <cell r="AA6336">
            <v>10</v>
          </cell>
          <cell r="AB6336" t="str">
            <v>MAQ. E EQUIPAMENTOS</v>
          </cell>
          <cell r="AC6336">
            <v>9913.945</v>
          </cell>
          <cell r="AD6336" t="str">
            <v>BOM</v>
          </cell>
        </row>
        <row r="6337">
          <cell r="X6337">
            <v>12941</v>
          </cell>
          <cell r="Y6337" t="str">
            <v>-</v>
          </cell>
          <cell r="Z6337" t="str">
            <v>CENTRO CIRÚRGICO</v>
          </cell>
          <cell r="AA6337">
            <v>10</v>
          </cell>
          <cell r="AB6337" t="str">
            <v>MAQ. E EQUIPAMENTOS</v>
          </cell>
          <cell r="AC6337">
            <v>9913.945</v>
          </cell>
          <cell r="AD6337" t="str">
            <v>BOM</v>
          </cell>
        </row>
        <row r="6338">
          <cell r="X6338">
            <v>12942</v>
          </cell>
          <cell r="Y6338" t="str">
            <v>-</v>
          </cell>
          <cell r="Z6338" t="str">
            <v>CENTRO CIRÚRGICO</v>
          </cell>
          <cell r="AA6338">
            <v>10</v>
          </cell>
          <cell r="AB6338" t="str">
            <v>MAQ. E EQUIPAMENTOS</v>
          </cell>
          <cell r="AC6338">
            <v>9913.945</v>
          </cell>
          <cell r="AD6338" t="str">
            <v>BOM</v>
          </cell>
        </row>
        <row r="6339">
          <cell r="X6339">
            <v>12943</v>
          </cell>
          <cell r="Y6339" t="str">
            <v>-</v>
          </cell>
          <cell r="Z6339" t="str">
            <v>CENTRO CIRÚRGICO</v>
          </cell>
          <cell r="AA6339">
            <v>10</v>
          </cell>
          <cell r="AB6339" t="str">
            <v>MAQ. E EQUIPAMENTOS</v>
          </cell>
          <cell r="AC6339">
            <v>9913.945</v>
          </cell>
          <cell r="AD6339" t="str">
            <v>BOM</v>
          </cell>
        </row>
        <row r="6340">
          <cell r="X6340">
            <v>12944</v>
          </cell>
          <cell r="Y6340">
            <v>2937339</v>
          </cell>
          <cell r="Z6340" t="str">
            <v>TRANSPLANTE</v>
          </cell>
          <cell r="AA6340">
            <v>10</v>
          </cell>
          <cell r="AB6340" t="str">
            <v>MAQ. E EQUIPAMENTOS</v>
          </cell>
          <cell r="AC6340">
            <v>9913.945</v>
          </cell>
          <cell r="AD6340" t="str">
            <v>BOM</v>
          </cell>
        </row>
        <row r="6341">
          <cell r="X6341">
            <v>12945</v>
          </cell>
          <cell r="Y6341" t="str">
            <v>-</v>
          </cell>
          <cell r="Z6341" t="str">
            <v>CENTRO CIRÚRGICO</v>
          </cell>
          <cell r="AA6341">
            <v>10</v>
          </cell>
          <cell r="AB6341" t="str">
            <v>MAQ. E EQUIPAMENTOS</v>
          </cell>
          <cell r="AC6341">
            <v>9913.945</v>
          </cell>
          <cell r="AD6341" t="str">
            <v>BOM</v>
          </cell>
        </row>
        <row r="6342">
          <cell r="X6342">
            <v>12946</v>
          </cell>
          <cell r="Y6342" t="str">
            <v>-</v>
          </cell>
          <cell r="Z6342" t="str">
            <v>CENTRO CIRÚRGICO</v>
          </cell>
          <cell r="AA6342">
            <v>10</v>
          </cell>
          <cell r="AB6342" t="str">
            <v>MAQ. E EQUIPAMENTOS</v>
          </cell>
          <cell r="AC6342">
            <v>9913.945</v>
          </cell>
          <cell r="AD6342" t="str">
            <v>BOM</v>
          </cell>
        </row>
        <row r="6343">
          <cell r="X6343">
            <v>12947</v>
          </cell>
          <cell r="Y6343">
            <v>2937342</v>
          </cell>
          <cell r="Z6343" t="str">
            <v>TRANSPLANTE</v>
          </cell>
          <cell r="AA6343">
            <v>10</v>
          </cell>
          <cell r="AB6343" t="str">
            <v>MAQ. E EQUIPAMENTOS</v>
          </cell>
          <cell r="AC6343">
            <v>9913.945</v>
          </cell>
          <cell r="AD6343" t="str">
            <v>BOM</v>
          </cell>
        </row>
        <row r="6344">
          <cell r="X6344">
            <v>12948</v>
          </cell>
          <cell r="Y6344" t="str">
            <v>-</v>
          </cell>
          <cell r="Z6344" t="str">
            <v>CENTRO CIRÚRGICO</v>
          </cell>
          <cell r="AA6344">
            <v>10</v>
          </cell>
          <cell r="AB6344" t="str">
            <v>MAQ. E EQUIPAMENTOS</v>
          </cell>
          <cell r="AC6344">
            <v>9913.945</v>
          </cell>
          <cell r="AD6344" t="str">
            <v>BOM</v>
          </cell>
        </row>
        <row r="6345">
          <cell r="X6345">
            <v>12949</v>
          </cell>
          <cell r="Y6345" t="str">
            <v>-</v>
          </cell>
          <cell r="Z6345" t="str">
            <v>ALMOXARIFADO</v>
          </cell>
          <cell r="AA6345">
            <v>10</v>
          </cell>
          <cell r="AB6345" t="str">
            <v>MAQ. E EQUIPAMENTOS</v>
          </cell>
          <cell r="AC6345">
            <v>9913.945</v>
          </cell>
          <cell r="AD6345" t="str">
            <v>BOM</v>
          </cell>
        </row>
        <row r="6346">
          <cell r="X6346">
            <v>12950</v>
          </cell>
          <cell r="Y6346" t="str">
            <v>-</v>
          </cell>
          <cell r="Z6346" t="str">
            <v>ALMOXARIFADO</v>
          </cell>
          <cell r="AA6346">
            <v>10</v>
          </cell>
          <cell r="AB6346" t="str">
            <v>MAQ. E EQUIPAMENTOS</v>
          </cell>
          <cell r="AC6346">
            <v>9913.945</v>
          </cell>
          <cell r="AD6346" t="str">
            <v>BOM</v>
          </cell>
        </row>
        <row r="6347">
          <cell r="X6347">
            <v>12951</v>
          </cell>
          <cell r="Y6347" t="str">
            <v>-</v>
          </cell>
          <cell r="Z6347" t="str">
            <v>CENTRO CIRÚRGICO</v>
          </cell>
          <cell r="AA6347">
            <v>10</v>
          </cell>
          <cell r="AB6347" t="str">
            <v>MAQ. E EQUIPAMENTOS</v>
          </cell>
          <cell r="AC6347">
            <v>9913.945</v>
          </cell>
          <cell r="AD6347" t="str">
            <v>BOM</v>
          </cell>
        </row>
        <row r="6348">
          <cell r="X6348">
            <v>12952</v>
          </cell>
          <cell r="Y6348" t="str">
            <v>-</v>
          </cell>
          <cell r="Z6348" t="str">
            <v>CENTRO CIRÚRGICO</v>
          </cell>
          <cell r="AA6348">
            <v>10</v>
          </cell>
          <cell r="AB6348" t="str">
            <v>MAQ. E EQUIPAMENTOS</v>
          </cell>
          <cell r="AC6348">
            <v>9913.945</v>
          </cell>
          <cell r="AD6348" t="str">
            <v>BOM</v>
          </cell>
        </row>
        <row r="6349">
          <cell r="X6349">
            <v>12953</v>
          </cell>
          <cell r="Y6349">
            <v>2937348</v>
          </cell>
          <cell r="Z6349" t="str">
            <v>TRANSPLANTE</v>
          </cell>
          <cell r="AA6349">
            <v>10</v>
          </cell>
          <cell r="AB6349" t="str">
            <v>MAQ. E EQUIPAMENTOS</v>
          </cell>
          <cell r="AC6349">
            <v>9913.945</v>
          </cell>
          <cell r="AD6349" t="str">
            <v>BOM</v>
          </cell>
        </row>
        <row r="6350">
          <cell r="X6350">
            <v>12954</v>
          </cell>
          <cell r="Y6350" t="str">
            <v>-</v>
          </cell>
          <cell r="Z6350" t="str">
            <v>ALMOXARIFADO</v>
          </cell>
          <cell r="AA6350">
            <v>10</v>
          </cell>
          <cell r="AB6350" t="str">
            <v>MAQ. E EQUIPAMENTOS</v>
          </cell>
          <cell r="AC6350">
            <v>9913.945</v>
          </cell>
          <cell r="AD6350" t="str">
            <v>BOM</v>
          </cell>
        </row>
        <row r="6351">
          <cell r="X6351">
            <v>12955</v>
          </cell>
          <cell r="Y6351" t="str">
            <v>-</v>
          </cell>
          <cell r="Z6351" t="str">
            <v>ALMOXARIFADO</v>
          </cell>
          <cell r="AA6351">
            <v>10</v>
          </cell>
          <cell r="AB6351" t="str">
            <v>MAQ. E EQUIPAMENTOS</v>
          </cell>
          <cell r="AC6351">
            <v>9913.945</v>
          </cell>
          <cell r="AD6351" t="str">
            <v>BOM</v>
          </cell>
        </row>
        <row r="6352">
          <cell r="X6352">
            <v>12956</v>
          </cell>
          <cell r="Y6352">
            <v>2937351</v>
          </cell>
          <cell r="Z6352" t="str">
            <v>TRANSPLANTE</v>
          </cell>
          <cell r="AA6352">
            <v>10</v>
          </cell>
          <cell r="AB6352" t="str">
            <v>MAQ. E EQUIPAMENTOS</v>
          </cell>
          <cell r="AC6352">
            <v>9913.945</v>
          </cell>
          <cell r="AD6352" t="str">
            <v>BOM</v>
          </cell>
        </row>
        <row r="6353">
          <cell r="X6353">
            <v>12957</v>
          </cell>
          <cell r="Y6353">
            <v>2937352</v>
          </cell>
          <cell r="Z6353" t="str">
            <v>TRANSPLANTE</v>
          </cell>
          <cell r="AA6353">
            <v>10</v>
          </cell>
          <cell r="AB6353" t="str">
            <v>MAQ. E EQUIPAMENTOS</v>
          </cell>
          <cell r="AC6353">
            <v>9913.945</v>
          </cell>
          <cell r="AD6353" t="str">
            <v>BOM</v>
          </cell>
        </row>
        <row r="6354">
          <cell r="X6354">
            <v>12958</v>
          </cell>
          <cell r="Y6354">
            <v>2937353</v>
          </cell>
          <cell r="Z6354" t="str">
            <v>TRANSPLANTE</v>
          </cell>
          <cell r="AA6354">
            <v>10</v>
          </cell>
          <cell r="AB6354" t="str">
            <v>MAQ. E EQUIPAMENTOS</v>
          </cell>
          <cell r="AC6354">
            <v>9913.945</v>
          </cell>
          <cell r="AD6354" t="str">
            <v>BOM</v>
          </cell>
        </row>
        <row r="6355">
          <cell r="X6355">
            <v>12959</v>
          </cell>
          <cell r="Y6355" t="str">
            <v>-</v>
          </cell>
          <cell r="Z6355" t="str">
            <v>ALMOXARIFADO</v>
          </cell>
          <cell r="AA6355">
            <v>10</v>
          </cell>
          <cell r="AB6355" t="str">
            <v>MAQ. E EQUIPAMENTOS</v>
          </cell>
          <cell r="AC6355">
            <v>9913.945</v>
          </cell>
          <cell r="AD6355" t="str">
            <v>BOM</v>
          </cell>
        </row>
        <row r="6356">
          <cell r="X6356">
            <v>12857</v>
          </cell>
          <cell r="Y6356" t="str">
            <v>-</v>
          </cell>
          <cell r="Z6356" t="str">
            <v>URODINÂMICA</v>
          </cell>
          <cell r="AA6356">
            <v>10</v>
          </cell>
          <cell r="AB6356" t="str">
            <v>MAQ. E EQUIPAMENTOS</v>
          </cell>
          <cell r="AC6356">
            <v>104410</v>
          </cell>
          <cell r="AD6356" t="str">
            <v>BOM</v>
          </cell>
        </row>
        <row r="6357">
          <cell r="X6357">
            <v>12858</v>
          </cell>
          <cell r="Y6357" t="str">
            <v>-</v>
          </cell>
          <cell r="Z6357" t="str">
            <v>ULTRASSONOGRAFIA</v>
          </cell>
          <cell r="AA6357">
            <v>10</v>
          </cell>
          <cell r="AB6357" t="str">
            <v>MAQ. E EQUIPAMENTOS</v>
          </cell>
          <cell r="AC6357">
            <v>104410</v>
          </cell>
          <cell r="AD6357" t="str">
            <v>BOM</v>
          </cell>
        </row>
        <row r="6358">
          <cell r="X6358">
            <v>12859</v>
          </cell>
          <cell r="Y6358" t="str">
            <v>-</v>
          </cell>
          <cell r="Z6358" t="str">
            <v>ECOCARDIOGRAMA</v>
          </cell>
          <cell r="AA6358">
            <v>10</v>
          </cell>
          <cell r="AB6358" t="str">
            <v>MAQ. E EQUIPAMENTOS</v>
          </cell>
          <cell r="AC6358">
            <v>104410</v>
          </cell>
          <cell r="AD6358" t="str">
            <v>BOM</v>
          </cell>
        </row>
        <row r="6359">
          <cell r="X6359">
            <v>12805</v>
          </cell>
          <cell r="Y6359">
            <v>2937781</v>
          </cell>
          <cell r="Z6359" t="str">
            <v>APOIO AO DIAGNÓSTICO – TOMOGRAFIA</v>
          </cell>
          <cell r="AA6359">
            <v>10</v>
          </cell>
          <cell r="AB6359" t="str">
            <v>MAQ. E EQUIPAMENTOS</v>
          </cell>
          <cell r="AC6359">
            <v>834179.5</v>
          </cell>
          <cell r="AD6359" t="str">
            <v>BOM</v>
          </cell>
        </row>
        <row r="6360">
          <cell r="X6360">
            <v>13101</v>
          </cell>
          <cell r="Y6360" t="str">
            <v>-</v>
          </cell>
          <cell r="Z6360" t="str">
            <v>TRANSPLANTE</v>
          </cell>
          <cell r="AA6360">
            <v>11</v>
          </cell>
          <cell r="AB6360" t="str">
            <v>MAQ. E EQUIPAMENTOS</v>
          </cell>
          <cell r="AC6360">
            <v>1075</v>
          </cell>
          <cell r="AD6360" t="str">
            <v>BOM</v>
          </cell>
        </row>
        <row r="6361">
          <cell r="X6361">
            <v>13102</v>
          </cell>
          <cell r="Y6361" t="str">
            <v>-</v>
          </cell>
          <cell r="Z6361" t="str">
            <v>TRANSPLANTE</v>
          </cell>
          <cell r="AA6361">
            <v>11</v>
          </cell>
          <cell r="AB6361" t="str">
            <v>MAQ. E EQUIPAMENTOS</v>
          </cell>
          <cell r="AC6361">
            <v>1075</v>
          </cell>
          <cell r="AD6361" t="str">
            <v>BOM</v>
          </cell>
        </row>
        <row r="6362">
          <cell r="X6362">
            <v>13103</v>
          </cell>
          <cell r="Y6362" t="str">
            <v>-</v>
          </cell>
          <cell r="Z6362" t="str">
            <v>TRANSPLANTE</v>
          </cell>
          <cell r="AA6362">
            <v>11</v>
          </cell>
          <cell r="AB6362" t="str">
            <v>MAQ. E EQUIPAMENTOS</v>
          </cell>
          <cell r="AC6362">
            <v>1075</v>
          </cell>
          <cell r="AD6362" t="str">
            <v>BOM</v>
          </cell>
        </row>
        <row r="6363">
          <cell r="X6363">
            <v>13104</v>
          </cell>
          <cell r="Y6363" t="str">
            <v>-</v>
          </cell>
          <cell r="Z6363" t="str">
            <v>TRANSPLANTE</v>
          </cell>
          <cell r="AA6363">
            <v>11</v>
          </cell>
          <cell r="AB6363" t="str">
            <v>MAQ. E EQUIPAMENTOS</v>
          </cell>
          <cell r="AC6363">
            <v>1075</v>
          </cell>
          <cell r="AD6363" t="str">
            <v>BOM</v>
          </cell>
        </row>
        <row r="6364">
          <cell r="X6364">
            <v>13105</v>
          </cell>
          <cell r="Y6364" t="str">
            <v>-</v>
          </cell>
          <cell r="Z6364" t="str">
            <v>TRANSPLANTE</v>
          </cell>
          <cell r="AA6364">
            <v>11</v>
          </cell>
          <cell r="AB6364" t="str">
            <v>MAQ. E EQUIPAMENTOS</v>
          </cell>
          <cell r="AC6364">
            <v>1075</v>
          </cell>
          <cell r="AD6364" t="str">
            <v>BOM</v>
          </cell>
        </row>
        <row r="6365">
          <cell r="X6365">
            <v>13106</v>
          </cell>
          <cell r="Y6365" t="str">
            <v>-</v>
          </cell>
          <cell r="Z6365" t="str">
            <v>TRANSPLANTE</v>
          </cell>
          <cell r="AA6365">
            <v>11</v>
          </cell>
          <cell r="AB6365" t="str">
            <v>MAQ. E EQUIPAMENTOS</v>
          </cell>
          <cell r="AC6365">
            <v>1075</v>
          </cell>
          <cell r="AD6365" t="str">
            <v>BOM</v>
          </cell>
        </row>
        <row r="6366">
          <cell r="X6366">
            <v>13107</v>
          </cell>
          <cell r="Y6366" t="str">
            <v>-</v>
          </cell>
          <cell r="Z6366" t="str">
            <v>TRANSPLANTE</v>
          </cell>
          <cell r="AA6366">
            <v>11</v>
          </cell>
          <cell r="AB6366" t="str">
            <v>MAQ. E EQUIPAMENTOS</v>
          </cell>
          <cell r="AC6366">
            <v>1075</v>
          </cell>
          <cell r="AD6366" t="str">
            <v>BOM</v>
          </cell>
        </row>
        <row r="6367">
          <cell r="X6367">
            <v>13108</v>
          </cell>
          <cell r="Y6367" t="str">
            <v>-</v>
          </cell>
          <cell r="Z6367" t="str">
            <v>TRANSPLANTE</v>
          </cell>
          <cell r="AA6367">
            <v>11</v>
          </cell>
          <cell r="AB6367" t="str">
            <v>MAQ. E EQUIPAMENTOS</v>
          </cell>
          <cell r="AC6367">
            <v>1075</v>
          </cell>
          <cell r="AD6367" t="str">
            <v>BOM</v>
          </cell>
        </row>
        <row r="6368">
          <cell r="X6368">
            <v>13100</v>
          </cell>
          <cell r="Y6368">
            <v>2938621</v>
          </cell>
          <cell r="Z6368" t="str">
            <v>APOIO AO DIAGNÓSTICO – SALA DE COMANDO TOMOGRAFIA</v>
          </cell>
          <cell r="AA6368">
            <v>10</v>
          </cell>
          <cell r="AB6368" t="str">
            <v>MAQ. E EQUIPAMENTOS</v>
          </cell>
          <cell r="AC6368">
            <v>233810</v>
          </cell>
          <cell r="AD6368" t="str">
            <v>BOM</v>
          </cell>
        </row>
        <row r="6369">
          <cell r="X6369">
            <v>13095</v>
          </cell>
          <cell r="Y6369">
            <v>2938633</v>
          </cell>
          <cell r="Z6369" t="str">
            <v>TRANSPLANTE</v>
          </cell>
          <cell r="AA6369">
            <v>10</v>
          </cell>
          <cell r="AB6369" t="str">
            <v>MAQ. E EQUIPAMENTOS</v>
          </cell>
          <cell r="AC6369">
            <v>6395.35</v>
          </cell>
          <cell r="AD6369" t="str">
            <v>BOM</v>
          </cell>
        </row>
        <row r="6370">
          <cell r="X6370">
            <v>13096</v>
          </cell>
          <cell r="Y6370">
            <v>2938634</v>
          </cell>
          <cell r="Z6370" t="str">
            <v>TRANSPLANTE</v>
          </cell>
          <cell r="AA6370">
            <v>10</v>
          </cell>
          <cell r="AB6370" t="str">
            <v>MAQ. E EQUIPAMENTOS</v>
          </cell>
          <cell r="AC6370">
            <v>6395.35</v>
          </cell>
          <cell r="AD6370" t="str">
            <v>BOM</v>
          </cell>
        </row>
        <row r="6371">
          <cell r="X6371">
            <v>13097</v>
          </cell>
          <cell r="Y6371">
            <v>2938635</v>
          </cell>
          <cell r="Z6371" t="str">
            <v>TRANSPLANTE</v>
          </cell>
          <cell r="AA6371">
            <v>10</v>
          </cell>
          <cell r="AB6371" t="str">
            <v>MAQ. E EQUIPAMENTOS</v>
          </cell>
          <cell r="AC6371">
            <v>6395.35</v>
          </cell>
          <cell r="AD6371" t="str">
            <v>BOM</v>
          </cell>
        </row>
        <row r="6372">
          <cell r="X6372">
            <v>13098</v>
          </cell>
          <cell r="Y6372">
            <v>2938636</v>
          </cell>
          <cell r="Z6372" t="str">
            <v>TRANSPLANTE</v>
          </cell>
          <cell r="AA6372">
            <v>10</v>
          </cell>
          <cell r="AB6372" t="str">
            <v>MAQ. E EQUIPAMENTOS</v>
          </cell>
          <cell r="AC6372">
            <v>6395.35</v>
          </cell>
          <cell r="AD6372" t="str">
            <v>BOM</v>
          </cell>
        </row>
        <row r="6373">
          <cell r="X6373">
            <v>13099</v>
          </cell>
          <cell r="Y6373">
            <v>2938637</v>
          </cell>
          <cell r="Z6373" t="str">
            <v>TRANSPLANTE</v>
          </cell>
          <cell r="AA6373">
            <v>10</v>
          </cell>
          <cell r="AB6373" t="str">
            <v>MAQ. E EQUIPAMENTOS</v>
          </cell>
          <cell r="AC6373">
            <v>6395.35</v>
          </cell>
          <cell r="AD6373" t="str">
            <v>BOM</v>
          </cell>
        </row>
        <row r="6374">
          <cell r="X6374">
            <v>13176</v>
          </cell>
          <cell r="Y6374">
            <v>2941349</v>
          </cell>
          <cell r="Z6374" t="str">
            <v>TRANSPLANTE</v>
          </cell>
          <cell r="AA6374">
            <v>10</v>
          </cell>
          <cell r="AB6374" t="str">
            <v>MAQ. E EQUIPAMENTOS</v>
          </cell>
          <cell r="AC6374">
            <v>999.5</v>
          </cell>
          <cell r="AD6374" t="str">
            <v>BOM</v>
          </cell>
        </row>
        <row r="6375">
          <cell r="X6375">
            <v>13144</v>
          </cell>
          <cell r="Y6375">
            <v>2941317</v>
          </cell>
          <cell r="Z6375" t="str">
            <v>TRANSPLANTE</v>
          </cell>
          <cell r="AA6375">
            <v>10</v>
          </cell>
          <cell r="AB6375" t="str">
            <v>MAQ. E EQUIPAMENTOS</v>
          </cell>
          <cell r="AC6375">
            <v>953</v>
          </cell>
          <cell r="AD6375" t="str">
            <v>BOM</v>
          </cell>
        </row>
        <row r="6376">
          <cell r="X6376">
            <v>13145</v>
          </cell>
          <cell r="Y6376">
            <v>2941318</v>
          </cell>
          <cell r="Z6376" t="str">
            <v>TRANSPLANTE</v>
          </cell>
          <cell r="AA6376">
            <v>10</v>
          </cell>
          <cell r="AB6376" t="str">
            <v>MAQ. E EQUIPAMENTOS</v>
          </cell>
          <cell r="AC6376">
            <v>953</v>
          </cell>
          <cell r="AD6376" t="str">
            <v>BOM</v>
          </cell>
        </row>
        <row r="6377">
          <cell r="X6377">
            <v>13146</v>
          </cell>
          <cell r="Y6377">
            <v>2941319</v>
          </cell>
          <cell r="Z6377" t="str">
            <v>TRANSPLANTE</v>
          </cell>
          <cell r="AA6377">
            <v>10</v>
          </cell>
          <cell r="AB6377" t="str">
            <v>MAQ. E EQUIPAMENTOS</v>
          </cell>
          <cell r="AC6377">
            <v>953</v>
          </cell>
          <cell r="AD6377" t="str">
            <v>BOM</v>
          </cell>
        </row>
        <row r="6378">
          <cell r="X6378">
            <v>13147</v>
          </cell>
          <cell r="Y6378">
            <v>2941320</v>
          </cell>
          <cell r="Z6378" t="str">
            <v>TRANSPLANTE</v>
          </cell>
          <cell r="AA6378">
            <v>10</v>
          </cell>
          <cell r="AB6378" t="str">
            <v>MAQ. E EQUIPAMENTOS</v>
          </cell>
          <cell r="AC6378">
            <v>953</v>
          </cell>
          <cell r="AD6378" t="str">
            <v>BOM</v>
          </cell>
        </row>
        <row r="6379">
          <cell r="X6379">
            <v>13148</v>
          </cell>
          <cell r="Y6379">
            <v>2941321</v>
          </cell>
          <cell r="Z6379" t="str">
            <v>TRANSPLANTE</v>
          </cell>
          <cell r="AA6379">
            <v>10</v>
          </cell>
          <cell r="AB6379" t="str">
            <v>MAQ. E EQUIPAMENTOS</v>
          </cell>
          <cell r="AC6379">
            <v>953</v>
          </cell>
          <cell r="AD6379" t="str">
            <v>BOM</v>
          </cell>
        </row>
        <row r="6380">
          <cell r="X6380">
            <v>13149</v>
          </cell>
          <cell r="Y6380">
            <v>2941322</v>
          </cell>
          <cell r="Z6380" t="str">
            <v>TRANSPLANTE</v>
          </cell>
          <cell r="AA6380">
            <v>10</v>
          </cell>
          <cell r="AB6380" t="str">
            <v>MAQ. E EQUIPAMENTOS</v>
          </cell>
          <cell r="AC6380">
            <v>953</v>
          </cell>
          <cell r="AD6380" t="str">
            <v>BOM</v>
          </cell>
        </row>
        <row r="6381">
          <cell r="X6381">
            <v>13150</v>
          </cell>
          <cell r="Y6381">
            <v>2941323</v>
          </cell>
          <cell r="Z6381" t="str">
            <v>TRANSPLANTE</v>
          </cell>
          <cell r="AA6381">
            <v>10</v>
          </cell>
          <cell r="AB6381" t="str">
            <v>MAQ. E EQUIPAMENTOS</v>
          </cell>
          <cell r="AC6381">
            <v>953</v>
          </cell>
          <cell r="AD6381" t="str">
            <v>BOM</v>
          </cell>
        </row>
        <row r="6382">
          <cell r="X6382">
            <v>13151</v>
          </cell>
          <cell r="Y6382">
            <v>2941324</v>
          </cell>
          <cell r="Z6382" t="str">
            <v>TRANSPLANTE</v>
          </cell>
          <cell r="AA6382">
            <v>10</v>
          </cell>
          <cell r="AB6382" t="str">
            <v>MAQ. E EQUIPAMENTOS</v>
          </cell>
          <cell r="AC6382">
            <v>953</v>
          </cell>
          <cell r="AD6382" t="str">
            <v>BOM</v>
          </cell>
        </row>
        <row r="6383">
          <cell r="X6383">
            <v>13152</v>
          </cell>
          <cell r="Y6383">
            <v>2941325</v>
          </cell>
          <cell r="Z6383" t="str">
            <v>TRANSPLANTE</v>
          </cell>
          <cell r="AA6383">
            <v>10</v>
          </cell>
          <cell r="AB6383" t="str">
            <v>MAQ. E EQUIPAMENTOS</v>
          </cell>
          <cell r="AC6383">
            <v>953</v>
          </cell>
          <cell r="AD6383" t="str">
            <v>BOM</v>
          </cell>
        </row>
        <row r="6384">
          <cell r="X6384">
            <v>13153</v>
          </cell>
          <cell r="Y6384">
            <v>2941326</v>
          </cell>
          <cell r="Z6384" t="str">
            <v>TRANSPLANTE</v>
          </cell>
          <cell r="AA6384">
            <v>10</v>
          </cell>
          <cell r="AB6384" t="str">
            <v>MAQ. E EQUIPAMENTOS</v>
          </cell>
          <cell r="AC6384">
            <v>953</v>
          </cell>
          <cell r="AD6384" t="str">
            <v>BOM</v>
          </cell>
        </row>
        <row r="6385">
          <cell r="X6385">
            <v>13154</v>
          </cell>
          <cell r="Y6385">
            <v>2941327</v>
          </cell>
          <cell r="Z6385" t="str">
            <v>TRANSPLANTE</v>
          </cell>
          <cell r="AA6385">
            <v>10</v>
          </cell>
          <cell r="AB6385" t="str">
            <v>MAQ. E EQUIPAMENTOS</v>
          </cell>
          <cell r="AC6385">
            <v>953</v>
          </cell>
          <cell r="AD6385" t="str">
            <v>BOM</v>
          </cell>
        </row>
        <row r="6386">
          <cell r="X6386">
            <v>13155</v>
          </cell>
          <cell r="Y6386">
            <v>2941328</v>
          </cell>
          <cell r="Z6386" t="str">
            <v>TRANSPLANTE</v>
          </cell>
          <cell r="AA6386">
            <v>10</v>
          </cell>
          <cell r="AB6386" t="str">
            <v>MAQ. E EQUIPAMENTOS</v>
          </cell>
          <cell r="AC6386">
            <v>953</v>
          </cell>
          <cell r="AD6386" t="str">
            <v>BOM</v>
          </cell>
        </row>
        <row r="6387">
          <cell r="X6387">
            <v>13156</v>
          </cell>
          <cell r="Y6387">
            <v>2941329</v>
          </cell>
          <cell r="Z6387" t="str">
            <v>TRANSPLANTE</v>
          </cell>
          <cell r="AA6387">
            <v>10</v>
          </cell>
          <cell r="AB6387" t="str">
            <v>MAQ. E EQUIPAMENTOS</v>
          </cell>
          <cell r="AC6387">
            <v>953</v>
          </cell>
          <cell r="AD6387" t="str">
            <v>BOM</v>
          </cell>
        </row>
        <row r="6388">
          <cell r="X6388">
            <v>13157</v>
          </cell>
          <cell r="Y6388">
            <v>2941330</v>
          </cell>
          <cell r="Z6388" t="str">
            <v>TRANSPLANTE</v>
          </cell>
          <cell r="AA6388">
            <v>10</v>
          </cell>
          <cell r="AB6388" t="str">
            <v>MAQ. E EQUIPAMENTOS</v>
          </cell>
          <cell r="AC6388">
            <v>953</v>
          </cell>
          <cell r="AD6388" t="str">
            <v>BOM</v>
          </cell>
        </row>
        <row r="6389">
          <cell r="X6389">
            <v>13158</v>
          </cell>
          <cell r="Y6389">
            <v>2941331</v>
          </cell>
          <cell r="Z6389" t="str">
            <v>TRANSPLANTE</v>
          </cell>
          <cell r="AA6389">
            <v>10</v>
          </cell>
          <cell r="AB6389" t="str">
            <v>MAQ. E EQUIPAMENTOS</v>
          </cell>
          <cell r="AC6389">
            <v>953</v>
          </cell>
          <cell r="AD6389" t="str">
            <v>BOM</v>
          </cell>
        </row>
        <row r="6390">
          <cell r="X6390">
            <v>13159</v>
          </cell>
          <cell r="Y6390">
            <v>2941332</v>
          </cell>
          <cell r="Z6390" t="str">
            <v>TRANSPLANTE</v>
          </cell>
          <cell r="AA6390">
            <v>10</v>
          </cell>
          <cell r="AB6390" t="str">
            <v>MAQ. E EQUIPAMENTOS</v>
          </cell>
          <cell r="AC6390">
            <v>953</v>
          </cell>
          <cell r="AD6390" t="str">
            <v>BOM</v>
          </cell>
        </row>
        <row r="6391">
          <cell r="X6391">
            <v>13160</v>
          </cell>
          <cell r="Y6391">
            <v>2941333</v>
          </cell>
          <cell r="Z6391" t="str">
            <v>TRANSPLANTE</v>
          </cell>
          <cell r="AA6391">
            <v>10</v>
          </cell>
          <cell r="AB6391" t="str">
            <v>MAQ. E EQUIPAMENTOS</v>
          </cell>
          <cell r="AC6391">
            <v>953</v>
          </cell>
          <cell r="AD6391" t="str">
            <v>BOM</v>
          </cell>
        </row>
        <row r="6392">
          <cell r="X6392">
            <v>13161</v>
          </cell>
          <cell r="Y6392">
            <v>2941334</v>
          </cell>
          <cell r="Z6392" t="str">
            <v>TRANSPLANTE</v>
          </cell>
          <cell r="AA6392">
            <v>10</v>
          </cell>
          <cell r="AB6392" t="str">
            <v>MAQ. E EQUIPAMENTOS</v>
          </cell>
          <cell r="AC6392">
            <v>953</v>
          </cell>
          <cell r="AD6392" t="str">
            <v>BOM</v>
          </cell>
        </row>
        <row r="6393">
          <cell r="X6393">
            <v>13162</v>
          </cell>
          <cell r="Y6393">
            <v>2941335</v>
          </cell>
          <cell r="Z6393" t="str">
            <v>TRANSPLANTE</v>
          </cell>
          <cell r="AA6393">
            <v>10</v>
          </cell>
          <cell r="AB6393" t="str">
            <v>MAQ. E EQUIPAMENTOS</v>
          </cell>
          <cell r="AC6393">
            <v>953</v>
          </cell>
          <cell r="AD6393" t="str">
            <v>BOM</v>
          </cell>
        </row>
        <row r="6394">
          <cell r="X6394">
            <v>13163</v>
          </cell>
          <cell r="Y6394">
            <v>2941336</v>
          </cell>
          <cell r="Z6394" t="str">
            <v>TRANSPLANTE</v>
          </cell>
          <cell r="AA6394">
            <v>10</v>
          </cell>
          <cell r="AB6394" t="str">
            <v>MAQ. E EQUIPAMENTOS</v>
          </cell>
          <cell r="AC6394">
            <v>953</v>
          </cell>
          <cell r="AD6394" t="str">
            <v>BOM</v>
          </cell>
        </row>
        <row r="6395">
          <cell r="X6395">
            <v>13164</v>
          </cell>
          <cell r="Y6395">
            <v>2941337</v>
          </cell>
          <cell r="Z6395" t="str">
            <v>TRANSPLANTE</v>
          </cell>
          <cell r="AA6395">
            <v>10</v>
          </cell>
          <cell r="AB6395" t="str">
            <v>MAQ. E EQUIPAMENTOS</v>
          </cell>
          <cell r="AC6395">
            <v>953</v>
          </cell>
          <cell r="AD6395" t="str">
            <v>BOM</v>
          </cell>
        </row>
        <row r="6396">
          <cell r="X6396">
            <v>13165</v>
          </cell>
          <cell r="Y6396">
            <v>2941338</v>
          </cell>
          <cell r="Z6396" t="str">
            <v>TRANSPLANTE</v>
          </cell>
          <cell r="AA6396">
            <v>10</v>
          </cell>
          <cell r="AB6396" t="str">
            <v>MAQ. E EQUIPAMENTOS</v>
          </cell>
          <cell r="AC6396">
            <v>953</v>
          </cell>
          <cell r="AD6396" t="str">
            <v>BOM</v>
          </cell>
        </row>
        <row r="6397">
          <cell r="X6397">
            <v>13166</v>
          </cell>
          <cell r="Y6397">
            <v>2941339</v>
          </cell>
          <cell r="Z6397" t="str">
            <v>TRANSPLANTE</v>
          </cell>
          <cell r="AA6397">
            <v>10</v>
          </cell>
          <cell r="AB6397" t="str">
            <v>MAQ. E EQUIPAMENTOS</v>
          </cell>
          <cell r="AC6397">
            <v>953</v>
          </cell>
          <cell r="AD6397" t="str">
            <v>BOM</v>
          </cell>
        </row>
        <row r="6398">
          <cell r="X6398">
            <v>13167</v>
          </cell>
          <cell r="Y6398">
            <v>2941340</v>
          </cell>
          <cell r="Z6398" t="str">
            <v>TRANSPLANTE</v>
          </cell>
          <cell r="AA6398">
            <v>10</v>
          </cell>
          <cell r="AB6398" t="str">
            <v>MAQ. E EQUIPAMENTOS</v>
          </cell>
          <cell r="AC6398">
            <v>953</v>
          </cell>
          <cell r="AD6398" t="str">
            <v>BOM</v>
          </cell>
        </row>
        <row r="6399">
          <cell r="X6399">
            <v>13168</v>
          </cell>
          <cell r="Y6399">
            <v>2941341</v>
          </cell>
          <cell r="Z6399" t="str">
            <v>TRANSPLANTE</v>
          </cell>
          <cell r="AA6399">
            <v>10</v>
          </cell>
          <cell r="AB6399" t="str">
            <v>MAQ. E EQUIPAMENTOS</v>
          </cell>
          <cell r="AC6399">
            <v>953</v>
          </cell>
          <cell r="AD6399" t="str">
            <v>BOM</v>
          </cell>
        </row>
        <row r="6400">
          <cell r="X6400">
            <v>13169</v>
          </cell>
          <cell r="Y6400">
            <v>2941342</v>
          </cell>
          <cell r="Z6400" t="str">
            <v>TRANSPLANTE</v>
          </cell>
          <cell r="AA6400">
            <v>10</v>
          </cell>
          <cell r="AB6400" t="str">
            <v>MAQ. E EQUIPAMENTOS</v>
          </cell>
          <cell r="AC6400">
            <v>953</v>
          </cell>
          <cell r="AD6400" t="str">
            <v>BOM</v>
          </cell>
        </row>
        <row r="6401">
          <cell r="X6401">
            <v>13170</v>
          </cell>
          <cell r="Y6401">
            <v>2941343</v>
          </cell>
          <cell r="Z6401" t="str">
            <v>TRANSPLANTE</v>
          </cell>
          <cell r="AA6401">
            <v>10</v>
          </cell>
          <cell r="AB6401" t="str">
            <v>MAQ. E EQUIPAMENTOS</v>
          </cell>
          <cell r="AC6401">
            <v>953</v>
          </cell>
          <cell r="AD6401" t="str">
            <v>BOM</v>
          </cell>
        </row>
        <row r="6402">
          <cell r="X6402">
            <v>13171</v>
          </cell>
          <cell r="Y6402">
            <v>2941344</v>
          </cell>
          <cell r="Z6402" t="str">
            <v>TRANSPLANTE</v>
          </cell>
          <cell r="AA6402">
            <v>10</v>
          </cell>
          <cell r="AB6402" t="str">
            <v>MAQ. E EQUIPAMENTOS</v>
          </cell>
          <cell r="AC6402">
            <v>953</v>
          </cell>
          <cell r="AD6402" t="str">
            <v>BOM</v>
          </cell>
        </row>
        <row r="6403">
          <cell r="X6403">
            <v>13172</v>
          </cell>
          <cell r="Y6403">
            <v>2941345</v>
          </cell>
          <cell r="Z6403" t="str">
            <v>TRANSPLANTE</v>
          </cell>
          <cell r="AA6403">
            <v>10</v>
          </cell>
          <cell r="AB6403" t="str">
            <v>MAQ. E EQUIPAMENTOS</v>
          </cell>
          <cell r="AC6403">
            <v>953</v>
          </cell>
          <cell r="AD6403" t="str">
            <v>BOM</v>
          </cell>
        </row>
        <row r="6404">
          <cell r="X6404">
            <v>13173</v>
          </cell>
          <cell r="Y6404">
            <v>2941346</v>
          </cell>
          <cell r="Z6404" t="str">
            <v>TRANSPLANTE</v>
          </cell>
          <cell r="AA6404">
            <v>10</v>
          </cell>
          <cell r="AB6404" t="str">
            <v>MAQ. E EQUIPAMENTOS</v>
          </cell>
          <cell r="AC6404">
            <v>953</v>
          </cell>
          <cell r="AD6404" t="str">
            <v>BOM</v>
          </cell>
        </row>
        <row r="6405">
          <cell r="X6405">
            <v>13174</v>
          </cell>
          <cell r="Y6405">
            <v>2941347</v>
          </cell>
          <cell r="Z6405" t="str">
            <v>TRANSPLANTE</v>
          </cell>
          <cell r="AA6405">
            <v>10</v>
          </cell>
          <cell r="AB6405" t="str">
            <v>MAQ. E EQUIPAMENTOS</v>
          </cell>
          <cell r="AC6405">
            <v>953</v>
          </cell>
          <cell r="AD6405" t="str">
            <v>BOM</v>
          </cell>
        </row>
        <row r="6406">
          <cell r="X6406">
            <v>13175</v>
          </cell>
          <cell r="Y6406">
            <v>2941348</v>
          </cell>
          <cell r="Z6406" t="str">
            <v>TRANSPLANTE</v>
          </cell>
          <cell r="AA6406">
            <v>10</v>
          </cell>
          <cell r="AB6406" t="str">
            <v>MAQ. E EQUIPAMENTOS</v>
          </cell>
          <cell r="AC6406">
            <v>953</v>
          </cell>
          <cell r="AD6406" t="str">
            <v>BOM</v>
          </cell>
        </row>
        <row r="6407">
          <cell r="X6407">
            <v>13143</v>
          </cell>
          <cell r="Y6407" t="str">
            <v>-</v>
          </cell>
          <cell r="Z6407" t="str">
            <v>CENTRO CIRÚRGICO –  HEMODINÂMICA</v>
          </cell>
          <cell r="AA6407">
            <v>10</v>
          </cell>
          <cell r="AB6407" t="str">
            <v>MAQ. E EQUIPAMENTOS</v>
          </cell>
          <cell r="AC6407">
            <v>29201.325</v>
          </cell>
          <cell r="AD6407" t="str">
            <v>BOM</v>
          </cell>
        </row>
        <row r="6408">
          <cell r="X6408">
            <v>13177</v>
          </cell>
          <cell r="Y6408" t="str">
            <v>-</v>
          </cell>
          <cell r="Z6408" t="str">
            <v>GERÊNCIA DE DESENVOLVIMENTO DE PESSOAS</v>
          </cell>
          <cell r="AA6408">
            <v>10</v>
          </cell>
          <cell r="AB6408" t="str">
            <v>MAQ. E EQUIPAMENTOS</v>
          </cell>
          <cell r="AC6408">
            <v>974.45</v>
          </cell>
          <cell r="AD6408" t="str">
            <v>BOM</v>
          </cell>
        </row>
        <row r="6409">
          <cell r="X6409">
            <v>13133</v>
          </cell>
          <cell r="Y6409">
            <v>2960686</v>
          </cell>
          <cell r="Z6409" t="str">
            <v>TRANSPLANTE</v>
          </cell>
          <cell r="AA6409">
            <v>6</v>
          </cell>
          <cell r="AB6409" t="str">
            <v>MÓVEIS E UTENSÍLIOS</v>
          </cell>
          <cell r="AC6409">
            <v>1956.5</v>
          </cell>
          <cell r="AD6409" t="str">
            <v>BOM</v>
          </cell>
        </row>
        <row r="6410">
          <cell r="X6410">
            <v>13134</v>
          </cell>
          <cell r="Y6410">
            <v>2960687</v>
          </cell>
          <cell r="Z6410" t="str">
            <v>TRANSPLANTE</v>
          </cell>
          <cell r="AA6410">
            <v>6</v>
          </cell>
          <cell r="AB6410" t="str">
            <v>MÓVEIS E UTENSÍLIOS</v>
          </cell>
          <cell r="AC6410">
            <v>1956.5</v>
          </cell>
          <cell r="AD6410" t="str">
            <v>BOM</v>
          </cell>
        </row>
        <row r="6411">
          <cell r="X6411">
            <v>13135</v>
          </cell>
          <cell r="Y6411">
            <v>2960688</v>
          </cell>
          <cell r="Z6411" t="str">
            <v>TRANSPLANTE</v>
          </cell>
          <cell r="AA6411">
            <v>6</v>
          </cell>
          <cell r="AB6411" t="str">
            <v>MÓVEIS E UTENSÍLIOS</v>
          </cell>
          <cell r="AC6411">
            <v>1956.5</v>
          </cell>
          <cell r="AD6411" t="str">
            <v>BOM</v>
          </cell>
        </row>
        <row r="6412">
          <cell r="X6412">
            <v>13136</v>
          </cell>
          <cell r="Y6412">
            <v>2960689</v>
          </cell>
          <cell r="Z6412" t="str">
            <v>TRANSPLANTE</v>
          </cell>
          <cell r="AA6412">
            <v>6</v>
          </cell>
          <cell r="AB6412" t="str">
            <v>MÓVEIS E UTENSÍLIOS</v>
          </cell>
          <cell r="AC6412">
            <v>1956.5</v>
          </cell>
          <cell r="AD6412" t="str">
            <v>BOM</v>
          </cell>
        </row>
        <row r="6413">
          <cell r="X6413">
            <v>13137</v>
          </cell>
          <cell r="Y6413">
            <v>2960680</v>
          </cell>
          <cell r="Z6413" t="str">
            <v>TRANSPLANTE</v>
          </cell>
          <cell r="AA6413">
            <v>6</v>
          </cell>
          <cell r="AB6413" t="str">
            <v>MÓVEIS E UTENSÍLIOS</v>
          </cell>
          <cell r="AC6413">
            <v>1283</v>
          </cell>
          <cell r="AD6413" t="str">
            <v>BOM</v>
          </cell>
        </row>
        <row r="6414">
          <cell r="X6414">
            <v>13138</v>
          </cell>
          <cell r="Y6414">
            <v>2960681</v>
          </cell>
          <cell r="Z6414" t="str">
            <v>TRANSPLANTE</v>
          </cell>
          <cell r="AA6414">
            <v>6</v>
          </cell>
          <cell r="AB6414" t="str">
            <v>MÓVEIS E UTENSÍLIOS</v>
          </cell>
          <cell r="AC6414">
            <v>1283</v>
          </cell>
          <cell r="AD6414" t="str">
            <v>BOM</v>
          </cell>
        </row>
        <row r="6415">
          <cell r="X6415">
            <v>13139</v>
          </cell>
          <cell r="Y6415">
            <v>2960682</v>
          </cell>
          <cell r="Z6415" t="str">
            <v>TRANSPLANTE</v>
          </cell>
          <cell r="AA6415">
            <v>6</v>
          </cell>
          <cell r="AB6415" t="str">
            <v>MÓVEIS E UTENSÍLIOS</v>
          </cell>
          <cell r="AC6415">
            <v>1283</v>
          </cell>
          <cell r="AD6415" t="str">
            <v>BOM</v>
          </cell>
        </row>
        <row r="6416">
          <cell r="X6416">
            <v>13140</v>
          </cell>
          <cell r="Y6416">
            <v>2960683</v>
          </cell>
          <cell r="Z6416" t="str">
            <v>TRANSPLANTE</v>
          </cell>
          <cell r="AA6416">
            <v>6</v>
          </cell>
          <cell r="AB6416" t="str">
            <v>MÓVEIS E UTENSÍLIOS</v>
          </cell>
          <cell r="AC6416">
            <v>1283</v>
          </cell>
          <cell r="AD6416" t="str">
            <v>BOM</v>
          </cell>
        </row>
        <row r="6417">
          <cell r="X6417">
            <v>13141</v>
          </cell>
          <cell r="Y6417">
            <v>2960684</v>
          </cell>
          <cell r="Z6417" t="str">
            <v>TRANSPLANTE</v>
          </cell>
          <cell r="AA6417">
            <v>6</v>
          </cell>
          <cell r="AB6417" t="str">
            <v>MÓVEIS E UTENSÍLIOS</v>
          </cell>
          <cell r="AC6417">
            <v>1283</v>
          </cell>
          <cell r="AD6417" t="str">
            <v>BOM</v>
          </cell>
        </row>
        <row r="6418">
          <cell r="X6418">
            <v>13142</v>
          </cell>
          <cell r="Y6418">
            <v>2960685</v>
          </cell>
          <cell r="Z6418" t="str">
            <v>TRANSPLANTE</v>
          </cell>
          <cell r="AA6418">
            <v>6</v>
          </cell>
          <cell r="AB6418" t="str">
            <v>MÓVEIS E UTENSÍLIOS</v>
          </cell>
          <cell r="AC6418">
            <v>1283</v>
          </cell>
          <cell r="AD6418" t="str">
            <v>BOM</v>
          </cell>
        </row>
        <row r="6419">
          <cell r="X6419">
            <v>13180</v>
          </cell>
          <cell r="Y6419">
            <v>2961168</v>
          </cell>
          <cell r="Z6419" t="str">
            <v>TRANSPLANTE</v>
          </cell>
          <cell r="AA6419">
            <v>6</v>
          </cell>
          <cell r="AB6419" t="str">
            <v>MAQ. E EQUIPAMENTOS</v>
          </cell>
          <cell r="AC6419">
            <v>1042.5</v>
          </cell>
          <cell r="AD6419" t="str">
            <v>BOM</v>
          </cell>
        </row>
        <row r="6420">
          <cell r="X6420">
            <v>13181</v>
          </cell>
          <cell r="Y6420">
            <v>2961169</v>
          </cell>
          <cell r="Z6420" t="str">
            <v>TRANSPLANTE</v>
          </cell>
          <cell r="AA6420">
            <v>6</v>
          </cell>
          <cell r="AB6420" t="str">
            <v>MAQ. E EQUIPAMENTOS</v>
          </cell>
          <cell r="AC6420">
            <v>1042.5</v>
          </cell>
          <cell r="AD6420" t="str">
            <v>BOM</v>
          </cell>
        </row>
        <row r="6421">
          <cell r="X6421">
            <v>13182</v>
          </cell>
          <cell r="Y6421">
            <v>2961170</v>
          </cell>
          <cell r="Z6421" t="str">
            <v>TRANSPLANTE</v>
          </cell>
          <cell r="AA6421">
            <v>6</v>
          </cell>
          <cell r="AB6421" t="str">
            <v>MAQ. E EQUIPAMENTOS</v>
          </cell>
          <cell r="AC6421">
            <v>1042.5</v>
          </cell>
          <cell r="AD6421" t="str">
            <v>BOM</v>
          </cell>
        </row>
        <row r="6422">
          <cell r="X6422">
            <v>13183</v>
          </cell>
          <cell r="Y6422">
            <v>2961171</v>
          </cell>
          <cell r="Z6422" t="str">
            <v>TRANSPLANTE</v>
          </cell>
          <cell r="AA6422">
            <v>6</v>
          </cell>
          <cell r="AB6422" t="str">
            <v>MAQ. E EQUIPAMENTOS</v>
          </cell>
          <cell r="AC6422">
            <v>1042.5</v>
          </cell>
          <cell r="AD6422" t="str">
            <v>BOM</v>
          </cell>
        </row>
        <row r="6423">
          <cell r="X6423">
            <v>13184</v>
          </cell>
          <cell r="Y6423">
            <v>2961172</v>
          </cell>
          <cell r="Z6423" t="str">
            <v>TRANSPLANTE</v>
          </cell>
          <cell r="AA6423">
            <v>6</v>
          </cell>
          <cell r="AB6423" t="str">
            <v>MAQ. E EQUIPAMENTOS</v>
          </cell>
          <cell r="AC6423">
            <v>1042.5</v>
          </cell>
          <cell r="AD6423" t="str">
            <v>BOM</v>
          </cell>
        </row>
        <row r="6424">
          <cell r="X6424">
            <v>13185</v>
          </cell>
          <cell r="Y6424">
            <v>2961173</v>
          </cell>
          <cell r="Z6424" t="str">
            <v>TRANSPLANTE</v>
          </cell>
          <cell r="AA6424">
            <v>6</v>
          </cell>
          <cell r="AB6424" t="str">
            <v>MAQ. E EQUIPAMENTOS</v>
          </cell>
          <cell r="AC6424">
            <v>1042.5</v>
          </cell>
          <cell r="AD6424" t="str">
            <v>BOM</v>
          </cell>
        </row>
        <row r="6425">
          <cell r="X6425">
            <v>13186</v>
          </cell>
          <cell r="Y6425">
            <v>2961174</v>
          </cell>
          <cell r="Z6425" t="str">
            <v>TRANSPLANTE</v>
          </cell>
          <cell r="AA6425">
            <v>6</v>
          </cell>
          <cell r="AB6425" t="str">
            <v>MAQ. E EQUIPAMENTOS</v>
          </cell>
          <cell r="AC6425">
            <v>1042.5</v>
          </cell>
          <cell r="AD6425" t="str">
            <v>BOM</v>
          </cell>
        </row>
        <row r="6426">
          <cell r="X6426">
            <v>13188</v>
          </cell>
          <cell r="Y6426">
            <v>2961138</v>
          </cell>
          <cell r="Z6426" t="str">
            <v>HEMODINAMICA</v>
          </cell>
          <cell r="AA6426">
            <v>6</v>
          </cell>
          <cell r="AB6426" t="str">
            <v>MOVEIS E UTENSILIOS</v>
          </cell>
          <cell r="AC6426">
            <v>2500</v>
          </cell>
          <cell r="AD6426" t="str">
            <v>BOM</v>
          </cell>
        </row>
        <row r="6427">
          <cell r="X6427">
            <v>13189</v>
          </cell>
          <cell r="Y6427">
            <v>2961139</v>
          </cell>
          <cell r="Z6427" t="str">
            <v>HEMODINAMICA</v>
          </cell>
          <cell r="AA6427">
            <v>6</v>
          </cell>
          <cell r="AB6427" t="str">
            <v>MOVEIS E UTENSILIOS</v>
          </cell>
          <cell r="AC6427">
            <v>500</v>
          </cell>
          <cell r="AD6427" t="str">
            <v>BOM</v>
          </cell>
        </row>
        <row r="6428">
          <cell r="X6428">
            <v>13197</v>
          </cell>
          <cell r="Y6428">
            <v>2961153</v>
          </cell>
          <cell r="Z6428" t="str">
            <v>TRANSPLANTE</v>
          </cell>
          <cell r="AA6428">
            <v>6</v>
          </cell>
          <cell r="AB6428" t="str">
            <v>MOVEIS E UTENSILIOS</v>
          </cell>
          <cell r="AC6428">
            <v>675</v>
          </cell>
          <cell r="AD6428" t="str">
            <v>BOM</v>
          </cell>
        </row>
        <row r="6429">
          <cell r="X6429">
            <v>13198</v>
          </cell>
          <cell r="Y6429">
            <v>2961154</v>
          </cell>
          <cell r="Z6429" t="str">
            <v>TRANSPLANTE</v>
          </cell>
          <cell r="AA6429">
            <v>6</v>
          </cell>
          <cell r="AB6429" t="str">
            <v>MOVEIS E UTENSILIOS</v>
          </cell>
          <cell r="AC6429">
            <v>675</v>
          </cell>
          <cell r="AD6429" t="str">
            <v>BOM</v>
          </cell>
        </row>
        <row r="6430">
          <cell r="X6430">
            <v>13199</v>
          </cell>
          <cell r="Y6430">
            <v>2961155</v>
          </cell>
          <cell r="Z6430" t="str">
            <v>TRANSPLANTE</v>
          </cell>
          <cell r="AA6430">
            <v>6</v>
          </cell>
          <cell r="AB6430" t="str">
            <v>MOVEIS E UTENSILIOS</v>
          </cell>
          <cell r="AC6430">
            <v>675</v>
          </cell>
          <cell r="AD6430" t="str">
            <v>BOM</v>
          </cell>
        </row>
        <row r="6431">
          <cell r="X6431">
            <v>13200</v>
          </cell>
          <cell r="Y6431">
            <v>2961156</v>
          </cell>
          <cell r="Z6431" t="str">
            <v>TRANSPLANTE</v>
          </cell>
          <cell r="AA6431">
            <v>6</v>
          </cell>
          <cell r="AB6431" t="str">
            <v>MOVEIS E UTENSILIOS</v>
          </cell>
          <cell r="AC6431">
            <v>675</v>
          </cell>
          <cell r="AD6431" t="str">
            <v>BOM</v>
          </cell>
        </row>
        <row r="6432">
          <cell r="X6432">
            <v>13201</v>
          </cell>
          <cell r="Y6432">
            <v>2961157</v>
          </cell>
          <cell r="Z6432" t="str">
            <v>TRANSPLANTE</v>
          </cell>
          <cell r="AA6432">
            <v>6</v>
          </cell>
          <cell r="AB6432" t="str">
            <v>MOVEIS E UTENSILIOS</v>
          </cell>
          <cell r="AC6432">
            <v>675</v>
          </cell>
          <cell r="AD6432" t="str">
            <v>BOM</v>
          </cell>
        </row>
        <row r="6433">
          <cell r="X6433">
            <v>13202</v>
          </cell>
          <cell r="Y6433">
            <v>2961158</v>
          </cell>
          <cell r="Z6433" t="str">
            <v>TRANSPLANTE</v>
          </cell>
          <cell r="AA6433">
            <v>6</v>
          </cell>
          <cell r="AB6433" t="str">
            <v>MOVEIS E UTENSILIOS</v>
          </cell>
          <cell r="AC6433">
            <v>745</v>
          </cell>
          <cell r="AD6433" t="str">
            <v>BOM</v>
          </cell>
        </row>
        <row r="6434">
          <cell r="X6434">
            <v>13203</v>
          </cell>
          <cell r="Y6434">
            <v>2961159</v>
          </cell>
          <cell r="Z6434" t="str">
            <v>TRANSPLANTE</v>
          </cell>
          <cell r="AA6434">
            <v>6</v>
          </cell>
          <cell r="AB6434" t="str">
            <v>MOVEIS E UTENSILIOS</v>
          </cell>
          <cell r="AC6434">
            <v>745</v>
          </cell>
          <cell r="AD6434" t="str">
            <v>BOM</v>
          </cell>
        </row>
        <row r="6435">
          <cell r="X6435">
            <v>13204</v>
          </cell>
          <cell r="Y6435">
            <v>2961160</v>
          </cell>
          <cell r="Z6435" t="str">
            <v>TRANSPLANTE</v>
          </cell>
          <cell r="AA6435">
            <v>6</v>
          </cell>
          <cell r="AB6435" t="str">
            <v>MOVEIS E UTENSILIOS</v>
          </cell>
          <cell r="AC6435">
            <v>745</v>
          </cell>
          <cell r="AD6435" t="str">
            <v>BOM</v>
          </cell>
        </row>
        <row r="6436">
          <cell r="X6436">
            <v>13205</v>
          </cell>
          <cell r="Y6436">
            <v>2961161</v>
          </cell>
          <cell r="Z6436" t="str">
            <v>TRANSPLANTE</v>
          </cell>
          <cell r="AA6436">
            <v>6</v>
          </cell>
          <cell r="AB6436" t="str">
            <v>MOVEIS E UTENSILIOS</v>
          </cell>
          <cell r="AC6436">
            <v>745</v>
          </cell>
          <cell r="AD6436" t="str">
            <v>BOM</v>
          </cell>
        </row>
        <row r="6437">
          <cell r="X6437">
            <v>13206</v>
          </cell>
          <cell r="Y6437">
            <v>2961162</v>
          </cell>
          <cell r="Z6437" t="str">
            <v>TRANSPLANTE</v>
          </cell>
          <cell r="AA6437">
            <v>6</v>
          </cell>
          <cell r="AB6437" t="str">
            <v>MOVEIS E UTENSILIOS</v>
          </cell>
          <cell r="AC6437">
            <v>745</v>
          </cell>
          <cell r="AD6437" t="str">
            <v>BOM</v>
          </cell>
        </row>
        <row r="6438">
          <cell r="X6438">
            <v>13208</v>
          </cell>
          <cell r="Y6438">
            <v>2961131</v>
          </cell>
          <cell r="Z6438" t="str">
            <v>FISIOTERAPIA</v>
          </cell>
          <cell r="AA6438">
            <v>10</v>
          </cell>
          <cell r="AB6438" t="str">
            <v>MAQ. E EQUIPAMENTOS</v>
          </cell>
          <cell r="AC6438">
            <v>200</v>
          </cell>
          <cell r="AD6438" t="str">
            <v>BOM</v>
          </cell>
        </row>
        <row r="6439">
          <cell r="X6439">
            <v>13209</v>
          </cell>
          <cell r="Y6439">
            <v>2961132</v>
          </cell>
          <cell r="Z6439" t="str">
            <v>FISIOTERAPIA</v>
          </cell>
          <cell r="AA6439">
            <v>10</v>
          </cell>
          <cell r="AB6439" t="str">
            <v>MAQ. E EQUIPAMENTOS</v>
          </cell>
          <cell r="AC6439">
            <v>200</v>
          </cell>
          <cell r="AD6439" t="str">
            <v>BOM</v>
          </cell>
        </row>
        <row r="6440">
          <cell r="X6440">
            <v>13210</v>
          </cell>
          <cell r="Y6440">
            <v>2961130</v>
          </cell>
          <cell r="Z6440" t="str">
            <v>CENTRO CIRÚRGICO – SALA DE EQUIPAMENTOS</v>
          </cell>
          <cell r="AA6440">
            <v>10</v>
          </cell>
          <cell r="AB6440" t="str">
            <v>MAQ. E EQUIPAMENTOS</v>
          </cell>
          <cell r="AC6440">
            <v>6257</v>
          </cell>
          <cell r="AD6440" t="str">
            <v>BOM</v>
          </cell>
        </row>
        <row r="6441">
          <cell r="X6441">
            <v>13187</v>
          </cell>
          <cell r="Y6441">
            <v>2961245</v>
          </cell>
          <cell r="Z6441" t="str">
            <v>SEGURANÇA E TRANSPORTE</v>
          </cell>
          <cell r="AA6441">
            <v>10</v>
          </cell>
          <cell r="AB6441" t="str">
            <v>VEICULOS</v>
          </cell>
          <cell r="AC6441">
            <v>115250</v>
          </cell>
          <cell r="AD6441" t="str">
            <v>BOM</v>
          </cell>
        </row>
        <row r="6442">
          <cell r="X6442">
            <v>13212</v>
          </cell>
          <cell r="Y6442">
            <v>2961203</v>
          </cell>
          <cell r="Z6442" t="str">
            <v>TRANSPLANTE</v>
          </cell>
          <cell r="AA6442">
            <v>5</v>
          </cell>
          <cell r="AB6442" t="str">
            <v>EQUIP. DE INFORMÁTICA</v>
          </cell>
          <cell r="AC6442">
            <v>1049.95</v>
          </cell>
          <cell r="AD6442" t="str">
            <v>BOM</v>
          </cell>
        </row>
        <row r="6443">
          <cell r="X6443">
            <v>13213</v>
          </cell>
          <cell r="Y6443">
            <v>2961204</v>
          </cell>
          <cell r="Z6443" t="str">
            <v>TRANSPLANTE</v>
          </cell>
          <cell r="AA6443">
            <v>5</v>
          </cell>
          <cell r="AB6443" t="str">
            <v>EQUIP. DE INFORMÁTICA</v>
          </cell>
          <cell r="AC6443">
            <v>1449.95</v>
          </cell>
          <cell r="AD6443" t="str">
            <v>BOM</v>
          </cell>
        </row>
        <row r="6444">
          <cell r="X6444">
            <v>13214</v>
          </cell>
          <cell r="Y6444">
            <v>2961205</v>
          </cell>
          <cell r="Z6444" t="str">
            <v>TRANSPLANTE</v>
          </cell>
          <cell r="AA6444">
            <v>5</v>
          </cell>
          <cell r="AB6444" t="str">
            <v>EQUIP. DE INFORMÁTICA</v>
          </cell>
          <cell r="AC6444">
            <v>547.38</v>
          </cell>
          <cell r="AD6444" t="str">
            <v>BOM</v>
          </cell>
        </row>
        <row r="6445">
          <cell r="X6445">
            <v>13215</v>
          </cell>
          <cell r="Y6445">
            <v>2961206</v>
          </cell>
          <cell r="Z6445" t="str">
            <v>TRANSPLANTE</v>
          </cell>
          <cell r="AA6445">
            <v>5</v>
          </cell>
          <cell r="AB6445" t="str">
            <v>EQUIP. DE INFORMÁTICA</v>
          </cell>
          <cell r="AC6445">
            <v>200.075</v>
          </cell>
          <cell r="AD6445" t="str">
            <v>BOM</v>
          </cell>
        </row>
        <row r="6446">
          <cell r="X6446">
            <v>13216</v>
          </cell>
          <cell r="Y6446">
            <v>2961207</v>
          </cell>
          <cell r="Z6446" t="str">
            <v>TRANSPLANTE</v>
          </cell>
          <cell r="AA6446">
            <v>5</v>
          </cell>
          <cell r="AB6446" t="str">
            <v>EQUIP. DE INFORMÁTICA</v>
          </cell>
          <cell r="AC6446">
            <v>200.075</v>
          </cell>
          <cell r="AD6446" t="str">
            <v>BOM</v>
          </cell>
        </row>
        <row r="6447">
          <cell r="X6447">
            <v>13217</v>
          </cell>
          <cell r="Y6447">
            <v>2961208</v>
          </cell>
          <cell r="Z6447" t="str">
            <v>TRANSPLANTE</v>
          </cell>
          <cell r="AA6447">
            <v>5</v>
          </cell>
          <cell r="AB6447" t="str">
            <v>EQUIP. DE INFORMÁTICA</v>
          </cell>
          <cell r="AC6447">
            <v>200.075</v>
          </cell>
          <cell r="AD6447" t="str">
            <v>BOM</v>
          </cell>
        </row>
        <row r="6448">
          <cell r="X6448">
            <v>13218</v>
          </cell>
          <cell r="Y6448">
            <v>2961209</v>
          </cell>
          <cell r="Z6448" t="str">
            <v>TRANSPLANTE</v>
          </cell>
          <cell r="AA6448">
            <v>5</v>
          </cell>
          <cell r="AB6448" t="str">
            <v>EQUIP. DE INFORMÁTICA</v>
          </cell>
          <cell r="AC6448">
            <v>200.075</v>
          </cell>
          <cell r="AD6448" t="str">
            <v>BOM</v>
          </cell>
        </row>
        <row r="6449">
          <cell r="X6449">
            <v>13219</v>
          </cell>
          <cell r="Y6449">
            <v>2961210</v>
          </cell>
          <cell r="Z6449" t="str">
            <v>TRANSPLANTE</v>
          </cell>
          <cell r="AA6449">
            <v>5</v>
          </cell>
          <cell r="AB6449" t="str">
            <v>EQUIP. DE INFORMÁTICA</v>
          </cell>
          <cell r="AC6449">
            <v>200.075</v>
          </cell>
          <cell r="AD6449" t="str">
            <v>BOM</v>
          </cell>
        </row>
        <row r="6450">
          <cell r="X6450">
            <v>13220</v>
          </cell>
          <cell r="Y6450">
            <v>2961211</v>
          </cell>
          <cell r="Z6450" t="str">
            <v>TRANSPLANTE</v>
          </cell>
          <cell r="AA6450">
            <v>5</v>
          </cell>
          <cell r="AB6450" t="str">
            <v>EQUIP. DE INFORMÁTICA</v>
          </cell>
          <cell r="AC6450">
            <v>200.075</v>
          </cell>
          <cell r="AD6450" t="str">
            <v>BOM</v>
          </cell>
        </row>
        <row r="6451">
          <cell r="X6451">
            <v>13221</v>
          </cell>
          <cell r="Y6451">
            <v>2961212</v>
          </cell>
          <cell r="Z6451" t="str">
            <v>TRANSPLANTE</v>
          </cell>
          <cell r="AA6451">
            <v>5</v>
          </cell>
          <cell r="AB6451" t="str">
            <v>EQUIP. DE INFORMÁTICA</v>
          </cell>
          <cell r="AC6451">
            <v>200.075</v>
          </cell>
          <cell r="AD6451" t="str">
            <v>BOM</v>
          </cell>
        </row>
        <row r="6452">
          <cell r="X6452">
            <v>13222</v>
          </cell>
          <cell r="Y6452">
            <v>2961213</v>
          </cell>
          <cell r="Z6452" t="str">
            <v>TRANSPLANTE</v>
          </cell>
          <cell r="AA6452">
            <v>5</v>
          </cell>
          <cell r="AB6452" t="str">
            <v>EQUIP. DE INFORMÁTICA</v>
          </cell>
          <cell r="AC6452">
            <v>200.075</v>
          </cell>
          <cell r="AD6452" t="str">
            <v>BOM</v>
          </cell>
        </row>
        <row r="6453">
          <cell r="X6453">
            <v>13223</v>
          </cell>
          <cell r="Y6453">
            <v>2961214</v>
          </cell>
          <cell r="Z6453" t="str">
            <v>TRANSPLANTE</v>
          </cell>
          <cell r="AA6453">
            <v>5</v>
          </cell>
          <cell r="AB6453" t="str">
            <v>EQUIP. DE INFORMÁTICA</v>
          </cell>
          <cell r="AC6453">
            <v>200.075</v>
          </cell>
          <cell r="AD6453" t="str">
            <v>BOM</v>
          </cell>
        </row>
        <row r="6454">
          <cell r="X6454">
            <v>13224</v>
          </cell>
          <cell r="Y6454">
            <v>2961215</v>
          </cell>
          <cell r="Z6454" t="str">
            <v>TRANSPLANTE</v>
          </cell>
          <cell r="AA6454">
            <v>5</v>
          </cell>
          <cell r="AB6454" t="str">
            <v>EQUIP. DE INFORMÁTICA</v>
          </cell>
          <cell r="AC6454">
            <v>200.075</v>
          </cell>
          <cell r="AD6454" t="str">
            <v>BOM</v>
          </cell>
        </row>
        <row r="6455">
          <cell r="X6455">
            <v>13225</v>
          </cell>
          <cell r="Y6455">
            <v>2961216</v>
          </cell>
          <cell r="Z6455" t="str">
            <v>TRANSPLANTE</v>
          </cell>
          <cell r="AA6455">
            <v>5</v>
          </cell>
          <cell r="AB6455" t="str">
            <v>EQUIP. DE INFORMÁTICA</v>
          </cell>
          <cell r="AC6455">
            <v>200.075</v>
          </cell>
          <cell r="AD6455" t="str">
            <v>BOM</v>
          </cell>
        </row>
        <row r="6456">
          <cell r="X6456">
            <v>13226</v>
          </cell>
          <cell r="Y6456">
            <v>2961217</v>
          </cell>
          <cell r="Z6456" t="str">
            <v>TRANSPLANTE</v>
          </cell>
          <cell r="AA6456">
            <v>5</v>
          </cell>
          <cell r="AB6456" t="str">
            <v>EQUIP. DE INFORMÁTICA</v>
          </cell>
          <cell r="AC6456">
            <v>200.075</v>
          </cell>
          <cell r="AD6456" t="str">
            <v>BOM</v>
          </cell>
        </row>
        <row r="6457">
          <cell r="X6457">
            <v>13228</v>
          </cell>
          <cell r="Y6457">
            <v>2961218</v>
          </cell>
          <cell r="Z6457" t="str">
            <v>GALPÃO ALMOXARIFADO</v>
          </cell>
          <cell r="AA6457">
            <v>5</v>
          </cell>
          <cell r="AB6457" t="str">
            <v>EQUIP. DE INFORMÁTICA</v>
          </cell>
          <cell r="AC6457">
            <v>384.8</v>
          </cell>
          <cell r="AD6457" t="str">
            <v>BOM</v>
          </cell>
        </row>
        <row r="6458">
          <cell r="X6458">
            <v>13229</v>
          </cell>
          <cell r="Y6458">
            <v>2961218</v>
          </cell>
          <cell r="Z6458" t="str">
            <v>TRANSPLANTE</v>
          </cell>
          <cell r="AA6458">
            <v>5</v>
          </cell>
          <cell r="AB6458" t="str">
            <v>EQUIP. DE INFORMÁTICA</v>
          </cell>
          <cell r="AC6458">
            <v>589.95</v>
          </cell>
          <cell r="AD6458" t="str">
            <v>BOM</v>
          </cell>
        </row>
        <row r="6459">
          <cell r="X6459">
            <v>13227</v>
          </cell>
          <cell r="Y6459" t="str">
            <v>-</v>
          </cell>
          <cell r="Z6459" t="str">
            <v>CENTRO CIRÚRGICO –  HEMODINÂMICA</v>
          </cell>
          <cell r="AA6459">
            <v>5</v>
          </cell>
          <cell r="AB6459" t="str">
            <v>EQUIP. DE INFORMÁTICA</v>
          </cell>
          <cell r="AC6459">
            <v>560</v>
          </cell>
          <cell r="AD6459" t="str">
            <v>BOM</v>
          </cell>
        </row>
        <row r="6460">
          <cell r="X6460">
            <v>13207</v>
          </cell>
          <cell r="Y6460" t="str">
            <v>-</v>
          </cell>
          <cell r="Z6460" t="str">
            <v>AUDITÓRIO LUIZ RASSI – HGG</v>
          </cell>
          <cell r="AA6460">
            <v>5</v>
          </cell>
          <cell r="AB6460" t="str">
            <v>MAQ. E EQUIPAMENTOS</v>
          </cell>
          <cell r="AC6460">
            <v>599.5</v>
          </cell>
          <cell r="AD6460" t="str">
            <v>BOM</v>
          </cell>
        </row>
        <row r="6461">
          <cell r="X6461">
            <v>13211</v>
          </cell>
          <cell r="Y6461" t="str">
            <v>-</v>
          </cell>
          <cell r="Z6461" t="str">
            <v>CENTRO CIRÚRGICO - SALAS DE CIRURGIA</v>
          </cell>
          <cell r="AA6461">
            <v>10</v>
          </cell>
          <cell r="AB6461" t="str">
            <v>MAQ. E EQUIPAMENTOS</v>
          </cell>
          <cell r="AC6461">
            <v>638400</v>
          </cell>
          <cell r="AD6461" t="str">
            <v>BOM</v>
          </cell>
        </row>
        <row r="6462">
          <cell r="X6462">
            <v>13230</v>
          </cell>
          <cell r="Y6462" t="str">
            <v>-</v>
          </cell>
          <cell r="Z6462" t="str">
            <v>TRANSPLANTE</v>
          </cell>
          <cell r="AA6462">
            <v>8</v>
          </cell>
          <cell r="AB6462" t="str">
            <v>MAQ. E EQUIPAMENTOS</v>
          </cell>
          <cell r="AC6462">
            <v>2105.7778</v>
          </cell>
          <cell r="AD6462" t="str">
            <v>BOM</v>
          </cell>
        </row>
        <row r="6463">
          <cell r="X6463">
            <v>13231</v>
          </cell>
          <cell r="Y6463" t="str">
            <v>-</v>
          </cell>
          <cell r="Z6463" t="str">
            <v>TRANSPLANTE</v>
          </cell>
          <cell r="AA6463">
            <v>8</v>
          </cell>
          <cell r="AB6463" t="str">
            <v>MAQ. E EQUIPAMENTOS</v>
          </cell>
          <cell r="AC6463">
            <v>2105.7778</v>
          </cell>
          <cell r="AD6463" t="str">
            <v>BOM</v>
          </cell>
        </row>
        <row r="6464">
          <cell r="X6464">
            <v>13232</v>
          </cell>
          <cell r="Y6464" t="str">
            <v>-</v>
          </cell>
          <cell r="Z6464" t="str">
            <v>GALPÃO ALMOXARIFADO</v>
          </cell>
          <cell r="AA6464">
            <v>8</v>
          </cell>
          <cell r="AB6464" t="str">
            <v>MAQ. E EQUIPAMENTOS</v>
          </cell>
          <cell r="AC6464">
            <v>2105.7778</v>
          </cell>
          <cell r="AD6464" t="str">
            <v>BOM</v>
          </cell>
        </row>
        <row r="6465">
          <cell r="X6465">
            <v>13233</v>
          </cell>
          <cell r="Y6465" t="str">
            <v>-</v>
          </cell>
          <cell r="Z6465" t="str">
            <v>GALPÃO ALMOXARIFADO</v>
          </cell>
          <cell r="AA6465">
            <v>8</v>
          </cell>
          <cell r="AB6465" t="str">
            <v>MAQ. E EQUIPAMENTOS</v>
          </cell>
          <cell r="AC6465">
            <v>2105.7778</v>
          </cell>
          <cell r="AD6465" t="str">
            <v>BOM</v>
          </cell>
        </row>
        <row r="6466">
          <cell r="X6466">
            <v>13234</v>
          </cell>
          <cell r="Y6466" t="str">
            <v>-</v>
          </cell>
          <cell r="Z6466" t="str">
            <v>TRANSPLANTE</v>
          </cell>
          <cell r="AA6466">
            <v>8</v>
          </cell>
          <cell r="AB6466" t="str">
            <v>MAQ. E EQUIPAMENTOS</v>
          </cell>
          <cell r="AC6466">
            <v>2105.7778</v>
          </cell>
          <cell r="AD6466" t="str">
            <v>BOM</v>
          </cell>
        </row>
        <row r="6467">
          <cell r="X6467">
            <v>13235</v>
          </cell>
          <cell r="Y6467" t="str">
            <v>-</v>
          </cell>
          <cell r="Z6467" t="str">
            <v>TRANSPLANTE</v>
          </cell>
          <cell r="AA6467">
            <v>8</v>
          </cell>
          <cell r="AB6467" t="str">
            <v>MAQ. E EQUIPAMENTOS</v>
          </cell>
          <cell r="AC6467">
            <v>2105.7778</v>
          </cell>
          <cell r="AD6467" t="str">
            <v>BOM</v>
          </cell>
        </row>
        <row r="6468">
          <cell r="X6468">
            <v>13236</v>
          </cell>
          <cell r="Y6468" t="str">
            <v>-</v>
          </cell>
          <cell r="Z6468" t="str">
            <v>GALPÃO ALMOXARIFADO</v>
          </cell>
          <cell r="AA6468">
            <v>8</v>
          </cell>
          <cell r="AB6468" t="str">
            <v>MAQ. E EQUIPAMENTOS</v>
          </cell>
          <cell r="AC6468">
            <v>2105.7778</v>
          </cell>
          <cell r="AD6468" t="str">
            <v>BOM</v>
          </cell>
        </row>
        <row r="6469">
          <cell r="X6469">
            <v>13237</v>
          </cell>
          <cell r="Y6469" t="str">
            <v>-</v>
          </cell>
          <cell r="Z6469" t="str">
            <v>GALPÃO ALMOXARIFADO</v>
          </cell>
          <cell r="AA6469">
            <v>8</v>
          </cell>
          <cell r="AB6469" t="str">
            <v>MAQ. E EQUIPAMENTOS</v>
          </cell>
          <cell r="AC6469">
            <v>2105.7778</v>
          </cell>
          <cell r="AD6469" t="str">
            <v>BOM</v>
          </cell>
        </row>
        <row r="6470">
          <cell r="X6470">
            <v>13238</v>
          </cell>
          <cell r="Y6470" t="str">
            <v>-</v>
          </cell>
          <cell r="Z6470" t="str">
            <v>GALPÃO ALMOXARIFADO</v>
          </cell>
          <cell r="AA6470">
            <v>8</v>
          </cell>
          <cell r="AB6470" t="str">
            <v>MAQ. E EQUIPAMENTOS</v>
          </cell>
          <cell r="AC6470">
            <v>2105.7778</v>
          </cell>
          <cell r="AD6470" t="str">
            <v>BOM</v>
          </cell>
        </row>
        <row r="6471">
          <cell r="X6471">
            <v>13239</v>
          </cell>
          <cell r="Y6471" t="str">
            <v>-</v>
          </cell>
          <cell r="Z6471" t="str">
            <v>GALPÃO ALMOXARIFADO</v>
          </cell>
          <cell r="AA6471">
            <v>8</v>
          </cell>
          <cell r="AB6471" t="str">
            <v>MAQ. E EQUIPAMENTOS</v>
          </cell>
          <cell r="AC6471">
            <v>2105.7778</v>
          </cell>
          <cell r="AD6471" t="str">
            <v>BOM</v>
          </cell>
        </row>
        <row r="6472">
          <cell r="X6472">
            <v>13240</v>
          </cell>
          <cell r="Y6472" t="str">
            <v>-</v>
          </cell>
          <cell r="Z6472" t="str">
            <v>GALPÃO ALMOXARIFADO</v>
          </cell>
          <cell r="AA6472">
            <v>8</v>
          </cell>
          <cell r="AB6472" t="str">
            <v>MAQ. E EQUIPAMENTOS</v>
          </cell>
          <cell r="AC6472">
            <v>2105.7778</v>
          </cell>
          <cell r="AD6472" t="str">
            <v>BOM</v>
          </cell>
        </row>
        <row r="6473">
          <cell r="X6473">
            <v>13241</v>
          </cell>
          <cell r="Y6473" t="str">
            <v>-</v>
          </cell>
          <cell r="Z6473" t="str">
            <v>GALPÃO ALMOXARIFADO</v>
          </cell>
          <cell r="AA6473">
            <v>8</v>
          </cell>
          <cell r="AB6473" t="str">
            <v>MAQ. E EQUIPAMENTOS</v>
          </cell>
          <cell r="AC6473">
            <v>2105.7778</v>
          </cell>
          <cell r="AD6473" t="str">
            <v>BOM</v>
          </cell>
        </row>
        <row r="6474">
          <cell r="X6474">
            <v>13242</v>
          </cell>
          <cell r="Y6474" t="str">
            <v>-</v>
          </cell>
          <cell r="Z6474" t="str">
            <v>GALPÃO ALMOXARIFADO</v>
          </cell>
          <cell r="AA6474">
            <v>8</v>
          </cell>
          <cell r="AB6474" t="str">
            <v>MAQ. E EQUIPAMENTOS</v>
          </cell>
          <cell r="AC6474">
            <v>2105.7778</v>
          </cell>
          <cell r="AD6474" t="str">
            <v>BOM</v>
          </cell>
        </row>
        <row r="6475">
          <cell r="X6475">
            <v>13243</v>
          </cell>
          <cell r="Y6475" t="str">
            <v>-</v>
          </cell>
          <cell r="Z6475" t="str">
            <v>GALPÃO ALMOXARIFADO</v>
          </cell>
          <cell r="AA6475">
            <v>8</v>
          </cell>
          <cell r="AB6475" t="str">
            <v>MAQ. E EQUIPAMENTOS</v>
          </cell>
          <cell r="AC6475">
            <v>2105.7778</v>
          </cell>
          <cell r="AD6475" t="str">
            <v>BOM</v>
          </cell>
        </row>
        <row r="6476">
          <cell r="X6476">
            <v>13244</v>
          </cell>
          <cell r="Y6476" t="str">
            <v>-</v>
          </cell>
          <cell r="Z6476" t="str">
            <v>GALPÃO ALMOXARIFADO</v>
          </cell>
          <cell r="AA6476">
            <v>8</v>
          </cell>
          <cell r="AB6476" t="str">
            <v>MAQ. E EQUIPAMENTOS</v>
          </cell>
          <cell r="AC6476">
            <v>2105.7778</v>
          </cell>
          <cell r="AD6476" t="str">
            <v>BOM</v>
          </cell>
        </row>
        <row r="6477">
          <cell r="X6477">
            <v>13245</v>
          </cell>
          <cell r="Y6477" t="str">
            <v>-</v>
          </cell>
          <cell r="Z6477" t="str">
            <v>GALPÃO ALMOXARIFADO</v>
          </cell>
          <cell r="AA6477">
            <v>8</v>
          </cell>
          <cell r="AB6477" t="str">
            <v>MAQ. E EQUIPAMENTOS</v>
          </cell>
          <cell r="AC6477">
            <v>2105.7778</v>
          </cell>
          <cell r="AD6477" t="str">
            <v>BOM</v>
          </cell>
        </row>
        <row r="6478">
          <cell r="X6478">
            <v>13246</v>
          </cell>
          <cell r="Y6478" t="str">
            <v>-</v>
          </cell>
          <cell r="Z6478" t="str">
            <v>GALPÃO ALMOXARIFADO</v>
          </cell>
          <cell r="AA6478">
            <v>8</v>
          </cell>
          <cell r="AB6478" t="str">
            <v>MAQ. E EQUIPAMENTOS</v>
          </cell>
          <cell r="AC6478">
            <v>2105.7778</v>
          </cell>
          <cell r="AD6478" t="str">
            <v>BOM</v>
          </cell>
        </row>
        <row r="6479">
          <cell r="X6479">
            <v>13247</v>
          </cell>
          <cell r="Y6479" t="str">
            <v>-</v>
          </cell>
          <cell r="Z6479" t="str">
            <v>GALPÃO ALMOXARIFADO</v>
          </cell>
          <cell r="AA6479">
            <v>8</v>
          </cell>
          <cell r="AB6479" t="str">
            <v>MAQ. E EQUIPAMENTOS</v>
          </cell>
          <cell r="AC6479">
            <v>2105.7778</v>
          </cell>
          <cell r="AD6479" t="str">
            <v>BOM</v>
          </cell>
        </row>
        <row r="6480">
          <cell r="X6480">
            <v>13248</v>
          </cell>
          <cell r="Y6480" t="str">
            <v>-</v>
          </cell>
          <cell r="Z6480" t="str">
            <v>GALPÃO ALMOXARIFADO</v>
          </cell>
          <cell r="AA6480">
            <v>8</v>
          </cell>
          <cell r="AB6480" t="str">
            <v>MAQ. E EQUIPAMENTOS</v>
          </cell>
          <cell r="AC6480">
            <v>2105.7778</v>
          </cell>
          <cell r="AD6480" t="str">
            <v>BOM</v>
          </cell>
        </row>
        <row r="6481">
          <cell r="X6481">
            <v>13249</v>
          </cell>
          <cell r="Y6481" t="str">
            <v>-</v>
          </cell>
          <cell r="Z6481" t="str">
            <v>GALPÃO ALMOXARIFADO</v>
          </cell>
          <cell r="AA6481">
            <v>8</v>
          </cell>
          <cell r="AB6481" t="str">
            <v>MAQ. E EQUIPAMENTOS</v>
          </cell>
          <cell r="AC6481">
            <v>2105.7778</v>
          </cell>
          <cell r="AD6481" t="str">
            <v>BOM</v>
          </cell>
        </row>
        <row r="6482">
          <cell r="X6482">
            <v>13250</v>
          </cell>
          <cell r="Y6482" t="str">
            <v>-</v>
          </cell>
          <cell r="Z6482" t="str">
            <v>GALPÃO ALMOXARIFADO</v>
          </cell>
          <cell r="AA6482">
            <v>8</v>
          </cell>
          <cell r="AB6482" t="str">
            <v>MAQ. E EQUIPAMENTOS</v>
          </cell>
          <cell r="AC6482">
            <v>2105.7778</v>
          </cell>
          <cell r="AD6482" t="str">
            <v>BOM</v>
          </cell>
        </row>
        <row r="6483">
          <cell r="X6483">
            <v>13251</v>
          </cell>
          <cell r="Y6483" t="str">
            <v>-</v>
          </cell>
          <cell r="Z6483" t="str">
            <v>GALPÃO ALMOXARIFADO</v>
          </cell>
          <cell r="AA6483">
            <v>8</v>
          </cell>
          <cell r="AB6483" t="str">
            <v>MAQ. E EQUIPAMENTOS</v>
          </cell>
          <cell r="AC6483">
            <v>2105.7778</v>
          </cell>
          <cell r="AD6483" t="str">
            <v>BOM</v>
          </cell>
        </row>
        <row r="6484">
          <cell r="X6484">
            <v>13252</v>
          </cell>
          <cell r="Y6484" t="str">
            <v>-</v>
          </cell>
          <cell r="Z6484" t="str">
            <v>GALPÃO ALMOXARIFADO</v>
          </cell>
          <cell r="AA6484">
            <v>8</v>
          </cell>
          <cell r="AB6484" t="str">
            <v>MAQ. E EQUIPAMENTOS</v>
          </cell>
          <cell r="AC6484">
            <v>2105.7778</v>
          </cell>
          <cell r="AD6484" t="str">
            <v>BOM</v>
          </cell>
        </row>
        <row r="6485">
          <cell r="X6485">
            <v>13253</v>
          </cell>
          <cell r="Y6485" t="str">
            <v>-</v>
          </cell>
          <cell r="Z6485" t="str">
            <v>GALPÃO ALMOXARIFADO</v>
          </cell>
          <cell r="AA6485">
            <v>8</v>
          </cell>
          <cell r="AB6485" t="str">
            <v>MAQ. E EQUIPAMENTOS</v>
          </cell>
          <cell r="AC6485">
            <v>2105.7778</v>
          </cell>
          <cell r="AD6485" t="str">
            <v>BOM</v>
          </cell>
        </row>
        <row r="6486">
          <cell r="X6486">
            <v>13254</v>
          </cell>
          <cell r="Y6486" t="str">
            <v>-</v>
          </cell>
          <cell r="Z6486" t="str">
            <v>GALPÃO ALMOXARIFADO</v>
          </cell>
          <cell r="AA6486">
            <v>8</v>
          </cell>
          <cell r="AB6486" t="str">
            <v>MAQ. E EQUIPAMENTOS</v>
          </cell>
          <cell r="AC6486">
            <v>2105.7778</v>
          </cell>
          <cell r="AD6486" t="str">
            <v>BOM</v>
          </cell>
        </row>
        <row r="6487">
          <cell r="X6487">
            <v>13255</v>
          </cell>
          <cell r="Y6487" t="str">
            <v>-</v>
          </cell>
          <cell r="Z6487" t="str">
            <v>GALPÃO ALMOXARIFADO</v>
          </cell>
          <cell r="AA6487">
            <v>8</v>
          </cell>
          <cell r="AB6487" t="str">
            <v>MAQ. E EQUIPAMENTOS</v>
          </cell>
          <cell r="AC6487">
            <v>2105.7778</v>
          </cell>
          <cell r="AD6487" t="str">
            <v>BOM</v>
          </cell>
        </row>
        <row r="6488">
          <cell r="X6488">
            <v>13256</v>
          </cell>
          <cell r="Y6488" t="str">
            <v>-</v>
          </cell>
          <cell r="Z6488" t="str">
            <v>GALPÃO ALMOXARIFADO</v>
          </cell>
          <cell r="AA6488">
            <v>8</v>
          </cell>
          <cell r="AB6488" t="str">
            <v>MAQ. E EQUIPAMENTOS</v>
          </cell>
          <cell r="AC6488">
            <v>2105.7778</v>
          </cell>
          <cell r="AD6488" t="str">
            <v>BOM</v>
          </cell>
        </row>
        <row r="6489">
          <cell r="X6489">
            <v>13257</v>
          </cell>
          <cell r="Y6489" t="str">
            <v>-</v>
          </cell>
          <cell r="Z6489" t="str">
            <v>GALPÃO ALMOXARIFADO</v>
          </cell>
          <cell r="AA6489">
            <v>8</v>
          </cell>
          <cell r="AB6489" t="str">
            <v>MAQ. E EQUIPAMENTOS</v>
          </cell>
          <cell r="AC6489">
            <v>2105.7778</v>
          </cell>
          <cell r="AD6489" t="str">
            <v>BOM</v>
          </cell>
        </row>
        <row r="6490">
          <cell r="X6490">
            <v>13258</v>
          </cell>
          <cell r="Y6490" t="str">
            <v>-</v>
          </cell>
          <cell r="Z6490" t="str">
            <v>GALPÃO ALMOXARIFADO</v>
          </cell>
          <cell r="AA6490">
            <v>8</v>
          </cell>
          <cell r="AB6490" t="str">
            <v>MAQ. E EQUIPAMENTOS</v>
          </cell>
          <cell r="AC6490">
            <v>2105.7778</v>
          </cell>
          <cell r="AD6490" t="str">
            <v>BOM</v>
          </cell>
        </row>
        <row r="6491">
          <cell r="X6491">
            <v>13259</v>
          </cell>
          <cell r="Y6491" t="str">
            <v>-</v>
          </cell>
          <cell r="Z6491" t="str">
            <v>GALPÃO ALMOXARIFADO</v>
          </cell>
          <cell r="AA6491">
            <v>8</v>
          </cell>
          <cell r="AB6491" t="str">
            <v>MAQ. E EQUIPAMENTOS</v>
          </cell>
          <cell r="AC6491">
            <v>2105.7778</v>
          </cell>
          <cell r="AD6491" t="str">
            <v>BOM</v>
          </cell>
        </row>
        <row r="6492">
          <cell r="X6492">
            <v>13260</v>
          </cell>
          <cell r="Y6492" t="str">
            <v>-</v>
          </cell>
          <cell r="Z6492" t="str">
            <v>GALPÃO ALMOXARIFADO</v>
          </cell>
          <cell r="AA6492">
            <v>8</v>
          </cell>
          <cell r="AB6492" t="str">
            <v>MAQ. E EQUIPAMENTOS</v>
          </cell>
          <cell r="AC6492">
            <v>2105.7778</v>
          </cell>
          <cell r="AD6492" t="str">
            <v>BOM</v>
          </cell>
        </row>
        <row r="6493">
          <cell r="X6493">
            <v>13261</v>
          </cell>
          <cell r="Y6493" t="str">
            <v>-</v>
          </cell>
          <cell r="Z6493" t="str">
            <v>GALPÃO ALMOXARIFADO</v>
          </cell>
          <cell r="AA6493">
            <v>8</v>
          </cell>
          <cell r="AB6493" t="str">
            <v>MAQ. E EQUIPAMENTOS</v>
          </cell>
          <cell r="AC6493">
            <v>2105.7778</v>
          </cell>
          <cell r="AD6493" t="str">
            <v>BOM</v>
          </cell>
        </row>
        <row r="6494">
          <cell r="X6494">
            <v>13262</v>
          </cell>
          <cell r="Y6494" t="str">
            <v>-</v>
          </cell>
          <cell r="Z6494" t="str">
            <v>GALPÃO ALMOXARIFADO</v>
          </cell>
          <cell r="AA6494">
            <v>8</v>
          </cell>
          <cell r="AB6494" t="str">
            <v>MAQ. E EQUIPAMENTOS</v>
          </cell>
          <cell r="AC6494">
            <v>2105.7778</v>
          </cell>
          <cell r="AD6494" t="str">
            <v>BOM</v>
          </cell>
        </row>
        <row r="6495">
          <cell r="X6495">
            <v>13263</v>
          </cell>
          <cell r="Y6495" t="str">
            <v>-</v>
          </cell>
          <cell r="Z6495" t="str">
            <v>GALPÃO ALMOXARIFADO</v>
          </cell>
          <cell r="AA6495">
            <v>8</v>
          </cell>
          <cell r="AB6495" t="str">
            <v>MAQ. E EQUIPAMENTOS</v>
          </cell>
          <cell r="AC6495">
            <v>2105.7778</v>
          </cell>
          <cell r="AD6495" t="str">
            <v>BOM</v>
          </cell>
        </row>
        <row r="6496">
          <cell r="X6496">
            <v>13264</v>
          </cell>
          <cell r="Y6496" t="str">
            <v>-</v>
          </cell>
          <cell r="Z6496" t="str">
            <v>GALPÃO ALMOXARIFADO</v>
          </cell>
          <cell r="AA6496">
            <v>8</v>
          </cell>
          <cell r="AB6496" t="str">
            <v>MAQ. E EQUIPAMENTOS</v>
          </cell>
          <cell r="AC6496">
            <v>2105.7778</v>
          </cell>
          <cell r="AD6496" t="str">
            <v>BOM</v>
          </cell>
        </row>
        <row r="6497">
          <cell r="X6497">
            <v>13265</v>
          </cell>
          <cell r="Y6497" t="str">
            <v>-</v>
          </cell>
          <cell r="Z6497" t="str">
            <v>GALPÃO ALMOXARIFADO</v>
          </cell>
          <cell r="AA6497">
            <v>8</v>
          </cell>
          <cell r="AB6497" t="str">
            <v>MAQ. E EQUIPAMENTOS</v>
          </cell>
          <cell r="AC6497">
            <v>2105.7778</v>
          </cell>
          <cell r="AD6497" t="str">
            <v>BOM</v>
          </cell>
        </row>
        <row r="6498">
          <cell r="X6498">
            <v>13266</v>
          </cell>
          <cell r="Y6498" t="str">
            <v>-</v>
          </cell>
          <cell r="Z6498" t="str">
            <v>GALPÃO ALMOXARIFADO</v>
          </cell>
          <cell r="AA6498">
            <v>8</v>
          </cell>
          <cell r="AB6498" t="str">
            <v>MAQ. E EQUIPAMENTOS</v>
          </cell>
          <cell r="AC6498">
            <v>2105.7778</v>
          </cell>
          <cell r="AD6498" t="str">
            <v>BOM</v>
          </cell>
        </row>
        <row r="6499">
          <cell r="X6499">
            <v>13267</v>
          </cell>
          <cell r="Y6499" t="str">
            <v>-</v>
          </cell>
          <cell r="Z6499" t="str">
            <v>GALPÃO ALMOXARIFADO</v>
          </cell>
          <cell r="AA6499">
            <v>8</v>
          </cell>
          <cell r="AB6499" t="str">
            <v>MAQ. E EQUIPAMENTOS</v>
          </cell>
          <cell r="AC6499">
            <v>2105.7778</v>
          </cell>
          <cell r="AD6499" t="str">
            <v>BOM</v>
          </cell>
        </row>
        <row r="6500">
          <cell r="X6500">
            <v>13268</v>
          </cell>
          <cell r="Y6500" t="str">
            <v>-</v>
          </cell>
          <cell r="Z6500" t="str">
            <v>GALPÃO ALMOXARIFADO</v>
          </cell>
          <cell r="AA6500">
            <v>8</v>
          </cell>
          <cell r="AB6500" t="str">
            <v>MAQ. E EQUIPAMENTOS</v>
          </cell>
          <cell r="AC6500">
            <v>2105.7778</v>
          </cell>
          <cell r="AD6500" t="str">
            <v>BOM</v>
          </cell>
        </row>
        <row r="6501">
          <cell r="X6501">
            <v>13269</v>
          </cell>
          <cell r="Y6501" t="str">
            <v>-</v>
          </cell>
          <cell r="Z6501" t="str">
            <v>GALPÃO ALMOXARIFADO</v>
          </cell>
          <cell r="AA6501">
            <v>8</v>
          </cell>
          <cell r="AB6501" t="str">
            <v>MAQ. E EQUIPAMENTOS</v>
          </cell>
          <cell r="AC6501">
            <v>2105.7778</v>
          </cell>
          <cell r="AD6501" t="str">
            <v>BOM</v>
          </cell>
        </row>
        <row r="6502">
          <cell r="X6502">
            <v>13270</v>
          </cell>
          <cell r="Y6502" t="str">
            <v>-</v>
          </cell>
          <cell r="Z6502" t="str">
            <v>GALPÃO ALMOXARIFADO</v>
          </cell>
          <cell r="AA6502">
            <v>8</v>
          </cell>
          <cell r="AB6502" t="str">
            <v>MAQ. E EQUIPAMENTOS</v>
          </cell>
          <cell r="AC6502">
            <v>2105.7778</v>
          </cell>
          <cell r="AD6502" t="str">
            <v>BOM</v>
          </cell>
        </row>
        <row r="6503">
          <cell r="X6503">
            <v>13271</v>
          </cell>
          <cell r="Y6503" t="str">
            <v>-</v>
          </cell>
          <cell r="Z6503" t="str">
            <v>GALPÃO ALMOXARIFADO</v>
          </cell>
          <cell r="AA6503">
            <v>8</v>
          </cell>
          <cell r="AB6503" t="str">
            <v>MAQ. E EQUIPAMENTOS</v>
          </cell>
          <cell r="AC6503">
            <v>2105.7778</v>
          </cell>
          <cell r="AD6503" t="str">
            <v>BOM</v>
          </cell>
        </row>
        <row r="6504">
          <cell r="X6504">
            <v>13272</v>
          </cell>
          <cell r="Y6504" t="str">
            <v>-</v>
          </cell>
          <cell r="Z6504" t="str">
            <v>GALPÃO ALMOXARIFADO</v>
          </cell>
          <cell r="AA6504">
            <v>8</v>
          </cell>
          <cell r="AB6504" t="str">
            <v>MAQ. E EQUIPAMENTOS</v>
          </cell>
          <cell r="AC6504">
            <v>2105.7778</v>
          </cell>
          <cell r="AD6504" t="str">
            <v>BOM</v>
          </cell>
        </row>
        <row r="6505">
          <cell r="X6505">
            <v>13273</v>
          </cell>
          <cell r="Y6505" t="str">
            <v>-</v>
          </cell>
          <cell r="Z6505" t="str">
            <v>GALPÃO ALMOXARIFADO</v>
          </cell>
          <cell r="AA6505">
            <v>8</v>
          </cell>
          <cell r="AB6505" t="str">
            <v>MAQ. E EQUIPAMENTOS</v>
          </cell>
          <cell r="AC6505">
            <v>2105.7778</v>
          </cell>
          <cell r="AD6505" t="str">
            <v>BOM</v>
          </cell>
        </row>
        <row r="6506">
          <cell r="X6506">
            <v>13274</v>
          </cell>
          <cell r="Y6506" t="str">
            <v>-</v>
          </cell>
          <cell r="Z6506" t="str">
            <v>GALPÃO ALMOXARIFADO</v>
          </cell>
          <cell r="AA6506">
            <v>8</v>
          </cell>
          <cell r="AB6506" t="str">
            <v>MAQ. E EQUIPAMENTOS</v>
          </cell>
          <cell r="AC6506">
            <v>2105.7778</v>
          </cell>
          <cell r="AD6506" t="str">
            <v>BOM</v>
          </cell>
        </row>
        <row r="6507">
          <cell r="X6507">
            <v>13178</v>
          </cell>
          <cell r="Y6507" t="str">
            <v>-</v>
          </cell>
          <cell r="Z6507" t="str">
            <v>SUBESTAÇÃO ELETRICA</v>
          </cell>
          <cell r="AA6507">
            <v>20</v>
          </cell>
          <cell r="AB6507" t="str">
            <v>MAQ. E EQUIPAMENTOS</v>
          </cell>
          <cell r="AC6507">
            <v>51442</v>
          </cell>
          <cell r="AD6507" t="str">
            <v>BOM</v>
          </cell>
        </row>
        <row r="6508">
          <cell r="X6508">
            <v>13179</v>
          </cell>
          <cell r="Y6508" t="str">
            <v>-</v>
          </cell>
          <cell r="Z6508" t="str">
            <v>SUBESTAÇÃO ELETRICA</v>
          </cell>
          <cell r="AA6508">
            <v>20</v>
          </cell>
          <cell r="AB6508" t="str">
            <v>MAQ. E EQUIPAMENTOS</v>
          </cell>
          <cell r="AC6508">
            <v>51442</v>
          </cell>
          <cell r="AD6508" t="str">
            <v>BOM</v>
          </cell>
        </row>
        <row r="6509">
          <cell r="X6509">
            <v>13281</v>
          </cell>
          <cell r="Y6509" t="str">
            <v>-</v>
          </cell>
          <cell r="Z6509" t="str">
            <v>FISIOTERAPIA</v>
          </cell>
          <cell r="AA6509">
            <v>8</v>
          </cell>
          <cell r="AB6509" t="str">
            <v>MOVEIS E UTENSILIOS</v>
          </cell>
          <cell r="AC6509">
            <v>25.95</v>
          </cell>
          <cell r="AD6509" t="str">
            <v>BOM</v>
          </cell>
        </row>
        <row r="6510">
          <cell r="X6510">
            <v>13280</v>
          </cell>
          <cell r="Y6510" t="str">
            <v>-</v>
          </cell>
          <cell r="Z6510" t="str">
            <v>FISIOTERAPIA</v>
          </cell>
          <cell r="AA6510">
            <v>8</v>
          </cell>
          <cell r="AB6510" t="str">
            <v>MOVEIS E UTENSILIOS</v>
          </cell>
          <cell r="AC6510">
            <v>25.95</v>
          </cell>
          <cell r="AD6510" t="str">
            <v>BOM</v>
          </cell>
        </row>
        <row r="6511">
          <cell r="X6511">
            <v>13284</v>
          </cell>
          <cell r="Y6511" t="str">
            <v>-</v>
          </cell>
          <cell r="Z6511" t="str">
            <v>FISIOTERAPIA</v>
          </cell>
          <cell r="AA6511">
            <v>8</v>
          </cell>
          <cell r="AB6511" t="str">
            <v>MOVEIS E UTENSILIOS</v>
          </cell>
          <cell r="AC6511">
            <v>39.72</v>
          </cell>
          <cell r="AD6511" t="str">
            <v>BOM</v>
          </cell>
        </row>
        <row r="6512">
          <cell r="X6512">
            <v>13285</v>
          </cell>
          <cell r="Y6512" t="str">
            <v>-</v>
          </cell>
          <cell r="Z6512" t="str">
            <v>FISIOTERAPIA</v>
          </cell>
          <cell r="AA6512">
            <v>8</v>
          </cell>
          <cell r="AB6512" t="str">
            <v>MOVEIS E UTENSILIOS</v>
          </cell>
          <cell r="AC6512">
            <v>39.72</v>
          </cell>
          <cell r="AD6512" t="str">
            <v>BOM</v>
          </cell>
        </row>
        <row r="6513">
          <cell r="X6513">
            <v>13290</v>
          </cell>
          <cell r="Y6513" t="str">
            <v>-</v>
          </cell>
          <cell r="Z6513" t="str">
            <v>FISIOTERAPIA</v>
          </cell>
          <cell r="AA6513">
            <v>8</v>
          </cell>
          <cell r="AB6513" t="str">
            <v>MOVEIS E UTENSILIOS</v>
          </cell>
          <cell r="AC6513">
            <v>87</v>
          </cell>
          <cell r="AD6513" t="str">
            <v>BOM</v>
          </cell>
        </row>
        <row r="6514">
          <cell r="X6514">
            <v>13293</v>
          </cell>
          <cell r="Y6514" t="str">
            <v>-</v>
          </cell>
          <cell r="Z6514" t="str">
            <v>FISIOTERAPIA</v>
          </cell>
          <cell r="AA6514">
            <v>8</v>
          </cell>
          <cell r="AB6514" t="str">
            <v>MOVEIS E UTENSILIOS</v>
          </cell>
          <cell r="AC6514">
            <v>87</v>
          </cell>
          <cell r="AD6514" t="str">
            <v>BOM</v>
          </cell>
        </row>
        <row r="6515">
          <cell r="X6515">
            <v>13278</v>
          </cell>
          <cell r="Y6515" t="str">
            <v>-</v>
          </cell>
          <cell r="Z6515" t="str">
            <v>FISIOTERAPIA</v>
          </cell>
          <cell r="AA6515">
            <v>8</v>
          </cell>
          <cell r="AB6515" t="str">
            <v>MOVEIS E UTENSILIOS</v>
          </cell>
          <cell r="AC6515">
            <v>15.6</v>
          </cell>
          <cell r="AD6515" t="str">
            <v>BOM</v>
          </cell>
        </row>
        <row r="6516">
          <cell r="X6516">
            <v>13279</v>
          </cell>
          <cell r="Y6516" t="str">
            <v>-</v>
          </cell>
          <cell r="Z6516" t="str">
            <v>FISIOTERAPIA</v>
          </cell>
          <cell r="AA6516">
            <v>8</v>
          </cell>
          <cell r="AB6516" t="str">
            <v>MOVEIS E UTENSILIOS</v>
          </cell>
          <cell r="AC6516">
            <v>15.6</v>
          </cell>
          <cell r="AD6516" t="str">
            <v>BOM</v>
          </cell>
        </row>
        <row r="6517">
          <cell r="X6517">
            <v>13289</v>
          </cell>
          <cell r="Y6517" t="str">
            <v>-</v>
          </cell>
          <cell r="Z6517" t="str">
            <v>FISIOTERAPIA</v>
          </cell>
          <cell r="AA6517">
            <v>8</v>
          </cell>
          <cell r="AB6517" t="str">
            <v>MOVEIS E UTENSILIOS</v>
          </cell>
          <cell r="AC6517">
            <v>98.495</v>
          </cell>
          <cell r="AD6517" t="str">
            <v>BOM</v>
          </cell>
        </row>
        <row r="6518">
          <cell r="X6518">
            <v>13288</v>
          </cell>
          <cell r="Y6518" t="str">
            <v>-</v>
          </cell>
          <cell r="Z6518" t="str">
            <v>FISIOTERAPIA</v>
          </cell>
          <cell r="AA6518">
            <v>8</v>
          </cell>
          <cell r="AB6518" t="str">
            <v>MOVEIS E UTENSILIOS</v>
          </cell>
          <cell r="AC6518">
            <v>98.495</v>
          </cell>
          <cell r="AD6518" t="str">
            <v>BOM</v>
          </cell>
        </row>
        <row r="6519">
          <cell r="X6519">
            <v>13287</v>
          </cell>
          <cell r="Y6519" t="str">
            <v>-</v>
          </cell>
          <cell r="Z6519" t="str">
            <v>FISIOTERAPIA</v>
          </cell>
          <cell r="AA6519">
            <v>8</v>
          </cell>
          <cell r="AB6519" t="str">
            <v>MOVEIS E UTENSILIOS</v>
          </cell>
          <cell r="AC6519">
            <v>65.4513</v>
          </cell>
          <cell r="AD6519" t="str">
            <v>BOM</v>
          </cell>
        </row>
        <row r="6520">
          <cell r="X6520">
            <v>13286</v>
          </cell>
          <cell r="Y6520" t="str">
            <v>-</v>
          </cell>
          <cell r="Z6520" t="str">
            <v>FISIOTERAPIA</v>
          </cell>
          <cell r="AA6520">
            <v>8</v>
          </cell>
          <cell r="AB6520" t="str">
            <v>MOVEIS E UTENSILIOS</v>
          </cell>
          <cell r="AC6520">
            <v>65.45</v>
          </cell>
          <cell r="AD6520" t="str">
            <v>BOM</v>
          </cell>
        </row>
        <row r="6521">
          <cell r="X6521">
            <v>13294</v>
          </cell>
          <cell r="Y6521" t="str">
            <v>-</v>
          </cell>
          <cell r="Z6521" t="str">
            <v>LABORATÓRIO REPOUSO</v>
          </cell>
          <cell r="AA6521">
            <v>6</v>
          </cell>
          <cell r="AB6521" t="str">
            <v>MAQ. E EQUIPAMENTOS</v>
          </cell>
          <cell r="AC6521">
            <v>1015.535</v>
          </cell>
          <cell r="AD6521" t="str">
            <v>BOM</v>
          </cell>
        </row>
        <row r="6522">
          <cell r="X6522">
            <v>13295</v>
          </cell>
          <cell r="Y6522" t="str">
            <v>-</v>
          </cell>
          <cell r="Z6522" t="str">
            <v>LABORATÓRIO TRIAGEM</v>
          </cell>
          <cell r="AA6522">
            <v>6</v>
          </cell>
          <cell r="AB6522" t="str">
            <v>MAQ. E EQUIPAMENTOS</v>
          </cell>
          <cell r="AC6522">
            <v>1015.535</v>
          </cell>
          <cell r="AD6522" t="str">
            <v>BOM</v>
          </cell>
        </row>
        <row r="6523">
          <cell r="X6523">
            <v>13296</v>
          </cell>
          <cell r="Y6523" t="str">
            <v>-</v>
          </cell>
          <cell r="Z6523" t="str">
            <v>LABORATÓRIO GERENCIA</v>
          </cell>
          <cell r="AA6523">
            <v>6</v>
          </cell>
          <cell r="AB6523" t="str">
            <v>MAQ. E EQUIPAMENTOS</v>
          </cell>
          <cell r="AC6523">
            <v>1015.54</v>
          </cell>
          <cell r="AD6523" t="str">
            <v>BOM</v>
          </cell>
        </row>
        <row r="6524">
          <cell r="X6524">
            <v>13297</v>
          </cell>
          <cell r="Y6524" t="str">
            <v>-</v>
          </cell>
          <cell r="Z6524" t="str">
            <v>LABORATÓRIO URINALISE</v>
          </cell>
          <cell r="AA6524">
            <v>6</v>
          </cell>
          <cell r="AB6524" t="str">
            <v>MAQ. E EQUIPAMENTOS</v>
          </cell>
          <cell r="AC6524">
            <v>1015.54</v>
          </cell>
          <cell r="AD6524" t="str">
            <v>BOM</v>
          </cell>
        </row>
        <row r="6525">
          <cell r="X6525">
            <v>13298</v>
          </cell>
          <cell r="Y6525" t="str">
            <v>-</v>
          </cell>
          <cell r="Z6525" t="str">
            <v>LABORATÓRIO RECEPÇÃO</v>
          </cell>
          <cell r="AA6525">
            <v>6</v>
          </cell>
          <cell r="AB6525" t="str">
            <v>MAQ. E EQUIPAMENTOS</v>
          </cell>
          <cell r="AC6525">
            <v>1484.46</v>
          </cell>
          <cell r="AD6525" t="str">
            <v>BOM</v>
          </cell>
        </row>
        <row r="6526">
          <cell r="X6526">
            <v>13299</v>
          </cell>
          <cell r="Y6526" t="str">
            <v>-</v>
          </cell>
          <cell r="Z6526" t="str">
            <v>LABORATÓRIO HEMATOLOGIA</v>
          </cell>
          <cell r="AA6526">
            <v>6</v>
          </cell>
          <cell r="AB6526" t="str">
            <v>MAQ. E EQUIPAMENTOS</v>
          </cell>
          <cell r="AC6526">
            <v>1484.46</v>
          </cell>
          <cell r="AD6526" t="str">
            <v>BOM</v>
          </cell>
        </row>
        <row r="6527">
          <cell r="X6527">
            <v>13300</v>
          </cell>
          <cell r="Y6527" t="str">
            <v>-</v>
          </cell>
          <cell r="Z6527" t="str">
            <v>LABORATÓRIO MICROBIOLOGIA</v>
          </cell>
          <cell r="AA6527">
            <v>6</v>
          </cell>
          <cell r="AB6527" t="str">
            <v>MAQ. E EQUIPAMENTOS</v>
          </cell>
          <cell r="AC6527">
            <v>1484.465</v>
          </cell>
          <cell r="AD6527" t="str">
            <v>BOM</v>
          </cell>
        </row>
        <row r="6528">
          <cell r="X6528">
            <v>13301</v>
          </cell>
          <cell r="Y6528" t="str">
            <v>-</v>
          </cell>
          <cell r="Z6528" t="str">
            <v>LABORATÓRIO BIOQUIMICA</v>
          </cell>
          <cell r="AA6528">
            <v>6</v>
          </cell>
          <cell r="AB6528" t="str">
            <v>MAQ. E EQUIPAMENTOS</v>
          </cell>
          <cell r="AC6528">
            <v>1484.465</v>
          </cell>
          <cell r="AD6528" t="str">
            <v>BOM</v>
          </cell>
        </row>
        <row r="6529">
          <cell r="X6529">
            <v>13302</v>
          </cell>
          <cell r="Y6529" t="str">
            <v>-</v>
          </cell>
          <cell r="Z6529" t="str">
            <v>FARMÁCIA – DOSE</v>
          </cell>
          <cell r="AA6529">
            <v>6</v>
          </cell>
          <cell r="AB6529" t="str">
            <v>EQUIP. DE INFORMÁTICA</v>
          </cell>
          <cell r="AC6529">
            <v>1735</v>
          </cell>
          <cell r="AD6529" t="str">
            <v>BOM</v>
          </cell>
        </row>
        <row r="6530">
          <cell r="X6530">
            <v>13303</v>
          </cell>
          <cell r="Y6530" t="str">
            <v>-</v>
          </cell>
          <cell r="Z6530" t="str">
            <v>FARMÁCIA – DOSE</v>
          </cell>
          <cell r="AA6530">
            <v>6</v>
          </cell>
          <cell r="AB6530" t="str">
            <v>EQUIP. DE INFORMÁTICA</v>
          </cell>
          <cell r="AC6530">
            <v>1735</v>
          </cell>
          <cell r="AD6530" t="str">
            <v>BOM</v>
          </cell>
        </row>
        <row r="6531">
          <cell r="X6531">
            <v>13304</v>
          </cell>
          <cell r="Y6531" t="str">
            <v>-</v>
          </cell>
          <cell r="Z6531" t="str">
            <v>FARMÁCIA – DOSE</v>
          </cell>
          <cell r="AA6531">
            <v>6</v>
          </cell>
          <cell r="AB6531" t="str">
            <v>EQUIP. DE INFORMÁTICA</v>
          </cell>
          <cell r="AC6531">
            <v>1735</v>
          </cell>
          <cell r="AD6531" t="str">
            <v>BOM</v>
          </cell>
        </row>
        <row r="6532">
          <cell r="X6532">
            <v>13305</v>
          </cell>
          <cell r="Y6532" t="str">
            <v>-</v>
          </cell>
          <cell r="Z6532" t="str">
            <v>FARMÁCIA – DOSE</v>
          </cell>
          <cell r="AA6532">
            <v>6</v>
          </cell>
          <cell r="AB6532" t="str">
            <v>EQUIP. DE INFORMÁTICA</v>
          </cell>
          <cell r="AC6532">
            <v>1735</v>
          </cell>
          <cell r="AD6532" t="str">
            <v>BOM</v>
          </cell>
        </row>
        <row r="6533">
          <cell r="X6533">
            <v>13306</v>
          </cell>
          <cell r="Y6533" t="str">
            <v>-</v>
          </cell>
          <cell r="Z6533" t="str">
            <v>FARMÁCIA – DOSE</v>
          </cell>
          <cell r="AA6533">
            <v>6</v>
          </cell>
          <cell r="AB6533" t="str">
            <v>EQUIP. DE INFORMÁTICA</v>
          </cell>
          <cell r="AC6533">
            <v>1735</v>
          </cell>
          <cell r="AD6533" t="str">
            <v>BOM</v>
          </cell>
        </row>
        <row r="6534">
          <cell r="X6534">
            <v>13307</v>
          </cell>
          <cell r="Y6534" t="str">
            <v>-</v>
          </cell>
          <cell r="Z6534" t="str">
            <v>FARMÁCIA – DOSE</v>
          </cell>
          <cell r="AA6534">
            <v>6</v>
          </cell>
          <cell r="AB6534" t="str">
            <v>EQUIP. DE INFORMÁTICA</v>
          </cell>
          <cell r="AC6534">
            <v>1735</v>
          </cell>
          <cell r="AD6534" t="str">
            <v>BOM</v>
          </cell>
        </row>
        <row r="6535">
          <cell r="X6535">
            <v>13319</v>
          </cell>
          <cell r="Y6535" t="str">
            <v>-</v>
          </cell>
          <cell r="Z6535" t="str">
            <v>ALMOXARIFADO</v>
          </cell>
          <cell r="AA6535">
            <v>6</v>
          </cell>
          <cell r="AB6535" t="str">
            <v>EQUIP. DE INFORMÁTICA</v>
          </cell>
          <cell r="AC6535">
            <v>65.18</v>
          </cell>
          <cell r="AD6535" t="str">
            <v>BOM</v>
          </cell>
        </row>
        <row r="6536">
          <cell r="X6536">
            <v>13320</v>
          </cell>
          <cell r="Y6536" t="str">
            <v>-</v>
          </cell>
          <cell r="Z6536" t="str">
            <v>ALMOXARIFADO</v>
          </cell>
          <cell r="AA6536">
            <v>6</v>
          </cell>
          <cell r="AB6536" t="str">
            <v>EQUIP. DE INFORMÁTICA</v>
          </cell>
          <cell r="AC6536">
            <v>65.18</v>
          </cell>
          <cell r="AD6536" t="str">
            <v>BOM</v>
          </cell>
        </row>
        <row r="6537">
          <cell r="X6537">
            <v>13321</v>
          </cell>
          <cell r="Y6537" t="str">
            <v>-</v>
          </cell>
          <cell r="Z6537" t="str">
            <v>ALMOXARIFADO</v>
          </cell>
          <cell r="AA6537">
            <v>6</v>
          </cell>
          <cell r="AB6537" t="str">
            <v>EQUIP. DE INFORMÁTICA</v>
          </cell>
          <cell r="AC6537">
            <v>65.18</v>
          </cell>
          <cell r="AD6537" t="str">
            <v>BOM</v>
          </cell>
        </row>
        <row r="6538">
          <cell r="X6538">
            <v>13322</v>
          </cell>
          <cell r="Y6538" t="str">
            <v>-</v>
          </cell>
          <cell r="Z6538" t="str">
            <v>ALMOXARIFADO</v>
          </cell>
          <cell r="AA6538">
            <v>6</v>
          </cell>
          <cell r="AB6538" t="str">
            <v>EQUIP. DE INFORMÁTICA</v>
          </cell>
          <cell r="AC6538">
            <v>65.18</v>
          </cell>
          <cell r="AD6538" t="str">
            <v>BOM</v>
          </cell>
        </row>
        <row r="6539">
          <cell r="X6539">
            <v>13323</v>
          </cell>
          <cell r="Y6539" t="str">
            <v>-</v>
          </cell>
          <cell r="Z6539" t="str">
            <v>ALMOXARIFADO</v>
          </cell>
          <cell r="AA6539">
            <v>6</v>
          </cell>
          <cell r="AB6539" t="str">
            <v>EQUIP. DE INFORMÁTICA</v>
          </cell>
          <cell r="AC6539">
            <v>65.18</v>
          </cell>
          <cell r="AD6539" t="str">
            <v>BOM</v>
          </cell>
        </row>
        <row r="6540">
          <cell r="X6540">
            <v>13324</v>
          </cell>
          <cell r="Y6540" t="str">
            <v>-</v>
          </cell>
          <cell r="Z6540" t="str">
            <v>ALMOXARIFADO</v>
          </cell>
          <cell r="AA6540">
            <v>6</v>
          </cell>
          <cell r="AB6540" t="str">
            <v>EQUIP. DE INFORMÁTICA</v>
          </cell>
          <cell r="AC6540">
            <v>65.18</v>
          </cell>
          <cell r="AD6540" t="str">
            <v>BOM</v>
          </cell>
        </row>
        <row r="6541">
          <cell r="X6541">
            <v>13325</v>
          </cell>
          <cell r="Y6541" t="str">
            <v>-</v>
          </cell>
          <cell r="Z6541" t="str">
            <v>ALMOXARIFADO</v>
          </cell>
          <cell r="AA6541">
            <v>6</v>
          </cell>
          <cell r="AB6541" t="str">
            <v>EQUIP. DE INFORMÁTICA</v>
          </cell>
          <cell r="AC6541">
            <v>65.18</v>
          </cell>
          <cell r="AD6541" t="str">
            <v>BOM</v>
          </cell>
        </row>
        <row r="6542">
          <cell r="X6542">
            <v>13326</v>
          </cell>
          <cell r="Y6542" t="str">
            <v>-</v>
          </cell>
          <cell r="Z6542" t="str">
            <v>ALMOXARIFADO</v>
          </cell>
          <cell r="AA6542">
            <v>6</v>
          </cell>
          <cell r="AB6542" t="str">
            <v>EQUIP. DE INFORMÁTICA</v>
          </cell>
          <cell r="AC6542">
            <v>65.18</v>
          </cell>
          <cell r="AD6542" t="str">
            <v>BOM</v>
          </cell>
        </row>
        <row r="6543">
          <cell r="X6543">
            <v>13327</v>
          </cell>
          <cell r="Y6543" t="str">
            <v>-</v>
          </cell>
          <cell r="Z6543" t="str">
            <v>ALMOXARIFADO</v>
          </cell>
          <cell r="AA6543">
            <v>6</v>
          </cell>
          <cell r="AB6543" t="str">
            <v>EQUIP. DE INFORMÁTICA</v>
          </cell>
          <cell r="AC6543">
            <v>65.18</v>
          </cell>
          <cell r="AD6543" t="str">
            <v>BOM</v>
          </cell>
        </row>
        <row r="6544">
          <cell r="X6544">
            <v>13328</v>
          </cell>
          <cell r="Y6544" t="str">
            <v>-</v>
          </cell>
          <cell r="Z6544" t="str">
            <v>ALMOXARIFADO</v>
          </cell>
          <cell r="AA6544">
            <v>6</v>
          </cell>
          <cell r="AB6544" t="str">
            <v>EQUIP. DE INFORMÁTICA</v>
          </cell>
          <cell r="AC6544">
            <v>65.18</v>
          </cell>
          <cell r="AD6544" t="str">
            <v>BOM</v>
          </cell>
        </row>
        <row r="6545">
          <cell r="X6545">
            <v>13329</v>
          </cell>
          <cell r="Y6545" t="str">
            <v>-</v>
          </cell>
          <cell r="Z6545" t="str">
            <v>ALMOXARIFADO</v>
          </cell>
          <cell r="AA6545">
            <v>6</v>
          </cell>
          <cell r="AB6545" t="str">
            <v>EQUIP. DE INFORMÁTICA</v>
          </cell>
          <cell r="AC6545">
            <v>65.18</v>
          </cell>
          <cell r="AD6545" t="str">
            <v>BOM</v>
          </cell>
        </row>
        <row r="6546">
          <cell r="X6546">
            <v>13330</v>
          </cell>
          <cell r="Y6546" t="str">
            <v>-</v>
          </cell>
          <cell r="Z6546" t="str">
            <v>ALMOXARIFADO</v>
          </cell>
          <cell r="AA6546">
            <v>6</v>
          </cell>
          <cell r="AB6546" t="str">
            <v>EQUIP. DE INFORMÁTICA</v>
          </cell>
          <cell r="AC6546">
            <v>65.18</v>
          </cell>
          <cell r="AD6546" t="str">
            <v>BOM</v>
          </cell>
        </row>
        <row r="6547">
          <cell r="X6547">
            <v>13331</v>
          </cell>
          <cell r="Y6547" t="str">
            <v>-</v>
          </cell>
          <cell r="Z6547" t="str">
            <v>ALMOXARIFADO</v>
          </cell>
          <cell r="AA6547">
            <v>6</v>
          </cell>
          <cell r="AB6547" t="str">
            <v>EQUIP. DE INFORMÁTICA</v>
          </cell>
          <cell r="AC6547">
            <v>65.18</v>
          </cell>
          <cell r="AD6547" t="str">
            <v>BOM</v>
          </cell>
        </row>
        <row r="6548">
          <cell r="X6548">
            <v>13332</v>
          </cell>
          <cell r="Y6548" t="str">
            <v>-</v>
          </cell>
          <cell r="Z6548" t="str">
            <v>ALMOXARIFADO</v>
          </cell>
          <cell r="AA6548">
            <v>6</v>
          </cell>
          <cell r="AB6548" t="str">
            <v>EQUIP. DE INFORMÁTICA</v>
          </cell>
          <cell r="AC6548">
            <v>65.18</v>
          </cell>
          <cell r="AD6548" t="str">
            <v>BOM</v>
          </cell>
        </row>
        <row r="6549">
          <cell r="X6549">
            <v>13333</v>
          </cell>
          <cell r="Y6549" t="str">
            <v>-</v>
          </cell>
          <cell r="Z6549" t="str">
            <v>ALMOXARIFADO</v>
          </cell>
          <cell r="AA6549">
            <v>6</v>
          </cell>
          <cell r="AB6549" t="str">
            <v>EQUIP. DE INFORMÁTICA</v>
          </cell>
          <cell r="AC6549">
            <v>65.18</v>
          </cell>
          <cell r="AD6549" t="str">
            <v>BOM</v>
          </cell>
        </row>
        <row r="6550">
          <cell r="X6550">
            <v>13334</v>
          </cell>
          <cell r="Y6550" t="str">
            <v>-</v>
          </cell>
          <cell r="Z6550" t="str">
            <v>ALMOXARIFADO</v>
          </cell>
          <cell r="AA6550">
            <v>6</v>
          </cell>
          <cell r="AB6550" t="str">
            <v>EQUIP. DE INFORMÁTICA</v>
          </cell>
          <cell r="AC6550">
            <v>65.18</v>
          </cell>
          <cell r="AD6550" t="str">
            <v>BOM</v>
          </cell>
        </row>
        <row r="6551">
          <cell r="X6551">
            <v>13335</v>
          </cell>
          <cell r="Y6551" t="str">
            <v>-</v>
          </cell>
          <cell r="Z6551" t="str">
            <v>ALMOXARIFADO</v>
          </cell>
          <cell r="AA6551">
            <v>6</v>
          </cell>
          <cell r="AB6551" t="str">
            <v>EQUIP. DE INFORMÁTICA</v>
          </cell>
          <cell r="AC6551">
            <v>65.18</v>
          </cell>
          <cell r="AD6551" t="str">
            <v>BOM</v>
          </cell>
        </row>
        <row r="6552">
          <cell r="X6552">
            <v>13336</v>
          </cell>
          <cell r="Y6552" t="str">
            <v>-</v>
          </cell>
          <cell r="Z6552" t="str">
            <v>ALMOXARIFADO</v>
          </cell>
          <cell r="AA6552">
            <v>6</v>
          </cell>
          <cell r="AB6552" t="str">
            <v>EQUIP. DE INFORMÁTICA</v>
          </cell>
          <cell r="AC6552">
            <v>65.18</v>
          </cell>
          <cell r="AD6552" t="str">
            <v>BOM</v>
          </cell>
        </row>
        <row r="6553">
          <cell r="X6553">
            <v>13337</v>
          </cell>
          <cell r="Y6553" t="str">
            <v>-</v>
          </cell>
          <cell r="Z6553" t="str">
            <v>ALMOXARIFADO</v>
          </cell>
          <cell r="AA6553">
            <v>6</v>
          </cell>
          <cell r="AB6553" t="str">
            <v>EQUIP. DE INFORMÁTICA</v>
          </cell>
          <cell r="AC6553">
            <v>65.18</v>
          </cell>
          <cell r="AD6553" t="str">
            <v>BOM</v>
          </cell>
        </row>
        <row r="6554">
          <cell r="X6554">
            <v>13338</v>
          </cell>
          <cell r="Y6554" t="str">
            <v>-</v>
          </cell>
          <cell r="Z6554" t="str">
            <v>ALMOXARIFADO</v>
          </cell>
          <cell r="AA6554">
            <v>6</v>
          </cell>
          <cell r="AB6554" t="str">
            <v>EQUIP. DE INFORMÁTICA</v>
          </cell>
          <cell r="AC6554">
            <v>65.18</v>
          </cell>
          <cell r="AD6554" t="str">
            <v>BOM</v>
          </cell>
        </row>
        <row r="6555">
          <cell r="X6555">
            <v>13339</v>
          </cell>
          <cell r="Y6555" t="str">
            <v>-</v>
          </cell>
          <cell r="Z6555" t="str">
            <v>ALMOXARIFADO</v>
          </cell>
          <cell r="AA6555">
            <v>6</v>
          </cell>
          <cell r="AB6555" t="str">
            <v>EQUIP. DE INFORMÁTICA</v>
          </cell>
          <cell r="AC6555">
            <v>65.18</v>
          </cell>
          <cell r="AD6555" t="str">
            <v>BOM</v>
          </cell>
        </row>
        <row r="6556">
          <cell r="X6556">
            <v>13340</v>
          </cell>
          <cell r="Y6556" t="str">
            <v>-</v>
          </cell>
          <cell r="Z6556" t="str">
            <v>ALMOXARIFADO</v>
          </cell>
          <cell r="AA6556">
            <v>6</v>
          </cell>
          <cell r="AB6556" t="str">
            <v>EQUIP. DE INFORMÁTICA</v>
          </cell>
          <cell r="AC6556">
            <v>65.18</v>
          </cell>
          <cell r="AD6556" t="str">
            <v>BOM</v>
          </cell>
        </row>
        <row r="6557">
          <cell r="X6557">
            <v>13341</v>
          </cell>
          <cell r="Y6557" t="str">
            <v>-</v>
          </cell>
          <cell r="Z6557" t="str">
            <v>ALMOXARIFADO</v>
          </cell>
          <cell r="AA6557">
            <v>6</v>
          </cell>
          <cell r="AB6557" t="str">
            <v>EQUIP. DE INFORMÁTICA</v>
          </cell>
          <cell r="AC6557">
            <v>65.18</v>
          </cell>
          <cell r="AD6557" t="str">
            <v>BOM</v>
          </cell>
        </row>
        <row r="6558">
          <cell r="X6558">
            <v>13342</v>
          </cell>
          <cell r="Y6558" t="str">
            <v>-</v>
          </cell>
          <cell r="Z6558" t="str">
            <v>ALMOXARIFADO</v>
          </cell>
          <cell r="AA6558">
            <v>6</v>
          </cell>
          <cell r="AB6558" t="str">
            <v>EQUIP. DE INFORMÁTICA</v>
          </cell>
          <cell r="AC6558">
            <v>65.18</v>
          </cell>
          <cell r="AD6558" t="str">
            <v>BOM</v>
          </cell>
        </row>
        <row r="6559">
          <cell r="X6559">
            <v>13343</v>
          </cell>
          <cell r="Y6559" t="str">
            <v>-</v>
          </cell>
          <cell r="Z6559" t="str">
            <v>ALMOXARIFADO</v>
          </cell>
          <cell r="AA6559">
            <v>6</v>
          </cell>
          <cell r="AB6559" t="str">
            <v>EQUIP. DE INFORMÁTICA</v>
          </cell>
          <cell r="AC6559">
            <v>65.18</v>
          </cell>
          <cell r="AD6559" t="str">
            <v>BOM</v>
          </cell>
        </row>
        <row r="6560">
          <cell r="X6560">
            <v>13344</v>
          </cell>
          <cell r="Y6560" t="str">
            <v>-</v>
          </cell>
          <cell r="Z6560" t="str">
            <v>ALMOXARIFADO</v>
          </cell>
          <cell r="AA6560">
            <v>6</v>
          </cell>
          <cell r="AB6560" t="str">
            <v>EQUIP. DE INFORMÁTICA</v>
          </cell>
          <cell r="AC6560">
            <v>65.18</v>
          </cell>
          <cell r="AD6560" t="str">
            <v>BOM</v>
          </cell>
        </row>
        <row r="6561">
          <cell r="X6561">
            <v>13345</v>
          </cell>
          <cell r="Y6561" t="str">
            <v>-</v>
          </cell>
          <cell r="Z6561" t="str">
            <v>ALMOXARIFADO</v>
          </cell>
          <cell r="AA6561">
            <v>6</v>
          </cell>
          <cell r="AB6561" t="str">
            <v>EQUIP. DE INFORMÁTICA</v>
          </cell>
          <cell r="AC6561">
            <v>65.18</v>
          </cell>
          <cell r="AD6561" t="str">
            <v>BOM</v>
          </cell>
        </row>
        <row r="6562">
          <cell r="X6562">
            <v>13346</v>
          </cell>
          <cell r="Y6562" t="str">
            <v>-</v>
          </cell>
          <cell r="Z6562" t="str">
            <v>ALMOXARIFADO</v>
          </cell>
          <cell r="AA6562">
            <v>6</v>
          </cell>
          <cell r="AB6562" t="str">
            <v>EQUIP. DE INFORMÁTICA</v>
          </cell>
          <cell r="AC6562">
            <v>65.18</v>
          </cell>
          <cell r="AD6562" t="str">
            <v>BOM</v>
          </cell>
        </row>
        <row r="6563">
          <cell r="X6563">
            <v>13347</v>
          </cell>
          <cell r="Y6563" t="str">
            <v>-</v>
          </cell>
          <cell r="Z6563" t="str">
            <v>ALMOXARIFADO</v>
          </cell>
          <cell r="AA6563">
            <v>6</v>
          </cell>
          <cell r="AB6563" t="str">
            <v>EQUIP. DE INFORMÁTICA</v>
          </cell>
          <cell r="AC6563">
            <v>65.18</v>
          </cell>
          <cell r="AD6563" t="str">
            <v>BOM</v>
          </cell>
        </row>
        <row r="6564">
          <cell r="X6564">
            <v>13348</v>
          </cell>
          <cell r="Y6564" t="str">
            <v>-</v>
          </cell>
          <cell r="Z6564" t="str">
            <v>ALMOXARIFADO</v>
          </cell>
          <cell r="AA6564">
            <v>6</v>
          </cell>
          <cell r="AB6564" t="str">
            <v>EQUIP. DE INFORMÁTICA</v>
          </cell>
          <cell r="AC6564">
            <v>65.18</v>
          </cell>
          <cell r="AD6564" t="str">
            <v>BOM</v>
          </cell>
        </row>
        <row r="6565">
          <cell r="X6565">
            <v>13349</v>
          </cell>
          <cell r="Y6565" t="str">
            <v>-</v>
          </cell>
          <cell r="Z6565" t="str">
            <v>ALMOXARIFADO</v>
          </cell>
          <cell r="AA6565">
            <v>6</v>
          </cell>
          <cell r="AB6565" t="str">
            <v>EQUIP. DE INFORMÁTICA</v>
          </cell>
          <cell r="AC6565">
            <v>65.18</v>
          </cell>
          <cell r="AD6565" t="str">
            <v>BOM</v>
          </cell>
        </row>
        <row r="6566">
          <cell r="X6566">
            <v>13350</v>
          </cell>
          <cell r="Y6566" t="str">
            <v>-</v>
          </cell>
          <cell r="Z6566" t="str">
            <v>ALMOXARIFADO</v>
          </cell>
          <cell r="AA6566">
            <v>6</v>
          </cell>
          <cell r="AB6566" t="str">
            <v>EQUIP. DE INFORMÁTICA</v>
          </cell>
          <cell r="AC6566">
            <v>65.18</v>
          </cell>
          <cell r="AD6566" t="str">
            <v>BOM</v>
          </cell>
        </row>
        <row r="6567">
          <cell r="X6567">
            <v>13351</v>
          </cell>
          <cell r="Y6567" t="str">
            <v>-</v>
          </cell>
          <cell r="Z6567" t="str">
            <v>ALMOXARIFADO</v>
          </cell>
          <cell r="AA6567">
            <v>6</v>
          </cell>
          <cell r="AB6567" t="str">
            <v>EQUIP. DE INFORMÁTICA</v>
          </cell>
          <cell r="AC6567">
            <v>65.18</v>
          </cell>
          <cell r="AD6567" t="str">
            <v>BOM</v>
          </cell>
        </row>
        <row r="6568">
          <cell r="X6568">
            <v>13352</v>
          </cell>
          <cell r="Y6568" t="str">
            <v>-</v>
          </cell>
          <cell r="Z6568" t="str">
            <v>ALMOXARIFADO</v>
          </cell>
          <cell r="AA6568">
            <v>6</v>
          </cell>
          <cell r="AB6568" t="str">
            <v>EQUIP. DE INFORMÁTICA</v>
          </cell>
          <cell r="AC6568">
            <v>65.18</v>
          </cell>
          <cell r="AD6568" t="str">
            <v>BOM</v>
          </cell>
        </row>
        <row r="6569">
          <cell r="X6569">
            <v>13353</v>
          </cell>
          <cell r="Y6569" t="str">
            <v>-</v>
          </cell>
          <cell r="Z6569" t="str">
            <v>ALMOXARIFADO</v>
          </cell>
          <cell r="AA6569">
            <v>6</v>
          </cell>
          <cell r="AB6569" t="str">
            <v>EQUIP. DE INFORMÁTICA</v>
          </cell>
          <cell r="AC6569">
            <v>65.18</v>
          </cell>
          <cell r="AD6569" t="str">
            <v>BOM</v>
          </cell>
        </row>
        <row r="6570">
          <cell r="X6570">
            <v>13354</v>
          </cell>
          <cell r="Y6570" t="str">
            <v>-</v>
          </cell>
          <cell r="Z6570" t="str">
            <v>ALMOXARIFADO</v>
          </cell>
          <cell r="AA6570">
            <v>6</v>
          </cell>
          <cell r="AB6570" t="str">
            <v>EQUIP. DE INFORMÁTICA</v>
          </cell>
          <cell r="AC6570">
            <v>65.18</v>
          </cell>
          <cell r="AD6570" t="str">
            <v>BOM</v>
          </cell>
        </row>
        <row r="6571">
          <cell r="X6571">
            <v>13355</v>
          </cell>
          <cell r="Y6571" t="str">
            <v>-</v>
          </cell>
          <cell r="Z6571" t="str">
            <v>ALMOXARIFADO</v>
          </cell>
          <cell r="AA6571">
            <v>6</v>
          </cell>
          <cell r="AB6571" t="str">
            <v>EQUIP. DE INFORMÁTICA</v>
          </cell>
          <cell r="AC6571">
            <v>65.18</v>
          </cell>
          <cell r="AD6571" t="str">
            <v>BOM</v>
          </cell>
        </row>
        <row r="6572">
          <cell r="X6572">
            <v>13356</v>
          </cell>
          <cell r="Y6572" t="str">
            <v>-</v>
          </cell>
          <cell r="Z6572" t="str">
            <v>ALMOXARIFADO</v>
          </cell>
          <cell r="AA6572">
            <v>6</v>
          </cell>
          <cell r="AB6572" t="str">
            <v>EQUIP. DE INFORMÁTICA</v>
          </cell>
          <cell r="AC6572">
            <v>65.18</v>
          </cell>
          <cell r="AD6572" t="str">
            <v>BOM</v>
          </cell>
        </row>
        <row r="6573">
          <cell r="X6573">
            <v>13357</v>
          </cell>
          <cell r="Y6573" t="str">
            <v>-</v>
          </cell>
          <cell r="Z6573" t="str">
            <v>ALMOXARIFADO</v>
          </cell>
          <cell r="AA6573">
            <v>6</v>
          </cell>
          <cell r="AB6573" t="str">
            <v>EQUIP. DE INFORMÁTICA</v>
          </cell>
          <cell r="AC6573">
            <v>65.18</v>
          </cell>
          <cell r="AD6573" t="str">
            <v>BOM</v>
          </cell>
        </row>
        <row r="6574">
          <cell r="X6574">
            <v>13358</v>
          </cell>
          <cell r="Y6574" t="str">
            <v>-</v>
          </cell>
          <cell r="Z6574" t="str">
            <v>ALMOXARIFADO</v>
          </cell>
          <cell r="AA6574">
            <v>6</v>
          </cell>
          <cell r="AB6574" t="str">
            <v>EQUIP. DE INFORMÁTICA</v>
          </cell>
          <cell r="AC6574">
            <v>65.18</v>
          </cell>
          <cell r="AD6574" t="str">
            <v>BOM</v>
          </cell>
        </row>
        <row r="6575">
          <cell r="X6575">
            <v>13359</v>
          </cell>
          <cell r="Y6575" t="str">
            <v>-</v>
          </cell>
          <cell r="Z6575" t="str">
            <v>ALMOXARIFADO</v>
          </cell>
          <cell r="AA6575">
            <v>6</v>
          </cell>
          <cell r="AB6575" t="str">
            <v>EQUIP. DE INFORMÁTICA</v>
          </cell>
          <cell r="AC6575">
            <v>65.18</v>
          </cell>
          <cell r="AD6575" t="str">
            <v>BOM</v>
          </cell>
        </row>
        <row r="6576">
          <cell r="X6576">
            <v>13360</v>
          </cell>
          <cell r="Y6576" t="str">
            <v>-</v>
          </cell>
          <cell r="Z6576" t="str">
            <v>ALMOXARIFADO</v>
          </cell>
          <cell r="AA6576">
            <v>6</v>
          </cell>
          <cell r="AB6576" t="str">
            <v>EQUIP. DE INFORMÁTICA</v>
          </cell>
          <cell r="AC6576">
            <v>65.18</v>
          </cell>
          <cell r="AD6576" t="str">
            <v>BOM</v>
          </cell>
        </row>
        <row r="6577">
          <cell r="X6577">
            <v>13361</v>
          </cell>
          <cell r="Y6577" t="str">
            <v>-</v>
          </cell>
          <cell r="Z6577" t="str">
            <v>ALMOXARIFADO</v>
          </cell>
          <cell r="AA6577">
            <v>6</v>
          </cell>
          <cell r="AB6577" t="str">
            <v>EQUIP. DE INFORMÁTICA</v>
          </cell>
          <cell r="AC6577">
            <v>65.18</v>
          </cell>
          <cell r="AD6577" t="str">
            <v>BOM</v>
          </cell>
        </row>
        <row r="6578">
          <cell r="X6578">
            <v>13362</v>
          </cell>
          <cell r="Y6578" t="str">
            <v>-</v>
          </cell>
          <cell r="Z6578" t="str">
            <v>ALMOXARIFADO</v>
          </cell>
          <cell r="AA6578">
            <v>6</v>
          </cell>
          <cell r="AB6578" t="str">
            <v>EQUIP. DE INFORMÁTICA</v>
          </cell>
          <cell r="AC6578">
            <v>65.18</v>
          </cell>
          <cell r="AD6578" t="str">
            <v>BOM</v>
          </cell>
        </row>
        <row r="6579">
          <cell r="X6579">
            <v>13363</v>
          </cell>
          <cell r="Y6579" t="str">
            <v>-</v>
          </cell>
          <cell r="Z6579" t="str">
            <v>ALMOXARIFADO</v>
          </cell>
          <cell r="AA6579">
            <v>6</v>
          </cell>
          <cell r="AB6579" t="str">
            <v>EQUIP. DE INFORMÁTICA</v>
          </cell>
          <cell r="AC6579">
            <v>65.18</v>
          </cell>
          <cell r="AD6579" t="str">
            <v>BOM</v>
          </cell>
        </row>
        <row r="6580">
          <cell r="X6580">
            <v>13365</v>
          </cell>
          <cell r="Y6580" t="str">
            <v>-</v>
          </cell>
          <cell r="Z6580" t="str">
            <v>LABORATÓRIO</v>
          </cell>
          <cell r="AA6580">
            <v>6</v>
          </cell>
          <cell r="AB6580" t="str">
            <v>MOVEIS E UTENSILIOS</v>
          </cell>
          <cell r="AC6580">
            <v>407.5</v>
          </cell>
          <cell r="AD6580" t="str">
            <v>BOM</v>
          </cell>
        </row>
        <row r="6581">
          <cell r="X6581">
            <v>13366</v>
          </cell>
          <cell r="Y6581" t="str">
            <v>-</v>
          </cell>
          <cell r="Z6581" t="str">
            <v>LABORATÓRIO</v>
          </cell>
          <cell r="AA6581">
            <v>6</v>
          </cell>
          <cell r="AB6581" t="str">
            <v>MOVEIS E UTENSILIOS</v>
          </cell>
          <cell r="AC6581">
            <v>407.5</v>
          </cell>
          <cell r="AD6581" t="str">
            <v>BOM</v>
          </cell>
        </row>
        <row r="6582">
          <cell r="X6582">
            <v>13367</v>
          </cell>
          <cell r="Y6582" t="str">
            <v>-</v>
          </cell>
          <cell r="Z6582" t="str">
            <v>LABORATÓRIO</v>
          </cell>
          <cell r="AA6582">
            <v>6</v>
          </cell>
          <cell r="AB6582" t="str">
            <v>MOVEIS E UTENSILIOS</v>
          </cell>
          <cell r="AC6582">
            <v>407.5</v>
          </cell>
          <cell r="AD6582" t="str">
            <v>BOM</v>
          </cell>
        </row>
        <row r="6583">
          <cell r="X6583">
            <v>13368</v>
          </cell>
          <cell r="Y6583" t="str">
            <v>-</v>
          </cell>
          <cell r="Z6583" t="str">
            <v>LABORATÓRIO</v>
          </cell>
          <cell r="AA6583">
            <v>6</v>
          </cell>
          <cell r="AB6583" t="str">
            <v>MOVEIS E UTENSILIOS</v>
          </cell>
          <cell r="AC6583">
            <v>407.5</v>
          </cell>
          <cell r="AD6583" t="str">
            <v>BOM</v>
          </cell>
        </row>
        <row r="6584">
          <cell r="X6584">
            <v>13369</v>
          </cell>
          <cell r="Y6584" t="str">
            <v>-</v>
          </cell>
          <cell r="Z6584" t="str">
            <v>LABORATÓRIO</v>
          </cell>
          <cell r="AA6584">
            <v>6</v>
          </cell>
          <cell r="AB6584" t="str">
            <v>MOVEIS E UTENSILIOS</v>
          </cell>
          <cell r="AC6584">
            <v>407.5</v>
          </cell>
          <cell r="AD6584" t="str">
            <v>BOM</v>
          </cell>
        </row>
        <row r="6585">
          <cell r="X6585">
            <v>13370</v>
          </cell>
          <cell r="Y6585" t="str">
            <v>-</v>
          </cell>
          <cell r="Z6585" t="str">
            <v>LABORATÓRIO</v>
          </cell>
          <cell r="AA6585">
            <v>6</v>
          </cell>
          <cell r="AB6585" t="str">
            <v>MOVEIS E UTENSILIOS</v>
          </cell>
          <cell r="AC6585">
            <v>407.5</v>
          </cell>
          <cell r="AD6585" t="str">
            <v>BOM</v>
          </cell>
        </row>
        <row r="6586">
          <cell r="X6586">
            <v>13371</v>
          </cell>
          <cell r="Y6586" t="str">
            <v>-</v>
          </cell>
          <cell r="Z6586" t="str">
            <v>LABORATÓRIO</v>
          </cell>
          <cell r="AA6586">
            <v>6</v>
          </cell>
          <cell r="AB6586" t="str">
            <v>MOVEIS E UTENSILIOS</v>
          </cell>
          <cell r="AC6586">
            <v>407.5</v>
          </cell>
          <cell r="AD6586" t="str">
            <v>BOM</v>
          </cell>
        </row>
        <row r="6587">
          <cell r="X6587">
            <v>13372</v>
          </cell>
          <cell r="Y6587" t="str">
            <v>-</v>
          </cell>
          <cell r="Z6587" t="str">
            <v>LABORATÓRIO</v>
          </cell>
          <cell r="AA6587">
            <v>6</v>
          </cell>
          <cell r="AB6587" t="str">
            <v>MOVEIS E UTENSILIOS</v>
          </cell>
          <cell r="AC6587">
            <v>407.5</v>
          </cell>
          <cell r="AD6587" t="str">
            <v>BOM</v>
          </cell>
        </row>
        <row r="6588">
          <cell r="X6588">
            <v>13373</v>
          </cell>
          <cell r="Y6588" t="str">
            <v>-</v>
          </cell>
          <cell r="Z6588" t="str">
            <v>LABORATÓRIO</v>
          </cell>
          <cell r="AA6588">
            <v>6</v>
          </cell>
          <cell r="AB6588" t="str">
            <v>MOVEIS E UTENSILIOS</v>
          </cell>
          <cell r="AC6588">
            <v>407.5</v>
          </cell>
          <cell r="AD6588" t="str">
            <v>BOM</v>
          </cell>
        </row>
        <row r="6589">
          <cell r="X6589">
            <v>13374</v>
          </cell>
          <cell r="Y6589" t="str">
            <v>-</v>
          </cell>
          <cell r="Z6589" t="str">
            <v>LABORATÓRIO</v>
          </cell>
          <cell r="AA6589">
            <v>6</v>
          </cell>
          <cell r="AB6589" t="str">
            <v>MOVEIS E UTENSILIOS</v>
          </cell>
          <cell r="AC6589">
            <v>322.5</v>
          </cell>
          <cell r="AD6589" t="str">
            <v>BOM</v>
          </cell>
        </row>
        <row r="6590">
          <cell r="X6590">
            <v>13375</v>
          </cell>
          <cell r="Y6590" t="str">
            <v>-</v>
          </cell>
          <cell r="Z6590" t="str">
            <v>LABORATÓRIO</v>
          </cell>
          <cell r="AA6590">
            <v>6</v>
          </cell>
          <cell r="AB6590" t="str">
            <v>MOVEIS E UTENSILIOS</v>
          </cell>
          <cell r="AC6590">
            <v>322.5</v>
          </cell>
          <cell r="AD6590" t="str">
            <v>BOM</v>
          </cell>
        </row>
        <row r="6591">
          <cell r="X6591">
            <v>13376</v>
          </cell>
          <cell r="Y6591" t="str">
            <v>-</v>
          </cell>
          <cell r="Z6591" t="str">
            <v>LABORATÓRIO</v>
          </cell>
          <cell r="AA6591">
            <v>6</v>
          </cell>
          <cell r="AB6591" t="str">
            <v>MOVEIS E UTENSILIOS</v>
          </cell>
          <cell r="AC6591">
            <v>322.5</v>
          </cell>
          <cell r="AD6591" t="str">
            <v>BOM</v>
          </cell>
        </row>
        <row r="6592">
          <cell r="X6592">
            <v>13377</v>
          </cell>
          <cell r="Y6592" t="str">
            <v>-</v>
          </cell>
          <cell r="Z6592" t="str">
            <v>LABORATÓRIO</v>
          </cell>
          <cell r="AA6592">
            <v>6</v>
          </cell>
          <cell r="AB6592" t="str">
            <v>MOVEIS E UTENSILIOS</v>
          </cell>
          <cell r="AC6592">
            <v>322.5</v>
          </cell>
          <cell r="AD6592" t="str">
            <v>BOM</v>
          </cell>
        </row>
        <row r="6593">
          <cell r="X6593">
            <v>13378</v>
          </cell>
          <cell r="Y6593" t="str">
            <v>-</v>
          </cell>
          <cell r="Z6593" t="str">
            <v>LABORATÓRIO</v>
          </cell>
          <cell r="AA6593">
            <v>6</v>
          </cell>
          <cell r="AB6593" t="str">
            <v>MOVEIS E UTENSILIOS</v>
          </cell>
          <cell r="AC6593">
            <v>322.5</v>
          </cell>
          <cell r="AD6593" t="str">
            <v>BOM</v>
          </cell>
        </row>
        <row r="6594">
          <cell r="X6594">
            <v>13379</v>
          </cell>
          <cell r="Y6594" t="str">
            <v>-</v>
          </cell>
          <cell r="Z6594" t="str">
            <v>ALMOXARIFADO</v>
          </cell>
          <cell r="AA6594">
            <v>6</v>
          </cell>
          <cell r="AB6594" t="str">
            <v>MAQ. E EQUIPAMENTOS</v>
          </cell>
          <cell r="AC6594">
            <v>5036.3196</v>
          </cell>
          <cell r="AD6594" t="str">
            <v>BOM</v>
          </cell>
        </row>
        <row r="6595">
          <cell r="X6595">
            <v>13380</v>
          </cell>
          <cell r="Y6595" t="str">
            <v>-</v>
          </cell>
          <cell r="Z6595" t="str">
            <v>ALMOXARIFADO</v>
          </cell>
          <cell r="AA6595">
            <v>6</v>
          </cell>
          <cell r="AB6595" t="str">
            <v>MAQ. E EQUIPAMENTOS</v>
          </cell>
          <cell r="AC6595">
            <v>5036.3196</v>
          </cell>
          <cell r="AD6595" t="str">
            <v>BOM</v>
          </cell>
        </row>
        <row r="6596">
          <cell r="X6596">
            <v>13381</v>
          </cell>
          <cell r="Y6596" t="str">
            <v>-</v>
          </cell>
          <cell r="Z6596" t="str">
            <v>TRANSPLANTE</v>
          </cell>
          <cell r="AA6596">
            <v>6</v>
          </cell>
          <cell r="AB6596" t="str">
            <v>MAQ. E EQUIPAMENTOS</v>
          </cell>
          <cell r="AC6596">
            <v>1158.5</v>
          </cell>
          <cell r="AD6596" t="str">
            <v>BOM</v>
          </cell>
        </row>
        <row r="6597">
          <cell r="X6597">
            <v>13387</v>
          </cell>
          <cell r="Y6597" t="str">
            <v>-</v>
          </cell>
          <cell r="Z6597" t="str">
            <v>LABORATÓRIO</v>
          </cell>
          <cell r="AA6597">
            <v>6</v>
          </cell>
          <cell r="AB6597" t="str">
            <v>MOVEIS E UTENSILIOS</v>
          </cell>
          <cell r="AC6597">
            <v>420</v>
          </cell>
          <cell r="AD6597" t="str">
            <v>BOM</v>
          </cell>
        </row>
        <row r="6598">
          <cell r="X6598">
            <v>13388</v>
          </cell>
          <cell r="Y6598" t="str">
            <v>-</v>
          </cell>
          <cell r="Z6598" t="str">
            <v>LABORATÓRIO</v>
          </cell>
          <cell r="AA6598">
            <v>6</v>
          </cell>
          <cell r="AB6598" t="str">
            <v>MOVEIS E UTENSILIOS</v>
          </cell>
          <cell r="AC6598">
            <v>420</v>
          </cell>
          <cell r="AD6598" t="str">
            <v>BOM</v>
          </cell>
        </row>
        <row r="6599">
          <cell r="X6599">
            <v>13389</v>
          </cell>
          <cell r="Y6599" t="str">
            <v>-</v>
          </cell>
          <cell r="Z6599" t="str">
            <v>LABORATÓRIO</v>
          </cell>
          <cell r="AA6599">
            <v>6</v>
          </cell>
          <cell r="AB6599" t="str">
            <v>MOVEIS E UTENSILIOS</v>
          </cell>
          <cell r="AC6599">
            <v>420</v>
          </cell>
          <cell r="AD6599" t="str">
            <v>BOM</v>
          </cell>
        </row>
        <row r="6600">
          <cell r="X6600">
            <v>13390</v>
          </cell>
          <cell r="Y6600" t="str">
            <v>-</v>
          </cell>
          <cell r="Z6600" t="str">
            <v>LABORATÓRIO</v>
          </cell>
          <cell r="AA6600">
            <v>6</v>
          </cell>
          <cell r="AB6600" t="str">
            <v>MOVEIS E UTENSILIOS</v>
          </cell>
          <cell r="AC6600">
            <v>435</v>
          </cell>
          <cell r="AD6600" t="str">
            <v>BOM</v>
          </cell>
        </row>
        <row r="6601">
          <cell r="X6601">
            <v>13391</v>
          </cell>
          <cell r="Y6601" t="str">
            <v>-</v>
          </cell>
          <cell r="Z6601" t="str">
            <v>LABORATÓRIO</v>
          </cell>
          <cell r="AA6601">
            <v>6</v>
          </cell>
          <cell r="AB6601" t="str">
            <v>MOVEIS E UTENSILIOS</v>
          </cell>
          <cell r="AC6601">
            <v>435</v>
          </cell>
          <cell r="AD6601" t="str">
            <v>BOM</v>
          </cell>
        </row>
        <row r="6602">
          <cell r="X6602">
            <v>13392</v>
          </cell>
          <cell r="Y6602" t="str">
            <v>-</v>
          </cell>
          <cell r="Z6602" t="str">
            <v>LABORATÓRIO</v>
          </cell>
          <cell r="AA6602">
            <v>6</v>
          </cell>
          <cell r="AB6602" t="str">
            <v>MOVEIS E UTENSILIOS</v>
          </cell>
          <cell r="AC6602">
            <v>435</v>
          </cell>
          <cell r="AD6602" t="str">
            <v>BOM</v>
          </cell>
        </row>
        <row r="6603">
          <cell r="X6603">
            <v>13393</v>
          </cell>
          <cell r="Y6603" t="str">
            <v>-</v>
          </cell>
          <cell r="Z6603" t="str">
            <v>LABORATÓRIO</v>
          </cell>
          <cell r="AA6603">
            <v>6</v>
          </cell>
          <cell r="AB6603" t="str">
            <v>MOVEIS E UTENSILIOS</v>
          </cell>
          <cell r="AC6603">
            <v>435</v>
          </cell>
          <cell r="AD6603" t="str">
            <v>BOM</v>
          </cell>
        </row>
        <row r="6604">
          <cell r="X6604">
            <v>13394</v>
          </cell>
          <cell r="Y6604" t="str">
            <v>-</v>
          </cell>
          <cell r="Z6604" t="str">
            <v>LABORATÓRIO</v>
          </cell>
          <cell r="AA6604">
            <v>6</v>
          </cell>
          <cell r="AB6604" t="str">
            <v>MOVEIS E UTENSILIOS</v>
          </cell>
          <cell r="AC6604">
            <v>435</v>
          </cell>
          <cell r="AD6604" t="str">
            <v>BOM</v>
          </cell>
        </row>
        <row r="6605">
          <cell r="X6605">
            <v>13411</v>
          </cell>
          <cell r="Y6605" t="str">
            <v>-</v>
          </cell>
          <cell r="Z6605" t="str">
            <v>SUBESTAÇÃO ELETRICA</v>
          </cell>
          <cell r="AA6605">
            <v>20</v>
          </cell>
          <cell r="AB6605" t="str">
            <v>MAQ. E EQUIPAMENTOS</v>
          </cell>
          <cell r="AC6605">
            <v>134390</v>
          </cell>
          <cell r="AD6605" t="str">
            <v>BOM</v>
          </cell>
        </row>
        <row r="6606">
          <cell r="X6606">
            <v>13395</v>
          </cell>
          <cell r="Y6606" t="str">
            <v>-</v>
          </cell>
          <cell r="Z6606" t="str">
            <v>FISIOTERAPIA</v>
          </cell>
          <cell r="AA6606">
            <v>6</v>
          </cell>
          <cell r="AB6606" t="str">
            <v>MAQ. E EQUIPAMENTOS</v>
          </cell>
          <cell r="AC6606">
            <v>224.5</v>
          </cell>
          <cell r="AD6606" t="str">
            <v>BOM</v>
          </cell>
        </row>
        <row r="6607">
          <cell r="X6607">
            <v>13396</v>
          </cell>
          <cell r="Y6607" t="str">
            <v>-</v>
          </cell>
          <cell r="Z6607" t="str">
            <v>FISIOTERAPIA</v>
          </cell>
          <cell r="AA6607">
            <v>6</v>
          </cell>
          <cell r="AB6607" t="str">
            <v>MAQ. E EQUIPAMENTOS</v>
          </cell>
          <cell r="AC6607">
            <v>224.5</v>
          </cell>
          <cell r="AD6607" t="str">
            <v>BOM</v>
          </cell>
        </row>
        <row r="6608">
          <cell r="X6608">
            <v>13397</v>
          </cell>
          <cell r="Y6608" t="str">
            <v>-</v>
          </cell>
          <cell r="Z6608" t="str">
            <v>FISIOTERAPIA</v>
          </cell>
          <cell r="AA6608">
            <v>6</v>
          </cell>
          <cell r="AB6608" t="str">
            <v>MAQ. E EQUIPAMENTOS</v>
          </cell>
          <cell r="AC6608">
            <v>224.5</v>
          </cell>
          <cell r="AD6608" t="str">
            <v>BOM</v>
          </cell>
        </row>
        <row r="6609">
          <cell r="X6609">
            <v>13398</v>
          </cell>
          <cell r="Y6609" t="str">
            <v>-</v>
          </cell>
          <cell r="Z6609" t="str">
            <v>FISIOTERAPIA</v>
          </cell>
          <cell r="AA6609">
            <v>6</v>
          </cell>
          <cell r="AB6609" t="str">
            <v>MAQ. E EQUIPAMENTOS</v>
          </cell>
          <cell r="AC6609">
            <v>224.5</v>
          </cell>
          <cell r="AD6609" t="str">
            <v>BOM</v>
          </cell>
        </row>
        <row r="6610">
          <cell r="X6610">
            <v>13399</v>
          </cell>
          <cell r="Y6610" t="str">
            <v>-</v>
          </cell>
          <cell r="Z6610" t="str">
            <v>FISIOTERAPIA</v>
          </cell>
          <cell r="AA6610">
            <v>6</v>
          </cell>
          <cell r="AB6610" t="str">
            <v>MAQ. E EQUIPAMENTOS</v>
          </cell>
          <cell r="AC6610">
            <v>224.5</v>
          </cell>
          <cell r="AD6610" t="str">
            <v>BOM</v>
          </cell>
        </row>
        <row r="6611">
          <cell r="X6611">
            <v>13400</v>
          </cell>
          <cell r="Y6611" t="str">
            <v>-</v>
          </cell>
          <cell r="Z6611" t="str">
            <v>FISIOTERAPIA</v>
          </cell>
          <cell r="AA6611">
            <v>6</v>
          </cell>
          <cell r="AB6611" t="str">
            <v>MAQ. E EQUIPAMENTOS</v>
          </cell>
          <cell r="AC6611">
            <v>224.5</v>
          </cell>
          <cell r="AD6611" t="str">
            <v>BOM</v>
          </cell>
        </row>
        <row r="6612">
          <cell r="X6612">
            <v>13401</v>
          </cell>
          <cell r="Y6612" t="str">
            <v>-</v>
          </cell>
          <cell r="Z6612" t="str">
            <v>FISIOTERAPIA</v>
          </cell>
          <cell r="AA6612">
            <v>6</v>
          </cell>
          <cell r="AB6612" t="str">
            <v>MAQ. E EQUIPAMENTOS</v>
          </cell>
          <cell r="AC6612">
            <v>224.5</v>
          </cell>
          <cell r="AD6612" t="str">
            <v>BOM</v>
          </cell>
        </row>
        <row r="6613">
          <cell r="X6613">
            <v>13402</v>
          </cell>
          <cell r="Y6613" t="str">
            <v>-</v>
          </cell>
          <cell r="Z6613" t="str">
            <v>FISIOTERAPIA</v>
          </cell>
          <cell r="AA6613">
            <v>6</v>
          </cell>
          <cell r="AB6613" t="str">
            <v>MAQ. E EQUIPAMENTOS</v>
          </cell>
          <cell r="AC6613">
            <v>224.5</v>
          </cell>
          <cell r="AD6613" t="str">
            <v>BOM</v>
          </cell>
        </row>
        <row r="6614">
          <cell r="X6614">
            <v>13403</v>
          </cell>
          <cell r="Y6614" t="str">
            <v>-</v>
          </cell>
          <cell r="Z6614" t="str">
            <v>FISIOTERAPIA</v>
          </cell>
          <cell r="AA6614">
            <v>6</v>
          </cell>
          <cell r="AB6614" t="str">
            <v>MAQ. E EQUIPAMENTOS</v>
          </cell>
          <cell r="AC6614">
            <v>224.5</v>
          </cell>
          <cell r="AD6614" t="str">
            <v>BOM</v>
          </cell>
        </row>
        <row r="6615">
          <cell r="X6615">
            <v>13404</v>
          </cell>
          <cell r="Y6615" t="str">
            <v>-</v>
          </cell>
          <cell r="Z6615" t="str">
            <v>FISIOTERAPIA</v>
          </cell>
          <cell r="AA6615">
            <v>6</v>
          </cell>
          <cell r="AB6615" t="str">
            <v>MAQ. E EQUIPAMENTOS</v>
          </cell>
          <cell r="AC6615">
            <v>224.5</v>
          </cell>
          <cell r="AD6615" t="str">
            <v>BOM</v>
          </cell>
        </row>
        <row r="6616">
          <cell r="X6616">
            <v>13405</v>
          </cell>
          <cell r="Y6616" t="str">
            <v>-</v>
          </cell>
          <cell r="Z6616" t="str">
            <v>FISIOTERAPIA</v>
          </cell>
          <cell r="AA6616">
            <v>6</v>
          </cell>
          <cell r="AB6616" t="str">
            <v>MAQ. E EQUIPAMENTOS</v>
          </cell>
          <cell r="AC6616">
            <v>224.5</v>
          </cell>
          <cell r="AD6616" t="str">
            <v>BOM</v>
          </cell>
        </row>
        <row r="6617">
          <cell r="X6617">
            <v>13406</v>
          </cell>
          <cell r="Y6617" t="str">
            <v>-</v>
          </cell>
          <cell r="Z6617" t="str">
            <v>FISIOTERAPIA</v>
          </cell>
          <cell r="AA6617">
            <v>6</v>
          </cell>
          <cell r="AB6617" t="str">
            <v>MAQ. E EQUIPAMENTOS</v>
          </cell>
          <cell r="AC6617">
            <v>224.5</v>
          </cell>
          <cell r="AD6617" t="str">
            <v>BOM</v>
          </cell>
        </row>
        <row r="6618">
          <cell r="X6618">
            <v>13407</v>
          </cell>
          <cell r="Y6618" t="str">
            <v>-</v>
          </cell>
          <cell r="Z6618" t="str">
            <v>FISIOTERAPIA</v>
          </cell>
          <cell r="AA6618">
            <v>6</v>
          </cell>
          <cell r="AB6618" t="str">
            <v>MAQ. E EQUIPAMENTOS</v>
          </cell>
          <cell r="AC6618">
            <v>224.5</v>
          </cell>
          <cell r="AD6618" t="str">
            <v>BOM</v>
          </cell>
        </row>
        <row r="6619">
          <cell r="X6619">
            <v>13408</v>
          </cell>
          <cell r="Y6619" t="str">
            <v>-</v>
          </cell>
          <cell r="Z6619" t="str">
            <v>FISIOTERAPIA</v>
          </cell>
          <cell r="AA6619">
            <v>6</v>
          </cell>
          <cell r="AB6619" t="str">
            <v>MAQ. E EQUIPAMENTOS</v>
          </cell>
          <cell r="AC6619">
            <v>224.5</v>
          </cell>
          <cell r="AD6619" t="str">
            <v>BOM</v>
          </cell>
        </row>
        <row r="6620">
          <cell r="X6620">
            <v>13409</v>
          </cell>
          <cell r="Y6620" t="str">
            <v>-</v>
          </cell>
          <cell r="Z6620" t="str">
            <v>FISIOTERAPIA</v>
          </cell>
          <cell r="AA6620">
            <v>6</v>
          </cell>
          <cell r="AB6620" t="str">
            <v>MAQ. E EQUIPAMENTOS</v>
          </cell>
          <cell r="AC6620">
            <v>224.5</v>
          </cell>
          <cell r="AD6620" t="str">
            <v>BOM</v>
          </cell>
        </row>
        <row r="6621">
          <cell r="X6621">
            <v>13410</v>
          </cell>
          <cell r="Y6621" t="str">
            <v>-</v>
          </cell>
          <cell r="Z6621" t="str">
            <v>FISIOTERAPIA</v>
          </cell>
          <cell r="AA6621">
            <v>6</v>
          </cell>
          <cell r="AB6621" t="str">
            <v>MAQ. E EQUIPAMENTOS</v>
          </cell>
          <cell r="AC6621">
            <v>224.5</v>
          </cell>
          <cell r="AD6621" t="str">
            <v>BOM</v>
          </cell>
        </row>
        <row r="6622">
          <cell r="X6622">
            <v>13412</v>
          </cell>
          <cell r="Y6622" t="str">
            <v>-</v>
          </cell>
          <cell r="Z6622" t="str">
            <v>LABORATÓRIO</v>
          </cell>
          <cell r="AA6622">
            <v>6</v>
          </cell>
          <cell r="AB6622" t="str">
            <v>MOVEIS E UTENSILIOS</v>
          </cell>
          <cell r="AC6622">
            <v>119.995</v>
          </cell>
          <cell r="AD6622" t="str">
            <v>BOM</v>
          </cell>
        </row>
        <row r="6623">
          <cell r="X6623">
            <v>13413</v>
          </cell>
          <cell r="Y6623" t="str">
            <v>-</v>
          </cell>
          <cell r="Z6623" t="str">
            <v>LABORATÓRIO</v>
          </cell>
          <cell r="AA6623">
            <v>6</v>
          </cell>
          <cell r="AB6623" t="str">
            <v>MOVEIS E UTENSILIOS</v>
          </cell>
          <cell r="AC6623">
            <v>120.21</v>
          </cell>
          <cell r="AD6623" t="str">
            <v>BOM</v>
          </cell>
        </row>
        <row r="6624">
          <cell r="X6624">
            <v>13414</v>
          </cell>
          <cell r="Y6624" t="str">
            <v>-</v>
          </cell>
          <cell r="Z6624" t="str">
            <v>LABORATÓRIO</v>
          </cell>
          <cell r="AA6624">
            <v>6</v>
          </cell>
          <cell r="AB6624" t="str">
            <v>MOVEIS E UTENSILIOS</v>
          </cell>
          <cell r="AC6624">
            <v>120.21</v>
          </cell>
          <cell r="AD6624" t="str">
            <v>BOM</v>
          </cell>
        </row>
        <row r="6625">
          <cell r="X6625">
            <v>13415</v>
          </cell>
          <cell r="Y6625" t="str">
            <v>-</v>
          </cell>
          <cell r="Z6625" t="str">
            <v>LABORATÓRIO</v>
          </cell>
          <cell r="AA6625">
            <v>6</v>
          </cell>
          <cell r="AB6625" t="str">
            <v>MAQ. E EQUIPAMENTOS</v>
          </cell>
          <cell r="AC6625">
            <v>1118.255</v>
          </cell>
          <cell r="AD6625" t="str">
            <v>BOM</v>
          </cell>
        </row>
        <row r="6626">
          <cell r="X6626">
            <v>13275</v>
          </cell>
          <cell r="Y6626" t="str">
            <v>-</v>
          </cell>
          <cell r="Z6626" t="str">
            <v>IDTECH SEDE</v>
          </cell>
          <cell r="AA6626" t="str">
            <v>INDEFINIDA</v>
          </cell>
          <cell r="AB6626" t="str">
            <v>OBRA DE ARTE</v>
          </cell>
          <cell r="AC6626">
            <v>500</v>
          </cell>
          <cell r="AD6626" t="str">
            <v>BOM</v>
          </cell>
        </row>
        <row r="6627">
          <cell r="X6627">
            <v>13276</v>
          </cell>
          <cell r="Y6627" t="str">
            <v>-</v>
          </cell>
          <cell r="Z6627" t="str">
            <v>IDTECH SEDE</v>
          </cell>
          <cell r="AA6627" t="str">
            <v>INDEFINIDA</v>
          </cell>
          <cell r="AB6627" t="str">
            <v>OBRA DE ARTE</v>
          </cell>
          <cell r="AC6627">
            <v>1500</v>
          </cell>
          <cell r="AD6627" t="str">
            <v>BOM</v>
          </cell>
        </row>
        <row r="6628">
          <cell r="X6628">
            <v>13277</v>
          </cell>
          <cell r="Y6628" t="str">
            <v>-</v>
          </cell>
          <cell r="Z6628" t="str">
            <v>IDTECH SEDE</v>
          </cell>
          <cell r="AA6628" t="str">
            <v>INDEFINIDA</v>
          </cell>
          <cell r="AB6628" t="str">
            <v>OBRA DE ARTE</v>
          </cell>
          <cell r="AC6628">
            <v>1500</v>
          </cell>
          <cell r="AD6628" t="str">
            <v>BOM</v>
          </cell>
        </row>
        <row r="6629">
          <cell r="X6629">
            <v>13364</v>
          </cell>
          <cell r="Y6629" t="str">
            <v>-</v>
          </cell>
          <cell r="Z6629" t="str">
            <v>APOIO AO DIAGNÓSTICO ECOCARDIOGRAMA</v>
          </cell>
          <cell r="AA6629">
            <v>6</v>
          </cell>
          <cell r="AB6629" t="str">
            <v>MAQ. E EQUIPAMENTOS</v>
          </cell>
          <cell r="AC6629">
            <v>10995</v>
          </cell>
          <cell r="AD6629" t="str">
            <v>BOM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261"/>
  <sheetViews>
    <sheetView showFormulas="false" showGridLines="fals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4" topLeftCell="A5" activePane="bottomLeft" state="frozen"/>
      <selection pane="topLeft" activeCell="A1" activeCellId="0" sqref="A1"/>
      <selection pane="bottomLeft" activeCell="B8" activeCellId="0" sqref="B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5.96"/>
    <col collapsed="false" customWidth="true" hidden="false" outlineLevel="0" max="2" min="2" style="0" width="8.86"/>
    <col collapsed="false" customWidth="true" hidden="false" outlineLevel="0" max="3" min="3" style="0" width="15.29"/>
    <col collapsed="false" customWidth="true" hidden="false" outlineLevel="0" max="4" min="4" style="0" width="22.89"/>
    <col collapsed="false" customWidth="true" hidden="false" outlineLevel="0" max="5" min="5" style="0" width="14.81"/>
    <col collapsed="false" customWidth="true" hidden="false" outlineLevel="0" max="6" min="6" style="0" width="13.43"/>
    <col collapsed="false" customWidth="true" hidden="false" outlineLevel="0" max="7" min="7" style="0" width="13.14"/>
    <col collapsed="false" customWidth="true" hidden="false" outlineLevel="0" max="8" min="8" style="1" width="15.61"/>
    <col collapsed="false" customWidth="true" hidden="true" outlineLevel="0" max="9" min="9" style="0" width="11.52"/>
    <col collapsed="false" customWidth="true" hidden="false" outlineLevel="0" max="10" min="10" style="0" width="21.9"/>
    <col collapsed="false" customWidth="true" hidden="false" outlineLevel="0" max="12" min="12" style="0" width="12.57"/>
    <col collapsed="false" customWidth="true" hidden="false" outlineLevel="0" max="13" min="13" style="0" width="14.15"/>
    <col collapsed="false" customWidth="true" hidden="false" outlineLevel="0" max="14" min="14" style="0" width="13.02"/>
    <col collapsed="false" customWidth="true" hidden="false" outlineLevel="0" max="18" min="18" style="0" width="11.71"/>
    <col collapsed="false" customWidth="true" hidden="false" outlineLevel="0" max="19" min="19" style="1" width="18.42"/>
  </cols>
  <sheetData>
    <row r="1" s="4" customFormat="true" ht="32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MG1" s="0"/>
      <c r="AMH1" s="0"/>
      <c r="AMI1" s="0"/>
      <c r="AMJ1" s="0"/>
    </row>
    <row r="2" s="3" customFormat="true" ht="138.75" hidden="false" customHeight="true" outlineLevel="0" collapsed="false">
      <c r="A2" s="5"/>
      <c r="B2" s="6"/>
      <c r="C2" s="7"/>
      <c r="D2" s="8"/>
      <c r="E2" s="8"/>
      <c r="F2" s="8"/>
      <c r="G2" s="9"/>
      <c r="H2" s="10"/>
      <c r="I2" s="11"/>
      <c r="J2" s="8"/>
      <c r="K2" s="6"/>
      <c r="L2" s="8"/>
      <c r="M2" s="9"/>
      <c r="N2" s="5"/>
      <c r="O2" s="5"/>
      <c r="P2" s="12"/>
      <c r="Q2" s="5"/>
      <c r="R2" s="5"/>
      <c r="S2" s="13"/>
      <c r="AMG2" s="14"/>
      <c r="AMH2" s="14"/>
      <c r="AMI2" s="14"/>
      <c r="AMJ2" s="14"/>
    </row>
    <row r="3" s="4" customFormat="true" ht="30" hidden="false" customHeight="true" outlineLevel="0" collapsed="false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MG3" s="0"/>
      <c r="AMH3" s="0"/>
      <c r="AMI3" s="0"/>
      <c r="AMJ3" s="0"/>
    </row>
    <row r="4" s="4" customFormat="true" ht="45.75" hidden="false" customHeight="true" outlineLevel="0" collapsed="false">
      <c r="A4" s="16" t="s">
        <v>2</v>
      </c>
      <c r="B4" s="17" t="s">
        <v>3</v>
      </c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19" t="s">
        <v>10</v>
      </c>
      <c r="J4" s="18" t="s">
        <v>11</v>
      </c>
      <c r="K4" s="17" t="s">
        <v>12</v>
      </c>
      <c r="L4" s="18" t="s">
        <v>13</v>
      </c>
      <c r="M4" s="19" t="s">
        <v>14</v>
      </c>
      <c r="N4" s="16" t="s">
        <v>15</v>
      </c>
      <c r="O4" s="16" t="s">
        <v>16</v>
      </c>
      <c r="P4" s="21" t="s">
        <v>17</v>
      </c>
      <c r="Q4" s="16" t="s">
        <v>18</v>
      </c>
      <c r="R4" s="16" t="s">
        <v>19</v>
      </c>
      <c r="S4" s="22" t="s">
        <v>20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MG4" s="0"/>
      <c r="AMH4" s="0"/>
      <c r="AMI4" s="0"/>
      <c r="AMJ4" s="0"/>
    </row>
    <row r="5" s="4" customFormat="true" ht="35.6" hidden="false" customHeight="false" outlineLevel="0" collapsed="false">
      <c r="A5" s="23" t="s">
        <v>21</v>
      </c>
      <c r="B5" s="24" t="n">
        <v>5153</v>
      </c>
      <c r="C5" s="25" t="n">
        <f aca="false">VLOOKUP(B5,[1]Planilha8!$X$4:$Y$6629,2,0)</f>
        <v>2038477</v>
      </c>
      <c r="D5" s="26" t="s">
        <v>22</v>
      </c>
      <c r="E5" s="26" t="str">
        <f aca="false">VLOOKUP(B5,[1]Planilha8!$X$4:$Z$6629,3,0)</f>
        <v>FARMÁCIA</v>
      </c>
      <c r="F5" s="26" t="str">
        <f aca="false">VLOOKUP(B5,[1]Planilha8!$X$4:$AD$6629,7,0)</f>
        <v>BOM</v>
      </c>
      <c r="G5" s="27" t="n">
        <v>41082</v>
      </c>
      <c r="H5" s="28" t="n">
        <v>42.87</v>
      </c>
      <c r="I5" s="29" t="s">
        <v>23</v>
      </c>
      <c r="J5" s="30" t="s">
        <v>24</v>
      </c>
      <c r="K5" s="31" t="n">
        <v>2631</v>
      </c>
      <c r="L5" s="32" t="n">
        <v>2012001273</v>
      </c>
      <c r="M5" s="33" t="n">
        <v>43465</v>
      </c>
      <c r="N5" s="34" t="n">
        <v>41.36955</v>
      </c>
      <c r="O5" s="35" t="n">
        <v>0.5</v>
      </c>
      <c r="P5" s="36" t="n">
        <v>0.0416666666666667</v>
      </c>
      <c r="Q5" s="37" t="n">
        <v>0</v>
      </c>
      <c r="R5" s="38" t="n">
        <v>41.36955</v>
      </c>
      <c r="S5" s="39" t="n">
        <v>1.50044999999997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MG5" s="0"/>
      <c r="AMH5" s="0"/>
      <c r="AMI5" s="0"/>
      <c r="AMJ5" s="0"/>
    </row>
    <row r="6" s="4" customFormat="true" ht="35.6" hidden="false" customHeight="false" outlineLevel="0" collapsed="false">
      <c r="A6" s="23" t="s">
        <v>21</v>
      </c>
      <c r="B6" s="24" t="n">
        <v>5154</v>
      </c>
      <c r="C6" s="25" t="n">
        <f aca="false">VLOOKUP(B6,[1]Planilha8!$X$4:$Y$6629,2,0)</f>
        <v>2038478</v>
      </c>
      <c r="D6" s="26" t="s">
        <v>25</v>
      </c>
      <c r="E6" s="26" t="str">
        <f aca="false">VLOOKUP(B6,[1]Planilha8!$X$4:$Z$6629,3,0)</f>
        <v>FARMÁCIA</v>
      </c>
      <c r="F6" s="26" t="str">
        <f aca="false">VLOOKUP(B6,[1]Planilha8!$X$4:$AD$6629,7,0)</f>
        <v>REGULAR</v>
      </c>
      <c r="G6" s="27" t="n">
        <v>41082</v>
      </c>
      <c r="H6" s="28" t="n">
        <v>42.87</v>
      </c>
      <c r="I6" s="29" t="s">
        <v>23</v>
      </c>
      <c r="J6" s="30" t="s">
        <v>24</v>
      </c>
      <c r="K6" s="31" t="n">
        <v>2631</v>
      </c>
      <c r="L6" s="32" t="n">
        <v>2012001273</v>
      </c>
      <c r="M6" s="33" t="n">
        <v>43465</v>
      </c>
      <c r="N6" s="34" t="n">
        <v>41.36955</v>
      </c>
      <c r="O6" s="35" t="n">
        <v>0.5</v>
      </c>
      <c r="P6" s="36" t="n">
        <v>0.0416666666666667</v>
      </c>
      <c r="Q6" s="37" t="n">
        <v>0</v>
      </c>
      <c r="R6" s="38" t="n">
        <v>41.36955</v>
      </c>
      <c r="S6" s="39" t="n">
        <v>1.50044999999997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MG6" s="0"/>
      <c r="AMH6" s="0"/>
      <c r="AMI6" s="0"/>
      <c r="AMJ6" s="0"/>
    </row>
    <row r="7" s="4" customFormat="true" ht="35.6" hidden="false" customHeight="false" outlineLevel="0" collapsed="false">
      <c r="A7" s="23" t="s">
        <v>21</v>
      </c>
      <c r="B7" s="24" t="n">
        <v>5155</v>
      </c>
      <c r="C7" s="25" t="n">
        <f aca="false">VLOOKUP(B7,[1]Planilha8!$X$4:$Y$6629,2,0)</f>
        <v>2038479</v>
      </c>
      <c r="D7" s="26" t="s">
        <v>26</v>
      </c>
      <c r="E7" s="26" t="str">
        <f aca="false">VLOOKUP(B7,[1]Planilha8!$X$4:$Z$6629,3,0)</f>
        <v>FARMÁCIA</v>
      </c>
      <c r="F7" s="26" t="str">
        <f aca="false">VLOOKUP(B7,[1]Planilha8!$X$4:$AD$6629,7,0)</f>
        <v>REGULAR</v>
      </c>
      <c r="G7" s="27" t="n">
        <v>41082</v>
      </c>
      <c r="H7" s="28" t="n">
        <v>42.87</v>
      </c>
      <c r="I7" s="29" t="s">
        <v>23</v>
      </c>
      <c r="J7" s="30" t="s">
        <v>24</v>
      </c>
      <c r="K7" s="31" t="n">
        <v>2631</v>
      </c>
      <c r="L7" s="32" t="n">
        <v>2012001273</v>
      </c>
      <c r="M7" s="33" t="n">
        <v>43465</v>
      </c>
      <c r="N7" s="34" t="n">
        <v>41.36955</v>
      </c>
      <c r="O7" s="35" t="n">
        <v>0.5</v>
      </c>
      <c r="P7" s="36" t="n">
        <v>0.0416666666666667</v>
      </c>
      <c r="Q7" s="37" t="n">
        <v>0</v>
      </c>
      <c r="R7" s="38" t="n">
        <v>41.36955</v>
      </c>
      <c r="S7" s="39" t="n">
        <v>1.50044999999997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MG7" s="0"/>
      <c r="AMH7" s="0"/>
      <c r="AMI7" s="0"/>
      <c r="AMJ7" s="0"/>
    </row>
    <row r="8" s="4" customFormat="true" ht="35.6" hidden="false" customHeight="false" outlineLevel="0" collapsed="false">
      <c r="A8" s="23" t="s">
        <v>21</v>
      </c>
      <c r="B8" s="24" t="n">
        <v>5156</v>
      </c>
      <c r="C8" s="25" t="n">
        <f aca="false">VLOOKUP(B8,[1]Planilha8!$X$4:$Y$6629,2,0)</f>
        <v>2038480</v>
      </c>
      <c r="D8" s="26" t="s">
        <v>27</v>
      </c>
      <c r="E8" s="26" t="str">
        <f aca="false">VLOOKUP(B8,[1]Planilha8!$X$4:$Z$6629,3,0)</f>
        <v>FARMÁCIA</v>
      </c>
      <c r="F8" s="26" t="str">
        <f aca="false">VLOOKUP(B8,[1]Planilha8!$X$4:$AD$6629,7,0)</f>
        <v>REGULAR</v>
      </c>
      <c r="G8" s="27" t="n">
        <v>41082</v>
      </c>
      <c r="H8" s="28" t="n">
        <v>42.87</v>
      </c>
      <c r="I8" s="29" t="s">
        <v>23</v>
      </c>
      <c r="J8" s="30" t="s">
        <v>24</v>
      </c>
      <c r="K8" s="31" t="n">
        <v>2631</v>
      </c>
      <c r="L8" s="32" t="n">
        <v>2012001273</v>
      </c>
      <c r="M8" s="33" t="n">
        <v>43465</v>
      </c>
      <c r="N8" s="34" t="n">
        <v>41.36955</v>
      </c>
      <c r="O8" s="35" t="n">
        <v>0.5</v>
      </c>
      <c r="P8" s="36" t="n">
        <v>0.0416666666666667</v>
      </c>
      <c r="Q8" s="37" t="n">
        <v>0</v>
      </c>
      <c r="R8" s="38" t="n">
        <v>41.36955</v>
      </c>
      <c r="S8" s="39" t="n">
        <v>1.50044999999997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MG8" s="0"/>
      <c r="AMH8" s="0"/>
      <c r="AMI8" s="0"/>
      <c r="AMJ8" s="0"/>
    </row>
    <row r="9" s="4" customFormat="true" ht="58.1" hidden="false" customHeight="false" outlineLevel="0" collapsed="false">
      <c r="A9" s="23" t="s">
        <v>21</v>
      </c>
      <c r="B9" s="24" t="n">
        <v>5135</v>
      </c>
      <c r="C9" s="25" t="n">
        <f aca="false">VLOOKUP(B9,[1]Planilha8!$X$4:$Y$6629,2,0)</f>
        <v>2038507</v>
      </c>
      <c r="D9" s="26" t="s">
        <v>28</v>
      </c>
      <c r="E9" s="26" t="str">
        <f aca="false">VLOOKUP(B9,[1]Planilha8!$X$4:$Z$6629,3,0)</f>
        <v>ALMOXARIFADO</v>
      </c>
      <c r="F9" s="26" t="str">
        <f aca="false">VLOOKUP(B9,[1]Planilha8!$X$4:$AD$6629,7,0)</f>
        <v>REGULAR</v>
      </c>
      <c r="G9" s="27" t="n">
        <v>41096</v>
      </c>
      <c r="H9" s="28" t="n">
        <v>3100</v>
      </c>
      <c r="I9" s="29" t="s">
        <v>23</v>
      </c>
      <c r="J9" s="30" t="s">
        <v>29</v>
      </c>
      <c r="K9" s="31" t="n">
        <v>1121</v>
      </c>
      <c r="L9" s="32" t="n">
        <v>2012001556</v>
      </c>
      <c r="M9" s="33" t="n">
        <v>43465</v>
      </c>
      <c r="N9" s="34" t="n">
        <v>2892.51638176651</v>
      </c>
      <c r="O9" s="35" t="n">
        <v>1</v>
      </c>
      <c r="P9" s="36" t="n">
        <v>0.0833333333333333</v>
      </c>
      <c r="Q9" s="37" t="n">
        <v>0</v>
      </c>
      <c r="R9" s="38" t="n">
        <v>2892.51638176651</v>
      </c>
      <c r="S9" s="39" t="n">
        <v>207.483618233493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MG9" s="0"/>
      <c r="AMH9" s="0"/>
      <c r="AMI9" s="0"/>
      <c r="AMJ9" s="0"/>
    </row>
    <row r="10" s="4" customFormat="true" ht="58.1" hidden="false" customHeight="false" outlineLevel="0" collapsed="false">
      <c r="A10" s="23" t="s">
        <v>21</v>
      </c>
      <c r="B10" s="24" t="n">
        <v>5136</v>
      </c>
      <c r="C10" s="25" t="n">
        <f aca="false">VLOOKUP(B10,[1]Planilha8!$X$4:$Y$6629,2,0)</f>
        <v>2038508</v>
      </c>
      <c r="D10" s="26" t="s">
        <v>28</v>
      </c>
      <c r="E10" s="26" t="str">
        <f aca="false">VLOOKUP(B10,[1]Planilha8!$X$4:$Z$6629,3,0)</f>
        <v>CLINICA MÉDICA</v>
      </c>
      <c r="F10" s="26" t="str">
        <f aca="false">VLOOKUP(B10,[1]Planilha8!$X$4:$AD$6629,7,0)</f>
        <v>REGULAR</v>
      </c>
      <c r="G10" s="27" t="n">
        <v>41096</v>
      </c>
      <c r="H10" s="28" t="n">
        <v>3100</v>
      </c>
      <c r="I10" s="29" t="s">
        <v>23</v>
      </c>
      <c r="J10" s="30" t="s">
        <v>29</v>
      </c>
      <c r="K10" s="31" t="n">
        <v>1121</v>
      </c>
      <c r="L10" s="32" t="n">
        <v>2012001556</v>
      </c>
      <c r="M10" s="33" t="n">
        <v>43465</v>
      </c>
      <c r="N10" s="34" t="n">
        <v>2892.51638176651</v>
      </c>
      <c r="O10" s="35" t="n">
        <v>1</v>
      </c>
      <c r="P10" s="36" t="n">
        <v>0.0833333333333333</v>
      </c>
      <c r="Q10" s="37" t="n">
        <v>0</v>
      </c>
      <c r="R10" s="38" t="n">
        <v>2892.51638176651</v>
      </c>
      <c r="S10" s="39" t="n">
        <v>207.483618233493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MG10" s="0"/>
      <c r="AMH10" s="0"/>
      <c r="AMI10" s="0"/>
      <c r="AMJ10" s="0"/>
    </row>
    <row r="11" s="4" customFormat="true" ht="58.1" hidden="false" customHeight="false" outlineLevel="0" collapsed="false">
      <c r="A11" s="23" t="s">
        <v>21</v>
      </c>
      <c r="B11" s="24" t="n">
        <v>5137</v>
      </c>
      <c r="C11" s="25" t="n">
        <f aca="false">VLOOKUP(B11,[1]Planilha8!$X$4:$Y$6629,2,0)</f>
        <v>2038509</v>
      </c>
      <c r="D11" s="26" t="s">
        <v>28</v>
      </c>
      <c r="E11" s="26" t="str">
        <f aca="false">VLOOKUP(B11,[1]Planilha8!$X$4:$Z$6629,3,0)</f>
        <v>ALMOXARIFADO</v>
      </c>
      <c r="F11" s="26" t="str">
        <f aca="false">VLOOKUP(B11,[1]Planilha8!$X$4:$AD$6629,7,0)</f>
        <v>REGULAR</v>
      </c>
      <c r="G11" s="27" t="n">
        <v>41096</v>
      </c>
      <c r="H11" s="28" t="n">
        <v>3100</v>
      </c>
      <c r="I11" s="29" t="s">
        <v>23</v>
      </c>
      <c r="J11" s="30" t="s">
        <v>29</v>
      </c>
      <c r="K11" s="31" t="n">
        <v>1121</v>
      </c>
      <c r="L11" s="32" t="n">
        <v>2012001556</v>
      </c>
      <c r="M11" s="33" t="n">
        <v>43465</v>
      </c>
      <c r="N11" s="34" t="n">
        <v>2892.51638176651</v>
      </c>
      <c r="O11" s="35" t="n">
        <v>1</v>
      </c>
      <c r="P11" s="36" t="n">
        <v>0.0833333333333333</v>
      </c>
      <c r="Q11" s="37" t="n">
        <v>0</v>
      </c>
      <c r="R11" s="38" t="n">
        <v>2892.51638176651</v>
      </c>
      <c r="S11" s="39" t="n">
        <v>207.483618233493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MG11" s="0"/>
      <c r="AMH11" s="0"/>
      <c r="AMI11" s="0"/>
      <c r="AMJ11" s="0"/>
    </row>
    <row r="12" s="4" customFormat="true" ht="58.1" hidden="false" customHeight="false" outlineLevel="0" collapsed="false">
      <c r="A12" s="23" t="s">
        <v>21</v>
      </c>
      <c r="B12" s="24" t="n">
        <v>5138</v>
      </c>
      <c r="C12" s="25" t="n">
        <f aca="false">VLOOKUP(B12,[1]Planilha8!$X$4:$Y$6629,2,0)</f>
        <v>2038510</v>
      </c>
      <c r="D12" s="26" t="s">
        <v>28</v>
      </c>
      <c r="E12" s="26" t="str">
        <f aca="false">VLOOKUP(B12,[1]Planilha8!$X$4:$Z$6629,3,0)</f>
        <v>CLÍNICA MÉDICA</v>
      </c>
      <c r="F12" s="26" t="str">
        <f aca="false">VLOOKUP(B12,[1]Planilha8!$X$4:$AD$6629,7,0)</f>
        <v>REGULAR</v>
      </c>
      <c r="G12" s="27" t="n">
        <v>41096</v>
      </c>
      <c r="H12" s="28" t="n">
        <v>3100</v>
      </c>
      <c r="I12" s="29" t="s">
        <v>23</v>
      </c>
      <c r="J12" s="30" t="s">
        <v>29</v>
      </c>
      <c r="K12" s="31" t="n">
        <v>1121</v>
      </c>
      <c r="L12" s="32" t="n">
        <v>2012001556</v>
      </c>
      <c r="M12" s="33" t="n">
        <v>43465</v>
      </c>
      <c r="N12" s="34" t="n">
        <v>2892.51638176651</v>
      </c>
      <c r="O12" s="35" t="n">
        <v>1</v>
      </c>
      <c r="P12" s="36" t="n">
        <v>0.0833333333333333</v>
      </c>
      <c r="Q12" s="37" t="n">
        <v>0</v>
      </c>
      <c r="R12" s="38" t="n">
        <v>2892.51638176651</v>
      </c>
      <c r="S12" s="39" t="n">
        <v>207.483618233493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MG12" s="0"/>
      <c r="AMH12" s="0"/>
      <c r="AMI12" s="0"/>
      <c r="AMJ12" s="0"/>
    </row>
    <row r="13" s="4" customFormat="true" ht="46.85" hidden="false" customHeight="false" outlineLevel="0" collapsed="false">
      <c r="A13" s="23" t="s">
        <v>21</v>
      </c>
      <c r="B13" s="24" t="n">
        <v>5145</v>
      </c>
      <c r="C13" s="25" t="n">
        <f aca="false">VLOOKUP(B13,[1]Planilha8!$X$4:$Y$6629,2,0)</f>
        <v>2038525</v>
      </c>
      <c r="D13" s="26" t="s">
        <v>30</v>
      </c>
      <c r="E13" s="26" t="str">
        <f aca="false">VLOOKUP(B13,[1]Planilha8!$X$4:$Z$6629,3,0)</f>
        <v>GALPÃO ALMOXARIFADO</v>
      </c>
      <c r="F13" s="26" t="str">
        <f aca="false">VLOOKUP(B13,[1]Planilha8!$X$4:$AD$6629,7,0)</f>
        <v>REGULAR</v>
      </c>
      <c r="G13" s="27" t="n">
        <v>41102</v>
      </c>
      <c r="H13" s="28" t="n">
        <v>115</v>
      </c>
      <c r="I13" s="29" t="s">
        <v>23</v>
      </c>
      <c r="J13" s="30" t="s">
        <v>31</v>
      </c>
      <c r="K13" s="31" t="n">
        <v>71</v>
      </c>
      <c r="L13" s="32" t="n">
        <v>2012001509</v>
      </c>
      <c r="M13" s="33" t="n">
        <v>43465</v>
      </c>
      <c r="N13" s="34" t="n">
        <v>110.975</v>
      </c>
      <c r="O13" s="35" t="n">
        <v>0.5</v>
      </c>
      <c r="P13" s="36" t="n">
        <v>0.0416666666666667</v>
      </c>
      <c r="Q13" s="37" t="n">
        <v>0</v>
      </c>
      <c r="R13" s="38" t="n">
        <v>110.975</v>
      </c>
      <c r="S13" s="39" t="n">
        <v>4.02500000000001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MG13" s="0"/>
      <c r="AMH13" s="0"/>
      <c r="AMI13" s="0"/>
      <c r="AMJ13" s="0"/>
    </row>
    <row r="14" s="4" customFormat="true" ht="58.1" hidden="false" customHeight="false" outlineLevel="0" collapsed="false">
      <c r="A14" s="23" t="s">
        <v>21</v>
      </c>
      <c r="B14" s="24" t="n">
        <v>6194</v>
      </c>
      <c r="C14" s="25" t="n">
        <f aca="false">VLOOKUP(B14,[1]Planilha8!$X$4:$Y$6629,2,0)</f>
        <v>2038623</v>
      </c>
      <c r="D14" s="26" t="s">
        <v>32</v>
      </c>
      <c r="E14" s="26" t="str">
        <f aca="false">VLOOKUP(B14,[1]Planilha8!$X$4:$Z$6629,3,0)</f>
        <v>ASTEC</v>
      </c>
      <c r="F14" s="26" t="str">
        <f aca="false">VLOOKUP(B14,[1]Planilha8!$X$4:$AD$6629,7,0)</f>
        <v>BOM</v>
      </c>
      <c r="G14" s="27" t="n">
        <v>41127</v>
      </c>
      <c r="H14" s="28" t="n">
        <v>9787.62</v>
      </c>
      <c r="I14" s="29" t="s">
        <v>23</v>
      </c>
      <c r="J14" s="30" t="s">
        <v>33</v>
      </c>
      <c r="K14" s="31" t="s">
        <v>34</v>
      </c>
      <c r="L14" s="32" t="n">
        <v>2012000647</v>
      </c>
      <c r="M14" s="33" t="n">
        <v>43465</v>
      </c>
      <c r="N14" s="34" t="n">
        <v>9352.75409145337</v>
      </c>
      <c r="O14" s="35" t="n">
        <v>1</v>
      </c>
      <c r="P14" s="36" t="n">
        <v>0.0833333333333333</v>
      </c>
      <c r="Q14" s="37" t="n">
        <v>0</v>
      </c>
      <c r="R14" s="38" t="n">
        <v>9352.75409145337</v>
      </c>
      <c r="S14" s="39" t="n">
        <v>434.86590854663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MG14" s="0"/>
      <c r="AMH14" s="0"/>
      <c r="AMI14" s="0"/>
      <c r="AMJ14" s="0"/>
    </row>
    <row r="15" s="4" customFormat="true" ht="35.6" hidden="false" customHeight="false" outlineLevel="0" collapsed="false">
      <c r="A15" s="23" t="s">
        <v>21</v>
      </c>
      <c r="B15" s="24" t="n">
        <v>6195</v>
      </c>
      <c r="C15" s="25" t="n">
        <f aca="false">VLOOKUP(B15,[1]Planilha8!$X$4:$Y$6629,2,0)</f>
        <v>2038624</v>
      </c>
      <c r="D15" s="26" t="s">
        <v>35</v>
      </c>
      <c r="E15" s="26" t="str">
        <f aca="false">VLOOKUP(B15,[1]Planilha8!$X$4:$Z$6629,3,0)</f>
        <v>ASTEC</v>
      </c>
      <c r="F15" s="26" t="str">
        <f aca="false">VLOOKUP(B15,[1]Planilha8!$X$4:$AD$6629,7,0)</f>
        <v>BOM</v>
      </c>
      <c r="G15" s="27" t="n">
        <v>41127</v>
      </c>
      <c r="H15" s="28" t="n">
        <v>20524.5542857143</v>
      </c>
      <c r="I15" s="29" t="s">
        <v>23</v>
      </c>
      <c r="J15" s="30" t="s">
        <v>33</v>
      </c>
      <c r="K15" s="31" t="s">
        <v>36</v>
      </c>
      <c r="L15" s="32" t="n">
        <v>2012000647</v>
      </c>
      <c r="M15" s="33" t="n">
        <v>43465</v>
      </c>
      <c r="N15" s="34" t="n">
        <v>19612.6442455849</v>
      </c>
      <c r="O15" s="35" t="n">
        <v>1</v>
      </c>
      <c r="P15" s="36" t="n">
        <v>0.0833333333333333</v>
      </c>
      <c r="Q15" s="37" t="n">
        <v>0</v>
      </c>
      <c r="R15" s="38" t="n">
        <v>19612.6442455849</v>
      </c>
      <c r="S15" s="39" t="n">
        <v>911.910040129435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MG15" s="0"/>
      <c r="AMH15" s="0"/>
      <c r="AMI15" s="0"/>
      <c r="AMJ15" s="0"/>
    </row>
    <row r="16" s="4" customFormat="true" ht="46.85" hidden="false" customHeight="false" outlineLevel="0" collapsed="false">
      <c r="A16" s="23" t="s">
        <v>21</v>
      </c>
      <c r="B16" s="24" t="n">
        <v>6206</v>
      </c>
      <c r="C16" s="25" t="n">
        <f aca="false">VLOOKUP(B16,[1]Planilha8!$X$4:$Y$6629,2,0)</f>
        <v>2038625</v>
      </c>
      <c r="D16" s="26" t="s">
        <v>37</v>
      </c>
      <c r="E16" s="26" t="str">
        <f aca="false">VLOOKUP(B16,[1]Planilha8!$X$4:$Z$6629,3,0)</f>
        <v>GALPÃO ALMOXARIFADO</v>
      </c>
      <c r="F16" s="26" t="str">
        <f aca="false">VLOOKUP(B16,[1]Planilha8!$X$4:$AD$6629,7,0)</f>
        <v>BOM</v>
      </c>
      <c r="G16" s="27" t="n">
        <v>41127</v>
      </c>
      <c r="H16" s="28" t="n">
        <v>506.208571428571</v>
      </c>
      <c r="I16" s="29" t="s">
        <v>23</v>
      </c>
      <c r="J16" s="30" t="s">
        <v>33</v>
      </c>
      <c r="K16" s="31" t="n">
        <v>2699484</v>
      </c>
      <c r="L16" s="32" t="n">
        <v>2012000647</v>
      </c>
      <c r="M16" s="33" t="n">
        <v>43465</v>
      </c>
      <c r="N16" s="34" t="n">
        <v>311.46249039479</v>
      </c>
      <c r="O16" s="35" t="n">
        <v>0.25</v>
      </c>
      <c r="P16" s="36" t="n">
        <v>0.0208333333333333</v>
      </c>
      <c r="Q16" s="37" t="n">
        <v>10.5460119047619</v>
      </c>
      <c r="R16" s="38" t="n">
        <v>322.008502299552</v>
      </c>
      <c r="S16" s="39" t="n">
        <v>184.200069129019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MG16" s="0"/>
      <c r="AMH16" s="0"/>
      <c r="AMI16" s="0"/>
      <c r="AMJ16" s="0"/>
    </row>
    <row r="17" s="4" customFormat="true" ht="46.85" hidden="false" customHeight="false" outlineLevel="0" collapsed="false">
      <c r="A17" s="23" t="s">
        <v>21</v>
      </c>
      <c r="B17" s="24" t="n">
        <v>6207</v>
      </c>
      <c r="C17" s="25" t="n">
        <f aca="false">VLOOKUP(B17,[1]Planilha8!$X$4:$Y$6629,2,0)</f>
        <v>2038626</v>
      </c>
      <c r="D17" s="26" t="s">
        <v>37</v>
      </c>
      <c r="E17" s="26" t="str">
        <f aca="false">VLOOKUP(B17,[1]Planilha8!$X$4:$Z$6629,3,0)</f>
        <v>DIÁLISE</v>
      </c>
      <c r="F17" s="26" t="str">
        <f aca="false">VLOOKUP(B17,[1]Planilha8!$X$4:$AD$6629,7,0)</f>
        <v>BOM</v>
      </c>
      <c r="G17" s="27" t="n">
        <v>41127</v>
      </c>
      <c r="H17" s="28" t="n">
        <v>506.208571428571</v>
      </c>
      <c r="I17" s="29" t="s">
        <v>23</v>
      </c>
      <c r="J17" s="30" t="s">
        <v>33</v>
      </c>
      <c r="K17" s="31" t="n">
        <v>2699484</v>
      </c>
      <c r="L17" s="32" t="n">
        <v>2012000647</v>
      </c>
      <c r="M17" s="33" t="n">
        <v>43465</v>
      </c>
      <c r="N17" s="34" t="n">
        <v>311.46249039479</v>
      </c>
      <c r="O17" s="35" t="n">
        <v>0.25</v>
      </c>
      <c r="P17" s="36" t="n">
        <v>0.0208333333333333</v>
      </c>
      <c r="Q17" s="37" t="n">
        <v>10.5460119047619</v>
      </c>
      <c r="R17" s="38" t="n">
        <v>322.008502299552</v>
      </c>
      <c r="S17" s="39" t="n">
        <v>184.200069129019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MG17" s="0"/>
      <c r="AMH17" s="0"/>
      <c r="AMI17" s="0"/>
      <c r="AMJ17" s="0"/>
    </row>
    <row r="18" s="4" customFormat="true" ht="46.85" hidden="false" customHeight="false" outlineLevel="0" collapsed="false">
      <c r="A18" s="23" t="s">
        <v>21</v>
      </c>
      <c r="B18" s="24" t="n">
        <v>6208</v>
      </c>
      <c r="C18" s="25" t="n">
        <f aca="false">VLOOKUP(B18,[1]Planilha8!$X$4:$Y$6629,2,0)</f>
        <v>2038627</v>
      </c>
      <c r="D18" s="26" t="s">
        <v>37</v>
      </c>
      <c r="E18" s="26" t="str">
        <f aca="false">VLOOKUP(B18,[1]Planilha8!$X$4:$Z$6629,3,0)</f>
        <v>ASTEC</v>
      </c>
      <c r="F18" s="26" t="str">
        <f aca="false">VLOOKUP(B18,[1]Planilha8!$X$4:$AD$6629,7,0)</f>
        <v>BOM</v>
      </c>
      <c r="G18" s="27" t="n">
        <v>41127</v>
      </c>
      <c r="H18" s="28" t="n">
        <v>506.208571428571</v>
      </c>
      <c r="I18" s="29" t="s">
        <v>23</v>
      </c>
      <c r="J18" s="30" t="s">
        <v>33</v>
      </c>
      <c r="K18" s="31" t="n">
        <v>2699484</v>
      </c>
      <c r="L18" s="32" t="n">
        <v>2012000647</v>
      </c>
      <c r="M18" s="33" t="n">
        <v>43465</v>
      </c>
      <c r="N18" s="34" t="n">
        <v>311.46249039479</v>
      </c>
      <c r="O18" s="35" t="n">
        <v>0.25</v>
      </c>
      <c r="P18" s="36" t="n">
        <v>0.0208333333333333</v>
      </c>
      <c r="Q18" s="37" t="n">
        <v>10.5460119047619</v>
      </c>
      <c r="R18" s="38" t="n">
        <v>322.008502299552</v>
      </c>
      <c r="S18" s="39" t="n">
        <v>184.200069129019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MG18" s="0"/>
      <c r="AMH18" s="0"/>
      <c r="AMI18" s="0"/>
      <c r="AMJ18" s="0"/>
    </row>
    <row r="19" s="4" customFormat="true" ht="46.85" hidden="false" customHeight="false" outlineLevel="0" collapsed="false">
      <c r="A19" s="23" t="s">
        <v>21</v>
      </c>
      <c r="B19" s="24" t="n">
        <v>6209</v>
      </c>
      <c r="C19" s="25" t="n">
        <f aca="false">VLOOKUP(B19,[1]Planilha8!$X$4:$Y$6629,2,0)</f>
        <v>2038628</v>
      </c>
      <c r="D19" s="26" t="s">
        <v>37</v>
      </c>
      <c r="E19" s="26" t="str">
        <f aca="false">VLOOKUP(B19,[1]Planilha8!$X$4:$Z$6629,3,0)</f>
        <v>DIÁLISE</v>
      </c>
      <c r="F19" s="26" t="str">
        <f aca="false">VLOOKUP(B19,[1]Planilha8!$X$4:$AD$6629,7,0)</f>
        <v>BOM</v>
      </c>
      <c r="G19" s="27" t="n">
        <v>41127</v>
      </c>
      <c r="H19" s="28" t="n">
        <v>506.208571428571</v>
      </c>
      <c r="I19" s="29" t="s">
        <v>23</v>
      </c>
      <c r="J19" s="30" t="s">
        <v>33</v>
      </c>
      <c r="K19" s="31" t="n">
        <v>2699484</v>
      </c>
      <c r="L19" s="32" t="n">
        <v>2012000647</v>
      </c>
      <c r="M19" s="33" t="n">
        <v>43465</v>
      </c>
      <c r="N19" s="34" t="n">
        <v>311.46249039479</v>
      </c>
      <c r="O19" s="35" t="n">
        <v>0.25</v>
      </c>
      <c r="P19" s="36" t="n">
        <v>0.0208333333333333</v>
      </c>
      <c r="Q19" s="37" t="n">
        <v>10.5460119047619</v>
      </c>
      <c r="R19" s="38" t="n">
        <v>322.008502299552</v>
      </c>
      <c r="S19" s="39" t="n">
        <v>184.200069129019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MG19" s="0"/>
      <c r="AMH19" s="0"/>
      <c r="AMI19" s="0"/>
      <c r="AMJ19" s="0"/>
    </row>
    <row r="20" s="4" customFormat="true" ht="46.85" hidden="false" customHeight="false" outlineLevel="0" collapsed="false">
      <c r="A20" s="23" t="s">
        <v>21</v>
      </c>
      <c r="B20" s="24" t="n">
        <v>6210</v>
      </c>
      <c r="C20" s="25" t="n">
        <f aca="false">VLOOKUP(B20,[1]Planilha8!$X$4:$Y$6629,2,0)</f>
        <v>2038629</v>
      </c>
      <c r="D20" s="26" t="s">
        <v>37</v>
      </c>
      <c r="E20" s="26" t="str">
        <f aca="false">VLOOKUP(B20,[1]Planilha8!$X$4:$Z$6629,3,0)</f>
        <v>GALPÃO ALMOXARIFADO</v>
      </c>
      <c r="F20" s="26" t="str">
        <f aca="false">VLOOKUP(B20,[1]Planilha8!$X$4:$AD$6629,7,0)</f>
        <v>BOM</v>
      </c>
      <c r="G20" s="27" t="n">
        <v>41127</v>
      </c>
      <c r="H20" s="28" t="n">
        <v>506.208571428571</v>
      </c>
      <c r="I20" s="29" t="s">
        <v>23</v>
      </c>
      <c r="J20" s="30" t="s">
        <v>33</v>
      </c>
      <c r="K20" s="31" t="n">
        <v>2699484</v>
      </c>
      <c r="L20" s="32" t="n">
        <v>2012000647</v>
      </c>
      <c r="M20" s="33" t="n">
        <v>43465</v>
      </c>
      <c r="N20" s="34" t="n">
        <v>311.46249039479</v>
      </c>
      <c r="O20" s="35" t="n">
        <v>0.25</v>
      </c>
      <c r="P20" s="36" t="n">
        <v>0.0208333333333333</v>
      </c>
      <c r="Q20" s="37" t="n">
        <v>10.5460119047619</v>
      </c>
      <c r="R20" s="38" t="n">
        <v>322.008502299552</v>
      </c>
      <c r="S20" s="39" t="n">
        <v>184.200069129019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MG20" s="0"/>
      <c r="AMH20" s="0"/>
      <c r="AMI20" s="0"/>
      <c r="AMJ20" s="0"/>
    </row>
    <row r="21" s="4" customFormat="true" ht="46.85" hidden="false" customHeight="false" outlineLevel="0" collapsed="false">
      <c r="A21" s="23" t="s">
        <v>21</v>
      </c>
      <c r="B21" s="24" t="n">
        <v>6211</v>
      </c>
      <c r="C21" s="25" t="n">
        <f aca="false">VLOOKUP(B21,[1]Planilha8!$X$4:$Y$6629,2,0)</f>
        <v>2038630</v>
      </c>
      <c r="D21" s="26" t="s">
        <v>37</v>
      </c>
      <c r="E21" s="26" t="str">
        <f aca="false">VLOOKUP(B21,[1]Planilha8!$X$4:$Z$6629,3,0)</f>
        <v>GALPÃO ALMOXARIFADO</v>
      </c>
      <c r="F21" s="26" t="str">
        <f aca="false">VLOOKUP(B21,[1]Planilha8!$X$4:$AD$6629,7,0)</f>
        <v>BOM</v>
      </c>
      <c r="G21" s="27" t="n">
        <v>41127</v>
      </c>
      <c r="H21" s="28" t="n">
        <v>506.208571428571</v>
      </c>
      <c r="I21" s="29" t="s">
        <v>23</v>
      </c>
      <c r="J21" s="30" t="s">
        <v>33</v>
      </c>
      <c r="K21" s="31" t="n">
        <v>2699484</v>
      </c>
      <c r="L21" s="32" t="n">
        <v>2012000647</v>
      </c>
      <c r="M21" s="33" t="n">
        <v>43465</v>
      </c>
      <c r="N21" s="34" t="n">
        <v>311.46249039479</v>
      </c>
      <c r="O21" s="35" t="n">
        <v>0.25</v>
      </c>
      <c r="P21" s="36" t="n">
        <v>0.0208333333333333</v>
      </c>
      <c r="Q21" s="37" t="n">
        <v>10.5460119047619</v>
      </c>
      <c r="R21" s="38" t="n">
        <v>322.008502299552</v>
      </c>
      <c r="S21" s="39" t="n">
        <v>184.200069129019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MG21" s="0"/>
      <c r="AMH21" s="0"/>
      <c r="AMI21" s="0"/>
      <c r="AMJ21" s="0"/>
    </row>
    <row r="22" s="4" customFormat="true" ht="58.1" hidden="false" customHeight="false" outlineLevel="0" collapsed="false">
      <c r="A22" s="23" t="s">
        <v>21</v>
      </c>
      <c r="B22" s="24" t="n">
        <v>6212</v>
      </c>
      <c r="C22" s="25" t="n">
        <f aca="false">VLOOKUP(B22,[1]Planilha8!$X$4:$Y$6629,2,0)</f>
        <v>2038631</v>
      </c>
      <c r="D22" s="26" t="s">
        <v>37</v>
      </c>
      <c r="E22" s="26" t="str">
        <f aca="false">VLOOKUP(B22,[1]Planilha8!$X$4:$Z$6629,3,0)</f>
        <v>ADMINISTRAÇÃO - SEDE - ASCONI</v>
      </c>
      <c r="F22" s="26" t="str">
        <f aca="false">VLOOKUP(B22,[1]Planilha8!$X$4:$AD$6629,7,0)</f>
        <v>BOM</v>
      </c>
      <c r="G22" s="27" t="n">
        <v>41127</v>
      </c>
      <c r="H22" s="28" t="n">
        <v>506.208571428571</v>
      </c>
      <c r="I22" s="29" t="s">
        <v>23</v>
      </c>
      <c r="J22" s="30" t="s">
        <v>33</v>
      </c>
      <c r="K22" s="31" t="n">
        <v>2699484</v>
      </c>
      <c r="L22" s="32" t="n">
        <v>2012000647</v>
      </c>
      <c r="M22" s="33" t="n">
        <v>43465</v>
      </c>
      <c r="N22" s="34" t="n">
        <v>311.46249039479</v>
      </c>
      <c r="O22" s="35" t="n">
        <v>0.25</v>
      </c>
      <c r="P22" s="36" t="n">
        <v>0.0208333333333333</v>
      </c>
      <c r="Q22" s="37" t="n">
        <v>10.5460119047619</v>
      </c>
      <c r="R22" s="38" t="n">
        <v>322.008502299552</v>
      </c>
      <c r="S22" s="39" t="n">
        <v>184.200069129019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MG22" s="0"/>
      <c r="AMH22" s="0"/>
      <c r="AMI22" s="0"/>
      <c r="AMJ22" s="0"/>
    </row>
    <row r="23" s="4" customFormat="true" ht="46.85" hidden="false" customHeight="false" outlineLevel="0" collapsed="false">
      <c r="A23" s="23" t="s">
        <v>21</v>
      </c>
      <c r="B23" s="24" t="n">
        <v>6370</v>
      </c>
      <c r="C23" s="25" t="n">
        <f aca="false">VLOOKUP(B23,[1]Planilha8!$X$4:$Y$6629,2,0)</f>
        <v>2038632</v>
      </c>
      <c r="D23" s="26" t="s">
        <v>38</v>
      </c>
      <c r="E23" s="26" t="str">
        <f aca="false">VLOOKUP(B23,[1]Planilha8!$X$4:$Z$6629,3,0)</f>
        <v>ASTEC</v>
      </c>
      <c r="F23" s="26" t="str">
        <f aca="false">VLOOKUP(B23,[1]Planilha8!$X$4:$AD$6629,7,0)</f>
        <v>BOM</v>
      </c>
      <c r="G23" s="27" t="n">
        <v>41127</v>
      </c>
      <c r="H23" s="28" t="n">
        <v>1009.19363636364</v>
      </c>
      <c r="I23" s="29" t="s">
        <v>23</v>
      </c>
      <c r="J23" s="30" t="s">
        <v>33</v>
      </c>
      <c r="K23" s="31" t="n">
        <v>2698022</v>
      </c>
      <c r="L23" s="32" t="n">
        <v>2012000647</v>
      </c>
      <c r="M23" s="33" t="n">
        <v>43465</v>
      </c>
      <c r="N23" s="34" t="n">
        <v>964.354961836352</v>
      </c>
      <c r="O23" s="35" t="n">
        <v>1</v>
      </c>
      <c r="P23" s="36" t="n">
        <v>0.0833333333333333</v>
      </c>
      <c r="Q23" s="37" t="n">
        <v>0</v>
      </c>
      <c r="R23" s="38" t="n">
        <v>964.354961836352</v>
      </c>
      <c r="S23" s="39" t="n">
        <v>44.8386745272884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MG23" s="0"/>
      <c r="AMH23" s="0"/>
      <c r="AMI23" s="0"/>
      <c r="AMJ23" s="0"/>
    </row>
    <row r="24" s="4" customFormat="true" ht="46.85" hidden="false" customHeight="false" outlineLevel="0" collapsed="false">
      <c r="A24" s="23" t="s">
        <v>21</v>
      </c>
      <c r="B24" s="24" t="n">
        <v>6371</v>
      </c>
      <c r="C24" s="25" t="n">
        <f aca="false">VLOOKUP(B24,[1]Planilha8!$X$4:$Y$6629,2,0)</f>
        <v>2038633</v>
      </c>
      <c r="D24" s="26" t="s">
        <v>38</v>
      </c>
      <c r="E24" s="26" t="str">
        <f aca="false">VLOOKUP(B24,[1]Planilha8!$X$4:$Z$6629,3,0)</f>
        <v>ASTEC</v>
      </c>
      <c r="F24" s="26" t="str">
        <f aca="false">VLOOKUP(B24,[1]Planilha8!$X$4:$AD$6629,7,0)</f>
        <v>BOM</v>
      </c>
      <c r="G24" s="27" t="n">
        <v>41127</v>
      </c>
      <c r="H24" s="28" t="n">
        <v>1009.19363636364</v>
      </c>
      <c r="I24" s="29" t="s">
        <v>23</v>
      </c>
      <c r="J24" s="30" t="s">
        <v>33</v>
      </c>
      <c r="K24" s="31" t="n">
        <v>2698022</v>
      </c>
      <c r="L24" s="32" t="n">
        <v>2012000647</v>
      </c>
      <c r="M24" s="33" t="n">
        <v>43465</v>
      </c>
      <c r="N24" s="34" t="n">
        <v>964.354961836352</v>
      </c>
      <c r="O24" s="35" t="n">
        <v>1</v>
      </c>
      <c r="P24" s="36" t="n">
        <v>0.0833333333333333</v>
      </c>
      <c r="Q24" s="37" t="n">
        <v>0</v>
      </c>
      <c r="R24" s="38" t="n">
        <v>964.354961836352</v>
      </c>
      <c r="S24" s="39" t="n">
        <v>44.8386745272884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MG24" s="0"/>
      <c r="AMH24" s="0"/>
      <c r="AMI24" s="0"/>
      <c r="AMJ24" s="0"/>
    </row>
    <row r="25" s="4" customFormat="true" ht="46.85" hidden="false" customHeight="false" outlineLevel="0" collapsed="false">
      <c r="A25" s="23" t="s">
        <v>21</v>
      </c>
      <c r="B25" s="24" t="n">
        <v>6372</v>
      </c>
      <c r="C25" s="25" t="n">
        <f aca="false">VLOOKUP(B25,[1]Planilha8!$X$4:$Y$6629,2,0)</f>
        <v>2038634</v>
      </c>
      <c r="D25" s="26" t="s">
        <v>38</v>
      </c>
      <c r="E25" s="26" t="str">
        <f aca="false">VLOOKUP(B25,[1]Planilha8!$X$4:$Z$6629,3,0)</f>
        <v>ASTEC</v>
      </c>
      <c r="F25" s="26" t="str">
        <f aca="false">VLOOKUP(B25,[1]Planilha8!$X$4:$AD$6629,7,0)</f>
        <v>BOM</v>
      </c>
      <c r="G25" s="27" t="n">
        <v>41127</v>
      </c>
      <c r="H25" s="28" t="n">
        <v>1009.19363636364</v>
      </c>
      <c r="I25" s="29" t="s">
        <v>23</v>
      </c>
      <c r="J25" s="30" t="s">
        <v>33</v>
      </c>
      <c r="K25" s="31" t="n">
        <v>2698022</v>
      </c>
      <c r="L25" s="32" t="n">
        <v>2012000647</v>
      </c>
      <c r="M25" s="33" t="n">
        <v>43465</v>
      </c>
      <c r="N25" s="34" t="n">
        <v>964.354961836352</v>
      </c>
      <c r="O25" s="35" t="n">
        <v>1</v>
      </c>
      <c r="P25" s="36" t="n">
        <v>0.0833333333333333</v>
      </c>
      <c r="Q25" s="37" t="n">
        <v>0</v>
      </c>
      <c r="R25" s="38" t="n">
        <v>964.354961836352</v>
      </c>
      <c r="S25" s="39" t="n">
        <v>44.8386745272884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MG25" s="0"/>
      <c r="AMH25" s="0"/>
      <c r="AMI25" s="0"/>
      <c r="AMJ25" s="0"/>
    </row>
    <row r="26" s="4" customFormat="true" ht="69.35" hidden="false" customHeight="false" outlineLevel="0" collapsed="false">
      <c r="A26" s="23" t="s">
        <v>21</v>
      </c>
      <c r="B26" s="24" t="n">
        <v>6373</v>
      </c>
      <c r="C26" s="25" t="n">
        <f aca="false">VLOOKUP(B26,[1]Planilha8!$X$4:$Y$6629,2,0)</f>
        <v>2038635</v>
      </c>
      <c r="D26" s="26" t="s">
        <v>38</v>
      </c>
      <c r="E26" s="26" t="str">
        <f aca="false">VLOOKUP(B26,[1]Planilha8!$X$4:$Z$6629,3,0)</f>
        <v>AMBULATÓRIO – CONSULTÓRIO 16</v>
      </c>
      <c r="F26" s="26" t="str">
        <f aca="false">VLOOKUP(B26,[1]Planilha8!$X$4:$AD$6629,7,0)</f>
        <v>BOM</v>
      </c>
      <c r="G26" s="27" t="n">
        <v>41127</v>
      </c>
      <c r="H26" s="28" t="n">
        <v>1009.19363636364</v>
      </c>
      <c r="I26" s="29" t="s">
        <v>23</v>
      </c>
      <c r="J26" s="30" t="s">
        <v>33</v>
      </c>
      <c r="K26" s="31" t="n">
        <v>2698022</v>
      </c>
      <c r="L26" s="32" t="n">
        <v>2012000647</v>
      </c>
      <c r="M26" s="33" t="n">
        <v>43465</v>
      </c>
      <c r="N26" s="34" t="n">
        <v>964.354961836352</v>
      </c>
      <c r="O26" s="35" t="n">
        <v>1</v>
      </c>
      <c r="P26" s="36" t="n">
        <v>0.0833333333333333</v>
      </c>
      <c r="Q26" s="37" t="n">
        <v>0</v>
      </c>
      <c r="R26" s="38" t="n">
        <v>964.354961836352</v>
      </c>
      <c r="S26" s="39" t="n">
        <v>44.8386745272884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MG26" s="0"/>
      <c r="AMH26" s="0"/>
      <c r="AMI26" s="0"/>
      <c r="AMJ26" s="0"/>
    </row>
    <row r="27" s="4" customFormat="true" ht="46.85" hidden="false" customHeight="false" outlineLevel="0" collapsed="false">
      <c r="A27" s="23" t="s">
        <v>21</v>
      </c>
      <c r="B27" s="24" t="n">
        <v>6374</v>
      </c>
      <c r="C27" s="25" t="n">
        <f aca="false">VLOOKUP(B27,[1]Planilha8!$X$4:$Y$6629,2,0)</f>
        <v>2038636</v>
      </c>
      <c r="D27" s="26" t="s">
        <v>38</v>
      </c>
      <c r="E27" s="26" t="str">
        <f aca="false">VLOOKUP(B27,[1]Planilha8!$X$4:$Z$6629,3,0)</f>
        <v>ASTEC</v>
      </c>
      <c r="F27" s="26" t="str">
        <f aca="false">VLOOKUP(B27,[1]Planilha8!$X$4:$AD$6629,7,0)</f>
        <v>BOM</v>
      </c>
      <c r="G27" s="27" t="n">
        <v>41127</v>
      </c>
      <c r="H27" s="28" t="n">
        <v>1009.19363636364</v>
      </c>
      <c r="I27" s="29" t="s">
        <v>23</v>
      </c>
      <c r="J27" s="30" t="s">
        <v>33</v>
      </c>
      <c r="K27" s="31" t="n">
        <v>2698022</v>
      </c>
      <c r="L27" s="32" t="n">
        <v>2012000647</v>
      </c>
      <c r="M27" s="33" t="n">
        <v>43465</v>
      </c>
      <c r="N27" s="34" t="n">
        <v>964.354961836352</v>
      </c>
      <c r="O27" s="35" t="n">
        <v>1</v>
      </c>
      <c r="P27" s="36" t="n">
        <v>0.0833333333333333</v>
      </c>
      <c r="Q27" s="37" t="n">
        <v>0</v>
      </c>
      <c r="R27" s="38" t="n">
        <v>964.354961836352</v>
      </c>
      <c r="S27" s="39" t="n">
        <v>44.8386745272884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MG27" s="0"/>
      <c r="AMH27" s="0"/>
      <c r="AMI27" s="0"/>
      <c r="AMJ27" s="0"/>
    </row>
    <row r="28" s="4" customFormat="true" ht="46.85" hidden="false" customHeight="false" outlineLevel="0" collapsed="false">
      <c r="A28" s="23" t="s">
        <v>21</v>
      </c>
      <c r="B28" s="24" t="n">
        <v>6375</v>
      </c>
      <c r="C28" s="25" t="n">
        <f aca="false">VLOOKUP(B28,[1]Planilha8!$X$4:$Y$6629,2,0)</f>
        <v>2038637</v>
      </c>
      <c r="D28" s="26" t="s">
        <v>38</v>
      </c>
      <c r="E28" s="26" t="str">
        <f aca="false">VLOOKUP(B28,[1]Planilha8!$X$4:$Z$6629,3,0)</f>
        <v>ASTEC</v>
      </c>
      <c r="F28" s="26" t="str">
        <f aca="false">VLOOKUP(B28,[1]Planilha8!$X$4:$AD$6629,7,0)</f>
        <v>BOM</v>
      </c>
      <c r="G28" s="27" t="n">
        <v>41127</v>
      </c>
      <c r="H28" s="28" t="n">
        <v>1009.19363636364</v>
      </c>
      <c r="I28" s="29" t="s">
        <v>23</v>
      </c>
      <c r="J28" s="30" t="s">
        <v>33</v>
      </c>
      <c r="K28" s="31" t="n">
        <v>2698022</v>
      </c>
      <c r="L28" s="32" t="n">
        <v>2012000647</v>
      </c>
      <c r="M28" s="33" t="n">
        <v>43465</v>
      </c>
      <c r="N28" s="34" t="n">
        <v>964.354961836352</v>
      </c>
      <c r="O28" s="35" t="n">
        <v>1</v>
      </c>
      <c r="P28" s="36" t="n">
        <v>0.0833333333333333</v>
      </c>
      <c r="Q28" s="37" t="n">
        <v>0</v>
      </c>
      <c r="R28" s="38" t="n">
        <v>964.354961836352</v>
      </c>
      <c r="S28" s="39" t="n">
        <v>44.8386745272884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MG28" s="0"/>
      <c r="AMH28" s="0"/>
      <c r="AMI28" s="0"/>
      <c r="AMJ28" s="0"/>
    </row>
    <row r="29" s="4" customFormat="true" ht="46.85" hidden="false" customHeight="false" outlineLevel="0" collapsed="false">
      <c r="A29" s="23" t="s">
        <v>21</v>
      </c>
      <c r="B29" s="24" t="n">
        <v>6376</v>
      </c>
      <c r="C29" s="25" t="n">
        <f aca="false">VLOOKUP(B29,[1]Planilha8!$X$4:$Y$6629,2,0)</f>
        <v>2038638</v>
      </c>
      <c r="D29" s="26" t="s">
        <v>38</v>
      </c>
      <c r="E29" s="26" t="str">
        <f aca="false">VLOOKUP(B29,[1]Planilha8!$X$4:$Z$6629,3,0)</f>
        <v>ASTEC</v>
      </c>
      <c r="F29" s="26" t="str">
        <f aca="false">VLOOKUP(B29,[1]Planilha8!$X$4:$AD$6629,7,0)</f>
        <v>BOM</v>
      </c>
      <c r="G29" s="27" t="n">
        <v>41127</v>
      </c>
      <c r="H29" s="28" t="n">
        <v>1009.19363636364</v>
      </c>
      <c r="I29" s="29" t="s">
        <v>23</v>
      </c>
      <c r="J29" s="30" t="s">
        <v>33</v>
      </c>
      <c r="K29" s="31" t="n">
        <v>2698022</v>
      </c>
      <c r="L29" s="32" t="n">
        <v>2012000647</v>
      </c>
      <c r="M29" s="33" t="n">
        <v>43465</v>
      </c>
      <c r="N29" s="34" t="n">
        <v>964.354961836352</v>
      </c>
      <c r="O29" s="35" t="n">
        <v>1</v>
      </c>
      <c r="P29" s="36" t="n">
        <v>0.0833333333333333</v>
      </c>
      <c r="Q29" s="37" t="n">
        <v>0</v>
      </c>
      <c r="R29" s="38" t="n">
        <v>964.354961836352</v>
      </c>
      <c r="S29" s="39" t="n">
        <v>44.8386745272884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MG29" s="0"/>
      <c r="AMH29" s="0"/>
      <c r="AMI29" s="0"/>
      <c r="AMJ29" s="0"/>
    </row>
    <row r="30" s="4" customFormat="true" ht="46.85" hidden="false" customHeight="false" outlineLevel="0" collapsed="false">
      <c r="A30" s="23" t="s">
        <v>21</v>
      </c>
      <c r="B30" s="24" t="n">
        <v>6377</v>
      </c>
      <c r="C30" s="25" t="n">
        <f aca="false">VLOOKUP(B30,[1]Planilha8!$X$4:$Y$6629,2,0)</f>
        <v>2038639</v>
      </c>
      <c r="D30" s="26" t="s">
        <v>38</v>
      </c>
      <c r="E30" s="26" t="str">
        <f aca="false">VLOOKUP(B30,[1]Planilha8!$X$4:$Z$6629,3,0)</f>
        <v>ASTEC</v>
      </c>
      <c r="F30" s="26" t="str">
        <f aca="false">VLOOKUP(B30,[1]Planilha8!$X$4:$AD$6629,7,0)</f>
        <v>BOM</v>
      </c>
      <c r="G30" s="27" t="n">
        <v>41127</v>
      </c>
      <c r="H30" s="28" t="n">
        <v>1009.19363636364</v>
      </c>
      <c r="I30" s="29" t="s">
        <v>23</v>
      </c>
      <c r="J30" s="30" t="s">
        <v>33</v>
      </c>
      <c r="K30" s="31" t="n">
        <v>2698022</v>
      </c>
      <c r="L30" s="32" t="n">
        <v>2012000647</v>
      </c>
      <c r="M30" s="33" t="n">
        <v>43465</v>
      </c>
      <c r="N30" s="34" t="n">
        <v>964.354961836352</v>
      </c>
      <c r="O30" s="35" t="n">
        <v>1</v>
      </c>
      <c r="P30" s="36" t="n">
        <v>0.0833333333333333</v>
      </c>
      <c r="Q30" s="37" t="n">
        <v>0</v>
      </c>
      <c r="R30" s="38" t="n">
        <v>964.354961836352</v>
      </c>
      <c r="S30" s="39" t="n">
        <v>44.8386745272884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MG30" s="0"/>
      <c r="AMH30" s="0"/>
      <c r="AMI30" s="0"/>
      <c r="AMJ30" s="0"/>
    </row>
    <row r="31" s="4" customFormat="true" ht="46.85" hidden="false" customHeight="false" outlineLevel="0" collapsed="false">
      <c r="A31" s="23" t="s">
        <v>21</v>
      </c>
      <c r="B31" s="24" t="n">
        <v>6378</v>
      </c>
      <c r="C31" s="25" t="n">
        <f aca="false">VLOOKUP(B31,[1]Planilha8!$X$4:$Y$6629,2,0)</f>
        <v>2038640</v>
      </c>
      <c r="D31" s="26" t="s">
        <v>38</v>
      </c>
      <c r="E31" s="26" t="str">
        <f aca="false">VLOOKUP(B31,[1]Planilha8!$X$4:$Z$6629,3,0)</f>
        <v>ASTEC</v>
      </c>
      <c r="F31" s="26" t="str">
        <f aca="false">VLOOKUP(B31,[1]Planilha8!$X$4:$AD$6629,7,0)</f>
        <v>BOM</v>
      </c>
      <c r="G31" s="27" t="n">
        <v>41127</v>
      </c>
      <c r="H31" s="28" t="n">
        <v>1009.19363636364</v>
      </c>
      <c r="I31" s="29" t="s">
        <v>23</v>
      </c>
      <c r="J31" s="30" t="s">
        <v>33</v>
      </c>
      <c r="K31" s="31" t="n">
        <v>2698022</v>
      </c>
      <c r="L31" s="32" t="n">
        <v>2012000647</v>
      </c>
      <c r="M31" s="33" t="n">
        <v>43465</v>
      </c>
      <c r="N31" s="34" t="n">
        <v>964.354961836352</v>
      </c>
      <c r="O31" s="35" t="n">
        <v>1</v>
      </c>
      <c r="P31" s="36" t="n">
        <v>0.0833333333333333</v>
      </c>
      <c r="Q31" s="37" t="n">
        <v>0</v>
      </c>
      <c r="R31" s="38" t="n">
        <v>964.354961836352</v>
      </c>
      <c r="S31" s="39" t="n">
        <v>44.8386745272884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MG31" s="0"/>
      <c r="AMH31" s="0"/>
      <c r="AMI31" s="0"/>
      <c r="AMJ31" s="0"/>
    </row>
    <row r="32" s="4" customFormat="true" ht="46.85" hidden="false" customHeight="false" outlineLevel="0" collapsed="false">
      <c r="A32" s="23" t="s">
        <v>21</v>
      </c>
      <c r="B32" s="24" t="n">
        <v>6379</v>
      </c>
      <c r="C32" s="25" t="n">
        <f aca="false">VLOOKUP(B32,[1]Planilha8!$X$4:$Y$6629,2,0)</f>
        <v>2038641</v>
      </c>
      <c r="D32" s="26" t="s">
        <v>38</v>
      </c>
      <c r="E32" s="26" t="str">
        <f aca="false">VLOOKUP(B32,[1]Planilha8!$X$4:$Z$6629,3,0)</f>
        <v>ASTEC</v>
      </c>
      <c r="F32" s="26" t="str">
        <f aca="false">VLOOKUP(B32,[1]Planilha8!$X$4:$AD$6629,7,0)</f>
        <v>BOM</v>
      </c>
      <c r="G32" s="27" t="n">
        <v>41127</v>
      </c>
      <c r="H32" s="28" t="n">
        <v>1009.19363636364</v>
      </c>
      <c r="I32" s="29" t="s">
        <v>23</v>
      </c>
      <c r="J32" s="30" t="s">
        <v>33</v>
      </c>
      <c r="K32" s="31" t="n">
        <v>2698022</v>
      </c>
      <c r="L32" s="32" t="n">
        <v>2012000647</v>
      </c>
      <c r="M32" s="33" t="n">
        <v>43465</v>
      </c>
      <c r="N32" s="34" t="n">
        <v>964.354961836352</v>
      </c>
      <c r="O32" s="35" t="n">
        <v>1</v>
      </c>
      <c r="P32" s="36" t="n">
        <v>0.0833333333333333</v>
      </c>
      <c r="Q32" s="37" t="n">
        <v>0</v>
      </c>
      <c r="R32" s="38" t="n">
        <v>964.354961836352</v>
      </c>
      <c r="S32" s="39" t="n">
        <v>44.8386745272884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MG32" s="0"/>
      <c r="AMH32" s="0"/>
      <c r="AMI32" s="0"/>
      <c r="AMJ32" s="0"/>
    </row>
    <row r="33" s="4" customFormat="true" ht="58.1" hidden="false" customHeight="false" outlineLevel="0" collapsed="false">
      <c r="A33" s="23" t="s">
        <v>21</v>
      </c>
      <c r="B33" s="24" t="n">
        <v>6380</v>
      </c>
      <c r="C33" s="25" t="n">
        <f aca="false">VLOOKUP(B33,[1]Planilha8!$X$4:$Y$6629,2,0)</f>
        <v>2038642</v>
      </c>
      <c r="D33" s="26" t="s">
        <v>38</v>
      </c>
      <c r="E33" s="26" t="str">
        <f aca="false">VLOOKUP(B33,[1]Planilha8!$X$4:$Z$6629,3,0)</f>
        <v>ADMINISTRAÇÃO - SEDE - ASTEC</v>
      </c>
      <c r="F33" s="26" t="str">
        <f aca="false">VLOOKUP(B33,[1]Planilha8!$X$4:$AD$6629,7,0)</f>
        <v>BOM</v>
      </c>
      <c r="G33" s="27" t="n">
        <v>41127</v>
      </c>
      <c r="H33" s="28" t="n">
        <v>1009.19363636364</v>
      </c>
      <c r="I33" s="29" t="s">
        <v>23</v>
      </c>
      <c r="J33" s="30" t="s">
        <v>33</v>
      </c>
      <c r="K33" s="31" t="n">
        <v>2698022</v>
      </c>
      <c r="L33" s="32" t="n">
        <v>2012000647</v>
      </c>
      <c r="M33" s="33" t="n">
        <v>43465</v>
      </c>
      <c r="N33" s="34" t="n">
        <v>964.354961836352</v>
      </c>
      <c r="O33" s="35" t="n">
        <v>1</v>
      </c>
      <c r="P33" s="36" t="n">
        <v>0.0833333333333333</v>
      </c>
      <c r="Q33" s="37" t="n">
        <v>0</v>
      </c>
      <c r="R33" s="38" t="n">
        <v>964.354961836352</v>
      </c>
      <c r="S33" s="39" t="n">
        <v>44.8386745272884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MG33" s="0"/>
      <c r="AMH33" s="0"/>
      <c r="AMI33" s="0"/>
      <c r="AMJ33" s="0"/>
    </row>
    <row r="34" s="4" customFormat="true" ht="58.1" hidden="false" customHeight="false" outlineLevel="0" collapsed="false">
      <c r="A34" s="23" t="s">
        <v>21</v>
      </c>
      <c r="B34" s="24" t="n">
        <v>6189</v>
      </c>
      <c r="C34" s="25" t="n">
        <f aca="false">VLOOKUP(B34,[1]Planilha8!$X$4:$Y$6629,2,0)</f>
        <v>2038644</v>
      </c>
      <c r="D34" s="26" t="s">
        <v>32</v>
      </c>
      <c r="E34" s="26" t="str">
        <f aca="false">VLOOKUP(B34,[1]Planilha8!$X$4:$Z$6629,3,0)</f>
        <v>ASTEC</v>
      </c>
      <c r="F34" s="26" t="str">
        <f aca="false">VLOOKUP(B34,[1]Planilha8!$X$4:$AD$6629,7,0)</f>
        <v>BOM</v>
      </c>
      <c r="G34" s="27" t="n">
        <v>41129</v>
      </c>
      <c r="H34" s="28" t="n">
        <v>7855.03928571429</v>
      </c>
      <c r="I34" s="29" t="s">
        <v>23</v>
      </c>
      <c r="J34" s="30" t="s">
        <v>33</v>
      </c>
      <c r="K34" s="31" t="s">
        <v>39</v>
      </c>
      <c r="L34" s="32" t="n">
        <v>2012000647</v>
      </c>
      <c r="M34" s="33" t="n">
        <v>43465</v>
      </c>
      <c r="N34" s="34" t="n">
        <v>7500.44356639224</v>
      </c>
      <c r="O34" s="35" t="n">
        <v>1</v>
      </c>
      <c r="P34" s="36" t="n">
        <v>0.0833333333333333</v>
      </c>
      <c r="Q34" s="37" t="n">
        <v>0</v>
      </c>
      <c r="R34" s="38" t="n">
        <v>7500.44356639224</v>
      </c>
      <c r="S34" s="39" t="n">
        <v>354.595719322047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MG34" s="0"/>
      <c r="AMH34" s="0"/>
      <c r="AMI34" s="0"/>
      <c r="AMJ34" s="0"/>
    </row>
    <row r="35" s="4" customFormat="true" ht="58.1" hidden="false" customHeight="false" outlineLevel="0" collapsed="false">
      <c r="A35" s="23" t="s">
        <v>21</v>
      </c>
      <c r="B35" s="24" t="n">
        <v>6190</v>
      </c>
      <c r="C35" s="25" t="n">
        <f aca="false">VLOOKUP(B35,[1]Planilha8!$X$4:$Y$6629,2,0)</f>
        <v>2038645</v>
      </c>
      <c r="D35" s="26" t="s">
        <v>32</v>
      </c>
      <c r="E35" s="26" t="str">
        <f aca="false">VLOOKUP(B35,[1]Planilha8!$X$4:$Z$6629,3,0)</f>
        <v>ASTEC</v>
      </c>
      <c r="F35" s="26" t="str">
        <f aca="false">VLOOKUP(B35,[1]Planilha8!$X$4:$AD$6629,7,0)</f>
        <v>REGULAR</v>
      </c>
      <c r="G35" s="27" t="n">
        <v>41129</v>
      </c>
      <c r="H35" s="28" t="n">
        <v>7855.03928571429</v>
      </c>
      <c r="I35" s="29" t="s">
        <v>23</v>
      </c>
      <c r="J35" s="30" t="s">
        <v>33</v>
      </c>
      <c r="K35" s="31" t="s">
        <v>39</v>
      </c>
      <c r="L35" s="32" t="n">
        <v>2012000647</v>
      </c>
      <c r="M35" s="33" t="n">
        <v>43465</v>
      </c>
      <c r="N35" s="34" t="n">
        <v>7500.44356639224</v>
      </c>
      <c r="O35" s="35" t="n">
        <v>1</v>
      </c>
      <c r="P35" s="36" t="n">
        <v>0.0833333333333333</v>
      </c>
      <c r="Q35" s="37" t="n">
        <v>0</v>
      </c>
      <c r="R35" s="38" t="n">
        <v>7500.44356639224</v>
      </c>
      <c r="S35" s="39" t="n">
        <v>354.595719322047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MG35" s="0"/>
      <c r="AMH35" s="0"/>
      <c r="AMI35" s="0"/>
      <c r="AMJ35" s="0"/>
    </row>
    <row r="36" s="4" customFormat="true" ht="58.1" hidden="false" customHeight="false" outlineLevel="0" collapsed="false">
      <c r="A36" s="23" t="s">
        <v>21</v>
      </c>
      <c r="B36" s="24" t="n">
        <v>6191</v>
      </c>
      <c r="C36" s="25" t="n">
        <f aca="false">VLOOKUP(B36,[1]Planilha8!$X$4:$Y$6629,2,0)</f>
        <v>2038646</v>
      </c>
      <c r="D36" s="26" t="s">
        <v>32</v>
      </c>
      <c r="E36" s="26" t="str">
        <f aca="false">VLOOKUP(B36,[1]Planilha8!$X$4:$Z$6629,3,0)</f>
        <v>ASTEC</v>
      </c>
      <c r="F36" s="26" t="str">
        <f aca="false">VLOOKUP(B36,[1]Planilha8!$X$4:$AD$6629,7,0)</f>
        <v>REGULAR</v>
      </c>
      <c r="G36" s="27" t="n">
        <v>41129</v>
      </c>
      <c r="H36" s="28" t="n">
        <v>7855.03928571429</v>
      </c>
      <c r="I36" s="29" t="s">
        <v>23</v>
      </c>
      <c r="J36" s="30" t="s">
        <v>33</v>
      </c>
      <c r="K36" s="31" t="s">
        <v>39</v>
      </c>
      <c r="L36" s="32" t="n">
        <v>2012000647</v>
      </c>
      <c r="M36" s="33" t="n">
        <v>43465</v>
      </c>
      <c r="N36" s="34" t="n">
        <v>7500.44356639224</v>
      </c>
      <c r="O36" s="35" t="n">
        <v>1</v>
      </c>
      <c r="P36" s="36" t="n">
        <v>0.0833333333333333</v>
      </c>
      <c r="Q36" s="37" t="n">
        <v>0</v>
      </c>
      <c r="R36" s="38" t="n">
        <v>7500.44356639224</v>
      </c>
      <c r="S36" s="39" t="n">
        <v>354.595719322047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MG36" s="0"/>
      <c r="AMH36" s="0"/>
      <c r="AMI36" s="0"/>
      <c r="AMJ36" s="0"/>
    </row>
    <row r="37" s="4" customFormat="true" ht="58.1" hidden="false" customHeight="false" outlineLevel="0" collapsed="false">
      <c r="A37" s="23" t="s">
        <v>21</v>
      </c>
      <c r="B37" s="24" t="n">
        <v>6192</v>
      </c>
      <c r="C37" s="25" t="n">
        <f aca="false">VLOOKUP(B37,[1]Planilha8!$X$4:$Y$6629,2,0)</f>
        <v>2038647</v>
      </c>
      <c r="D37" s="26" t="s">
        <v>32</v>
      </c>
      <c r="E37" s="26" t="str">
        <f aca="false">VLOOKUP(B37,[1]Planilha8!$X$4:$Z$6629,3,0)</f>
        <v>ASTEC</v>
      </c>
      <c r="F37" s="26" t="str">
        <f aca="false">VLOOKUP(B37,[1]Planilha8!$X$4:$AD$6629,7,0)</f>
        <v>REGULAR</v>
      </c>
      <c r="G37" s="27" t="n">
        <v>41129</v>
      </c>
      <c r="H37" s="28" t="n">
        <v>7855.03928571429</v>
      </c>
      <c r="I37" s="29" t="s">
        <v>23</v>
      </c>
      <c r="J37" s="30" t="s">
        <v>33</v>
      </c>
      <c r="K37" s="31" t="s">
        <v>39</v>
      </c>
      <c r="L37" s="32" t="n">
        <v>2012000647</v>
      </c>
      <c r="M37" s="33" t="n">
        <v>43465</v>
      </c>
      <c r="N37" s="34" t="n">
        <v>7500.44356639224</v>
      </c>
      <c r="O37" s="35" t="n">
        <v>1</v>
      </c>
      <c r="P37" s="36" t="n">
        <v>0.0833333333333333</v>
      </c>
      <c r="Q37" s="37" t="n">
        <v>0</v>
      </c>
      <c r="R37" s="38" t="n">
        <v>7500.44356639224</v>
      </c>
      <c r="S37" s="39" t="n">
        <v>354.595719322047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MG37" s="0"/>
      <c r="AMH37" s="0"/>
      <c r="AMI37" s="0"/>
      <c r="AMJ37" s="0"/>
    </row>
    <row r="38" s="4" customFormat="true" ht="58.1" hidden="false" customHeight="false" outlineLevel="0" collapsed="false">
      <c r="A38" s="23" t="s">
        <v>21</v>
      </c>
      <c r="B38" s="24" t="n">
        <v>6193</v>
      </c>
      <c r="C38" s="25" t="n">
        <f aca="false">VLOOKUP(B38,[1]Planilha8!$X$4:$Y$6629,2,0)</f>
        <v>2038648</v>
      </c>
      <c r="D38" s="26" t="s">
        <v>32</v>
      </c>
      <c r="E38" s="26" t="str">
        <f aca="false">VLOOKUP(B38,[1]Planilha8!$X$4:$Z$6629,3,0)</f>
        <v>ASTEC</v>
      </c>
      <c r="F38" s="26" t="str">
        <f aca="false">VLOOKUP(B38,[1]Planilha8!$X$4:$AD$6629,7,0)</f>
        <v>REGULAR</v>
      </c>
      <c r="G38" s="27" t="n">
        <v>41129</v>
      </c>
      <c r="H38" s="28" t="n">
        <v>9536.17428571429</v>
      </c>
      <c r="I38" s="29" t="s">
        <v>23</v>
      </c>
      <c r="J38" s="30" t="s">
        <v>33</v>
      </c>
      <c r="K38" s="31" t="s">
        <v>40</v>
      </c>
      <c r="L38" s="32" t="n">
        <v>2012000647</v>
      </c>
      <c r="M38" s="33" t="n">
        <v>43465</v>
      </c>
      <c r="N38" s="34" t="n">
        <v>9105.68801347208</v>
      </c>
      <c r="O38" s="35" t="n">
        <v>1</v>
      </c>
      <c r="P38" s="36" t="n">
        <v>0.0833333333333333</v>
      </c>
      <c r="Q38" s="37" t="n">
        <v>0</v>
      </c>
      <c r="R38" s="38" t="n">
        <v>9105.68801347208</v>
      </c>
      <c r="S38" s="39" t="n">
        <v>430.486272242208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MG38" s="0"/>
      <c r="AMH38" s="0"/>
      <c r="AMI38" s="0"/>
      <c r="AMJ38" s="0"/>
    </row>
    <row r="39" s="4" customFormat="true" ht="125.6" hidden="false" customHeight="false" outlineLevel="0" collapsed="false">
      <c r="A39" s="23" t="s">
        <v>21</v>
      </c>
      <c r="B39" s="24" t="n">
        <v>6009</v>
      </c>
      <c r="C39" s="25" t="n">
        <f aca="false">VLOOKUP(B39,[1]Planilha8!$X$4:$Y$6629,2,0)</f>
        <v>2038671</v>
      </c>
      <c r="D39" s="26" t="s">
        <v>41</v>
      </c>
      <c r="E39" s="26" t="str">
        <f aca="false">VLOOKUP(B39,[1]Planilha8!$X$4:$Z$6629,3,0)</f>
        <v>AMBULATÓRIO – CONSULTÓRIO 5</v>
      </c>
      <c r="F39" s="26" t="str">
        <f aca="false">VLOOKUP(B39,[1]Planilha8!$X$4:$AD$6629,7,0)</f>
        <v>REGULAR</v>
      </c>
      <c r="G39" s="27" t="n">
        <v>41141</v>
      </c>
      <c r="H39" s="28" t="n">
        <v>1607.66711111111</v>
      </c>
      <c r="I39" s="29" t="s">
        <v>23</v>
      </c>
      <c r="J39" s="30" t="s">
        <v>33</v>
      </c>
      <c r="K39" s="31" t="n">
        <v>2741293</v>
      </c>
      <c r="L39" s="32" t="n">
        <v>2012001801</v>
      </c>
      <c r="M39" s="33" t="n">
        <v>43465</v>
      </c>
      <c r="N39" s="34" t="n">
        <v>1528.22270643247</v>
      </c>
      <c r="O39" s="35" t="n">
        <v>1</v>
      </c>
      <c r="P39" s="36" t="n">
        <v>0.0833333333333333</v>
      </c>
      <c r="Q39" s="37" t="n">
        <v>0</v>
      </c>
      <c r="R39" s="38" t="n">
        <v>1528.22270643247</v>
      </c>
      <c r="S39" s="39" t="n">
        <v>79.4444046786364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MG39" s="0"/>
      <c r="AMH39" s="0"/>
      <c r="AMI39" s="0"/>
      <c r="AMJ39" s="0"/>
    </row>
    <row r="40" s="4" customFormat="true" ht="125.6" hidden="false" customHeight="false" outlineLevel="0" collapsed="false">
      <c r="A40" s="23" t="s">
        <v>21</v>
      </c>
      <c r="B40" s="24" t="n">
        <v>6010</v>
      </c>
      <c r="C40" s="25" t="n">
        <f aca="false">VLOOKUP(B40,[1]Planilha8!$X$4:$Y$6629,2,0)</f>
        <v>2038672</v>
      </c>
      <c r="D40" s="26" t="s">
        <v>41</v>
      </c>
      <c r="E40" s="26" t="str">
        <f aca="false">VLOOKUP(B40,[1]Planilha8!$X$4:$Z$6629,3,0)</f>
        <v>AMBULATÓRIO – CONSULTÓRIO 12</v>
      </c>
      <c r="F40" s="26" t="str">
        <f aca="false">VLOOKUP(B40,[1]Planilha8!$X$4:$AD$6629,7,0)</f>
        <v>REGULAR</v>
      </c>
      <c r="G40" s="27" t="n">
        <v>41141</v>
      </c>
      <c r="H40" s="28" t="n">
        <v>1607.66711111111</v>
      </c>
      <c r="I40" s="29" t="s">
        <v>23</v>
      </c>
      <c r="J40" s="30" t="s">
        <v>33</v>
      </c>
      <c r="K40" s="31" t="n">
        <v>2741293</v>
      </c>
      <c r="L40" s="32" t="n">
        <v>2012001801</v>
      </c>
      <c r="M40" s="33" t="n">
        <v>43465</v>
      </c>
      <c r="N40" s="34" t="n">
        <v>1528.22270643247</v>
      </c>
      <c r="O40" s="35" t="n">
        <v>1</v>
      </c>
      <c r="P40" s="36" t="n">
        <v>0.0833333333333333</v>
      </c>
      <c r="Q40" s="37" t="n">
        <v>0</v>
      </c>
      <c r="R40" s="38" t="n">
        <v>1528.22270643247</v>
      </c>
      <c r="S40" s="39" t="n">
        <v>79.4444046786364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MG40" s="0"/>
      <c r="AMH40" s="0"/>
      <c r="AMI40" s="0"/>
      <c r="AMJ40" s="0"/>
    </row>
    <row r="41" s="4" customFormat="true" ht="125.6" hidden="false" customHeight="false" outlineLevel="0" collapsed="false">
      <c r="A41" s="23" t="s">
        <v>21</v>
      </c>
      <c r="B41" s="24" t="n">
        <v>6011</v>
      </c>
      <c r="C41" s="25" t="n">
        <f aca="false">VLOOKUP(B41,[1]Planilha8!$X$4:$Y$6629,2,0)</f>
        <v>2038673</v>
      </c>
      <c r="D41" s="26" t="s">
        <v>41</v>
      </c>
      <c r="E41" s="26" t="str">
        <f aca="false">VLOOKUP(B41,[1]Planilha8!$X$4:$Z$6629,3,0)</f>
        <v>AMBULATÓRIO – CONSULTÓRIO 9</v>
      </c>
      <c r="F41" s="26" t="str">
        <f aca="false">VLOOKUP(B41,[1]Planilha8!$X$4:$AD$6629,7,0)</f>
        <v>REGULAR</v>
      </c>
      <c r="G41" s="27" t="n">
        <v>41141</v>
      </c>
      <c r="H41" s="28" t="n">
        <v>1607.66711111111</v>
      </c>
      <c r="I41" s="29" t="s">
        <v>23</v>
      </c>
      <c r="J41" s="30" t="s">
        <v>33</v>
      </c>
      <c r="K41" s="31" t="n">
        <v>2741293</v>
      </c>
      <c r="L41" s="32" t="n">
        <v>2012001801</v>
      </c>
      <c r="M41" s="33" t="n">
        <v>43465</v>
      </c>
      <c r="N41" s="34" t="n">
        <v>1528.22270643247</v>
      </c>
      <c r="O41" s="35" t="n">
        <v>1</v>
      </c>
      <c r="P41" s="36" t="n">
        <v>0.0833333333333333</v>
      </c>
      <c r="Q41" s="37" t="n">
        <v>0</v>
      </c>
      <c r="R41" s="38" t="n">
        <v>1528.22270643247</v>
      </c>
      <c r="S41" s="39" t="n">
        <v>79.4444046786364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MG41" s="0"/>
      <c r="AMH41" s="0"/>
      <c r="AMI41" s="0"/>
      <c r="AMJ41" s="0"/>
    </row>
    <row r="42" s="4" customFormat="true" ht="125.6" hidden="false" customHeight="false" outlineLevel="0" collapsed="false">
      <c r="A42" s="23" t="s">
        <v>21</v>
      </c>
      <c r="B42" s="24" t="n">
        <v>6012</v>
      </c>
      <c r="C42" s="25" t="n">
        <f aca="false">VLOOKUP(B42,[1]Planilha8!$X$4:$Y$6629,2,0)</f>
        <v>2038674</v>
      </c>
      <c r="D42" s="26" t="s">
        <v>41</v>
      </c>
      <c r="E42" s="26" t="str">
        <f aca="false">VLOOKUP(B42,[1]Planilha8!$X$4:$Z$6629,3,0)</f>
        <v>AMBULATÓRIO – CONSULTÓRIO 17</v>
      </c>
      <c r="F42" s="26" t="str">
        <f aca="false">VLOOKUP(B42,[1]Planilha8!$X$4:$AD$6629,7,0)</f>
        <v>REGULAR</v>
      </c>
      <c r="G42" s="27" t="n">
        <v>41141</v>
      </c>
      <c r="H42" s="28" t="n">
        <v>1607.66711111111</v>
      </c>
      <c r="I42" s="29" t="s">
        <v>23</v>
      </c>
      <c r="J42" s="30" t="s">
        <v>33</v>
      </c>
      <c r="K42" s="31" t="n">
        <v>2741293</v>
      </c>
      <c r="L42" s="32" t="n">
        <v>2012001801</v>
      </c>
      <c r="M42" s="33" t="n">
        <v>43465</v>
      </c>
      <c r="N42" s="34" t="n">
        <v>1528.22270643247</v>
      </c>
      <c r="O42" s="35" t="n">
        <v>1</v>
      </c>
      <c r="P42" s="36" t="n">
        <v>0.0833333333333333</v>
      </c>
      <c r="Q42" s="37" t="n">
        <v>0</v>
      </c>
      <c r="R42" s="38" t="n">
        <v>1528.22270643247</v>
      </c>
      <c r="S42" s="39" t="n">
        <v>79.4444046786364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MG42" s="0"/>
      <c r="AMH42" s="0"/>
      <c r="AMI42" s="0"/>
      <c r="AMJ42" s="0"/>
    </row>
    <row r="43" s="4" customFormat="true" ht="125.6" hidden="false" customHeight="false" outlineLevel="0" collapsed="false">
      <c r="A43" s="23" t="s">
        <v>21</v>
      </c>
      <c r="B43" s="24" t="n">
        <v>6013</v>
      </c>
      <c r="C43" s="25" t="n">
        <f aca="false">VLOOKUP(B43,[1]Planilha8!$X$4:$Y$6629,2,0)</f>
        <v>2038675</v>
      </c>
      <c r="D43" s="26" t="s">
        <v>41</v>
      </c>
      <c r="E43" s="26" t="str">
        <f aca="false">VLOOKUP(B43,[1]Planilha8!$X$4:$Z$6629,3,0)</f>
        <v>AMBULATÓRIO – CONSULTÓRIO 30</v>
      </c>
      <c r="F43" s="26" t="str">
        <f aca="false">VLOOKUP(B43,[1]Planilha8!$X$4:$AD$6629,7,0)</f>
        <v>REGULAR</v>
      </c>
      <c r="G43" s="27" t="n">
        <v>41141</v>
      </c>
      <c r="H43" s="28" t="n">
        <v>1607.66711111111</v>
      </c>
      <c r="I43" s="29" t="s">
        <v>23</v>
      </c>
      <c r="J43" s="30" t="s">
        <v>33</v>
      </c>
      <c r="K43" s="31" t="n">
        <v>2741293</v>
      </c>
      <c r="L43" s="32" t="n">
        <v>2012001801</v>
      </c>
      <c r="M43" s="33" t="n">
        <v>43465</v>
      </c>
      <c r="N43" s="34" t="n">
        <v>1528.22270643247</v>
      </c>
      <c r="O43" s="35" t="n">
        <v>1</v>
      </c>
      <c r="P43" s="36" t="n">
        <v>0.0833333333333333</v>
      </c>
      <c r="Q43" s="37" t="n">
        <v>0</v>
      </c>
      <c r="R43" s="38" t="n">
        <v>1528.22270643247</v>
      </c>
      <c r="S43" s="39" t="n">
        <v>79.4444046786364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MG43" s="0"/>
      <c r="AMH43" s="0"/>
      <c r="AMI43" s="0"/>
      <c r="AMJ43" s="0"/>
    </row>
    <row r="44" s="4" customFormat="true" ht="125.6" hidden="false" customHeight="false" outlineLevel="0" collapsed="false">
      <c r="A44" s="23" t="s">
        <v>21</v>
      </c>
      <c r="B44" s="24" t="n">
        <v>6014</v>
      </c>
      <c r="C44" s="25" t="n">
        <f aca="false">VLOOKUP(B44,[1]Planilha8!$X$4:$Y$6629,2,0)</f>
        <v>2038676</v>
      </c>
      <c r="D44" s="26" t="s">
        <v>41</v>
      </c>
      <c r="E44" s="26" t="str">
        <f aca="false">VLOOKUP(B44,[1]Planilha8!$X$4:$Z$6629,3,0)</f>
        <v>AMBULATÓRIO – CONSULTÓRIO 27</v>
      </c>
      <c r="F44" s="26" t="str">
        <f aca="false">VLOOKUP(B44,[1]Planilha8!$X$4:$AD$6629,7,0)</f>
        <v>REGULAR</v>
      </c>
      <c r="G44" s="27" t="n">
        <v>41141</v>
      </c>
      <c r="H44" s="28" t="n">
        <v>1607.66711111111</v>
      </c>
      <c r="I44" s="29" t="s">
        <v>23</v>
      </c>
      <c r="J44" s="30" t="s">
        <v>33</v>
      </c>
      <c r="K44" s="31" t="n">
        <v>2741293</v>
      </c>
      <c r="L44" s="32" t="n">
        <v>2012001801</v>
      </c>
      <c r="M44" s="33" t="n">
        <v>43465</v>
      </c>
      <c r="N44" s="34" t="n">
        <v>1528.22270643247</v>
      </c>
      <c r="O44" s="35" t="n">
        <v>1</v>
      </c>
      <c r="P44" s="36" t="n">
        <v>0.0833333333333333</v>
      </c>
      <c r="Q44" s="37" t="n">
        <v>0</v>
      </c>
      <c r="R44" s="38" t="n">
        <v>1528.22270643247</v>
      </c>
      <c r="S44" s="39" t="n">
        <v>79.4444046786364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MG44" s="0"/>
      <c r="AMH44" s="0"/>
      <c r="AMI44" s="0"/>
      <c r="AMJ44" s="0"/>
    </row>
    <row r="45" s="4" customFormat="true" ht="125.6" hidden="false" customHeight="false" outlineLevel="0" collapsed="false">
      <c r="A45" s="23" t="s">
        <v>21</v>
      </c>
      <c r="B45" s="24" t="n">
        <v>6015</v>
      </c>
      <c r="C45" s="25" t="n">
        <f aca="false">VLOOKUP(B45,[1]Planilha8!$X$4:$Y$6629,2,0)</f>
        <v>2038677</v>
      </c>
      <c r="D45" s="26" t="s">
        <v>41</v>
      </c>
      <c r="E45" s="26" t="str">
        <f aca="false">VLOOKUP(B45,[1]Planilha8!$X$4:$Z$6629,3,0)</f>
        <v>AMBULATÓRIO – CONSULTÓRIO 36</v>
      </c>
      <c r="F45" s="26" t="str">
        <f aca="false">VLOOKUP(B45,[1]Planilha8!$X$4:$AD$6629,7,0)</f>
        <v>REGULAR</v>
      </c>
      <c r="G45" s="27" t="n">
        <v>41141</v>
      </c>
      <c r="H45" s="28" t="n">
        <v>1607.66711111111</v>
      </c>
      <c r="I45" s="29" t="s">
        <v>23</v>
      </c>
      <c r="J45" s="30" t="s">
        <v>33</v>
      </c>
      <c r="K45" s="31" t="n">
        <v>2741293</v>
      </c>
      <c r="L45" s="32" t="n">
        <v>2012001801</v>
      </c>
      <c r="M45" s="33" t="n">
        <v>43465</v>
      </c>
      <c r="N45" s="34" t="n">
        <v>1528.22270643247</v>
      </c>
      <c r="O45" s="35" t="n">
        <v>1</v>
      </c>
      <c r="P45" s="36" t="n">
        <v>0.0833333333333333</v>
      </c>
      <c r="Q45" s="37" t="n">
        <v>0</v>
      </c>
      <c r="R45" s="38" t="n">
        <v>1528.22270643247</v>
      </c>
      <c r="S45" s="39" t="n">
        <v>79.4444046786364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MG45" s="0"/>
      <c r="AMH45" s="0"/>
      <c r="AMI45" s="0"/>
      <c r="AMJ45" s="0"/>
    </row>
    <row r="46" s="4" customFormat="true" ht="125.6" hidden="false" customHeight="false" outlineLevel="0" collapsed="false">
      <c r="A46" s="23" t="s">
        <v>21</v>
      </c>
      <c r="B46" s="24" t="n">
        <v>6016</v>
      </c>
      <c r="C46" s="25" t="n">
        <f aca="false">VLOOKUP(B46,[1]Planilha8!$X$4:$Y$6629,2,0)</f>
        <v>2038678</v>
      </c>
      <c r="D46" s="26" t="s">
        <v>41</v>
      </c>
      <c r="E46" s="26" t="str">
        <f aca="false">VLOOKUP(B46,[1]Planilha8!$X$4:$Z$6629,3,0)</f>
        <v>AMBULATORIO - CONSULTORIO 35</v>
      </c>
      <c r="F46" s="26" t="str">
        <f aca="false">VLOOKUP(B46,[1]Planilha8!$X$4:$AD$6629,7,0)</f>
        <v>REGULAR</v>
      </c>
      <c r="G46" s="27" t="n">
        <v>41141</v>
      </c>
      <c r="H46" s="28" t="n">
        <v>1607.66711111111</v>
      </c>
      <c r="I46" s="29" t="s">
        <v>23</v>
      </c>
      <c r="J46" s="30" t="s">
        <v>33</v>
      </c>
      <c r="K46" s="31" t="n">
        <v>2741293</v>
      </c>
      <c r="L46" s="32" t="n">
        <v>2012001801</v>
      </c>
      <c r="M46" s="33" t="n">
        <v>43465</v>
      </c>
      <c r="N46" s="34" t="n">
        <v>1528.22270643247</v>
      </c>
      <c r="O46" s="35" t="n">
        <v>1</v>
      </c>
      <c r="P46" s="36" t="n">
        <v>0.0833333333333333</v>
      </c>
      <c r="Q46" s="37" t="n">
        <v>0</v>
      </c>
      <c r="R46" s="38" t="n">
        <v>1528.22270643247</v>
      </c>
      <c r="S46" s="39" t="n">
        <v>79.4444046786364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MG46" s="0"/>
      <c r="AMH46" s="0"/>
      <c r="AMI46" s="0"/>
      <c r="AMJ46" s="0"/>
    </row>
    <row r="47" s="4" customFormat="true" ht="125.6" hidden="false" customHeight="false" outlineLevel="0" collapsed="false">
      <c r="A47" s="23" t="s">
        <v>21</v>
      </c>
      <c r="B47" s="24" t="n">
        <v>6017</v>
      </c>
      <c r="C47" s="25" t="n">
        <f aca="false">VLOOKUP(B47,[1]Planilha8!$X$4:$Y$6629,2,0)</f>
        <v>2038679</v>
      </c>
      <c r="D47" s="26" t="s">
        <v>41</v>
      </c>
      <c r="E47" s="26" t="str">
        <f aca="false">VLOOKUP(B47,[1]Planilha8!$X$4:$Z$6629,3,0)</f>
        <v>AMBULATÓRIO – CONSULTÓRIO 24</v>
      </c>
      <c r="F47" s="26" t="str">
        <f aca="false">VLOOKUP(B47,[1]Planilha8!$X$4:$AD$6629,7,0)</f>
        <v>REGULAR</v>
      </c>
      <c r="G47" s="27" t="n">
        <v>41141</v>
      </c>
      <c r="H47" s="28" t="n">
        <v>1607.66711111111</v>
      </c>
      <c r="I47" s="29" t="s">
        <v>23</v>
      </c>
      <c r="J47" s="30" t="s">
        <v>33</v>
      </c>
      <c r="K47" s="31" t="n">
        <v>2741293</v>
      </c>
      <c r="L47" s="32" t="n">
        <v>2012001801</v>
      </c>
      <c r="M47" s="33" t="n">
        <v>43465</v>
      </c>
      <c r="N47" s="34" t="n">
        <v>1528.22270643247</v>
      </c>
      <c r="O47" s="35" t="n">
        <v>1</v>
      </c>
      <c r="P47" s="36" t="n">
        <v>0.0833333333333333</v>
      </c>
      <c r="Q47" s="37" t="n">
        <v>0</v>
      </c>
      <c r="R47" s="38" t="n">
        <v>1528.22270643247</v>
      </c>
      <c r="S47" s="39" t="n">
        <v>79.4444046786364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MG47" s="0"/>
      <c r="AMH47" s="0"/>
      <c r="AMI47" s="0"/>
      <c r="AMJ47" s="0"/>
    </row>
    <row r="48" s="4" customFormat="true" ht="125.6" hidden="false" customHeight="false" outlineLevel="0" collapsed="false">
      <c r="A48" s="23" t="s">
        <v>21</v>
      </c>
      <c r="B48" s="24" t="n">
        <v>6018</v>
      </c>
      <c r="C48" s="25" t="n">
        <f aca="false">VLOOKUP(B48,[1]Planilha8!$X$4:$Y$6629,2,0)</f>
        <v>2038680</v>
      </c>
      <c r="D48" s="26" t="s">
        <v>41</v>
      </c>
      <c r="E48" s="26" t="str">
        <f aca="false">VLOOKUP(B48,[1]Planilha8!$X$4:$Z$6629,3,0)</f>
        <v>AMBULATÓRIO – CONSULTÓRIO 28</v>
      </c>
      <c r="F48" s="26" t="str">
        <f aca="false">VLOOKUP(B48,[1]Planilha8!$X$4:$AD$6629,7,0)</f>
        <v>REGULAR</v>
      </c>
      <c r="G48" s="27" t="n">
        <v>41141</v>
      </c>
      <c r="H48" s="28" t="n">
        <v>1607.66711111111</v>
      </c>
      <c r="I48" s="29" t="s">
        <v>23</v>
      </c>
      <c r="J48" s="30" t="s">
        <v>33</v>
      </c>
      <c r="K48" s="31" t="n">
        <v>2741293</v>
      </c>
      <c r="L48" s="32" t="n">
        <v>2012001801</v>
      </c>
      <c r="M48" s="33" t="n">
        <v>43465</v>
      </c>
      <c r="N48" s="34" t="n">
        <v>1528.22270643247</v>
      </c>
      <c r="O48" s="35" t="n">
        <v>1</v>
      </c>
      <c r="P48" s="36" t="n">
        <v>0.0833333333333333</v>
      </c>
      <c r="Q48" s="37" t="n">
        <v>0</v>
      </c>
      <c r="R48" s="38" t="n">
        <v>1528.22270643247</v>
      </c>
      <c r="S48" s="39" t="n">
        <v>79.4444046786364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MG48" s="0"/>
      <c r="AMH48" s="0"/>
      <c r="AMI48" s="0"/>
      <c r="AMJ48" s="0"/>
    </row>
    <row r="49" s="4" customFormat="true" ht="125.6" hidden="false" customHeight="false" outlineLevel="0" collapsed="false">
      <c r="A49" s="23" t="s">
        <v>21</v>
      </c>
      <c r="B49" s="24" t="n">
        <v>6019</v>
      </c>
      <c r="C49" s="25" t="n">
        <f aca="false">VLOOKUP(B49,[1]Planilha8!$X$4:$Y$6629,2,0)</f>
        <v>2038681</v>
      </c>
      <c r="D49" s="26" t="s">
        <v>41</v>
      </c>
      <c r="E49" s="26" t="str">
        <f aca="false">VLOOKUP(B49,[1]Planilha8!$X$4:$Z$6629,3,0)</f>
        <v>AMBULATÓRIO – CONSULTÓRIO 31</v>
      </c>
      <c r="F49" s="26" t="str">
        <f aca="false">VLOOKUP(B49,[1]Planilha8!$X$4:$AD$6629,7,0)</f>
        <v>REGULAR</v>
      </c>
      <c r="G49" s="27" t="n">
        <v>41141</v>
      </c>
      <c r="H49" s="28" t="n">
        <v>1607.66711111111</v>
      </c>
      <c r="I49" s="29" t="s">
        <v>23</v>
      </c>
      <c r="J49" s="30" t="s">
        <v>33</v>
      </c>
      <c r="K49" s="31" t="n">
        <v>2741293</v>
      </c>
      <c r="L49" s="32" t="n">
        <v>2012001801</v>
      </c>
      <c r="M49" s="33" t="n">
        <v>43465</v>
      </c>
      <c r="N49" s="34" t="n">
        <v>1528.22270643247</v>
      </c>
      <c r="O49" s="35" t="n">
        <v>1</v>
      </c>
      <c r="P49" s="36" t="n">
        <v>0.0833333333333333</v>
      </c>
      <c r="Q49" s="37" t="n">
        <v>0</v>
      </c>
      <c r="R49" s="38" t="n">
        <v>1528.22270643247</v>
      </c>
      <c r="S49" s="39" t="n">
        <v>79.4444046786364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MG49" s="0"/>
      <c r="AMH49" s="0"/>
      <c r="AMI49" s="0"/>
      <c r="AMJ49" s="0"/>
    </row>
    <row r="50" s="4" customFormat="true" ht="125.6" hidden="false" customHeight="false" outlineLevel="0" collapsed="false">
      <c r="A50" s="23" t="s">
        <v>21</v>
      </c>
      <c r="B50" s="24" t="n">
        <v>6020</v>
      </c>
      <c r="C50" s="25" t="n">
        <f aca="false">VLOOKUP(B50,[1]Planilha8!$X$4:$Y$6629,2,0)</f>
        <v>2038682</v>
      </c>
      <c r="D50" s="26" t="s">
        <v>41</v>
      </c>
      <c r="E50" s="26" t="str">
        <f aca="false">VLOOKUP(B50,[1]Planilha8!$X$4:$Z$6629,3,0)</f>
        <v>AMBULATÓRIO – CONSULTÓRIO 16</v>
      </c>
      <c r="F50" s="26" t="str">
        <f aca="false">VLOOKUP(B50,[1]Planilha8!$X$4:$AD$6629,7,0)</f>
        <v>REGULAR</v>
      </c>
      <c r="G50" s="27" t="n">
        <v>41141</v>
      </c>
      <c r="H50" s="28" t="n">
        <v>1607.66711111111</v>
      </c>
      <c r="I50" s="29" t="s">
        <v>23</v>
      </c>
      <c r="J50" s="30" t="s">
        <v>33</v>
      </c>
      <c r="K50" s="31" t="n">
        <v>2741293</v>
      </c>
      <c r="L50" s="32" t="n">
        <v>2012001801</v>
      </c>
      <c r="M50" s="33" t="n">
        <v>43465</v>
      </c>
      <c r="N50" s="34" t="n">
        <v>1528.22270643247</v>
      </c>
      <c r="O50" s="35" t="n">
        <v>1</v>
      </c>
      <c r="P50" s="36" t="n">
        <v>0.0833333333333333</v>
      </c>
      <c r="Q50" s="37" t="n">
        <v>0</v>
      </c>
      <c r="R50" s="38" t="n">
        <v>1528.22270643247</v>
      </c>
      <c r="S50" s="39" t="n">
        <v>79.4444046786364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MG50" s="0"/>
      <c r="AMH50" s="0"/>
      <c r="AMI50" s="0"/>
      <c r="AMJ50" s="0"/>
    </row>
    <row r="51" s="4" customFormat="true" ht="125.6" hidden="false" customHeight="false" outlineLevel="0" collapsed="false">
      <c r="A51" s="23" t="s">
        <v>21</v>
      </c>
      <c r="B51" s="24" t="n">
        <v>6021</v>
      </c>
      <c r="C51" s="25" t="n">
        <f aca="false">VLOOKUP(B51,[1]Planilha8!$X$4:$Y$6629,2,0)</f>
        <v>2038683</v>
      </c>
      <c r="D51" s="26" t="s">
        <v>41</v>
      </c>
      <c r="E51" s="26" t="str">
        <f aca="false">VLOOKUP(B51,[1]Planilha8!$X$4:$Z$6629,3,0)</f>
        <v>AMBULATÓRIO – CONSULTÓRIO 13</v>
      </c>
      <c r="F51" s="26" t="str">
        <f aca="false">VLOOKUP(B51,[1]Planilha8!$X$4:$AD$6629,7,0)</f>
        <v>REGULAR</v>
      </c>
      <c r="G51" s="27" t="n">
        <v>41141</v>
      </c>
      <c r="H51" s="28" t="n">
        <v>1607.66711111111</v>
      </c>
      <c r="I51" s="29" t="s">
        <v>23</v>
      </c>
      <c r="J51" s="30" t="s">
        <v>33</v>
      </c>
      <c r="K51" s="31" t="n">
        <v>2741293</v>
      </c>
      <c r="L51" s="32" t="n">
        <v>2012001801</v>
      </c>
      <c r="M51" s="33" t="n">
        <v>43465</v>
      </c>
      <c r="N51" s="34" t="n">
        <v>1528.22270643247</v>
      </c>
      <c r="O51" s="35" t="n">
        <v>1</v>
      </c>
      <c r="P51" s="36" t="n">
        <v>0.0833333333333333</v>
      </c>
      <c r="Q51" s="37" t="n">
        <v>0</v>
      </c>
      <c r="R51" s="38" t="n">
        <v>1528.22270643247</v>
      </c>
      <c r="S51" s="39" t="n">
        <v>79.4444046786364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MG51" s="0"/>
      <c r="AMH51" s="0"/>
      <c r="AMI51" s="0"/>
      <c r="AMJ51" s="0"/>
    </row>
    <row r="52" s="4" customFormat="true" ht="125.6" hidden="false" customHeight="false" outlineLevel="0" collapsed="false">
      <c r="A52" s="23" t="s">
        <v>21</v>
      </c>
      <c r="B52" s="24" t="n">
        <v>6022</v>
      </c>
      <c r="C52" s="25" t="n">
        <f aca="false">VLOOKUP(B52,[1]Planilha8!$X$4:$Y$6629,2,0)</f>
        <v>2038684</v>
      </c>
      <c r="D52" s="26" t="s">
        <v>41</v>
      </c>
      <c r="E52" s="26" t="str">
        <f aca="false">VLOOKUP(B52,[1]Planilha8!$X$4:$Z$6629,3,0)</f>
        <v>AMBULATÓRO – CONSULTÓRIO 20C</v>
      </c>
      <c r="F52" s="26" t="str">
        <f aca="false">VLOOKUP(B52,[1]Planilha8!$X$4:$AD$6629,7,0)</f>
        <v>REGULAR</v>
      </c>
      <c r="G52" s="27" t="n">
        <v>41141</v>
      </c>
      <c r="H52" s="28" t="n">
        <v>1607.66711111111</v>
      </c>
      <c r="I52" s="29" t="s">
        <v>23</v>
      </c>
      <c r="J52" s="30" t="s">
        <v>33</v>
      </c>
      <c r="K52" s="31" t="n">
        <v>2741293</v>
      </c>
      <c r="L52" s="32" t="n">
        <v>2012001801</v>
      </c>
      <c r="M52" s="33" t="n">
        <v>43465</v>
      </c>
      <c r="N52" s="34" t="n">
        <v>1528.22270643247</v>
      </c>
      <c r="O52" s="35" t="n">
        <v>1</v>
      </c>
      <c r="P52" s="36" t="n">
        <v>0.0833333333333333</v>
      </c>
      <c r="Q52" s="37" t="n">
        <v>0</v>
      </c>
      <c r="R52" s="38" t="n">
        <v>1528.22270643247</v>
      </c>
      <c r="S52" s="39" t="n">
        <v>79.4444046786364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MG52" s="0"/>
      <c r="AMH52" s="0"/>
      <c r="AMI52" s="0"/>
      <c r="AMJ52" s="0"/>
    </row>
    <row r="53" s="4" customFormat="true" ht="125.6" hidden="false" customHeight="false" outlineLevel="0" collapsed="false">
      <c r="A53" s="23" t="s">
        <v>21</v>
      </c>
      <c r="B53" s="24" t="n">
        <v>6023</v>
      </c>
      <c r="C53" s="25" t="n">
        <f aca="false">VLOOKUP(B53,[1]Planilha8!$X$4:$Y$6629,2,0)</f>
        <v>2038685</v>
      </c>
      <c r="D53" s="26" t="s">
        <v>41</v>
      </c>
      <c r="E53" s="26" t="str">
        <f aca="false">VLOOKUP(B53,[1]Planilha8!$X$4:$Z$6629,3,0)</f>
        <v>AMBULATÓRIO – CONSULTÓRIO 30</v>
      </c>
      <c r="F53" s="26" t="str">
        <f aca="false">VLOOKUP(B53,[1]Planilha8!$X$4:$AD$6629,7,0)</f>
        <v>REGULAR</v>
      </c>
      <c r="G53" s="27" t="n">
        <v>41141</v>
      </c>
      <c r="H53" s="28" t="n">
        <v>1607.66711111111</v>
      </c>
      <c r="I53" s="29" t="s">
        <v>23</v>
      </c>
      <c r="J53" s="30" t="s">
        <v>33</v>
      </c>
      <c r="K53" s="31" t="n">
        <v>2741293</v>
      </c>
      <c r="L53" s="32" t="n">
        <v>2012001801</v>
      </c>
      <c r="M53" s="33" t="n">
        <v>43465</v>
      </c>
      <c r="N53" s="34" t="n">
        <v>1528.22270643247</v>
      </c>
      <c r="O53" s="35" t="n">
        <v>1</v>
      </c>
      <c r="P53" s="36" t="n">
        <v>0.0833333333333333</v>
      </c>
      <c r="Q53" s="37" t="n">
        <v>0</v>
      </c>
      <c r="R53" s="38" t="n">
        <v>1528.22270643247</v>
      </c>
      <c r="S53" s="39" t="n">
        <v>79.4444046786364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MG53" s="0"/>
      <c r="AMH53" s="0"/>
      <c r="AMI53" s="0"/>
      <c r="AMJ53" s="0"/>
    </row>
    <row r="54" s="4" customFormat="true" ht="125.6" hidden="false" customHeight="false" outlineLevel="0" collapsed="false">
      <c r="A54" s="23" t="s">
        <v>21</v>
      </c>
      <c r="B54" s="24" t="n">
        <v>6024</v>
      </c>
      <c r="C54" s="25" t="n">
        <f aca="false">VLOOKUP(B54,[1]Planilha8!$X$4:$Y$6629,2,0)</f>
        <v>2038686</v>
      </c>
      <c r="D54" s="26" t="s">
        <v>41</v>
      </c>
      <c r="E54" s="26" t="str">
        <f aca="false">VLOOKUP(B54,[1]Planilha8!$X$4:$Z$6629,3,0)</f>
        <v>GERÊNCIA DE PESSOAL - FREQUÊNCIA</v>
      </c>
      <c r="F54" s="26" t="str">
        <f aca="false">VLOOKUP(B54,[1]Planilha8!$X$4:$AD$6629,7,0)</f>
        <v>REGULAR</v>
      </c>
      <c r="G54" s="27" t="n">
        <v>41141</v>
      </c>
      <c r="H54" s="28" t="n">
        <v>1607.66711111111</v>
      </c>
      <c r="I54" s="29" t="s">
        <v>23</v>
      </c>
      <c r="J54" s="30" t="s">
        <v>33</v>
      </c>
      <c r="K54" s="31" t="n">
        <v>2741293</v>
      </c>
      <c r="L54" s="32" t="n">
        <v>2012001801</v>
      </c>
      <c r="M54" s="33" t="n">
        <v>43465</v>
      </c>
      <c r="N54" s="34" t="n">
        <v>1528.22270643247</v>
      </c>
      <c r="O54" s="35" t="n">
        <v>1</v>
      </c>
      <c r="P54" s="36" t="n">
        <v>0.0833333333333333</v>
      </c>
      <c r="Q54" s="37" t="n">
        <v>0</v>
      </c>
      <c r="R54" s="38" t="n">
        <v>1528.22270643247</v>
      </c>
      <c r="S54" s="39" t="n">
        <v>79.4444046786364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MG54" s="0"/>
      <c r="AMH54" s="0"/>
      <c r="AMI54" s="0"/>
      <c r="AMJ54" s="0"/>
    </row>
    <row r="55" s="4" customFormat="true" ht="125.6" hidden="false" customHeight="false" outlineLevel="0" collapsed="false">
      <c r="A55" s="23" t="s">
        <v>21</v>
      </c>
      <c r="B55" s="24" t="n">
        <v>6025</v>
      </c>
      <c r="C55" s="25" t="n">
        <f aca="false">VLOOKUP(B55,[1]Planilha8!$X$4:$Y$6629,2,0)</f>
        <v>2038687</v>
      </c>
      <c r="D55" s="26" t="s">
        <v>41</v>
      </c>
      <c r="E55" s="26" t="str">
        <f aca="false">VLOOKUP(B55,[1]Planilha8!$X$4:$Z$6629,3,0)</f>
        <v>AGÊNCIA TRANSFUSIONAL</v>
      </c>
      <c r="F55" s="26" t="str">
        <f aca="false">VLOOKUP(B55,[1]Planilha8!$X$4:$AD$6629,7,0)</f>
        <v>REGULAR</v>
      </c>
      <c r="G55" s="27" t="n">
        <v>41141</v>
      </c>
      <c r="H55" s="28" t="n">
        <v>1607.66711111111</v>
      </c>
      <c r="I55" s="29" t="s">
        <v>23</v>
      </c>
      <c r="J55" s="30" t="s">
        <v>33</v>
      </c>
      <c r="K55" s="31" t="n">
        <v>2741293</v>
      </c>
      <c r="L55" s="32" t="n">
        <v>2012001801</v>
      </c>
      <c r="M55" s="33" t="n">
        <v>43465</v>
      </c>
      <c r="N55" s="34" t="n">
        <v>1528.22270643247</v>
      </c>
      <c r="O55" s="35" t="n">
        <v>1</v>
      </c>
      <c r="P55" s="36" t="n">
        <v>0.0833333333333333</v>
      </c>
      <c r="Q55" s="37" t="n">
        <v>0</v>
      </c>
      <c r="R55" s="38" t="n">
        <v>1528.22270643247</v>
      </c>
      <c r="S55" s="39" t="n">
        <v>79.4444046786364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MG55" s="0"/>
      <c r="AMH55" s="0"/>
      <c r="AMI55" s="0"/>
      <c r="AMJ55" s="0"/>
    </row>
    <row r="56" s="4" customFormat="true" ht="125.6" hidden="false" customHeight="false" outlineLevel="0" collapsed="false">
      <c r="A56" s="23" t="s">
        <v>21</v>
      </c>
      <c r="B56" s="24" t="n">
        <v>6026</v>
      </c>
      <c r="C56" s="25" t="n">
        <f aca="false">VLOOKUP(B56,[1]Planilha8!$X$4:$Y$6629,2,0)</f>
        <v>2038688</v>
      </c>
      <c r="D56" s="26" t="s">
        <v>41</v>
      </c>
      <c r="E56" s="26" t="str">
        <f aca="false">VLOOKUP(B56,[1]Planilha8!$X$4:$Z$6629,3,0)</f>
        <v>CHI – CENTRAL DE RELACIONAMENTO</v>
      </c>
      <c r="F56" s="26" t="str">
        <f aca="false">VLOOKUP(B56,[1]Planilha8!$X$4:$AD$6629,7,0)</f>
        <v>REGULAR</v>
      </c>
      <c r="G56" s="27" t="n">
        <v>41141</v>
      </c>
      <c r="H56" s="28" t="n">
        <v>1607.66711111111</v>
      </c>
      <c r="I56" s="29" t="s">
        <v>23</v>
      </c>
      <c r="J56" s="30" t="s">
        <v>33</v>
      </c>
      <c r="K56" s="31" t="n">
        <v>2741293</v>
      </c>
      <c r="L56" s="32" t="n">
        <v>2012001801</v>
      </c>
      <c r="M56" s="33" t="n">
        <v>43465</v>
      </c>
      <c r="N56" s="34" t="n">
        <v>1528.22270643247</v>
      </c>
      <c r="O56" s="35" t="n">
        <v>1</v>
      </c>
      <c r="P56" s="36" t="n">
        <v>0.0833333333333333</v>
      </c>
      <c r="Q56" s="37" t="n">
        <v>0</v>
      </c>
      <c r="R56" s="38" t="n">
        <v>1528.22270643247</v>
      </c>
      <c r="S56" s="39" t="n">
        <v>79.4444046786364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MG56" s="0"/>
      <c r="AMH56" s="0"/>
      <c r="AMI56" s="0"/>
      <c r="AMJ56" s="0"/>
    </row>
    <row r="57" s="4" customFormat="true" ht="125.6" hidden="false" customHeight="false" outlineLevel="0" collapsed="false">
      <c r="A57" s="23" t="s">
        <v>21</v>
      </c>
      <c r="B57" s="24" t="n">
        <v>6027</v>
      </c>
      <c r="C57" s="25" t="n">
        <f aca="false">VLOOKUP(B57,[1]Planilha8!$X$4:$Y$6629,2,0)</f>
        <v>2038689</v>
      </c>
      <c r="D57" s="26" t="s">
        <v>41</v>
      </c>
      <c r="E57" s="26" t="str">
        <f aca="false">VLOOKUP(B57,[1]Planilha8!$X$4:$Z$6629,3,0)</f>
        <v>ASTEC</v>
      </c>
      <c r="F57" s="26" t="str">
        <f aca="false">VLOOKUP(B57,[1]Planilha8!$X$4:$AD$6629,7,0)</f>
        <v>REGULAR</v>
      </c>
      <c r="G57" s="27" t="n">
        <v>41141</v>
      </c>
      <c r="H57" s="28" t="n">
        <v>1607.66711111111</v>
      </c>
      <c r="I57" s="29" t="s">
        <v>23</v>
      </c>
      <c r="J57" s="30" t="s">
        <v>33</v>
      </c>
      <c r="K57" s="31" t="n">
        <v>2741293</v>
      </c>
      <c r="L57" s="32" t="n">
        <v>2012001801</v>
      </c>
      <c r="M57" s="33" t="n">
        <v>43465</v>
      </c>
      <c r="N57" s="34" t="n">
        <v>1528.22270643247</v>
      </c>
      <c r="O57" s="35" t="n">
        <v>1</v>
      </c>
      <c r="P57" s="36" t="n">
        <v>0.0833333333333333</v>
      </c>
      <c r="Q57" s="37" t="n">
        <v>0</v>
      </c>
      <c r="R57" s="38" t="n">
        <v>1528.22270643247</v>
      </c>
      <c r="S57" s="39" t="n">
        <v>79.4444046786364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MG57" s="0"/>
      <c r="AMH57" s="0"/>
      <c r="AMI57" s="0"/>
      <c r="AMJ57" s="0"/>
    </row>
    <row r="58" s="4" customFormat="true" ht="125.6" hidden="false" customHeight="false" outlineLevel="0" collapsed="false">
      <c r="A58" s="23" t="s">
        <v>21</v>
      </c>
      <c r="B58" s="24" t="n">
        <v>6028</v>
      </c>
      <c r="C58" s="25" t="n">
        <f aca="false">VLOOKUP(B58,[1]Planilha8!$X$4:$Y$6629,2,0)</f>
        <v>2038690</v>
      </c>
      <c r="D58" s="26" t="s">
        <v>41</v>
      </c>
      <c r="E58" s="26" t="str">
        <f aca="false">VLOOKUP(B58,[1]Planilha8!$X$4:$Z$6629,3,0)</f>
        <v>CHI – CENTRAL DE RELACIONAMENTO</v>
      </c>
      <c r="F58" s="26" t="str">
        <f aca="false">VLOOKUP(B58,[1]Planilha8!$X$4:$AD$6629,7,0)</f>
        <v>REGULAR</v>
      </c>
      <c r="G58" s="27" t="n">
        <v>41141</v>
      </c>
      <c r="H58" s="28" t="n">
        <v>1607.66711111111</v>
      </c>
      <c r="I58" s="29" t="s">
        <v>23</v>
      </c>
      <c r="J58" s="30" t="s">
        <v>33</v>
      </c>
      <c r="K58" s="31" t="n">
        <v>2741293</v>
      </c>
      <c r="L58" s="32" t="n">
        <v>2012001801</v>
      </c>
      <c r="M58" s="33" t="n">
        <v>43465</v>
      </c>
      <c r="N58" s="34" t="n">
        <v>1528.22270643247</v>
      </c>
      <c r="O58" s="35" t="n">
        <v>1</v>
      </c>
      <c r="P58" s="36" t="n">
        <v>0.0833333333333333</v>
      </c>
      <c r="Q58" s="37" t="n">
        <v>0</v>
      </c>
      <c r="R58" s="38" t="n">
        <v>1528.22270643247</v>
      </c>
      <c r="S58" s="39" t="n">
        <v>79.4444046786364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MG58" s="0"/>
      <c r="AMH58" s="0"/>
      <c r="AMI58" s="0"/>
      <c r="AMJ58" s="0"/>
    </row>
    <row r="59" s="4" customFormat="true" ht="125.6" hidden="false" customHeight="false" outlineLevel="0" collapsed="false">
      <c r="A59" s="23" t="s">
        <v>21</v>
      </c>
      <c r="B59" s="24" t="n">
        <v>6029</v>
      </c>
      <c r="C59" s="25" t="n">
        <f aca="false">VLOOKUP(B59,[1]Planilha8!$X$4:$Y$6629,2,0)</f>
        <v>2038691</v>
      </c>
      <c r="D59" s="26" t="s">
        <v>41</v>
      </c>
      <c r="E59" s="26" t="str">
        <f aca="false">VLOOKUP(B59,[1]Planilha8!$X$4:$Z$6629,3,0)</f>
        <v>CHI – CENTRAL DE RELACIONAMENTO</v>
      </c>
      <c r="F59" s="26" t="str">
        <f aca="false">VLOOKUP(B59,[1]Planilha8!$X$4:$AD$6629,7,0)</f>
        <v>REGULAR</v>
      </c>
      <c r="G59" s="27" t="n">
        <v>41141</v>
      </c>
      <c r="H59" s="28" t="n">
        <v>1607.66711111111</v>
      </c>
      <c r="I59" s="29" t="s">
        <v>23</v>
      </c>
      <c r="J59" s="30" t="s">
        <v>33</v>
      </c>
      <c r="K59" s="31" t="n">
        <v>2741293</v>
      </c>
      <c r="L59" s="32" t="n">
        <v>2012001801</v>
      </c>
      <c r="M59" s="33" t="n">
        <v>43465</v>
      </c>
      <c r="N59" s="34" t="n">
        <v>1528.22270643247</v>
      </c>
      <c r="O59" s="35" t="n">
        <v>1</v>
      </c>
      <c r="P59" s="36" t="n">
        <v>0.0833333333333333</v>
      </c>
      <c r="Q59" s="37" t="n">
        <v>0</v>
      </c>
      <c r="R59" s="38" t="n">
        <v>1528.22270643247</v>
      </c>
      <c r="S59" s="39" t="n">
        <v>79.4444046786364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MG59" s="0"/>
      <c r="AMH59" s="0"/>
      <c r="AMI59" s="0"/>
      <c r="AMJ59" s="0"/>
    </row>
    <row r="60" s="4" customFormat="true" ht="125.6" hidden="false" customHeight="false" outlineLevel="0" collapsed="false">
      <c r="A60" s="23" t="s">
        <v>21</v>
      </c>
      <c r="B60" s="24" t="n">
        <v>6030</v>
      </c>
      <c r="C60" s="25" t="n">
        <f aca="false">VLOOKUP(B60,[1]Planilha8!$X$4:$Y$6629,2,0)</f>
        <v>2038692</v>
      </c>
      <c r="D60" s="26" t="s">
        <v>41</v>
      </c>
      <c r="E60" s="26" t="str">
        <f aca="false">VLOOKUP(B60,[1]Planilha8!$X$4:$Z$6629,3,0)</f>
        <v>GERÊNCIA DE PESSOAL - HGG</v>
      </c>
      <c r="F60" s="26" t="str">
        <f aca="false">VLOOKUP(B60,[1]Planilha8!$X$4:$AD$6629,7,0)</f>
        <v>REGULAR</v>
      </c>
      <c r="G60" s="27" t="n">
        <v>41141</v>
      </c>
      <c r="H60" s="28" t="n">
        <v>1607.66711111111</v>
      </c>
      <c r="I60" s="29" t="s">
        <v>23</v>
      </c>
      <c r="J60" s="30" t="s">
        <v>33</v>
      </c>
      <c r="K60" s="31" t="n">
        <v>2741293</v>
      </c>
      <c r="L60" s="32" t="n">
        <v>2012001801</v>
      </c>
      <c r="M60" s="33" t="n">
        <v>43465</v>
      </c>
      <c r="N60" s="34" t="n">
        <v>1528.22270643247</v>
      </c>
      <c r="O60" s="35" t="n">
        <v>1</v>
      </c>
      <c r="P60" s="36" t="n">
        <v>0.0833333333333333</v>
      </c>
      <c r="Q60" s="37" t="n">
        <v>0</v>
      </c>
      <c r="R60" s="38" t="n">
        <v>1528.22270643247</v>
      </c>
      <c r="S60" s="39" t="n">
        <v>79.4444046786364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MG60" s="0"/>
      <c r="AMH60" s="0"/>
      <c r="AMI60" s="0"/>
      <c r="AMJ60" s="0"/>
    </row>
    <row r="61" s="4" customFormat="true" ht="125.6" hidden="false" customHeight="false" outlineLevel="0" collapsed="false">
      <c r="A61" s="23" t="s">
        <v>21</v>
      </c>
      <c r="B61" s="24" t="n">
        <v>6031</v>
      </c>
      <c r="C61" s="25" t="n">
        <f aca="false">VLOOKUP(B61,[1]Planilha8!$X$4:$Y$6629,2,0)</f>
        <v>2038693</v>
      </c>
      <c r="D61" s="26" t="s">
        <v>41</v>
      </c>
      <c r="E61" s="26" t="str">
        <f aca="false">VLOOKUP(B61,[1]Planilha8!$X$4:$Z$6629,3,0)</f>
        <v>CHI - NUCLEO ADMINISTRATIVO</v>
      </c>
      <c r="F61" s="26" t="str">
        <f aca="false">VLOOKUP(B61,[1]Planilha8!$X$4:$AD$6629,7,0)</f>
        <v>REGULAR</v>
      </c>
      <c r="G61" s="27" t="n">
        <v>41141</v>
      </c>
      <c r="H61" s="28" t="n">
        <v>1607.66711111111</v>
      </c>
      <c r="I61" s="29" t="s">
        <v>23</v>
      </c>
      <c r="J61" s="30" t="s">
        <v>33</v>
      </c>
      <c r="K61" s="31" t="n">
        <v>2741293</v>
      </c>
      <c r="L61" s="32" t="n">
        <v>2012001801</v>
      </c>
      <c r="M61" s="33" t="n">
        <v>43465</v>
      </c>
      <c r="N61" s="34" t="n">
        <v>1528.22270643247</v>
      </c>
      <c r="O61" s="35" t="n">
        <v>1</v>
      </c>
      <c r="P61" s="36" t="n">
        <v>0.0833333333333333</v>
      </c>
      <c r="Q61" s="37" t="n">
        <v>0</v>
      </c>
      <c r="R61" s="38" t="n">
        <v>1528.22270643247</v>
      </c>
      <c r="S61" s="39" t="n">
        <v>79.4444046786364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MG61" s="0"/>
      <c r="AMH61" s="0"/>
      <c r="AMI61" s="0"/>
      <c r="AMJ61" s="0"/>
    </row>
    <row r="62" s="4" customFormat="true" ht="125.6" hidden="false" customHeight="false" outlineLevel="0" collapsed="false">
      <c r="A62" s="23" t="s">
        <v>21</v>
      </c>
      <c r="B62" s="24" t="n">
        <v>6032</v>
      </c>
      <c r="C62" s="25" t="n">
        <f aca="false">VLOOKUP(B62,[1]Planilha8!$X$4:$Y$6629,2,0)</f>
        <v>2038694</v>
      </c>
      <c r="D62" s="26" t="s">
        <v>41</v>
      </c>
      <c r="E62" s="26" t="str">
        <f aca="false">VLOOKUP(B62,[1]Planilha8!$X$4:$Z$6629,3,0)</f>
        <v>CHI – NÚCLEO OPERACIONAL</v>
      </c>
      <c r="F62" s="26" t="str">
        <f aca="false">VLOOKUP(B62,[1]Planilha8!$X$4:$AD$6629,7,0)</f>
        <v>REGULAR</v>
      </c>
      <c r="G62" s="27" t="n">
        <v>41141</v>
      </c>
      <c r="H62" s="28" t="n">
        <v>1607.66711111111</v>
      </c>
      <c r="I62" s="29" t="s">
        <v>23</v>
      </c>
      <c r="J62" s="30" t="s">
        <v>33</v>
      </c>
      <c r="K62" s="31" t="n">
        <v>2741293</v>
      </c>
      <c r="L62" s="32" t="n">
        <v>2012001801</v>
      </c>
      <c r="M62" s="33" t="n">
        <v>43465</v>
      </c>
      <c r="N62" s="34" t="n">
        <v>1528.22270643247</v>
      </c>
      <c r="O62" s="35" t="n">
        <v>1</v>
      </c>
      <c r="P62" s="36" t="n">
        <v>0.0833333333333333</v>
      </c>
      <c r="Q62" s="37" t="n">
        <v>0</v>
      </c>
      <c r="R62" s="38" t="n">
        <v>1528.22270643247</v>
      </c>
      <c r="S62" s="39" t="n">
        <v>79.4444046786364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MG62" s="0"/>
      <c r="AMH62" s="0"/>
      <c r="AMI62" s="0"/>
      <c r="AMJ62" s="0"/>
    </row>
    <row r="63" s="4" customFormat="true" ht="125.6" hidden="false" customHeight="false" outlineLevel="0" collapsed="false">
      <c r="A63" s="23" t="s">
        <v>21</v>
      </c>
      <c r="B63" s="24" t="n">
        <v>6033</v>
      </c>
      <c r="C63" s="25" t="n">
        <f aca="false">VLOOKUP(B63,[1]Planilha8!$X$4:$Y$6629,2,0)</f>
        <v>2038695</v>
      </c>
      <c r="D63" s="26" t="s">
        <v>41</v>
      </c>
      <c r="E63" s="26" t="str">
        <f aca="false">VLOOKUP(B63,[1]Planilha8!$X$4:$Z$6629,3,0)</f>
        <v>GERÊNCIA DE PESSOAL - FREQUÊNCIA</v>
      </c>
      <c r="F63" s="26" t="str">
        <f aca="false">VLOOKUP(B63,[1]Planilha8!$X$4:$AD$6629,7,0)</f>
        <v>REGULAR</v>
      </c>
      <c r="G63" s="27" t="n">
        <v>41141</v>
      </c>
      <c r="H63" s="28" t="n">
        <v>1607.66711111111</v>
      </c>
      <c r="I63" s="29" t="s">
        <v>23</v>
      </c>
      <c r="J63" s="30" t="s">
        <v>33</v>
      </c>
      <c r="K63" s="31" t="n">
        <v>2741293</v>
      </c>
      <c r="L63" s="32" t="n">
        <v>2012001801</v>
      </c>
      <c r="M63" s="33" t="n">
        <v>43465</v>
      </c>
      <c r="N63" s="34" t="n">
        <v>1528.22270643247</v>
      </c>
      <c r="O63" s="35" t="n">
        <v>1</v>
      </c>
      <c r="P63" s="36" t="n">
        <v>0.0833333333333333</v>
      </c>
      <c r="Q63" s="37" t="n">
        <v>0</v>
      </c>
      <c r="R63" s="38" t="n">
        <v>1528.22270643247</v>
      </c>
      <c r="S63" s="39" t="n">
        <v>79.4444046786364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MG63" s="0"/>
      <c r="AMH63" s="0"/>
      <c r="AMI63" s="0"/>
      <c r="AMJ63" s="0"/>
    </row>
    <row r="64" s="4" customFormat="true" ht="125.6" hidden="false" customHeight="false" outlineLevel="0" collapsed="false">
      <c r="A64" s="23" t="s">
        <v>21</v>
      </c>
      <c r="B64" s="24" t="n">
        <v>6034</v>
      </c>
      <c r="C64" s="25" t="n">
        <f aca="false">VLOOKUP(B64,[1]Planilha8!$X$4:$Y$6629,2,0)</f>
        <v>2038696</v>
      </c>
      <c r="D64" s="26" t="s">
        <v>41</v>
      </c>
      <c r="E64" s="26" t="str">
        <f aca="false">VLOOKUP(B64,[1]Planilha8!$X$4:$Z$6629,3,0)</f>
        <v>ASTEC</v>
      </c>
      <c r="F64" s="26" t="str">
        <f aca="false">VLOOKUP(B64,[1]Planilha8!$X$4:$AD$6629,7,0)</f>
        <v>REGULAR</v>
      </c>
      <c r="G64" s="27" t="n">
        <v>41141</v>
      </c>
      <c r="H64" s="28" t="n">
        <v>1607.66711111111</v>
      </c>
      <c r="I64" s="29" t="s">
        <v>23</v>
      </c>
      <c r="J64" s="30" t="s">
        <v>33</v>
      </c>
      <c r="K64" s="31" t="n">
        <v>2741293</v>
      </c>
      <c r="L64" s="32" t="n">
        <v>2012001801</v>
      </c>
      <c r="M64" s="33" t="n">
        <v>43465</v>
      </c>
      <c r="N64" s="34" t="n">
        <v>1528.22270643247</v>
      </c>
      <c r="O64" s="35" t="n">
        <v>1</v>
      </c>
      <c r="P64" s="36" t="n">
        <v>0.0833333333333333</v>
      </c>
      <c r="Q64" s="37" t="n">
        <v>0</v>
      </c>
      <c r="R64" s="38" t="n">
        <v>1528.22270643247</v>
      </c>
      <c r="S64" s="39" t="n">
        <v>79.4444046786364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MG64" s="0"/>
      <c r="AMH64" s="0"/>
      <c r="AMI64" s="0"/>
      <c r="AMJ64" s="0"/>
    </row>
    <row r="65" s="4" customFormat="true" ht="125.6" hidden="false" customHeight="false" outlineLevel="0" collapsed="false">
      <c r="A65" s="23" t="s">
        <v>21</v>
      </c>
      <c r="B65" s="24" t="n">
        <v>6035</v>
      </c>
      <c r="C65" s="25" t="n">
        <f aca="false">VLOOKUP(B65,[1]Planilha8!$X$4:$Y$6629,2,0)</f>
        <v>2038697</v>
      </c>
      <c r="D65" s="26" t="s">
        <v>41</v>
      </c>
      <c r="E65" s="26" t="str">
        <f aca="false">VLOOKUP(B65,[1]Planilha8!$X$4:$Z$6629,3,0)</f>
        <v>CLINICA CIRÚRGICA</v>
      </c>
      <c r="F65" s="26" t="str">
        <f aca="false">VLOOKUP(B65,[1]Planilha8!$X$4:$AD$6629,7,0)</f>
        <v>REGULAR</v>
      </c>
      <c r="G65" s="27" t="n">
        <v>41141</v>
      </c>
      <c r="H65" s="28" t="n">
        <v>1607.66711111111</v>
      </c>
      <c r="I65" s="29" t="s">
        <v>23</v>
      </c>
      <c r="J65" s="30" t="s">
        <v>33</v>
      </c>
      <c r="K65" s="31" t="n">
        <v>2741293</v>
      </c>
      <c r="L65" s="32" t="n">
        <v>2012001801</v>
      </c>
      <c r="M65" s="33" t="n">
        <v>43465</v>
      </c>
      <c r="N65" s="34" t="n">
        <v>1528.22270643247</v>
      </c>
      <c r="O65" s="35" t="n">
        <v>1</v>
      </c>
      <c r="P65" s="36" t="n">
        <v>0.0833333333333333</v>
      </c>
      <c r="Q65" s="37" t="n">
        <v>0</v>
      </c>
      <c r="R65" s="38" t="n">
        <v>1528.22270643247</v>
      </c>
      <c r="S65" s="39" t="n">
        <v>79.4444046786364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MG65" s="0"/>
      <c r="AMH65" s="0"/>
      <c r="AMI65" s="0"/>
      <c r="AMJ65" s="0"/>
    </row>
    <row r="66" s="4" customFormat="true" ht="125.6" hidden="false" customHeight="false" outlineLevel="0" collapsed="false">
      <c r="A66" s="23" t="s">
        <v>21</v>
      </c>
      <c r="B66" s="24" t="n">
        <v>6036</v>
      </c>
      <c r="C66" s="25" t="n">
        <f aca="false">VLOOKUP(B66,[1]Planilha8!$X$4:$Y$6629,2,0)</f>
        <v>2038698</v>
      </c>
      <c r="D66" s="26" t="s">
        <v>41</v>
      </c>
      <c r="E66" s="26" t="str">
        <f aca="false">VLOOKUP(B66,[1]Planilha8!$X$4:$Z$6629,3,0)</f>
        <v>CLINICA MEDICA</v>
      </c>
      <c r="F66" s="26" t="str">
        <f aca="false">VLOOKUP(B66,[1]Planilha8!$X$4:$AD$6629,7,0)</f>
        <v>REGULAR</v>
      </c>
      <c r="G66" s="27" t="n">
        <v>41141</v>
      </c>
      <c r="H66" s="28" t="n">
        <v>1607.66711111111</v>
      </c>
      <c r="I66" s="29" t="s">
        <v>23</v>
      </c>
      <c r="J66" s="30" t="s">
        <v>33</v>
      </c>
      <c r="K66" s="31" t="n">
        <v>2741293</v>
      </c>
      <c r="L66" s="32" t="n">
        <v>2012001801</v>
      </c>
      <c r="M66" s="33" t="n">
        <v>43465</v>
      </c>
      <c r="N66" s="34" t="n">
        <v>1528.22270643247</v>
      </c>
      <c r="O66" s="35" t="n">
        <v>1</v>
      </c>
      <c r="P66" s="36" t="n">
        <v>0.0833333333333333</v>
      </c>
      <c r="Q66" s="37" t="n">
        <v>0</v>
      </c>
      <c r="R66" s="38" t="n">
        <v>1528.22270643247</v>
      </c>
      <c r="S66" s="39" t="n">
        <v>79.4444046786364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MG66" s="0"/>
      <c r="AMH66" s="0"/>
      <c r="AMI66" s="0"/>
      <c r="AMJ66" s="0"/>
    </row>
    <row r="67" s="4" customFormat="true" ht="125.6" hidden="false" customHeight="false" outlineLevel="0" collapsed="false">
      <c r="A67" s="23" t="s">
        <v>21</v>
      </c>
      <c r="B67" s="24" t="n">
        <v>6037</v>
      </c>
      <c r="C67" s="25" t="n">
        <f aca="false">VLOOKUP(B67,[1]Planilha8!$X$4:$Y$6629,2,0)</f>
        <v>2038699</v>
      </c>
      <c r="D67" s="26" t="s">
        <v>41</v>
      </c>
      <c r="E67" s="26" t="str">
        <f aca="false">VLOOKUP(B67,[1]Planilha8!$X$4:$Z$6629,3,0)</f>
        <v>CLINICA MÉDICA</v>
      </c>
      <c r="F67" s="26" t="str">
        <f aca="false">VLOOKUP(B67,[1]Planilha8!$X$4:$AD$6629,7,0)</f>
        <v>REGULAR</v>
      </c>
      <c r="G67" s="27" t="n">
        <v>41141</v>
      </c>
      <c r="H67" s="28" t="n">
        <v>1607.66711111111</v>
      </c>
      <c r="I67" s="29" t="s">
        <v>23</v>
      </c>
      <c r="J67" s="30" t="s">
        <v>33</v>
      </c>
      <c r="K67" s="31" t="n">
        <v>2741293</v>
      </c>
      <c r="L67" s="32" t="n">
        <v>2012001801</v>
      </c>
      <c r="M67" s="33" t="n">
        <v>43465</v>
      </c>
      <c r="N67" s="34" t="n">
        <v>1528.22270643247</v>
      </c>
      <c r="O67" s="35" t="n">
        <v>1</v>
      </c>
      <c r="P67" s="36" t="n">
        <v>0.0833333333333333</v>
      </c>
      <c r="Q67" s="37" t="n">
        <v>0</v>
      </c>
      <c r="R67" s="38" t="n">
        <v>1528.22270643247</v>
      </c>
      <c r="S67" s="39" t="n">
        <v>79.4444046786364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MG67" s="0"/>
      <c r="AMH67" s="0"/>
      <c r="AMI67" s="0"/>
      <c r="AMJ67" s="0"/>
    </row>
    <row r="68" s="4" customFormat="true" ht="125.6" hidden="false" customHeight="false" outlineLevel="0" collapsed="false">
      <c r="A68" s="23" t="s">
        <v>21</v>
      </c>
      <c r="B68" s="24" t="n">
        <v>6038</v>
      </c>
      <c r="C68" s="25" t="n">
        <f aca="false">VLOOKUP(B68,[1]Planilha8!$X$4:$Y$6629,2,0)</f>
        <v>2038700</v>
      </c>
      <c r="D68" s="26" t="s">
        <v>41</v>
      </c>
      <c r="E68" s="26" t="str">
        <f aca="false">VLOOKUP(B68,[1]Planilha8!$X$4:$Z$6629,3,0)</f>
        <v>CLINICA MEDICA</v>
      </c>
      <c r="F68" s="26" t="str">
        <f aca="false">VLOOKUP(B68,[1]Planilha8!$X$4:$AD$6629,7,0)</f>
        <v>REGULAR</v>
      </c>
      <c r="G68" s="27" t="n">
        <v>41141</v>
      </c>
      <c r="H68" s="28" t="n">
        <v>1607.66711111111</v>
      </c>
      <c r="I68" s="29" t="s">
        <v>23</v>
      </c>
      <c r="J68" s="30" t="s">
        <v>33</v>
      </c>
      <c r="K68" s="31" t="n">
        <v>2741293</v>
      </c>
      <c r="L68" s="32" t="n">
        <v>2012001801</v>
      </c>
      <c r="M68" s="33" t="n">
        <v>43465</v>
      </c>
      <c r="N68" s="34" t="n">
        <v>1528.22270643247</v>
      </c>
      <c r="O68" s="35" t="n">
        <v>1</v>
      </c>
      <c r="P68" s="36" t="n">
        <v>0.0833333333333333</v>
      </c>
      <c r="Q68" s="37" t="n">
        <v>0</v>
      </c>
      <c r="R68" s="38" t="n">
        <v>1528.22270643247</v>
      </c>
      <c r="S68" s="39" t="n">
        <v>79.4444046786364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MG68" s="0"/>
      <c r="AMH68" s="0"/>
      <c r="AMI68" s="0"/>
      <c r="AMJ68" s="0"/>
    </row>
    <row r="69" s="4" customFormat="true" ht="125.6" hidden="false" customHeight="false" outlineLevel="0" collapsed="false">
      <c r="A69" s="23" t="s">
        <v>21</v>
      </c>
      <c r="B69" s="24" t="n">
        <v>6039</v>
      </c>
      <c r="C69" s="25" t="n">
        <f aca="false">VLOOKUP(B69,[1]Planilha8!$X$4:$Y$6629,2,0)</f>
        <v>2038701</v>
      </c>
      <c r="D69" s="26" t="s">
        <v>41</v>
      </c>
      <c r="E69" s="26" t="str">
        <f aca="false">VLOOKUP(B69,[1]Planilha8!$X$4:$Z$6629,3,0)</f>
        <v>CLINICA CIRÚRGICA</v>
      </c>
      <c r="F69" s="26" t="str">
        <f aca="false">VLOOKUP(B69,[1]Planilha8!$X$4:$AD$6629,7,0)</f>
        <v>REGULAR</v>
      </c>
      <c r="G69" s="27" t="n">
        <v>41141</v>
      </c>
      <c r="H69" s="28" t="n">
        <v>1607.66711111111</v>
      </c>
      <c r="I69" s="29" t="s">
        <v>23</v>
      </c>
      <c r="J69" s="30" t="s">
        <v>33</v>
      </c>
      <c r="K69" s="31" t="n">
        <v>2741293</v>
      </c>
      <c r="L69" s="32" t="n">
        <v>2012001801</v>
      </c>
      <c r="M69" s="33" t="n">
        <v>43465</v>
      </c>
      <c r="N69" s="34" t="n">
        <v>1528.22270643247</v>
      </c>
      <c r="O69" s="35" t="n">
        <v>1</v>
      </c>
      <c r="P69" s="36" t="n">
        <v>0.0833333333333333</v>
      </c>
      <c r="Q69" s="37" t="n">
        <v>0</v>
      </c>
      <c r="R69" s="38" t="n">
        <v>1528.22270643247</v>
      </c>
      <c r="S69" s="39" t="n">
        <v>79.4444046786364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MG69" s="0"/>
      <c r="AMH69" s="0"/>
      <c r="AMI69" s="0"/>
      <c r="AMJ69" s="0"/>
    </row>
    <row r="70" s="4" customFormat="true" ht="125.6" hidden="false" customHeight="false" outlineLevel="0" collapsed="false">
      <c r="A70" s="23" t="s">
        <v>21</v>
      </c>
      <c r="B70" s="24" t="n">
        <v>6040</v>
      </c>
      <c r="C70" s="25" t="n">
        <f aca="false">VLOOKUP(B70,[1]Planilha8!$X$4:$Y$6629,2,0)</f>
        <v>2038702</v>
      </c>
      <c r="D70" s="26" t="s">
        <v>41</v>
      </c>
      <c r="E70" s="26" t="str">
        <f aca="false">VLOOKUP(B70,[1]Planilha8!$X$4:$Z$6629,3,0)</f>
        <v>SALA DA ENFERMAGEN SESMT</v>
      </c>
      <c r="F70" s="26" t="str">
        <f aca="false">VLOOKUP(B70,[1]Planilha8!$X$4:$AD$6629,7,0)</f>
        <v>REGULAR</v>
      </c>
      <c r="G70" s="27" t="n">
        <v>41141</v>
      </c>
      <c r="H70" s="28" t="n">
        <v>1607.66711111111</v>
      </c>
      <c r="I70" s="29" t="s">
        <v>23</v>
      </c>
      <c r="J70" s="30" t="s">
        <v>33</v>
      </c>
      <c r="K70" s="31" t="n">
        <v>2741293</v>
      </c>
      <c r="L70" s="32" t="n">
        <v>2012001801</v>
      </c>
      <c r="M70" s="33" t="n">
        <v>43465</v>
      </c>
      <c r="N70" s="34" t="n">
        <v>1528.22270643247</v>
      </c>
      <c r="O70" s="35" t="n">
        <v>1</v>
      </c>
      <c r="P70" s="36" t="n">
        <v>0.0833333333333333</v>
      </c>
      <c r="Q70" s="37" t="n">
        <v>0</v>
      </c>
      <c r="R70" s="38" t="n">
        <v>1528.22270643247</v>
      </c>
      <c r="S70" s="39" t="n">
        <v>79.4444046786364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MG70" s="0"/>
      <c r="AMH70" s="0"/>
      <c r="AMI70" s="0"/>
      <c r="AMJ70" s="0"/>
    </row>
    <row r="71" s="4" customFormat="true" ht="125.6" hidden="false" customHeight="false" outlineLevel="0" collapsed="false">
      <c r="A71" s="23" t="s">
        <v>21</v>
      </c>
      <c r="B71" s="24" t="n">
        <v>6041</v>
      </c>
      <c r="C71" s="25" t="n">
        <f aca="false">VLOOKUP(B71,[1]Planilha8!$X$4:$Y$6629,2,0)</f>
        <v>2038703</v>
      </c>
      <c r="D71" s="26" t="s">
        <v>41</v>
      </c>
      <c r="E71" s="26" t="str">
        <f aca="false">VLOOKUP(B71,[1]Planilha8!$X$4:$Z$6629,3,0)</f>
        <v>CLINICA MÉDICA</v>
      </c>
      <c r="F71" s="26" t="str">
        <f aca="false">VLOOKUP(B71,[1]Planilha8!$X$4:$AD$6629,7,0)</f>
        <v>REGULAR</v>
      </c>
      <c r="G71" s="27" t="n">
        <v>41141</v>
      </c>
      <c r="H71" s="28" t="n">
        <v>1607.66711111111</v>
      </c>
      <c r="I71" s="29" t="s">
        <v>23</v>
      </c>
      <c r="J71" s="30" t="s">
        <v>33</v>
      </c>
      <c r="K71" s="31" t="n">
        <v>2741293</v>
      </c>
      <c r="L71" s="32" t="n">
        <v>2012001801</v>
      </c>
      <c r="M71" s="33" t="n">
        <v>43465</v>
      </c>
      <c r="N71" s="34" t="n">
        <v>1528.22270643247</v>
      </c>
      <c r="O71" s="35" t="n">
        <v>1</v>
      </c>
      <c r="P71" s="36" t="n">
        <v>0.0833333333333333</v>
      </c>
      <c r="Q71" s="37" t="n">
        <v>0</v>
      </c>
      <c r="R71" s="38" t="n">
        <v>1528.22270643247</v>
      </c>
      <c r="S71" s="39" t="n">
        <v>79.4444046786364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MG71" s="0"/>
      <c r="AMH71" s="0"/>
      <c r="AMI71" s="0"/>
      <c r="AMJ71" s="0"/>
    </row>
    <row r="72" s="4" customFormat="true" ht="125.6" hidden="false" customHeight="false" outlineLevel="0" collapsed="false">
      <c r="A72" s="23" t="s">
        <v>21</v>
      </c>
      <c r="B72" s="24" t="n">
        <v>6042</v>
      </c>
      <c r="C72" s="25" t="n">
        <f aca="false">VLOOKUP(B72,[1]Planilha8!$X$4:$Y$6629,2,0)</f>
        <v>2038704</v>
      </c>
      <c r="D72" s="26" t="s">
        <v>41</v>
      </c>
      <c r="E72" s="26" t="str">
        <f aca="false">VLOOKUP(B72,[1]Planilha8!$X$4:$Z$6629,3,0)</f>
        <v>ALMOXARIFADO – HGG</v>
      </c>
      <c r="F72" s="26" t="str">
        <f aca="false">VLOOKUP(B72,[1]Planilha8!$X$4:$AD$6629,7,0)</f>
        <v>REGULAR</v>
      </c>
      <c r="G72" s="27" t="n">
        <v>41141</v>
      </c>
      <c r="H72" s="28" t="n">
        <v>1607.66711111111</v>
      </c>
      <c r="I72" s="29" t="s">
        <v>23</v>
      </c>
      <c r="J72" s="30" t="s">
        <v>33</v>
      </c>
      <c r="K72" s="31" t="n">
        <v>2741293</v>
      </c>
      <c r="L72" s="32" t="n">
        <v>2012001801</v>
      </c>
      <c r="M72" s="33" t="n">
        <v>43465</v>
      </c>
      <c r="N72" s="34" t="n">
        <v>1528.22270643247</v>
      </c>
      <c r="O72" s="35" t="n">
        <v>1</v>
      </c>
      <c r="P72" s="36" t="n">
        <v>0.0833333333333333</v>
      </c>
      <c r="Q72" s="37" t="n">
        <v>0</v>
      </c>
      <c r="R72" s="38" t="n">
        <v>1528.22270643247</v>
      </c>
      <c r="S72" s="39" t="n">
        <v>79.4444046786364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MG72" s="0"/>
      <c r="AMH72" s="0"/>
      <c r="AMI72" s="0"/>
      <c r="AMJ72" s="0"/>
    </row>
    <row r="73" s="4" customFormat="true" ht="125.6" hidden="false" customHeight="false" outlineLevel="0" collapsed="false">
      <c r="A73" s="23" t="s">
        <v>21</v>
      </c>
      <c r="B73" s="24" t="n">
        <v>6043</v>
      </c>
      <c r="C73" s="25" t="n">
        <f aca="false">VLOOKUP(B73,[1]Planilha8!$X$4:$Y$6629,2,0)</f>
        <v>2038705</v>
      </c>
      <c r="D73" s="26" t="s">
        <v>41</v>
      </c>
      <c r="E73" s="26" t="str">
        <f aca="false">VLOOKUP(B73,[1]Planilha8!$X$4:$Z$6629,3,0)</f>
        <v>FARMÁCIA</v>
      </c>
      <c r="F73" s="26" t="str">
        <f aca="false">VLOOKUP(B73,[1]Planilha8!$X$4:$AD$6629,7,0)</f>
        <v>REGULAR</v>
      </c>
      <c r="G73" s="27" t="n">
        <v>41141</v>
      </c>
      <c r="H73" s="28" t="n">
        <v>1607.66711111111</v>
      </c>
      <c r="I73" s="29" t="s">
        <v>23</v>
      </c>
      <c r="J73" s="30" t="s">
        <v>33</v>
      </c>
      <c r="K73" s="31" t="n">
        <v>2741293</v>
      </c>
      <c r="L73" s="32" t="n">
        <v>2012001801</v>
      </c>
      <c r="M73" s="33" t="n">
        <v>43465</v>
      </c>
      <c r="N73" s="34" t="n">
        <v>1528.22270643247</v>
      </c>
      <c r="O73" s="35" t="n">
        <v>1</v>
      </c>
      <c r="P73" s="36" t="n">
        <v>0.0833333333333333</v>
      </c>
      <c r="Q73" s="37" t="n">
        <v>0</v>
      </c>
      <c r="R73" s="38" t="n">
        <v>1528.22270643247</v>
      </c>
      <c r="S73" s="39" t="n">
        <v>79.4444046786364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MG73" s="0"/>
      <c r="AMH73" s="0"/>
      <c r="AMI73" s="0"/>
      <c r="AMJ73" s="0"/>
    </row>
    <row r="74" s="4" customFormat="true" ht="125.6" hidden="false" customHeight="false" outlineLevel="0" collapsed="false">
      <c r="A74" s="23" t="s">
        <v>21</v>
      </c>
      <c r="B74" s="24" t="n">
        <v>6044</v>
      </c>
      <c r="C74" s="25" t="n">
        <f aca="false">VLOOKUP(B74,[1]Planilha8!$X$4:$Y$6629,2,0)</f>
        <v>2038706</v>
      </c>
      <c r="D74" s="26" t="s">
        <v>41</v>
      </c>
      <c r="E74" s="26" t="str">
        <f aca="false">VLOOKUP(B74,[1]Planilha8!$X$4:$Z$6629,3,0)</f>
        <v>ALMOXARIFADO – HGG</v>
      </c>
      <c r="F74" s="26" t="str">
        <f aca="false">VLOOKUP(B74,[1]Planilha8!$X$4:$AD$6629,7,0)</f>
        <v>REGULAR</v>
      </c>
      <c r="G74" s="27" t="n">
        <v>41141</v>
      </c>
      <c r="H74" s="28" t="n">
        <v>1607.66711111111</v>
      </c>
      <c r="I74" s="29" t="s">
        <v>23</v>
      </c>
      <c r="J74" s="30" t="s">
        <v>33</v>
      </c>
      <c r="K74" s="31" t="n">
        <v>2741293</v>
      </c>
      <c r="L74" s="32" t="n">
        <v>2012001801</v>
      </c>
      <c r="M74" s="33" t="n">
        <v>43465</v>
      </c>
      <c r="N74" s="34" t="n">
        <v>1528.22270643247</v>
      </c>
      <c r="O74" s="35" t="n">
        <v>1</v>
      </c>
      <c r="P74" s="36" t="n">
        <v>0.0833333333333333</v>
      </c>
      <c r="Q74" s="37" t="n">
        <v>0</v>
      </c>
      <c r="R74" s="38" t="n">
        <v>1528.22270643247</v>
      </c>
      <c r="S74" s="39" t="n">
        <v>79.4444046786364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MG74" s="0"/>
      <c r="AMH74" s="0"/>
      <c r="AMI74" s="0"/>
      <c r="AMJ74" s="0"/>
    </row>
    <row r="75" s="4" customFormat="true" ht="125.6" hidden="false" customHeight="false" outlineLevel="0" collapsed="false">
      <c r="A75" s="23" t="s">
        <v>21</v>
      </c>
      <c r="B75" s="24" t="n">
        <v>6045</v>
      </c>
      <c r="C75" s="25" t="n">
        <f aca="false">VLOOKUP(B75,[1]Planilha8!$X$4:$Y$6629,2,0)</f>
        <v>2038707</v>
      </c>
      <c r="D75" s="26" t="s">
        <v>41</v>
      </c>
      <c r="E75" s="26" t="str">
        <f aca="false">VLOOKUP(B75,[1]Planilha8!$X$4:$Z$6629,3,0)</f>
        <v>CLINICA MÉDICA</v>
      </c>
      <c r="F75" s="26" t="str">
        <f aca="false">VLOOKUP(B75,[1]Planilha8!$X$4:$AD$6629,7,0)</f>
        <v>REGULAR</v>
      </c>
      <c r="G75" s="27" t="n">
        <v>41141</v>
      </c>
      <c r="H75" s="28" t="n">
        <v>1607.66711111111</v>
      </c>
      <c r="I75" s="29" t="s">
        <v>23</v>
      </c>
      <c r="J75" s="30" t="s">
        <v>33</v>
      </c>
      <c r="K75" s="31" t="n">
        <v>2741293</v>
      </c>
      <c r="L75" s="32" t="n">
        <v>2012001801</v>
      </c>
      <c r="M75" s="33" t="n">
        <v>43465</v>
      </c>
      <c r="N75" s="34" t="n">
        <v>1528.22270643247</v>
      </c>
      <c r="O75" s="35" t="n">
        <v>1</v>
      </c>
      <c r="P75" s="36" t="n">
        <v>0.0833333333333333</v>
      </c>
      <c r="Q75" s="37" t="n">
        <v>0</v>
      </c>
      <c r="R75" s="38" t="n">
        <v>1528.22270643247</v>
      </c>
      <c r="S75" s="39" t="n">
        <v>79.4444046786364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MG75" s="0"/>
      <c r="AMH75" s="0"/>
      <c r="AMI75" s="0"/>
      <c r="AMJ75" s="0"/>
    </row>
    <row r="76" s="4" customFormat="true" ht="125.6" hidden="false" customHeight="false" outlineLevel="0" collapsed="false">
      <c r="A76" s="23" t="s">
        <v>21</v>
      </c>
      <c r="B76" s="24" t="n">
        <v>6046</v>
      </c>
      <c r="C76" s="25" t="n">
        <f aca="false">VLOOKUP(B76,[1]Planilha8!$X$4:$Y$6629,2,0)</f>
        <v>2038708</v>
      </c>
      <c r="D76" s="26" t="s">
        <v>41</v>
      </c>
      <c r="E76" s="26" t="str">
        <f aca="false">VLOOKUP(B76,[1]Planilha8!$X$4:$Z$6629,3,0)</f>
        <v>GERÊNCIA DE PESSOAL - FREQUÊNCIA</v>
      </c>
      <c r="F76" s="26" t="str">
        <f aca="false">VLOOKUP(B76,[1]Planilha8!$X$4:$AD$6629,7,0)</f>
        <v>REGULAR</v>
      </c>
      <c r="G76" s="27" t="n">
        <v>41141</v>
      </c>
      <c r="H76" s="28" t="n">
        <v>1607.66711111111</v>
      </c>
      <c r="I76" s="29" t="s">
        <v>23</v>
      </c>
      <c r="J76" s="30" t="s">
        <v>33</v>
      </c>
      <c r="K76" s="31" t="n">
        <v>2741293</v>
      </c>
      <c r="L76" s="32" t="n">
        <v>2012001801</v>
      </c>
      <c r="M76" s="33" t="n">
        <v>43465</v>
      </c>
      <c r="N76" s="34" t="n">
        <v>1528.22270643247</v>
      </c>
      <c r="O76" s="35" t="n">
        <v>1</v>
      </c>
      <c r="P76" s="36" t="n">
        <v>0.0833333333333333</v>
      </c>
      <c r="Q76" s="37" t="n">
        <v>0</v>
      </c>
      <c r="R76" s="38" t="n">
        <v>1528.22270643247</v>
      </c>
      <c r="S76" s="39" t="n">
        <v>79.4444046786364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MG76" s="0"/>
      <c r="AMH76" s="0"/>
      <c r="AMI76" s="0"/>
      <c r="AMJ76" s="0"/>
    </row>
    <row r="77" s="4" customFormat="true" ht="125.6" hidden="false" customHeight="false" outlineLevel="0" collapsed="false">
      <c r="A77" s="23" t="s">
        <v>21</v>
      </c>
      <c r="B77" s="24" t="n">
        <v>6047</v>
      </c>
      <c r="C77" s="25" t="n">
        <f aca="false">VLOOKUP(B77,[1]Planilha8!$X$4:$Y$6629,2,0)</f>
        <v>2038709</v>
      </c>
      <c r="D77" s="26" t="s">
        <v>41</v>
      </c>
      <c r="E77" s="26" t="str">
        <f aca="false">VLOOKUP(B77,[1]Planilha8!$X$4:$Z$6629,3,0)</f>
        <v>CLINICA CIRÚRGICA</v>
      </c>
      <c r="F77" s="26" t="str">
        <f aca="false">VLOOKUP(B77,[1]Planilha8!$X$4:$AD$6629,7,0)</f>
        <v>REGULAR</v>
      </c>
      <c r="G77" s="27" t="n">
        <v>41141</v>
      </c>
      <c r="H77" s="28" t="n">
        <v>1607.66711111111</v>
      </c>
      <c r="I77" s="29" t="s">
        <v>23</v>
      </c>
      <c r="J77" s="30" t="s">
        <v>33</v>
      </c>
      <c r="K77" s="31" t="n">
        <v>2741293</v>
      </c>
      <c r="L77" s="32" t="n">
        <v>2012001801</v>
      </c>
      <c r="M77" s="33" t="n">
        <v>43465</v>
      </c>
      <c r="N77" s="34" t="n">
        <v>1528.22270643247</v>
      </c>
      <c r="O77" s="35" t="n">
        <v>1</v>
      </c>
      <c r="P77" s="36" t="n">
        <v>0.0833333333333333</v>
      </c>
      <c r="Q77" s="37" t="n">
        <v>0</v>
      </c>
      <c r="R77" s="38" t="n">
        <v>1528.22270643247</v>
      </c>
      <c r="S77" s="39" t="n">
        <v>79.4444046786364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MG77" s="0"/>
      <c r="AMH77" s="0"/>
      <c r="AMI77" s="0"/>
      <c r="AMJ77" s="0"/>
    </row>
    <row r="78" s="4" customFormat="true" ht="125.6" hidden="false" customHeight="false" outlineLevel="0" collapsed="false">
      <c r="A78" s="23" t="s">
        <v>21</v>
      </c>
      <c r="B78" s="24" t="n">
        <v>6048</v>
      </c>
      <c r="C78" s="25" t="n">
        <f aca="false">VLOOKUP(B78,[1]Planilha8!$X$4:$Y$6629,2,0)</f>
        <v>2038710</v>
      </c>
      <c r="D78" s="26" t="s">
        <v>41</v>
      </c>
      <c r="E78" s="26" t="str">
        <f aca="false">VLOOKUP(B78,[1]Planilha8!$X$4:$Z$6629,3,0)</f>
        <v>CLINICA MÉDICA</v>
      </c>
      <c r="F78" s="26" t="str">
        <f aca="false">VLOOKUP(B78,[1]Planilha8!$X$4:$AD$6629,7,0)</f>
        <v>REGULAR</v>
      </c>
      <c r="G78" s="27" t="n">
        <v>41141</v>
      </c>
      <c r="H78" s="28" t="n">
        <v>1607.66711111111</v>
      </c>
      <c r="I78" s="29" t="s">
        <v>23</v>
      </c>
      <c r="J78" s="30" t="s">
        <v>33</v>
      </c>
      <c r="K78" s="31" t="n">
        <v>2741293</v>
      </c>
      <c r="L78" s="32" t="n">
        <v>2012001801</v>
      </c>
      <c r="M78" s="33" t="n">
        <v>43465</v>
      </c>
      <c r="N78" s="34" t="n">
        <v>1528.22270643247</v>
      </c>
      <c r="O78" s="35" t="n">
        <v>1</v>
      </c>
      <c r="P78" s="36" t="n">
        <v>0.0833333333333333</v>
      </c>
      <c r="Q78" s="37" t="n">
        <v>0</v>
      </c>
      <c r="R78" s="38" t="n">
        <v>1528.22270643247</v>
      </c>
      <c r="S78" s="39" t="n">
        <v>79.4444046786364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MG78" s="0"/>
      <c r="AMH78" s="0"/>
      <c r="AMI78" s="0"/>
      <c r="AMJ78" s="0"/>
    </row>
    <row r="79" s="4" customFormat="true" ht="125.6" hidden="false" customHeight="false" outlineLevel="0" collapsed="false">
      <c r="A79" s="23" t="s">
        <v>21</v>
      </c>
      <c r="B79" s="24" t="n">
        <v>6049</v>
      </c>
      <c r="C79" s="25" t="n">
        <f aca="false">VLOOKUP(B79,[1]Planilha8!$X$4:$Y$6629,2,0)</f>
        <v>2038711</v>
      </c>
      <c r="D79" s="26" t="s">
        <v>41</v>
      </c>
      <c r="E79" s="26" t="str">
        <f aca="false">VLOOKUP(B79,[1]Planilha8!$X$4:$Z$6629,3,0)</f>
        <v>CLINICA MEDICA</v>
      </c>
      <c r="F79" s="26" t="str">
        <f aca="false">VLOOKUP(B79,[1]Planilha8!$X$4:$AD$6629,7,0)</f>
        <v>REGULAR</v>
      </c>
      <c r="G79" s="27" t="n">
        <v>41141</v>
      </c>
      <c r="H79" s="28" t="n">
        <v>1607.66711111111</v>
      </c>
      <c r="I79" s="29" t="s">
        <v>23</v>
      </c>
      <c r="J79" s="30" t="s">
        <v>33</v>
      </c>
      <c r="K79" s="31" t="n">
        <v>2741293</v>
      </c>
      <c r="L79" s="32" t="n">
        <v>2012001801</v>
      </c>
      <c r="M79" s="33" t="n">
        <v>43465</v>
      </c>
      <c r="N79" s="34" t="n">
        <v>1528.22270643247</v>
      </c>
      <c r="O79" s="35" t="n">
        <v>1</v>
      </c>
      <c r="P79" s="36" t="n">
        <v>0.0833333333333333</v>
      </c>
      <c r="Q79" s="37" t="n">
        <v>0</v>
      </c>
      <c r="R79" s="38" t="n">
        <v>1528.22270643247</v>
      </c>
      <c r="S79" s="39" t="n">
        <v>79.4444046786364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MG79" s="0"/>
      <c r="AMH79" s="0"/>
      <c r="AMI79" s="0"/>
      <c r="AMJ79" s="0"/>
    </row>
    <row r="80" s="4" customFormat="true" ht="125.6" hidden="false" customHeight="false" outlineLevel="0" collapsed="false">
      <c r="A80" s="23" t="s">
        <v>21</v>
      </c>
      <c r="B80" s="24" t="n">
        <v>6050</v>
      </c>
      <c r="C80" s="25" t="n">
        <f aca="false">VLOOKUP(B80,[1]Planilha8!$X$4:$Y$6629,2,0)</f>
        <v>2038712</v>
      </c>
      <c r="D80" s="26" t="s">
        <v>41</v>
      </c>
      <c r="E80" s="26" t="str">
        <f aca="false">VLOOKUP(B80,[1]Planilha8!$X$4:$Z$6629,3,0)</f>
        <v>CLINICA CIRÚRGICA</v>
      </c>
      <c r="F80" s="26" t="str">
        <f aca="false">VLOOKUP(B80,[1]Planilha8!$X$4:$AD$6629,7,0)</f>
        <v>REGULAR</v>
      </c>
      <c r="G80" s="27" t="n">
        <v>41141</v>
      </c>
      <c r="H80" s="28" t="n">
        <v>1607.66711111111</v>
      </c>
      <c r="I80" s="29" t="s">
        <v>23</v>
      </c>
      <c r="J80" s="30" t="s">
        <v>33</v>
      </c>
      <c r="K80" s="31" t="n">
        <v>2741293</v>
      </c>
      <c r="L80" s="32" t="n">
        <v>2012001801</v>
      </c>
      <c r="M80" s="33" t="n">
        <v>43465</v>
      </c>
      <c r="N80" s="34" t="n">
        <v>1528.22270643247</v>
      </c>
      <c r="O80" s="35" t="n">
        <v>1</v>
      </c>
      <c r="P80" s="36" t="n">
        <v>0.0833333333333333</v>
      </c>
      <c r="Q80" s="37" t="n">
        <v>0</v>
      </c>
      <c r="R80" s="38" t="n">
        <v>1528.22270643247</v>
      </c>
      <c r="S80" s="39" t="n">
        <v>79.4444046786364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MG80" s="0"/>
      <c r="AMH80" s="0"/>
      <c r="AMI80" s="0"/>
      <c r="AMJ80" s="0"/>
    </row>
    <row r="81" s="4" customFormat="true" ht="125.6" hidden="false" customHeight="false" outlineLevel="0" collapsed="false">
      <c r="A81" s="23" t="s">
        <v>21</v>
      </c>
      <c r="B81" s="24" t="n">
        <v>6051</v>
      </c>
      <c r="C81" s="25" t="n">
        <f aca="false">VLOOKUP(B81,[1]Planilha8!$X$4:$Y$6629,2,0)</f>
        <v>2038713</v>
      </c>
      <c r="D81" s="26" t="s">
        <v>41</v>
      </c>
      <c r="E81" s="26" t="str">
        <f aca="false">VLOOKUP(B81,[1]Planilha8!$X$4:$Z$6629,3,0)</f>
        <v>CHI – CENTRAL DE RELACIONAMENTO</v>
      </c>
      <c r="F81" s="26" t="str">
        <f aca="false">VLOOKUP(B81,[1]Planilha8!$X$4:$AD$6629,7,0)</f>
        <v>REGULAR</v>
      </c>
      <c r="G81" s="27" t="n">
        <v>41141</v>
      </c>
      <c r="H81" s="28" t="n">
        <v>1607.66711111111</v>
      </c>
      <c r="I81" s="29" t="s">
        <v>23</v>
      </c>
      <c r="J81" s="30" t="s">
        <v>33</v>
      </c>
      <c r="K81" s="31" t="n">
        <v>2741293</v>
      </c>
      <c r="L81" s="32" t="n">
        <v>2012001801</v>
      </c>
      <c r="M81" s="33" t="n">
        <v>43465</v>
      </c>
      <c r="N81" s="34" t="n">
        <v>1528.22270643247</v>
      </c>
      <c r="O81" s="35" t="n">
        <v>1</v>
      </c>
      <c r="P81" s="36" t="n">
        <v>0.0833333333333333</v>
      </c>
      <c r="Q81" s="37" t="n">
        <v>0</v>
      </c>
      <c r="R81" s="38" t="n">
        <v>1528.22270643247</v>
      </c>
      <c r="S81" s="39" t="n">
        <v>79.4444046786364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MG81" s="0"/>
      <c r="AMH81" s="0"/>
      <c r="AMI81" s="0"/>
      <c r="AMJ81" s="0"/>
    </row>
    <row r="82" s="4" customFormat="true" ht="125.6" hidden="false" customHeight="false" outlineLevel="0" collapsed="false">
      <c r="A82" s="23" t="s">
        <v>21</v>
      </c>
      <c r="B82" s="24" t="n">
        <v>6052</v>
      </c>
      <c r="C82" s="25" t="n">
        <f aca="false">VLOOKUP(B82,[1]Planilha8!$X$4:$Y$6629,2,0)</f>
        <v>2038714</v>
      </c>
      <c r="D82" s="26" t="s">
        <v>41</v>
      </c>
      <c r="E82" s="26" t="str">
        <f aca="false">VLOOKUP(B82,[1]Planilha8!$X$4:$Z$6629,3,0)</f>
        <v>CLINICA MÉDICA</v>
      </c>
      <c r="F82" s="26" t="str">
        <f aca="false">VLOOKUP(B82,[1]Planilha8!$X$4:$AD$6629,7,0)</f>
        <v>REGULAR</v>
      </c>
      <c r="G82" s="27" t="n">
        <v>41141</v>
      </c>
      <c r="H82" s="28" t="n">
        <v>1607.66711111111</v>
      </c>
      <c r="I82" s="29" t="s">
        <v>23</v>
      </c>
      <c r="J82" s="30" t="s">
        <v>33</v>
      </c>
      <c r="K82" s="31" t="n">
        <v>2741293</v>
      </c>
      <c r="L82" s="32" t="n">
        <v>2012001801</v>
      </c>
      <c r="M82" s="33" t="n">
        <v>43465</v>
      </c>
      <c r="N82" s="34" t="n">
        <v>1528.22270643247</v>
      </c>
      <c r="O82" s="35" t="n">
        <v>1</v>
      </c>
      <c r="P82" s="36" t="n">
        <v>0.0833333333333333</v>
      </c>
      <c r="Q82" s="37" t="n">
        <v>0</v>
      </c>
      <c r="R82" s="38" t="n">
        <v>1528.22270643247</v>
      </c>
      <c r="S82" s="39" t="n">
        <v>79.4444046786364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MG82" s="0"/>
      <c r="AMH82" s="0"/>
      <c r="AMI82" s="0"/>
      <c r="AMJ82" s="0"/>
    </row>
    <row r="83" s="4" customFormat="true" ht="125.6" hidden="false" customHeight="false" outlineLevel="0" collapsed="false">
      <c r="A83" s="23" t="s">
        <v>21</v>
      </c>
      <c r="B83" s="24" t="n">
        <v>6053</v>
      </c>
      <c r="C83" s="25" t="n">
        <f aca="false">VLOOKUP(B83,[1]Planilha8!$X$4:$Y$6629,2,0)</f>
        <v>2038715</v>
      </c>
      <c r="D83" s="26" t="s">
        <v>41</v>
      </c>
      <c r="E83" s="26" t="str">
        <f aca="false">VLOOKUP(B83,[1]Planilha8!$X$4:$Z$6629,3,0)</f>
        <v>CLINICA CIRÚRGICA</v>
      </c>
      <c r="F83" s="26" t="str">
        <f aca="false">VLOOKUP(B83,[1]Planilha8!$X$4:$AD$6629,7,0)</f>
        <v>REGULAR</v>
      </c>
      <c r="G83" s="27" t="n">
        <v>41141</v>
      </c>
      <c r="H83" s="28" t="n">
        <v>1607.66711111111</v>
      </c>
      <c r="I83" s="29" t="s">
        <v>23</v>
      </c>
      <c r="J83" s="30" t="s">
        <v>33</v>
      </c>
      <c r="K83" s="31" t="n">
        <v>2741293</v>
      </c>
      <c r="L83" s="32" t="n">
        <v>2012001801</v>
      </c>
      <c r="M83" s="33" t="n">
        <v>43465</v>
      </c>
      <c r="N83" s="34" t="n">
        <v>1528.22270643247</v>
      </c>
      <c r="O83" s="35" t="n">
        <v>1</v>
      </c>
      <c r="P83" s="36" t="n">
        <v>0.0833333333333333</v>
      </c>
      <c r="Q83" s="37" t="n">
        <v>0</v>
      </c>
      <c r="R83" s="38" t="n">
        <v>1528.22270643247</v>
      </c>
      <c r="S83" s="39" t="n">
        <v>79.4444046786364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MG83" s="0"/>
      <c r="AMH83" s="0"/>
      <c r="AMI83" s="0"/>
      <c r="AMJ83" s="0"/>
    </row>
    <row r="84" s="4" customFormat="true" ht="58.1" hidden="false" customHeight="false" outlineLevel="0" collapsed="false">
      <c r="A84" s="23" t="s">
        <v>21</v>
      </c>
      <c r="B84" s="24" t="n">
        <v>6099</v>
      </c>
      <c r="C84" s="25" t="n">
        <f aca="false">VLOOKUP(B84,[1]Planilha8!$X$4:$Y$6629,2,0)</f>
        <v>2038716</v>
      </c>
      <c r="D84" s="26" t="s">
        <v>42</v>
      </c>
      <c r="E84" s="26" t="str">
        <f aca="false">VLOOKUP(B84,[1]Planilha8!$X$4:$Z$6629,3,0)</f>
        <v>AMBULATÓRIO – CONSULTÓRIO 4</v>
      </c>
      <c r="F84" s="26" t="str">
        <f aca="false">VLOOKUP(B84,[1]Planilha8!$X$4:$AD$6629,7,0)</f>
        <v>REGULAR</v>
      </c>
      <c r="G84" s="27" t="n">
        <v>41141</v>
      </c>
      <c r="H84" s="28" t="n">
        <v>278.32</v>
      </c>
      <c r="I84" s="29" t="s">
        <v>23</v>
      </c>
      <c r="J84" s="30" t="s">
        <v>33</v>
      </c>
      <c r="K84" s="31" t="n">
        <v>2741293</v>
      </c>
      <c r="L84" s="32" t="n">
        <v>2012001801</v>
      </c>
      <c r="M84" s="33" t="n">
        <v>43465</v>
      </c>
      <c r="N84" s="34" t="n">
        <v>170.552275783476</v>
      </c>
      <c r="O84" s="35" t="n">
        <v>0.25</v>
      </c>
      <c r="P84" s="36" t="n">
        <v>0.0208333333333333</v>
      </c>
      <c r="Q84" s="37" t="n">
        <v>5.79833333333333</v>
      </c>
      <c r="R84" s="38" t="n">
        <v>176.350609116809</v>
      </c>
      <c r="S84" s="39" t="n">
        <v>101.969390883191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MG84" s="0"/>
      <c r="AMH84" s="0"/>
      <c r="AMI84" s="0"/>
      <c r="AMJ84" s="0"/>
    </row>
    <row r="85" s="4" customFormat="true" ht="69.35" hidden="false" customHeight="false" outlineLevel="0" collapsed="false">
      <c r="A85" s="23" t="s">
        <v>21</v>
      </c>
      <c r="B85" s="24" t="n">
        <v>6100</v>
      </c>
      <c r="C85" s="25" t="n">
        <f aca="false">VLOOKUP(B85,[1]Planilha8!$X$4:$Y$6629,2,0)</f>
        <v>2038717</v>
      </c>
      <c r="D85" s="26" t="s">
        <v>42</v>
      </c>
      <c r="E85" s="26" t="str">
        <f aca="false">VLOOKUP(B85,[1]Planilha8!$X$4:$Z$6629,3,0)</f>
        <v>AMBULATÓRIO – CONSULTÓRIO 12</v>
      </c>
      <c r="F85" s="26" t="str">
        <f aca="false">VLOOKUP(B85,[1]Planilha8!$X$4:$AD$6629,7,0)</f>
        <v>REGULAR</v>
      </c>
      <c r="G85" s="27" t="n">
        <v>41141</v>
      </c>
      <c r="H85" s="28" t="n">
        <v>278.32</v>
      </c>
      <c r="I85" s="29" t="s">
        <v>23</v>
      </c>
      <c r="J85" s="30" t="s">
        <v>33</v>
      </c>
      <c r="K85" s="31" t="n">
        <v>2741293</v>
      </c>
      <c r="L85" s="32" t="n">
        <v>2012001801</v>
      </c>
      <c r="M85" s="33" t="n">
        <v>43465</v>
      </c>
      <c r="N85" s="34" t="n">
        <v>170.552275783476</v>
      </c>
      <c r="O85" s="35" t="n">
        <v>0.25</v>
      </c>
      <c r="P85" s="36" t="n">
        <v>0.0208333333333333</v>
      </c>
      <c r="Q85" s="37" t="n">
        <v>5.79833333333333</v>
      </c>
      <c r="R85" s="38" t="n">
        <v>176.350609116809</v>
      </c>
      <c r="S85" s="39" t="n">
        <v>101.969390883191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MG85" s="0"/>
      <c r="AMH85" s="0"/>
      <c r="AMI85" s="0"/>
      <c r="AMJ85" s="0"/>
    </row>
    <row r="86" s="4" customFormat="true" ht="58.1" hidden="false" customHeight="false" outlineLevel="0" collapsed="false">
      <c r="A86" s="23" t="s">
        <v>21</v>
      </c>
      <c r="B86" s="24" t="n">
        <v>6101</v>
      </c>
      <c r="C86" s="25" t="n">
        <f aca="false">VLOOKUP(B86,[1]Planilha8!$X$4:$Y$6629,2,0)</f>
        <v>2038718</v>
      </c>
      <c r="D86" s="26" t="s">
        <v>42</v>
      </c>
      <c r="E86" s="26" t="str">
        <f aca="false">VLOOKUP(B86,[1]Planilha8!$X$4:$Z$6629,3,0)</f>
        <v>AMBULATÓRIO – CONSULTÓRIO 9</v>
      </c>
      <c r="F86" s="26" t="str">
        <f aca="false">VLOOKUP(B86,[1]Planilha8!$X$4:$AD$6629,7,0)</f>
        <v>REGULAR</v>
      </c>
      <c r="G86" s="27" t="n">
        <v>41141</v>
      </c>
      <c r="H86" s="28" t="n">
        <v>278.32</v>
      </c>
      <c r="I86" s="29" t="s">
        <v>23</v>
      </c>
      <c r="J86" s="30" t="s">
        <v>33</v>
      </c>
      <c r="K86" s="31" t="n">
        <v>2741293</v>
      </c>
      <c r="L86" s="32" t="n">
        <v>2012001801</v>
      </c>
      <c r="M86" s="33" t="n">
        <v>43465</v>
      </c>
      <c r="N86" s="34" t="n">
        <v>170.552275783476</v>
      </c>
      <c r="O86" s="35" t="n">
        <v>0.25</v>
      </c>
      <c r="P86" s="36" t="n">
        <v>0.0208333333333333</v>
      </c>
      <c r="Q86" s="37" t="n">
        <v>5.79833333333333</v>
      </c>
      <c r="R86" s="38" t="n">
        <v>176.350609116809</v>
      </c>
      <c r="S86" s="39" t="n">
        <v>101.969390883191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MG86" s="0"/>
      <c r="AMH86" s="0"/>
      <c r="AMI86" s="0"/>
      <c r="AMJ86" s="0"/>
    </row>
    <row r="87" s="4" customFormat="true" ht="69.35" hidden="false" customHeight="false" outlineLevel="0" collapsed="false">
      <c r="A87" s="23" t="s">
        <v>21</v>
      </c>
      <c r="B87" s="24" t="n">
        <v>6102</v>
      </c>
      <c r="C87" s="25" t="n">
        <f aca="false">VLOOKUP(B87,[1]Planilha8!$X$4:$Y$6629,2,0)</f>
        <v>2038719</v>
      </c>
      <c r="D87" s="26" t="s">
        <v>42</v>
      </c>
      <c r="E87" s="26" t="str">
        <f aca="false">VLOOKUP(B87,[1]Planilha8!$X$4:$Z$6629,3,0)</f>
        <v>AMBULATÓRIO – CONSULTÓRIO 17</v>
      </c>
      <c r="F87" s="26" t="str">
        <f aca="false">VLOOKUP(B87,[1]Planilha8!$X$4:$AD$6629,7,0)</f>
        <v>REGULAR</v>
      </c>
      <c r="G87" s="27" t="n">
        <v>41141</v>
      </c>
      <c r="H87" s="28" t="n">
        <v>278.32</v>
      </c>
      <c r="I87" s="29" t="s">
        <v>23</v>
      </c>
      <c r="J87" s="30" t="s">
        <v>33</v>
      </c>
      <c r="K87" s="31" t="n">
        <v>2741293</v>
      </c>
      <c r="L87" s="32" t="n">
        <v>2012001801</v>
      </c>
      <c r="M87" s="33" t="n">
        <v>43465</v>
      </c>
      <c r="N87" s="34" t="n">
        <v>170.552275783476</v>
      </c>
      <c r="O87" s="35" t="n">
        <v>0.25</v>
      </c>
      <c r="P87" s="36" t="n">
        <v>0.0208333333333333</v>
      </c>
      <c r="Q87" s="37" t="n">
        <v>5.79833333333333</v>
      </c>
      <c r="R87" s="38" t="n">
        <v>176.350609116809</v>
      </c>
      <c r="S87" s="39" t="n">
        <v>101.969390883191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MG87" s="0"/>
      <c r="AMH87" s="0"/>
      <c r="AMI87" s="0"/>
      <c r="AMJ87" s="0"/>
    </row>
    <row r="88" s="4" customFormat="true" ht="69.35" hidden="false" customHeight="false" outlineLevel="0" collapsed="false">
      <c r="A88" s="23" t="s">
        <v>21</v>
      </c>
      <c r="B88" s="24" t="n">
        <v>6103</v>
      </c>
      <c r="C88" s="25" t="n">
        <f aca="false">VLOOKUP(B88,[1]Planilha8!$X$4:$Y$6629,2,0)</f>
        <v>2038720</v>
      </c>
      <c r="D88" s="26" t="s">
        <v>42</v>
      </c>
      <c r="E88" s="26" t="str">
        <f aca="false">VLOOKUP(B88,[1]Planilha8!$X$4:$Z$6629,3,0)</f>
        <v>AMBULATÓRIO – CONSULTÓRIO 30</v>
      </c>
      <c r="F88" s="26" t="str">
        <f aca="false">VLOOKUP(B88,[1]Planilha8!$X$4:$AD$6629,7,0)</f>
        <v>REGULAR</v>
      </c>
      <c r="G88" s="27" t="n">
        <v>41141</v>
      </c>
      <c r="H88" s="28" t="n">
        <v>278.32</v>
      </c>
      <c r="I88" s="29" t="s">
        <v>23</v>
      </c>
      <c r="J88" s="30" t="s">
        <v>33</v>
      </c>
      <c r="K88" s="31" t="n">
        <v>2741293</v>
      </c>
      <c r="L88" s="32" t="n">
        <v>2012001801</v>
      </c>
      <c r="M88" s="33" t="n">
        <v>43465</v>
      </c>
      <c r="N88" s="34" t="n">
        <v>170.552275783476</v>
      </c>
      <c r="O88" s="35" t="n">
        <v>0.25</v>
      </c>
      <c r="P88" s="36" t="n">
        <v>0.0208333333333333</v>
      </c>
      <c r="Q88" s="37" t="n">
        <v>5.79833333333333</v>
      </c>
      <c r="R88" s="38" t="n">
        <v>176.350609116809</v>
      </c>
      <c r="S88" s="39" t="n">
        <v>101.969390883191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MG88" s="0"/>
      <c r="AMH88" s="0"/>
      <c r="AMI88" s="0"/>
      <c r="AMJ88" s="0"/>
    </row>
    <row r="89" s="4" customFormat="true" ht="69.35" hidden="false" customHeight="false" outlineLevel="0" collapsed="false">
      <c r="A89" s="23" t="s">
        <v>21</v>
      </c>
      <c r="B89" s="24" t="n">
        <v>6104</v>
      </c>
      <c r="C89" s="25" t="n">
        <f aca="false">VLOOKUP(B89,[1]Planilha8!$X$4:$Y$6629,2,0)</f>
        <v>2038721</v>
      </c>
      <c r="D89" s="26" t="s">
        <v>42</v>
      </c>
      <c r="E89" s="26" t="str">
        <f aca="false">VLOOKUP(B89,[1]Planilha8!$X$4:$Z$6629,3,0)</f>
        <v>AMBULATÓRIO – CONSULTÓRIO 27</v>
      </c>
      <c r="F89" s="26" t="str">
        <f aca="false">VLOOKUP(B89,[1]Planilha8!$X$4:$AD$6629,7,0)</f>
        <v>REGULAR</v>
      </c>
      <c r="G89" s="27" t="n">
        <v>41141</v>
      </c>
      <c r="H89" s="28" t="n">
        <v>278.32</v>
      </c>
      <c r="I89" s="29" t="s">
        <v>23</v>
      </c>
      <c r="J89" s="30" t="s">
        <v>33</v>
      </c>
      <c r="K89" s="31" t="n">
        <v>2741293</v>
      </c>
      <c r="L89" s="32" t="n">
        <v>2012001801</v>
      </c>
      <c r="M89" s="33" t="n">
        <v>43465</v>
      </c>
      <c r="N89" s="34" t="n">
        <v>170.552275783476</v>
      </c>
      <c r="O89" s="35" t="n">
        <v>0.25</v>
      </c>
      <c r="P89" s="36" t="n">
        <v>0.0208333333333333</v>
      </c>
      <c r="Q89" s="37" t="n">
        <v>5.79833333333333</v>
      </c>
      <c r="R89" s="38" t="n">
        <v>176.350609116809</v>
      </c>
      <c r="S89" s="39" t="n">
        <v>101.969390883191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MG89" s="0"/>
      <c r="AMH89" s="0"/>
      <c r="AMI89" s="0"/>
      <c r="AMJ89" s="0"/>
    </row>
    <row r="90" s="4" customFormat="true" ht="69.35" hidden="false" customHeight="false" outlineLevel="0" collapsed="false">
      <c r="A90" s="23" t="s">
        <v>21</v>
      </c>
      <c r="B90" s="24" t="n">
        <v>6105</v>
      </c>
      <c r="C90" s="25" t="n">
        <f aca="false">VLOOKUP(B90,[1]Planilha8!$X$4:$Y$6629,2,0)</f>
        <v>2038722</v>
      </c>
      <c r="D90" s="26" t="s">
        <v>42</v>
      </c>
      <c r="E90" s="26" t="str">
        <f aca="false">VLOOKUP(B90,[1]Planilha8!$X$4:$Z$6629,3,0)</f>
        <v>AMBULATÓRIO – CONSULTÓRIO 36</v>
      </c>
      <c r="F90" s="26" t="str">
        <f aca="false">VLOOKUP(B90,[1]Planilha8!$X$4:$AD$6629,7,0)</f>
        <v>REGULAR</v>
      </c>
      <c r="G90" s="27" t="n">
        <v>41141</v>
      </c>
      <c r="H90" s="28" t="n">
        <v>278.32</v>
      </c>
      <c r="I90" s="29" t="s">
        <v>23</v>
      </c>
      <c r="J90" s="30" t="s">
        <v>33</v>
      </c>
      <c r="K90" s="31" t="n">
        <v>2741293</v>
      </c>
      <c r="L90" s="32" t="n">
        <v>2012001801</v>
      </c>
      <c r="M90" s="33" t="n">
        <v>43465</v>
      </c>
      <c r="N90" s="34" t="n">
        <v>170.552275783476</v>
      </c>
      <c r="O90" s="35" t="n">
        <v>0.25</v>
      </c>
      <c r="P90" s="36" t="n">
        <v>0.0208333333333333</v>
      </c>
      <c r="Q90" s="37" t="n">
        <v>5.79833333333333</v>
      </c>
      <c r="R90" s="38" t="n">
        <v>176.350609116809</v>
      </c>
      <c r="S90" s="39" t="n">
        <v>101.969390883191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MG90" s="0"/>
      <c r="AMH90" s="0"/>
      <c r="AMI90" s="0"/>
      <c r="AMJ90" s="0"/>
    </row>
    <row r="91" s="4" customFormat="true" ht="69.35" hidden="false" customHeight="false" outlineLevel="0" collapsed="false">
      <c r="A91" s="23" t="s">
        <v>21</v>
      </c>
      <c r="B91" s="24" t="n">
        <v>6106</v>
      </c>
      <c r="C91" s="25" t="n">
        <f aca="false">VLOOKUP(B91,[1]Planilha8!$X$4:$Y$6629,2,0)</f>
        <v>2038723</v>
      </c>
      <c r="D91" s="26" t="s">
        <v>42</v>
      </c>
      <c r="E91" s="26" t="str">
        <f aca="false">VLOOKUP(B91,[1]Planilha8!$X$4:$Z$6629,3,0)</f>
        <v>AMBULATÓRIO – CONSULTÓRIO 35</v>
      </c>
      <c r="F91" s="26" t="str">
        <f aca="false">VLOOKUP(B91,[1]Planilha8!$X$4:$AD$6629,7,0)</f>
        <v>REGULAR</v>
      </c>
      <c r="G91" s="27" t="n">
        <v>41141</v>
      </c>
      <c r="H91" s="28" t="n">
        <v>278.32</v>
      </c>
      <c r="I91" s="29" t="s">
        <v>23</v>
      </c>
      <c r="J91" s="30" t="s">
        <v>33</v>
      </c>
      <c r="K91" s="31" t="n">
        <v>2741293</v>
      </c>
      <c r="L91" s="32" t="n">
        <v>2012001801</v>
      </c>
      <c r="M91" s="33" t="n">
        <v>43465</v>
      </c>
      <c r="N91" s="34" t="n">
        <v>170.552275783476</v>
      </c>
      <c r="O91" s="35" t="n">
        <v>0.25</v>
      </c>
      <c r="P91" s="36" t="n">
        <v>0.0208333333333333</v>
      </c>
      <c r="Q91" s="37" t="n">
        <v>5.79833333333333</v>
      </c>
      <c r="R91" s="38" t="n">
        <v>176.350609116809</v>
      </c>
      <c r="S91" s="39" t="n">
        <v>101.969390883191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MG91" s="0"/>
      <c r="AMH91" s="0"/>
      <c r="AMI91" s="0"/>
      <c r="AMJ91" s="0"/>
    </row>
    <row r="92" s="4" customFormat="true" ht="69.35" hidden="false" customHeight="false" outlineLevel="0" collapsed="false">
      <c r="A92" s="23" t="s">
        <v>21</v>
      </c>
      <c r="B92" s="24" t="n">
        <v>6107</v>
      </c>
      <c r="C92" s="25" t="n">
        <f aca="false">VLOOKUP(B92,[1]Planilha8!$X$4:$Y$6629,2,0)</f>
        <v>2038724</v>
      </c>
      <c r="D92" s="26" t="s">
        <v>42</v>
      </c>
      <c r="E92" s="26" t="str">
        <f aca="false">VLOOKUP(B92,[1]Planilha8!$X$4:$Z$6629,3,0)</f>
        <v>AMBULATÓRIO – CONSULTÓRIO 24</v>
      </c>
      <c r="F92" s="26" t="str">
        <f aca="false">VLOOKUP(B92,[1]Planilha8!$X$4:$AD$6629,7,0)</f>
        <v>REGULAR</v>
      </c>
      <c r="G92" s="27" t="n">
        <v>41141</v>
      </c>
      <c r="H92" s="28" t="n">
        <v>278.32</v>
      </c>
      <c r="I92" s="29" t="s">
        <v>23</v>
      </c>
      <c r="J92" s="30" t="s">
        <v>33</v>
      </c>
      <c r="K92" s="31" t="n">
        <v>2741293</v>
      </c>
      <c r="L92" s="32" t="n">
        <v>2012001801</v>
      </c>
      <c r="M92" s="33" t="n">
        <v>43465</v>
      </c>
      <c r="N92" s="34" t="n">
        <v>170.552275783476</v>
      </c>
      <c r="O92" s="35" t="n">
        <v>0.25</v>
      </c>
      <c r="P92" s="36" t="n">
        <v>0.0208333333333333</v>
      </c>
      <c r="Q92" s="37" t="n">
        <v>5.79833333333333</v>
      </c>
      <c r="R92" s="38" t="n">
        <v>176.350609116809</v>
      </c>
      <c r="S92" s="39" t="n">
        <v>101.969390883191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MG92" s="0"/>
      <c r="AMH92" s="0"/>
      <c r="AMI92" s="0"/>
      <c r="AMJ92" s="0"/>
    </row>
    <row r="93" s="4" customFormat="true" ht="69.35" hidden="false" customHeight="false" outlineLevel="0" collapsed="false">
      <c r="A93" s="23" t="s">
        <v>21</v>
      </c>
      <c r="B93" s="24" t="n">
        <v>6108</v>
      </c>
      <c r="C93" s="25" t="n">
        <f aca="false">VLOOKUP(B93,[1]Planilha8!$X$4:$Y$6629,2,0)</f>
        <v>2038725</v>
      </c>
      <c r="D93" s="26" t="s">
        <v>42</v>
      </c>
      <c r="E93" s="26" t="str">
        <f aca="false">VLOOKUP(B93,[1]Planilha8!$X$4:$Z$6629,3,0)</f>
        <v>AMBULATÓRIO – CONSULTÓRIO 30</v>
      </c>
      <c r="F93" s="26" t="str">
        <f aca="false">VLOOKUP(B93,[1]Planilha8!$X$4:$AD$6629,7,0)</f>
        <v>REGULAR</v>
      </c>
      <c r="G93" s="27" t="n">
        <v>41141</v>
      </c>
      <c r="H93" s="28" t="n">
        <v>278.32</v>
      </c>
      <c r="I93" s="29" t="s">
        <v>23</v>
      </c>
      <c r="J93" s="30" t="s">
        <v>33</v>
      </c>
      <c r="K93" s="31" t="n">
        <v>2741293</v>
      </c>
      <c r="L93" s="32" t="n">
        <v>2012001801</v>
      </c>
      <c r="M93" s="33" t="n">
        <v>43465</v>
      </c>
      <c r="N93" s="34" t="n">
        <v>170.552275783476</v>
      </c>
      <c r="O93" s="35" t="n">
        <v>0.25</v>
      </c>
      <c r="P93" s="36" t="n">
        <v>0.0208333333333333</v>
      </c>
      <c r="Q93" s="37" t="n">
        <v>5.79833333333333</v>
      </c>
      <c r="R93" s="38" t="n">
        <v>176.350609116809</v>
      </c>
      <c r="S93" s="39" t="n">
        <v>101.969390883191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MG93" s="0"/>
      <c r="AMH93" s="0"/>
      <c r="AMI93" s="0"/>
      <c r="AMJ93" s="0"/>
    </row>
    <row r="94" s="4" customFormat="true" ht="69.35" hidden="false" customHeight="false" outlineLevel="0" collapsed="false">
      <c r="A94" s="23" t="s">
        <v>21</v>
      </c>
      <c r="B94" s="24" t="n">
        <v>6109</v>
      </c>
      <c r="C94" s="25" t="n">
        <f aca="false">VLOOKUP(B94,[1]Planilha8!$X$4:$Y$6629,2,0)</f>
        <v>2038726</v>
      </c>
      <c r="D94" s="26" t="s">
        <v>42</v>
      </c>
      <c r="E94" s="26" t="str">
        <f aca="false">VLOOKUP(B94,[1]Planilha8!$X$4:$Z$6629,3,0)</f>
        <v>AMBULATÓRIO – CONSULTÓRIO 31</v>
      </c>
      <c r="F94" s="26" t="str">
        <f aca="false">VLOOKUP(B94,[1]Planilha8!$X$4:$AD$6629,7,0)</f>
        <v>REGULAR</v>
      </c>
      <c r="G94" s="27" t="n">
        <v>41141</v>
      </c>
      <c r="H94" s="28" t="n">
        <v>278.32</v>
      </c>
      <c r="I94" s="29" t="s">
        <v>23</v>
      </c>
      <c r="J94" s="30" t="s">
        <v>33</v>
      </c>
      <c r="K94" s="31" t="n">
        <v>2741293</v>
      </c>
      <c r="L94" s="32" t="n">
        <v>2012001801</v>
      </c>
      <c r="M94" s="33" t="n">
        <v>43465</v>
      </c>
      <c r="N94" s="34" t="n">
        <v>170.552275783476</v>
      </c>
      <c r="O94" s="35" t="n">
        <v>0.25</v>
      </c>
      <c r="P94" s="36" t="n">
        <v>0.0208333333333333</v>
      </c>
      <c r="Q94" s="37" t="n">
        <v>5.79833333333333</v>
      </c>
      <c r="R94" s="38" t="n">
        <v>176.350609116809</v>
      </c>
      <c r="S94" s="39" t="n">
        <v>101.969390883191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MG94" s="0"/>
      <c r="AMH94" s="0"/>
      <c r="AMI94" s="0"/>
      <c r="AMJ94" s="0"/>
    </row>
    <row r="95" s="4" customFormat="true" ht="69.35" hidden="false" customHeight="false" outlineLevel="0" collapsed="false">
      <c r="A95" s="23" t="s">
        <v>21</v>
      </c>
      <c r="B95" s="24" t="n">
        <v>6110</v>
      </c>
      <c r="C95" s="25" t="n">
        <f aca="false">VLOOKUP(B95,[1]Planilha8!$X$4:$Y$6629,2,0)</f>
        <v>2038727</v>
      </c>
      <c r="D95" s="26" t="s">
        <v>42</v>
      </c>
      <c r="E95" s="26" t="str">
        <f aca="false">VLOOKUP(B95,[1]Planilha8!$X$4:$Z$6629,3,0)</f>
        <v>AMBULATÓRIO -CONSULTÓRIO 21C</v>
      </c>
      <c r="F95" s="26" t="str">
        <f aca="false">VLOOKUP(B95,[1]Planilha8!$X$4:$AD$6629,7,0)</f>
        <v>REGULAR</v>
      </c>
      <c r="G95" s="27" t="n">
        <v>41141</v>
      </c>
      <c r="H95" s="28" t="n">
        <v>278.32</v>
      </c>
      <c r="I95" s="29" t="s">
        <v>23</v>
      </c>
      <c r="J95" s="30" t="s">
        <v>33</v>
      </c>
      <c r="K95" s="31" t="n">
        <v>2741293</v>
      </c>
      <c r="L95" s="32" t="n">
        <v>2012001801</v>
      </c>
      <c r="M95" s="33" t="n">
        <v>43465</v>
      </c>
      <c r="N95" s="34" t="n">
        <v>170.552275783476</v>
      </c>
      <c r="O95" s="35" t="n">
        <v>0.25</v>
      </c>
      <c r="P95" s="36" t="n">
        <v>0.0208333333333333</v>
      </c>
      <c r="Q95" s="37" t="n">
        <v>5.79833333333333</v>
      </c>
      <c r="R95" s="38" t="n">
        <v>176.350609116809</v>
      </c>
      <c r="S95" s="39" t="n">
        <v>101.969390883191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MG95" s="0"/>
      <c r="AMH95" s="0"/>
      <c r="AMI95" s="0"/>
      <c r="AMJ95" s="0"/>
    </row>
    <row r="96" s="4" customFormat="true" ht="69.35" hidden="false" customHeight="false" outlineLevel="0" collapsed="false">
      <c r="A96" s="23" t="s">
        <v>21</v>
      </c>
      <c r="B96" s="24" t="n">
        <v>6111</v>
      </c>
      <c r="C96" s="25" t="n">
        <f aca="false">VLOOKUP(B96,[1]Planilha8!$X$4:$Y$6629,2,0)</f>
        <v>2038728</v>
      </c>
      <c r="D96" s="26" t="s">
        <v>42</v>
      </c>
      <c r="E96" s="26" t="str">
        <f aca="false">VLOOKUP(B96,[1]Planilha8!$X$4:$Z$6629,3,0)</f>
        <v>AMBULATÓRIO – CONSULTÓRIO 13</v>
      </c>
      <c r="F96" s="26" t="str">
        <f aca="false">VLOOKUP(B96,[1]Planilha8!$X$4:$AD$6629,7,0)</f>
        <v>REGULAR</v>
      </c>
      <c r="G96" s="27" t="n">
        <v>41141</v>
      </c>
      <c r="H96" s="28" t="n">
        <v>278.32</v>
      </c>
      <c r="I96" s="29" t="s">
        <v>23</v>
      </c>
      <c r="J96" s="30" t="s">
        <v>33</v>
      </c>
      <c r="K96" s="31" t="n">
        <v>2741293</v>
      </c>
      <c r="L96" s="32" t="n">
        <v>2012001801</v>
      </c>
      <c r="M96" s="33" t="n">
        <v>43465</v>
      </c>
      <c r="N96" s="34" t="n">
        <v>170.552275783476</v>
      </c>
      <c r="O96" s="35" t="n">
        <v>0.25</v>
      </c>
      <c r="P96" s="36" t="n">
        <v>0.0208333333333333</v>
      </c>
      <c r="Q96" s="37" t="n">
        <v>5.79833333333333</v>
      </c>
      <c r="R96" s="38" t="n">
        <v>176.350609116809</v>
      </c>
      <c r="S96" s="39" t="n">
        <v>101.969390883191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MG96" s="0"/>
      <c r="AMH96" s="0"/>
      <c r="AMI96" s="0"/>
      <c r="AMJ96" s="0"/>
    </row>
    <row r="97" s="4" customFormat="true" ht="69.35" hidden="false" customHeight="false" outlineLevel="0" collapsed="false">
      <c r="A97" s="23" t="s">
        <v>21</v>
      </c>
      <c r="B97" s="24" t="n">
        <v>6112</v>
      </c>
      <c r="C97" s="25" t="n">
        <f aca="false">VLOOKUP(B97,[1]Planilha8!$X$4:$Y$6629,2,0)</f>
        <v>2038729</v>
      </c>
      <c r="D97" s="26" t="s">
        <v>42</v>
      </c>
      <c r="E97" s="26" t="str">
        <f aca="false">VLOOKUP(B97,[1]Planilha8!$X$4:$Z$6629,3,0)</f>
        <v>AMBULATÓRO – CONSULTÓRIO 20C</v>
      </c>
      <c r="F97" s="26" t="str">
        <f aca="false">VLOOKUP(B97,[1]Planilha8!$X$4:$AD$6629,7,0)</f>
        <v>REGULAR</v>
      </c>
      <c r="G97" s="27" t="n">
        <v>41141</v>
      </c>
      <c r="H97" s="28" t="n">
        <v>278.32</v>
      </c>
      <c r="I97" s="29" t="s">
        <v>23</v>
      </c>
      <c r="J97" s="30" t="s">
        <v>33</v>
      </c>
      <c r="K97" s="31" t="n">
        <v>2741293</v>
      </c>
      <c r="L97" s="32" t="n">
        <v>2012001801</v>
      </c>
      <c r="M97" s="33" t="n">
        <v>43465</v>
      </c>
      <c r="N97" s="34" t="n">
        <v>170.552275783476</v>
      </c>
      <c r="O97" s="35" t="n">
        <v>0.25</v>
      </c>
      <c r="P97" s="36" t="n">
        <v>0.0208333333333333</v>
      </c>
      <c r="Q97" s="37" t="n">
        <v>5.79833333333333</v>
      </c>
      <c r="R97" s="38" t="n">
        <v>176.350609116809</v>
      </c>
      <c r="S97" s="39" t="n">
        <v>101.969390883191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MG97" s="0"/>
      <c r="AMH97" s="0"/>
      <c r="AMI97" s="0"/>
      <c r="AMJ97" s="0"/>
    </row>
    <row r="98" s="4" customFormat="true" ht="69.35" hidden="false" customHeight="false" outlineLevel="0" collapsed="false">
      <c r="A98" s="23" t="s">
        <v>21</v>
      </c>
      <c r="B98" s="24" t="n">
        <v>6113</v>
      </c>
      <c r="C98" s="25" t="n">
        <f aca="false">VLOOKUP(B98,[1]Planilha8!$X$4:$Y$6629,2,0)</f>
        <v>2038730</v>
      </c>
      <c r="D98" s="26" t="s">
        <v>42</v>
      </c>
      <c r="E98" s="26" t="str">
        <f aca="false">VLOOKUP(B98,[1]Planilha8!$X$4:$Z$6629,3,0)</f>
        <v>AMBULATÓRIO – CONSULTÓRIO 30</v>
      </c>
      <c r="F98" s="26" t="str">
        <f aca="false">VLOOKUP(B98,[1]Planilha8!$X$4:$AD$6629,7,0)</f>
        <v>REGULAR</v>
      </c>
      <c r="G98" s="27" t="n">
        <v>41141</v>
      </c>
      <c r="H98" s="28" t="n">
        <v>278.32</v>
      </c>
      <c r="I98" s="29" t="s">
        <v>23</v>
      </c>
      <c r="J98" s="30" t="s">
        <v>33</v>
      </c>
      <c r="K98" s="31" t="n">
        <v>2741293</v>
      </c>
      <c r="L98" s="32" t="n">
        <v>2012001801</v>
      </c>
      <c r="M98" s="33" t="n">
        <v>43465</v>
      </c>
      <c r="N98" s="34" t="n">
        <v>170.552275783476</v>
      </c>
      <c r="O98" s="35" t="n">
        <v>0.25</v>
      </c>
      <c r="P98" s="36" t="n">
        <v>0.0208333333333333</v>
      </c>
      <c r="Q98" s="37" t="n">
        <v>5.79833333333333</v>
      </c>
      <c r="R98" s="38" t="n">
        <v>176.350609116809</v>
      </c>
      <c r="S98" s="39" t="n">
        <v>101.969390883191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MG98" s="0"/>
      <c r="AMH98" s="0"/>
      <c r="AMI98" s="0"/>
      <c r="AMJ98" s="0"/>
    </row>
    <row r="99" s="4" customFormat="true" ht="58.1" hidden="false" customHeight="false" outlineLevel="0" collapsed="false">
      <c r="A99" s="23" t="s">
        <v>21</v>
      </c>
      <c r="B99" s="24" t="n">
        <v>6114</v>
      </c>
      <c r="C99" s="25" t="n">
        <f aca="false">VLOOKUP(B99,[1]Planilha8!$X$4:$Y$6629,2,0)</f>
        <v>2038731</v>
      </c>
      <c r="D99" s="26" t="s">
        <v>42</v>
      </c>
      <c r="E99" s="26" t="str">
        <f aca="false">VLOOKUP(B99,[1]Planilha8!$X$4:$Z$6629,3,0)</f>
        <v>AMBULATÓRIO – GERÊNCIA</v>
      </c>
      <c r="F99" s="26" t="str">
        <f aca="false">VLOOKUP(B99,[1]Planilha8!$X$4:$AD$6629,7,0)</f>
        <v>REGULAR</v>
      </c>
      <c r="G99" s="27" t="n">
        <v>41141</v>
      </c>
      <c r="H99" s="28" t="n">
        <v>278.32</v>
      </c>
      <c r="I99" s="29" t="s">
        <v>23</v>
      </c>
      <c r="J99" s="30" t="s">
        <v>33</v>
      </c>
      <c r="K99" s="31" t="n">
        <v>2741293</v>
      </c>
      <c r="L99" s="32" t="n">
        <v>2012001801</v>
      </c>
      <c r="M99" s="33" t="n">
        <v>43465</v>
      </c>
      <c r="N99" s="34" t="n">
        <v>170.552275783476</v>
      </c>
      <c r="O99" s="35" t="n">
        <v>0.25</v>
      </c>
      <c r="P99" s="36" t="n">
        <v>0.0208333333333333</v>
      </c>
      <c r="Q99" s="37" t="n">
        <v>5.79833333333333</v>
      </c>
      <c r="R99" s="38" t="n">
        <v>176.350609116809</v>
      </c>
      <c r="S99" s="39" t="n">
        <v>101.969390883191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MG99" s="0"/>
      <c r="AMH99" s="0"/>
      <c r="AMI99" s="0"/>
      <c r="AMJ99" s="0"/>
    </row>
    <row r="100" s="4" customFormat="true" ht="58.1" hidden="false" customHeight="false" outlineLevel="0" collapsed="false">
      <c r="A100" s="23" t="s">
        <v>21</v>
      </c>
      <c r="B100" s="24" t="n">
        <v>6115</v>
      </c>
      <c r="C100" s="25" t="n">
        <f aca="false">VLOOKUP(B100,[1]Planilha8!$X$4:$Y$6629,2,0)</f>
        <v>2038732</v>
      </c>
      <c r="D100" s="26" t="s">
        <v>42</v>
      </c>
      <c r="E100" s="26" t="str">
        <f aca="false">VLOOKUP(B100,[1]Planilha8!$X$4:$Z$6629,3,0)</f>
        <v>AGÊNCIA TRANSFUSIONAL</v>
      </c>
      <c r="F100" s="26" t="str">
        <f aca="false">VLOOKUP(B100,[1]Planilha8!$X$4:$AD$6629,7,0)</f>
        <v>REGULAR</v>
      </c>
      <c r="G100" s="27" t="n">
        <v>41141</v>
      </c>
      <c r="H100" s="28" t="n">
        <v>278.32</v>
      </c>
      <c r="I100" s="29" t="s">
        <v>23</v>
      </c>
      <c r="J100" s="30" t="s">
        <v>33</v>
      </c>
      <c r="K100" s="31" t="n">
        <v>2741293</v>
      </c>
      <c r="L100" s="32" t="n">
        <v>2012001801</v>
      </c>
      <c r="M100" s="33" t="n">
        <v>43465</v>
      </c>
      <c r="N100" s="34" t="n">
        <v>170.552275783476</v>
      </c>
      <c r="O100" s="35" t="n">
        <v>0.25</v>
      </c>
      <c r="P100" s="36" t="n">
        <v>0.0208333333333333</v>
      </c>
      <c r="Q100" s="37" t="n">
        <v>5.79833333333333</v>
      </c>
      <c r="R100" s="38" t="n">
        <v>176.350609116809</v>
      </c>
      <c r="S100" s="39" t="n">
        <v>101.969390883191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MG100" s="0"/>
      <c r="AMH100" s="0"/>
      <c r="AMI100" s="0"/>
      <c r="AMJ100" s="0"/>
    </row>
    <row r="101" s="4" customFormat="true" ht="35.6" hidden="false" customHeight="false" outlineLevel="0" collapsed="false">
      <c r="A101" s="23" t="s">
        <v>21</v>
      </c>
      <c r="B101" s="24" t="n">
        <v>6116</v>
      </c>
      <c r="C101" s="25" t="n">
        <f aca="false">VLOOKUP(B101,[1]Planilha8!$X$4:$Y$6629,2,0)</f>
        <v>2038733</v>
      </c>
      <c r="D101" s="26" t="s">
        <v>42</v>
      </c>
      <c r="E101" s="26" t="str">
        <f aca="false">VLOOKUP(B101,[1]Planilha8!$X$4:$Z$6629,3,0)</f>
        <v>ASTEC</v>
      </c>
      <c r="F101" s="26" t="str">
        <f aca="false">VLOOKUP(B101,[1]Planilha8!$X$4:$AD$6629,7,0)</f>
        <v>REGULAR</v>
      </c>
      <c r="G101" s="27" t="n">
        <v>41141</v>
      </c>
      <c r="H101" s="28" t="n">
        <v>278.32</v>
      </c>
      <c r="I101" s="29" t="s">
        <v>23</v>
      </c>
      <c r="J101" s="30" t="s">
        <v>33</v>
      </c>
      <c r="K101" s="31" t="n">
        <v>2741293</v>
      </c>
      <c r="L101" s="32" t="n">
        <v>2012001801</v>
      </c>
      <c r="M101" s="33" t="n">
        <v>43465</v>
      </c>
      <c r="N101" s="34" t="n">
        <v>170.552275783476</v>
      </c>
      <c r="O101" s="35" t="n">
        <v>0.25</v>
      </c>
      <c r="P101" s="36" t="n">
        <v>0.0208333333333333</v>
      </c>
      <c r="Q101" s="37" t="n">
        <v>5.79833333333333</v>
      </c>
      <c r="R101" s="38" t="n">
        <v>176.350609116809</v>
      </c>
      <c r="S101" s="39" t="n">
        <v>101.969390883191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MG101" s="0"/>
      <c r="AMH101" s="0"/>
      <c r="AMI101" s="0"/>
      <c r="AMJ101" s="0"/>
    </row>
    <row r="102" s="4" customFormat="true" ht="69.35" hidden="false" customHeight="false" outlineLevel="0" collapsed="false">
      <c r="A102" s="23" t="s">
        <v>21</v>
      </c>
      <c r="B102" s="24" t="n">
        <v>6117</v>
      </c>
      <c r="C102" s="25" t="n">
        <f aca="false">VLOOKUP(B102,[1]Planilha8!$X$4:$Y$6629,2,0)</f>
        <v>2038734</v>
      </c>
      <c r="D102" s="26" t="s">
        <v>42</v>
      </c>
      <c r="E102" s="26" t="str">
        <f aca="false">VLOOKUP(B102,[1]Planilha8!$X$4:$Z$6629,3,0)</f>
        <v>CHI – CENTRAL DE RELACIONAMENTO</v>
      </c>
      <c r="F102" s="26" t="str">
        <f aca="false">VLOOKUP(B102,[1]Planilha8!$X$4:$AD$6629,7,0)</f>
        <v>REGULAR</v>
      </c>
      <c r="G102" s="27" t="n">
        <v>41141</v>
      </c>
      <c r="H102" s="28" t="n">
        <v>278.32</v>
      </c>
      <c r="I102" s="29" t="s">
        <v>23</v>
      </c>
      <c r="J102" s="30" t="s">
        <v>33</v>
      </c>
      <c r="K102" s="31" t="n">
        <v>2741293</v>
      </c>
      <c r="L102" s="32" t="n">
        <v>2012001801</v>
      </c>
      <c r="M102" s="33" t="n">
        <v>43465</v>
      </c>
      <c r="N102" s="34" t="n">
        <v>170.552275783476</v>
      </c>
      <c r="O102" s="35" t="n">
        <v>0.25</v>
      </c>
      <c r="P102" s="36" t="n">
        <v>0.0208333333333333</v>
      </c>
      <c r="Q102" s="37" t="n">
        <v>5.79833333333333</v>
      </c>
      <c r="R102" s="38" t="n">
        <v>176.350609116809</v>
      </c>
      <c r="S102" s="39" t="n">
        <v>101.969390883191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MG102" s="0"/>
      <c r="AMH102" s="0"/>
      <c r="AMI102" s="0"/>
      <c r="AMJ102" s="0"/>
    </row>
    <row r="103" s="4" customFormat="true" ht="69.35" hidden="false" customHeight="false" outlineLevel="0" collapsed="false">
      <c r="A103" s="23" t="s">
        <v>21</v>
      </c>
      <c r="B103" s="24" t="n">
        <v>6118</v>
      </c>
      <c r="C103" s="25" t="n">
        <f aca="false">VLOOKUP(B103,[1]Planilha8!$X$4:$Y$6629,2,0)</f>
        <v>2038735</v>
      </c>
      <c r="D103" s="26" t="s">
        <v>42</v>
      </c>
      <c r="E103" s="26" t="str">
        <f aca="false">VLOOKUP(B103,[1]Planilha8!$X$4:$Z$6629,3,0)</f>
        <v>CHI – CENTRAL DE RELACIONAMENTO</v>
      </c>
      <c r="F103" s="26" t="str">
        <f aca="false">VLOOKUP(B103,[1]Planilha8!$X$4:$AD$6629,7,0)</f>
        <v>REGULAR</v>
      </c>
      <c r="G103" s="27" t="n">
        <v>41141</v>
      </c>
      <c r="H103" s="28" t="n">
        <v>278.32</v>
      </c>
      <c r="I103" s="29" t="s">
        <v>23</v>
      </c>
      <c r="J103" s="30" t="s">
        <v>33</v>
      </c>
      <c r="K103" s="31" t="n">
        <v>2741293</v>
      </c>
      <c r="L103" s="32" t="n">
        <v>2012001801</v>
      </c>
      <c r="M103" s="33" t="n">
        <v>43465</v>
      </c>
      <c r="N103" s="34" t="n">
        <v>170.552275783476</v>
      </c>
      <c r="O103" s="35" t="n">
        <v>0.25</v>
      </c>
      <c r="P103" s="36" t="n">
        <v>0.0208333333333333</v>
      </c>
      <c r="Q103" s="37" t="n">
        <v>5.79833333333333</v>
      </c>
      <c r="R103" s="38" t="n">
        <v>176.350609116809</v>
      </c>
      <c r="S103" s="39" t="n">
        <v>101.969390883191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MG103" s="0"/>
      <c r="AMH103" s="0"/>
      <c r="AMI103" s="0"/>
      <c r="AMJ103" s="0"/>
    </row>
    <row r="104" s="4" customFormat="true" ht="69.35" hidden="false" customHeight="false" outlineLevel="0" collapsed="false">
      <c r="A104" s="23" t="s">
        <v>21</v>
      </c>
      <c r="B104" s="24" t="n">
        <v>6119</v>
      </c>
      <c r="C104" s="25" t="n">
        <f aca="false">VLOOKUP(B104,[1]Planilha8!$X$4:$Y$6629,2,0)</f>
        <v>2038736</v>
      </c>
      <c r="D104" s="26" t="s">
        <v>42</v>
      </c>
      <c r="E104" s="26" t="str">
        <f aca="false">VLOOKUP(B104,[1]Planilha8!$X$4:$Z$6629,3,0)</f>
        <v>CHI – CENTRAL DE RELACIONAMENTO</v>
      </c>
      <c r="F104" s="26" t="str">
        <f aca="false">VLOOKUP(B104,[1]Planilha8!$X$4:$AD$6629,7,0)</f>
        <v>REGULAR</v>
      </c>
      <c r="G104" s="27" t="n">
        <v>41141</v>
      </c>
      <c r="H104" s="28" t="n">
        <v>278.32</v>
      </c>
      <c r="I104" s="29" t="s">
        <v>23</v>
      </c>
      <c r="J104" s="30" t="s">
        <v>33</v>
      </c>
      <c r="K104" s="31" t="n">
        <v>2741293</v>
      </c>
      <c r="L104" s="32" t="n">
        <v>2012001801</v>
      </c>
      <c r="M104" s="33" t="n">
        <v>43465</v>
      </c>
      <c r="N104" s="34" t="n">
        <v>170.552275783476</v>
      </c>
      <c r="O104" s="35" t="n">
        <v>0.25</v>
      </c>
      <c r="P104" s="36" t="n">
        <v>0.0208333333333333</v>
      </c>
      <c r="Q104" s="37" t="n">
        <v>5.79833333333333</v>
      </c>
      <c r="R104" s="38" t="n">
        <v>176.350609116809</v>
      </c>
      <c r="S104" s="39" t="n">
        <v>101.969390883191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MG104" s="0"/>
      <c r="AMH104" s="0"/>
      <c r="AMI104" s="0"/>
      <c r="AMJ104" s="0"/>
    </row>
    <row r="105" s="4" customFormat="true" ht="69.35" hidden="false" customHeight="false" outlineLevel="0" collapsed="false">
      <c r="A105" s="23" t="s">
        <v>21</v>
      </c>
      <c r="B105" s="24" t="n">
        <v>6120</v>
      </c>
      <c r="C105" s="25" t="n">
        <f aca="false">VLOOKUP(B105,[1]Planilha8!$X$4:$Y$6629,2,0)</f>
        <v>2038737</v>
      </c>
      <c r="D105" s="26" t="s">
        <v>42</v>
      </c>
      <c r="E105" s="26" t="str">
        <f aca="false">VLOOKUP(B105,[1]Planilha8!$X$4:$Z$6629,3,0)</f>
        <v>AMBULATÓRIO – CONSULTÓRIO 26</v>
      </c>
      <c r="F105" s="26" t="str">
        <f aca="false">VLOOKUP(B105,[1]Planilha8!$X$4:$AD$6629,7,0)</f>
        <v>REGULAR</v>
      </c>
      <c r="G105" s="27" t="n">
        <v>41141</v>
      </c>
      <c r="H105" s="28" t="n">
        <v>278.32</v>
      </c>
      <c r="I105" s="29" t="s">
        <v>23</v>
      </c>
      <c r="J105" s="30" t="s">
        <v>33</v>
      </c>
      <c r="K105" s="31" t="n">
        <v>2741293</v>
      </c>
      <c r="L105" s="32" t="n">
        <v>2012001801</v>
      </c>
      <c r="M105" s="33" t="n">
        <v>43465</v>
      </c>
      <c r="N105" s="34" t="n">
        <v>170.552275783476</v>
      </c>
      <c r="O105" s="35" t="n">
        <v>0.25</v>
      </c>
      <c r="P105" s="36" t="n">
        <v>0.0208333333333333</v>
      </c>
      <c r="Q105" s="37" t="n">
        <v>5.79833333333333</v>
      </c>
      <c r="R105" s="38" t="n">
        <v>176.350609116809</v>
      </c>
      <c r="S105" s="39" t="n">
        <v>101.969390883191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MG105" s="0"/>
      <c r="AMH105" s="0"/>
      <c r="AMI105" s="0"/>
      <c r="AMJ105" s="0"/>
    </row>
    <row r="106" s="4" customFormat="true" ht="46.85" hidden="false" customHeight="false" outlineLevel="0" collapsed="false">
      <c r="A106" s="23" t="s">
        <v>21</v>
      </c>
      <c r="B106" s="24" t="n">
        <v>6121</v>
      </c>
      <c r="C106" s="25" t="n">
        <f aca="false">VLOOKUP(B106,[1]Planilha8!$X$4:$Y$6629,2,0)</f>
        <v>2038738</v>
      </c>
      <c r="D106" s="26" t="s">
        <v>42</v>
      </c>
      <c r="E106" s="26" t="str">
        <f aca="false">VLOOKUP(B106,[1]Planilha8!$X$4:$Z$6629,3,0)</f>
        <v>GERÊNCIA DE PESSOAL - HGG</v>
      </c>
      <c r="F106" s="26" t="str">
        <f aca="false">VLOOKUP(B106,[1]Planilha8!$X$4:$AD$6629,7,0)</f>
        <v>REGULAR</v>
      </c>
      <c r="G106" s="27" t="n">
        <v>41141</v>
      </c>
      <c r="H106" s="28" t="n">
        <v>278.32</v>
      </c>
      <c r="I106" s="29" t="s">
        <v>23</v>
      </c>
      <c r="J106" s="30" t="s">
        <v>33</v>
      </c>
      <c r="K106" s="31" t="n">
        <v>2741293</v>
      </c>
      <c r="L106" s="32" t="n">
        <v>2012001801</v>
      </c>
      <c r="M106" s="33" t="n">
        <v>43465</v>
      </c>
      <c r="N106" s="34" t="n">
        <v>170.552275783476</v>
      </c>
      <c r="O106" s="35" t="n">
        <v>0.25</v>
      </c>
      <c r="P106" s="36" t="n">
        <v>0.0208333333333333</v>
      </c>
      <c r="Q106" s="37" t="n">
        <v>5.79833333333333</v>
      </c>
      <c r="R106" s="38" t="n">
        <v>176.350609116809</v>
      </c>
      <c r="S106" s="39" t="n">
        <v>101.969390883191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MG106" s="0"/>
      <c r="AMH106" s="0"/>
      <c r="AMI106" s="0"/>
      <c r="AMJ106" s="0"/>
    </row>
    <row r="107" s="4" customFormat="true" ht="46.85" hidden="false" customHeight="false" outlineLevel="0" collapsed="false">
      <c r="A107" s="23" t="s">
        <v>21</v>
      </c>
      <c r="B107" s="24" t="n">
        <v>6122</v>
      </c>
      <c r="C107" s="25" t="n">
        <f aca="false">VLOOKUP(B107,[1]Planilha8!$X$4:$Y$6629,2,0)</f>
        <v>2038739</v>
      </c>
      <c r="D107" s="26" t="s">
        <v>42</v>
      </c>
      <c r="E107" s="26" t="str">
        <f aca="false">VLOOKUP(B107,[1]Planilha8!$X$4:$Z$6629,3,0)</f>
        <v>CHI – NÚCLEO OPERACIONAL</v>
      </c>
      <c r="F107" s="26" t="str">
        <f aca="false">VLOOKUP(B107,[1]Planilha8!$X$4:$AD$6629,7,0)</f>
        <v>REGULAR</v>
      </c>
      <c r="G107" s="27" t="n">
        <v>41141</v>
      </c>
      <c r="H107" s="28" t="n">
        <v>278.32</v>
      </c>
      <c r="I107" s="29" t="s">
        <v>23</v>
      </c>
      <c r="J107" s="30" t="s">
        <v>33</v>
      </c>
      <c r="K107" s="31" t="n">
        <v>2741293</v>
      </c>
      <c r="L107" s="32" t="n">
        <v>2012001801</v>
      </c>
      <c r="M107" s="33" t="n">
        <v>43465</v>
      </c>
      <c r="N107" s="34" t="n">
        <v>170.552275783476</v>
      </c>
      <c r="O107" s="35" t="n">
        <v>0.25</v>
      </c>
      <c r="P107" s="36" t="n">
        <v>0.0208333333333333</v>
      </c>
      <c r="Q107" s="37" t="n">
        <v>5.79833333333333</v>
      </c>
      <c r="R107" s="38" t="n">
        <v>176.350609116809</v>
      </c>
      <c r="S107" s="39" t="n">
        <v>101.969390883191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MG107" s="0"/>
      <c r="AMH107" s="0"/>
      <c r="AMI107" s="0"/>
      <c r="AMJ107" s="0"/>
    </row>
    <row r="108" s="4" customFormat="true" ht="69.35" hidden="false" customHeight="false" outlineLevel="0" collapsed="false">
      <c r="A108" s="23" t="s">
        <v>21</v>
      </c>
      <c r="B108" s="24" t="n">
        <v>6123</v>
      </c>
      <c r="C108" s="25" t="n">
        <f aca="false">VLOOKUP(B108,[1]Planilha8!$X$4:$Y$6629,2,0)</f>
        <v>2038740</v>
      </c>
      <c r="D108" s="26" t="s">
        <v>42</v>
      </c>
      <c r="E108" s="26" t="str">
        <f aca="false">VLOOKUP(B108,[1]Planilha8!$X$4:$Z$6629,3,0)</f>
        <v>CHI – CENTRAL DE RELACIONAMENTO</v>
      </c>
      <c r="F108" s="26" t="str">
        <f aca="false">VLOOKUP(B108,[1]Planilha8!$X$4:$AD$6629,7,0)</f>
        <v>REGULAR</v>
      </c>
      <c r="G108" s="27" t="n">
        <v>41141</v>
      </c>
      <c r="H108" s="28" t="n">
        <v>278.32</v>
      </c>
      <c r="I108" s="29" t="s">
        <v>23</v>
      </c>
      <c r="J108" s="30" t="s">
        <v>33</v>
      </c>
      <c r="K108" s="31" t="n">
        <v>2741293</v>
      </c>
      <c r="L108" s="32" t="n">
        <v>2012001801</v>
      </c>
      <c r="M108" s="33" t="n">
        <v>43465</v>
      </c>
      <c r="N108" s="34" t="n">
        <v>170.552275783476</v>
      </c>
      <c r="O108" s="35" t="n">
        <v>0.25</v>
      </c>
      <c r="P108" s="36" t="n">
        <v>0.0208333333333333</v>
      </c>
      <c r="Q108" s="37" t="n">
        <v>5.79833333333333</v>
      </c>
      <c r="R108" s="38" t="n">
        <v>176.350609116809</v>
      </c>
      <c r="S108" s="39" t="n">
        <v>101.969390883191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MG108" s="0"/>
      <c r="AMH108" s="0"/>
      <c r="AMI108" s="0"/>
      <c r="AMJ108" s="0"/>
    </row>
    <row r="109" s="4" customFormat="true" ht="69.35" hidden="false" customHeight="false" outlineLevel="0" collapsed="false">
      <c r="A109" s="23" t="s">
        <v>21</v>
      </c>
      <c r="B109" s="24" t="n">
        <v>6124</v>
      </c>
      <c r="C109" s="25" t="n">
        <f aca="false">VLOOKUP(B109,[1]Planilha8!$X$4:$Y$6629,2,0)</f>
        <v>2038741</v>
      </c>
      <c r="D109" s="26" t="s">
        <v>42</v>
      </c>
      <c r="E109" s="26" t="str">
        <f aca="false">VLOOKUP(B109,[1]Planilha8!$X$4:$Z$6629,3,0)</f>
        <v>CHI – CENTRAL DE RELACIONAMENTO</v>
      </c>
      <c r="F109" s="26" t="str">
        <f aca="false">VLOOKUP(B109,[1]Planilha8!$X$4:$AD$6629,7,0)</f>
        <v>REGULAR</v>
      </c>
      <c r="G109" s="27" t="n">
        <v>41141</v>
      </c>
      <c r="H109" s="28" t="n">
        <v>278.32</v>
      </c>
      <c r="I109" s="29" t="s">
        <v>23</v>
      </c>
      <c r="J109" s="30" t="s">
        <v>33</v>
      </c>
      <c r="K109" s="31" t="n">
        <v>2741293</v>
      </c>
      <c r="L109" s="32" t="n">
        <v>2012001801</v>
      </c>
      <c r="M109" s="33" t="n">
        <v>43465</v>
      </c>
      <c r="N109" s="34" t="n">
        <v>170.552275783476</v>
      </c>
      <c r="O109" s="35" t="n">
        <v>0.25</v>
      </c>
      <c r="P109" s="36" t="n">
        <v>0.0208333333333333</v>
      </c>
      <c r="Q109" s="37" t="n">
        <v>5.79833333333333</v>
      </c>
      <c r="R109" s="38" t="n">
        <v>176.350609116809</v>
      </c>
      <c r="S109" s="39" t="n">
        <v>101.969390883191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MG109" s="0"/>
      <c r="AMH109" s="0"/>
      <c r="AMI109" s="0"/>
      <c r="AMJ109" s="0"/>
    </row>
    <row r="110" s="4" customFormat="true" ht="35.6" hidden="false" customHeight="false" outlineLevel="0" collapsed="false">
      <c r="A110" s="23" t="s">
        <v>21</v>
      </c>
      <c r="B110" s="24" t="n">
        <v>6125</v>
      </c>
      <c r="C110" s="25" t="n">
        <f aca="false">VLOOKUP(B110,[1]Planilha8!$X$4:$Y$6629,2,0)</f>
        <v>2038742</v>
      </c>
      <c r="D110" s="26" t="s">
        <v>42</v>
      </c>
      <c r="E110" s="26" t="str">
        <f aca="false">VLOOKUP(B110,[1]Planilha8!$X$4:$Z$6629,3,0)</f>
        <v>CLINICA CIRÚRGICA</v>
      </c>
      <c r="F110" s="26" t="str">
        <f aca="false">VLOOKUP(B110,[1]Planilha8!$X$4:$AD$6629,7,0)</f>
        <v>REGULAR</v>
      </c>
      <c r="G110" s="27" t="n">
        <v>41141</v>
      </c>
      <c r="H110" s="28" t="n">
        <v>278.32</v>
      </c>
      <c r="I110" s="29" t="s">
        <v>23</v>
      </c>
      <c r="J110" s="30" t="s">
        <v>33</v>
      </c>
      <c r="K110" s="31" t="n">
        <v>2741293</v>
      </c>
      <c r="L110" s="32" t="n">
        <v>2012001801</v>
      </c>
      <c r="M110" s="33" t="n">
        <v>43465</v>
      </c>
      <c r="N110" s="34" t="n">
        <v>170.552275783476</v>
      </c>
      <c r="O110" s="35" t="n">
        <v>0.25</v>
      </c>
      <c r="P110" s="36" t="n">
        <v>0.0208333333333333</v>
      </c>
      <c r="Q110" s="37" t="n">
        <v>5.79833333333333</v>
      </c>
      <c r="R110" s="38" t="n">
        <v>176.350609116809</v>
      </c>
      <c r="S110" s="39" t="n">
        <v>101.969390883191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MG110" s="0"/>
      <c r="AMH110" s="0"/>
      <c r="AMI110" s="0"/>
      <c r="AMJ110" s="0"/>
    </row>
    <row r="111" s="4" customFormat="true" ht="35.6" hidden="false" customHeight="false" outlineLevel="0" collapsed="false">
      <c r="A111" s="23" t="s">
        <v>21</v>
      </c>
      <c r="B111" s="24" t="n">
        <v>6126</v>
      </c>
      <c r="C111" s="25" t="n">
        <f aca="false">VLOOKUP(B111,[1]Planilha8!$X$4:$Y$6629,2,0)</f>
        <v>2038743</v>
      </c>
      <c r="D111" s="26" t="s">
        <v>42</v>
      </c>
      <c r="E111" s="26" t="str">
        <f aca="false">VLOOKUP(B111,[1]Planilha8!$X$4:$Z$6629,3,0)</f>
        <v>CLINICA CIRÚRGICA</v>
      </c>
      <c r="F111" s="26" t="str">
        <f aca="false">VLOOKUP(B111,[1]Planilha8!$X$4:$AD$6629,7,0)</f>
        <v>REGULAR</v>
      </c>
      <c r="G111" s="27" t="n">
        <v>41141</v>
      </c>
      <c r="H111" s="28" t="n">
        <v>278.32</v>
      </c>
      <c r="I111" s="29" t="s">
        <v>23</v>
      </c>
      <c r="J111" s="30" t="s">
        <v>33</v>
      </c>
      <c r="K111" s="31" t="n">
        <v>2741293</v>
      </c>
      <c r="L111" s="32" t="n">
        <v>2012001801</v>
      </c>
      <c r="M111" s="33" t="n">
        <v>43465</v>
      </c>
      <c r="N111" s="34" t="n">
        <v>170.552275783476</v>
      </c>
      <c r="O111" s="35" t="n">
        <v>0.25</v>
      </c>
      <c r="P111" s="36" t="n">
        <v>0.0208333333333333</v>
      </c>
      <c r="Q111" s="37" t="n">
        <v>5.79833333333333</v>
      </c>
      <c r="R111" s="38" t="n">
        <v>176.350609116809</v>
      </c>
      <c r="S111" s="39" t="n">
        <v>101.969390883191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MG111" s="0"/>
      <c r="AMH111" s="0"/>
      <c r="AMI111" s="0"/>
      <c r="AMJ111" s="0"/>
    </row>
    <row r="112" s="4" customFormat="true" ht="69.35" hidden="false" customHeight="false" outlineLevel="0" collapsed="false">
      <c r="A112" s="23" t="s">
        <v>21</v>
      </c>
      <c r="B112" s="24" t="n">
        <v>6127</v>
      </c>
      <c r="C112" s="25" t="n">
        <f aca="false">VLOOKUP(B112,[1]Planilha8!$X$4:$Y$6629,2,0)</f>
        <v>2038744</v>
      </c>
      <c r="D112" s="26" t="s">
        <v>42</v>
      </c>
      <c r="E112" s="26" t="str">
        <f aca="false">VLOOKUP(B112,[1]Planilha8!$X$4:$Z$6629,3,0)</f>
        <v>AMBULATÓRIO – CONSULTÓRIO 18</v>
      </c>
      <c r="F112" s="26" t="str">
        <f aca="false">VLOOKUP(B112,[1]Planilha8!$X$4:$AD$6629,7,0)</f>
        <v>REGULAR</v>
      </c>
      <c r="G112" s="27" t="n">
        <v>41141</v>
      </c>
      <c r="H112" s="28" t="n">
        <v>278.32</v>
      </c>
      <c r="I112" s="29" t="s">
        <v>23</v>
      </c>
      <c r="J112" s="30" t="s">
        <v>33</v>
      </c>
      <c r="K112" s="31" t="n">
        <v>2741293</v>
      </c>
      <c r="L112" s="32" t="n">
        <v>2012001801</v>
      </c>
      <c r="M112" s="33" t="n">
        <v>43465</v>
      </c>
      <c r="N112" s="34" t="n">
        <v>170.552275783476</v>
      </c>
      <c r="O112" s="35" t="n">
        <v>0.25</v>
      </c>
      <c r="P112" s="36" t="n">
        <v>0.0208333333333333</v>
      </c>
      <c r="Q112" s="37" t="n">
        <v>5.79833333333333</v>
      </c>
      <c r="R112" s="38" t="n">
        <v>176.350609116809</v>
      </c>
      <c r="S112" s="39" t="n">
        <v>101.969390883191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MG112" s="0"/>
      <c r="AMH112" s="0"/>
      <c r="AMI112" s="0"/>
      <c r="AMJ112" s="0"/>
    </row>
    <row r="113" s="4" customFormat="true" ht="35.6" hidden="false" customHeight="false" outlineLevel="0" collapsed="false">
      <c r="A113" s="23" t="s">
        <v>21</v>
      </c>
      <c r="B113" s="24" t="n">
        <v>6128</v>
      </c>
      <c r="C113" s="25" t="n">
        <f aca="false">VLOOKUP(B113,[1]Planilha8!$X$4:$Y$6629,2,0)</f>
        <v>2038745</v>
      </c>
      <c r="D113" s="26" t="s">
        <v>42</v>
      </c>
      <c r="E113" s="26" t="str">
        <f aca="false">VLOOKUP(B113,[1]Planilha8!$X$4:$Z$6629,3,0)</f>
        <v>CLINICA MEDICA</v>
      </c>
      <c r="F113" s="26" t="str">
        <f aca="false">VLOOKUP(B113,[1]Planilha8!$X$4:$AD$6629,7,0)</f>
        <v>REGULAR</v>
      </c>
      <c r="G113" s="27" t="n">
        <v>41141</v>
      </c>
      <c r="H113" s="28" t="n">
        <v>278.32</v>
      </c>
      <c r="I113" s="29" t="s">
        <v>23</v>
      </c>
      <c r="J113" s="30" t="s">
        <v>33</v>
      </c>
      <c r="K113" s="31" t="n">
        <v>2741293</v>
      </c>
      <c r="L113" s="32" t="n">
        <v>2012001801</v>
      </c>
      <c r="M113" s="33" t="n">
        <v>43465</v>
      </c>
      <c r="N113" s="34" t="n">
        <v>170.552275783476</v>
      </c>
      <c r="O113" s="35" t="n">
        <v>0.25</v>
      </c>
      <c r="P113" s="36" t="n">
        <v>0.0208333333333333</v>
      </c>
      <c r="Q113" s="37" t="n">
        <v>5.79833333333333</v>
      </c>
      <c r="R113" s="38" t="n">
        <v>176.350609116809</v>
      </c>
      <c r="S113" s="39" t="n">
        <v>101.969390883191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MG113" s="0"/>
      <c r="AMH113" s="0"/>
      <c r="AMI113" s="0"/>
      <c r="AMJ113" s="0"/>
    </row>
    <row r="114" s="4" customFormat="true" ht="35.6" hidden="false" customHeight="false" outlineLevel="0" collapsed="false">
      <c r="A114" s="23" t="s">
        <v>21</v>
      </c>
      <c r="B114" s="24" t="n">
        <v>6129</v>
      </c>
      <c r="C114" s="25" t="n">
        <f aca="false">VLOOKUP(B114,[1]Planilha8!$X$4:$Y$6629,2,0)</f>
        <v>2038746</v>
      </c>
      <c r="D114" s="26" t="s">
        <v>42</v>
      </c>
      <c r="E114" s="26" t="str">
        <f aca="false">VLOOKUP(B114,[1]Planilha8!$X$4:$Z$6629,3,0)</f>
        <v>CLINICA MÉDICA</v>
      </c>
      <c r="F114" s="26" t="str">
        <f aca="false">VLOOKUP(B114,[1]Planilha8!$X$4:$AD$6629,7,0)</f>
        <v>REGULAR</v>
      </c>
      <c r="G114" s="27" t="n">
        <v>41141</v>
      </c>
      <c r="H114" s="28" t="n">
        <v>278.32</v>
      </c>
      <c r="I114" s="29" t="s">
        <v>23</v>
      </c>
      <c r="J114" s="30" t="s">
        <v>33</v>
      </c>
      <c r="K114" s="31" t="n">
        <v>2741293</v>
      </c>
      <c r="L114" s="32" t="n">
        <v>2012001801</v>
      </c>
      <c r="M114" s="33" t="n">
        <v>43465</v>
      </c>
      <c r="N114" s="34" t="n">
        <v>170.552275783476</v>
      </c>
      <c r="O114" s="35" t="n">
        <v>0.25</v>
      </c>
      <c r="P114" s="36" t="n">
        <v>0.0208333333333333</v>
      </c>
      <c r="Q114" s="37" t="n">
        <v>5.79833333333333</v>
      </c>
      <c r="R114" s="38" t="n">
        <v>176.350609116809</v>
      </c>
      <c r="S114" s="39" t="n">
        <v>101.969390883191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MG114" s="0"/>
      <c r="AMH114" s="0"/>
      <c r="AMI114" s="0"/>
      <c r="AMJ114" s="0"/>
    </row>
    <row r="115" s="4" customFormat="true" ht="35.6" hidden="false" customHeight="false" outlineLevel="0" collapsed="false">
      <c r="A115" s="23" t="s">
        <v>21</v>
      </c>
      <c r="B115" s="24" t="n">
        <v>6130</v>
      </c>
      <c r="C115" s="25" t="n">
        <f aca="false">VLOOKUP(B115,[1]Planilha8!$X$4:$Y$6629,2,0)</f>
        <v>2038747</v>
      </c>
      <c r="D115" s="26" t="s">
        <v>42</v>
      </c>
      <c r="E115" s="26" t="str">
        <f aca="false">VLOOKUP(B115,[1]Planilha8!$X$4:$Z$6629,3,0)</f>
        <v>CLINICA MÉDICA</v>
      </c>
      <c r="F115" s="26" t="str">
        <f aca="false">VLOOKUP(B115,[1]Planilha8!$X$4:$AD$6629,7,0)</f>
        <v>REGULAR</v>
      </c>
      <c r="G115" s="27" t="n">
        <v>41141</v>
      </c>
      <c r="H115" s="28" t="n">
        <v>278.32</v>
      </c>
      <c r="I115" s="29" t="s">
        <v>23</v>
      </c>
      <c r="J115" s="30" t="s">
        <v>33</v>
      </c>
      <c r="K115" s="31" t="n">
        <v>2741293</v>
      </c>
      <c r="L115" s="32" t="n">
        <v>2012001801</v>
      </c>
      <c r="M115" s="33" t="n">
        <v>43465</v>
      </c>
      <c r="N115" s="34" t="n">
        <v>170.552275783476</v>
      </c>
      <c r="O115" s="35" t="n">
        <v>0.25</v>
      </c>
      <c r="P115" s="36" t="n">
        <v>0.0208333333333333</v>
      </c>
      <c r="Q115" s="37" t="n">
        <v>5.79833333333333</v>
      </c>
      <c r="R115" s="38" t="n">
        <v>176.350609116809</v>
      </c>
      <c r="S115" s="39" t="n">
        <v>101.969390883191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MG115" s="0"/>
      <c r="AMH115" s="0"/>
      <c r="AMI115" s="0"/>
      <c r="AMJ115" s="0"/>
    </row>
    <row r="116" s="4" customFormat="true" ht="69.35" hidden="false" customHeight="false" outlineLevel="0" collapsed="false">
      <c r="A116" s="23" t="s">
        <v>21</v>
      </c>
      <c r="B116" s="24" t="n">
        <v>6131</v>
      </c>
      <c r="C116" s="25" t="n">
        <f aca="false">VLOOKUP(B116,[1]Planilha8!$X$4:$Y$6629,2,0)</f>
        <v>2038748</v>
      </c>
      <c r="D116" s="26" t="s">
        <v>42</v>
      </c>
      <c r="E116" s="26" t="str">
        <f aca="false">VLOOKUP(B116,[1]Planilha8!$X$4:$Z$6629,3,0)</f>
        <v>GERÊNCIA DE PESSOAL - FREQUÊNCIA</v>
      </c>
      <c r="F116" s="26" t="str">
        <f aca="false">VLOOKUP(B116,[1]Planilha8!$X$4:$AD$6629,7,0)</f>
        <v>REGULAR</v>
      </c>
      <c r="G116" s="27" t="n">
        <v>41141</v>
      </c>
      <c r="H116" s="28" t="n">
        <v>278.32</v>
      </c>
      <c r="I116" s="29" t="s">
        <v>23</v>
      </c>
      <c r="J116" s="30" t="s">
        <v>33</v>
      </c>
      <c r="K116" s="31" t="n">
        <v>2741293</v>
      </c>
      <c r="L116" s="32" t="n">
        <v>2012001801</v>
      </c>
      <c r="M116" s="33" t="n">
        <v>43465</v>
      </c>
      <c r="N116" s="34" t="n">
        <v>170.552275783476</v>
      </c>
      <c r="O116" s="35" t="n">
        <v>0.25</v>
      </c>
      <c r="P116" s="36" t="n">
        <v>0.0208333333333333</v>
      </c>
      <c r="Q116" s="37" t="n">
        <v>5.79833333333333</v>
      </c>
      <c r="R116" s="38" t="n">
        <v>176.350609116809</v>
      </c>
      <c r="S116" s="39" t="n">
        <v>101.969390883191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MG116" s="0"/>
      <c r="AMH116" s="0"/>
      <c r="AMI116" s="0"/>
      <c r="AMJ116" s="0"/>
    </row>
    <row r="117" s="4" customFormat="true" ht="69.35" hidden="false" customHeight="false" outlineLevel="0" collapsed="false">
      <c r="A117" s="23" t="s">
        <v>21</v>
      </c>
      <c r="B117" s="24" t="n">
        <v>6132</v>
      </c>
      <c r="C117" s="25" t="n">
        <f aca="false">VLOOKUP(B117,[1]Planilha8!$X$4:$Y$6629,2,0)</f>
        <v>2038749</v>
      </c>
      <c r="D117" s="26" t="s">
        <v>42</v>
      </c>
      <c r="E117" s="26" t="str">
        <f aca="false">VLOOKUP(B117,[1]Planilha8!$X$4:$Z$6629,3,0)</f>
        <v>GERÊNCIA DE PESSOAL - FREQUÊNCIA</v>
      </c>
      <c r="F117" s="26" t="str">
        <f aca="false">VLOOKUP(B117,[1]Planilha8!$X$4:$AD$6629,7,0)</f>
        <v>REGULAR</v>
      </c>
      <c r="G117" s="27" t="n">
        <v>41141</v>
      </c>
      <c r="H117" s="28" t="n">
        <v>278.32</v>
      </c>
      <c r="I117" s="29" t="s">
        <v>23</v>
      </c>
      <c r="J117" s="30" t="s">
        <v>33</v>
      </c>
      <c r="K117" s="31" t="n">
        <v>2741293</v>
      </c>
      <c r="L117" s="32" t="n">
        <v>2012001801</v>
      </c>
      <c r="M117" s="33" t="n">
        <v>43465</v>
      </c>
      <c r="N117" s="34" t="n">
        <v>170.552275783476</v>
      </c>
      <c r="O117" s="35" t="n">
        <v>0.25</v>
      </c>
      <c r="P117" s="36" t="n">
        <v>0.0208333333333333</v>
      </c>
      <c r="Q117" s="37" t="n">
        <v>5.79833333333333</v>
      </c>
      <c r="R117" s="38" t="n">
        <v>176.350609116809</v>
      </c>
      <c r="S117" s="39" t="n">
        <v>101.969390883191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MG117" s="0"/>
      <c r="AMH117" s="0"/>
      <c r="AMI117" s="0"/>
      <c r="AMJ117" s="0"/>
    </row>
    <row r="118" s="4" customFormat="true" ht="35.6" hidden="false" customHeight="false" outlineLevel="0" collapsed="false">
      <c r="A118" s="23" t="s">
        <v>21</v>
      </c>
      <c r="B118" s="24" t="n">
        <v>6133</v>
      </c>
      <c r="C118" s="25" t="n">
        <f aca="false">VLOOKUP(B118,[1]Planilha8!$X$4:$Y$6629,2,0)</f>
        <v>2038750</v>
      </c>
      <c r="D118" s="26" t="s">
        <v>42</v>
      </c>
      <c r="E118" s="26" t="str">
        <f aca="false">VLOOKUP(B118,[1]Planilha8!$X$4:$Z$6629,3,0)</f>
        <v>CLINICA MEDICA</v>
      </c>
      <c r="F118" s="26" t="str">
        <f aca="false">VLOOKUP(B118,[1]Planilha8!$X$4:$AD$6629,7,0)</f>
        <v>REGULAR</v>
      </c>
      <c r="G118" s="27" t="n">
        <v>41141</v>
      </c>
      <c r="H118" s="28" t="n">
        <v>278.32</v>
      </c>
      <c r="I118" s="29" t="s">
        <v>23</v>
      </c>
      <c r="J118" s="30" t="s">
        <v>33</v>
      </c>
      <c r="K118" s="31" t="n">
        <v>2741293</v>
      </c>
      <c r="L118" s="32" t="n">
        <v>2012001801</v>
      </c>
      <c r="M118" s="33" t="n">
        <v>43465</v>
      </c>
      <c r="N118" s="34" t="n">
        <v>170.552275783476</v>
      </c>
      <c r="O118" s="35" t="n">
        <v>0.25</v>
      </c>
      <c r="P118" s="36" t="n">
        <v>0.0208333333333333</v>
      </c>
      <c r="Q118" s="37" t="n">
        <v>5.79833333333333</v>
      </c>
      <c r="R118" s="38" t="n">
        <v>176.350609116809</v>
      </c>
      <c r="S118" s="39" t="n">
        <v>101.969390883191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MG118" s="0"/>
      <c r="AMH118" s="0"/>
      <c r="AMI118" s="0"/>
      <c r="AMJ118" s="0"/>
    </row>
    <row r="119" s="4" customFormat="true" ht="35.6" hidden="false" customHeight="false" outlineLevel="0" collapsed="false">
      <c r="A119" s="23" t="s">
        <v>21</v>
      </c>
      <c r="B119" s="24" t="n">
        <v>6134</v>
      </c>
      <c r="C119" s="25" t="n">
        <f aca="false">VLOOKUP(B119,[1]Planilha8!$X$4:$Y$6629,2,0)</f>
        <v>2038751</v>
      </c>
      <c r="D119" s="26" t="s">
        <v>42</v>
      </c>
      <c r="E119" s="26" t="str">
        <f aca="false">VLOOKUP(B119,[1]Planilha8!$X$4:$Z$6629,3,0)</f>
        <v>CLINICA MEDICA</v>
      </c>
      <c r="F119" s="26" t="str">
        <f aca="false">VLOOKUP(B119,[1]Planilha8!$X$4:$AD$6629,7,0)</f>
        <v>REGULAR</v>
      </c>
      <c r="G119" s="27" t="n">
        <v>41141</v>
      </c>
      <c r="H119" s="28" t="n">
        <v>278.32</v>
      </c>
      <c r="I119" s="29" t="s">
        <v>23</v>
      </c>
      <c r="J119" s="30" t="s">
        <v>33</v>
      </c>
      <c r="K119" s="31" t="n">
        <v>2741293</v>
      </c>
      <c r="L119" s="32" t="n">
        <v>2012001801</v>
      </c>
      <c r="M119" s="33" t="n">
        <v>43465</v>
      </c>
      <c r="N119" s="34" t="n">
        <v>170.552275783476</v>
      </c>
      <c r="O119" s="35" t="n">
        <v>0.25</v>
      </c>
      <c r="P119" s="36" t="n">
        <v>0.0208333333333333</v>
      </c>
      <c r="Q119" s="37" t="n">
        <v>5.79833333333333</v>
      </c>
      <c r="R119" s="38" t="n">
        <v>176.350609116809</v>
      </c>
      <c r="S119" s="39" t="n">
        <v>101.969390883191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MG119" s="0"/>
      <c r="AMH119" s="0"/>
      <c r="AMI119" s="0"/>
      <c r="AMJ119" s="0"/>
    </row>
    <row r="120" s="4" customFormat="true" ht="35.6" hidden="false" customHeight="false" outlineLevel="0" collapsed="false">
      <c r="A120" s="23" t="s">
        <v>21</v>
      </c>
      <c r="B120" s="24" t="n">
        <v>6135</v>
      </c>
      <c r="C120" s="25" t="n">
        <f aca="false">VLOOKUP(B120,[1]Planilha8!$X$4:$Y$6629,2,0)</f>
        <v>2038752</v>
      </c>
      <c r="D120" s="26" t="s">
        <v>42</v>
      </c>
      <c r="E120" s="26" t="str">
        <f aca="false">VLOOKUP(B120,[1]Planilha8!$X$4:$Z$6629,3,0)</f>
        <v>CLINICA MEDICA</v>
      </c>
      <c r="F120" s="26" t="str">
        <f aca="false">VLOOKUP(B120,[1]Planilha8!$X$4:$AD$6629,7,0)</f>
        <v>REGULAR</v>
      </c>
      <c r="G120" s="27" t="n">
        <v>41141</v>
      </c>
      <c r="H120" s="28" t="n">
        <v>278.32</v>
      </c>
      <c r="I120" s="29" t="s">
        <v>23</v>
      </c>
      <c r="J120" s="30" t="s">
        <v>33</v>
      </c>
      <c r="K120" s="31" t="n">
        <v>2741293</v>
      </c>
      <c r="L120" s="32" t="n">
        <v>2012001801</v>
      </c>
      <c r="M120" s="33" t="n">
        <v>43465</v>
      </c>
      <c r="N120" s="34" t="n">
        <v>170.552275783476</v>
      </c>
      <c r="O120" s="35" t="n">
        <v>0.25</v>
      </c>
      <c r="P120" s="36" t="n">
        <v>0.0208333333333333</v>
      </c>
      <c r="Q120" s="37" t="n">
        <v>5.79833333333333</v>
      </c>
      <c r="R120" s="38" t="n">
        <v>176.350609116809</v>
      </c>
      <c r="S120" s="39" t="n">
        <v>101.969390883191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MG120" s="0"/>
      <c r="AMH120" s="0"/>
      <c r="AMI120" s="0"/>
      <c r="AMJ120" s="0"/>
    </row>
    <row r="121" s="4" customFormat="true" ht="35.6" hidden="false" customHeight="false" outlineLevel="0" collapsed="false">
      <c r="A121" s="23" t="s">
        <v>21</v>
      </c>
      <c r="B121" s="24" t="n">
        <v>6136</v>
      </c>
      <c r="C121" s="25" t="n">
        <f aca="false">VLOOKUP(B121,[1]Planilha8!$X$4:$Y$6629,2,0)</f>
        <v>2038753</v>
      </c>
      <c r="D121" s="26" t="s">
        <v>42</v>
      </c>
      <c r="E121" s="26" t="str">
        <f aca="false">VLOOKUP(B121,[1]Planilha8!$X$4:$Z$6629,3,0)</f>
        <v>CLINICA CIRÚRGICA</v>
      </c>
      <c r="F121" s="26" t="str">
        <f aca="false">VLOOKUP(B121,[1]Planilha8!$X$4:$AD$6629,7,0)</f>
        <v>REGULAR</v>
      </c>
      <c r="G121" s="27" t="n">
        <v>41141</v>
      </c>
      <c r="H121" s="28" t="n">
        <v>278.32</v>
      </c>
      <c r="I121" s="29" t="s">
        <v>23</v>
      </c>
      <c r="J121" s="30" t="s">
        <v>33</v>
      </c>
      <c r="K121" s="31" t="n">
        <v>2741293</v>
      </c>
      <c r="L121" s="32" t="n">
        <v>2012001801</v>
      </c>
      <c r="M121" s="33" t="n">
        <v>43465</v>
      </c>
      <c r="N121" s="34" t="n">
        <v>170.552275783476</v>
      </c>
      <c r="O121" s="35" t="n">
        <v>0.25</v>
      </c>
      <c r="P121" s="36" t="n">
        <v>0.0208333333333333</v>
      </c>
      <c r="Q121" s="37" t="n">
        <v>5.79833333333333</v>
      </c>
      <c r="R121" s="38" t="n">
        <v>176.350609116809</v>
      </c>
      <c r="S121" s="39" t="n">
        <v>101.969390883191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MG121" s="0"/>
      <c r="AMH121" s="0"/>
      <c r="AMI121" s="0"/>
      <c r="AMJ121" s="0"/>
    </row>
    <row r="122" s="4" customFormat="true" ht="46.85" hidden="false" customHeight="false" outlineLevel="0" collapsed="false">
      <c r="A122" s="23" t="s">
        <v>21</v>
      </c>
      <c r="B122" s="24" t="n">
        <v>6137</v>
      </c>
      <c r="C122" s="25" t="n">
        <f aca="false">VLOOKUP(B122,[1]Planilha8!$X$4:$Y$6629,2,0)</f>
        <v>2038754</v>
      </c>
      <c r="D122" s="26" t="s">
        <v>42</v>
      </c>
      <c r="E122" s="26" t="str">
        <f aca="false">VLOOKUP(B122,[1]Planilha8!$X$4:$Z$6629,3,0)</f>
        <v>SALA ENFERMAGEN SESMT</v>
      </c>
      <c r="F122" s="26" t="str">
        <f aca="false">VLOOKUP(B122,[1]Planilha8!$X$4:$AD$6629,7,0)</f>
        <v>REGULAR</v>
      </c>
      <c r="G122" s="27" t="n">
        <v>41141</v>
      </c>
      <c r="H122" s="28" t="n">
        <v>278.32</v>
      </c>
      <c r="I122" s="29" t="s">
        <v>23</v>
      </c>
      <c r="J122" s="30" t="s">
        <v>33</v>
      </c>
      <c r="K122" s="31" t="n">
        <v>2741293</v>
      </c>
      <c r="L122" s="32" t="n">
        <v>2012001801</v>
      </c>
      <c r="M122" s="33" t="n">
        <v>43465</v>
      </c>
      <c r="N122" s="34" t="n">
        <v>170.552275783476</v>
      </c>
      <c r="O122" s="35" t="n">
        <v>0.25</v>
      </c>
      <c r="P122" s="36" t="n">
        <v>0.0208333333333333</v>
      </c>
      <c r="Q122" s="37" t="n">
        <v>5.79833333333333</v>
      </c>
      <c r="R122" s="38" t="n">
        <v>176.350609116809</v>
      </c>
      <c r="S122" s="39" t="n">
        <v>101.969390883191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MG122" s="0"/>
      <c r="AMH122" s="0"/>
      <c r="AMI122" s="0"/>
      <c r="AMJ122" s="0"/>
    </row>
    <row r="123" s="4" customFormat="true" ht="35.6" hidden="false" customHeight="false" outlineLevel="0" collapsed="false">
      <c r="A123" s="23" t="s">
        <v>21</v>
      </c>
      <c r="B123" s="24" t="n">
        <v>6138</v>
      </c>
      <c r="C123" s="25" t="n">
        <f aca="false">VLOOKUP(B123,[1]Planilha8!$X$4:$Y$6629,2,0)</f>
        <v>2038755</v>
      </c>
      <c r="D123" s="26" t="s">
        <v>42</v>
      </c>
      <c r="E123" s="26" t="str">
        <f aca="false">VLOOKUP(B123,[1]Planilha8!$X$4:$Z$6629,3,0)</f>
        <v>CLINICA MÉDICA</v>
      </c>
      <c r="F123" s="26" t="str">
        <f aca="false">VLOOKUP(B123,[1]Planilha8!$X$4:$AD$6629,7,0)</f>
        <v>REGULAR</v>
      </c>
      <c r="G123" s="27" t="n">
        <v>41141</v>
      </c>
      <c r="H123" s="28" t="n">
        <v>278.32</v>
      </c>
      <c r="I123" s="29" t="s">
        <v>23</v>
      </c>
      <c r="J123" s="30" t="s">
        <v>33</v>
      </c>
      <c r="K123" s="31" t="n">
        <v>2741293</v>
      </c>
      <c r="L123" s="32" t="n">
        <v>2012001801</v>
      </c>
      <c r="M123" s="33" t="n">
        <v>43465</v>
      </c>
      <c r="N123" s="34" t="n">
        <v>170.552275783476</v>
      </c>
      <c r="O123" s="35" t="n">
        <v>0.25</v>
      </c>
      <c r="P123" s="36" t="n">
        <v>0.0208333333333333</v>
      </c>
      <c r="Q123" s="37" t="n">
        <v>5.79833333333333</v>
      </c>
      <c r="R123" s="38" t="n">
        <v>176.350609116809</v>
      </c>
      <c r="S123" s="39" t="n">
        <v>101.969390883191</v>
      </c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MG123" s="0"/>
      <c r="AMH123" s="0"/>
      <c r="AMI123" s="0"/>
      <c r="AMJ123" s="0"/>
    </row>
    <row r="124" s="4" customFormat="true" ht="35.6" hidden="false" customHeight="false" outlineLevel="0" collapsed="false">
      <c r="A124" s="23" t="s">
        <v>21</v>
      </c>
      <c r="B124" s="24" t="n">
        <v>6139</v>
      </c>
      <c r="C124" s="25" t="n">
        <f aca="false">VLOOKUP(B124,[1]Planilha8!$X$4:$Y$6629,2,0)</f>
        <v>2038756</v>
      </c>
      <c r="D124" s="26" t="s">
        <v>42</v>
      </c>
      <c r="E124" s="26" t="str">
        <f aca="false">VLOOKUP(B124,[1]Planilha8!$X$4:$Z$6629,3,0)</f>
        <v>CLINICA CIRÚRGICA</v>
      </c>
      <c r="F124" s="26" t="str">
        <f aca="false">VLOOKUP(B124,[1]Planilha8!$X$4:$AD$6629,7,0)</f>
        <v>REGULAR</v>
      </c>
      <c r="G124" s="27" t="n">
        <v>41141</v>
      </c>
      <c r="H124" s="28" t="n">
        <v>278.32</v>
      </c>
      <c r="I124" s="29" t="s">
        <v>23</v>
      </c>
      <c r="J124" s="30" t="s">
        <v>33</v>
      </c>
      <c r="K124" s="31" t="n">
        <v>2741293</v>
      </c>
      <c r="L124" s="32" t="n">
        <v>2012001801</v>
      </c>
      <c r="M124" s="33" t="n">
        <v>43465</v>
      </c>
      <c r="N124" s="34" t="n">
        <v>170.552275783476</v>
      </c>
      <c r="O124" s="35" t="n">
        <v>0.25</v>
      </c>
      <c r="P124" s="36" t="n">
        <v>0.0208333333333333</v>
      </c>
      <c r="Q124" s="37" t="n">
        <v>5.79833333333333</v>
      </c>
      <c r="R124" s="38" t="n">
        <v>176.350609116809</v>
      </c>
      <c r="S124" s="39" t="n">
        <v>101.969390883191</v>
      </c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MG124" s="0"/>
      <c r="AMH124" s="0"/>
      <c r="AMI124" s="0"/>
      <c r="AMJ124" s="0"/>
    </row>
    <row r="125" s="4" customFormat="true" ht="35.6" hidden="false" customHeight="false" outlineLevel="0" collapsed="false">
      <c r="A125" s="23" t="s">
        <v>21</v>
      </c>
      <c r="B125" s="24" t="n">
        <v>6140</v>
      </c>
      <c r="C125" s="25" t="n">
        <f aca="false">VLOOKUP(B125,[1]Planilha8!$X$4:$Y$6629,2,0)</f>
        <v>2038757</v>
      </c>
      <c r="D125" s="26" t="s">
        <v>42</v>
      </c>
      <c r="E125" s="26" t="str">
        <f aca="false">VLOOKUP(B125,[1]Planilha8!$X$4:$Z$6629,3,0)</f>
        <v>CLINICA MÉDICA</v>
      </c>
      <c r="F125" s="26" t="str">
        <f aca="false">VLOOKUP(B125,[1]Planilha8!$X$4:$AD$6629,7,0)</f>
        <v>REGULAR</v>
      </c>
      <c r="G125" s="27" t="n">
        <v>41141</v>
      </c>
      <c r="H125" s="28" t="n">
        <v>278.32</v>
      </c>
      <c r="I125" s="29" t="s">
        <v>23</v>
      </c>
      <c r="J125" s="30" t="s">
        <v>33</v>
      </c>
      <c r="K125" s="31" t="n">
        <v>2741293</v>
      </c>
      <c r="L125" s="32" t="n">
        <v>2012001801</v>
      </c>
      <c r="M125" s="33" t="n">
        <v>43465</v>
      </c>
      <c r="N125" s="34" t="n">
        <v>170.552275783476</v>
      </c>
      <c r="O125" s="35" t="n">
        <v>0.25</v>
      </c>
      <c r="P125" s="36" t="n">
        <v>0.0208333333333333</v>
      </c>
      <c r="Q125" s="37" t="n">
        <v>5.79833333333333</v>
      </c>
      <c r="R125" s="38" t="n">
        <v>176.350609116809</v>
      </c>
      <c r="S125" s="39" t="n">
        <v>101.969390883191</v>
      </c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MG125" s="0"/>
      <c r="AMH125" s="0"/>
      <c r="AMI125" s="0"/>
      <c r="AMJ125" s="0"/>
    </row>
    <row r="126" s="4" customFormat="true" ht="35.6" hidden="false" customHeight="false" outlineLevel="0" collapsed="false">
      <c r="A126" s="23" t="s">
        <v>21</v>
      </c>
      <c r="B126" s="24" t="n">
        <v>6141</v>
      </c>
      <c r="C126" s="25" t="n">
        <f aca="false">VLOOKUP(B126,[1]Planilha8!$X$4:$Y$6629,2,0)</f>
        <v>2038758</v>
      </c>
      <c r="D126" s="26" t="s">
        <v>42</v>
      </c>
      <c r="E126" s="26" t="str">
        <f aca="false">VLOOKUP(B126,[1]Planilha8!$X$4:$Z$6629,3,0)</f>
        <v>CLINICA MÉDICA</v>
      </c>
      <c r="F126" s="26" t="str">
        <f aca="false">VLOOKUP(B126,[1]Planilha8!$X$4:$AD$6629,7,0)</f>
        <v>REGULAR</v>
      </c>
      <c r="G126" s="27" t="n">
        <v>41141</v>
      </c>
      <c r="H126" s="28" t="n">
        <v>278.32</v>
      </c>
      <c r="I126" s="29" t="s">
        <v>23</v>
      </c>
      <c r="J126" s="30" t="s">
        <v>33</v>
      </c>
      <c r="K126" s="31" t="n">
        <v>2741293</v>
      </c>
      <c r="L126" s="32" t="n">
        <v>2012001801</v>
      </c>
      <c r="M126" s="33" t="n">
        <v>43465</v>
      </c>
      <c r="N126" s="34" t="n">
        <v>170.552275783476</v>
      </c>
      <c r="O126" s="35" t="n">
        <v>0.25</v>
      </c>
      <c r="P126" s="36" t="n">
        <v>0.0208333333333333</v>
      </c>
      <c r="Q126" s="37" t="n">
        <v>5.79833333333333</v>
      </c>
      <c r="R126" s="38" t="n">
        <v>176.350609116809</v>
      </c>
      <c r="S126" s="39" t="n">
        <v>101.969390883191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MG126" s="0"/>
      <c r="AMH126" s="0"/>
      <c r="AMI126" s="0"/>
      <c r="AMJ126" s="0"/>
    </row>
    <row r="127" s="4" customFormat="true" ht="35.6" hidden="false" customHeight="false" outlineLevel="0" collapsed="false">
      <c r="A127" s="23" t="s">
        <v>21</v>
      </c>
      <c r="B127" s="24" t="n">
        <v>6142</v>
      </c>
      <c r="C127" s="25" t="n">
        <f aca="false">VLOOKUP(B127,[1]Planilha8!$X$4:$Y$6629,2,0)</f>
        <v>2038759</v>
      </c>
      <c r="D127" s="26" t="s">
        <v>42</v>
      </c>
      <c r="E127" s="26" t="str">
        <f aca="false">VLOOKUP(B127,[1]Planilha8!$X$4:$Z$6629,3,0)</f>
        <v>CLINICA CIRÚRGICA</v>
      </c>
      <c r="F127" s="26" t="str">
        <f aca="false">VLOOKUP(B127,[1]Planilha8!$X$4:$AD$6629,7,0)</f>
        <v>REGULAR</v>
      </c>
      <c r="G127" s="27" t="n">
        <v>41141</v>
      </c>
      <c r="H127" s="28" t="n">
        <v>278.32</v>
      </c>
      <c r="I127" s="29" t="s">
        <v>23</v>
      </c>
      <c r="J127" s="30" t="s">
        <v>33</v>
      </c>
      <c r="K127" s="31" t="n">
        <v>2741293</v>
      </c>
      <c r="L127" s="32" t="n">
        <v>2012001801</v>
      </c>
      <c r="M127" s="33" t="n">
        <v>43465</v>
      </c>
      <c r="N127" s="34" t="n">
        <v>170.552275783476</v>
      </c>
      <c r="O127" s="35" t="n">
        <v>0.25</v>
      </c>
      <c r="P127" s="36" t="n">
        <v>0.0208333333333333</v>
      </c>
      <c r="Q127" s="37" t="n">
        <v>5.79833333333333</v>
      </c>
      <c r="R127" s="38" t="n">
        <v>176.350609116809</v>
      </c>
      <c r="S127" s="39" t="n">
        <v>101.969390883191</v>
      </c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MG127" s="0"/>
      <c r="AMH127" s="0"/>
      <c r="AMI127" s="0"/>
      <c r="AMJ127" s="0"/>
    </row>
    <row r="128" s="4" customFormat="true" ht="35.6" hidden="false" customHeight="false" outlineLevel="0" collapsed="false">
      <c r="A128" s="23" t="s">
        <v>21</v>
      </c>
      <c r="B128" s="24" t="n">
        <v>6143</v>
      </c>
      <c r="C128" s="25" t="n">
        <f aca="false">VLOOKUP(B128,[1]Planilha8!$X$4:$Y$6629,2,0)</f>
        <v>2038760</v>
      </c>
      <c r="D128" s="26" t="s">
        <v>42</v>
      </c>
      <c r="E128" s="26" t="str">
        <f aca="false">VLOOKUP(B128,[1]Planilha8!$X$4:$Z$6629,3,0)</f>
        <v>PORTARIA “A'</v>
      </c>
      <c r="F128" s="26" t="str">
        <f aca="false">VLOOKUP(B128,[1]Planilha8!$X$4:$AD$6629,7,0)</f>
        <v>REGULAR</v>
      </c>
      <c r="G128" s="27" t="n">
        <v>41141</v>
      </c>
      <c r="H128" s="28" t="n">
        <v>278.32</v>
      </c>
      <c r="I128" s="29" t="s">
        <v>23</v>
      </c>
      <c r="J128" s="30" t="s">
        <v>33</v>
      </c>
      <c r="K128" s="31" t="n">
        <v>2741293</v>
      </c>
      <c r="L128" s="32" t="n">
        <v>2012001801</v>
      </c>
      <c r="M128" s="33" t="n">
        <v>43465</v>
      </c>
      <c r="N128" s="34" t="n">
        <v>170.552275783476</v>
      </c>
      <c r="O128" s="35" t="n">
        <v>0.25</v>
      </c>
      <c r="P128" s="36" t="n">
        <v>0.0208333333333333</v>
      </c>
      <c r="Q128" s="37" t="n">
        <v>5.79833333333333</v>
      </c>
      <c r="R128" s="38" t="n">
        <v>176.350609116809</v>
      </c>
      <c r="S128" s="39" t="n">
        <v>101.969390883191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MG128" s="0"/>
      <c r="AMH128" s="0"/>
      <c r="AMI128" s="0"/>
      <c r="AMJ128" s="0"/>
    </row>
    <row r="129" s="4" customFormat="true" ht="125.6" hidden="false" customHeight="false" outlineLevel="0" collapsed="false">
      <c r="A129" s="23" t="s">
        <v>21</v>
      </c>
      <c r="B129" s="24" t="n">
        <v>6054</v>
      </c>
      <c r="C129" s="25" t="n">
        <f aca="false">VLOOKUP(B129,[1]Planilha8!$X$4:$Y$6629,2,0)</f>
        <v>2038868</v>
      </c>
      <c r="D129" s="26" t="s">
        <v>41</v>
      </c>
      <c r="E129" s="26" t="str">
        <f aca="false">VLOOKUP(B129,[1]Planilha8!$X$4:$Z$6629,3,0)</f>
        <v>ADMINISTRAÇÃO - SEDE - GEMAP</v>
      </c>
      <c r="F129" s="26" t="str">
        <f aca="false">VLOOKUP(B129,[1]Planilha8!$X$4:$AD$6629,7,0)</f>
        <v>BOM</v>
      </c>
      <c r="G129" s="27" t="n">
        <v>41142</v>
      </c>
      <c r="H129" s="28" t="n">
        <v>1607.77711111111</v>
      </c>
      <c r="I129" s="29" t="s">
        <v>23</v>
      </c>
      <c r="J129" s="30" t="s">
        <v>33</v>
      </c>
      <c r="K129" s="31" t="n">
        <v>2743281</v>
      </c>
      <c r="L129" s="32" t="n">
        <v>2012001801</v>
      </c>
      <c r="M129" s="33" t="n">
        <v>43465</v>
      </c>
      <c r="N129" s="34" t="n">
        <v>1527.75470048122</v>
      </c>
      <c r="O129" s="35" t="n">
        <v>1</v>
      </c>
      <c r="P129" s="36" t="n">
        <v>0.0833333333333333</v>
      </c>
      <c r="Q129" s="37" t="n">
        <v>0</v>
      </c>
      <c r="R129" s="38" t="n">
        <v>1527.75470048122</v>
      </c>
      <c r="S129" s="39" t="n">
        <v>80.0224106298854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MG129" s="0"/>
      <c r="AMH129" s="0"/>
      <c r="AMI129" s="0"/>
      <c r="AMJ129" s="0"/>
    </row>
    <row r="130" s="4" customFormat="true" ht="125.6" hidden="false" customHeight="false" outlineLevel="0" collapsed="false">
      <c r="A130" s="23" t="s">
        <v>21</v>
      </c>
      <c r="B130" s="24" t="n">
        <v>6055</v>
      </c>
      <c r="C130" s="25" t="n">
        <f aca="false">VLOOKUP(B130,[1]Planilha8!$X$4:$Y$6629,2,0)</f>
        <v>2038869</v>
      </c>
      <c r="D130" s="26" t="s">
        <v>41</v>
      </c>
      <c r="E130" s="26" t="str">
        <f aca="false">VLOOKUP(B130,[1]Planilha8!$X$4:$Z$6629,3,0)</f>
        <v>ADMINISTRAÇÃO - SEDE - GEFIN</v>
      </c>
      <c r="F130" s="26" t="str">
        <f aca="false">VLOOKUP(B130,[1]Planilha8!$X$4:$AD$6629,7,0)</f>
        <v>BOM</v>
      </c>
      <c r="G130" s="27" t="n">
        <v>41142</v>
      </c>
      <c r="H130" s="28" t="n">
        <v>1607.77711111111</v>
      </c>
      <c r="I130" s="29" t="s">
        <v>23</v>
      </c>
      <c r="J130" s="30" t="s">
        <v>33</v>
      </c>
      <c r="K130" s="31" t="n">
        <v>2743281</v>
      </c>
      <c r="L130" s="32" t="n">
        <v>2012001801</v>
      </c>
      <c r="M130" s="33" t="n">
        <v>43465</v>
      </c>
      <c r="N130" s="34" t="n">
        <v>1527.75470048122</v>
      </c>
      <c r="O130" s="35" t="n">
        <v>1</v>
      </c>
      <c r="P130" s="36" t="n">
        <v>0.0833333333333333</v>
      </c>
      <c r="Q130" s="37" t="n">
        <v>0</v>
      </c>
      <c r="R130" s="38" t="n">
        <v>1527.75470048122</v>
      </c>
      <c r="S130" s="39" t="n">
        <v>80.0224106298854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MG130" s="0"/>
      <c r="AMH130" s="0"/>
      <c r="AMI130" s="0"/>
      <c r="AMJ130" s="0"/>
    </row>
    <row r="131" s="4" customFormat="true" ht="125.6" hidden="false" customHeight="false" outlineLevel="0" collapsed="false">
      <c r="A131" s="23" t="s">
        <v>21</v>
      </c>
      <c r="B131" s="24" t="n">
        <v>6056</v>
      </c>
      <c r="C131" s="25" t="n">
        <f aca="false">VLOOKUP(B131,[1]Planilha8!$X$4:$Y$6629,2,0)</f>
        <v>2038870</v>
      </c>
      <c r="D131" s="26" t="s">
        <v>41</v>
      </c>
      <c r="E131" s="26" t="str">
        <f aca="false">VLOOKUP(B131,[1]Planilha8!$X$4:$Z$6629,3,0)</f>
        <v>CLINICA CIRÚRGICA</v>
      </c>
      <c r="F131" s="26" t="str">
        <f aca="false">VLOOKUP(B131,[1]Planilha8!$X$4:$AD$6629,7,0)</f>
        <v>BOM</v>
      </c>
      <c r="G131" s="27" t="n">
        <v>41142</v>
      </c>
      <c r="H131" s="28" t="n">
        <v>1607.77711111111</v>
      </c>
      <c r="I131" s="29" t="s">
        <v>23</v>
      </c>
      <c r="J131" s="30" t="s">
        <v>33</v>
      </c>
      <c r="K131" s="31" t="n">
        <v>2743281</v>
      </c>
      <c r="L131" s="32" t="n">
        <v>2012001801</v>
      </c>
      <c r="M131" s="33" t="n">
        <v>43465</v>
      </c>
      <c r="N131" s="34" t="n">
        <v>1527.75470048122</v>
      </c>
      <c r="O131" s="35" t="n">
        <v>1</v>
      </c>
      <c r="P131" s="36" t="n">
        <v>0.0833333333333333</v>
      </c>
      <c r="Q131" s="37" t="n">
        <v>0</v>
      </c>
      <c r="R131" s="38" t="n">
        <v>1527.75470048122</v>
      </c>
      <c r="S131" s="39" t="n">
        <v>80.0224106298854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MG131" s="0"/>
      <c r="AMH131" s="0"/>
      <c r="AMI131" s="0"/>
      <c r="AMJ131" s="0"/>
    </row>
    <row r="132" s="4" customFormat="true" ht="125.6" hidden="false" customHeight="false" outlineLevel="0" collapsed="false">
      <c r="A132" s="23" t="s">
        <v>21</v>
      </c>
      <c r="B132" s="24" t="n">
        <v>6057</v>
      </c>
      <c r="C132" s="25" t="n">
        <f aca="false">VLOOKUP(B132,[1]Planilha8!$X$4:$Y$6629,2,0)</f>
        <v>2038871</v>
      </c>
      <c r="D132" s="26" t="s">
        <v>41</v>
      </c>
      <c r="E132" s="26" t="str">
        <f aca="false">VLOOKUP(B132,[1]Planilha8!$X$4:$Z$6629,3,0)</f>
        <v>SALA COORDENAÇÃO NUTRIÇÃO</v>
      </c>
      <c r="F132" s="26" t="str">
        <f aca="false">VLOOKUP(B132,[1]Planilha8!$X$4:$AD$6629,7,0)</f>
        <v>BOM</v>
      </c>
      <c r="G132" s="27" t="n">
        <v>41142</v>
      </c>
      <c r="H132" s="28" t="n">
        <v>1607.77711111111</v>
      </c>
      <c r="I132" s="29" t="s">
        <v>23</v>
      </c>
      <c r="J132" s="30" t="s">
        <v>33</v>
      </c>
      <c r="K132" s="31" t="n">
        <v>2743281</v>
      </c>
      <c r="L132" s="32" t="n">
        <v>2012001801</v>
      </c>
      <c r="M132" s="33" t="n">
        <v>43465</v>
      </c>
      <c r="N132" s="34" t="n">
        <v>1527.75470048122</v>
      </c>
      <c r="O132" s="35" t="n">
        <v>1</v>
      </c>
      <c r="P132" s="36" t="n">
        <v>0.0833333333333333</v>
      </c>
      <c r="Q132" s="37" t="n">
        <v>0</v>
      </c>
      <c r="R132" s="38" t="n">
        <v>1527.75470048122</v>
      </c>
      <c r="S132" s="39" t="n">
        <v>80.0224106298854</v>
      </c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MG132" s="0"/>
      <c r="AMH132" s="0"/>
      <c r="AMI132" s="0"/>
      <c r="AMJ132" s="0"/>
    </row>
    <row r="133" s="4" customFormat="true" ht="125.6" hidden="false" customHeight="false" outlineLevel="0" collapsed="false">
      <c r="A133" s="23" t="s">
        <v>21</v>
      </c>
      <c r="B133" s="24" t="n">
        <v>6058</v>
      </c>
      <c r="C133" s="25" t="n">
        <f aca="false">VLOOKUP(B133,[1]Planilha8!$X$4:$Y$6629,2,0)</f>
        <v>2038872</v>
      </c>
      <c r="D133" s="26" t="s">
        <v>41</v>
      </c>
      <c r="E133" s="26" t="str">
        <f aca="false">VLOOKUP(B133,[1]Planilha8!$X$4:$Z$6629,3,0)</f>
        <v>UTI - FARMÁCIA SATÉLITE</v>
      </c>
      <c r="F133" s="26" t="str">
        <f aca="false">VLOOKUP(B133,[1]Planilha8!$X$4:$AD$6629,7,0)</f>
        <v>BOM</v>
      </c>
      <c r="G133" s="27" t="n">
        <v>41142</v>
      </c>
      <c r="H133" s="28" t="n">
        <v>1607.77711111111</v>
      </c>
      <c r="I133" s="29" t="s">
        <v>23</v>
      </c>
      <c r="J133" s="30" t="s">
        <v>33</v>
      </c>
      <c r="K133" s="31" t="n">
        <v>2743281</v>
      </c>
      <c r="L133" s="32" t="n">
        <v>2012001801</v>
      </c>
      <c r="M133" s="33" t="n">
        <v>43465</v>
      </c>
      <c r="N133" s="34" t="n">
        <v>1527.75470048122</v>
      </c>
      <c r="O133" s="35" t="n">
        <v>1</v>
      </c>
      <c r="P133" s="36" t="n">
        <v>0.0833333333333333</v>
      </c>
      <c r="Q133" s="37" t="n">
        <v>0</v>
      </c>
      <c r="R133" s="38" t="n">
        <v>1527.75470048122</v>
      </c>
      <c r="S133" s="39" t="n">
        <v>80.0224106298854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MG133" s="0"/>
      <c r="AMH133" s="0"/>
      <c r="AMI133" s="0"/>
      <c r="AMJ133" s="0"/>
    </row>
    <row r="134" s="4" customFormat="true" ht="125.6" hidden="false" customHeight="false" outlineLevel="0" collapsed="false">
      <c r="A134" s="23" t="s">
        <v>21</v>
      </c>
      <c r="B134" s="24" t="n">
        <v>6059</v>
      </c>
      <c r="C134" s="25" t="n">
        <f aca="false">VLOOKUP(B134,[1]Planilha8!$X$4:$Y$6629,2,0)</f>
        <v>2038873</v>
      </c>
      <c r="D134" s="26" t="s">
        <v>41</v>
      </c>
      <c r="E134" s="26" t="str">
        <f aca="false">VLOOKUP(B134,[1]Planilha8!$X$4:$Z$6629,3,0)</f>
        <v>GERÊNCIA DE PESSOAL - HGG</v>
      </c>
      <c r="F134" s="26" t="str">
        <f aca="false">VLOOKUP(B134,[1]Planilha8!$X$4:$AD$6629,7,0)</f>
        <v>BOM</v>
      </c>
      <c r="G134" s="27" t="n">
        <v>41142</v>
      </c>
      <c r="H134" s="28" t="n">
        <v>1607.77711111111</v>
      </c>
      <c r="I134" s="29" t="s">
        <v>23</v>
      </c>
      <c r="J134" s="30" t="s">
        <v>33</v>
      </c>
      <c r="K134" s="31" t="n">
        <v>2743281</v>
      </c>
      <c r="L134" s="32" t="n">
        <v>2012001801</v>
      </c>
      <c r="M134" s="33" t="n">
        <v>43465</v>
      </c>
      <c r="N134" s="34" t="n">
        <v>1527.75470048122</v>
      </c>
      <c r="O134" s="35" t="n">
        <v>1</v>
      </c>
      <c r="P134" s="36" t="n">
        <v>0.0833333333333333</v>
      </c>
      <c r="Q134" s="37" t="n">
        <v>0</v>
      </c>
      <c r="R134" s="38" t="n">
        <v>1527.75470048122</v>
      </c>
      <c r="S134" s="39" t="n">
        <v>80.0224106298854</v>
      </c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MG134" s="0"/>
      <c r="AMH134" s="0"/>
      <c r="AMI134" s="0"/>
      <c r="AMJ134" s="0"/>
    </row>
    <row r="135" s="4" customFormat="true" ht="125.6" hidden="false" customHeight="false" outlineLevel="0" collapsed="false">
      <c r="A135" s="23" t="s">
        <v>21</v>
      </c>
      <c r="B135" s="24" t="n">
        <v>6060</v>
      </c>
      <c r="C135" s="25" t="n">
        <f aca="false">VLOOKUP(B135,[1]Planilha8!$X$4:$Y$6629,2,0)</f>
        <v>2038874</v>
      </c>
      <c r="D135" s="26" t="s">
        <v>41</v>
      </c>
      <c r="E135" s="26" t="str">
        <f aca="false">VLOOKUP(B135,[1]Planilha8!$X$4:$Z$6629,3,0)</f>
        <v>ASTEC</v>
      </c>
      <c r="F135" s="26" t="str">
        <f aca="false">VLOOKUP(B135,[1]Planilha8!$X$4:$AD$6629,7,0)</f>
        <v>BOM</v>
      </c>
      <c r="G135" s="27" t="n">
        <v>41142</v>
      </c>
      <c r="H135" s="28" t="n">
        <v>1607.77711111111</v>
      </c>
      <c r="I135" s="29" t="s">
        <v>23</v>
      </c>
      <c r="J135" s="30" t="s">
        <v>33</v>
      </c>
      <c r="K135" s="31" t="n">
        <v>2743281</v>
      </c>
      <c r="L135" s="32" t="n">
        <v>2012001801</v>
      </c>
      <c r="M135" s="33" t="n">
        <v>43465</v>
      </c>
      <c r="N135" s="34" t="n">
        <v>1527.75470048122</v>
      </c>
      <c r="O135" s="35" t="n">
        <v>1</v>
      </c>
      <c r="P135" s="36" t="n">
        <v>0.0833333333333333</v>
      </c>
      <c r="Q135" s="37" t="n">
        <v>0</v>
      </c>
      <c r="R135" s="38" t="n">
        <v>1527.75470048122</v>
      </c>
      <c r="S135" s="39" t="n">
        <v>80.0224106298854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MG135" s="0"/>
      <c r="AMH135" s="0"/>
      <c r="AMI135" s="0"/>
      <c r="AMJ135" s="0"/>
    </row>
    <row r="136" s="4" customFormat="true" ht="125.6" hidden="false" customHeight="false" outlineLevel="0" collapsed="false">
      <c r="A136" s="23" t="s">
        <v>21</v>
      </c>
      <c r="B136" s="24" t="n">
        <v>6061</v>
      </c>
      <c r="C136" s="25" t="n">
        <f aca="false">VLOOKUP(B136,[1]Planilha8!$X$4:$Y$6629,2,0)</f>
        <v>2038875</v>
      </c>
      <c r="D136" s="26" t="s">
        <v>41</v>
      </c>
      <c r="E136" s="26" t="str">
        <f aca="false">VLOOKUP(B136,[1]Planilha8!$X$4:$Z$6629,3,0)</f>
        <v>CHI – NÚCLEO MÉDICO</v>
      </c>
      <c r="F136" s="26" t="str">
        <f aca="false">VLOOKUP(B136,[1]Planilha8!$X$4:$AD$6629,7,0)</f>
        <v>BOM</v>
      </c>
      <c r="G136" s="27" t="n">
        <v>41142</v>
      </c>
      <c r="H136" s="28" t="n">
        <v>1607.77711111111</v>
      </c>
      <c r="I136" s="29" t="s">
        <v>23</v>
      </c>
      <c r="J136" s="30" t="s">
        <v>33</v>
      </c>
      <c r="K136" s="31" t="n">
        <v>2743281</v>
      </c>
      <c r="L136" s="32" t="n">
        <v>2012001801</v>
      </c>
      <c r="M136" s="33" t="n">
        <v>43465</v>
      </c>
      <c r="N136" s="34" t="n">
        <v>1527.75470048122</v>
      </c>
      <c r="O136" s="35" t="n">
        <v>1</v>
      </c>
      <c r="P136" s="36" t="n">
        <v>0.0833333333333333</v>
      </c>
      <c r="Q136" s="37" t="n">
        <v>0</v>
      </c>
      <c r="R136" s="38" t="n">
        <v>1527.75470048122</v>
      </c>
      <c r="S136" s="39" t="n">
        <v>80.0224106298854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MG136" s="0"/>
      <c r="AMH136" s="0"/>
      <c r="AMI136" s="0"/>
      <c r="AMJ136" s="0"/>
    </row>
    <row r="137" s="4" customFormat="true" ht="125.6" hidden="false" customHeight="false" outlineLevel="0" collapsed="false">
      <c r="A137" s="23" t="s">
        <v>21</v>
      </c>
      <c r="B137" s="24" t="n">
        <v>6062</v>
      </c>
      <c r="C137" s="25" t="n">
        <f aca="false">VLOOKUP(B137,[1]Planilha8!$X$4:$Y$6629,2,0)</f>
        <v>2038876</v>
      </c>
      <c r="D137" s="26" t="s">
        <v>41</v>
      </c>
      <c r="E137" s="26" t="str">
        <f aca="false">VLOOKUP(B137,[1]Planilha8!$X$4:$Z$6629,3,0)</f>
        <v>SALA DE CONSULTAS ESPECIALIZADAS</v>
      </c>
      <c r="F137" s="26" t="str">
        <f aca="false">VLOOKUP(B137,[1]Planilha8!$X$4:$AD$6629,7,0)</f>
        <v>BOM</v>
      </c>
      <c r="G137" s="27" t="n">
        <v>41142</v>
      </c>
      <c r="H137" s="28" t="n">
        <v>1607.77711111111</v>
      </c>
      <c r="I137" s="29" t="s">
        <v>23</v>
      </c>
      <c r="J137" s="30" t="s">
        <v>33</v>
      </c>
      <c r="K137" s="31" t="n">
        <v>2743281</v>
      </c>
      <c r="L137" s="32" t="n">
        <v>2012001801</v>
      </c>
      <c r="M137" s="33" t="n">
        <v>43465</v>
      </c>
      <c r="N137" s="34" t="n">
        <v>1527.75470048122</v>
      </c>
      <c r="O137" s="35" t="n">
        <v>1</v>
      </c>
      <c r="P137" s="36" t="n">
        <v>0.0833333333333333</v>
      </c>
      <c r="Q137" s="37" t="n">
        <v>0</v>
      </c>
      <c r="R137" s="38" t="n">
        <v>1527.75470048122</v>
      </c>
      <c r="S137" s="39" t="n">
        <v>80.0224106298854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MG137" s="0"/>
      <c r="AMH137" s="0"/>
      <c r="AMI137" s="0"/>
      <c r="AMJ137" s="0"/>
    </row>
    <row r="138" s="4" customFormat="true" ht="125.6" hidden="false" customHeight="false" outlineLevel="0" collapsed="false">
      <c r="A138" s="23" t="s">
        <v>21</v>
      </c>
      <c r="B138" s="24" t="n">
        <v>6063</v>
      </c>
      <c r="C138" s="25" t="n">
        <f aca="false">VLOOKUP(B138,[1]Planilha8!$X$4:$Y$6629,2,0)</f>
        <v>2038877</v>
      </c>
      <c r="D138" s="26" t="s">
        <v>41</v>
      </c>
      <c r="E138" s="26" t="str">
        <f aca="false">VLOOKUP(B138,[1]Planilha8!$X$4:$Z$6629,3,0)</f>
        <v>FARMÁCIA – DOSE</v>
      </c>
      <c r="F138" s="26" t="str">
        <f aca="false">VLOOKUP(B138,[1]Planilha8!$X$4:$AD$6629,7,0)</f>
        <v>BOM</v>
      </c>
      <c r="G138" s="27" t="n">
        <v>41142</v>
      </c>
      <c r="H138" s="28" t="n">
        <v>1607.77711111111</v>
      </c>
      <c r="I138" s="29" t="s">
        <v>23</v>
      </c>
      <c r="J138" s="30" t="s">
        <v>33</v>
      </c>
      <c r="K138" s="31" t="n">
        <v>2743281</v>
      </c>
      <c r="L138" s="32" t="n">
        <v>2012001801</v>
      </c>
      <c r="M138" s="33" t="n">
        <v>43465</v>
      </c>
      <c r="N138" s="34" t="n">
        <v>1527.75470048122</v>
      </c>
      <c r="O138" s="35" t="n">
        <v>1</v>
      </c>
      <c r="P138" s="36" t="n">
        <v>0.0833333333333333</v>
      </c>
      <c r="Q138" s="37" t="n">
        <v>0</v>
      </c>
      <c r="R138" s="38" t="n">
        <v>1527.75470048122</v>
      </c>
      <c r="S138" s="39" t="n">
        <v>80.0224106298854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MG138" s="0"/>
      <c r="AMH138" s="0"/>
      <c r="AMI138" s="0"/>
      <c r="AMJ138" s="0"/>
    </row>
    <row r="139" s="4" customFormat="true" ht="125.6" hidden="false" customHeight="false" outlineLevel="0" collapsed="false">
      <c r="A139" s="23" t="s">
        <v>21</v>
      </c>
      <c r="B139" s="24" t="n">
        <v>6064</v>
      </c>
      <c r="C139" s="25" t="n">
        <f aca="false">VLOOKUP(B139,[1]Planilha8!$X$4:$Y$6629,2,0)</f>
        <v>2038878</v>
      </c>
      <c r="D139" s="26" t="s">
        <v>41</v>
      </c>
      <c r="E139" s="26" t="str">
        <f aca="false">VLOOKUP(B139,[1]Planilha8!$X$4:$Z$6629,3,0)</f>
        <v>FARMÁCIA – DOSE</v>
      </c>
      <c r="F139" s="26" t="str">
        <f aca="false">VLOOKUP(B139,[1]Planilha8!$X$4:$AD$6629,7,0)</f>
        <v>BOM</v>
      </c>
      <c r="G139" s="27" t="n">
        <v>41142</v>
      </c>
      <c r="H139" s="28" t="n">
        <v>1607.77711111111</v>
      </c>
      <c r="I139" s="29" t="s">
        <v>23</v>
      </c>
      <c r="J139" s="30" t="s">
        <v>33</v>
      </c>
      <c r="K139" s="31" t="n">
        <v>2743281</v>
      </c>
      <c r="L139" s="32" t="n">
        <v>2012001801</v>
      </c>
      <c r="M139" s="33" t="n">
        <v>43465</v>
      </c>
      <c r="N139" s="34" t="n">
        <v>1527.75470048122</v>
      </c>
      <c r="O139" s="35" t="n">
        <v>1</v>
      </c>
      <c r="P139" s="36" t="n">
        <v>0.0833333333333333</v>
      </c>
      <c r="Q139" s="37" t="n">
        <v>0</v>
      </c>
      <c r="R139" s="38" t="n">
        <v>1527.75470048122</v>
      </c>
      <c r="S139" s="39" t="n">
        <v>80.0224106298854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MG139" s="0"/>
      <c r="AMH139" s="0"/>
      <c r="AMI139" s="0"/>
      <c r="AMJ139" s="0"/>
    </row>
    <row r="140" s="4" customFormat="true" ht="125.6" hidden="false" customHeight="false" outlineLevel="0" collapsed="false">
      <c r="A140" s="23" t="s">
        <v>21</v>
      </c>
      <c r="B140" s="24" t="n">
        <v>6065</v>
      </c>
      <c r="C140" s="25" t="n">
        <f aca="false">VLOOKUP(B140,[1]Planilha8!$X$4:$Y$6629,2,0)</f>
        <v>2038879</v>
      </c>
      <c r="D140" s="26" t="s">
        <v>41</v>
      </c>
      <c r="E140" s="26" t="str">
        <f aca="false">VLOOKUP(B140,[1]Planilha8!$X$4:$Z$6629,3,0)</f>
        <v>ADMINISTRAÇÃO - SEDE - GRH</v>
      </c>
      <c r="F140" s="26" t="str">
        <f aca="false">VLOOKUP(B140,[1]Planilha8!$X$4:$AD$6629,7,0)</f>
        <v>BOM</v>
      </c>
      <c r="G140" s="27" t="n">
        <v>41142</v>
      </c>
      <c r="H140" s="28" t="n">
        <v>1607.77711111111</v>
      </c>
      <c r="I140" s="29" t="s">
        <v>23</v>
      </c>
      <c r="J140" s="30" t="s">
        <v>33</v>
      </c>
      <c r="K140" s="31" t="n">
        <v>2743281</v>
      </c>
      <c r="L140" s="32" t="n">
        <v>2012001801</v>
      </c>
      <c r="M140" s="33" t="n">
        <v>43465</v>
      </c>
      <c r="N140" s="34" t="n">
        <v>1527.75470048122</v>
      </c>
      <c r="O140" s="35" t="n">
        <v>1</v>
      </c>
      <c r="P140" s="36" t="n">
        <v>0.0833333333333333</v>
      </c>
      <c r="Q140" s="37" t="n">
        <v>0</v>
      </c>
      <c r="R140" s="38" t="n">
        <v>1527.75470048122</v>
      </c>
      <c r="S140" s="39" t="n">
        <v>80.0224106298854</v>
      </c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MG140" s="0"/>
      <c r="AMH140" s="0"/>
      <c r="AMI140" s="0"/>
      <c r="AMJ140" s="0"/>
    </row>
    <row r="141" s="4" customFormat="true" ht="125.6" hidden="false" customHeight="false" outlineLevel="0" collapsed="false">
      <c r="A141" s="23" t="s">
        <v>21</v>
      </c>
      <c r="B141" s="24" t="n">
        <v>6066</v>
      </c>
      <c r="C141" s="25" t="n">
        <f aca="false">VLOOKUP(B141,[1]Planilha8!$X$4:$Y$6629,2,0)</f>
        <v>2038880</v>
      </c>
      <c r="D141" s="26" t="s">
        <v>41</v>
      </c>
      <c r="E141" s="26" t="str">
        <f aca="false">VLOOKUP(B141,[1]Planilha8!$X$4:$Z$6629,3,0)</f>
        <v>OUVIDORIA</v>
      </c>
      <c r="F141" s="26" t="str">
        <f aca="false">VLOOKUP(B141,[1]Planilha8!$X$4:$AD$6629,7,0)</f>
        <v>BOM</v>
      </c>
      <c r="G141" s="27" t="n">
        <v>41142</v>
      </c>
      <c r="H141" s="28" t="n">
        <v>1607.77711111111</v>
      </c>
      <c r="I141" s="29" t="s">
        <v>23</v>
      </c>
      <c r="J141" s="30" t="s">
        <v>33</v>
      </c>
      <c r="K141" s="31" t="n">
        <v>2743281</v>
      </c>
      <c r="L141" s="32" t="n">
        <v>2012001801</v>
      </c>
      <c r="M141" s="33" t="n">
        <v>43465</v>
      </c>
      <c r="N141" s="34" t="n">
        <v>1527.75470048122</v>
      </c>
      <c r="O141" s="35" t="n">
        <v>1</v>
      </c>
      <c r="P141" s="36" t="n">
        <v>0.0833333333333333</v>
      </c>
      <c r="Q141" s="37" t="n">
        <v>0</v>
      </c>
      <c r="R141" s="38" t="n">
        <v>1527.75470048122</v>
      </c>
      <c r="S141" s="39" t="n">
        <v>80.0224106298854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MG141" s="0"/>
      <c r="AMH141" s="0"/>
      <c r="AMI141" s="0"/>
      <c r="AMJ141" s="0"/>
    </row>
    <row r="142" s="4" customFormat="true" ht="125.6" hidden="false" customHeight="false" outlineLevel="0" collapsed="false">
      <c r="A142" s="23" t="s">
        <v>21</v>
      </c>
      <c r="B142" s="24" t="n">
        <v>6067</v>
      </c>
      <c r="C142" s="25" t="n">
        <f aca="false">VLOOKUP(B142,[1]Planilha8!$X$4:$Y$6629,2,0)</f>
        <v>2038881</v>
      </c>
      <c r="D142" s="26" t="s">
        <v>41</v>
      </c>
      <c r="E142" s="26" t="str">
        <f aca="false">VLOOKUP(B142,[1]Planilha8!$X$4:$Z$6629,3,0)</f>
        <v>CHI - NUCLEO ADMINISTRATIVO</v>
      </c>
      <c r="F142" s="26" t="str">
        <f aca="false">VLOOKUP(B142,[1]Planilha8!$X$4:$AD$6629,7,0)</f>
        <v>BOM</v>
      </c>
      <c r="G142" s="27" t="n">
        <v>41142</v>
      </c>
      <c r="H142" s="28" t="n">
        <v>1607.77711111111</v>
      </c>
      <c r="I142" s="29" t="s">
        <v>23</v>
      </c>
      <c r="J142" s="30" t="s">
        <v>33</v>
      </c>
      <c r="K142" s="31" t="n">
        <v>2743281</v>
      </c>
      <c r="L142" s="32" t="n">
        <v>2012001801</v>
      </c>
      <c r="M142" s="33" t="n">
        <v>43465</v>
      </c>
      <c r="N142" s="34" t="n">
        <v>1527.75470048122</v>
      </c>
      <c r="O142" s="35" t="n">
        <v>1</v>
      </c>
      <c r="P142" s="36" t="n">
        <v>0.0833333333333333</v>
      </c>
      <c r="Q142" s="37" t="n">
        <v>0</v>
      </c>
      <c r="R142" s="38" t="n">
        <v>1527.75470048122</v>
      </c>
      <c r="S142" s="39" t="n">
        <v>80.0224106298854</v>
      </c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MG142" s="0"/>
      <c r="AMH142" s="0"/>
      <c r="AMI142" s="0"/>
      <c r="AMJ142" s="0"/>
    </row>
    <row r="143" s="4" customFormat="true" ht="125.6" hidden="false" customHeight="false" outlineLevel="0" collapsed="false">
      <c r="A143" s="23" t="s">
        <v>21</v>
      </c>
      <c r="B143" s="24" t="n">
        <v>6068</v>
      </c>
      <c r="C143" s="25" t="n">
        <f aca="false">VLOOKUP(B143,[1]Planilha8!$X$4:$Y$6629,2,0)</f>
        <v>2038882</v>
      </c>
      <c r="D143" s="26" t="s">
        <v>41</v>
      </c>
      <c r="E143" s="26" t="str">
        <f aca="false">VLOOKUP(B143,[1]Planilha8!$X$4:$Z$6629,3,0)</f>
        <v>CHI - NUCLEO ADMINISTRATIVO</v>
      </c>
      <c r="F143" s="26" t="str">
        <f aca="false">VLOOKUP(B143,[1]Planilha8!$X$4:$AD$6629,7,0)</f>
        <v>BOM</v>
      </c>
      <c r="G143" s="27" t="n">
        <v>41142</v>
      </c>
      <c r="H143" s="28" t="n">
        <v>1607.77711111111</v>
      </c>
      <c r="I143" s="29" t="s">
        <v>23</v>
      </c>
      <c r="J143" s="30" t="s">
        <v>33</v>
      </c>
      <c r="K143" s="31" t="n">
        <v>2743281</v>
      </c>
      <c r="L143" s="32" t="n">
        <v>2012001801</v>
      </c>
      <c r="M143" s="33" t="n">
        <v>43465</v>
      </c>
      <c r="N143" s="34" t="n">
        <v>1527.75470048122</v>
      </c>
      <c r="O143" s="35" t="n">
        <v>1</v>
      </c>
      <c r="P143" s="36" t="n">
        <v>0.0833333333333333</v>
      </c>
      <c r="Q143" s="37" t="n">
        <v>0</v>
      </c>
      <c r="R143" s="38" t="n">
        <v>1527.75470048122</v>
      </c>
      <c r="S143" s="39" t="n">
        <v>80.0224106298854</v>
      </c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MG143" s="0"/>
      <c r="AMH143" s="0"/>
      <c r="AMI143" s="0"/>
      <c r="AMJ143" s="0"/>
    </row>
    <row r="144" s="4" customFormat="true" ht="125.6" hidden="false" customHeight="false" outlineLevel="0" collapsed="false">
      <c r="A144" s="23" t="s">
        <v>21</v>
      </c>
      <c r="B144" s="24" t="n">
        <v>6069</v>
      </c>
      <c r="C144" s="25" t="n">
        <f aca="false">VLOOKUP(B144,[1]Planilha8!$X$4:$Y$6629,2,0)</f>
        <v>2038883</v>
      </c>
      <c r="D144" s="26" t="s">
        <v>41</v>
      </c>
      <c r="E144" s="26" t="str">
        <f aca="false">VLOOKUP(B144,[1]Planilha8!$X$4:$Z$6629,3,0)</f>
        <v>ASTEC</v>
      </c>
      <c r="F144" s="26" t="str">
        <f aca="false">VLOOKUP(B144,[1]Planilha8!$X$4:$AD$6629,7,0)</f>
        <v>BOM</v>
      </c>
      <c r="G144" s="27" t="n">
        <v>41142</v>
      </c>
      <c r="H144" s="28" t="n">
        <v>1607.77711111111</v>
      </c>
      <c r="I144" s="29" t="s">
        <v>23</v>
      </c>
      <c r="J144" s="30" t="s">
        <v>33</v>
      </c>
      <c r="K144" s="31" t="n">
        <v>2743281</v>
      </c>
      <c r="L144" s="32" t="n">
        <v>2012001801</v>
      </c>
      <c r="M144" s="33" t="n">
        <v>43465</v>
      </c>
      <c r="N144" s="34" t="n">
        <v>1527.75470048122</v>
      </c>
      <c r="O144" s="35" t="n">
        <v>1</v>
      </c>
      <c r="P144" s="36" t="n">
        <v>0.0833333333333333</v>
      </c>
      <c r="Q144" s="37" t="n">
        <v>0</v>
      </c>
      <c r="R144" s="38" t="n">
        <v>1527.75470048122</v>
      </c>
      <c r="S144" s="39" t="n">
        <v>80.0224106298854</v>
      </c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MG144" s="0"/>
      <c r="AMH144" s="0"/>
      <c r="AMI144" s="0"/>
      <c r="AMJ144" s="0"/>
    </row>
    <row r="145" s="4" customFormat="true" ht="125.6" hidden="false" customHeight="false" outlineLevel="0" collapsed="false">
      <c r="A145" s="23" t="s">
        <v>21</v>
      </c>
      <c r="B145" s="24" t="n">
        <v>6070</v>
      </c>
      <c r="C145" s="25" t="n">
        <f aca="false">VLOOKUP(B145,[1]Planilha8!$X$4:$Y$6629,2,0)</f>
        <v>2038884</v>
      </c>
      <c r="D145" s="26" t="s">
        <v>41</v>
      </c>
      <c r="E145" s="26" t="str">
        <f aca="false">VLOOKUP(B145,[1]Planilha8!$X$4:$Z$6629,3,0)</f>
        <v>CHI - NUCLEO ADMINISTRATIVO</v>
      </c>
      <c r="F145" s="26" t="str">
        <f aca="false">VLOOKUP(B145,[1]Planilha8!$X$4:$AD$6629,7,0)</f>
        <v>BOM</v>
      </c>
      <c r="G145" s="27" t="n">
        <v>41142</v>
      </c>
      <c r="H145" s="28" t="n">
        <v>1607.77711111111</v>
      </c>
      <c r="I145" s="29" t="s">
        <v>23</v>
      </c>
      <c r="J145" s="30" t="s">
        <v>33</v>
      </c>
      <c r="K145" s="31" t="n">
        <v>2743281</v>
      </c>
      <c r="L145" s="32" t="n">
        <v>2012001801</v>
      </c>
      <c r="M145" s="33" t="n">
        <v>43465</v>
      </c>
      <c r="N145" s="34" t="n">
        <v>1527.75470048122</v>
      </c>
      <c r="O145" s="35" t="n">
        <v>1</v>
      </c>
      <c r="P145" s="36" t="n">
        <v>0.0833333333333333</v>
      </c>
      <c r="Q145" s="37" t="n">
        <v>0</v>
      </c>
      <c r="R145" s="38" t="n">
        <v>1527.75470048122</v>
      </c>
      <c r="S145" s="39" t="n">
        <v>80.0224106298854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MG145" s="0"/>
      <c r="AMH145" s="0"/>
      <c r="AMI145" s="0"/>
      <c r="AMJ145" s="0"/>
    </row>
    <row r="146" s="4" customFormat="true" ht="125.6" hidden="false" customHeight="false" outlineLevel="0" collapsed="false">
      <c r="A146" s="23" t="s">
        <v>21</v>
      </c>
      <c r="B146" s="24" t="n">
        <v>6071</v>
      </c>
      <c r="C146" s="25" t="n">
        <f aca="false">VLOOKUP(B146,[1]Planilha8!$X$4:$Y$6629,2,0)</f>
        <v>2038885</v>
      </c>
      <c r="D146" s="26" t="s">
        <v>41</v>
      </c>
      <c r="E146" s="26" t="str">
        <f aca="false">VLOOKUP(B146,[1]Planilha8!$X$4:$Z$6629,3,0)</f>
        <v>AMBULATÓRIO – CONSULTÓRIO 4</v>
      </c>
      <c r="F146" s="26" t="str">
        <f aca="false">VLOOKUP(B146,[1]Planilha8!$X$4:$AD$6629,7,0)</f>
        <v>BOM</v>
      </c>
      <c r="G146" s="27" t="n">
        <v>41142</v>
      </c>
      <c r="H146" s="28" t="n">
        <v>1607.77711111111</v>
      </c>
      <c r="I146" s="29" t="s">
        <v>23</v>
      </c>
      <c r="J146" s="30" t="s">
        <v>33</v>
      </c>
      <c r="K146" s="31" t="n">
        <v>2743281</v>
      </c>
      <c r="L146" s="32" t="n">
        <v>2012001801</v>
      </c>
      <c r="M146" s="33" t="n">
        <v>43465</v>
      </c>
      <c r="N146" s="34" t="n">
        <v>1527.75470048122</v>
      </c>
      <c r="O146" s="35" t="n">
        <v>1</v>
      </c>
      <c r="P146" s="36" t="n">
        <v>0.0833333333333333</v>
      </c>
      <c r="Q146" s="37" t="n">
        <v>0</v>
      </c>
      <c r="R146" s="38" t="n">
        <v>1527.75470048122</v>
      </c>
      <c r="S146" s="39" t="n">
        <v>80.0224106298854</v>
      </c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MG146" s="0"/>
      <c r="AMH146" s="0"/>
      <c r="AMI146" s="0"/>
      <c r="AMJ146" s="0"/>
    </row>
    <row r="147" s="4" customFormat="true" ht="125.6" hidden="false" customHeight="false" outlineLevel="0" collapsed="false">
      <c r="A147" s="23" t="s">
        <v>21</v>
      </c>
      <c r="B147" s="24" t="n">
        <v>6072</v>
      </c>
      <c r="C147" s="25" t="n">
        <f aca="false">VLOOKUP(B147,[1]Planilha8!$X$4:$Y$6629,2,0)</f>
        <v>2038886</v>
      </c>
      <c r="D147" s="26" t="s">
        <v>41</v>
      </c>
      <c r="E147" s="26" t="str">
        <f aca="false">VLOOKUP(B147,[1]Planilha8!$X$4:$Z$6629,3,0)</f>
        <v>AMBULATÓRIO -CONSULTÓRIO 32</v>
      </c>
      <c r="F147" s="26" t="str">
        <f aca="false">VLOOKUP(B147,[1]Planilha8!$X$4:$AD$6629,7,0)</f>
        <v>BOM</v>
      </c>
      <c r="G147" s="27" t="n">
        <v>41142</v>
      </c>
      <c r="H147" s="28" t="n">
        <v>1607.77711111111</v>
      </c>
      <c r="I147" s="29" t="s">
        <v>23</v>
      </c>
      <c r="J147" s="30" t="s">
        <v>33</v>
      </c>
      <c r="K147" s="31" t="n">
        <v>2743281</v>
      </c>
      <c r="L147" s="32" t="n">
        <v>2012001801</v>
      </c>
      <c r="M147" s="33" t="n">
        <v>43465</v>
      </c>
      <c r="N147" s="34" t="n">
        <v>1527.75470048122</v>
      </c>
      <c r="O147" s="35" t="n">
        <v>1</v>
      </c>
      <c r="P147" s="36" t="n">
        <v>0.0833333333333333</v>
      </c>
      <c r="Q147" s="37" t="n">
        <v>0</v>
      </c>
      <c r="R147" s="38" t="n">
        <v>1527.75470048122</v>
      </c>
      <c r="S147" s="39" t="n">
        <v>80.0224106298854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MG147" s="0"/>
      <c r="AMH147" s="0"/>
      <c r="AMI147" s="0"/>
      <c r="AMJ147" s="0"/>
    </row>
    <row r="148" s="4" customFormat="true" ht="125.6" hidden="false" customHeight="false" outlineLevel="0" collapsed="false">
      <c r="A148" s="23" t="s">
        <v>21</v>
      </c>
      <c r="B148" s="24" t="n">
        <v>6073</v>
      </c>
      <c r="C148" s="25" t="n">
        <f aca="false">VLOOKUP(B148,[1]Planilha8!$X$4:$Y$6629,2,0)</f>
        <v>2038887</v>
      </c>
      <c r="D148" s="26" t="s">
        <v>41</v>
      </c>
      <c r="E148" s="26" t="str">
        <f aca="false">VLOOKUP(B148,[1]Planilha8!$X$4:$Z$6629,3,0)</f>
        <v>AMBULATÓRIO – CONSULTÓRIO 22</v>
      </c>
      <c r="F148" s="26" t="str">
        <f aca="false">VLOOKUP(B148,[1]Planilha8!$X$4:$AD$6629,7,0)</f>
        <v>BOM</v>
      </c>
      <c r="G148" s="27" t="n">
        <v>41142</v>
      </c>
      <c r="H148" s="28" t="n">
        <v>1607.77711111111</v>
      </c>
      <c r="I148" s="29" t="s">
        <v>23</v>
      </c>
      <c r="J148" s="30" t="s">
        <v>33</v>
      </c>
      <c r="K148" s="31" t="n">
        <v>2743281</v>
      </c>
      <c r="L148" s="32" t="n">
        <v>2012001801</v>
      </c>
      <c r="M148" s="33" t="n">
        <v>43465</v>
      </c>
      <c r="N148" s="34" t="n">
        <v>1527.75470048122</v>
      </c>
      <c r="O148" s="35" t="n">
        <v>1</v>
      </c>
      <c r="P148" s="36" t="n">
        <v>0.0833333333333333</v>
      </c>
      <c r="Q148" s="37" t="n">
        <v>0</v>
      </c>
      <c r="R148" s="38" t="n">
        <v>1527.75470048122</v>
      </c>
      <c r="S148" s="39" t="n">
        <v>80.0224106298854</v>
      </c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MG148" s="0"/>
      <c r="AMH148" s="0"/>
      <c r="AMI148" s="0"/>
      <c r="AMJ148" s="0"/>
    </row>
    <row r="149" s="4" customFormat="true" ht="125.6" hidden="false" customHeight="false" outlineLevel="0" collapsed="false">
      <c r="A149" s="23" t="s">
        <v>21</v>
      </c>
      <c r="B149" s="24" t="n">
        <v>6074</v>
      </c>
      <c r="C149" s="25" t="n">
        <f aca="false">VLOOKUP(B149,[1]Planilha8!$X$4:$Y$6629,2,0)</f>
        <v>2038888</v>
      </c>
      <c r="D149" s="26" t="s">
        <v>41</v>
      </c>
      <c r="E149" s="26" t="str">
        <f aca="false">VLOOKUP(B149,[1]Planilha8!$X$4:$Z$6629,3,0)</f>
        <v>AMBULATÓRIO – CONSULTÓRIO 11</v>
      </c>
      <c r="F149" s="26" t="str">
        <f aca="false">VLOOKUP(B149,[1]Planilha8!$X$4:$AD$6629,7,0)</f>
        <v>BOM</v>
      </c>
      <c r="G149" s="27" t="n">
        <v>41142</v>
      </c>
      <c r="H149" s="28" t="n">
        <v>1607.77711111111</v>
      </c>
      <c r="I149" s="29" t="s">
        <v>23</v>
      </c>
      <c r="J149" s="30" t="s">
        <v>33</v>
      </c>
      <c r="K149" s="31" t="n">
        <v>2743281</v>
      </c>
      <c r="L149" s="32" t="n">
        <v>2012001801</v>
      </c>
      <c r="M149" s="33" t="n">
        <v>43465</v>
      </c>
      <c r="N149" s="34" t="n">
        <v>1527.75470048122</v>
      </c>
      <c r="O149" s="35" t="n">
        <v>1</v>
      </c>
      <c r="P149" s="36" t="n">
        <v>0.0833333333333333</v>
      </c>
      <c r="Q149" s="37" t="n">
        <v>0</v>
      </c>
      <c r="R149" s="38" t="n">
        <v>1527.75470048122</v>
      </c>
      <c r="S149" s="39" t="n">
        <v>80.0224106298854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MG149" s="0"/>
      <c r="AMH149" s="0"/>
      <c r="AMI149" s="0"/>
      <c r="AMJ149" s="0"/>
    </row>
    <row r="150" s="4" customFormat="true" ht="125.6" hidden="false" customHeight="false" outlineLevel="0" collapsed="false">
      <c r="A150" s="23" t="s">
        <v>21</v>
      </c>
      <c r="B150" s="24" t="n">
        <v>6075</v>
      </c>
      <c r="C150" s="25" t="n">
        <f aca="false">VLOOKUP(B150,[1]Planilha8!$X$4:$Y$6629,2,0)</f>
        <v>2038889</v>
      </c>
      <c r="D150" s="26" t="s">
        <v>41</v>
      </c>
      <c r="E150" s="26" t="str">
        <f aca="false">VLOOKUP(B150,[1]Planilha8!$X$4:$Z$6629,3,0)</f>
        <v>AMBULATÓRIO – CONSULTÓRIO 1</v>
      </c>
      <c r="F150" s="26" t="str">
        <f aca="false">VLOOKUP(B150,[1]Planilha8!$X$4:$AD$6629,7,0)</f>
        <v>BOM</v>
      </c>
      <c r="G150" s="27" t="n">
        <v>41142</v>
      </c>
      <c r="H150" s="28" t="n">
        <v>1607.77711111111</v>
      </c>
      <c r="I150" s="29" t="s">
        <v>23</v>
      </c>
      <c r="J150" s="30" t="s">
        <v>33</v>
      </c>
      <c r="K150" s="31" t="n">
        <v>2743281</v>
      </c>
      <c r="L150" s="32" t="n">
        <v>2012001801</v>
      </c>
      <c r="M150" s="33" t="n">
        <v>43465</v>
      </c>
      <c r="N150" s="34" t="n">
        <v>1527.75470048122</v>
      </c>
      <c r="O150" s="35" t="n">
        <v>1</v>
      </c>
      <c r="P150" s="36" t="n">
        <v>0.0833333333333333</v>
      </c>
      <c r="Q150" s="37" t="n">
        <v>0</v>
      </c>
      <c r="R150" s="38" t="n">
        <v>1527.75470048122</v>
      </c>
      <c r="S150" s="39" t="n">
        <v>80.0224106298854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MG150" s="0"/>
      <c r="AMH150" s="0"/>
      <c r="AMI150" s="0"/>
      <c r="AMJ150" s="0"/>
    </row>
    <row r="151" s="4" customFormat="true" ht="125.6" hidden="false" customHeight="false" outlineLevel="0" collapsed="false">
      <c r="A151" s="23" t="s">
        <v>21</v>
      </c>
      <c r="B151" s="24" t="n">
        <v>6076</v>
      </c>
      <c r="C151" s="25" t="n">
        <f aca="false">VLOOKUP(B151,[1]Planilha8!$X$4:$Y$6629,2,0)</f>
        <v>2038890</v>
      </c>
      <c r="D151" s="26" t="s">
        <v>41</v>
      </c>
      <c r="E151" s="26" t="str">
        <f aca="false">VLOOKUP(B151,[1]Planilha8!$X$4:$Z$6629,3,0)</f>
        <v>DIRETORIA DE ENFERMAGEM</v>
      </c>
      <c r="F151" s="26" t="str">
        <f aca="false">VLOOKUP(B151,[1]Planilha8!$X$4:$AD$6629,7,0)</f>
        <v>BOM</v>
      </c>
      <c r="G151" s="27" t="n">
        <v>41142</v>
      </c>
      <c r="H151" s="28" t="n">
        <v>1607.77711111111</v>
      </c>
      <c r="I151" s="29" t="s">
        <v>23</v>
      </c>
      <c r="J151" s="30" t="s">
        <v>33</v>
      </c>
      <c r="K151" s="31" t="n">
        <v>2743281</v>
      </c>
      <c r="L151" s="32" t="n">
        <v>2012001801</v>
      </c>
      <c r="M151" s="33" t="n">
        <v>43465</v>
      </c>
      <c r="N151" s="34" t="n">
        <v>1527.75470048122</v>
      </c>
      <c r="O151" s="35" t="n">
        <v>1</v>
      </c>
      <c r="P151" s="36" t="n">
        <v>0.0833333333333333</v>
      </c>
      <c r="Q151" s="37" t="n">
        <v>0</v>
      </c>
      <c r="R151" s="38" t="n">
        <v>1527.75470048122</v>
      </c>
      <c r="S151" s="39" t="n">
        <v>80.0224106298854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MG151" s="0"/>
      <c r="AMH151" s="0"/>
      <c r="AMI151" s="0"/>
      <c r="AMJ151" s="0"/>
    </row>
    <row r="152" s="4" customFormat="true" ht="125.6" hidden="false" customHeight="false" outlineLevel="0" collapsed="false">
      <c r="A152" s="23" t="s">
        <v>21</v>
      </c>
      <c r="B152" s="24" t="n">
        <v>6077</v>
      </c>
      <c r="C152" s="25" t="n">
        <f aca="false">VLOOKUP(B152,[1]Planilha8!$X$4:$Y$6629,2,0)</f>
        <v>2038891</v>
      </c>
      <c r="D152" s="26" t="s">
        <v>41</v>
      </c>
      <c r="E152" s="26" t="str">
        <f aca="false">VLOOKUP(B152,[1]Planilha8!$X$4:$Z$6629,3,0)</f>
        <v>APOIO AO DIAGNÓSTICO</v>
      </c>
      <c r="F152" s="26" t="str">
        <f aca="false">VLOOKUP(B152,[1]Planilha8!$X$4:$AD$6629,7,0)</f>
        <v>BOM</v>
      </c>
      <c r="G152" s="27" t="n">
        <v>41142</v>
      </c>
      <c r="H152" s="28" t="n">
        <v>1607.77711111111</v>
      </c>
      <c r="I152" s="29" t="s">
        <v>23</v>
      </c>
      <c r="J152" s="30" t="s">
        <v>33</v>
      </c>
      <c r="K152" s="31" t="n">
        <v>2743281</v>
      </c>
      <c r="L152" s="32" t="n">
        <v>2012001801</v>
      </c>
      <c r="M152" s="33" t="n">
        <v>43465</v>
      </c>
      <c r="N152" s="34" t="n">
        <v>1527.75470048122</v>
      </c>
      <c r="O152" s="35" t="n">
        <v>1</v>
      </c>
      <c r="P152" s="36" t="n">
        <v>0.0833333333333333</v>
      </c>
      <c r="Q152" s="37" t="n">
        <v>0</v>
      </c>
      <c r="R152" s="38" t="n">
        <v>1527.75470048122</v>
      </c>
      <c r="S152" s="39" t="n">
        <v>80.0224106298854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MG152" s="0"/>
      <c r="AMH152" s="0"/>
      <c r="AMI152" s="0"/>
      <c r="AMJ152" s="0"/>
    </row>
    <row r="153" s="4" customFormat="true" ht="125.6" hidden="false" customHeight="false" outlineLevel="0" collapsed="false">
      <c r="A153" s="23" t="s">
        <v>21</v>
      </c>
      <c r="B153" s="24" t="n">
        <v>6078</v>
      </c>
      <c r="C153" s="25" t="n">
        <f aca="false">VLOOKUP(B153,[1]Planilha8!$X$4:$Y$6629,2,0)</f>
        <v>2038892</v>
      </c>
      <c r="D153" s="26" t="s">
        <v>41</v>
      </c>
      <c r="E153" s="26" t="str">
        <f aca="false">VLOOKUP(B153,[1]Planilha8!$X$4:$Z$6629,3,0)</f>
        <v>COREMU</v>
      </c>
      <c r="F153" s="26" t="str">
        <f aca="false">VLOOKUP(B153,[1]Planilha8!$X$4:$AD$6629,7,0)</f>
        <v>BOM</v>
      </c>
      <c r="G153" s="27" t="n">
        <v>41142</v>
      </c>
      <c r="H153" s="28" t="n">
        <v>1607.77711111111</v>
      </c>
      <c r="I153" s="29" t="s">
        <v>23</v>
      </c>
      <c r="J153" s="30" t="s">
        <v>33</v>
      </c>
      <c r="K153" s="31" t="n">
        <v>2743281</v>
      </c>
      <c r="L153" s="32" t="n">
        <v>2012001801</v>
      </c>
      <c r="M153" s="33" t="n">
        <v>43465</v>
      </c>
      <c r="N153" s="34" t="n">
        <v>1527.75470048122</v>
      </c>
      <c r="O153" s="35" t="n">
        <v>1</v>
      </c>
      <c r="P153" s="36" t="n">
        <v>0.0833333333333333</v>
      </c>
      <c r="Q153" s="37" t="n">
        <v>0</v>
      </c>
      <c r="R153" s="38" t="n">
        <v>1527.75470048122</v>
      </c>
      <c r="S153" s="39" t="n">
        <v>80.0224106298854</v>
      </c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MG153" s="0"/>
      <c r="AMH153" s="0"/>
      <c r="AMI153" s="0"/>
      <c r="AMJ153" s="0"/>
    </row>
    <row r="154" s="4" customFormat="true" ht="125.6" hidden="false" customHeight="false" outlineLevel="0" collapsed="false">
      <c r="A154" s="23" t="s">
        <v>21</v>
      </c>
      <c r="B154" s="24" t="n">
        <v>6079</v>
      </c>
      <c r="C154" s="25" t="n">
        <f aca="false">VLOOKUP(B154,[1]Planilha8!$X$4:$Y$6629,2,0)</f>
        <v>2038893</v>
      </c>
      <c r="D154" s="26" t="s">
        <v>41</v>
      </c>
      <c r="E154" s="26" t="str">
        <f aca="false">VLOOKUP(B154,[1]Planilha8!$X$4:$Z$6629,3,0)</f>
        <v>AMBULATÓRIO – CONSULTÓRIO 2</v>
      </c>
      <c r="F154" s="26" t="str">
        <f aca="false">VLOOKUP(B154,[1]Planilha8!$X$4:$AD$6629,7,0)</f>
        <v>BOM</v>
      </c>
      <c r="G154" s="27" t="n">
        <v>41142</v>
      </c>
      <c r="H154" s="28" t="n">
        <v>1607.77711111111</v>
      </c>
      <c r="I154" s="29" t="s">
        <v>23</v>
      </c>
      <c r="J154" s="30" t="s">
        <v>33</v>
      </c>
      <c r="K154" s="31" t="n">
        <v>2743281</v>
      </c>
      <c r="L154" s="32" t="n">
        <v>2012001801</v>
      </c>
      <c r="M154" s="33" t="n">
        <v>43465</v>
      </c>
      <c r="N154" s="34" t="n">
        <v>1527.75470048122</v>
      </c>
      <c r="O154" s="35" t="n">
        <v>1</v>
      </c>
      <c r="P154" s="36" t="n">
        <v>0.0833333333333333</v>
      </c>
      <c r="Q154" s="37" t="n">
        <v>0</v>
      </c>
      <c r="R154" s="38" t="n">
        <v>1527.75470048122</v>
      </c>
      <c r="S154" s="39" t="n">
        <v>80.0224106298854</v>
      </c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MG154" s="0"/>
      <c r="AMH154" s="0"/>
      <c r="AMI154" s="0"/>
      <c r="AMJ154" s="0"/>
    </row>
    <row r="155" s="4" customFormat="true" ht="125.6" hidden="false" customHeight="false" outlineLevel="0" collapsed="false">
      <c r="A155" s="23" t="s">
        <v>21</v>
      </c>
      <c r="B155" s="24" t="n">
        <v>6080</v>
      </c>
      <c r="C155" s="25" t="n">
        <f aca="false">VLOOKUP(B155,[1]Planilha8!$X$4:$Y$6629,2,0)</f>
        <v>2038894</v>
      </c>
      <c r="D155" s="26" t="s">
        <v>41</v>
      </c>
      <c r="E155" s="26" t="str">
        <f aca="false">VLOOKUP(B155,[1]Planilha8!$X$4:$Z$6629,3,0)</f>
        <v>UNIDADE DE TERAPIA INTENSIVA</v>
      </c>
      <c r="F155" s="26" t="str">
        <f aca="false">VLOOKUP(B155,[1]Planilha8!$X$4:$AD$6629,7,0)</f>
        <v>BOM</v>
      </c>
      <c r="G155" s="27" t="n">
        <v>41142</v>
      </c>
      <c r="H155" s="28" t="n">
        <v>1607.77711111111</v>
      </c>
      <c r="I155" s="29" t="s">
        <v>23</v>
      </c>
      <c r="J155" s="30" t="s">
        <v>33</v>
      </c>
      <c r="K155" s="31" t="n">
        <v>2743281</v>
      </c>
      <c r="L155" s="32" t="n">
        <v>2012001801</v>
      </c>
      <c r="M155" s="33" t="n">
        <v>43465</v>
      </c>
      <c r="N155" s="34" t="n">
        <v>1527.75470048122</v>
      </c>
      <c r="O155" s="35" t="n">
        <v>1</v>
      </c>
      <c r="P155" s="36" t="n">
        <v>0.0833333333333333</v>
      </c>
      <c r="Q155" s="37" t="n">
        <v>0</v>
      </c>
      <c r="R155" s="38" t="n">
        <v>1527.75470048122</v>
      </c>
      <c r="S155" s="39" t="n">
        <v>80.0224106298854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MG155" s="0"/>
      <c r="AMH155" s="0"/>
      <c r="AMI155" s="0"/>
      <c r="AMJ155" s="0"/>
    </row>
    <row r="156" s="4" customFormat="true" ht="125.6" hidden="false" customHeight="false" outlineLevel="0" collapsed="false">
      <c r="A156" s="23" t="s">
        <v>21</v>
      </c>
      <c r="B156" s="24" t="n">
        <v>6081</v>
      </c>
      <c r="C156" s="25" t="n">
        <f aca="false">VLOOKUP(B156,[1]Planilha8!$X$4:$Y$6629,2,0)</f>
        <v>2038895</v>
      </c>
      <c r="D156" s="26" t="s">
        <v>41</v>
      </c>
      <c r="E156" s="26" t="str">
        <f aca="false">VLOOKUP(B156,[1]Planilha8!$X$4:$Z$6629,3,0)</f>
        <v>AMBULATÓRIO – CONSULTÓRIO 18</v>
      </c>
      <c r="F156" s="26" t="str">
        <f aca="false">VLOOKUP(B156,[1]Planilha8!$X$4:$AD$6629,7,0)</f>
        <v>BOM</v>
      </c>
      <c r="G156" s="27" t="n">
        <v>41142</v>
      </c>
      <c r="H156" s="28" t="n">
        <v>1607.77711111111</v>
      </c>
      <c r="I156" s="29" t="s">
        <v>23</v>
      </c>
      <c r="J156" s="30" t="s">
        <v>33</v>
      </c>
      <c r="K156" s="31" t="n">
        <v>2743281</v>
      </c>
      <c r="L156" s="32" t="n">
        <v>2012001801</v>
      </c>
      <c r="M156" s="33" t="n">
        <v>43465</v>
      </c>
      <c r="N156" s="34" t="n">
        <v>1527.75470048122</v>
      </c>
      <c r="O156" s="35" t="n">
        <v>1</v>
      </c>
      <c r="P156" s="36" t="n">
        <v>0.0833333333333333</v>
      </c>
      <c r="Q156" s="37" t="n">
        <v>0</v>
      </c>
      <c r="R156" s="38" t="n">
        <v>1527.75470048122</v>
      </c>
      <c r="S156" s="39" t="n">
        <v>80.0224106298854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MG156" s="0"/>
      <c r="AMH156" s="0"/>
      <c r="AMI156" s="0"/>
      <c r="AMJ156" s="0"/>
    </row>
    <row r="157" s="4" customFormat="true" ht="125.6" hidden="false" customHeight="false" outlineLevel="0" collapsed="false">
      <c r="A157" s="23" t="s">
        <v>21</v>
      </c>
      <c r="B157" s="24" t="n">
        <v>6082</v>
      </c>
      <c r="C157" s="25" t="n">
        <f aca="false">VLOOKUP(B157,[1]Planilha8!$X$4:$Y$6629,2,0)</f>
        <v>2038896</v>
      </c>
      <c r="D157" s="26" t="s">
        <v>41</v>
      </c>
      <c r="E157" s="26" t="str">
        <f aca="false">VLOOKUP(B157,[1]Planilha8!$X$4:$Z$6629,3,0)</f>
        <v>AMBULATÓRIO – CONSULTÓRIO 14</v>
      </c>
      <c r="F157" s="26" t="str">
        <f aca="false">VLOOKUP(B157,[1]Planilha8!$X$4:$AD$6629,7,0)</f>
        <v>BOM</v>
      </c>
      <c r="G157" s="27" t="n">
        <v>41142</v>
      </c>
      <c r="H157" s="28" t="n">
        <v>1607.77711111111</v>
      </c>
      <c r="I157" s="29" t="s">
        <v>23</v>
      </c>
      <c r="J157" s="30" t="s">
        <v>33</v>
      </c>
      <c r="K157" s="31" t="n">
        <v>2743281</v>
      </c>
      <c r="L157" s="32" t="n">
        <v>2012001801</v>
      </c>
      <c r="M157" s="33" t="n">
        <v>43465</v>
      </c>
      <c r="N157" s="34" t="n">
        <v>1527.75470048122</v>
      </c>
      <c r="O157" s="35" t="n">
        <v>1</v>
      </c>
      <c r="P157" s="36" t="n">
        <v>0.0833333333333333</v>
      </c>
      <c r="Q157" s="37" t="n">
        <v>0</v>
      </c>
      <c r="R157" s="38" t="n">
        <v>1527.75470048122</v>
      </c>
      <c r="S157" s="39" t="n">
        <v>80.0224106298854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MG157" s="0"/>
      <c r="AMH157" s="0"/>
      <c r="AMI157" s="0"/>
      <c r="AMJ157" s="0"/>
    </row>
    <row r="158" s="4" customFormat="true" ht="125.6" hidden="false" customHeight="false" outlineLevel="0" collapsed="false">
      <c r="A158" s="23" t="s">
        <v>21</v>
      </c>
      <c r="B158" s="24" t="n">
        <v>6083</v>
      </c>
      <c r="C158" s="25" t="n">
        <f aca="false">VLOOKUP(B158,[1]Planilha8!$X$4:$Y$6629,2,0)</f>
        <v>2038897</v>
      </c>
      <c r="D158" s="26" t="s">
        <v>41</v>
      </c>
      <c r="E158" s="26" t="str">
        <f aca="false">VLOOKUP(B158,[1]Planilha8!$X$4:$Z$6629,3,0)</f>
        <v>ALMOXARIFADO – HGG</v>
      </c>
      <c r="F158" s="26" t="str">
        <f aca="false">VLOOKUP(B158,[1]Planilha8!$X$4:$AD$6629,7,0)</f>
        <v>BOM</v>
      </c>
      <c r="G158" s="27" t="n">
        <v>41142</v>
      </c>
      <c r="H158" s="28" t="n">
        <v>1607.77711111111</v>
      </c>
      <c r="I158" s="29" t="s">
        <v>23</v>
      </c>
      <c r="J158" s="30" t="s">
        <v>33</v>
      </c>
      <c r="K158" s="31" t="n">
        <v>2743281</v>
      </c>
      <c r="L158" s="32" t="n">
        <v>2012001801</v>
      </c>
      <c r="M158" s="33" t="n">
        <v>43465</v>
      </c>
      <c r="N158" s="34" t="n">
        <v>1527.75470048122</v>
      </c>
      <c r="O158" s="35" t="n">
        <v>1</v>
      </c>
      <c r="P158" s="36" t="n">
        <v>0.0833333333333333</v>
      </c>
      <c r="Q158" s="37" t="n">
        <v>0</v>
      </c>
      <c r="R158" s="38" t="n">
        <v>1527.75470048122</v>
      </c>
      <c r="S158" s="39" t="n">
        <v>80.0224106298854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MG158" s="0"/>
      <c r="AMH158" s="0"/>
      <c r="AMI158" s="0"/>
      <c r="AMJ158" s="0"/>
    </row>
    <row r="159" s="4" customFormat="true" ht="125.6" hidden="false" customHeight="false" outlineLevel="0" collapsed="false">
      <c r="A159" s="23" t="s">
        <v>21</v>
      </c>
      <c r="B159" s="24" t="n">
        <v>6084</v>
      </c>
      <c r="C159" s="25" t="n">
        <f aca="false">VLOOKUP(B159,[1]Planilha8!$X$4:$Y$6629,2,0)</f>
        <v>2038898</v>
      </c>
      <c r="D159" s="26" t="s">
        <v>41</v>
      </c>
      <c r="E159" s="26" t="str">
        <f aca="false">VLOOKUP(B159,[1]Planilha8!$X$4:$Z$6629,3,0)</f>
        <v>AMBULATÓRIO – CONSULTÓRIO 18</v>
      </c>
      <c r="F159" s="26" t="str">
        <f aca="false">VLOOKUP(B159,[1]Planilha8!$X$4:$AD$6629,7,0)</f>
        <v>BOM</v>
      </c>
      <c r="G159" s="27" t="n">
        <v>41142</v>
      </c>
      <c r="H159" s="28" t="n">
        <v>1607.77711111111</v>
      </c>
      <c r="I159" s="29" t="s">
        <v>23</v>
      </c>
      <c r="J159" s="30" t="s">
        <v>33</v>
      </c>
      <c r="K159" s="31" t="n">
        <v>2743281</v>
      </c>
      <c r="L159" s="32" t="n">
        <v>2012001801</v>
      </c>
      <c r="M159" s="33" t="n">
        <v>43465</v>
      </c>
      <c r="N159" s="34" t="n">
        <v>1527.75470048122</v>
      </c>
      <c r="O159" s="35" t="n">
        <v>1</v>
      </c>
      <c r="P159" s="36" t="n">
        <v>0.0833333333333333</v>
      </c>
      <c r="Q159" s="37" t="n">
        <v>0</v>
      </c>
      <c r="R159" s="38" t="n">
        <v>1527.75470048122</v>
      </c>
      <c r="S159" s="39" t="n">
        <v>80.0224106298854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MG159" s="0"/>
      <c r="AMH159" s="0"/>
      <c r="AMI159" s="0"/>
      <c r="AMJ159" s="0"/>
    </row>
    <row r="160" s="4" customFormat="true" ht="125.6" hidden="false" customHeight="false" outlineLevel="0" collapsed="false">
      <c r="A160" s="23" t="s">
        <v>21</v>
      </c>
      <c r="B160" s="24" t="n">
        <v>6085</v>
      </c>
      <c r="C160" s="25" t="n">
        <f aca="false">VLOOKUP(B160,[1]Planilha8!$X$4:$Y$6629,2,0)</f>
        <v>2038899</v>
      </c>
      <c r="D160" s="26" t="s">
        <v>41</v>
      </c>
      <c r="E160" s="26" t="str">
        <f aca="false">VLOOKUP(B160,[1]Planilha8!$X$4:$Z$6629,3,0)</f>
        <v>SDRH</v>
      </c>
      <c r="F160" s="26" t="str">
        <f aca="false">VLOOKUP(B160,[1]Planilha8!$X$4:$AD$6629,7,0)</f>
        <v>BOM</v>
      </c>
      <c r="G160" s="27" t="n">
        <v>41142</v>
      </c>
      <c r="H160" s="28" t="n">
        <v>1607.77711111111</v>
      </c>
      <c r="I160" s="29" t="s">
        <v>23</v>
      </c>
      <c r="J160" s="30" t="s">
        <v>33</v>
      </c>
      <c r="K160" s="31" t="n">
        <v>2743281</v>
      </c>
      <c r="L160" s="32" t="n">
        <v>2012001801</v>
      </c>
      <c r="M160" s="33" t="n">
        <v>43465</v>
      </c>
      <c r="N160" s="34" t="n">
        <v>1527.75470048122</v>
      </c>
      <c r="O160" s="35" t="n">
        <v>1</v>
      </c>
      <c r="P160" s="36" t="n">
        <v>0.0833333333333333</v>
      </c>
      <c r="Q160" s="37" t="n">
        <v>0</v>
      </c>
      <c r="R160" s="38" t="n">
        <v>1527.75470048122</v>
      </c>
      <c r="S160" s="39" t="n">
        <v>80.0224106298854</v>
      </c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MG160" s="0"/>
      <c r="AMH160" s="0"/>
      <c r="AMI160" s="0"/>
      <c r="AMJ160" s="0"/>
    </row>
    <row r="161" s="4" customFormat="true" ht="125.6" hidden="false" customHeight="false" outlineLevel="0" collapsed="false">
      <c r="A161" s="23" t="s">
        <v>21</v>
      </c>
      <c r="B161" s="24" t="n">
        <v>6086</v>
      </c>
      <c r="C161" s="25" t="n">
        <f aca="false">VLOOKUP(B161,[1]Planilha8!$X$4:$Y$6629,2,0)</f>
        <v>2038900</v>
      </c>
      <c r="D161" s="26" t="s">
        <v>41</v>
      </c>
      <c r="E161" s="26" t="str">
        <f aca="false">VLOOKUP(B161,[1]Planilha8!$X$4:$Z$6629,3,0)</f>
        <v>CLINICA CIRÚRGICA</v>
      </c>
      <c r="F161" s="26" t="str">
        <f aca="false">VLOOKUP(B161,[1]Planilha8!$X$4:$AD$6629,7,0)</f>
        <v>BOM</v>
      </c>
      <c r="G161" s="27" t="n">
        <v>41142</v>
      </c>
      <c r="H161" s="28" t="n">
        <v>1607.77711111111</v>
      </c>
      <c r="I161" s="29" t="s">
        <v>23</v>
      </c>
      <c r="J161" s="30" t="s">
        <v>33</v>
      </c>
      <c r="K161" s="31" t="n">
        <v>2743281</v>
      </c>
      <c r="L161" s="32" t="n">
        <v>2012001801</v>
      </c>
      <c r="M161" s="33" t="n">
        <v>43465</v>
      </c>
      <c r="N161" s="34" t="n">
        <v>1527.75470048122</v>
      </c>
      <c r="O161" s="35" t="n">
        <v>1</v>
      </c>
      <c r="P161" s="36" t="n">
        <v>0.0833333333333333</v>
      </c>
      <c r="Q161" s="37" t="n">
        <v>0</v>
      </c>
      <c r="R161" s="38" t="n">
        <v>1527.75470048122</v>
      </c>
      <c r="S161" s="39" t="n">
        <v>80.0224106298854</v>
      </c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MG161" s="0"/>
      <c r="AMH161" s="0"/>
      <c r="AMI161" s="0"/>
      <c r="AMJ161" s="0"/>
    </row>
    <row r="162" s="4" customFormat="true" ht="125.6" hidden="false" customHeight="false" outlineLevel="0" collapsed="false">
      <c r="A162" s="23" t="s">
        <v>21</v>
      </c>
      <c r="B162" s="24" t="n">
        <v>6087</v>
      </c>
      <c r="C162" s="25" t="n">
        <f aca="false">VLOOKUP(B162,[1]Planilha8!$X$4:$Y$6629,2,0)</f>
        <v>2038901</v>
      </c>
      <c r="D162" s="26" t="s">
        <v>41</v>
      </c>
      <c r="E162" s="26" t="str">
        <f aca="false">VLOOKUP(B162,[1]Planilha8!$X$4:$Z$6629,3,0)</f>
        <v>ASTEC</v>
      </c>
      <c r="F162" s="26" t="str">
        <f aca="false">VLOOKUP(B162,[1]Planilha8!$X$4:$AD$6629,7,0)</f>
        <v>BOM</v>
      </c>
      <c r="G162" s="27" t="n">
        <v>41142</v>
      </c>
      <c r="H162" s="28" t="n">
        <v>1607.77711111111</v>
      </c>
      <c r="I162" s="29" t="s">
        <v>23</v>
      </c>
      <c r="J162" s="30" t="s">
        <v>33</v>
      </c>
      <c r="K162" s="31" t="n">
        <v>2743281</v>
      </c>
      <c r="L162" s="32" t="n">
        <v>2012001801</v>
      </c>
      <c r="M162" s="33" t="n">
        <v>43465</v>
      </c>
      <c r="N162" s="34" t="n">
        <v>1527.75470048122</v>
      </c>
      <c r="O162" s="35" t="n">
        <v>1</v>
      </c>
      <c r="P162" s="36" t="n">
        <v>0.0833333333333333</v>
      </c>
      <c r="Q162" s="37" t="n">
        <v>0</v>
      </c>
      <c r="R162" s="38" t="n">
        <v>1527.75470048122</v>
      </c>
      <c r="S162" s="39" t="n">
        <v>80.0224106298854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MG162" s="0"/>
      <c r="AMH162" s="0"/>
      <c r="AMI162" s="0"/>
      <c r="AMJ162" s="0"/>
    </row>
    <row r="163" s="4" customFormat="true" ht="125.6" hidden="false" customHeight="false" outlineLevel="0" collapsed="false">
      <c r="A163" s="23" t="s">
        <v>21</v>
      </c>
      <c r="B163" s="24" t="n">
        <v>6088</v>
      </c>
      <c r="C163" s="25" t="n">
        <f aca="false">VLOOKUP(B163,[1]Planilha8!$X$4:$Y$6629,2,0)</f>
        <v>2038902</v>
      </c>
      <c r="D163" s="26" t="s">
        <v>41</v>
      </c>
      <c r="E163" s="26" t="str">
        <f aca="false">VLOOKUP(B163,[1]Planilha8!$X$4:$Z$6629,3,0)</f>
        <v>ASTEC</v>
      </c>
      <c r="F163" s="26" t="str">
        <f aca="false">VLOOKUP(B163,[1]Planilha8!$X$4:$AD$6629,7,0)</f>
        <v>BOM</v>
      </c>
      <c r="G163" s="27" t="n">
        <v>41142</v>
      </c>
      <c r="H163" s="28" t="n">
        <v>1607.77711111111</v>
      </c>
      <c r="I163" s="29" t="s">
        <v>23</v>
      </c>
      <c r="J163" s="30" t="s">
        <v>33</v>
      </c>
      <c r="K163" s="31" t="n">
        <v>2743281</v>
      </c>
      <c r="L163" s="32" t="n">
        <v>2012001801</v>
      </c>
      <c r="M163" s="33" t="n">
        <v>43465</v>
      </c>
      <c r="N163" s="34" t="n">
        <v>1527.75470048122</v>
      </c>
      <c r="O163" s="35" t="n">
        <v>1</v>
      </c>
      <c r="P163" s="36" t="n">
        <v>0.0833333333333333</v>
      </c>
      <c r="Q163" s="37" t="n">
        <v>0</v>
      </c>
      <c r="R163" s="38" t="n">
        <v>1527.75470048122</v>
      </c>
      <c r="S163" s="39" t="n">
        <v>80.0224106298854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MG163" s="0"/>
      <c r="AMH163" s="0"/>
      <c r="AMI163" s="0"/>
      <c r="AMJ163" s="0"/>
    </row>
    <row r="164" s="4" customFormat="true" ht="125.6" hidden="false" customHeight="false" outlineLevel="0" collapsed="false">
      <c r="A164" s="23" t="s">
        <v>21</v>
      </c>
      <c r="B164" s="24" t="n">
        <v>6089</v>
      </c>
      <c r="C164" s="25" t="n">
        <f aca="false">VLOOKUP(B164,[1]Planilha8!$X$4:$Y$6629,2,0)</f>
        <v>2038903</v>
      </c>
      <c r="D164" s="26" t="s">
        <v>41</v>
      </c>
      <c r="E164" s="26" t="str">
        <f aca="false">VLOOKUP(B164,[1]Planilha8!$X$4:$Z$6629,3,0)</f>
        <v>ADMINISTRAÇÃO - SEDE - GEP</v>
      </c>
      <c r="F164" s="26" t="str">
        <f aca="false">VLOOKUP(B164,[1]Planilha8!$X$4:$AD$6629,7,0)</f>
        <v>BOM</v>
      </c>
      <c r="G164" s="27" t="n">
        <v>41142</v>
      </c>
      <c r="H164" s="28" t="n">
        <v>1607.77711111111</v>
      </c>
      <c r="I164" s="29" t="s">
        <v>23</v>
      </c>
      <c r="J164" s="30" t="s">
        <v>33</v>
      </c>
      <c r="K164" s="31" t="n">
        <v>2743281</v>
      </c>
      <c r="L164" s="32" t="n">
        <v>2012001801</v>
      </c>
      <c r="M164" s="33" t="n">
        <v>43465</v>
      </c>
      <c r="N164" s="34" t="n">
        <v>1527.75470048122</v>
      </c>
      <c r="O164" s="35" t="n">
        <v>1</v>
      </c>
      <c r="P164" s="36" t="n">
        <v>0.0833333333333333</v>
      </c>
      <c r="Q164" s="37" t="n">
        <v>0</v>
      </c>
      <c r="R164" s="38" t="n">
        <v>1527.75470048122</v>
      </c>
      <c r="S164" s="39" t="n">
        <v>80.0224106298854</v>
      </c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MG164" s="0"/>
      <c r="AMH164" s="0"/>
      <c r="AMI164" s="0"/>
      <c r="AMJ164" s="0"/>
    </row>
    <row r="165" s="4" customFormat="true" ht="125.6" hidden="false" customHeight="false" outlineLevel="0" collapsed="false">
      <c r="A165" s="23" t="s">
        <v>21</v>
      </c>
      <c r="B165" s="24" t="n">
        <v>6090</v>
      </c>
      <c r="C165" s="25" t="n">
        <f aca="false">VLOOKUP(B165,[1]Planilha8!$X$4:$Y$6629,2,0)</f>
        <v>2038904</v>
      </c>
      <c r="D165" s="26" t="s">
        <v>41</v>
      </c>
      <c r="E165" s="26" t="str">
        <f aca="false">VLOOKUP(B165,[1]Planilha8!$X$4:$Z$6629,3,0)</f>
        <v>AMBULATÓRIO – CONSULTÓRIO 23</v>
      </c>
      <c r="F165" s="26" t="str">
        <f aca="false">VLOOKUP(B165,[1]Planilha8!$X$4:$AD$6629,7,0)</f>
        <v>BOM</v>
      </c>
      <c r="G165" s="27" t="n">
        <v>41142</v>
      </c>
      <c r="H165" s="28" t="n">
        <v>1607.77711111111</v>
      </c>
      <c r="I165" s="29" t="s">
        <v>23</v>
      </c>
      <c r="J165" s="30" t="s">
        <v>33</v>
      </c>
      <c r="K165" s="31" t="n">
        <v>2743281</v>
      </c>
      <c r="L165" s="32" t="n">
        <v>2012001801</v>
      </c>
      <c r="M165" s="33" t="n">
        <v>43465</v>
      </c>
      <c r="N165" s="34" t="n">
        <v>1527.75470048122</v>
      </c>
      <c r="O165" s="35" t="n">
        <v>1</v>
      </c>
      <c r="P165" s="36" t="n">
        <v>0.0833333333333333</v>
      </c>
      <c r="Q165" s="37" t="n">
        <v>0</v>
      </c>
      <c r="R165" s="38" t="n">
        <v>1527.75470048122</v>
      </c>
      <c r="S165" s="39" t="n">
        <v>80.0224106298854</v>
      </c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MG165" s="0"/>
      <c r="AMH165" s="0"/>
      <c r="AMI165" s="0"/>
      <c r="AMJ165" s="0"/>
    </row>
    <row r="166" s="4" customFormat="true" ht="125.6" hidden="false" customHeight="false" outlineLevel="0" collapsed="false">
      <c r="A166" s="23" t="s">
        <v>21</v>
      </c>
      <c r="B166" s="24" t="n">
        <v>6091</v>
      </c>
      <c r="C166" s="25" t="n">
        <f aca="false">VLOOKUP(B166,[1]Planilha8!$X$4:$Y$6629,2,0)</f>
        <v>2038905</v>
      </c>
      <c r="D166" s="26" t="s">
        <v>41</v>
      </c>
      <c r="E166" s="26" t="str">
        <f aca="false">VLOOKUP(B166,[1]Planilha8!$X$4:$Z$6629,3,0)</f>
        <v>AMBULATÓRIO – CONSULTÓRIO 34</v>
      </c>
      <c r="F166" s="26" t="str">
        <f aca="false">VLOOKUP(B166,[1]Planilha8!$X$4:$AD$6629,7,0)</f>
        <v>BOM</v>
      </c>
      <c r="G166" s="27" t="n">
        <v>41142</v>
      </c>
      <c r="H166" s="28" t="n">
        <v>1607.77711111111</v>
      </c>
      <c r="I166" s="29" t="s">
        <v>23</v>
      </c>
      <c r="J166" s="30" t="s">
        <v>33</v>
      </c>
      <c r="K166" s="31" t="n">
        <v>2743281</v>
      </c>
      <c r="L166" s="32" t="n">
        <v>2012001801</v>
      </c>
      <c r="M166" s="33" t="n">
        <v>43465</v>
      </c>
      <c r="N166" s="34" t="n">
        <v>1527.75470048122</v>
      </c>
      <c r="O166" s="35" t="n">
        <v>1</v>
      </c>
      <c r="P166" s="36" t="n">
        <v>0.0833333333333333</v>
      </c>
      <c r="Q166" s="37" t="n">
        <v>0</v>
      </c>
      <c r="R166" s="38" t="n">
        <v>1527.75470048122</v>
      </c>
      <c r="S166" s="39" t="n">
        <v>80.0224106298854</v>
      </c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MG166" s="0"/>
      <c r="AMH166" s="0"/>
      <c r="AMI166" s="0"/>
      <c r="AMJ166" s="0"/>
    </row>
    <row r="167" s="4" customFormat="true" ht="125.6" hidden="false" customHeight="false" outlineLevel="0" collapsed="false">
      <c r="A167" s="23" t="s">
        <v>21</v>
      </c>
      <c r="B167" s="24" t="n">
        <v>6092</v>
      </c>
      <c r="C167" s="25" t="n">
        <f aca="false">VLOOKUP(B167,[1]Planilha8!$X$4:$Y$6629,2,0)</f>
        <v>2038906</v>
      </c>
      <c r="D167" s="26" t="s">
        <v>41</v>
      </c>
      <c r="E167" s="26" t="str">
        <f aca="false">VLOOKUP(B167,[1]Planilha8!$X$4:$Z$6629,3,0)</f>
        <v>AMBULATÓRIO -CONSULTÓRIO 33</v>
      </c>
      <c r="F167" s="26" t="str">
        <f aca="false">VLOOKUP(B167,[1]Planilha8!$X$4:$AD$6629,7,0)</f>
        <v>BOM</v>
      </c>
      <c r="G167" s="27" t="n">
        <v>41142</v>
      </c>
      <c r="H167" s="28" t="n">
        <v>1607.77711111111</v>
      </c>
      <c r="I167" s="29" t="s">
        <v>23</v>
      </c>
      <c r="J167" s="30" t="s">
        <v>33</v>
      </c>
      <c r="K167" s="31" t="n">
        <v>2743281</v>
      </c>
      <c r="L167" s="32" t="n">
        <v>2012001801</v>
      </c>
      <c r="M167" s="33" t="n">
        <v>43465</v>
      </c>
      <c r="N167" s="34" t="n">
        <v>1527.75470048122</v>
      </c>
      <c r="O167" s="35" t="n">
        <v>1</v>
      </c>
      <c r="P167" s="36" t="n">
        <v>0.0833333333333333</v>
      </c>
      <c r="Q167" s="37" t="n">
        <v>0</v>
      </c>
      <c r="R167" s="38" t="n">
        <v>1527.75470048122</v>
      </c>
      <c r="S167" s="39" t="n">
        <v>80.0224106298854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MG167" s="0"/>
      <c r="AMH167" s="0"/>
      <c r="AMI167" s="0"/>
      <c r="AMJ167" s="0"/>
    </row>
    <row r="168" s="4" customFormat="true" ht="125.6" hidden="false" customHeight="false" outlineLevel="0" collapsed="false">
      <c r="A168" s="23" t="s">
        <v>21</v>
      </c>
      <c r="B168" s="24" t="n">
        <v>6093</v>
      </c>
      <c r="C168" s="25" t="n">
        <f aca="false">VLOOKUP(B168,[1]Planilha8!$X$4:$Y$6629,2,0)</f>
        <v>2038907</v>
      </c>
      <c r="D168" s="26" t="s">
        <v>41</v>
      </c>
      <c r="E168" s="26" t="str">
        <f aca="false">VLOOKUP(B168,[1]Planilha8!$X$4:$Z$6629,3,0)</f>
        <v>AMBULATÓRIO – CONSULTÓRIO 15</v>
      </c>
      <c r="F168" s="26" t="str">
        <f aca="false">VLOOKUP(B168,[1]Planilha8!$X$4:$AD$6629,7,0)</f>
        <v>BOM</v>
      </c>
      <c r="G168" s="27" t="n">
        <v>41142</v>
      </c>
      <c r="H168" s="28" t="n">
        <v>1607.77711111111</v>
      </c>
      <c r="I168" s="29" t="s">
        <v>23</v>
      </c>
      <c r="J168" s="30" t="s">
        <v>33</v>
      </c>
      <c r="K168" s="31" t="n">
        <v>2743281</v>
      </c>
      <c r="L168" s="32" t="n">
        <v>2012001801</v>
      </c>
      <c r="M168" s="33" t="n">
        <v>43465</v>
      </c>
      <c r="N168" s="34" t="n">
        <v>1527.75470048122</v>
      </c>
      <c r="O168" s="35" t="n">
        <v>1</v>
      </c>
      <c r="P168" s="36" t="n">
        <v>0.0833333333333333</v>
      </c>
      <c r="Q168" s="37" t="n">
        <v>0</v>
      </c>
      <c r="R168" s="38" t="n">
        <v>1527.75470048122</v>
      </c>
      <c r="S168" s="39" t="n">
        <v>80.0224106298854</v>
      </c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MG168" s="0"/>
      <c r="AMH168" s="0"/>
      <c r="AMI168" s="0"/>
      <c r="AMJ168" s="0"/>
    </row>
    <row r="169" s="4" customFormat="true" ht="125.6" hidden="false" customHeight="false" outlineLevel="0" collapsed="false">
      <c r="A169" s="23" t="s">
        <v>21</v>
      </c>
      <c r="B169" s="24" t="n">
        <v>6094</v>
      </c>
      <c r="C169" s="25" t="n">
        <f aca="false">VLOOKUP(B169,[1]Planilha8!$X$4:$Y$6629,2,0)</f>
        <v>2038908</v>
      </c>
      <c r="D169" s="26" t="s">
        <v>41</v>
      </c>
      <c r="E169" s="26" t="str">
        <f aca="false">VLOOKUP(B169,[1]Planilha8!$X$4:$Z$6629,3,0)</f>
        <v>ALMOXARIFADO – HGG</v>
      </c>
      <c r="F169" s="26" t="str">
        <f aca="false">VLOOKUP(B169,[1]Planilha8!$X$4:$AD$6629,7,0)</f>
        <v>BOM</v>
      </c>
      <c r="G169" s="27" t="n">
        <v>41142</v>
      </c>
      <c r="H169" s="28" t="n">
        <v>1607.77711111111</v>
      </c>
      <c r="I169" s="29" t="s">
        <v>23</v>
      </c>
      <c r="J169" s="30" t="s">
        <v>33</v>
      </c>
      <c r="K169" s="31" t="n">
        <v>2743281</v>
      </c>
      <c r="L169" s="32" t="n">
        <v>2012001801</v>
      </c>
      <c r="M169" s="33" t="n">
        <v>43465</v>
      </c>
      <c r="N169" s="34" t="n">
        <v>1527.75470048122</v>
      </c>
      <c r="O169" s="35" t="n">
        <v>1</v>
      </c>
      <c r="P169" s="36" t="n">
        <v>0.0833333333333333</v>
      </c>
      <c r="Q169" s="37" t="n">
        <v>0</v>
      </c>
      <c r="R169" s="38" t="n">
        <v>1527.75470048122</v>
      </c>
      <c r="S169" s="39" t="n">
        <v>80.0224106298854</v>
      </c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MG169" s="0"/>
      <c r="AMH169" s="0"/>
      <c r="AMI169" s="0"/>
      <c r="AMJ169" s="0"/>
    </row>
    <row r="170" s="4" customFormat="true" ht="125.6" hidden="false" customHeight="false" outlineLevel="0" collapsed="false">
      <c r="A170" s="23" t="s">
        <v>21</v>
      </c>
      <c r="B170" s="24" t="n">
        <v>6095</v>
      </c>
      <c r="C170" s="25" t="n">
        <f aca="false">VLOOKUP(B170,[1]Planilha8!$X$4:$Y$6629,2,0)</f>
        <v>2038909</v>
      </c>
      <c r="D170" s="26" t="s">
        <v>41</v>
      </c>
      <c r="E170" s="26" t="str">
        <f aca="false">VLOOKUP(B170,[1]Planilha8!$X$4:$Z$6629,3,0)</f>
        <v>ALMOXARIFADO – HGG</v>
      </c>
      <c r="F170" s="26" t="str">
        <f aca="false">VLOOKUP(B170,[1]Planilha8!$X$4:$AD$6629,7,0)</f>
        <v>BOM</v>
      </c>
      <c r="G170" s="27" t="n">
        <v>41142</v>
      </c>
      <c r="H170" s="28" t="n">
        <v>1607.77711111111</v>
      </c>
      <c r="I170" s="29" t="s">
        <v>23</v>
      </c>
      <c r="J170" s="30" t="s">
        <v>33</v>
      </c>
      <c r="K170" s="31" t="n">
        <v>2743281</v>
      </c>
      <c r="L170" s="32" t="n">
        <v>2012001801</v>
      </c>
      <c r="M170" s="33" t="n">
        <v>43465</v>
      </c>
      <c r="N170" s="34" t="n">
        <v>1527.75470048122</v>
      </c>
      <c r="O170" s="35" t="n">
        <v>1</v>
      </c>
      <c r="P170" s="36" t="n">
        <v>0.0833333333333333</v>
      </c>
      <c r="Q170" s="37" t="n">
        <v>0</v>
      </c>
      <c r="R170" s="38" t="n">
        <v>1527.75470048122</v>
      </c>
      <c r="S170" s="39" t="n">
        <v>80.0224106298854</v>
      </c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MG170" s="0"/>
      <c r="AMH170" s="0"/>
      <c r="AMI170" s="0"/>
      <c r="AMJ170" s="0"/>
    </row>
    <row r="171" s="4" customFormat="true" ht="125.6" hidden="false" customHeight="false" outlineLevel="0" collapsed="false">
      <c r="A171" s="23" t="s">
        <v>21</v>
      </c>
      <c r="B171" s="24" t="n">
        <v>6096</v>
      </c>
      <c r="C171" s="25" t="n">
        <f aca="false">VLOOKUP(B171,[1]Planilha8!$X$4:$Y$6629,2,0)</f>
        <v>2038910</v>
      </c>
      <c r="D171" s="26" t="s">
        <v>41</v>
      </c>
      <c r="E171" s="26" t="str">
        <f aca="false">VLOOKUP(B171,[1]Planilha8!$X$4:$Z$6629,3,0)</f>
        <v>ASTEC</v>
      </c>
      <c r="F171" s="26" t="str">
        <f aca="false">VLOOKUP(B171,[1]Planilha8!$X$4:$AD$6629,7,0)</f>
        <v>BOM</v>
      </c>
      <c r="G171" s="27" t="n">
        <v>41142</v>
      </c>
      <c r="H171" s="28" t="n">
        <v>1607.77711111111</v>
      </c>
      <c r="I171" s="29" t="s">
        <v>23</v>
      </c>
      <c r="J171" s="30" t="s">
        <v>33</v>
      </c>
      <c r="K171" s="31" t="n">
        <v>2743281</v>
      </c>
      <c r="L171" s="32" t="n">
        <v>2012001801</v>
      </c>
      <c r="M171" s="33" t="n">
        <v>43465</v>
      </c>
      <c r="N171" s="34" t="n">
        <v>1527.75470048122</v>
      </c>
      <c r="O171" s="35" t="n">
        <v>1</v>
      </c>
      <c r="P171" s="36" t="n">
        <v>0.0833333333333333</v>
      </c>
      <c r="Q171" s="37" t="n">
        <v>0</v>
      </c>
      <c r="R171" s="38" t="n">
        <v>1527.75470048122</v>
      </c>
      <c r="S171" s="39" t="n">
        <v>80.0224106298854</v>
      </c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MG171" s="0"/>
      <c r="AMH171" s="0"/>
      <c r="AMI171" s="0"/>
      <c r="AMJ171" s="0"/>
    </row>
    <row r="172" s="4" customFormat="true" ht="125.6" hidden="false" customHeight="false" outlineLevel="0" collapsed="false">
      <c r="A172" s="23" t="s">
        <v>21</v>
      </c>
      <c r="B172" s="24" t="n">
        <v>6097</v>
      </c>
      <c r="C172" s="25" t="n">
        <f aca="false">VLOOKUP(B172,[1]Planilha8!$X$4:$Y$6629,2,0)</f>
        <v>2038911</v>
      </c>
      <c r="D172" s="26" t="s">
        <v>41</v>
      </c>
      <c r="E172" s="26" t="str">
        <f aca="false">VLOOKUP(B172,[1]Planilha8!$X$4:$Z$6629,3,0)</f>
        <v>AMBULATÓRIO – CONSULTÓRIO 30</v>
      </c>
      <c r="F172" s="26" t="str">
        <f aca="false">VLOOKUP(B172,[1]Planilha8!$X$4:$AD$6629,7,0)</f>
        <v>BOM</v>
      </c>
      <c r="G172" s="27" t="n">
        <v>41142</v>
      </c>
      <c r="H172" s="28" t="n">
        <v>1607.77711111111</v>
      </c>
      <c r="I172" s="29" t="s">
        <v>23</v>
      </c>
      <c r="J172" s="30" t="s">
        <v>33</v>
      </c>
      <c r="K172" s="31" t="n">
        <v>2743281</v>
      </c>
      <c r="L172" s="32" t="n">
        <v>2012001801</v>
      </c>
      <c r="M172" s="33" t="n">
        <v>43465</v>
      </c>
      <c r="N172" s="34" t="n">
        <v>1527.75470048122</v>
      </c>
      <c r="O172" s="35" t="n">
        <v>1</v>
      </c>
      <c r="P172" s="36" t="n">
        <v>0.0833333333333333</v>
      </c>
      <c r="Q172" s="37" t="n">
        <v>0</v>
      </c>
      <c r="R172" s="38" t="n">
        <v>1527.75470048122</v>
      </c>
      <c r="S172" s="39" t="n">
        <v>80.0224106298854</v>
      </c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MG172" s="0"/>
      <c r="AMH172" s="0"/>
      <c r="AMI172" s="0"/>
      <c r="AMJ172" s="0"/>
    </row>
    <row r="173" s="4" customFormat="true" ht="125.6" hidden="false" customHeight="false" outlineLevel="0" collapsed="false">
      <c r="A173" s="23" t="s">
        <v>21</v>
      </c>
      <c r="B173" s="24" t="n">
        <v>6098</v>
      </c>
      <c r="C173" s="25" t="n">
        <f aca="false">VLOOKUP(B173,[1]Planilha8!$X$4:$Y$6629,2,0)</f>
        <v>2038912</v>
      </c>
      <c r="D173" s="26" t="s">
        <v>41</v>
      </c>
      <c r="E173" s="26" t="str">
        <f aca="false">VLOOKUP(B173,[1]Planilha8!$X$4:$Z$6629,3,0)</f>
        <v>AMBULATÓRIO -CONSULTÓRIO21C</v>
      </c>
      <c r="F173" s="26" t="str">
        <f aca="false">VLOOKUP(B173,[1]Planilha8!$X$4:$AD$6629,7,0)</f>
        <v>BOM</v>
      </c>
      <c r="G173" s="27" t="n">
        <v>41142</v>
      </c>
      <c r="H173" s="28" t="n">
        <v>1607.77711111111</v>
      </c>
      <c r="I173" s="29" t="s">
        <v>23</v>
      </c>
      <c r="J173" s="30" t="s">
        <v>33</v>
      </c>
      <c r="K173" s="31" t="n">
        <v>2743281</v>
      </c>
      <c r="L173" s="32" t="n">
        <v>2012001801</v>
      </c>
      <c r="M173" s="33" t="n">
        <v>43465</v>
      </c>
      <c r="N173" s="34" t="n">
        <v>1527.75470048122</v>
      </c>
      <c r="O173" s="35" t="n">
        <v>1</v>
      </c>
      <c r="P173" s="36" t="n">
        <v>0.0833333333333333</v>
      </c>
      <c r="Q173" s="37" t="n">
        <v>0</v>
      </c>
      <c r="R173" s="38" t="n">
        <v>1527.75470048122</v>
      </c>
      <c r="S173" s="39" t="n">
        <v>80.0224106298854</v>
      </c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MG173" s="0"/>
      <c r="AMH173" s="0"/>
      <c r="AMI173" s="0"/>
      <c r="AMJ173" s="0"/>
    </row>
    <row r="174" s="4" customFormat="true" ht="58.1" hidden="false" customHeight="false" outlineLevel="0" collapsed="false">
      <c r="A174" s="23" t="s">
        <v>21</v>
      </c>
      <c r="B174" s="24" t="n">
        <v>6144</v>
      </c>
      <c r="C174" s="25" t="n">
        <f aca="false">VLOOKUP(B174,[1]Planilha8!$X$4:$Y$6629,2,0)</f>
        <v>2038913</v>
      </c>
      <c r="D174" s="26" t="s">
        <v>42</v>
      </c>
      <c r="E174" s="26" t="str">
        <f aca="false">VLOOKUP(B174,[1]Planilha8!$X$4:$Z$6629,3,0)</f>
        <v>ADMINISTRAÇÃO - SEDE - ASTEC</v>
      </c>
      <c r="F174" s="26" t="str">
        <f aca="false">VLOOKUP(B174,[1]Planilha8!$X$4:$AD$6629,7,0)</f>
        <v>BOM</v>
      </c>
      <c r="G174" s="27" t="n">
        <v>41142</v>
      </c>
      <c r="H174" s="28" t="n">
        <v>278.21</v>
      </c>
      <c r="I174" s="29" t="s">
        <v>23</v>
      </c>
      <c r="J174" s="30" t="s">
        <v>33</v>
      </c>
      <c r="K174" s="31" t="n">
        <v>2743281</v>
      </c>
      <c r="L174" s="32" t="n">
        <v>2012001801</v>
      </c>
      <c r="M174" s="33" t="n">
        <v>43465</v>
      </c>
      <c r="N174" s="34" t="n">
        <v>170.435329843305</v>
      </c>
      <c r="O174" s="35" t="n">
        <v>0.25</v>
      </c>
      <c r="P174" s="36" t="n">
        <v>0.0208333333333333</v>
      </c>
      <c r="Q174" s="37" t="n">
        <v>5.79604166666667</v>
      </c>
      <c r="R174" s="38" t="n">
        <v>176.231371509971</v>
      </c>
      <c r="S174" s="39" t="n">
        <v>101.978628490029</v>
      </c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MG174" s="0"/>
      <c r="AMH174" s="0"/>
      <c r="AMI174" s="0"/>
      <c r="AMJ174" s="0"/>
    </row>
    <row r="175" s="4" customFormat="true" ht="58.1" hidden="false" customHeight="false" outlineLevel="0" collapsed="false">
      <c r="A175" s="23" t="s">
        <v>21</v>
      </c>
      <c r="B175" s="24" t="n">
        <v>6145</v>
      </c>
      <c r="C175" s="25" t="n">
        <f aca="false">VLOOKUP(B175,[1]Planilha8!$X$4:$Y$6629,2,0)</f>
        <v>2038914</v>
      </c>
      <c r="D175" s="26" t="s">
        <v>42</v>
      </c>
      <c r="E175" s="26" t="str">
        <f aca="false">VLOOKUP(B175,[1]Planilha8!$X$4:$Z$6629,3,0)</f>
        <v>ADMINISTRAÇÃO - SEDE - COAF</v>
      </c>
      <c r="F175" s="26" t="str">
        <f aca="false">VLOOKUP(B175,[1]Planilha8!$X$4:$AD$6629,7,0)</f>
        <v>BOM</v>
      </c>
      <c r="G175" s="27" t="n">
        <v>41142</v>
      </c>
      <c r="H175" s="28" t="n">
        <v>278.21</v>
      </c>
      <c r="I175" s="29" t="s">
        <v>23</v>
      </c>
      <c r="J175" s="30" t="s">
        <v>33</v>
      </c>
      <c r="K175" s="31" t="n">
        <v>2743281</v>
      </c>
      <c r="L175" s="32" t="n">
        <v>2012001801</v>
      </c>
      <c r="M175" s="33" t="n">
        <v>43465</v>
      </c>
      <c r="N175" s="34" t="n">
        <v>170.435329843305</v>
      </c>
      <c r="O175" s="35" t="n">
        <v>0.25</v>
      </c>
      <c r="P175" s="36" t="n">
        <v>0.0208333333333333</v>
      </c>
      <c r="Q175" s="37" t="n">
        <v>5.79604166666667</v>
      </c>
      <c r="R175" s="38" t="n">
        <v>176.231371509971</v>
      </c>
      <c r="S175" s="39" t="n">
        <v>101.978628490029</v>
      </c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MG175" s="0"/>
      <c r="AMH175" s="0"/>
      <c r="AMI175" s="0"/>
      <c r="AMJ175" s="0"/>
    </row>
    <row r="176" s="4" customFormat="true" ht="35.6" hidden="false" customHeight="false" outlineLevel="0" collapsed="false">
      <c r="A176" s="23" t="s">
        <v>21</v>
      </c>
      <c r="B176" s="24" t="n">
        <v>6146</v>
      </c>
      <c r="C176" s="25" t="n">
        <f aca="false">VLOOKUP(B176,[1]Planilha8!$X$4:$Y$6629,2,0)</f>
        <v>2038915</v>
      </c>
      <c r="D176" s="26" t="s">
        <v>42</v>
      </c>
      <c r="E176" s="26" t="str">
        <f aca="false">VLOOKUP(B176,[1]Planilha8!$X$4:$Z$6629,3,0)</f>
        <v>FARMÁCIA</v>
      </c>
      <c r="F176" s="26" t="str">
        <f aca="false">VLOOKUP(B176,[1]Planilha8!$X$4:$AD$6629,7,0)</f>
        <v>BOM</v>
      </c>
      <c r="G176" s="27" t="n">
        <v>41142</v>
      </c>
      <c r="H176" s="28" t="n">
        <v>278.21</v>
      </c>
      <c r="I176" s="29" t="s">
        <v>23</v>
      </c>
      <c r="J176" s="30" t="s">
        <v>33</v>
      </c>
      <c r="K176" s="31" t="n">
        <v>2743281</v>
      </c>
      <c r="L176" s="32" t="n">
        <v>2012001801</v>
      </c>
      <c r="M176" s="33" t="n">
        <v>43465</v>
      </c>
      <c r="N176" s="34" t="n">
        <v>170.435329843305</v>
      </c>
      <c r="O176" s="35" t="n">
        <v>0.25</v>
      </c>
      <c r="P176" s="36" t="n">
        <v>0.0208333333333333</v>
      </c>
      <c r="Q176" s="37" t="n">
        <v>5.79604166666667</v>
      </c>
      <c r="R176" s="38" t="n">
        <v>176.231371509971</v>
      </c>
      <c r="S176" s="39" t="n">
        <v>101.978628490029</v>
      </c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MG176" s="0"/>
      <c r="AMH176" s="0"/>
      <c r="AMI176" s="0"/>
      <c r="AMJ176" s="0"/>
    </row>
    <row r="177" s="4" customFormat="true" ht="58.1" hidden="false" customHeight="false" outlineLevel="0" collapsed="false">
      <c r="A177" s="23" t="s">
        <v>21</v>
      </c>
      <c r="B177" s="24" t="n">
        <v>6147</v>
      </c>
      <c r="C177" s="25" t="n">
        <f aca="false">VLOOKUP(B177,[1]Planilha8!$X$4:$Y$6629,2,0)</f>
        <v>2038916</v>
      </c>
      <c r="D177" s="26" t="s">
        <v>42</v>
      </c>
      <c r="E177" s="26" t="str">
        <f aca="false">VLOOKUP(B177,[1]Planilha8!$X$4:$Z$6629,3,0)</f>
        <v>SALA COORDENAÇÃO NUTRIÇÃO</v>
      </c>
      <c r="F177" s="26" t="str">
        <f aca="false">VLOOKUP(B177,[1]Planilha8!$X$4:$AD$6629,7,0)</f>
        <v>BOM</v>
      </c>
      <c r="G177" s="27" t="n">
        <v>41142</v>
      </c>
      <c r="H177" s="28" t="n">
        <v>278.21</v>
      </c>
      <c r="I177" s="29" t="s">
        <v>23</v>
      </c>
      <c r="J177" s="30" t="s">
        <v>33</v>
      </c>
      <c r="K177" s="31" t="n">
        <v>2743281</v>
      </c>
      <c r="L177" s="32" t="n">
        <v>2012001801</v>
      </c>
      <c r="M177" s="33" t="n">
        <v>43465</v>
      </c>
      <c r="N177" s="34" t="n">
        <v>170.435329843305</v>
      </c>
      <c r="O177" s="35" t="n">
        <v>0.25</v>
      </c>
      <c r="P177" s="36" t="n">
        <v>0.0208333333333333</v>
      </c>
      <c r="Q177" s="37" t="n">
        <v>5.79604166666667</v>
      </c>
      <c r="R177" s="38" t="n">
        <v>176.231371509971</v>
      </c>
      <c r="S177" s="39" t="n">
        <v>101.978628490029</v>
      </c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MG177" s="0"/>
      <c r="AMH177" s="0"/>
      <c r="AMI177" s="0"/>
      <c r="AMJ177" s="0"/>
    </row>
    <row r="178" s="4" customFormat="true" ht="35.6" hidden="false" customHeight="false" outlineLevel="0" collapsed="false">
      <c r="A178" s="23" t="s">
        <v>21</v>
      </c>
      <c r="B178" s="24" t="n">
        <v>6148</v>
      </c>
      <c r="C178" s="25" t="n">
        <f aca="false">VLOOKUP(B178,[1]Planilha8!$X$4:$Y$6629,2,0)</f>
        <v>2038917</v>
      </c>
      <c r="D178" s="26" t="s">
        <v>42</v>
      </c>
      <c r="E178" s="26" t="str">
        <f aca="false">VLOOKUP(B178,[1]Planilha8!$X$4:$Z$6629,3,0)</f>
        <v>FARMÁCIA – DOSE</v>
      </c>
      <c r="F178" s="26" t="str">
        <f aca="false">VLOOKUP(B178,[1]Planilha8!$X$4:$AD$6629,7,0)</f>
        <v>BOM</v>
      </c>
      <c r="G178" s="27" t="n">
        <v>41142</v>
      </c>
      <c r="H178" s="28" t="n">
        <v>278.21</v>
      </c>
      <c r="I178" s="29" t="s">
        <v>23</v>
      </c>
      <c r="J178" s="30" t="s">
        <v>33</v>
      </c>
      <c r="K178" s="31" t="n">
        <v>2743281</v>
      </c>
      <c r="L178" s="32" t="n">
        <v>2012001801</v>
      </c>
      <c r="M178" s="33" t="n">
        <v>43465</v>
      </c>
      <c r="N178" s="34" t="n">
        <v>170.435329843305</v>
      </c>
      <c r="O178" s="35" t="n">
        <v>0.25</v>
      </c>
      <c r="P178" s="36" t="n">
        <v>0.0208333333333333</v>
      </c>
      <c r="Q178" s="37" t="n">
        <v>5.79604166666667</v>
      </c>
      <c r="R178" s="38" t="n">
        <v>176.231371509971</v>
      </c>
      <c r="S178" s="39" t="n">
        <v>101.978628490029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MG178" s="0"/>
      <c r="AMH178" s="0"/>
      <c r="AMI178" s="0"/>
      <c r="AMJ178" s="0"/>
    </row>
    <row r="179" s="4" customFormat="true" ht="58.1" hidden="false" customHeight="false" outlineLevel="0" collapsed="false">
      <c r="A179" s="23" t="s">
        <v>21</v>
      </c>
      <c r="B179" s="24" t="n">
        <v>6149</v>
      </c>
      <c r="C179" s="25" t="n">
        <f aca="false">VLOOKUP(B179,[1]Planilha8!$X$4:$Y$6629,2,0)</f>
        <v>2038918</v>
      </c>
      <c r="D179" s="26" t="s">
        <v>42</v>
      </c>
      <c r="E179" s="26" t="str">
        <f aca="false">VLOOKUP(B179,[1]Planilha8!$X$4:$Z$6629,3,0)</f>
        <v>ADMINISTRAÇÃO - SEDE - ASTEC</v>
      </c>
      <c r="F179" s="26" t="str">
        <f aca="false">VLOOKUP(B179,[1]Planilha8!$X$4:$AD$6629,7,0)</f>
        <v>BOM</v>
      </c>
      <c r="G179" s="27" t="n">
        <v>41142</v>
      </c>
      <c r="H179" s="28" t="n">
        <v>278.21</v>
      </c>
      <c r="I179" s="29" t="s">
        <v>23</v>
      </c>
      <c r="J179" s="30" t="s">
        <v>33</v>
      </c>
      <c r="K179" s="31" t="n">
        <v>2743281</v>
      </c>
      <c r="L179" s="32" t="n">
        <v>2012001801</v>
      </c>
      <c r="M179" s="33" t="n">
        <v>43465</v>
      </c>
      <c r="N179" s="34" t="n">
        <v>170.435329843305</v>
      </c>
      <c r="O179" s="35" t="n">
        <v>0.25</v>
      </c>
      <c r="P179" s="36" t="n">
        <v>0.0208333333333333</v>
      </c>
      <c r="Q179" s="37" t="n">
        <v>5.79604166666667</v>
      </c>
      <c r="R179" s="38" t="n">
        <v>176.231371509971</v>
      </c>
      <c r="S179" s="39" t="n">
        <v>101.978628490029</v>
      </c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MG179" s="0"/>
      <c r="AMH179" s="0"/>
      <c r="AMI179" s="0"/>
      <c r="AMJ179" s="0"/>
    </row>
    <row r="180" s="4" customFormat="true" ht="69.35" hidden="false" customHeight="false" outlineLevel="0" collapsed="false">
      <c r="A180" s="23" t="s">
        <v>21</v>
      </c>
      <c r="B180" s="24" t="n">
        <v>6150</v>
      </c>
      <c r="C180" s="25" t="n">
        <f aca="false">VLOOKUP(B180,[1]Planilha8!$X$4:$Y$6629,2,0)</f>
        <v>2038919</v>
      </c>
      <c r="D180" s="26" t="s">
        <v>42</v>
      </c>
      <c r="E180" s="26" t="str">
        <f aca="false">VLOOKUP(B180,[1]Planilha8!$X$4:$Z$6629,3,0)</f>
        <v>AMBULATÓRIO – CONSULTÓRIO 16</v>
      </c>
      <c r="F180" s="26" t="str">
        <f aca="false">VLOOKUP(B180,[1]Planilha8!$X$4:$AD$6629,7,0)</f>
        <v>BOM</v>
      </c>
      <c r="G180" s="27" t="n">
        <v>41142</v>
      </c>
      <c r="H180" s="28" t="n">
        <v>278.21</v>
      </c>
      <c r="I180" s="29" t="s">
        <v>23</v>
      </c>
      <c r="J180" s="30" t="s">
        <v>33</v>
      </c>
      <c r="K180" s="31" t="n">
        <v>2743281</v>
      </c>
      <c r="L180" s="32" t="n">
        <v>2012001801</v>
      </c>
      <c r="M180" s="33" t="n">
        <v>43465</v>
      </c>
      <c r="N180" s="34" t="n">
        <v>170.435329843305</v>
      </c>
      <c r="O180" s="35" t="n">
        <v>0.25</v>
      </c>
      <c r="P180" s="36" t="n">
        <v>0.0208333333333333</v>
      </c>
      <c r="Q180" s="37" t="n">
        <v>5.79604166666667</v>
      </c>
      <c r="R180" s="38" t="n">
        <v>176.231371509971</v>
      </c>
      <c r="S180" s="39" t="n">
        <v>101.978628490029</v>
      </c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MG180" s="0"/>
      <c r="AMH180" s="0"/>
      <c r="AMI180" s="0"/>
      <c r="AMJ180" s="0"/>
    </row>
    <row r="181" s="4" customFormat="true" ht="58.1" hidden="false" customHeight="false" outlineLevel="0" collapsed="false">
      <c r="A181" s="23" t="s">
        <v>21</v>
      </c>
      <c r="B181" s="24" t="n">
        <v>6151</v>
      </c>
      <c r="C181" s="25" t="n">
        <f aca="false">VLOOKUP(B181,[1]Planilha8!$X$4:$Y$6629,2,0)</f>
        <v>2038920</v>
      </c>
      <c r="D181" s="26" t="s">
        <v>42</v>
      </c>
      <c r="E181" s="26" t="str">
        <f aca="false">VLOOKUP(B181,[1]Planilha8!$X$4:$Z$6629,3,0)</f>
        <v>ADMINISTRAÇÃO - SEDE - GECOM</v>
      </c>
      <c r="F181" s="26" t="str">
        <f aca="false">VLOOKUP(B181,[1]Planilha8!$X$4:$AD$6629,7,0)</f>
        <v>BOM</v>
      </c>
      <c r="G181" s="27" t="n">
        <v>41142</v>
      </c>
      <c r="H181" s="28" t="n">
        <v>278.21</v>
      </c>
      <c r="I181" s="29" t="s">
        <v>23</v>
      </c>
      <c r="J181" s="30" t="s">
        <v>33</v>
      </c>
      <c r="K181" s="31" t="n">
        <v>2743281</v>
      </c>
      <c r="L181" s="32" t="n">
        <v>2012001801</v>
      </c>
      <c r="M181" s="33" t="n">
        <v>43465</v>
      </c>
      <c r="N181" s="34" t="n">
        <v>170.435329843305</v>
      </c>
      <c r="O181" s="35" t="n">
        <v>0.25</v>
      </c>
      <c r="P181" s="36" t="n">
        <v>0.0208333333333333</v>
      </c>
      <c r="Q181" s="37" t="n">
        <v>5.79604166666667</v>
      </c>
      <c r="R181" s="38" t="n">
        <v>176.231371509971</v>
      </c>
      <c r="S181" s="39" t="n">
        <v>101.978628490029</v>
      </c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MG181" s="0"/>
      <c r="AMH181" s="0"/>
      <c r="AMI181" s="0"/>
      <c r="AMJ181" s="0"/>
    </row>
    <row r="182" s="4" customFormat="true" ht="35.6" hidden="false" customHeight="false" outlineLevel="0" collapsed="false">
      <c r="A182" s="23" t="s">
        <v>21</v>
      </c>
      <c r="B182" s="24" t="n">
        <v>6152</v>
      </c>
      <c r="C182" s="25" t="n">
        <f aca="false">VLOOKUP(B182,[1]Planilha8!$X$4:$Y$6629,2,0)</f>
        <v>2038921</v>
      </c>
      <c r="D182" s="26" t="s">
        <v>42</v>
      </c>
      <c r="E182" s="26" t="str">
        <f aca="false">VLOOKUP(B182,[1]Planilha8!$X$4:$Z$6629,3,0)</f>
        <v>FARMÁCIA</v>
      </c>
      <c r="F182" s="26" t="str">
        <f aca="false">VLOOKUP(B182,[1]Planilha8!$X$4:$AD$6629,7,0)</f>
        <v>BOM</v>
      </c>
      <c r="G182" s="27" t="n">
        <v>41142</v>
      </c>
      <c r="H182" s="28" t="n">
        <v>278.21</v>
      </c>
      <c r="I182" s="29" t="s">
        <v>23</v>
      </c>
      <c r="J182" s="30" t="s">
        <v>33</v>
      </c>
      <c r="K182" s="31" t="n">
        <v>2743281</v>
      </c>
      <c r="L182" s="32" t="n">
        <v>2012001801</v>
      </c>
      <c r="M182" s="33" t="n">
        <v>43465</v>
      </c>
      <c r="N182" s="34" t="n">
        <v>170.435329843305</v>
      </c>
      <c r="O182" s="35" t="n">
        <v>0.25</v>
      </c>
      <c r="P182" s="36" t="n">
        <v>0.0208333333333333</v>
      </c>
      <c r="Q182" s="37" t="n">
        <v>5.79604166666667</v>
      </c>
      <c r="R182" s="38" t="n">
        <v>176.231371509971</v>
      </c>
      <c r="S182" s="39" t="n">
        <v>101.978628490029</v>
      </c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MG182" s="0"/>
      <c r="AMH182" s="0"/>
      <c r="AMI182" s="0"/>
      <c r="AMJ182" s="0"/>
    </row>
    <row r="183" s="4" customFormat="true" ht="35.6" hidden="false" customHeight="false" outlineLevel="0" collapsed="false">
      <c r="A183" s="23" t="s">
        <v>21</v>
      </c>
      <c r="B183" s="24" t="n">
        <v>6153</v>
      </c>
      <c r="C183" s="25" t="n">
        <f aca="false">VLOOKUP(B183,[1]Planilha8!$X$4:$Y$6629,2,0)</f>
        <v>2038922</v>
      </c>
      <c r="D183" s="26" t="s">
        <v>42</v>
      </c>
      <c r="E183" s="26" t="str">
        <f aca="false">VLOOKUP(B183,[1]Planilha8!$X$4:$Z$6629,3,0)</f>
        <v>FARMÁCIA – DOSE</v>
      </c>
      <c r="F183" s="26" t="str">
        <f aca="false">VLOOKUP(B183,[1]Planilha8!$X$4:$AD$6629,7,0)</f>
        <v>BOM</v>
      </c>
      <c r="G183" s="27" t="n">
        <v>41142</v>
      </c>
      <c r="H183" s="28" t="n">
        <v>278.21</v>
      </c>
      <c r="I183" s="29" t="s">
        <v>23</v>
      </c>
      <c r="J183" s="30" t="s">
        <v>33</v>
      </c>
      <c r="K183" s="31" t="n">
        <v>2743281</v>
      </c>
      <c r="L183" s="32" t="n">
        <v>2012001801</v>
      </c>
      <c r="M183" s="33" t="n">
        <v>43465</v>
      </c>
      <c r="N183" s="34" t="n">
        <v>170.435329843305</v>
      </c>
      <c r="O183" s="35" t="n">
        <v>0.25</v>
      </c>
      <c r="P183" s="36" t="n">
        <v>0.0208333333333333</v>
      </c>
      <c r="Q183" s="37" t="n">
        <v>5.79604166666667</v>
      </c>
      <c r="R183" s="38" t="n">
        <v>176.231371509971</v>
      </c>
      <c r="S183" s="39" t="n">
        <v>101.978628490029</v>
      </c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MG183" s="0"/>
      <c r="AMH183" s="0"/>
      <c r="AMI183" s="0"/>
      <c r="AMJ183" s="0"/>
    </row>
    <row r="184" s="4" customFormat="true" ht="58.1" hidden="false" customHeight="false" outlineLevel="0" collapsed="false">
      <c r="A184" s="23" t="s">
        <v>21</v>
      </c>
      <c r="B184" s="24" t="n">
        <v>6154</v>
      </c>
      <c r="C184" s="25" t="n">
        <f aca="false">VLOOKUP(B184,[1]Planilha8!$X$4:$Y$6629,2,0)</f>
        <v>2038923</v>
      </c>
      <c r="D184" s="26" t="s">
        <v>42</v>
      </c>
      <c r="E184" s="26" t="str">
        <f aca="false">VLOOKUP(B184,[1]Planilha8!$X$4:$Z$6629,3,0)</f>
        <v>ADMINISTRAÇÃO - SEDE - GRH</v>
      </c>
      <c r="F184" s="26" t="str">
        <f aca="false">VLOOKUP(B184,[1]Planilha8!$X$4:$AD$6629,7,0)</f>
        <v>BOM</v>
      </c>
      <c r="G184" s="27" t="n">
        <v>41142</v>
      </c>
      <c r="H184" s="28" t="n">
        <v>278.21</v>
      </c>
      <c r="I184" s="29" t="s">
        <v>23</v>
      </c>
      <c r="J184" s="30" t="s">
        <v>33</v>
      </c>
      <c r="K184" s="31" t="n">
        <v>2743281</v>
      </c>
      <c r="L184" s="32" t="n">
        <v>2012001801</v>
      </c>
      <c r="M184" s="33" t="n">
        <v>43465</v>
      </c>
      <c r="N184" s="34" t="n">
        <v>170.435329843305</v>
      </c>
      <c r="O184" s="35" t="n">
        <v>0.25</v>
      </c>
      <c r="P184" s="36" t="n">
        <v>0.0208333333333333</v>
      </c>
      <c r="Q184" s="37" t="n">
        <v>5.79604166666667</v>
      </c>
      <c r="R184" s="38" t="n">
        <v>176.231371509971</v>
      </c>
      <c r="S184" s="39" t="n">
        <v>101.978628490029</v>
      </c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MG184" s="0"/>
      <c r="AMH184" s="0"/>
      <c r="AMI184" s="0"/>
      <c r="AMJ184" s="0"/>
    </row>
    <row r="185" s="4" customFormat="true" ht="46.85" hidden="false" customHeight="false" outlineLevel="0" collapsed="false">
      <c r="A185" s="23" t="s">
        <v>21</v>
      </c>
      <c r="B185" s="24" t="n">
        <v>6155</v>
      </c>
      <c r="C185" s="25" t="n">
        <f aca="false">VLOOKUP(B185,[1]Planilha8!$X$4:$Y$6629,2,0)</f>
        <v>2038924</v>
      </c>
      <c r="D185" s="26" t="s">
        <v>42</v>
      </c>
      <c r="E185" s="26" t="str">
        <f aca="false">VLOOKUP(B185,[1]Planilha8!$X$4:$Z$6629,3,0)</f>
        <v>CHI – NÚCLEO OPERACIONAL</v>
      </c>
      <c r="F185" s="26" t="str">
        <f aca="false">VLOOKUP(B185,[1]Planilha8!$X$4:$AD$6629,7,0)</f>
        <v>BOM</v>
      </c>
      <c r="G185" s="27" t="n">
        <v>41142</v>
      </c>
      <c r="H185" s="28" t="n">
        <v>278.21</v>
      </c>
      <c r="I185" s="29" t="s">
        <v>23</v>
      </c>
      <c r="J185" s="30" t="s">
        <v>33</v>
      </c>
      <c r="K185" s="31" t="n">
        <v>2743281</v>
      </c>
      <c r="L185" s="32" t="n">
        <v>2012001801</v>
      </c>
      <c r="M185" s="33" t="n">
        <v>43465</v>
      </c>
      <c r="N185" s="34" t="n">
        <v>170.435329843305</v>
      </c>
      <c r="O185" s="35" t="n">
        <v>0.25</v>
      </c>
      <c r="P185" s="36" t="n">
        <v>0.0208333333333333</v>
      </c>
      <c r="Q185" s="37" t="n">
        <v>5.79604166666667</v>
      </c>
      <c r="R185" s="38" t="n">
        <v>176.231371509971</v>
      </c>
      <c r="S185" s="39" t="n">
        <v>101.978628490029</v>
      </c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MG185" s="0"/>
      <c r="AMH185" s="0"/>
      <c r="AMI185" s="0"/>
      <c r="AMJ185" s="0"/>
    </row>
    <row r="186" s="4" customFormat="true" ht="46.85" hidden="false" customHeight="false" outlineLevel="0" collapsed="false">
      <c r="A186" s="23" t="s">
        <v>21</v>
      </c>
      <c r="B186" s="24" t="n">
        <v>6156</v>
      </c>
      <c r="C186" s="25" t="n">
        <f aca="false">VLOOKUP(B186,[1]Planilha8!$X$4:$Y$6629,2,0)</f>
        <v>2038925</v>
      </c>
      <c r="D186" s="26" t="s">
        <v>42</v>
      </c>
      <c r="E186" s="26" t="str">
        <f aca="false">VLOOKUP(B186,[1]Planilha8!$X$4:$Z$6629,3,0)</f>
        <v>CHI – NÚCLEO OPERACIONAL</v>
      </c>
      <c r="F186" s="26" t="str">
        <f aca="false">VLOOKUP(B186,[1]Planilha8!$X$4:$AD$6629,7,0)</f>
        <v>BOM</v>
      </c>
      <c r="G186" s="27" t="n">
        <v>41142</v>
      </c>
      <c r="H186" s="28" t="n">
        <v>278.21</v>
      </c>
      <c r="I186" s="29" t="s">
        <v>23</v>
      </c>
      <c r="J186" s="30" t="s">
        <v>33</v>
      </c>
      <c r="K186" s="31" t="n">
        <v>2743281</v>
      </c>
      <c r="L186" s="32" t="n">
        <v>2012001801</v>
      </c>
      <c r="M186" s="33" t="n">
        <v>43465</v>
      </c>
      <c r="N186" s="34" t="n">
        <v>170.435329843305</v>
      </c>
      <c r="O186" s="35" t="n">
        <v>0.25</v>
      </c>
      <c r="P186" s="36" t="n">
        <v>0.0208333333333333</v>
      </c>
      <c r="Q186" s="37" t="n">
        <v>5.79604166666667</v>
      </c>
      <c r="R186" s="38" t="n">
        <v>176.231371509971</v>
      </c>
      <c r="S186" s="39" t="n">
        <v>101.978628490029</v>
      </c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MG186" s="0"/>
      <c r="AMH186" s="0"/>
      <c r="AMI186" s="0"/>
      <c r="AMJ186" s="0"/>
    </row>
    <row r="187" s="4" customFormat="true" ht="46.85" hidden="false" customHeight="false" outlineLevel="0" collapsed="false">
      <c r="A187" s="23" t="s">
        <v>21</v>
      </c>
      <c r="B187" s="24" t="n">
        <v>6157</v>
      </c>
      <c r="C187" s="25" t="n">
        <f aca="false">VLOOKUP(B187,[1]Planilha8!$X$4:$Y$6629,2,0)</f>
        <v>2038926</v>
      </c>
      <c r="D187" s="26" t="s">
        <v>42</v>
      </c>
      <c r="E187" s="26" t="str">
        <f aca="false">VLOOKUP(B187,[1]Planilha8!$X$4:$Z$6629,3,0)</f>
        <v>CHI – NÚCLEO OPERACIONAL</v>
      </c>
      <c r="F187" s="26" t="str">
        <f aca="false">VLOOKUP(B187,[1]Planilha8!$X$4:$AD$6629,7,0)</f>
        <v>BOM</v>
      </c>
      <c r="G187" s="27" t="n">
        <v>41142</v>
      </c>
      <c r="H187" s="28" t="n">
        <v>278.21</v>
      </c>
      <c r="I187" s="29" t="s">
        <v>23</v>
      </c>
      <c r="J187" s="30" t="s">
        <v>33</v>
      </c>
      <c r="K187" s="31" t="n">
        <v>2743281</v>
      </c>
      <c r="L187" s="32" t="n">
        <v>2012001801</v>
      </c>
      <c r="M187" s="33" t="n">
        <v>43465</v>
      </c>
      <c r="N187" s="34" t="n">
        <v>170.435329843305</v>
      </c>
      <c r="O187" s="35" t="n">
        <v>0.25</v>
      </c>
      <c r="P187" s="36" t="n">
        <v>0.0208333333333333</v>
      </c>
      <c r="Q187" s="37" t="n">
        <v>5.79604166666667</v>
      </c>
      <c r="R187" s="38" t="n">
        <v>176.231371509971</v>
      </c>
      <c r="S187" s="39" t="n">
        <v>101.978628490029</v>
      </c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MG187" s="0"/>
      <c r="AMH187" s="0"/>
      <c r="AMI187" s="0"/>
      <c r="AMJ187" s="0"/>
    </row>
    <row r="188" s="4" customFormat="true" ht="46.85" hidden="false" customHeight="false" outlineLevel="0" collapsed="false">
      <c r="A188" s="23" t="s">
        <v>21</v>
      </c>
      <c r="B188" s="24" t="n">
        <v>6158</v>
      </c>
      <c r="C188" s="25" t="n">
        <f aca="false">VLOOKUP(B188,[1]Planilha8!$X$4:$Y$6629,2,0)</f>
        <v>2038927</v>
      </c>
      <c r="D188" s="26" t="s">
        <v>42</v>
      </c>
      <c r="E188" s="26" t="str">
        <f aca="false">VLOOKUP(B188,[1]Planilha8!$X$4:$Z$6629,3,0)</f>
        <v>GERÊNCIA DE PESSOAL - HGG</v>
      </c>
      <c r="F188" s="26" t="str">
        <f aca="false">VLOOKUP(B188,[1]Planilha8!$X$4:$AD$6629,7,0)</f>
        <v>BOM</v>
      </c>
      <c r="G188" s="27" t="n">
        <v>41142</v>
      </c>
      <c r="H188" s="28" t="n">
        <v>278.21</v>
      </c>
      <c r="I188" s="29" t="s">
        <v>23</v>
      </c>
      <c r="J188" s="30" t="s">
        <v>33</v>
      </c>
      <c r="K188" s="31" t="n">
        <v>2743281</v>
      </c>
      <c r="L188" s="32" t="n">
        <v>2012001801</v>
      </c>
      <c r="M188" s="33" t="n">
        <v>43465</v>
      </c>
      <c r="N188" s="34" t="n">
        <v>170.435329843305</v>
      </c>
      <c r="O188" s="35" t="n">
        <v>0.25</v>
      </c>
      <c r="P188" s="36" t="n">
        <v>0.0208333333333333</v>
      </c>
      <c r="Q188" s="37" t="n">
        <v>5.79604166666667</v>
      </c>
      <c r="R188" s="38" t="n">
        <v>176.231371509971</v>
      </c>
      <c r="S188" s="39" t="n">
        <v>101.978628490029</v>
      </c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MG188" s="0"/>
      <c r="AMH188" s="0"/>
      <c r="AMI188" s="0"/>
      <c r="AMJ188" s="0"/>
    </row>
    <row r="189" s="4" customFormat="true" ht="69.35" hidden="false" customHeight="false" outlineLevel="0" collapsed="false">
      <c r="A189" s="23" t="s">
        <v>21</v>
      </c>
      <c r="B189" s="24" t="n">
        <v>6159</v>
      </c>
      <c r="C189" s="25" t="n">
        <f aca="false">VLOOKUP(B189,[1]Planilha8!$X$4:$Y$6629,2,0)</f>
        <v>2038928</v>
      </c>
      <c r="D189" s="26" t="s">
        <v>42</v>
      </c>
      <c r="E189" s="26" t="str">
        <f aca="false">VLOOKUP(B189,[1]Planilha8!$X$4:$Z$6629,3,0)</f>
        <v>AMBULATÓRIO – CONSULTÓRIO 33</v>
      </c>
      <c r="F189" s="26" t="str">
        <f aca="false">VLOOKUP(B189,[1]Planilha8!$X$4:$AD$6629,7,0)</f>
        <v>BOM</v>
      </c>
      <c r="G189" s="27" t="n">
        <v>41142</v>
      </c>
      <c r="H189" s="28" t="n">
        <v>278.21</v>
      </c>
      <c r="I189" s="29" t="s">
        <v>23</v>
      </c>
      <c r="J189" s="30" t="s">
        <v>33</v>
      </c>
      <c r="K189" s="31" t="n">
        <v>2743281</v>
      </c>
      <c r="L189" s="32" t="n">
        <v>2012001801</v>
      </c>
      <c r="M189" s="33" t="n">
        <v>43465</v>
      </c>
      <c r="N189" s="34" t="n">
        <v>170.435329843305</v>
      </c>
      <c r="O189" s="35" t="n">
        <v>0.25</v>
      </c>
      <c r="P189" s="36" t="n">
        <v>0.0208333333333333</v>
      </c>
      <c r="Q189" s="37" t="n">
        <v>5.79604166666667</v>
      </c>
      <c r="R189" s="38" t="n">
        <v>176.231371509971</v>
      </c>
      <c r="S189" s="39" t="n">
        <v>101.978628490029</v>
      </c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MG189" s="0"/>
      <c r="AMH189" s="0"/>
      <c r="AMI189" s="0"/>
      <c r="AMJ189" s="0"/>
    </row>
    <row r="190" s="4" customFormat="true" ht="58.1" hidden="false" customHeight="false" outlineLevel="0" collapsed="false">
      <c r="A190" s="23" t="s">
        <v>21</v>
      </c>
      <c r="B190" s="24" t="n">
        <v>6160</v>
      </c>
      <c r="C190" s="25" t="n">
        <f aca="false">VLOOKUP(B190,[1]Planilha8!$X$4:$Y$6629,2,0)</f>
        <v>2038929</v>
      </c>
      <c r="D190" s="26" t="s">
        <v>42</v>
      </c>
      <c r="E190" s="26" t="str">
        <f aca="false">VLOOKUP(B190,[1]Planilha8!$X$4:$Z$6629,3,0)</f>
        <v>AMBULATÓRIO – CONSULTÓRIO3</v>
      </c>
      <c r="F190" s="26" t="str">
        <f aca="false">VLOOKUP(B190,[1]Planilha8!$X$4:$AD$6629,7,0)</f>
        <v>BOM</v>
      </c>
      <c r="G190" s="27" t="n">
        <v>41142</v>
      </c>
      <c r="H190" s="28" t="n">
        <v>278.21</v>
      </c>
      <c r="I190" s="29" t="s">
        <v>23</v>
      </c>
      <c r="J190" s="30" t="s">
        <v>33</v>
      </c>
      <c r="K190" s="31" t="n">
        <v>2743281</v>
      </c>
      <c r="L190" s="32" t="n">
        <v>2012001801</v>
      </c>
      <c r="M190" s="33" t="n">
        <v>43465</v>
      </c>
      <c r="N190" s="34" t="n">
        <v>170.435329843305</v>
      </c>
      <c r="O190" s="35" t="n">
        <v>0.25</v>
      </c>
      <c r="P190" s="36" t="n">
        <v>0.0208333333333333</v>
      </c>
      <c r="Q190" s="37" t="n">
        <v>5.79604166666667</v>
      </c>
      <c r="R190" s="38" t="n">
        <v>176.231371509971</v>
      </c>
      <c r="S190" s="39" t="n">
        <v>101.978628490029</v>
      </c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MG190" s="0"/>
      <c r="AMH190" s="0"/>
      <c r="AMI190" s="0"/>
      <c r="AMJ190" s="0"/>
    </row>
    <row r="191" s="4" customFormat="true" ht="69.35" hidden="false" customHeight="false" outlineLevel="0" collapsed="false">
      <c r="A191" s="23" t="s">
        <v>21</v>
      </c>
      <c r="B191" s="24" t="n">
        <v>6161</v>
      </c>
      <c r="C191" s="25" t="n">
        <f aca="false">VLOOKUP(B191,[1]Planilha8!$X$4:$Y$6629,2,0)</f>
        <v>2038930</v>
      </c>
      <c r="D191" s="26" t="s">
        <v>42</v>
      </c>
      <c r="E191" s="26" t="str">
        <f aca="false">VLOOKUP(B191,[1]Planilha8!$X$4:$Z$6629,3,0)</f>
        <v>UNIDADE DE TERAPIA INTENSIVA</v>
      </c>
      <c r="F191" s="26" t="str">
        <f aca="false">VLOOKUP(B191,[1]Planilha8!$X$4:$AD$6629,7,0)</f>
        <v>BOM</v>
      </c>
      <c r="G191" s="27" t="n">
        <v>41142</v>
      </c>
      <c r="H191" s="28" t="n">
        <v>278.21</v>
      </c>
      <c r="I191" s="29" t="s">
        <v>23</v>
      </c>
      <c r="J191" s="30" t="s">
        <v>33</v>
      </c>
      <c r="K191" s="31" t="n">
        <v>2743281</v>
      </c>
      <c r="L191" s="32" t="n">
        <v>2012001801</v>
      </c>
      <c r="M191" s="33" t="n">
        <v>43465</v>
      </c>
      <c r="N191" s="34" t="n">
        <v>170.435329843305</v>
      </c>
      <c r="O191" s="35" t="n">
        <v>0.25</v>
      </c>
      <c r="P191" s="36" t="n">
        <v>0.0208333333333333</v>
      </c>
      <c r="Q191" s="37" t="n">
        <v>5.79604166666667</v>
      </c>
      <c r="R191" s="38" t="n">
        <v>176.231371509971</v>
      </c>
      <c r="S191" s="39" t="n">
        <v>101.978628490029</v>
      </c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MG191" s="0"/>
      <c r="AMH191" s="0"/>
      <c r="AMI191" s="0"/>
      <c r="AMJ191" s="0"/>
    </row>
    <row r="192" s="4" customFormat="true" ht="35.6" hidden="false" customHeight="false" outlineLevel="0" collapsed="false">
      <c r="A192" s="23" t="s">
        <v>21</v>
      </c>
      <c r="B192" s="24" t="n">
        <v>6162</v>
      </c>
      <c r="C192" s="25" t="n">
        <f aca="false">VLOOKUP(B192,[1]Planilha8!$X$4:$Y$6629,2,0)</f>
        <v>2038931</v>
      </c>
      <c r="D192" s="26" t="s">
        <v>42</v>
      </c>
      <c r="E192" s="26" t="str">
        <f aca="false">VLOOKUP(B192,[1]Planilha8!$X$4:$Z$6629,3,0)</f>
        <v>SDRH</v>
      </c>
      <c r="F192" s="26" t="str">
        <f aca="false">VLOOKUP(B192,[1]Planilha8!$X$4:$AD$6629,7,0)</f>
        <v>BOM</v>
      </c>
      <c r="G192" s="27" t="n">
        <v>41142</v>
      </c>
      <c r="H192" s="28" t="n">
        <v>278.21</v>
      </c>
      <c r="I192" s="29" t="s">
        <v>23</v>
      </c>
      <c r="J192" s="30" t="s">
        <v>33</v>
      </c>
      <c r="K192" s="31" t="n">
        <v>2743281</v>
      </c>
      <c r="L192" s="32" t="n">
        <v>2012001801</v>
      </c>
      <c r="M192" s="33" t="n">
        <v>43465</v>
      </c>
      <c r="N192" s="34" t="n">
        <v>170.435329843305</v>
      </c>
      <c r="O192" s="35" t="n">
        <v>0.25</v>
      </c>
      <c r="P192" s="36" t="n">
        <v>0.0208333333333333</v>
      </c>
      <c r="Q192" s="37" t="n">
        <v>5.79604166666667</v>
      </c>
      <c r="R192" s="38" t="n">
        <v>176.231371509971</v>
      </c>
      <c r="S192" s="39" t="n">
        <v>101.978628490029</v>
      </c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MG192" s="0"/>
      <c r="AMH192" s="0"/>
      <c r="AMI192" s="0"/>
      <c r="AMJ192" s="0"/>
    </row>
    <row r="193" s="4" customFormat="true" ht="35.6" hidden="false" customHeight="false" outlineLevel="0" collapsed="false">
      <c r="A193" s="23" t="s">
        <v>21</v>
      </c>
      <c r="B193" s="24" t="n">
        <v>6163</v>
      </c>
      <c r="C193" s="25" t="n">
        <f aca="false">VLOOKUP(B193,[1]Planilha8!$X$4:$Y$6629,2,0)</f>
        <v>2038932</v>
      </c>
      <c r="D193" s="26" t="s">
        <v>42</v>
      </c>
      <c r="E193" s="26" t="str">
        <f aca="false">VLOOKUP(B193,[1]Planilha8!$X$4:$Z$6629,3,0)</f>
        <v>ALMOXARIFADO – HGG</v>
      </c>
      <c r="F193" s="26" t="str">
        <f aca="false">VLOOKUP(B193,[1]Planilha8!$X$4:$AD$6629,7,0)</f>
        <v>BOM</v>
      </c>
      <c r="G193" s="27" t="n">
        <v>41142</v>
      </c>
      <c r="H193" s="28" t="n">
        <v>278.21</v>
      </c>
      <c r="I193" s="29" t="s">
        <v>23</v>
      </c>
      <c r="J193" s="30" t="s">
        <v>33</v>
      </c>
      <c r="K193" s="31" t="n">
        <v>2743281</v>
      </c>
      <c r="L193" s="32" t="n">
        <v>2012001801</v>
      </c>
      <c r="M193" s="33" t="n">
        <v>43465</v>
      </c>
      <c r="N193" s="34" t="n">
        <v>170.435329843305</v>
      </c>
      <c r="O193" s="35" t="n">
        <v>0.25</v>
      </c>
      <c r="P193" s="36" t="n">
        <v>0.0208333333333333</v>
      </c>
      <c r="Q193" s="37" t="n">
        <v>5.79604166666667</v>
      </c>
      <c r="R193" s="38" t="n">
        <v>176.231371509971</v>
      </c>
      <c r="S193" s="39" t="n">
        <v>101.978628490029</v>
      </c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MG193" s="0"/>
      <c r="AMH193" s="0"/>
      <c r="AMI193" s="0"/>
      <c r="AMJ193" s="0"/>
    </row>
    <row r="194" s="4" customFormat="true" ht="35.6" hidden="false" customHeight="false" outlineLevel="0" collapsed="false">
      <c r="A194" s="23" t="s">
        <v>21</v>
      </c>
      <c r="B194" s="24" t="n">
        <v>6164</v>
      </c>
      <c r="C194" s="25" t="n">
        <f aca="false">VLOOKUP(B194,[1]Planilha8!$X$4:$Y$6629,2,0)</f>
        <v>2038933</v>
      </c>
      <c r="D194" s="26" t="s">
        <v>42</v>
      </c>
      <c r="E194" s="26" t="str">
        <f aca="false">VLOOKUP(B194,[1]Planilha8!$X$4:$Z$6629,3,0)</f>
        <v>OUVIDORIA</v>
      </c>
      <c r="F194" s="26" t="str">
        <f aca="false">VLOOKUP(B194,[1]Planilha8!$X$4:$AD$6629,7,0)</f>
        <v>BOM</v>
      </c>
      <c r="G194" s="27" t="n">
        <v>41142</v>
      </c>
      <c r="H194" s="28" t="n">
        <v>278.21</v>
      </c>
      <c r="I194" s="29" t="s">
        <v>23</v>
      </c>
      <c r="J194" s="30" t="s">
        <v>33</v>
      </c>
      <c r="K194" s="31" t="n">
        <v>2743281</v>
      </c>
      <c r="L194" s="32" t="n">
        <v>2012001801</v>
      </c>
      <c r="M194" s="33" t="n">
        <v>43465</v>
      </c>
      <c r="N194" s="34" t="n">
        <v>170.435329843305</v>
      </c>
      <c r="O194" s="35" t="n">
        <v>0.25</v>
      </c>
      <c r="P194" s="36" t="n">
        <v>0.0208333333333333</v>
      </c>
      <c r="Q194" s="37" t="n">
        <v>5.79604166666667</v>
      </c>
      <c r="R194" s="38" t="n">
        <v>176.231371509971</v>
      </c>
      <c r="S194" s="39" t="n">
        <v>101.978628490029</v>
      </c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MG194" s="0"/>
      <c r="AMH194" s="0"/>
      <c r="AMI194" s="0"/>
      <c r="AMJ194" s="0"/>
    </row>
    <row r="195" s="4" customFormat="true" ht="80.6" hidden="false" customHeight="false" outlineLevel="0" collapsed="false">
      <c r="A195" s="23" t="s">
        <v>21</v>
      </c>
      <c r="B195" s="24" t="n">
        <v>6165</v>
      </c>
      <c r="C195" s="25" t="n">
        <f aca="false">VLOOKUP(B195,[1]Planilha8!$X$4:$Y$6629,2,0)</f>
        <v>2038934</v>
      </c>
      <c r="D195" s="26" t="s">
        <v>42</v>
      </c>
      <c r="E195" s="26" t="str">
        <f aca="false">VLOOKUP(B195,[1]Planilha8!$X$4:$Z$6629,3,0)</f>
        <v>SALA DE CONSULTAS ESPECIALIZADAS</v>
      </c>
      <c r="F195" s="26" t="str">
        <f aca="false">VLOOKUP(B195,[1]Planilha8!$X$4:$AD$6629,7,0)</f>
        <v>BOM</v>
      </c>
      <c r="G195" s="27" t="n">
        <v>41142</v>
      </c>
      <c r="H195" s="28" t="n">
        <v>278.21</v>
      </c>
      <c r="I195" s="29" t="s">
        <v>23</v>
      </c>
      <c r="J195" s="30" t="s">
        <v>33</v>
      </c>
      <c r="K195" s="31" t="n">
        <v>2743281</v>
      </c>
      <c r="L195" s="32" t="n">
        <v>2012001801</v>
      </c>
      <c r="M195" s="33" t="n">
        <v>43465</v>
      </c>
      <c r="N195" s="34" t="n">
        <v>170.435329843305</v>
      </c>
      <c r="O195" s="35" t="n">
        <v>0.25</v>
      </c>
      <c r="P195" s="36" t="n">
        <v>0.0208333333333333</v>
      </c>
      <c r="Q195" s="37" t="n">
        <v>5.79604166666667</v>
      </c>
      <c r="R195" s="38" t="n">
        <v>176.231371509971</v>
      </c>
      <c r="S195" s="39" t="n">
        <v>101.978628490029</v>
      </c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MG195" s="0"/>
      <c r="AMH195" s="0"/>
      <c r="AMI195" s="0"/>
      <c r="AMJ195" s="0"/>
    </row>
    <row r="196" s="4" customFormat="true" ht="69.35" hidden="false" customHeight="false" outlineLevel="0" collapsed="false">
      <c r="A196" s="23" t="s">
        <v>21</v>
      </c>
      <c r="B196" s="24" t="n">
        <v>6166</v>
      </c>
      <c r="C196" s="25" t="n">
        <f aca="false">VLOOKUP(B196,[1]Planilha8!$X$4:$Y$6629,2,0)</f>
        <v>2038935</v>
      </c>
      <c r="D196" s="26" t="s">
        <v>42</v>
      </c>
      <c r="E196" s="26" t="str">
        <f aca="false">VLOOKUP(B196,[1]Planilha8!$X$4:$Z$6629,3,0)</f>
        <v>AMBULATÓRIO -CONSULTÓRIO 19</v>
      </c>
      <c r="F196" s="26" t="str">
        <f aca="false">VLOOKUP(B196,[1]Planilha8!$X$4:$AD$6629,7,0)</f>
        <v>BOM</v>
      </c>
      <c r="G196" s="27" t="n">
        <v>41142</v>
      </c>
      <c r="H196" s="28" t="n">
        <v>278.21</v>
      </c>
      <c r="I196" s="29" t="s">
        <v>23</v>
      </c>
      <c r="J196" s="30" t="s">
        <v>33</v>
      </c>
      <c r="K196" s="31" t="n">
        <v>2743281</v>
      </c>
      <c r="L196" s="32" t="n">
        <v>2012001801</v>
      </c>
      <c r="M196" s="33" t="n">
        <v>43465</v>
      </c>
      <c r="N196" s="34" t="n">
        <v>170.435329843305</v>
      </c>
      <c r="O196" s="35" t="n">
        <v>0.25</v>
      </c>
      <c r="P196" s="36" t="n">
        <v>0.0208333333333333</v>
      </c>
      <c r="Q196" s="37" t="n">
        <v>5.79604166666667</v>
      </c>
      <c r="R196" s="38" t="n">
        <v>176.231371509971</v>
      </c>
      <c r="S196" s="39" t="n">
        <v>101.978628490029</v>
      </c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MG196" s="0"/>
      <c r="AMH196" s="0"/>
      <c r="AMI196" s="0"/>
      <c r="AMJ196" s="0"/>
    </row>
    <row r="197" s="4" customFormat="true" ht="69.35" hidden="false" customHeight="false" outlineLevel="0" collapsed="false">
      <c r="A197" s="23" t="s">
        <v>21</v>
      </c>
      <c r="B197" s="24" t="n">
        <v>6167</v>
      </c>
      <c r="C197" s="25" t="n">
        <f aca="false">VLOOKUP(B197,[1]Planilha8!$X$4:$Y$6629,2,0)</f>
        <v>2038936</v>
      </c>
      <c r="D197" s="26" t="s">
        <v>42</v>
      </c>
      <c r="E197" s="26" t="str">
        <f aca="false">VLOOKUP(B197,[1]Planilha8!$X$4:$Z$6629,3,0)</f>
        <v>AMBULATÓRIO -CONSULTÓRIO 22</v>
      </c>
      <c r="F197" s="26" t="str">
        <f aca="false">VLOOKUP(B197,[1]Planilha8!$X$4:$AD$6629,7,0)</f>
        <v>BOM</v>
      </c>
      <c r="G197" s="27" t="n">
        <v>41142</v>
      </c>
      <c r="H197" s="28" t="n">
        <v>278.21</v>
      </c>
      <c r="I197" s="29" t="s">
        <v>23</v>
      </c>
      <c r="J197" s="30" t="s">
        <v>33</v>
      </c>
      <c r="K197" s="31" t="n">
        <v>2743281</v>
      </c>
      <c r="L197" s="32" t="n">
        <v>2012001801</v>
      </c>
      <c r="M197" s="33" t="n">
        <v>43465</v>
      </c>
      <c r="N197" s="34" t="n">
        <v>170.435329843305</v>
      </c>
      <c r="O197" s="35" t="n">
        <v>0.25</v>
      </c>
      <c r="P197" s="36" t="n">
        <v>0.0208333333333333</v>
      </c>
      <c r="Q197" s="37" t="n">
        <v>5.79604166666667</v>
      </c>
      <c r="R197" s="38" t="n">
        <v>176.231371509971</v>
      </c>
      <c r="S197" s="39" t="n">
        <v>101.978628490029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MG197" s="0"/>
      <c r="AMH197" s="0"/>
      <c r="AMI197" s="0"/>
      <c r="AMJ197" s="0"/>
    </row>
    <row r="198" s="4" customFormat="true" ht="69.35" hidden="false" customHeight="false" outlineLevel="0" collapsed="false">
      <c r="A198" s="23" t="s">
        <v>21</v>
      </c>
      <c r="B198" s="24" t="n">
        <v>6168</v>
      </c>
      <c r="C198" s="25" t="n">
        <f aca="false">VLOOKUP(B198,[1]Planilha8!$X$4:$Y$6629,2,0)</f>
        <v>2038937</v>
      </c>
      <c r="D198" s="26" t="s">
        <v>42</v>
      </c>
      <c r="E198" s="26" t="str">
        <f aca="false">VLOOKUP(B198,[1]Planilha8!$X$4:$Z$6629,3,0)</f>
        <v>AMBULATÓRIO – CONSULTÓRIO 11</v>
      </c>
      <c r="F198" s="26" t="str">
        <f aca="false">VLOOKUP(B198,[1]Planilha8!$X$4:$AD$6629,7,0)</f>
        <v>BOM</v>
      </c>
      <c r="G198" s="27" t="n">
        <v>41142</v>
      </c>
      <c r="H198" s="28" t="n">
        <v>278.21</v>
      </c>
      <c r="I198" s="29" t="s">
        <v>23</v>
      </c>
      <c r="J198" s="30" t="s">
        <v>33</v>
      </c>
      <c r="K198" s="31" t="n">
        <v>2743281</v>
      </c>
      <c r="L198" s="32" t="n">
        <v>2012001801</v>
      </c>
      <c r="M198" s="33" t="n">
        <v>43465</v>
      </c>
      <c r="N198" s="34" t="n">
        <v>170.435329843305</v>
      </c>
      <c r="O198" s="35" t="n">
        <v>0.25</v>
      </c>
      <c r="P198" s="36" t="n">
        <v>0.0208333333333333</v>
      </c>
      <c r="Q198" s="37" t="n">
        <v>5.79604166666667</v>
      </c>
      <c r="R198" s="38" t="n">
        <v>176.231371509971</v>
      </c>
      <c r="S198" s="39" t="n">
        <v>101.978628490029</v>
      </c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MG198" s="0"/>
      <c r="AMH198" s="0"/>
      <c r="AMI198" s="0"/>
      <c r="AMJ198" s="0"/>
    </row>
    <row r="199" s="4" customFormat="true" ht="58.1" hidden="false" customHeight="false" outlineLevel="0" collapsed="false">
      <c r="A199" s="23" t="s">
        <v>21</v>
      </c>
      <c r="B199" s="24" t="n">
        <v>6169</v>
      </c>
      <c r="C199" s="25" t="n">
        <f aca="false">VLOOKUP(B199,[1]Planilha8!$X$4:$Y$6629,2,0)</f>
        <v>2038938</v>
      </c>
      <c r="D199" s="26" t="s">
        <v>42</v>
      </c>
      <c r="E199" s="26" t="str">
        <f aca="false">VLOOKUP(B199,[1]Planilha8!$X$4:$Z$6629,3,0)</f>
        <v>AMBULATÓRIO – CONSULTÓRIO 1</v>
      </c>
      <c r="F199" s="26" t="str">
        <f aca="false">VLOOKUP(B199,[1]Planilha8!$X$4:$AD$6629,7,0)</f>
        <v>BOM</v>
      </c>
      <c r="G199" s="27" t="n">
        <v>41142</v>
      </c>
      <c r="H199" s="28" t="n">
        <v>278.21</v>
      </c>
      <c r="I199" s="29" t="s">
        <v>23</v>
      </c>
      <c r="J199" s="30" t="s">
        <v>33</v>
      </c>
      <c r="K199" s="31" t="n">
        <v>2743281</v>
      </c>
      <c r="L199" s="32" t="n">
        <v>2012001801</v>
      </c>
      <c r="M199" s="33" t="n">
        <v>43465</v>
      </c>
      <c r="N199" s="34" t="n">
        <v>170.435329843305</v>
      </c>
      <c r="O199" s="35" t="n">
        <v>0.25</v>
      </c>
      <c r="P199" s="36" t="n">
        <v>0.0208333333333333</v>
      </c>
      <c r="Q199" s="37" t="n">
        <v>5.79604166666667</v>
      </c>
      <c r="R199" s="38" t="n">
        <v>176.231371509971</v>
      </c>
      <c r="S199" s="39" t="n">
        <v>101.978628490029</v>
      </c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MG199" s="0"/>
      <c r="AMH199" s="0"/>
      <c r="AMI199" s="0"/>
      <c r="AMJ199" s="0"/>
    </row>
    <row r="200" s="4" customFormat="true" ht="35.6" hidden="false" customHeight="false" outlineLevel="0" collapsed="false">
      <c r="A200" s="23" t="s">
        <v>21</v>
      </c>
      <c r="B200" s="24" t="n">
        <v>6170</v>
      </c>
      <c r="C200" s="25" t="n">
        <f aca="false">VLOOKUP(B200,[1]Planilha8!$X$4:$Y$6629,2,0)</f>
        <v>2038939</v>
      </c>
      <c r="D200" s="26" t="s">
        <v>42</v>
      </c>
      <c r="E200" s="26" t="str">
        <f aca="false">VLOOKUP(B200,[1]Planilha8!$X$4:$Z$6629,3,0)</f>
        <v>CLINICA CIRÚRGICA</v>
      </c>
      <c r="F200" s="26" t="str">
        <f aca="false">VLOOKUP(B200,[1]Planilha8!$X$4:$AD$6629,7,0)</f>
        <v>BOM</v>
      </c>
      <c r="G200" s="27" t="n">
        <v>41142</v>
      </c>
      <c r="H200" s="28" t="n">
        <v>278.21</v>
      </c>
      <c r="I200" s="29" t="s">
        <v>23</v>
      </c>
      <c r="J200" s="30" t="s">
        <v>33</v>
      </c>
      <c r="K200" s="31" t="n">
        <v>2743281</v>
      </c>
      <c r="L200" s="32" t="n">
        <v>2012001801</v>
      </c>
      <c r="M200" s="33" t="n">
        <v>43465</v>
      </c>
      <c r="N200" s="34" t="n">
        <v>170.435329843305</v>
      </c>
      <c r="O200" s="35" t="n">
        <v>0.25</v>
      </c>
      <c r="P200" s="36" t="n">
        <v>0.0208333333333333</v>
      </c>
      <c r="Q200" s="37" t="n">
        <v>5.79604166666667</v>
      </c>
      <c r="R200" s="38" t="n">
        <v>176.231371509971</v>
      </c>
      <c r="S200" s="39" t="n">
        <v>101.978628490029</v>
      </c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MG200" s="0"/>
      <c r="AMH200" s="0"/>
      <c r="AMI200" s="0"/>
      <c r="AMJ200" s="0"/>
    </row>
    <row r="201" s="4" customFormat="true" ht="35.6" hidden="false" customHeight="false" outlineLevel="0" collapsed="false">
      <c r="A201" s="23" t="s">
        <v>21</v>
      </c>
      <c r="B201" s="24" t="n">
        <v>6171</v>
      </c>
      <c r="C201" s="25" t="n">
        <f aca="false">VLOOKUP(B201,[1]Planilha8!$X$4:$Y$6629,2,0)</f>
        <v>2038940</v>
      </c>
      <c r="D201" s="26" t="s">
        <v>42</v>
      </c>
      <c r="E201" s="26" t="str">
        <f aca="false">VLOOKUP(B201,[1]Planilha8!$X$4:$Z$6629,3,0)</f>
        <v>ALMOXARIFADO – HGG</v>
      </c>
      <c r="F201" s="26" t="str">
        <f aca="false">VLOOKUP(B201,[1]Planilha8!$X$4:$AD$6629,7,0)</f>
        <v>BOM</v>
      </c>
      <c r="G201" s="27" t="n">
        <v>41142</v>
      </c>
      <c r="H201" s="28" t="n">
        <v>278.21</v>
      </c>
      <c r="I201" s="29" t="s">
        <v>23</v>
      </c>
      <c r="J201" s="30" t="s">
        <v>33</v>
      </c>
      <c r="K201" s="31" t="n">
        <v>2743281</v>
      </c>
      <c r="L201" s="32" t="n">
        <v>2012001801</v>
      </c>
      <c r="M201" s="33" t="n">
        <v>43465</v>
      </c>
      <c r="N201" s="34" t="n">
        <v>170.435329843305</v>
      </c>
      <c r="O201" s="35" t="n">
        <v>0.25</v>
      </c>
      <c r="P201" s="36" t="n">
        <v>0.0208333333333333</v>
      </c>
      <c r="Q201" s="37" t="n">
        <v>5.79604166666667</v>
      </c>
      <c r="R201" s="38" t="n">
        <v>176.231371509971</v>
      </c>
      <c r="S201" s="39" t="n">
        <v>101.978628490029</v>
      </c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MG201" s="0"/>
      <c r="AMH201" s="0"/>
      <c r="AMI201" s="0"/>
      <c r="AMJ201" s="0"/>
    </row>
    <row r="202" s="4" customFormat="true" ht="69.35" hidden="false" customHeight="false" outlineLevel="0" collapsed="false">
      <c r="A202" s="23" t="s">
        <v>21</v>
      </c>
      <c r="B202" s="24" t="n">
        <v>6172</v>
      </c>
      <c r="C202" s="25" t="n">
        <f aca="false">VLOOKUP(B202,[1]Planilha8!$X$4:$Y$6629,2,0)</f>
        <v>2038941</v>
      </c>
      <c r="D202" s="26" t="s">
        <v>42</v>
      </c>
      <c r="E202" s="26" t="str">
        <f aca="false">VLOOKUP(B202,[1]Planilha8!$X$4:$Z$6629,3,0)</f>
        <v>AMBULATÓRIO – CONSULTÓRIO34</v>
      </c>
      <c r="F202" s="26" t="str">
        <f aca="false">VLOOKUP(B202,[1]Planilha8!$X$4:$AD$6629,7,0)</f>
        <v>BOM</v>
      </c>
      <c r="G202" s="27" t="n">
        <v>41142</v>
      </c>
      <c r="H202" s="28" t="n">
        <v>278.21</v>
      </c>
      <c r="I202" s="29" t="s">
        <v>23</v>
      </c>
      <c r="J202" s="30" t="s">
        <v>33</v>
      </c>
      <c r="K202" s="31" t="n">
        <v>2743281</v>
      </c>
      <c r="L202" s="32" t="n">
        <v>2012001801</v>
      </c>
      <c r="M202" s="33" t="n">
        <v>43465</v>
      </c>
      <c r="N202" s="34" t="n">
        <v>170.435329843305</v>
      </c>
      <c r="O202" s="35" t="n">
        <v>0.25</v>
      </c>
      <c r="P202" s="36" t="n">
        <v>0.0208333333333333</v>
      </c>
      <c r="Q202" s="37" t="n">
        <v>5.79604166666667</v>
      </c>
      <c r="R202" s="38" t="n">
        <v>176.231371509971</v>
      </c>
      <c r="S202" s="39" t="n">
        <v>101.978628490029</v>
      </c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MG202" s="0"/>
      <c r="AMH202" s="0"/>
      <c r="AMI202" s="0"/>
      <c r="AMJ202" s="0"/>
    </row>
    <row r="203" s="4" customFormat="true" ht="69.35" hidden="false" customHeight="false" outlineLevel="0" collapsed="false">
      <c r="A203" s="23" t="s">
        <v>21</v>
      </c>
      <c r="B203" s="24" t="n">
        <v>6173</v>
      </c>
      <c r="C203" s="25" t="n">
        <f aca="false">VLOOKUP(B203,[1]Planilha8!$X$4:$Y$6629,2,0)</f>
        <v>2038942</v>
      </c>
      <c r="D203" s="26" t="s">
        <v>42</v>
      </c>
      <c r="E203" s="26" t="str">
        <f aca="false">VLOOKUP(B203,[1]Planilha8!$X$4:$Z$6629,3,0)</f>
        <v>GERÊNCIA DE PESSOAL - FREQUÊNCIA</v>
      </c>
      <c r="F203" s="26" t="str">
        <f aca="false">VLOOKUP(B203,[1]Planilha8!$X$4:$AD$6629,7,0)</f>
        <v>BOM</v>
      </c>
      <c r="G203" s="27" t="n">
        <v>41142</v>
      </c>
      <c r="H203" s="28" t="n">
        <v>278.21</v>
      </c>
      <c r="I203" s="29" t="s">
        <v>23</v>
      </c>
      <c r="J203" s="30" t="s">
        <v>33</v>
      </c>
      <c r="K203" s="31" t="n">
        <v>2743281</v>
      </c>
      <c r="L203" s="32" t="n">
        <v>2012001801</v>
      </c>
      <c r="M203" s="33" t="n">
        <v>43465</v>
      </c>
      <c r="N203" s="34" t="n">
        <v>170.435329843305</v>
      </c>
      <c r="O203" s="35" t="n">
        <v>0.25</v>
      </c>
      <c r="P203" s="36" t="n">
        <v>0.0208333333333333</v>
      </c>
      <c r="Q203" s="37" t="n">
        <v>5.79604166666667</v>
      </c>
      <c r="R203" s="38" t="n">
        <v>176.231371509971</v>
      </c>
      <c r="S203" s="39" t="n">
        <v>101.978628490029</v>
      </c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MG203" s="0"/>
      <c r="AMH203" s="0"/>
      <c r="AMI203" s="0"/>
      <c r="AMJ203" s="0"/>
    </row>
    <row r="204" s="4" customFormat="true" ht="69.35" hidden="false" customHeight="false" outlineLevel="0" collapsed="false">
      <c r="A204" s="23" t="s">
        <v>21</v>
      </c>
      <c r="B204" s="24" t="n">
        <v>6174</v>
      </c>
      <c r="C204" s="25" t="n">
        <f aca="false">VLOOKUP(B204,[1]Planilha8!$X$4:$Y$6629,2,0)</f>
        <v>2038943</v>
      </c>
      <c r="D204" s="26" t="s">
        <v>42</v>
      </c>
      <c r="E204" s="26" t="str">
        <f aca="false">VLOOKUP(B204,[1]Planilha8!$X$4:$Z$6629,3,0)</f>
        <v>AMBULATÓRIO – CONSULTÓRIO 23</v>
      </c>
      <c r="F204" s="26" t="str">
        <f aca="false">VLOOKUP(B204,[1]Planilha8!$X$4:$AD$6629,7,0)</f>
        <v>BOM</v>
      </c>
      <c r="G204" s="27" t="n">
        <v>41142</v>
      </c>
      <c r="H204" s="28" t="n">
        <v>278.21</v>
      </c>
      <c r="I204" s="29" t="s">
        <v>23</v>
      </c>
      <c r="J204" s="30" t="s">
        <v>33</v>
      </c>
      <c r="K204" s="31" t="n">
        <v>2743281</v>
      </c>
      <c r="L204" s="32" t="n">
        <v>2012001801</v>
      </c>
      <c r="M204" s="33" t="n">
        <v>43465</v>
      </c>
      <c r="N204" s="34" t="n">
        <v>170.435329843305</v>
      </c>
      <c r="O204" s="35" t="n">
        <v>0.25</v>
      </c>
      <c r="P204" s="36" t="n">
        <v>0.0208333333333333</v>
      </c>
      <c r="Q204" s="37" t="n">
        <v>5.79604166666667</v>
      </c>
      <c r="R204" s="38" t="n">
        <v>176.231371509971</v>
      </c>
      <c r="S204" s="39" t="n">
        <v>101.978628490029</v>
      </c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MG204" s="0"/>
      <c r="AMH204" s="0"/>
      <c r="AMI204" s="0"/>
      <c r="AMJ204" s="0"/>
    </row>
    <row r="205" s="4" customFormat="true" ht="35.6" hidden="false" customHeight="false" outlineLevel="0" collapsed="false">
      <c r="A205" s="23" t="s">
        <v>21</v>
      </c>
      <c r="B205" s="24" t="n">
        <v>6175</v>
      </c>
      <c r="C205" s="25" t="n">
        <f aca="false">VLOOKUP(B205,[1]Planilha8!$X$4:$Y$6629,2,0)</f>
        <v>2038944</v>
      </c>
      <c r="D205" s="26" t="s">
        <v>42</v>
      </c>
      <c r="E205" s="26" t="str">
        <f aca="false">VLOOKUP(B205,[1]Planilha8!$X$4:$Z$6629,3,0)</f>
        <v>CLINICA MEDICA</v>
      </c>
      <c r="F205" s="26" t="str">
        <f aca="false">VLOOKUP(B205,[1]Planilha8!$X$4:$AD$6629,7,0)</f>
        <v>BOM</v>
      </c>
      <c r="G205" s="27" t="n">
        <v>41142</v>
      </c>
      <c r="H205" s="28" t="n">
        <v>278.21</v>
      </c>
      <c r="I205" s="29" t="s">
        <v>23</v>
      </c>
      <c r="J205" s="30" t="s">
        <v>33</v>
      </c>
      <c r="K205" s="31" t="n">
        <v>2743281</v>
      </c>
      <c r="L205" s="32" t="n">
        <v>2012001801</v>
      </c>
      <c r="M205" s="33" t="n">
        <v>43465</v>
      </c>
      <c r="N205" s="34" t="n">
        <v>170.435329843305</v>
      </c>
      <c r="O205" s="35" t="n">
        <v>0.25</v>
      </c>
      <c r="P205" s="36" t="n">
        <v>0.0208333333333333</v>
      </c>
      <c r="Q205" s="37" t="n">
        <v>5.79604166666667</v>
      </c>
      <c r="R205" s="38" t="n">
        <v>176.231371509971</v>
      </c>
      <c r="S205" s="39" t="n">
        <v>101.978628490029</v>
      </c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MG205" s="0"/>
      <c r="AMH205" s="0"/>
      <c r="AMI205" s="0"/>
      <c r="AMJ205" s="0"/>
    </row>
    <row r="206" s="4" customFormat="true" ht="58.1" hidden="false" customHeight="false" outlineLevel="0" collapsed="false">
      <c r="A206" s="23" t="s">
        <v>21</v>
      </c>
      <c r="B206" s="24" t="n">
        <v>6176</v>
      </c>
      <c r="C206" s="25" t="n">
        <f aca="false">VLOOKUP(B206,[1]Planilha8!$X$4:$Y$6629,2,0)</f>
        <v>2038945</v>
      </c>
      <c r="D206" s="26" t="s">
        <v>42</v>
      </c>
      <c r="E206" s="26" t="str">
        <f aca="false">VLOOKUP(B206,[1]Planilha8!$X$4:$Z$6629,3,0)</f>
        <v>AMBULATÓRIO – CONSULTÓRIO 2</v>
      </c>
      <c r="F206" s="26" t="str">
        <f aca="false">VLOOKUP(B206,[1]Planilha8!$X$4:$AD$6629,7,0)</f>
        <v>BOM</v>
      </c>
      <c r="G206" s="27" t="n">
        <v>41142</v>
      </c>
      <c r="H206" s="28" t="n">
        <v>278.21</v>
      </c>
      <c r="I206" s="29" t="s">
        <v>23</v>
      </c>
      <c r="J206" s="30" t="s">
        <v>33</v>
      </c>
      <c r="K206" s="31" t="n">
        <v>2743281</v>
      </c>
      <c r="L206" s="32" t="n">
        <v>2012001801</v>
      </c>
      <c r="M206" s="33" t="n">
        <v>43465</v>
      </c>
      <c r="N206" s="34" t="n">
        <v>170.435329843305</v>
      </c>
      <c r="O206" s="35" t="n">
        <v>0.25</v>
      </c>
      <c r="P206" s="36" t="n">
        <v>0.0208333333333333</v>
      </c>
      <c r="Q206" s="37" t="n">
        <v>5.79604166666667</v>
      </c>
      <c r="R206" s="38" t="n">
        <v>176.231371509971</v>
      </c>
      <c r="S206" s="39" t="n">
        <v>101.978628490029</v>
      </c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MG206" s="0"/>
      <c r="AMH206" s="0"/>
      <c r="AMI206" s="0"/>
      <c r="AMJ206" s="0"/>
    </row>
    <row r="207" s="4" customFormat="true" ht="69.35" hidden="false" customHeight="false" outlineLevel="0" collapsed="false">
      <c r="A207" s="23" t="s">
        <v>21</v>
      </c>
      <c r="B207" s="24" t="n">
        <v>6177</v>
      </c>
      <c r="C207" s="25" t="n">
        <f aca="false">VLOOKUP(B207,[1]Planilha8!$X$4:$Y$6629,2,0)</f>
        <v>2038946</v>
      </c>
      <c r="D207" s="26" t="s">
        <v>42</v>
      </c>
      <c r="E207" s="26" t="str">
        <f aca="false">VLOOKUP(B207,[1]Planilha8!$X$4:$Z$6629,3,0)</f>
        <v>AMBULATÓRIO – CONSULTÓRIO 10</v>
      </c>
      <c r="F207" s="26" t="str">
        <f aca="false">VLOOKUP(B207,[1]Planilha8!$X$4:$AD$6629,7,0)</f>
        <v>BOM</v>
      </c>
      <c r="G207" s="27" t="n">
        <v>41142</v>
      </c>
      <c r="H207" s="28" t="n">
        <v>278.21</v>
      </c>
      <c r="I207" s="29" t="s">
        <v>23</v>
      </c>
      <c r="J207" s="30" t="s">
        <v>33</v>
      </c>
      <c r="K207" s="31" t="n">
        <v>2743281</v>
      </c>
      <c r="L207" s="32" t="n">
        <v>2012001801</v>
      </c>
      <c r="M207" s="33" t="n">
        <v>43465</v>
      </c>
      <c r="N207" s="34" t="n">
        <v>170.435329843305</v>
      </c>
      <c r="O207" s="35" t="n">
        <v>0.25</v>
      </c>
      <c r="P207" s="36" t="n">
        <v>0.0208333333333333</v>
      </c>
      <c r="Q207" s="37" t="n">
        <v>5.79604166666667</v>
      </c>
      <c r="R207" s="38" t="n">
        <v>176.231371509971</v>
      </c>
      <c r="S207" s="39" t="n">
        <v>101.978628490029</v>
      </c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MG207" s="0"/>
      <c r="AMH207" s="0"/>
      <c r="AMI207" s="0"/>
      <c r="AMJ207" s="0"/>
    </row>
    <row r="208" s="4" customFormat="true" ht="35.6" hidden="false" customHeight="false" outlineLevel="0" collapsed="false">
      <c r="A208" s="23" t="s">
        <v>21</v>
      </c>
      <c r="B208" s="24" t="n">
        <v>6178</v>
      </c>
      <c r="C208" s="25" t="n">
        <f aca="false">VLOOKUP(B208,[1]Planilha8!$X$4:$Y$6629,2,0)</f>
        <v>2038947</v>
      </c>
      <c r="D208" s="26" t="s">
        <v>42</v>
      </c>
      <c r="E208" s="26" t="str">
        <f aca="false">VLOOKUP(B208,[1]Planilha8!$X$4:$Z$6629,3,0)</f>
        <v>CHI – NÚCLEO MÉDICO</v>
      </c>
      <c r="F208" s="26" t="str">
        <f aca="false">VLOOKUP(B208,[1]Planilha8!$X$4:$AD$6629,7,0)</f>
        <v>BOM</v>
      </c>
      <c r="G208" s="27" t="n">
        <v>41142</v>
      </c>
      <c r="H208" s="28" t="n">
        <v>278.21</v>
      </c>
      <c r="I208" s="29" t="s">
        <v>23</v>
      </c>
      <c r="J208" s="30" t="s">
        <v>33</v>
      </c>
      <c r="K208" s="31" t="n">
        <v>2743281</v>
      </c>
      <c r="L208" s="32" t="n">
        <v>2012001801</v>
      </c>
      <c r="M208" s="33" t="n">
        <v>43465</v>
      </c>
      <c r="N208" s="34" t="n">
        <v>170.435329843305</v>
      </c>
      <c r="O208" s="35" t="n">
        <v>0.25</v>
      </c>
      <c r="P208" s="36" t="n">
        <v>0.0208333333333333</v>
      </c>
      <c r="Q208" s="37" t="n">
        <v>5.79604166666667</v>
      </c>
      <c r="R208" s="38" t="n">
        <v>176.231371509971</v>
      </c>
      <c r="S208" s="39" t="n">
        <v>101.978628490029</v>
      </c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MG208" s="0"/>
      <c r="AMH208" s="0"/>
      <c r="AMI208" s="0"/>
      <c r="AMJ208" s="0"/>
    </row>
    <row r="209" s="4" customFormat="true" ht="46.85" hidden="false" customHeight="false" outlineLevel="0" collapsed="false">
      <c r="A209" s="23" t="s">
        <v>21</v>
      </c>
      <c r="B209" s="24" t="n">
        <v>6179</v>
      </c>
      <c r="C209" s="25" t="n">
        <f aca="false">VLOOKUP(B209,[1]Planilha8!$X$4:$Y$6629,2,0)</f>
        <v>2038948</v>
      </c>
      <c r="D209" s="26" t="s">
        <v>42</v>
      </c>
      <c r="E209" s="26" t="str">
        <f aca="false">VLOOKUP(B209,[1]Planilha8!$X$4:$Z$6629,3,0)</f>
        <v>APOIO AO DIAGNÓSTICO</v>
      </c>
      <c r="F209" s="26" t="str">
        <f aca="false">VLOOKUP(B209,[1]Planilha8!$X$4:$AD$6629,7,0)</f>
        <v>BOM</v>
      </c>
      <c r="G209" s="27" t="n">
        <v>41142</v>
      </c>
      <c r="H209" s="28" t="n">
        <v>278.21</v>
      </c>
      <c r="I209" s="29" t="s">
        <v>23</v>
      </c>
      <c r="J209" s="30" t="s">
        <v>33</v>
      </c>
      <c r="K209" s="31" t="n">
        <v>2743281</v>
      </c>
      <c r="L209" s="32" t="n">
        <v>2012001801</v>
      </c>
      <c r="M209" s="33" t="n">
        <v>43465</v>
      </c>
      <c r="N209" s="34" t="n">
        <v>170.435329843305</v>
      </c>
      <c r="O209" s="35" t="n">
        <v>0.25</v>
      </c>
      <c r="P209" s="36" t="n">
        <v>0.0208333333333333</v>
      </c>
      <c r="Q209" s="37" t="n">
        <v>5.79604166666667</v>
      </c>
      <c r="R209" s="38" t="n">
        <v>176.231371509971</v>
      </c>
      <c r="S209" s="39" t="n">
        <v>101.978628490029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MG209" s="0"/>
      <c r="AMH209" s="0"/>
      <c r="AMI209" s="0"/>
      <c r="AMJ209" s="0"/>
    </row>
    <row r="210" s="4" customFormat="true" ht="35.6" hidden="false" customHeight="false" outlineLevel="0" collapsed="false">
      <c r="A210" s="23" t="s">
        <v>21</v>
      </c>
      <c r="B210" s="24" t="n">
        <v>6180</v>
      </c>
      <c r="C210" s="25" t="n">
        <f aca="false">VLOOKUP(B210,[1]Planilha8!$X$4:$Y$6629,2,0)</f>
        <v>2038949</v>
      </c>
      <c r="D210" s="26" t="s">
        <v>42</v>
      </c>
      <c r="E210" s="26" t="str">
        <f aca="false">VLOOKUP(B210,[1]Planilha8!$X$4:$Z$6629,3,0)</f>
        <v>CLINICA MEDICA</v>
      </c>
      <c r="F210" s="26" t="str">
        <f aca="false">VLOOKUP(B210,[1]Planilha8!$X$4:$AD$6629,7,0)</f>
        <v>BOM</v>
      </c>
      <c r="G210" s="27" t="n">
        <v>41142</v>
      </c>
      <c r="H210" s="28" t="n">
        <v>278.21</v>
      </c>
      <c r="I210" s="29" t="s">
        <v>23</v>
      </c>
      <c r="J210" s="30" t="s">
        <v>33</v>
      </c>
      <c r="K210" s="31" t="n">
        <v>2743281</v>
      </c>
      <c r="L210" s="32" t="n">
        <v>2012001801</v>
      </c>
      <c r="M210" s="33" t="n">
        <v>43465</v>
      </c>
      <c r="N210" s="34" t="n">
        <v>170.435329843305</v>
      </c>
      <c r="O210" s="35" t="n">
        <v>0.25</v>
      </c>
      <c r="P210" s="36" t="n">
        <v>0.0208333333333333</v>
      </c>
      <c r="Q210" s="37" t="n">
        <v>5.79604166666667</v>
      </c>
      <c r="R210" s="38" t="n">
        <v>176.231371509971</v>
      </c>
      <c r="S210" s="39" t="n">
        <v>101.978628490029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MG210" s="0"/>
      <c r="AMH210" s="0"/>
      <c r="AMI210" s="0"/>
      <c r="AMJ210" s="0"/>
    </row>
    <row r="211" s="4" customFormat="true" ht="35.6" hidden="false" customHeight="false" outlineLevel="0" collapsed="false">
      <c r="A211" s="23" t="s">
        <v>21</v>
      </c>
      <c r="B211" s="24" t="n">
        <v>6181</v>
      </c>
      <c r="C211" s="25" t="n">
        <f aca="false">VLOOKUP(B211,[1]Planilha8!$X$4:$Y$6629,2,0)</f>
        <v>2038950</v>
      </c>
      <c r="D211" s="26" t="s">
        <v>42</v>
      </c>
      <c r="E211" s="26" t="str">
        <f aca="false">VLOOKUP(B211,[1]Planilha8!$X$4:$Z$6629,3,0)</f>
        <v>CLINICA MEDICA</v>
      </c>
      <c r="F211" s="26" t="str">
        <f aca="false">VLOOKUP(B211,[1]Planilha8!$X$4:$AD$6629,7,0)</f>
        <v>BOM</v>
      </c>
      <c r="G211" s="27" t="n">
        <v>41142</v>
      </c>
      <c r="H211" s="28" t="n">
        <v>278.21</v>
      </c>
      <c r="I211" s="29" t="s">
        <v>23</v>
      </c>
      <c r="J211" s="30" t="s">
        <v>33</v>
      </c>
      <c r="K211" s="31" t="n">
        <v>2743281</v>
      </c>
      <c r="L211" s="32" t="n">
        <v>2012001801</v>
      </c>
      <c r="M211" s="33" t="n">
        <v>43465</v>
      </c>
      <c r="N211" s="34" t="n">
        <v>170.435329843305</v>
      </c>
      <c r="O211" s="35" t="n">
        <v>0.25</v>
      </c>
      <c r="P211" s="36" t="n">
        <v>0.0208333333333333</v>
      </c>
      <c r="Q211" s="37" t="n">
        <v>5.79604166666667</v>
      </c>
      <c r="R211" s="38" t="n">
        <v>176.231371509971</v>
      </c>
      <c r="S211" s="39" t="n">
        <v>101.978628490029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MG211" s="0"/>
      <c r="AMH211" s="0"/>
      <c r="AMI211" s="0"/>
      <c r="AMJ211" s="0"/>
    </row>
    <row r="212" s="4" customFormat="true" ht="35.6" hidden="false" customHeight="false" outlineLevel="0" collapsed="false">
      <c r="A212" s="23" t="s">
        <v>21</v>
      </c>
      <c r="B212" s="24" t="n">
        <v>6182</v>
      </c>
      <c r="C212" s="25" t="n">
        <f aca="false">VLOOKUP(B212,[1]Planilha8!$X$4:$Y$6629,2,0)</f>
        <v>2038951</v>
      </c>
      <c r="D212" s="26" t="s">
        <v>42</v>
      </c>
      <c r="E212" s="26" t="str">
        <f aca="false">VLOOKUP(B212,[1]Planilha8!$X$4:$Z$6629,3,0)</f>
        <v>CLINICA MEDICA</v>
      </c>
      <c r="F212" s="26" t="str">
        <f aca="false">VLOOKUP(B212,[1]Planilha8!$X$4:$AD$6629,7,0)</f>
        <v>BOM</v>
      </c>
      <c r="G212" s="27" t="n">
        <v>41142</v>
      </c>
      <c r="H212" s="28" t="n">
        <v>278.21</v>
      </c>
      <c r="I212" s="29" t="s">
        <v>23</v>
      </c>
      <c r="J212" s="30" t="s">
        <v>33</v>
      </c>
      <c r="K212" s="31" t="n">
        <v>2743281</v>
      </c>
      <c r="L212" s="32" t="n">
        <v>2012001801</v>
      </c>
      <c r="M212" s="33" t="n">
        <v>43465</v>
      </c>
      <c r="N212" s="34" t="n">
        <v>170.435329843305</v>
      </c>
      <c r="O212" s="35" t="n">
        <v>0.25</v>
      </c>
      <c r="P212" s="36" t="n">
        <v>0.0208333333333333</v>
      </c>
      <c r="Q212" s="37" t="n">
        <v>5.79604166666667</v>
      </c>
      <c r="R212" s="38" t="n">
        <v>176.231371509971</v>
      </c>
      <c r="S212" s="39" t="n">
        <v>101.978628490029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MG212" s="0"/>
      <c r="AMH212" s="0"/>
      <c r="AMI212" s="0"/>
      <c r="AMJ212" s="0"/>
    </row>
    <row r="213" s="4" customFormat="true" ht="69.35" hidden="false" customHeight="false" outlineLevel="0" collapsed="false">
      <c r="A213" s="23" t="s">
        <v>21</v>
      </c>
      <c r="B213" s="24" t="n">
        <v>6183</v>
      </c>
      <c r="C213" s="25" t="n">
        <f aca="false">VLOOKUP(B213,[1]Planilha8!$X$4:$Y$6629,2,0)</f>
        <v>2038952</v>
      </c>
      <c r="D213" s="26" t="s">
        <v>42</v>
      </c>
      <c r="E213" s="26" t="str">
        <f aca="false">VLOOKUP(B213,[1]Planilha8!$X$4:$Z$6629,3,0)</f>
        <v>AMBULATÓRIO – CONSULTÓRIO 14</v>
      </c>
      <c r="F213" s="26" t="str">
        <f aca="false">VLOOKUP(B213,[1]Planilha8!$X$4:$AD$6629,7,0)</f>
        <v>BOM</v>
      </c>
      <c r="G213" s="27" t="n">
        <v>41142</v>
      </c>
      <c r="H213" s="28" t="n">
        <v>278.21</v>
      </c>
      <c r="I213" s="29" t="s">
        <v>23</v>
      </c>
      <c r="J213" s="30" t="s">
        <v>33</v>
      </c>
      <c r="K213" s="31" t="n">
        <v>2743281</v>
      </c>
      <c r="L213" s="32" t="n">
        <v>2012001801</v>
      </c>
      <c r="M213" s="33" t="n">
        <v>43465</v>
      </c>
      <c r="N213" s="34" t="n">
        <v>170.435329843305</v>
      </c>
      <c r="O213" s="35" t="n">
        <v>0.25</v>
      </c>
      <c r="P213" s="36" t="n">
        <v>0.0208333333333333</v>
      </c>
      <c r="Q213" s="37" t="n">
        <v>5.79604166666667</v>
      </c>
      <c r="R213" s="38" t="n">
        <v>176.231371509971</v>
      </c>
      <c r="S213" s="39" t="n">
        <v>101.978628490029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MG213" s="0"/>
      <c r="AMH213" s="0"/>
      <c r="AMI213" s="0"/>
      <c r="AMJ213" s="0"/>
    </row>
    <row r="214" s="4" customFormat="true" ht="69.35" hidden="false" customHeight="false" outlineLevel="0" collapsed="false">
      <c r="A214" s="23" t="s">
        <v>21</v>
      </c>
      <c r="B214" s="24" t="n">
        <v>6184</v>
      </c>
      <c r="C214" s="25" t="n">
        <f aca="false">VLOOKUP(B214,[1]Planilha8!$X$4:$Y$6629,2,0)</f>
        <v>2038953</v>
      </c>
      <c r="D214" s="26" t="s">
        <v>42</v>
      </c>
      <c r="E214" s="26" t="str">
        <f aca="false">VLOOKUP(B214,[1]Planilha8!$X$4:$Z$6629,3,0)</f>
        <v>AMBULATÓRIO – CONSULTÓRIO 28</v>
      </c>
      <c r="F214" s="26" t="str">
        <f aca="false">VLOOKUP(B214,[1]Planilha8!$X$4:$AD$6629,7,0)</f>
        <v>BOM</v>
      </c>
      <c r="G214" s="27" t="n">
        <v>41142</v>
      </c>
      <c r="H214" s="28" t="n">
        <v>278.21</v>
      </c>
      <c r="I214" s="29" t="s">
        <v>23</v>
      </c>
      <c r="J214" s="30" t="s">
        <v>33</v>
      </c>
      <c r="K214" s="31" t="n">
        <v>2743281</v>
      </c>
      <c r="L214" s="32" t="n">
        <v>2012001801</v>
      </c>
      <c r="M214" s="33" t="n">
        <v>43465</v>
      </c>
      <c r="N214" s="34" t="n">
        <v>170.435329843305</v>
      </c>
      <c r="O214" s="35" t="n">
        <v>0.25</v>
      </c>
      <c r="P214" s="36" t="n">
        <v>0.0208333333333333</v>
      </c>
      <c r="Q214" s="37" t="n">
        <v>5.79604166666667</v>
      </c>
      <c r="R214" s="38" t="n">
        <v>176.231371509971</v>
      </c>
      <c r="S214" s="39" t="n">
        <v>101.978628490029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MG214" s="0"/>
      <c r="AMH214" s="0"/>
      <c r="AMI214" s="0"/>
      <c r="AMJ214" s="0"/>
    </row>
    <row r="215" s="4" customFormat="true" ht="58.1" hidden="false" customHeight="false" outlineLevel="0" collapsed="false">
      <c r="A215" s="23" t="s">
        <v>21</v>
      </c>
      <c r="B215" s="24" t="n">
        <v>6185</v>
      </c>
      <c r="C215" s="25" t="n">
        <f aca="false">VLOOKUP(B215,[1]Planilha8!$X$4:$Y$6629,2,0)</f>
        <v>2038954</v>
      </c>
      <c r="D215" s="26" t="s">
        <v>42</v>
      </c>
      <c r="E215" s="26" t="str">
        <f aca="false">VLOOKUP(B215,[1]Planilha8!$X$4:$Z$6629,3,0)</f>
        <v>SALA DE MONITORAMENTO</v>
      </c>
      <c r="F215" s="26" t="str">
        <f aca="false">VLOOKUP(B215,[1]Planilha8!$X$4:$AD$6629,7,0)</f>
        <v>BOM</v>
      </c>
      <c r="G215" s="27" t="n">
        <v>41142</v>
      </c>
      <c r="H215" s="28" t="n">
        <v>278.21</v>
      </c>
      <c r="I215" s="29" t="s">
        <v>23</v>
      </c>
      <c r="J215" s="30" t="s">
        <v>33</v>
      </c>
      <c r="K215" s="31" t="n">
        <v>2743281</v>
      </c>
      <c r="L215" s="32" t="n">
        <v>2012001801</v>
      </c>
      <c r="M215" s="33" t="n">
        <v>43465</v>
      </c>
      <c r="N215" s="34" t="n">
        <v>170.435329843305</v>
      </c>
      <c r="O215" s="35" t="n">
        <v>0.25</v>
      </c>
      <c r="P215" s="36" t="n">
        <v>0.0208333333333333</v>
      </c>
      <c r="Q215" s="37" t="n">
        <v>5.79604166666667</v>
      </c>
      <c r="R215" s="38" t="n">
        <v>176.231371509971</v>
      </c>
      <c r="S215" s="39" t="n">
        <v>101.978628490029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MG215" s="0"/>
      <c r="AMH215" s="0"/>
      <c r="AMI215" s="0"/>
      <c r="AMJ215" s="0"/>
    </row>
    <row r="216" s="4" customFormat="true" ht="69.35" hidden="false" customHeight="false" outlineLevel="0" collapsed="false">
      <c r="A216" s="23" t="s">
        <v>21</v>
      </c>
      <c r="B216" s="24" t="n">
        <v>6186</v>
      </c>
      <c r="C216" s="25" t="n">
        <f aca="false">VLOOKUP(B216,[1]Planilha8!$X$4:$Y$6629,2,0)</f>
        <v>2038955</v>
      </c>
      <c r="D216" s="26" t="s">
        <v>42</v>
      </c>
      <c r="E216" s="26" t="str">
        <f aca="false">VLOOKUP(B216,[1]Planilha8!$X$4:$Z$6629,3,0)</f>
        <v>AMBULATÓRIO – CONSULTÓRIO 15</v>
      </c>
      <c r="F216" s="26" t="str">
        <f aca="false">VLOOKUP(B216,[1]Planilha8!$X$4:$AD$6629,7,0)</f>
        <v>BOM</v>
      </c>
      <c r="G216" s="27" t="n">
        <v>41142</v>
      </c>
      <c r="H216" s="28" t="n">
        <v>278.21</v>
      </c>
      <c r="I216" s="29" t="s">
        <v>23</v>
      </c>
      <c r="J216" s="30" t="s">
        <v>33</v>
      </c>
      <c r="K216" s="31" t="n">
        <v>2743281</v>
      </c>
      <c r="L216" s="32" t="n">
        <v>2012001801</v>
      </c>
      <c r="M216" s="33" t="n">
        <v>43465</v>
      </c>
      <c r="N216" s="34" t="n">
        <v>170.435329843305</v>
      </c>
      <c r="O216" s="35" t="n">
        <v>0.25</v>
      </c>
      <c r="P216" s="36" t="n">
        <v>0.0208333333333333</v>
      </c>
      <c r="Q216" s="37" t="n">
        <v>5.79604166666667</v>
      </c>
      <c r="R216" s="38" t="n">
        <v>176.231371509971</v>
      </c>
      <c r="S216" s="39" t="n">
        <v>101.978628490029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MG216" s="0"/>
      <c r="AMH216" s="0"/>
      <c r="AMI216" s="0"/>
      <c r="AMJ216" s="0"/>
    </row>
    <row r="217" s="4" customFormat="true" ht="58.1" hidden="false" customHeight="false" outlineLevel="0" collapsed="false">
      <c r="A217" s="23" t="s">
        <v>21</v>
      </c>
      <c r="B217" s="24" t="n">
        <v>6187</v>
      </c>
      <c r="C217" s="25" t="n">
        <f aca="false">VLOOKUP(B217,[1]Planilha8!$X$4:$Y$6629,2,0)</f>
        <v>2038956</v>
      </c>
      <c r="D217" s="26" t="s">
        <v>42</v>
      </c>
      <c r="E217" s="26" t="str">
        <f aca="false">VLOOKUP(B217,[1]Planilha8!$X$4:$Z$6629,3,0)</f>
        <v>AMBULATÓRIO – CONSULTÓRIO 6</v>
      </c>
      <c r="F217" s="26" t="str">
        <f aca="false">VLOOKUP(B217,[1]Planilha8!$X$4:$AD$6629,7,0)</f>
        <v>BOM</v>
      </c>
      <c r="G217" s="27" t="n">
        <v>41142</v>
      </c>
      <c r="H217" s="28" t="n">
        <v>278.21</v>
      </c>
      <c r="I217" s="29" t="s">
        <v>23</v>
      </c>
      <c r="J217" s="30" t="s">
        <v>33</v>
      </c>
      <c r="K217" s="31" t="n">
        <v>2743281</v>
      </c>
      <c r="L217" s="32" t="n">
        <v>2012001801</v>
      </c>
      <c r="M217" s="33" t="n">
        <v>43465</v>
      </c>
      <c r="N217" s="34" t="n">
        <v>170.435329843305</v>
      </c>
      <c r="O217" s="35" t="n">
        <v>0.25</v>
      </c>
      <c r="P217" s="36" t="n">
        <v>0.0208333333333333</v>
      </c>
      <c r="Q217" s="37" t="n">
        <v>5.79604166666667</v>
      </c>
      <c r="R217" s="38" t="n">
        <v>176.231371509971</v>
      </c>
      <c r="S217" s="39" t="n">
        <v>101.978628490029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MG217" s="0"/>
      <c r="AMH217" s="0"/>
      <c r="AMI217" s="0"/>
      <c r="AMJ217" s="0"/>
    </row>
    <row r="218" s="4" customFormat="true" ht="35.6" hidden="false" customHeight="false" outlineLevel="0" collapsed="false">
      <c r="A218" s="23" t="s">
        <v>21</v>
      </c>
      <c r="B218" s="24" t="n">
        <v>6188</v>
      </c>
      <c r="C218" s="25" t="n">
        <f aca="false">VLOOKUP(B218,[1]Planilha8!$X$4:$Y$6629,2,0)</f>
        <v>2038932</v>
      </c>
      <c r="D218" s="26" t="s">
        <v>42</v>
      </c>
      <c r="E218" s="26" t="str">
        <f aca="false">VLOOKUP(B218,[1]Planilha8!$X$4:$Z$6629,3,0)</f>
        <v>ALMOXARIFADO – HGG</v>
      </c>
      <c r="F218" s="26" t="str">
        <f aca="false">VLOOKUP(B218,[1]Planilha8!$X$4:$AD$6629,7,0)</f>
        <v>BOM</v>
      </c>
      <c r="G218" s="27" t="n">
        <v>41142</v>
      </c>
      <c r="H218" s="28" t="n">
        <v>278.21</v>
      </c>
      <c r="I218" s="29" t="s">
        <v>23</v>
      </c>
      <c r="J218" s="30" t="s">
        <v>33</v>
      </c>
      <c r="K218" s="31" t="n">
        <v>2743281</v>
      </c>
      <c r="L218" s="32" t="n">
        <v>2012001801</v>
      </c>
      <c r="M218" s="33" t="n">
        <v>43465</v>
      </c>
      <c r="N218" s="34" t="n">
        <v>170.435329843305</v>
      </c>
      <c r="O218" s="35" t="n">
        <v>0.25</v>
      </c>
      <c r="P218" s="36" t="n">
        <v>0.0208333333333333</v>
      </c>
      <c r="Q218" s="37" t="n">
        <v>5.79604166666667</v>
      </c>
      <c r="R218" s="38" t="n">
        <v>176.231371509971</v>
      </c>
      <c r="S218" s="39" t="n">
        <v>101.978628490029</v>
      </c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MG218" s="0"/>
      <c r="AMH218" s="0"/>
      <c r="AMI218" s="0"/>
      <c r="AMJ218" s="0"/>
    </row>
    <row r="219" s="4" customFormat="true" ht="58.1" hidden="false" customHeight="false" outlineLevel="0" collapsed="false">
      <c r="A219" s="23" t="s">
        <v>21</v>
      </c>
      <c r="B219" s="24" t="n">
        <v>6213</v>
      </c>
      <c r="C219" s="25" t="n">
        <f aca="false">VLOOKUP(B219,[1]Planilha8!$X$4:$Y$6629,2,0)</f>
        <v>2038961</v>
      </c>
      <c r="D219" s="26" t="s">
        <v>43</v>
      </c>
      <c r="E219" s="26" t="str">
        <f aca="false">VLOOKUP(B219,[1]Planilha8!$X$4:$Z$6629,3,0)</f>
        <v>ASTEC</v>
      </c>
      <c r="F219" s="26" t="str">
        <f aca="false">VLOOKUP(B219,[1]Planilha8!$X$4:$AD$6629,7,0)</f>
        <v>BOM</v>
      </c>
      <c r="G219" s="27" t="n">
        <v>41143</v>
      </c>
      <c r="H219" s="28" t="n">
        <v>1087</v>
      </c>
      <c r="I219" s="29" t="s">
        <v>23</v>
      </c>
      <c r="J219" s="30" t="s">
        <v>44</v>
      </c>
      <c r="K219" s="31" t="n">
        <v>9258</v>
      </c>
      <c r="L219" s="32" t="n">
        <v>2012000657</v>
      </c>
      <c r="M219" s="33" t="n">
        <v>43465</v>
      </c>
      <c r="N219" s="34" t="n">
        <v>1032.51064102568</v>
      </c>
      <c r="O219" s="35" t="n">
        <v>1</v>
      </c>
      <c r="P219" s="36" t="n">
        <v>0.0833333333333333</v>
      </c>
      <c r="Q219" s="37" t="n">
        <v>0</v>
      </c>
      <c r="R219" s="38" t="n">
        <v>1032.51064102568</v>
      </c>
      <c r="S219" s="39" t="n">
        <v>54.4893589743183</v>
      </c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MG219" s="0"/>
      <c r="AMH219" s="0"/>
      <c r="AMI219" s="0"/>
      <c r="AMJ219" s="0"/>
    </row>
    <row r="220" s="4" customFormat="true" ht="46.85" hidden="false" customHeight="false" outlineLevel="0" collapsed="false">
      <c r="A220" s="23" t="s">
        <v>21</v>
      </c>
      <c r="B220" s="24" t="n">
        <v>5493</v>
      </c>
      <c r="C220" s="25" t="n">
        <f aca="false">VLOOKUP(B220,[1]Planilha8!$X$4:$Y$6629,2,0)</f>
        <v>2038967</v>
      </c>
      <c r="D220" s="26" t="s">
        <v>45</v>
      </c>
      <c r="E220" s="26" t="str">
        <f aca="false">VLOOKUP(B220,[1]Planilha8!$X$4:$Z$6629,3,0)</f>
        <v>ASTEC</v>
      </c>
      <c r="F220" s="26" t="str">
        <f aca="false">VLOOKUP(B220,[1]Planilha8!$X$4:$AD$6629,7,0)</f>
        <v>BOM</v>
      </c>
      <c r="G220" s="27" t="n">
        <v>41144</v>
      </c>
      <c r="H220" s="28" t="n">
        <v>2550</v>
      </c>
      <c r="I220" s="29" t="s">
        <v>23</v>
      </c>
      <c r="J220" s="30" t="s">
        <v>46</v>
      </c>
      <c r="K220" s="31" t="n">
        <v>3583</v>
      </c>
      <c r="L220" s="32" t="n">
        <v>2012000647</v>
      </c>
      <c r="M220" s="33" t="n">
        <v>43465</v>
      </c>
      <c r="N220" s="34" t="n">
        <v>2527.51495726505</v>
      </c>
      <c r="O220" s="35" t="n">
        <v>0.5</v>
      </c>
      <c r="P220" s="36" t="n">
        <v>0.0416666666666667</v>
      </c>
      <c r="Q220" s="37" t="n">
        <v>0</v>
      </c>
      <c r="R220" s="38" t="n">
        <v>2527.51495726505</v>
      </c>
      <c r="S220" s="39" t="n">
        <v>22.4850427349475</v>
      </c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MG220" s="0"/>
      <c r="AMH220" s="0"/>
      <c r="AMI220" s="0"/>
      <c r="AMJ220" s="0"/>
    </row>
    <row r="221" s="4" customFormat="true" ht="58.1" hidden="false" customHeight="false" outlineLevel="0" collapsed="false">
      <c r="A221" s="23" t="s">
        <v>21</v>
      </c>
      <c r="B221" s="24" t="n">
        <v>5739</v>
      </c>
      <c r="C221" s="25" t="n">
        <f aca="false">VLOOKUP(B221,[1]Planilha8!$X$4:$Y$6629,2,0)</f>
        <v>2038971</v>
      </c>
      <c r="D221" s="26" t="s">
        <v>47</v>
      </c>
      <c r="E221" s="26" t="str">
        <f aca="false">VLOOKUP(B221,[1]Planilha8!$X$4:$Z$6629,3,0)</f>
        <v>INTERNO DENTRO DO RACK</v>
      </c>
      <c r="F221" s="26" t="str">
        <f aca="false">VLOOKUP(B221,[1]Planilha8!$X$4:$AD$6629,7,0)</f>
        <v>BOM</v>
      </c>
      <c r="G221" s="27" t="n">
        <v>41144</v>
      </c>
      <c r="H221" s="28" t="n">
        <v>349</v>
      </c>
      <c r="I221" s="29" t="s">
        <v>23</v>
      </c>
      <c r="J221" s="30" t="s">
        <v>48</v>
      </c>
      <c r="K221" s="31" t="n">
        <v>35570</v>
      </c>
      <c r="L221" s="32" t="n">
        <v>2012000647</v>
      </c>
      <c r="M221" s="33" t="n">
        <v>43465</v>
      </c>
      <c r="N221" s="34" t="n">
        <v>331.380968660982</v>
      </c>
      <c r="O221" s="35" t="n">
        <v>1</v>
      </c>
      <c r="P221" s="36" t="n">
        <v>0.0833333333333333</v>
      </c>
      <c r="Q221" s="37" t="n">
        <v>0</v>
      </c>
      <c r="R221" s="38" t="n">
        <v>331.380968660982</v>
      </c>
      <c r="S221" s="39" t="n">
        <v>17.6190313390184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MG221" s="0"/>
      <c r="AMH221" s="0"/>
      <c r="AMI221" s="0"/>
      <c r="AMJ221" s="0"/>
    </row>
    <row r="222" s="4" customFormat="true" ht="58.1" hidden="false" customHeight="false" outlineLevel="0" collapsed="false">
      <c r="A222" s="23" t="s">
        <v>21</v>
      </c>
      <c r="B222" s="24" t="n">
        <v>5740</v>
      </c>
      <c r="C222" s="25" t="n">
        <f aca="false">VLOOKUP(B222,[1]Planilha8!$X$4:$Y$6629,2,0)</f>
        <v>2038972</v>
      </c>
      <c r="D222" s="26" t="s">
        <v>47</v>
      </c>
      <c r="E222" s="26" t="str">
        <f aca="false">VLOOKUP(B222,[1]Planilha8!$X$4:$Z$6629,3,0)</f>
        <v>INTERNO DENTRO DO RACK</v>
      </c>
      <c r="F222" s="26" t="str">
        <f aca="false">VLOOKUP(B222,[1]Planilha8!$X$4:$AD$6629,7,0)</f>
        <v>BOM</v>
      </c>
      <c r="G222" s="27" t="n">
        <v>41144</v>
      </c>
      <c r="H222" s="28" t="n">
        <v>349</v>
      </c>
      <c r="I222" s="29" t="s">
        <v>23</v>
      </c>
      <c r="J222" s="30" t="s">
        <v>48</v>
      </c>
      <c r="K222" s="31" t="n">
        <v>35570</v>
      </c>
      <c r="L222" s="32" t="n">
        <v>2012000647</v>
      </c>
      <c r="M222" s="33" t="n">
        <v>43465</v>
      </c>
      <c r="N222" s="34" t="n">
        <v>331.380968660982</v>
      </c>
      <c r="O222" s="35" t="n">
        <v>1</v>
      </c>
      <c r="P222" s="36" t="n">
        <v>0.0833333333333333</v>
      </c>
      <c r="Q222" s="37" t="n">
        <v>0</v>
      </c>
      <c r="R222" s="38" t="n">
        <v>331.380968660982</v>
      </c>
      <c r="S222" s="39" t="n">
        <v>17.6190313390184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MG222" s="0"/>
      <c r="AMH222" s="0"/>
      <c r="AMI222" s="0"/>
      <c r="AMJ222" s="0"/>
    </row>
    <row r="223" s="4" customFormat="true" ht="58.1" hidden="false" customHeight="false" outlineLevel="0" collapsed="false">
      <c r="A223" s="23" t="s">
        <v>21</v>
      </c>
      <c r="B223" s="24" t="n">
        <v>5741</v>
      </c>
      <c r="C223" s="25" t="n">
        <f aca="false">VLOOKUP(B223,[1]Planilha8!$X$4:$Y$6629,2,0)</f>
        <v>2038973</v>
      </c>
      <c r="D223" s="26" t="s">
        <v>47</v>
      </c>
      <c r="E223" s="26" t="str">
        <f aca="false">VLOOKUP(B223,[1]Planilha8!$X$4:$Z$6629,3,0)</f>
        <v>INTERNO DENTRO DO RACK</v>
      </c>
      <c r="F223" s="26" t="str">
        <f aca="false">VLOOKUP(B223,[1]Planilha8!$X$4:$AD$6629,7,0)</f>
        <v>BOM</v>
      </c>
      <c r="G223" s="27" t="n">
        <v>41144</v>
      </c>
      <c r="H223" s="28" t="n">
        <v>349</v>
      </c>
      <c r="I223" s="29" t="s">
        <v>23</v>
      </c>
      <c r="J223" s="30" t="s">
        <v>48</v>
      </c>
      <c r="K223" s="31" t="n">
        <v>35570</v>
      </c>
      <c r="L223" s="32" t="n">
        <v>2012000647</v>
      </c>
      <c r="M223" s="33" t="n">
        <v>43465</v>
      </c>
      <c r="N223" s="34" t="n">
        <v>331.380968660982</v>
      </c>
      <c r="O223" s="35" t="n">
        <v>1</v>
      </c>
      <c r="P223" s="36" t="n">
        <v>0.0833333333333333</v>
      </c>
      <c r="Q223" s="37" t="n">
        <v>0</v>
      </c>
      <c r="R223" s="38" t="n">
        <v>331.380968660982</v>
      </c>
      <c r="S223" s="39" t="n">
        <v>17.6190313390184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MG223" s="0"/>
      <c r="AMH223" s="0"/>
      <c r="AMI223" s="0"/>
      <c r="AMJ223" s="0"/>
    </row>
    <row r="224" s="4" customFormat="true" ht="58.1" hidden="false" customHeight="false" outlineLevel="0" collapsed="false">
      <c r="A224" s="23" t="s">
        <v>21</v>
      </c>
      <c r="B224" s="24" t="n">
        <v>5742</v>
      </c>
      <c r="C224" s="25" t="n">
        <f aca="false">VLOOKUP(B224,[1]Planilha8!$X$4:$Y$6629,2,0)</f>
        <v>2038974</v>
      </c>
      <c r="D224" s="26" t="s">
        <v>47</v>
      </c>
      <c r="E224" s="26" t="str">
        <f aca="false">VLOOKUP(B224,[1]Planilha8!$X$4:$Z$6629,3,0)</f>
        <v>INTERNO DENTRO DO RACK</v>
      </c>
      <c r="F224" s="26" t="str">
        <f aca="false">VLOOKUP(B224,[1]Planilha8!$X$4:$AD$6629,7,0)</f>
        <v>BOM</v>
      </c>
      <c r="G224" s="27" t="n">
        <v>41144</v>
      </c>
      <c r="H224" s="28" t="n">
        <v>349</v>
      </c>
      <c r="I224" s="29" t="s">
        <v>23</v>
      </c>
      <c r="J224" s="30" t="s">
        <v>48</v>
      </c>
      <c r="K224" s="31" t="n">
        <v>35570</v>
      </c>
      <c r="L224" s="32" t="n">
        <v>2012000647</v>
      </c>
      <c r="M224" s="33" t="n">
        <v>43465</v>
      </c>
      <c r="N224" s="34" t="n">
        <v>331.380968660982</v>
      </c>
      <c r="O224" s="35" t="n">
        <v>1</v>
      </c>
      <c r="P224" s="36" t="n">
        <v>0.0833333333333333</v>
      </c>
      <c r="Q224" s="37" t="n">
        <v>0</v>
      </c>
      <c r="R224" s="38" t="n">
        <v>331.380968660982</v>
      </c>
      <c r="S224" s="39" t="n">
        <v>17.6190313390184</v>
      </c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MG224" s="0"/>
      <c r="AMH224" s="0"/>
      <c r="AMI224" s="0"/>
      <c r="AMJ224" s="0"/>
    </row>
    <row r="225" s="4" customFormat="true" ht="58.1" hidden="false" customHeight="false" outlineLevel="0" collapsed="false">
      <c r="A225" s="23" t="s">
        <v>21</v>
      </c>
      <c r="B225" s="24" t="n">
        <v>5743</v>
      </c>
      <c r="C225" s="25" t="n">
        <f aca="false">VLOOKUP(B225,[1]Planilha8!$X$4:$Y$6629,2,0)</f>
        <v>2038975</v>
      </c>
      <c r="D225" s="26" t="s">
        <v>47</v>
      </c>
      <c r="E225" s="26" t="str">
        <f aca="false">VLOOKUP(B225,[1]Planilha8!$X$4:$Z$6629,3,0)</f>
        <v>INTERNO DENTRO DO RACK</v>
      </c>
      <c r="F225" s="26" t="str">
        <f aca="false">VLOOKUP(B225,[1]Planilha8!$X$4:$AD$6629,7,0)</f>
        <v>BOM</v>
      </c>
      <c r="G225" s="27" t="n">
        <v>41144</v>
      </c>
      <c r="H225" s="28" t="n">
        <v>349</v>
      </c>
      <c r="I225" s="29" t="s">
        <v>23</v>
      </c>
      <c r="J225" s="30" t="s">
        <v>48</v>
      </c>
      <c r="K225" s="31" t="n">
        <v>35570</v>
      </c>
      <c r="L225" s="32" t="n">
        <v>2012000647</v>
      </c>
      <c r="M225" s="33" t="n">
        <v>43465</v>
      </c>
      <c r="N225" s="34" t="n">
        <v>331.380968660982</v>
      </c>
      <c r="O225" s="35" t="n">
        <v>1</v>
      </c>
      <c r="P225" s="36" t="n">
        <v>0.0833333333333333</v>
      </c>
      <c r="Q225" s="37" t="n">
        <v>0</v>
      </c>
      <c r="R225" s="38" t="n">
        <v>331.380968660982</v>
      </c>
      <c r="S225" s="39" t="n">
        <v>17.6190313390184</v>
      </c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MG225" s="0"/>
      <c r="AMH225" s="0"/>
      <c r="AMI225" s="0"/>
      <c r="AMJ225" s="0"/>
    </row>
    <row r="226" s="4" customFormat="true" ht="58.1" hidden="false" customHeight="false" outlineLevel="0" collapsed="false">
      <c r="A226" s="23" t="s">
        <v>21</v>
      </c>
      <c r="B226" s="24" t="n">
        <v>5744</v>
      </c>
      <c r="C226" s="25" t="n">
        <f aca="false">VLOOKUP(B226,[1]Planilha8!$X$4:$Y$6629,2,0)</f>
        <v>2038976</v>
      </c>
      <c r="D226" s="26" t="s">
        <v>47</v>
      </c>
      <c r="E226" s="26" t="str">
        <f aca="false">VLOOKUP(B226,[1]Planilha8!$X$4:$Z$6629,3,0)</f>
        <v>INTERNO DENTRO DO RACK</v>
      </c>
      <c r="F226" s="26" t="str">
        <f aca="false">VLOOKUP(B226,[1]Planilha8!$X$4:$AD$6629,7,0)</f>
        <v>BOM</v>
      </c>
      <c r="G226" s="27" t="n">
        <v>41144</v>
      </c>
      <c r="H226" s="28" t="n">
        <v>349</v>
      </c>
      <c r="I226" s="29" t="s">
        <v>23</v>
      </c>
      <c r="J226" s="30" t="s">
        <v>48</v>
      </c>
      <c r="K226" s="31" t="n">
        <v>35570</v>
      </c>
      <c r="L226" s="32" t="n">
        <v>2012000647</v>
      </c>
      <c r="M226" s="33" t="n">
        <v>43465</v>
      </c>
      <c r="N226" s="34" t="n">
        <v>331.380968660982</v>
      </c>
      <c r="O226" s="35" t="n">
        <v>1</v>
      </c>
      <c r="P226" s="36" t="n">
        <v>0.0833333333333333</v>
      </c>
      <c r="Q226" s="37" t="n">
        <v>0</v>
      </c>
      <c r="R226" s="38" t="n">
        <v>331.380968660982</v>
      </c>
      <c r="S226" s="39" t="n">
        <v>17.6190313390184</v>
      </c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MG226" s="0"/>
      <c r="AMH226" s="0"/>
      <c r="AMI226" s="0"/>
      <c r="AMJ226" s="0"/>
    </row>
    <row r="227" s="4" customFormat="true" ht="58.1" hidden="false" customHeight="false" outlineLevel="0" collapsed="false">
      <c r="A227" s="23" t="s">
        <v>21</v>
      </c>
      <c r="B227" s="24" t="n">
        <v>5745</v>
      </c>
      <c r="C227" s="25" t="n">
        <f aca="false">VLOOKUP(B227,[1]Planilha8!$X$4:$Y$6629,2,0)</f>
        <v>2038977</v>
      </c>
      <c r="D227" s="26" t="s">
        <v>47</v>
      </c>
      <c r="E227" s="26" t="str">
        <f aca="false">VLOOKUP(B227,[1]Planilha8!$X$4:$Z$6629,3,0)</f>
        <v>INTERNO DENTRO DO RACK</v>
      </c>
      <c r="F227" s="26" t="str">
        <f aca="false">VLOOKUP(B227,[1]Planilha8!$X$4:$AD$6629,7,0)</f>
        <v>BOM</v>
      </c>
      <c r="G227" s="27" t="n">
        <v>41144</v>
      </c>
      <c r="H227" s="28" t="n">
        <v>349</v>
      </c>
      <c r="I227" s="29" t="s">
        <v>23</v>
      </c>
      <c r="J227" s="30" t="s">
        <v>48</v>
      </c>
      <c r="K227" s="31" t="n">
        <v>35570</v>
      </c>
      <c r="L227" s="32" t="n">
        <v>2012000647</v>
      </c>
      <c r="M227" s="33" t="n">
        <v>43465</v>
      </c>
      <c r="N227" s="34" t="n">
        <v>331.380968660982</v>
      </c>
      <c r="O227" s="35" t="n">
        <v>1</v>
      </c>
      <c r="P227" s="36" t="n">
        <v>0.0833333333333333</v>
      </c>
      <c r="Q227" s="37" t="n">
        <v>0</v>
      </c>
      <c r="R227" s="38" t="n">
        <v>331.380968660982</v>
      </c>
      <c r="S227" s="39" t="n">
        <v>17.6190313390184</v>
      </c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MG227" s="0"/>
      <c r="AMH227" s="0"/>
      <c r="AMI227" s="0"/>
      <c r="AMJ227" s="0"/>
    </row>
    <row r="228" s="4" customFormat="true" ht="58.1" hidden="false" customHeight="false" outlineLevel="0" collapsed="false">
      <c r="A228" s="23" t="s">
        <v>21</v>
      </c>
      <c r="B228" s="24" t="n">
        <v>5746</v>
      </c>
      <c r="C228" s="25" t="n">
        <f aca="false">VLOOKUP(B228,[1]Planilha8!$X$4:$Y$6629,2,0)</f>
        <v>2038978</v>
      </c>
      <c r="D228" s="26" t="s">
        <v>47</v>
      </c>
      <c r="E228" s="26" t="str">
        <f aca="false">VLOOKUP(B228,[1]Planilha8!$X$4:$Z$6629,3,0)</f>
        <v>INTERNO DENTRO DO RACK</v>
      </c>
      <c r="F228" s="26" t="str">
        <f aca="false">VLOOKUP(B228,[1]Planilha8!$X$4:$AD$6629,7,0)</f>
        <v>BOM</v>
      </c>
      <c r="G228" s="27" t="n">
        <v>41144</v>
      </c>
      <c r="H228" s="28" t="n">
        <v>349</v>
      </c>
      <c r="I228" s="29" t="s">
        <v>23</v>
      </c>
      <c r="J228" s="30" t="s">
        <v>48</v>
      </c>
      <c r="K228" s="31" t="n">
        <v>35570</v>
      </c>
      <c r="L228" s="32" t="n">
        <v>2012000647</v>
      </c>
      <c r="M228" s="33" t="n">
        <v>43465</v>
      </c>
      <c r="N228" s="34" t="n">
        <v>331.380968660982</v>
      </c>
      <c r="O228" s="35" t="n">
        <v>1</v>
      </c>
      <c r="P228" s="36" t="n">
        <v>0.0833333333333333</v>
      </c>
      <c r="Q228" s="37" t="n">
        <v>0</v>
      </c>
      <c r="R228" s="38" t="n">
        <v>331.380968660982</v>
      </c>
      <c r="S228" s="39" t="n">
        <v>17.6190313390184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MG228" s="0"/>
      <c r="AMH228" s="0"/>
      <c r="AMI228" s="0"/>
      <c r="AMJ228" s="0"/>
    </row>
    <row r="229" s="4" customFormat="true" ht="58.1" hidden="false" customHeight="false" outlineLevel="0" collapsed="false">
      <c r="A229" s="23" t="s">
        <v>21</v>
      </c>
      <c r="B229" s="24" t="n">
        <v>5747</v>
      </c>
      <c r="C229" s="25" t="n">
        <f aca="false">VLOOKUP(B229,[1]Planilha8!$X$4:$Y$6629,2,0)</f>
        <v>2038979</v>
      </c>
      <c r="D229" s="26" t="s">
        <v>47</v>
      </c>
      <c r="E229" s="26" t="str">
        <f aca="false">VLOOKUP(B229,[1]Planilha8!$X$4:$Z$6629,3,0)</f>
        <v>INTERNO DENTRO DO RACK</v>
      </c>
      <c r="F229" s="26" t="str">
        <f aca="false">VLOOKUP(B229,[1]Planilha8!$X$4:$AD$6629,7,0)</f>
        <v>BOM</v>
      </c>
      <c r="G229" s="27" t="n">
        <v>41144</v>
      </c>
      <c r="H229" s="28" t="n">
        <v>349</v>
      </c>
      <c r="I229" s="29" t="s">
        <v>23</v>
      </c>
      <c r="J229" s="30" t="s">
        <v>48</v>
      </c>
      <c r="K229" s="31" t="n">
        <v>35570</v>
      </c>
      <c r="L229" s="32" t="n">
        <v>2012000647</v>
      </c>
      <c r="M229" s="33" t="n">
        <v>43465</v>
      </c>
      <c r="N229" s="34" t="n">
        <v>331.380968660982</v>
      </c>
      <c r="O229" s="35" t="n">
        <v>1</v>
      </c>
      <c r="P229" s="36" t="n">
        <v>0.0833333333333333</v>
      </c>
      <c r="Q229" s="37" t="n">
        <v>0</v>
      </c>
      <c r="R229" s="38" t="n">
        <v>331.380968660982</v>
      </c>
      <c r="S229" s="39" t="n">
        <v>17.6190313390184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MG229" s="0"/>
      <c r="AMH229" s="0"/>
      <c r="AMI229" s="0"/>
      <c r="AMJ229" s="0"/>
    </row>
    <row r="230" s="4" customFormat="true" ht="58.1" hidden="false" customHeight="false" outlineLevel="0" collapsed="false">
      <c r="A230" s="23" t="s">
        <v>21</v>
      </c>
      <c r="B230" s="24" t="n">
        <v>5748</v>
      </c>
      <c r="C230" s="25" t="n">
        <f aca="false">VLOOKUP(B230,[1]Planilha8!$X$4:$Y$6629,2,0)</f>
        <v>2038980</v>
      </c>
      <c r="D230" s="26" t="s">
        <v>47</v>
      </c>
      <c r="E230" s="26" t="str">
        <f aca="false">VLOOKUP(B230,[1]Planilha8!$X$4:$Z$6629,3,0)</f>
        <v>INTERNO DENTRO DO RACK</v>
      </c>
      <c r="F230" s="26" t="str">
        <f aca="false">VLOOKUP(B230,[1]Planilha8!$X$4:$AD$6629,7,0)</f>
        <v>BOM</v>
      </c>
      <c r="G230" s="27" t="n">
        <v>41144</v>
      </c>
      <c r="H230" s="28" t="n">
        <v>349</v>
      </c>
      <c r="I230" s="29" t="s">
        <v>23</v>
      </c>
      <c r="J230" s="30" t="s">
        <v>48</v>
      </c>
      <c r="K230" s="31" t="n">
        <v>35570</v>
      </c>
      <c r="L230" s="32" t="n">
        <v>2012000647</v>
      </c>
      <c r="M230" s="33" t="n">
        <v>43465</v>
      </c>
      <c r="N230" s="34" t="n">
        <v>331.380968660982</v>
      </c>
      <c r="O230" s="35" t="n">
        <v>1</v>
      </c>
      <c r="P230" s="36" t="n">
        <v>0.0833333333333333</v>
      </c>
      <c r="Q230" s="37" t="n">
        <v>0</v>
      </c>
      <c r="R230" s="38" t="n">
        <v>331.380968660982</v>
      </c>
      <c r="S230" s="39" t="n">
        <v>17.6190313390184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MG230" s="0"/>
      <c r="AMH230" s="0"/>
      <c r="AMI230" s="0"/>
      <c r="AMJ230" s="0"/>
    </row>
    <row r="231" s="4" customFormat="true" ht="58.1" hidden="false" customHeight="false" outlineLevel="0" collapsed="false">
      <c r="A231" s="23" t="s">
        <v>21</v>
      </c>
      <c r="B231" s="24" t="n">
        <v>5749</v>
      </c>
      <c r="C231" s="25" t="n">
        <f aca="false">VLOOKUP(B231,[1]Planilha8!$X$4:$Y$6629,2,0)</f>
        <v>2038981</v>
      </c>
      <c r="D231" s="26" t="s">
        <v>47</v>
      </c>
      <c r="E231" s="26" t="str">
        <f aca="false">VLOOKUP(B231,[1]Planilha8!$X$4:$Z$6629,3,0)</f>
        <v>INTERNO DENTRO DO RACK</v>
      </c>
      <c r="F231" s="26" t="str">
        <f aca="false">VLOOKUP(B231,[1]Planilha8!$X$4:$AD$6629,7,0)</f>
        <v>BOM</v>
      </c>
      <c r="G231" s="27" t="n">
        <v>41144</v>
      </c>
      <c r="H231" s="28" t="n">
        <v>349</v>
      </c>
      <c r="I231" s="29" t="s">
        <v>23</v>
      </c>
      <c r="J231" s="30" t="s">
        <v>48</v>
      </c>
      <c r="K231" s="31" t="n">
        <v>35570</v>
      </c>
      <c r="L231" s="32" t="n">
        <v>2012000647</v>
      </c>
      <c r="M231" s="33" t="n">
        <v>43465</v>
      </c>
      <c r="N231" s="34" t="n">
        <v>331.380968660982</v>
      </c>
      <c r="O231" s="35" t="n">
        <v>1</v>
      </c>
      <c r="P231" s="36" t="n">
        <v>0.0833333333333333</v>
      </c>
      <c r="Q231" s="37" t="n">
        <v>0</v>
      </c>
      <c r="R231" s="38" t="n">
        <v>331.380968660982</v>
      </c>
      <c r="S231" s="39" t="n">
        <v>17.6190313390184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MG231" s="0"/>
      <c r="AMH231" s="0"/>
      <c r="AMI231" s="0"/>
      <c r="AMJ231" s="0"/>
    </row>
    <row r="232" s="4" customFormat="true" ht="35.6" hidden="false" customHeight="false" outlineLevel="0" collapsed="false">
      <c r="A232" s="23" t="s">
        <v>21</v>
      </c>
      <c r="B232" s="24" t="n">
        <v>5344</v>
      </c>
      <c r="C232" s="25" t="n">
        <f aca="false">VLOOKUP(B232,[1]Planilha8!$X$4:$Y$6629,2,0)</f>
        <v>2039029</v>
      </c>
      <c r="D232" s="26" t="s">
        <v>49</v>
      </c>
      <c r="E232" s="26" t="str">
        <f aca="false">VLOOKUP(B232,[1]Planilha8!$X$4:$Z$6629,3,0)</f>
        <v>ASTEC</v>
      </c>
      <c r="F232" s="26" t="str">
        <f aca="false">VLOOKUP(B232,[1]Planilha8!$X$4:$AD$6629,7,0)</f>
        <v>BOM</v>
      </c>
      <c r="G232" s="27" t="n">
        <v>41151</v>
      </c>
      <c r="H232" s="28" t="n">
        <v>44.28</v>
      </c>
      <c r="I232" s="29" t="s">
        <v>23</v>
      </c>
      <c r="J232" s="30" t="s">
        <v>50</v>
      </c>
      <c r="K232" s="31" t="n">
        <v>21912</v>
      </c>
      <c r="L232" s="32" t="n">
        <v>2012000657</v>
      </c>
      <c r="M232" s="33" t="n">
        <v>43465</v>
      </c>
      <c r="N232" s="34" t="n">
        <v>42.7302</v>
      </c>
      <c r="O232" s="35" t="n">
        <v>0.5</v>
      </c>
      <c r="P232" s="36" t="n">
        <v>0.0416666666666667</v>
      </c>
      <c r="Q232" s="37" t="n">
        <v>0</v>
      </c>
      <c r="R232" s="38" t="n">
        <v>42.7302</v>
      </c>
      <c r="S232" s="39" t="n">
        <v>1.54980000000002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MG232" s="0"/>
      <c r="AMH232" s="0"/>
      <c r="AMI232" s="0"/>
      <c r="AMJ232" s="0"/>
    </row>
    <row r="233" s="4" customFormat="true" ht="69.35" hidden="false" customHeight="false" outlineLevel="0" collapsed="false">
      <c r="A233" s="23" t="s">
        <v>21</v>
      </c>
      <c r="B233" s="24" t="n">
        <v>5345</v>
      </c>
      <c r="C233" s="25" t="n">
        <f aca="false">VLOOKUP(B233,[1]Planilha8!$X$4:$Y$6629,2,0)</f>
        <v>2039030</v>
      </c>
      <c r="D233" s="26" t="s">
        <v>51</v>
      </c>
      <c r="E233" s="26" t="str">
        <f aca="false">VLOOKUP(B233,[1]Planilha8!$X$4:$Z$6629,3,0)</f>
        <v>RECEPÇÃO APOIO AO DIAGNOSTICO</v>
      </c>
      <c r="F233" s="26" t="str">
        <f aca="false">VLOOKUP(B233,[1]Planilha8!$X$4:$AD$6629,7,0)</f>
        <v>BOM</v>
      </c>
      <c r="G233" s="27" t="n">
        <v>41151</v>
      </c>
      <c r="H233" s="28" t="n">
        <v>44.28</v>
      </c>
      <c r="I233" s="29" t="s">
        <v>23</v>
      </c>
      <c r="J233" s="30" t="s">
        <v>50</v>
      </c>
      <c r="K233" s="31" t="n">
        <v>21912</v>
      </c>
      <c r="L233" s="32" t="n">
        <v>2012000657</v>
      </c>
      <c r="M233" s="33" t="n">
        <v>43465</v>
      </c>
      <c r="N233" s="34" t="n">
        <v>42.7302</v>
      </c>
      <c r="O233" s="35" t="n">
        <v>0.5</v>
      </c>
      <c r="P233" s="36" t="n">
        <v>0.0416666666666667</v>
      </c>
      <c r="Q233" s="37" t="n">
        <v>0</v>
      </c>
      <c r="R233" s="38" t="n">
        <v>42.7302</v>
      </c>
      <c r="S233" s="39" t="n">
        <v>1.54980000000002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MG233" s="0"/>
      <c r="AMH233" s="0"/>
      <c r="AMI233" s="0"/>
      <c r="AMJ233" s="0"/>
    </row>
    <row r="234" s="4" customFormat="true" ht="46.85" hidden="false" customHeight="false" outlineLevel="0" collapsed="false">
      <c r="A234" s="23" t="s">
        <v>21</v>
      </c>
      <c r="B234" s="24" t="n">
        <v>5346</v>
      </c>
      <c r="C234" s="25" t="n">
        <f aca="false">VLOOKUP(B234,[1]Planilha8!$X$4:$Y$6629,2,0)</f>
        <v>2039031</v>
      </c>
      <c r="D234" s="26" t="s">
        <v>52</v>
      </c>
      <c r="E234" s="26" t="str">
        <f aca="false">VLOOKUP(B234,[1]Planilha8!$X$4:$Z$6629,3,0)</f>
        <v>APOIO AO DIAGNÓSTICO</v>
      </c>
      <c r="F234" s="26" t="str">
        <f aca="false">VLOOKUP(B234,[1]Planilha8!$X$4:$AD$6629,7,0)</f>
        <v>BOM</v>
      </c>
      <c r="G234" s="27" t="n">
        <v>41151</v>
      </c>
      <c r="H234" s="28" t="n">
        <v>44.28</v>
      </c>
      <c r="I234" s="29" t="s">
        <v>23</v>
      </c>
      <c r="J234" s="30" t="s">
        <v>50</v>
      </c>
      <c r="K234" s="31" t="n">
        <v>21912</v>
      </c>
      <c r="L234" s="32" t="n">
        <v>2012000657</v>
      </c>
      <c r="M234" s="33" t="n">
        <v>43465</v>
      </c>
      <c r="N234" s="34" t="n">
        <v>42.7302</v>
      </c>
      <c r="O234" s="35" t="n">
        <v>0.5</v>
      </c>
      <c r="P234" s="36" t="n">
        <v>0.0416666666666667</v>
      </c>
      <c r="Q234" s="37" t="n">
        <v>0</v>
      </c>
      <c r="R234" s="38" t="n">
        <v>42.7302</v>
      </c>
      <c r="S234" s="39" t="n">
        <v>1.54980000000002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MG234" s="0"/>
      <c r="AMH234" s="0"/>
      <c r="AMI234" s="0"/>
      <c r="AMJ234" s="0"/>
    </row>
    <row r="235" s="4" customFormat="true" ht="58.1" hidden="false" customHeight="false" outlineLevel="0" collapsed="false">
      <c r="A235" s="23" t="s">
        <v>21</v>
      </c>
      <c r="B235" s="24" t="n">
        <v>5661</v>
      </c>
      <c r="C235" s="25" t="n">
        <f aca="false">VLOOKUP(B235,[1]Planilha8!$X$4:$Y$6629,2,0)</f>
        <v>2039190</v>
      </c>
      <c r="D235" s="26" t="s">
        <v>53</v>
      </c>
      <c r="E235" s="26" t="str">
        <f aca="false">VLOOKUP(B235,[1]Planilha8!$X$4:$Z$6629,3,0)</f>
        <v>SALA DE MONITORAMENTO</v>
      </c>
      <c r="F235" s="26" t="str">
        <f aca="false">VLOOKUP(B235,[1]Planilha8!$X$4:$AD$6629,7,0)</f>
        <v>BOM</v>
      </c>
      <c r="G235" s="27" t="n">
        <v>41151</v>
      </c>
      <c r="H235" s="28" t="n">
        <v>2259.53</v>
      </c>
      <c r="I235" s="29" t="s">
        <v>23</v>
      </c>
      <c r="J235" s="30" t="s">
        <v>50</v>
      </c>
      <c r="K235" s="31" t="n">
        <v>21912</v>
      </c>
      <c r="L235" s="32" t="n">
        <v>2012000657</v>
      </c>
      <c r="M235" s="33" t="n">
        <v>43465</v>
      </c>
      <c r="N235" s="34" t="n">
        <v>2233.97349259268</v>
      </c>
      <c r="O235" s="35" t="n">
        <v>0.5</v>
      </c>
      <c r="P235" s="36" t="n">
        <v>0.0416666666666667</v>
      </c>
      <c r="Q235" s="37" t="n">
        <v>0</v>
      </c>
      <c r="R235" s="38" t="n">
        <v>2233.97349259268</v>
      </c>
      <c r="S235" s="39" t="n">
        <v>25.5565074073229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MG235" s="0"/>
      <c r="AMH235" s="0"/>
      <c r="AMI235" s="0"/>
      <c r="AMJ235" s="0"/>
    </row>
    <row r="236" s="4" customFormat="true" ht="58.1" hidden="false" customHeight="false" outlineLevel="0" collapsed="false">
      <c r="A236" s="23" t="s">
        <v>21</v>
      </c>
      <c r="B236" s="24" t="n">
        <v>5662</v>
      </c>
      <c r="C236" s="25" t="n">
        <f aca="false">VLOOKUP(B236,[1]Planilha8!$X$4:$Y$6629,2,0)</f>
        <v>2039191</v>
      </c>
      <c r="D236" s="26" t="s">
        <v>53</v>
      </c>
      <c r="E236" s="26" t="str">
        <f aca="false">VLOOKUP(B236,[1]Planilha8!$X$4:$Z$6629,3,0)</f>
        <v>SALA DE MONITORAMENTO</v>
      </c>
      <c r="F236" s="26" t="str">
        <f aca="false">VLOOKUP(B236,[1]Planilha8!$X$4:$AD$6629,7,0)</f>
        <v>BOM</v>
      </c>
      <c r="G236" s="27" t="n">
        <v>41151</v>
      </c>
      <c r="H236" s="28" t="n">
        <v>2259.53</v>
      </c>
      <c r="I236" s="29" t="s">
        <v>23</v>
      </c>
      <c r="J236" s="30" t="s">
        <v>50</v>
      </c>
      <c r="K236" s="31" t="n">
        <v>21912</v>
      </c>
      <c r="L236" s="32" t="n">
        <v>2012000657</v>
      </c>
      <c r="M236" s="33" t="n">
        <v>43465</v>
      </c>
      <c r="N236" s="34" t="n">
        <v>2233.97349259268</v>
      </c>
      <c r="O236" s="35" t="n">
        <v>0.5</v>
      </c>
      <c r="P236" s="36" t="n">
        <v>0.0416666666666667</v>
      </c>
      <c r="Q236" s="37" t="n">
        <v>0</v>
      </c>
      <c r="R236" s="38" t="n">
        <v>2233.97349259268</v>
      </c>
      <c r="S236" s="39" t="n">
        <v>25.5565074073229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MG236" s="0"/>
      <c r="AMH236" s="0"/>
      <c r="AMI236" s="0"/>
      <c r="AMJ236" s="0"/>
    </row>
    <row r="237" s="4" customFormat="true" ht="58.1" hidden="false" customHeight="false" outlineLevel="0" collapsed="false">
      <c r="A237" s="23" t="s">
        <v>21</v>
      </c>
      <c r="B237" s="24" t="n">
        <v>5663</v>
      </c>
      <c r="C237" s="25" t="n">
        <f aca="false">VLOOKUP(B237,[1]Planilha8!$X$4:$Y$6629,2,0)</f>
        <v>2039192</v>
      </c>
      <c r="D237" s="26" t="s">
        <v>53</v>
      </c>
      <c r="E237" s="26" t="str">
        <f aca="false">VLOOKUP(B237,[1]Planilha8!$X$4:$Z$6629,3,0)</f>
        <v>SALA DE MONITORAMENTO</v>
      </c>
      <c r="F237" s="26" t="str">
        <f aca="false">VLOOKUP(B237,[1]Planilha8!$X$4:$AD$6629,7,0)</f>
        <v>BOM</v>
      </c>
      <c r="G237" s="27" t="n">
        <v>41151</v>
      </c>
      <c r="H237" s="28" t="n">
        <v>2259.53</v>
      </c>
      <c r="I237" s="29" t="s">
        <v>23</v>
      </c>
      <c r="J237" s="30" t="s">
        <v>50</v>
      </c>
      <c r="K237" s="31" t="n">
        <v>21912</v>
      </c>
      <c r="L237" s="32" t="n">
        <v>2012000657</v>
      </c>
      <c r="M237" s="33" t="n">
        <v>43465</v>
      </c>
      <c r="N237" s="34" t="n">
        <v>2233.97349259268</v>
      </c>
      <c r="O237" s="35" t="n">
        <v>0.5</v>
      </c>
      <c r="P237" s="36" t="n">
        <v>0.0416666666666667</v>
      </c>
      <c r="Q237" s="37" t="n">
        <v>0</v>
      </c>
      <c r="R237" s="38" t="n">
        <v>2233.97349259268</v>
      </c>
      <c r="S237" s="39" t="n">
        <v>25.5565074073229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MG237" s="0"/>
      <c r="AMH237" s="0"/>
      <c r="AMI237" s="0"/>
      <c r="AMJ237" s="0"/>
    </row>
    <row r="238" s="4" customFormat="true" ht="58.1" hidden="false" customHeight="false" outlineLevel="0" collapsed="false">
      <c r="A238" s="23" t="s">
        <v>21</v>
      </c>
      <c r="B238" s="24" t="n">
        <v>5664</v>
      </c>
      <c r="C238" s="25" t="n">
        <f aca="false">VLOOKUP(B238,[1]Planilha8!$X$4:$Y$6629,2,0)</f>
        <v>2039193</v>
      </c>
      <c r="D238" s="26" t="s">
        <v>53</v>
      </c>
      <c r="E238" s="26" t="str">
        <f aca="false">VLOOKUP(B238,[1]Planilha8!$X$4:$Z$6629,3,0)</f>
        <v>SALA DE MONITORAMENTO</v>
      </c>
      <c r="F238" s="26" t="str">
        <f aca="false">VLOOKUP(B238,[1]Planilha8!$X$4:$AD$6629,7,0)</f>
        <v>BOM</v>
      </c>
      <c r="G238" s="27" t="n">
        <v>41151</v>
      </c>
      <c r="H238" s="28" t="n">
        <v>2259.53</v>
      </c>
      <c r="I238" s="29" t="s">
        <v>23</v>
      </c>
      <c r="J238" s="30" t="s">
        <v>50</v>
      </c>
      <c r="K238" s="31" t="n">
        <v>21912</v>
      </c>
      <c r="L238" s="32" t="n">
        <v>2012000657</v>
      </c>
      <c r="M238" s="33" t="n">
        <v>43465</v>
      </c>
      <c r="N238" s="34" t="n">
        <v>2233.97349259268</v>
      </c>
      <c r="O238" s="35" t="n">
        <v>0.5</v>
      </c>
      <c r="P238" s="36" t="n">
        <v>0.0416666666666667</v>
      </c>
      <c r="Q238" s="37" t="n">
        <v>0</v>
      </c>
      <c r="R238" s="38" t="n">
        <v>2233.97349259268</v>
      </c>
      <c r="S238" s="39" t="n">
        <v>25.5565074073229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MG238" s="0"/>
      <c r="AMH238" s="0"/>
      <c r="AMI238" s="0"/>
      <c r="AMJ238" s="0"/>
    </row>
    <row r="239" s="4" customFormat="true" ht="69.35" hidden="false" customHeight="false" outlineLevel="0" collapsed="false">
      <c r="A239" s="23" t="s">
        <v>21</v>
      </c>
      <c r="B239" s="24" t="n">
        <v>5667</v>
      </c>
      <c r="C239" s="25" t="n">
        <f aca="false">VLOOKUP(B239,[1]Planilha8!$X$4:$Y$6629,2,0)</f>
        <v>2039194</v>
      </c>
      <c r="D239" s="26" t="s">
        <v>54</v>
      </c>
      <c r="E239" s="26" t="str">
        <f aca="false">VLOOKUP(B239,[1]Planilha8!$X$4:$Z$6629,3,0)</f>
        <v>CLÍNICA CIRÚRGICA CORREDOR ALA 2</v>
      </c>
      <c r="F239" s="26" t="str">
        <f aca="false">VLOOKUP(B239,[1]Planilha8!$X$4:$AD$6629,7,0)</f>
        <v>BOM</v>
      </c>
      <c r="G239" s="27" t="n">
        <v>41151</v>
      </c>
      <c r="H239" s="28" t="n">
        <v>44.28</v>
      </c>
      <c r="I239" s="29" t="s">
        <v>23</v>
      </c>
      <c r="J239" s="30" t="s">
        <v>50</v>
      </c>
      <c r="K239" s="31" t="n">
        <v>22276</v>
      </c>
      <c r="L239" s="32" t="n">
        <v>2012000657</v>
      </c>
      <c r="M239" s="33" t="n">
        <v>43465</v>
      </c>
      <c r="N239" s="34" t="n">
        <v>42.7302</v>
      </c>
      <c r="O239" s="35" t="n">
        <v>0.5</v>
      </c>
      <c r="P239" s="36" t="n">
        <v>0.0416666666666667</v>
      </c>
      <c r="Q239" s="37" t="n">
        <v>0</v>
      </c>
      <c r="R239" s="38" t="n">
        <v>42.7302</v>
      </c>
      <c r="S239" s="39" t="n">
        <v>1.54980000000002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MG239" s="0"/>
      <c r="AMH239" s="0"/>
      <c r="AMI239" s="0"/>
      <c r="AMJ239" s="0"/>
    </row>
    <row r="240" s="4" customFormat="true" ht="35.6" hidden="false" customHeight="false" outlineLevel="0" collapsed="false">
      <c r="A240" s="23" t="s">
        <v>21</v>
      </c>
      <c r="B240" s="24" t="n">
        <v>5668</v>
      </c>
      <c r="C240" s="25" t="n">
        <f aca="false">VLOOKUP(B240,[1]Planilha8!$X$4:$Y$6629,2,0)</f>
        <v>2039195</v>
      </c>
      <c r="D240" s="26" t="s">
        <v>55</v>
      </c>
      <c r="E240" s="26" t="str">
        <f aca="false">VLOOKUP(B240,[1]Planilha8!$X$4:$Z$6629,3,0)</f>
        <v>CLÍNICA MÉDICA  – ALA 2</v>
      </c>
      <c r="F240" s="26" t="str">
        <f aca="false">VLOOKUP(B240,[1]Planilha8!$X$4:$AD$6629,7,0)</f>
        <v>BOM</v>
      </c>
      <c r="G240" s="27" t="n">
        <v>41151</v>
      </c>
      <c r="H240" s="28" t="n">
        <v>44.28</v>
      </c>
      <c r="I240" s="29" t="s">
        <v>23</v>
      </c>
      <c r="J240" s="30" t="s">
        <v>50</v>
      </c>
      <c r="K240" s="31" t="n">
        <v>22276</v>
      </c>
      <c r="L240" s="32" t="n">
        <v>2012000657</v>
      </c>
      <c r="M240" s="33" t="n">
        <v>43465</v>
      </c>
      <c r="N240" s="34" t="n">
        <v>42.7302</v>
      </c>
      <c r="O240" s="35" t="n">
        <v>0.5</v>
      </c>
      <c r="P240" s="36" t="n">
        <v>0.0416666666666667</v>
      </c>
      <c r="Q240" s="37" t="n">
        <v>0</v>
      </c>
      <c r="R240" s="38" t="n">
        <v>42.7302</v>
      </c>
      <c r="S240" s="39" t="n">
        <v>1.54980000000002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MG240" s="0"/>
      <c r="AMH240" s="0"/>
      <c r="AMI240" s="0"/>
      <c r="AMJ240" s="0"/>
    </row>
    <row r="241" s="4" customFormat="true" ht="204.35" hidden="false" customHeight="false" outlineLevel="0" collapsed="false">
      <c r="A241" s="23" t="s">
        <v>21</v>
      </c>
      <c r="B241" s="24" t="n">
        <v>5669</v>
      </c>
      <c r="C241" s="25" t="n">
        <f aca="false">VLOOKUP(B241,[1]Planilha8!$X$4:$Y$6629,2,0)</f>
        <v>2039196</v>
      </c>
      <c r="D241" s="26" t="s">
        <v>56</v>
      </c>
      <c r="E241" s="26" t="str">
        <f aca="false">VLOOKUP(B241,[1]Planilha8!$X$4:$Z$6629,3,0)</f>
        <v>REPASSADO PARA INSTALAÇÃO DIA 11/10/2012, MAS NÃO INFORMADO O LOCAL DE INSTALAÇÃO PELOS TÉCNICOS</v>
      </c>
      <c r="F241" s="26" t="str">
        <f aca="false">VLOOKUP(B241,[1]Planilha8!$X$4:$AD$6629,7,0)</f>
        <v>BOM</v>
      </c>
      <c r="G241" s="27" t="n">
        <v>41151</v>
      </c>
      <c r="H241" s="28" t="n">
        <v>44.28</v>
      </c>
      <c r="I241" s="29" t="s">
        <v>23</v>
      </c>
      <c r="J241" s="30" t="s">
        <v>50</v>
      </c>
      <c r="K241" s="31" t="n">
        <v>22276</v>
      </c>
      <c r="L241" s="32" t="n">
        <v>2012000657</v>
      </c>
      <c r="M241" s="33" t="n">
        <v>43465</v>
      </c>
      <c r="N241" s="34" t="n">
        <v>42.7302</v>
      </c>
      <c r="O241" s="35" t="n">
        <v>0.5</v>
      </c>
      <c r="P241" s="36" t="n">
        <v>0.0416666666666667</v>
      </c>
      <c r="Q241" s="37" t="n">
        <v>0</v>
      </c>
      <c r="R241" s="38" t="n">
        <v>42.7302</v>
      </c>
      <c r="S241" s="39" t="n">
        <v>1.54980000000002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MG241" s="0"/>
      <c r="AMH241" s="0"/>
      <c r="AMI241" s="0"/>
      <c r="AMJ241" s="0"/>
    </row>
    <row r="242" s="4" customFormat="true" ht="35.6" hidden="false" customHeight="false" outlineLevel="0" collapsed="false">
      <c r="A242" s="23" t="s">
        <v>21</v>
      </c>
      <c r="B242" s="24" t="n">
        <v>5670</v>
      </c>
      <c r="C242" s="25" t="n">
        <f aca="false">VLOOKUP(B242,[1]Planilha8!$X$4:$Y$6629,2,0)</f>
        <v>2039197</v>
      </c>
      <c r="D242" s="26" t="s">
        <v>57</v>
      </c>
      <c r="E242" s="26" t="str">
        <f aca="false">VLOOKUP(B242,[1]Planilha8!$X$4:$Z$6629,3,0)</f>
        <v>COPA CME</v>
      </c>
      <c r="F242" s="26" t="str">
        <f aca="false">VLOOKUP(B242,[1]Planilha8!$X$4:$AD$6629,7,0)</f>
        <v>BOM</v>
      </c>
      <c r="G242" s="27" t="n">
        <v>41151</v>
      </c>
      <c r="H242" s="28" t="n">
        <v>44.28</v>
      </c>
      <c r="I242" s="29" t="s">
        <v>23</v>
      </c>
      <c r="J242" s="30" t="s">
        <v>50</v>
      </c>
      <c r="K242" s="31" t="n">
        <v>22276</v>
      </c>
      <c r="L242" s="32" t="n">
        <v>2012000657</v>
      </c>
      <c r="M242" s="33" t="n">
        <v>43465</v>
      </c>
      <c r="N242" s="34" t="n">
        <v>42.7302</v>
      </c>
      <c r="O242" s="35" t="n">
        <v>0.5</v>
      </c>
      <c r="P242" s="36" t="n">
        <v>0.0416666666666667</v>
      </c>
      <c r="Q242" s="37" t="n">
        <v>0</v>
      </c>
      <c r="R242" s="38" t="n">
        <v>42.7302</v>
      </c>
      <c r="S242" s="39" t="n">
        <v>1.54980000000002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MG242" s="0"/>
      <c r="AMH242" s="0"/>
      <c r="AMI242" s="0"/>
      <c r="AMJ242" s="0"/>
    </row>
    <row r="243" s="4" customFormat="true" ht="69.35" hidden="false" customHeight="false" outlineLevel="0" collapsed="false">
      <c r="A243" s="23" t="s">
        <v>21</v>
      </c>
      <c r="B243" s="24" t="n">
        <v>5671</v>
      </c>
      <c r="C243" s="25" t="n">
        <f aca="false">VLOOKUP(B243,[1]Planilha8!$X$4:$Y$6629,2,0)</f>
        <v>2039198</v>
      </c>
      <c r="D243" s="26" t="s">
        <v>58</v>
      </c>
      <c r="E243" s="26" t="str">
        <f aca="false">VLOOKUP(B243,[1]Planilha8!$X$4:$Z$6629,3,0)</f>
        <v>UNIDADE DE TERAPIA INTENSIVA</v>
      </c>
      <c r="F243" s="26" t="str">
        <f aca="false">VLOOKUP(B243,[1]Planilha8!$X$4:$AD$6629,7,0)</f>
        <v>BOM</v>
      </c>
      <c r="G243" s="27" t="n">
        <v>41151</v>
      </c>
      <c r="H243" s="28" t="n">
        <v>44.28</v>
      </c>
      <c r="I243" s="29" t="s">
        <v>23</v>
      </c>
      <c r="J243" s="30" t="s">
        <v>50</v>
      </c>
      <c r="K243" s="31" t="n">
        <v>22276</v>
      </c>
      <c r="L243" s="32" t="n">
        <v>2012000657</v>
      </c>
      <c r="M243" s="33" t="n">
        <v>43465</v>
      </c>
      <c r="N243" s="34" t="n">
        <v>42.7302</v>
      </c>
      <c r="O243" s="35" t="n">
        <v>0.5</v>
      </c>
      <c r="P243" s="36" t="n">
        <v>0.0416666666666667</v>
      </c>
      <c r="Q243" s="37" t="n">
        <v>0</v>
      </c>
      <c r="R243" s="38" t="n">
        <v>42.7302</v>
      </c>
      <c r="S243" s="39" t="n">
        <v>1.54980000000002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MG243" s="0"/>
      <c r="AMH243" s="0"/>
      <c r="AMI243" s="0"/>
      <c r="AMJ243" s="0"/>
    </row>
    <row r="244" s="4" customFormat="true" ht="35.6" hidden="false" customHeight="false" outlineLevel="0" collapsed="false">
      <c r="A244" s="23" t="s">
        <v>21</v>
      </c>
      <c r="B244" s="24" t="n">
        <v>5672</v>
      </c>
      <c r="C244" s="25" t="n">
        <f aca="false">VLOOKUP(B244,[1]Planilha8!$X$4:$Y$6629,2,0)</f>
        <v>2039199</v>
      </c>
      <c r="D244" s="26" t="s">
        <v>59</v>
      </c>
      <c r="E244" s="26" t="str">
        <f aca="false">VLOOKUP(B244,[1]Planilha8!$X$4:$Z$6629,3,0)</f>
        <v>ASTEC</v>
      </c>
      <c r="F244" s="26" t="str">
        <f aca="false">VLOOKUP(B244,[1]Planilha8!$X$4:$AD$6629,7,0)</f>
        <v>BOM</v>
      </c>
      <c r="G244" s="27" t="n">
        <v>41151</v>
      </c>
      <c r="H244" s="28" t="n">
        <v>44.28</v>
      </c>
      <c r="I244" s="29" t="s">
        <v>23</v>
      </c>
      <c r="J244" s="30" t="s">
        <v>50</v>
      </c>
      <c r="K244" s="31" t="n">
        <v>22276</v>
      </c>
      <c r="L244" s="32" t="n">
        <v>2012000657</v>
      </c>
      <c r="M244" s="33" t="n">
        <v>43465</v>
      </c>
      <c r="N244" s="34" t="n">
        <v>42.7302</v>
      </c>
      <c r="O244" s="35" t="n">
        <v>0.5</v>
      </c>
      <c r="P244" s="36" t="n">
        <v>0.0416666666666667</v>
      </c>
      <c r="Q244" s="37" t="n">
        <v>0</v>
      </c>
      <c r="R244" s="38" t="n">
        <v>42.7302</v>
      </c>
      <c r="S244" s="39" t="n">
        <v>1.54980000000002</v>
      </c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MG244" s="0"/>
      <c r="AMH244" s="0"/>
      <c r="AMI244" s="0"/>
      <c r="AMJ244" s="0"/>
    </row>
    <row r="245" s="4" customFormat="true" ht="35.6" hidden="false" customHeight="false" outlineLevel="0" collapsed="false">
      <c r="A245" s="23" t="s">
        <v>21</v>
      </c>
      <c r="B245" s="24" t="n">
        <v>5673</v>
      </c>
      <c r="C245" s="25" t="n">
        <f aca="false">VLOOKUP(B245,[1]Planilha8!$X$4:$Y$6629,2,0)</f>
        <v>2039200</v>
      </c>
      <c r="D245" s="26" t="s">
        <v>60</v>
      </c>
      <c r="E245" s="26" t="str">
        <f aca="false">VLOOKUP(B245,[1]Planilha8!$X$4:$Z$6629,3,0)</f>
        <v>SERVIÇO SOCIAL</v>
      </c>
      <c r="F245" s="26" t="str">
        <f aca="false">VLOOKUP(B245,[1]Planilha8!$X$4:$AD$6629,7,0)</f>
        <v>BOM</v>
      </c>
      <c r="G245" s="27" t="n">
        <v>41151</v>
      </c>
      <c r="H245" s="28" t="n">
        <v>44.28</v>
      </c>
      <c r="I245" s="29" t="s">
        <v>23</v>
      </c>
      <c r="J245" s="30" t="s">
        <v>50</v>
      </c>
      <c r="K245" s="31" t="n">
        <v>22276</v>
      </c>
      <c r="L245" s="32" t="n">
        <v>2012000657</v>
      </c>
      <c r="M245" s="33" t="n">
        <v>43465</v>
      </c>
      <c r="N245" s="34" t="n">
        <v>42.7302</v>
      </c>
      <c r="O245" s="35" t="n">
        <v>0.5</v>
      </c>
      <c r="P245" s="36" t="n">
        <v>0.0416666666666667</v>
      </c>
      <c r="Q245" s="37" t="n">
        <v>0</v>
      </c>
      <c r="R245" s="38" t="n">
        <v>42.7302</v>
      </c>
      <c r="S245" s="39" t="n">
        <v>1.54980000000002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MG245" s="0"/>
      <c r="AMH245" s="0"/>
      <c r="AMI245" s="0"/>
      <c r="AMJ245" s="0"/>
    </row>
    <row r="246" s="4" customFormat="true" ht="35.6" hidden="false" customHeight="false" outlineLevel="0" collapsed="false">
      <c r="A246" s="23" t="s">
        <v>21</v>
      </c>
      <c r="B246" s="24" t="n">
        <v>5674</v>
      </c>
      <c r="C246" s="25" t="n">
        <f aca="false">VLOOKUP(B246,[1]Planilha8!$X$4:$Y$6629,2,0)</f>
        <v>2039201</v>
      </c>
      <c r="D246" s="26" t="s">
        <v>61</v>
      </c>
      <c r="E246" s="26" t="str">
        <f aca="false">VLOOKUP(B246,[1]Planilha8!$X$4:$Z$6629,3,0)</f>
        <v>FARMÁCIA</v>
      </c>
      <c r="F246" s="26" t="str">
        <f aca="false">VLOOKUP(B246,[1]Planilha8!$X$4:$AD$6629,7,0)</f>
        <v>BOM</v>
      </c>
      <c r="G246" s="27" t="n">
        <v>41151</v>
      </c>
      <c r="H246" s="28" t="n">
        <v>44.28</v>
      </c>
      <c r="I246" s="29" t="s">
        <v>23</v>
      </c>
      <c r="J246" s="30" t="s">
        <v>50</v>
      </c>
      <c r="K246" s="31" t="n">
        <v>22276</v>
      </c>
      <c r="L246" s="32" t="n">
        <v>2012000657</v>
      </c>
      <c r="M246" s="33" t="n">
        <v>43465</v>
      </c>
      <c r="N246" s="34" t="n">
        <v>42.7302</v>
      </c>
      <c r="O246" s="35" t="n">
        <v>0.5</v>
      </c>
      <c r="P246" s="36" t="n">
        <v>0.0416666666666667</v>
      </c>
      <c r="Q246" s="37" t="n">
        <v>0</v>
      </c>
      <c r="R246" s="38" t="n">
        <v>42.7302</v>
      </c>
      <c r="S246" s="39" t="n">
        <v>1.54980000000002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MG246" s="0"/>
      <c r="AMH246" s="0"/>
      <c r="AMI246" s="0"/>
      <c r="AMJ246" s="0"/>
    </row>
    <row r="247" s="4" customFormat="true" ht="46.85" hidden="false" customHeight="false" outlineLevel="0" collapsed="false">
      <c r="A247" s="23" t="s">
        <v>21</v>
      </c>
      <c r="B247" s="24" t="n">
        <v>5675</v>
      </c>
      <c r="C247" s="25" t="n">
        <f aca="false">VLOOKUP(B247,[1]Planilha8!$X$4:$Y$6629,2,0)</f>
        <v>2039202</v>
      </c>
      <c r="D247" s="26" t="s">
        <v>62</v>
      </c>
      <c r="E247" s="26" t="str">
        <f aca="false">VLOOKUP(B247,[1]Planilha8!$X$4:$Z$6629,3,0)</f>
        <v>CHEFIA  CENTRO CIRÚRGICO</v>
      </c>
      <c r="F247" s="26" t="str">
        <f aca="false">VLOOKUP(B247,[1]Planilha8!$X$4:$AD$6629,7,0)</f>
        <v>BOM</v>
      </c>
      <c r="G247" s="27" t="n">
        <v>41151</v>
      </c>
      <c r="H247" s="28" t="n">
        <v>44.28</v>
      </c>
      <c r="I247" s="29" t="s">
        <v>23</v>
      </c>
      <c r="J247" s="30" t="s">
        <v>50</v>
      </c>
      <c r="K247" s="31" t="n">
        <v>22276</v>
      </c>
      <c r="L247" s="32" t="n">
        <v>2012000657</v>
      </c>
      <c r="M247" s="33" t="n">
        <v>43465</v>
      </c>
      <c r="N247" s="34" t="n">
        <v>42.7302</v>
      </c>
      <c r="O247" s="35" t="n">
        <v>0.5</v>
      </c>
      <c r="P247" s="36" t="n">
        <v>0.0416666666666667</v>
      </c>
      <c r="Q247" s="37" t="n">
        <v>0</v>
      </c>
      <c r="R247" s="38" t="n">
        <v>42.7302</v>
      </c>
      <c r="S247" s="39" t="n">
        <v>1.54980000000002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MG247" s="0"/>
      <c r="AMH247" s="0"/>
      <c r="AMI247" s="0"/>
      <c r="AMJ247" s="0"/>
    </row>
    <row r="248" s="4" customFormat="true" ht="204.35" hidden="false" customHeight="false" outlineLevel="0" collapsed="false">
      <c r="A248" s="23" t="s">
        <v>21</v>
      </c>
      <c r="B248" s="24" t="n">
        <v>5676</v>
      </c>
      <c r="C248" s="25" t="n">
        <f aca="false">VLOOKUP(B248,[1]Planilha8!$X$4:$Y$6629,2,0)</f>
        <v>2039203</v>
      </c>
      <c r="D248" s="26" t="s">
        <v>63</v>
      </c>
      <c r="E248" s="26" t="str">
        <f aca="false">VLOOKUP(B248,[1]Planilha8!$X$4:$Z$6629,3,0)</f>
        <v>REPASSADO PARA INSTALAÇÃO DIA 07/10/2012, MAS NÃO INFORMADO O LOCAL DE INSTALAÇÃO PELOS TÉCNICOS</v>
      </c>
      <c r="F248" s="26" t="str">
        <f aca="false">VLOOKUP(B248,[1]Planilha8!$X$4:$AD$6629,7,0)</f>
        <v>BOM</v>
      </c>
      <c r="G248" s="27" t="n">
        <v>41151</v>
      </c>
      <c r="H248" s="28" t="n">
        <v>44.28</v>
      </c>
      <c r="I248" s="29" t="s">
        <v>23</v>
      </c>
      <c r="J248" s="30" t="s">
        <v>50</v>
      </c>
      <c r="K248" s="31" t="n">
        <v>22276</v>
      </c>
      <c r="L248" s="32" t="n">
        <v>2012000657</v>
      </c>
      <c r="M248" s="33" t="n">
        <v>43465</v>
      </c>
      <c r="N248" s="34" t="n">
        <v>42.7302</v>
      </c>
      <c r="O248" s="35" t="n">
        <v>0.5</v>
      </c>
      <c r="P248" s="36" t="n">
        <v>0.0416666666666667</v>
      </c>
      <c r="Q248" s="37" t="n">
        <v>0</v>
      </c>
      <c r="R248" s="38" t="n">
        <v>42.7302</v>
      </c>
      <c r="S248" s="39" t="n">
        <v>1.54980000000002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MG248" s="0"/>
      <c r="AMH248" s="0"/>
      <c r="AMI248" s="0"/>
      <c r="AMJ248" s="0"/>
    </row>
    <row r="249" s="4" customFormat="true" ht="58.1" hidden="false" customHeight="false" outlineLevel="0" collapsed="false">
      <c r="A249" s="23" t="s">
        <v>21</v>
      </c>
      <c r="B249" s="24" t="n">
        <v>6214</v>
      </c>
      <c r="C249" s="25" t="n">
        <f aca="false">VLOOKUP(B249,[1]Planilha8!$X$4:$Y$6629,2,0)</f>
        <v>2039217</v>
      </c>
      <c r="D249" s="26" t="s">
        <v>43</v>
      </c>
      <c r="E249" s="26" t="str">
        <f aca="false">VLOOKUP(B249,[1]Planilha8!$X$4:$Z$6629,3,0)</f>
        <v>ASTEC</v>
      </c>
      <c r="F249" s="26" t="str">
        <f aca="false">VLOOKUP(B249,[1]Planilha8!$X$4:$AD$6629,7,0)</f>
        <v>BOM</v>
      </c>
      <c r="G249" s="27" t="n">
        <v>41169</v>
      </c>
      <c r="H249" s="28" t="n">
        <v>1087</v>
      </c>
      <c r="I249" s="29" t="s">
        <v>23</v>
      </c>
      <c r="J249" s="30" t="s">
        <v>44</v>
      </c>
      <c r="K249" s="31" t="n">
        <v>9856</v>
      </c>
      <c r="L249" s="32" t="n">
        <v>2012000657</v>
      </c>
      <c r="M249" s="33" t="n">
        <v>43465</v>
      </c>
      <c r="N249" s="34" t="n">
        <v>1022.28324074078</v>
      </c>
      <c r="O249" s="35" t="n">
        <v>1</v>
      </c>
      <c r="P249" s="36" t="n">
        <v>0.0833333333333333</v>
      </c>
      <c r="Q249" s="37" t="n">
        <v>0</v>
      </c>
      <c r="R249" s="38" t="n">
        <v>1022.28324074078</v>
      </c>
      <c r="S249" s="39" t="n">
        <v>64.7167592592206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MG249" s="0"/>
      <c r="AMH249" s="0"/>
      <c r="AMI249" s="0"/>
      <c r="AMJ249" s="0"/>
    </row>
    <row r="250" s="4" customFormat="true" ht="58.1" hidden="false" customHeight="false" outlineLevel="0" collapsed="false">
      <c r="A250" s="23" t="s">
        <v>21</v>
      </c>
      <c r="B250" s="24" t="n">
        <v>6361</v>
      </c>
      <c r="C250" s="25" t="n">
        <f aca="false">VLOOKUP(B250,[1]Planilha8!$X$4:$Y$6629,2,0)</f>
        <v>2039264</v>
      </c>
      <c r="D250" s="26" t="s">
        <v>64</v>
      </c>
      <c r="E250" s="26" t="str">
        <f aca="false">VLOOKUP(B250,[1]Planilha8!$X$4:$Z$6629,3,0)</f>
        <v>ADMINISTRAÇÃO - SEDE - GRH</v>
      </c>
      <c r="F250" s="26" t="str">
        <f aca="false">VLOOKUP(B250,[1]Planilha8!$X$4:$AD$6629,7,0)</f>
        <v>BOM</v>
      </c>
      <c r="G250" s="27" t="n">
        <v>41198</v>
      </c>
      <c r="H250" s="28" t="n">
        <v>39</v>
      </c>
      <c r="I250" s="29" t="s">
        <v>23</v>
      </c>
      <c r="J250" s="30" t="s">
        <v>65</v>
      </c>
      <c r="K250" s="31" t="n">
        <v>4850</v>
      </c>
      <c r="L250" s="32" t="n">
        <v>2012002550</v>
      </c>
      <c r="M250" s="33" t="n">
        <v>43465</v>
      </c>
      <c r="N250" s="34" t="n">
        <v>37.635</v>
      </c>
      <c r="O250" s="35" t="n">
        <v>0.5</v>
      </c>
      <c r="P250" s="36" t="n">
        <v>0.0416666666666667</v>
      </c>
      <c r="Q250" s="37" t="n">
        <v>0</v>
      </c>
      <c r="R250" s="38" t="n">
        <v>37.635</v>
      </c>
      <c r="S250" s="39" t="n">
        <v>1.36500000000002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MG250" s="0"/>
      <c r="AMH250" s="0"/>
      <c r="AMI250" s="0"/>
      <c r="AMJ250" s="0"/>
    </row>
    <row r="251" s="4" customFormat="true" ht="58.1" hidden="false" customHeight="false" outlineLevel="0" collapsed="false">
      <c r="A251" s="23" t="s">
        <v>21</v>
      </c>
      <c r="B251" s="24" t="n">
        <v>6362</v>
      </c>
      <c r="C251" s="25" t="n">
        <f aca="false">VLOOKUP(B251,[1]Planilha8!$X$4:$Y$6629,2,0)</f>
        <v>2039265</v>
      </c>
      <c r="D251" s="26" t="s">
        <v>64</v>
      </c>
      <c r="E251" s="26" t="str">
        <f aca="false">VLOOKUP(B251,[1]Planilha8!$X$4:$Z$6629,3,0)</f>
        <v>ADMINISTRAÇÃO - SEDE - GEFIN</v>
      </c>
      <c r="F251" s="26" t="str">
        <f aca="false">VLOOKUP(B251,[1]Planilha8!$X$4:$AD$6629,7,0)</f>
        <v>BOM</v>
      </c>
      <c r="G251" s="27" t="n">
        <v>41198</v>
      </c>
      <c r="H251" s="28" t="n">
        <v>39</v>
      </c>
      <c r="I251" s="29" t="s">
        <v>23</v>
      </c>
      <c r="J251" s="30" t="s">
        <v>65</v>
      </c>
      <c r="K251" s="31" t="n">
        <v>4850</v>
      </c>
      <c r="L251" s="32" t="n">
        <v>2012002550</v>
      </c>
      <c r="M251" s="33" t="n">
        <v>43465</v>
      </c>
      <c r="N251" s="34" t="n">
        <v>37.635</v>
      </c>
      <c r="O251" s="35" t="n">
        <v>0.5</v>
      </c>
      <c r="P251" s="36" t="n">
        <v>0.0416666666666667</v>
      </c>
      <c r="Q251" s="37" t="n">
        <v>0</v>
      </c>
      <c r="R251" s="38" t="n">
        <v>37.635</v>
      </c>
      <c r="S251" s="39" t="n">
        <v>1.36500000000002</v>
      </c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MG251" s="0"/>
      <c r="AMH251" s="0"/>
      <c r="AMI251" s="0"/>
      <c r="AMJ251" s="0"/>
    </row>
    <row r="252" s="4" customFormat="true" ht="58.1" hidden="false" customHeight="false" outlineLevel="0" collapsed="false">
      <c r="A252" s="23" t="s">
        <v>21</v>
      </c>
      <c r="B252" s="24" t="n">
        <v>6363</v>
      </c>
      <c r="C252" s="25" t="n">
        <f aca="false">VLOOKUP(B252,[1]Planilha8!$X$4:$Y$6629,2,0)</f>
        <v>2039266</v>
      </c>
      <c r="D252" s="26" t="s">
        <v>64</v>
      </c>
      <c r="E252" s="26" t="str">
        <f aca="false">VLOOKUP(B252,[1]Planilha8!$X$4:$Z$6629,3,0)</f>
        <v>ADMINISTRAÇÃO - SEDE - GEDOC</v>
      </c>
      <c r="F252" s="26" t="str">
        <f aca="false">VLOOKUP(B252,[1]Planilha8!$X$4:$AD$6629,7,0)</f>
        <v>BOM</v>
      </c>
      <c r="G252" s="27" t="n">
        <v>41198</v>
      </c>
      <c r="H252" s="28" t="n">
        <v>39</v>
      </c>
      <c r="I252" s="29" t="s">
        <v>23</v>
      </c>
      <c r="J252" s="30" t="s">
        <v>65</v>
      </c>
      <c r="K252" s="31" t="n">
        <v>4850</v>
      </c>
      <c r="L252" s="32" t="n">
        <v>2012002550</v>
      </c>
      <c r="M252" s="33" t="n">
        <v>43465</v>
      </c>
      <c r="N252" s="34" t="n">
        <v>37.635</v>
      </c>
      <c r="O252" s="35" t="n">
        <v>0.5</v>
      </c>
      <c r="P252" s="36" t="n">
        <v>0.0416666666666667</v>
      </c>
      <c r="Q252" s="37" t="n">
        <v>0</v>
      </c>
      <c r="R252" s="38" t="n">
        <v>37.635</v>
      </c>
      <c r="S252" s="39" t="n">
        <v>1.36500000000002</v>
      </c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MG252" s="0"/>
      <c r="AMH252" s="0"/>
      <c r="AMI252" s="0"/>
      <c r="AMJ252" s="0"/>
    </row>
    <row r="253" s="4" customFormat="true" ht="58.1" hidden="false" customHeight="false" outlineLevel="0" collapsed="false">
      <c r="A253" s="23" t="s">
        <v>21</v>
      </c>
      <c r="B253" s="24" t="n">
        <v>6364</v>
      </c>
      <c r="C253" s="25" t="n">
        <f aca="false">VLOOKUP(B253,[1]Planilha8!$X$4:$Y$6629,2,0)</f>
        <v>2039267</v>
      </c>
      <c r="D253" s="26" t="s">
        <v>64</v>
      </c>
      <c r="E253" s="26" t="str">
        <f aca="false">VLOOKUP(B253,[1]Planilha8!$X$4:$Z$6629,3,0)</f>
        <v>ADMINISTRAÇÃO - SEDE - GEP</v>
      </c>
      <c r="F253" s="26" t="str">
        <f aca="false">VLOOKUP(B253,[1]Planilha8!$X$4:$AD$6629,7,0)</f>
        <v>BOM</v>
      </c>
      <c r="G253" s="27" t="n">
        <v>41198</v>
      </c>
      <c r="H253" s="28" t="n">
        <v>39</v>
      </c>
      <c r="I253" s="29" t="s">
        <v>23</v>
      </c>
      <c r="J253" s="30" t="s">
        <v>65</v>
      </c>
      <c r="K253" s="31" t="n">
        <v>4850</v>
      </c>
      <c r="L253" s="32" t="n">
        <v>2012002550</v>
      </c>
      <c r="M253" s="33" t="n">
        <v>43465</v>
      </c>
      <c r="N253" s="34" t="n">
        <v>37.635</v>
      </c>
      <c r="O253" s="35" t="n">
        <v>0.5</v>
      </c>
      <c r="P253" s="36" t="n">
        <v>0.0416666666666667</v>
      </c>
      <c r="Q253" s="37" t="n">
        <v>0</v>
      </c>
      <c r="R253" s="38" t="n">
        <v>37.635</v>
      </c>
      <c r="S253" s="39" t="n">
        <v>1.36500000000002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MG253" s="0"/>
      <c r="AMH253" s="0"/>
      <c r="AMI253" s="0"/>
      <c r="AMJ253" s="0"/>
    </row>
    <row r="254" s="4" customFormat="true" ht="58.1" hidden="false" customHeight="false" outlineLevel="0" collapsed="false">
      <c r="A254" s="23" t="s">
        <v>21</v>
      </c>
      <c r="B254" s="24" t="n">
        <v>6365</v>
      </c>
      <c r="C254" s="25" t="n">
        <f aca="false">VLOOKUP(B254,[1]Planilha8!$X$4:$Y$6629,2,0)</f>
        <v>2039268</v>
      </c>
      <c r="D254" s="26" t="s">
        <v>64</v>
      </c>
      <c r="E254" s="26" t="str">
        <f aca="false">VLOOKUP(B254,[1]Planilha8!$X$4:$Z$6629,3,0)</f>
        <v>ADMINISTRAÇÃO - SEDE - GRH</v>
      </c>
      <c r="F254" s="26" t="str">
        <f aca="false">VLOOKUP(B254,[1]Planilha8!$X$4:$AD$6629,7,0)</f>
        <v>BOM</v>
      </c>
      <c r="G254" s="27" t="n">
        <v>41198</v>
      </c>
      <c r="H254" s="28" t="n">
        <v>39</v>
      </c>
      <c r="I254" s="29" t="s">
        <v>23</v>
      </c>
      <c r="J254" s="30" t="s">
        <v>65</v>
      </c>
      <c r="K254" s="31" t="n">
        <v>4850</v>
      </c>
      <c r="L254" s="32" t="n">
        <v>2012002550</v>
      </c>
      <c r="M254" s="33" t="n">
        <v>43465</v>
      </c>
      <c r="N254" s="34" t="n">
        <v>37.635</v>
      </c>
      <c r="O254" s="35" t="n">
        <v>0.5</v>
      </c>
      <c r="P254" s="36" t="n">
        <v>0.0416666666666667</v>
      </c>
      <c r="Q254" s="37" t="n">
        <v>0</v>
      </c>
      <c r="R254" s="38" t="n">
        <v>37.635</v>
      </c>
      <c r="S254" s="39" t="n">
        <v>1.36500000000002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MG254" s="0"/>
      <c r="AMH254" s="0"/>
      <c r="AMI254" s="0"/>
      <c r="AMJ254" s="0"/>
    </row>
    <row r="255" s="4" customFormat="true" ht="46.85" hidden="false" customHeight="false" outlineLevel="0" collapsed="false">
      <c r="A255" s="23" t="s">
        <v>21</v>
      </c>
      <c r="B255" s="24" t="n">
        <v>6382</v>
      </c>
      <c r="C255" s="25" t="n">
        <f aca="false">VLOOKUP(B255,[1]Planilha8!$X$4:$Y$6629,2,0)</f>
        <v>2039384</v>
      </c>
      <c r="D255" s="26" t="s">
        <v>66</v>
      </c>
      <c r="E255" s="26" t="str">
        <f aca="false">VLOOKUP(B255,[1]Planilha8!$X$4:$Z$6629,3,0)</f>
        <v>GALPÃO ALMOXARIFADO</v>
      </c>
      <c r="F255" s="26" t="str">
        <f aca="false">VLOOKUP(B255,[1]Planilha8!$X$4:$AD$6629,7,0)</f>
        <v>BOM</v>
      </c>
      <c r="G255" s="27" t="n">
        <v>41236</v>
      </c>
      <c r="H255" s="28" t="n">
        <v>773</v>
      </c>
      <c r="I255" s="29" t="s">
        <v>23</v>
      </c>
      <c r="J255" s="30" t="s">
        <v>67</v>
      </c>
      <c r="K255" s="31" t="n">
        <v>17880</v>
      </c>
      <c r="L255" s="32" t="n">
        <v>2012003148</v>
      </c>
      <c r="M255" s="33" t="n">
        <v>43465</v>
      </c>
      <c r="N255" s="34" t="n">
        <v>735.390576923077</v>
      </c>
      <c r="O255" s="35" t="n">
        <v>1</v>
      </c>
      <c r="P255" s="36" t="n">
        <v>0.0833333333333333</v>
      </c>
      <c r="Q255" s="37" t="n">
        <v>0</v>
      </c>
      <c r="R255" s="38" t="n">
        <v>735.390576923077</v>
      </c>
      <c r="S255" s="39" t="n">
        <v>37.6094230769233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MG255" s="0"/>
      <c r="AMH255" s="0"/>
      <c r="AMI255" s="0"/>
      <c r="AMJ255" s="0"/>
    </row>
    <row r="256" s="4" customFormat="true" ht="46.85" hidden="false" customHeight="false" outlineLevel="0" collapsed="false">
      <c r="A256" s="23" t="s">
        <v>21</v>
      </c>
      <c r="B256" s="24" t="n">
        <v>6383</v>
      </c>
      <c r="C256" s="25" t="n">
        <f aca="false">VLOOKUP(B256,[1]Planilha8!$X$4:$Y$6629,2,0)</f>
        <v>2039385</v>
      </c>
      <c r="D256" s="26" t="s">
        <v>66</v>
      </c>
      <c r="E256" s="26" t="str">
        <f aca="false">VLOOKUP(B256,[1]Planilha8!$X$4:$Z$6629,3,0)</f>
        <v>GALPÃO ALMOXARIFADO</v>
      </c>
      <c r="F256" s="26" t="str">
        <f aca="false">VLOOKUP(B256,[1]Planilha8!$X$4:$AD$6629,7,0)</f>
        <v>BOM</v>
      </c>
      <c r="G256" s="27" t="n">
        <v>41236</v>
      </c>
      <c r="H256" s="28" t="n">
        <v>773</v>
      </c>
      <c r="I256" s="29" t="s">
        <v>23</v>
      </c>
      <c r="J256" s="30" t="s">
        <v>67</v>
      </c>
      <c r="K256" s="31" t="n">
        <v>17880</v>
      </c>
      <c r="L256" s="32" t="n">
        <v>2012003148</v>
      </c>
      <c r="M256" s="33" t="n">
        <v>43465</v>
      </c>
      <c r="N256" s="34" t="n">
        <v>735.390576923077</v>
      </c>
      <c r="O256" s="35" t="n">
        <v>1</v>
      </c>
      <c r="P256" s="36" t="n">
        <v>0.0833333333333333</v>
      </c>
      <c r="Q256" s="37" t="n">
        <v>0</v>
      </c>
      <c r="R256" s="38" t="n">
        <v>735.390576923077</v>
      </c>
      <c r="S256" s="39" t="n">
        <v>37.6094230769233</v>
      </c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MG256" s="0"/>
      <c r="AMH256" s="0"/>
      <c r="AMI256" s="0"/>
      <c r="AMJ256" s="0"/>
    </row>
    <row r="257" s="4" customFormat="true" ht="46.85" hidden="false" customHeight="false" outlineLevel="0" collapsed="false">
      <c r="A257" s="23" t="s">
        <v>21</v>
      </c>
      <c r="B257" s="24" t="n">
        <v>6384</v>
      </c>
      <c r="C257" s="25" t="n">
        <f aca="false">VLOOKUP(B257,[1]Planilha8!$X$4:$Y$6629,2,0)</f>
        <v>2039386</v>
      </c>
      <c r="D257" s="26" t="s">
        <v>66</v>
      </c>
      <c r="E257" s="26" t="str">
        <f aca="false">VLOOKUP(B257,[1]Planilha8!$X$4:$Z$6629,3,0)</f>
        <v>GALPÃO ALMOXARIFADO</v>
      </c>
      <c r="F257" s="26" t="str">
        <f aca="false">VLOOKUP(B257,[1]Planilha8!$X$4:$AD$6629,7,0)</f>
        <v>BOM</v>
      </c>
      <c r="G257" s="27" t="n">
        <v>41236</v>
      </c>
      <c r="H257" s="28" t="n">
        <v>773</v>
      </c>
      <c r="I257" s="29" t="s">
        <v>23</v>
      </c>
      <c r="J257" s="30" t="s">
        <v>67</v>
      </c>
      <c r="K257" s="31" t="n">
        <v>17880</v>
      </c>
      <c r="L257" s="32" t="n">
        <v>2012003148</v>
      </c>
      <c r="M257" s="33" t="n">
        <v>43465</v>
      </c>
      <c r="N257" s="34" t="n">
        <v>735.390576923077</v>
      </c>
      <c r="O257" s="35" t="n">
        <v>1</v>
      </c>
      <c r="P257" s="36" t="n">
        <v>0.0833333333333333</v>
      </c>
      <c r="Q257" s="37" t="n">
        <v>0</v>
      </c>
      <c r="R257" s="38" t="n">
        <v>735.390576923077</v>
      </c>
      <c r="S257" s="39" t="n">
        <v>37.6094230769233</v>
      </c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MG257" s="0"/>
      <c r="AMH257" s="0"/>
      <c r="AMI257" s="0"/>
      <c r="AMJ257" s="0"/>
    </row>
    <row r="258" s="4" customFormat="true" ht="46.85" hidden="false" customHeight="false" outlineLevel="0" collapsed="false">
      <c r="A258" s="23" t="s">
        <v>21</v>
      </c>
      <c r="B258" s="24" t="n">
        <v>6398</v>
      </c>
      <c r="C258" s="25" t="n">
        <f aca="false">VLOOKUP(B258,[1]Planilha8!$X$4:$Y$6629,2,0)</f>
        <v>2039387</v>
      </c>
      <c r="D258" s="26" t="s">
        <v>68</v>
      </c>
      <c r="E258" s="26" t="str">
        <f aca="false">VLOOKUP(B258,[1]Planilha8!$X$4:$Z$6629,3,0)</f>
        <v>ASTEC</v>
      </c>
      <c r="F258" s="26" t="str">
        <f aca="false">VLOOKUP(B258,[1]Planilha8!$X$4:$AD$6629,7,0)</f>
        <v>BOM</v>
      </c>
      <c r="G258" s="27" t="n">
        <v>41236</v>
      </c>
      <c r="H258" s="28" t="n">
        <v>203.75</v>
      </c>
      <c r="I258" s="29" t="s">
        <v>23</v>
      </c>
      <c r="J258" s="30" t="s">
        <v>69</v>
      </c>
      <c r="K258" s="31" t="n">
        <v>9416</v>
      </c>
      <c r="L258" s="32" t="n">
        <v>2012003462</v>
      </c>
      <c r="M258" s="33" t="n">
        <v>43465</v>
      </c>
      <c r="N258" s="34" t="n">
        <v>196.61875</v>
      </c>
      <c r="O258" s="35" t="n">
        <v>0.5</v>
      </c>
      <c r="P258" s="36" t="n">
        <v>0.0416666666666667</v>
      </c>
      <c r="Q258" s="37" t="n">
        <v>0</v>
      </c>
      <c r="R258" s="38" t="n">
        <v>196.61875</v>
      </c>
      <c r="S258" s="39" t="n">
        <v>7.13125000000005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MG258" s="0"/>
      <c r="AMH258" s="0"/>
      <c r="AMI258" s="0"/>
      <c r="AMJ258" s="0"/>
    </row>
    <row r="259" s="4" customFormat="true" ht="46.85" hidden="false" customHeight="false" outlineLevel="0" collapsed="false">
      <c r="A259" s="23" t="s">
        <v>21</v>
      </c>
      <c r="B259" s="24" t="n">
        <v>6486</v>
      </c>
      <c r="C259" s="25" t="n">
        <f aca="false">VLOOKUP(B259,[1]Planilha8!$X$4:$Y$6629,2,0)</f>
        <v>2039388</v>
      </c>
      <c r="D259" s="26" t="s">
        <v>68</v>
      </c>
      <c r="E259" s="26" t="str">
        <f aca="false">VLOOKUP(B259,[1]Planilha8!$X$4:$Z$6629,3,0)</f>
        <v>ASTEC</v>
      </c>
      <c r="F259" s="26" t="str">
        <f aca="false">VLOOKUP(B259,[1]Planilha8!$X$4:$AD$6629,7,0)</f>
        <v>BOM</v>
      </c>
      <c r="G259" s="27" t="n">
        <v>41236</v>
      </c>
      <c r="H259" s="28" t="n">
        <v>203.75</v>
      </c>
      <c r="I259" s="29" t="s">
        <v>23</v>
      </c>
      <c r="J259" s="30" t="s">
        <v>69</v>
      </c>
      <c r="K259" s="31" t="n">
        <v>9416</v>
      </c>
      <c r="L259" s="32" t="n">
        <v>2012003462</v>
      </c>
      <c r="M259" s="33" t="n">
        <v>43465</v>
      </c>
      <c r="N259" s="34" t="n">
        <v>196.61875</v>
      </c>
      <c r="O259" s="35" t="n">
        <v>0.5</v>
      </c>
      <c r="P259" s="36" t="n">
        <v>0.0416666666666667</v>
      </c>
      <c r="Q259" s="37" t="n">
        <v>0</v>
      </c>
      <c r="R259" s="38" t="n">
        <v>196.61875</v>
      </c>
      <c r="S259" s="39" t="n">
        <v>7.13125000000005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MG259" s="0"/>
      <c r="AMH259" s="0"/>
      <c r="AMI259" s="0"/>
      <c r="AMJ259" s="0"/>
    </row>
    <row r="260" s="4" customFormat="true" ht="35.6" hidden="false" customHeight="false" outlineLevel="0" collapsed="false">
      <c r="A260" s="23" t="s">
        <v>21</v>
      </c>
      <c r="B260" s="24" t="n">
        <v>5913</v>
      </c>
      <c r="C260" s="25" t="n">
        <f aca="false">VLOOKUP(B260,[1]Planilha8!$X$4:$Y$6629,2,0)</f>
        <v>2039447</v>
      </c>
      <c r="D260" s="26" t="s">
        <v>70</v>
      </c>
      <c r="E260" s="26" t="str">
        <f aca="false">VLOOKUP(B260,[1]Planilha8!$X$4:$Z$6629,3,0)</f>
        <v>ASTEC</v>
      </c>
      <c r="F260" s="26" t="str">
        <f aca="false">VLOOKUP(B260,[1]Planilha8!$X$4:$AD$6629,7,0)</f>
        <v>BOM</v>
      </c>
      <c r="G260" s="27" t="n">
        <v>41249</v>
      </c>
      <c r="H260" s="28" t="n">
        <v>31.9</v>
      </c>
      <c r="I260" s="29" t="s">
        <v>23</v>
      </c>
      <c r="J260" s="30" t="s">
        <v>69</v>
      </c>
      <c r="K260" s="31" t="n">
        <v>5045</v>
      </c>
      <c r="L260" s="32" t="n">
        <v>2012003148</v>
      </c>
      <c r="M260" s="33" t="n">
        <v>43465</v>
      </c>
      <c r="N260" s="34" t="n">
        <v>30.7835</v>
      </c>
      <c r="O260" s="35" t="n">
        <v>0.5</v>
      </c>
      <c r="P260" s="36" t="n">
        <v>0.0416666666666667</v>
      </c>
      <c r="Q260" s="37" t="n">
        <v>0</v>
      </c>
      <c r="R260" s="38" t="n">
        <v>30.7835</v>
      </c>
      <c r="S260" s="39" t="n">
        <v>1.11650000000001</v>
      </c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MG260" s="0"/>
      <c r="AMH260" s="0"/>
      <c r="AMI260" s="0"/>
      <c r="AMJ260" s="0"/>
    </row>
    <row r="261" s="4" customFormat="true" ht="35.6" hidden="false" customHeight="false" outlineLevel="0" collapsed="false">
      <c r="A261" s="23" t="s">
        <v>21</v>
      </c>
      <c r="B261" s="24" t="n">
        <v>5914</v>
      </c>
      <c r="C261" s="25" t="n">
        <f aca="false">VLOOKUP(B261,[1]Planilha8!$X$4:$Y$6629,2,0)</f>
        <v>2039448</v>
      </c>
      <c r="D261" s="26" t="s">
        <v>70</v>
      </c>
      <c r="E261" s="26" t="str">
        <f aca="false">VLOOKUP(B261,[1]Planilha8!$X$4:$Z$6629,3,0)</f>
        <v>ASTEC</v>
      </c>
      <c r="F261" s="26" t="str">
        <f aca="false">VLOOKUP(B261,[1]Planilha8!$X$4:$AD$6629,7,0)</f>
        <v>BOM</v>
      </c>
      <c r="G261" s="27" t="n">
        <v>41249</v>
      </c>
      <c r="H261" s="28" t="n">
        <v>31.9</v>
      </c>
      <c r="I261" s="29" t="s">
        <v>23</v>
      </c>
      <c r="J261" s="30" t="s">
        <v>69</v>
      </c>
      <c r="K261" s="31" t="n">
        <v>5045</v>
      </c>
      <c r="L261" s="32" t="n">
        <v>2012003148</v>
      </c>
      <c r="M261" s="33" t="n">
        <v>43465</v>
      </c>
      <c r="N261" s="34" t="n">
        <v>30.7835</v>
      </c>
      <c r="O261" s="35" t="n">
        <v>0.5</v>
      </c>
      <c r="P261" s="36" t="n">
        <v>0.0416666666666667</v>
      </c>
      <c r="Q261" s="37" t="n">
        <v>0</v>
      </c>
      <c r="R261" s="38" t="n">
        <v>30.7835</v>
      </c>
      <c r="S261" s="39" t="n">
        <v>1.11650000000001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MG261" s="0"/>
      <c r="AMH261" s="0"/>
      <c r="AMI261" s="0"/>
      <c r="AMJ261" s="0"/>
    </row>
    <row r="262" s="4" customFormat="true" ht="35.6" hidden="false" customHeight="false" outlineLevel="0" collapsed="false">
      <c r="A262" s="23" t="s">
        <v>21</v>
      </c>
      <c r="B262" s="24" t="n">
        <v>5915</v>
      </c>
      <c r="C262" s="25" t="n">
        <f aca="false">VLOOKUP(B262,[1]Planilha8!$X$4:$Y$6629,2,0)</f>
        <v>2039449</v>
      </c>
      <c r="D262" s="26" t="s">
        <v>70</v>
      </c>
      <c r="E262" s="26" t="str">
        <f aca="false">VLOOKUP(B262,[1]Planilha8!$X$4:$Z$6629,3,0)</f>
        <v>ASTEC</v>
      </c>
      <c r="F262" s="26" t="str">
        <f aca="false">VLOOKUP(B262,[1]Planilha8!$X$4:$AD$6629,7,0)</f>
        <v>BOM</v>
      </c>
      <c r="G262" s="27" t="n">
        <v>41249</v>
      </c>
      <c r="H262" s="28" t="n">
        <v>31.9</v>
      </c>
      <c r="I262" s="29" t="s">
        <v>23</v>
      </c>
      <c r="J262" s="30" t="s">
        <v>69</v>
      </c>
      <c r="K262" s="31" t="n">
        <v>5045</v>
      </c>
      <c r="L262" s="32" t="n">
        <v>2012003148</v>
      </c>
      <c r="M262" s="33" t="n">
        <v>43465</v>
      </c>
      <c r="N262" s="34" t="n">
        <v>30.7835</v>
      </c>
      <c r="O262" s="35" t="n">
        <v>0.5</v>
      </c>
      <c r="P262" s="36" t="n">
        <v>0.0416666666666667</v>
      </c>
      <c r="Q262" s="37" t="n">
        <v>0</v>
      </c>
      <c r="R262" s="38" t="n">
        <v>30.7835</v>
      </c>
      <c r="S262" s="39" t="n">
        <v>1.11650000000001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MG262" s="0"/>
      <c r="AMH262" s="0"/>
      <c r="AMI262" s="0"/>
      <c r="AMJ262" s="0"/>
    </row>
    <row r="263" s="4" customFormat="true" ht="35.6" hidden="false" customHeight="false" outlineLevel="0" collapsed="false">
      <c r="A263" s="23" t="s">
        <v>21</v>
      </c>
      <c r="B263" s="24" t="n">
        <v>5916</v>
      </c>
      <c r="C263" s="25" t="n">
        <f aca="false">VLOOKUP(B263,[1]Planilha8!$X$4:$Y$6629,2,0)</f>
        <v>2039450</v>
      </c>
      <c r="D263" s="26" t="s">
        <v>70</v>
      </c>
      <c r="E263" s="26" t="str">
        <f aca="false">VLOOKUP(B263,[1]Planilha8!$X$4:$Z$6629,3,0)</f>
        <v>ASTEC</v>
      </c>
      <c r="F263" s="26" t="str">
        <f aca="false">VLOOKUP(B263,[1]Planilha8!$X$4:$AD$6629,7,0)</f>
        <v>BOM</v>
      </c>
      <c r="G263" s="27" t="n">
        <v>41249</v>
      </c>
      <c r="H263" s="28" t="n">
        <v>31.9</v>
      </c>
      <c r="I263" s="29" t="s">
        <v>23</v>
      </c>
      <c r="J263" s="30" t="s">
        <v>69</v>
      </c>
      <c r="K263" s="31" t="n">
        <v>5045</v>
      </c>
      <c r="L263" s="32" t="n">
        <v>2012003148</v>
      </c>
      <c r="M263" s="33" t="n">
        <v>43465</v>
      </c>
      <c r="N263" s="34" t="n">
        <v>30.7835</v>
      </c>
      <c r="O263" s="35" t="n">
        <v>0.5</v>
      </c>
      <c r="P263" s="36" t="n">
        <v>0.0416666666666667</v>
      </c>
      <c r="Q263" s="37" t="n">
        <v>0</v>
      </c>
      <c r="R263" s="38" t="n">
        <v>30.7835</v>
      </c>
      <c r="S263" s="39" t="n">
        <v>1.11650000000001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MG263" s="0"/>
      <c r="AMH263" s="0"/>
      <c r="AMI263" s="0"/>
      <c r="AMJ263" s="0"/>
    </row>
    <row r="264" s="4" customFormat="true" ht="35.6" hidden="false" customHeight="false" outlineLevel="0" collapsed="false">
      <c r="A264" s="23" t="s">
        <v>21</v>
      </c>
      <c r="B264" s="24" t="n">
        <v>5917</v>
      </c>
      <c r="C264" s="25" t="n">
        <f aca="false">VLOOKUP(B264,[1]Planilha8!$X$4:$Y$6629,2,0)</f>
        <v>2039451</v>
      </c>
      <c r="D264" s="26" t="s">
        <v>70</v>
      </c>
      <c r="E264" s="26" t="str">
        <f aca="false">VLOOKUP(B264,[1]Planilha8!$X$4:$Z$6629,3,0)</f>
        <v>ASTEC</v>
      </c>
      <c r="F264" s="26" t="str">
        <f aca="false">VLOOKUP(B264,[1]Planilha8!$X$4:$AD$6629,7,0)</f>
        <v>BOM</v>
      </c>
      <c r="G264" s="27" t="n">
        <v>41249</v>
      </c>
      <c r="H264" s="28" t="n">
        <v>31.9</v>
      </c>
      <c r="I264" s="29" t="s">
        <v>23</v>
      </c>
      <c r="J264" s="30" t="s">
        <v>69</v>
      </c>
      <c r="K264" s="31" t="n">
        <v>5045</v>
      </c>
      <c r="L264" s="32" t="n">
        <v>2012003148</v>
      </c>
      <c r="M264" s="33" t="n">
        <v>43465</v>
      </c>
      <c r="N264" s="34" t="n">
        <v>30.7835</v>
      </c>
      <c r="O264" s="35" t="n">
        <v>0.5</v>
      </c>
      <c r="P264" s="36" t="n">
        <v>0.0416666666666667</v>
      </c>
      <c r="Q264" s="37" t="n">
        <v>0</v>
      </c>
      <c r="R264" s="38" t="n">
        <v>30.7835</v>
      </c>
      <c r="S264" s="39" t="n">
        <v>1.11650000000001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MG264" s="0"/>
      <c r="AMH264" s="0"/>
      <c r="AMI264" s="0"/>
      <c r="AMJ264" s="0"/>
    </row>
    <row r="265" s="4" customFormat="true" ht="35.6" hidden="false" customHeight="false" outlineLevel="0" collapsed="false">
      <c r="A265" s="23" t="s">
        <v>21</v>
      </c>
      <c r="B265" s="24" t="n">
        <v>3946</v>
      </c>
      <c r="C265" s="25" t="n">
        <f aca="false">VLOOKUP(B265,[1]Planilha8!$X$4:$Y$6629,2,0)</f>
        <v>2039452</v>
      </c>
      <c r="D265" s="26" t="s">
        <v>71</v>
      </c>
      <c r="E265" s="26" t="str">
        <f aca="false">VLOOKUP(B265,[1]Planilha8!$X$4:$Z$6629,3,0)</f>
        <v>CTI</v>
      </c>
      <c r="F265" s="26" t="str">
        <f aca="false">VLOOKUP(B265,[1]Planilha8!$X$4:$AD$6629,7,0)</f>
        <v>BOM</v>
      </c>
      <c r="G265" s="27" t="n">
        <v>41250</v>
      </c>
      <c r="H265" s="28" t="n">
        <v>2570.9</v>
      </c>
      <c r="I265" s="29" t="s">
        <v>23</v>
      </c>
      <c r="J265" s="30" t="s">
        <v>69</v>
      </c>
      <c r="K265" s="31" t="n">
        <v>9459</v>
      </c>
      <c r="L265" s="32" t="n">
        <v>2012003291</v>
      </c>
      <c r="M265" s="33" t="n">
        <v>43465</v>
      </c>
      <c r="N265" s="34" t="n">
        <v>2436.20241880342</v>
      </c>
      <c r="O265" s="35" t="n">
        <v>1</v>
      </c>
      <c r="P265" s="36" t="n">
        <v>0.0833333333333333</v>
      </c>
      <c r="Q265" s="37" t="n">
        <v>0</v>
      </c>
      <c r="R265" s="38" t="n">
        <v>2436.20241880342</v>
      </c>
      <c r="S265" s="39" t="n">
        <v>134.697581196581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MG265" s="0"/>
      <c r="AMH265" s="0"/>
      <c r="AMI265" s="0"/>
      <c r="AMJ265" s="0"/>
    </row>
    <row r="266" s="4" customFormat="true" ht="35.6" hidden="false" customHeight="false" outlineLevel="0" collapsed="false">
      <c r="A266" s="23" t="s">
        <v>21</v>
      </c>
      <c r="B266" s="24" t="n">
        <v>3947</v>
      </c>
      <c r="C266" s="25" t="n">
        <f aca="false">VLOOKUP(B266,[1]Planilha8!$X$4:$Y$6629,2,0)</f>
        <v>2039453</v>
      </c>
      <c r="D266" s="26" t="s">
        <v>71</v>
      </c>
      <c r="E266" s="26" t="str">
        <f aca="false">VLOOKUP(B266,[1]Planilha8!$X$4:$Z$6629,3,0)</f>
        <v>OUVIDORIA</v>
      </c>
      <c r="F266" s="26" t="str">
        <f aca="false">VLOOKUP(B266,[1]Planilha8!$X$4:$AD$6629,7,0)</f>
        <v>BOM</v>
      </c>
      <c r="G266" s="27" t="n">
        <v>41250</v>
      </c>
      <c r="H266" s="28" t="n">
        <v>2570.9</v>
      </c>
      <c r="I266" s="29" t="s">
        <v>23</v>
      </c>
      <c r="J266" s="30" t="s">
        <v>69</v>
      </c>
      <c r="K266" s="31" t="n">
        <v>9459</v>
      </c>
      <c r="L266" s="32" t="n">
        <v>2012003291</v>
      </c>
      <c r="M266" s="33" t="n">
        <v>43465</v>
      </c>
      <c r="N266" s="34" t="n">
        <v>2436.20241880342</v>
      </c>
      <c r="O266" s="35" t="n">
        <v>1</v>
      </c>
      <c r="P266" s="36" t="n">
        <v>0.0833333333333333</v>
      </c>
      <c r="Q266" s="37" t="n">
        <v>0</v>
      </c>
      <c r="R266" s="38" t="n">
        <v>2436.20241880342</v>
      </c>
      <c r="S266" s="39" t="n">
        <v>134.697581196581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MG266" s="0"/>
      <c r="AMH266" s="0"/>
      <c r="AMI266" s="0"/>
      <c r="AMJ266" s="0"/>
    </row>
    <row r="267" s="4" customFormat="true" ht="35.6" hidden="false" customHeight="false" outlineLevel="0" collapsed="false">
      <c r="A267" s="23" t="s">
        <v>21</v>
      </c>
      <c r="B267" s="24" t="n">
        <v>3948</v>
      </c>
      <c r="C267" s="25" t="n">
        <f aca="false">VLOOKUP(B267,[1]Planilha8!$X$4:$Y$6629,2,0)</f>
        <v>2039454</v>
      </c>
      <c r="D267" s="26" t="s">
        <v>71</v>
      </c>
      <c r="E267" s="26" t="str">
        <f aca="false">VLOOKUP(B267,[1]Planilha8!$X$4:$Z$6629,3,0)</f>
        <v>AMBULATÓRIO</v>
      </c>
      <c r="F267" s="26" t="str">
        <f aca="false">VLOOKUP(B267,[1]Planilha8!$X$4:$AD$6629,7,0)</f>
        <v>BOM</v>
      </c>
      <c r="G267" s="27" t="n">
        <v>41250</v>
      </c>
      <c r="H267" s="28" t="n">
        <v>2570.9</v>
      </c>
      <c r="I267" s="29" t="s">
        <v>23</v>
      </c>
      <c r="J267" s="30" t="s">
        <v>69</v>
      </c>
      <c r="K267" s="31" t="n">
        <v>9459</v>
      </c>
      <c r="L267" s="32" t="n">
        <v>2012003291</v>
      </c>
      <c r="M267" s="33" t="n">
        <v>43465</v>
      </c>
      <c r="N267" s="34" t="n">
        <v>2515.74650427358</v>
      </c>
      <c r="O267" s="35" t="n">
        <v>1</v>
      </c>
      <c r="P267" s="36" t="n">
        <v>0.0833333333333333</v>
      </c>
      <c r="Q267" s="37" t="n">
        <v>0</v>
      </c>
      <c r="R267" s="38" t="n">
        <v>2515.74650427358</v>
      </c>
      <c r="S267" s="39" t="n">
        <v>55.1534957264194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MG267" s="0"/>
      <c r="AMH267" s="0"/>
      <c r="AMI267" s="0"/>
      <c r="AMJ267" s="0"/>
    </row>
    <row r="268" s="4" customFormat="true" ht="46.85" hidden="false" customHeight="false" outlineLevel="0" collapsed="false">
      <c r="A268" s="23" t="s">
        <v>21</v>
      </c>
      <c r="B268" s="24" t="n">
        <v>5958</v>
      </c>
      <c r="C268" s="25" t="n">
        <f aca="false">VLOOKUP(B268,[1]Planilha8!$X$4:$Y$6629,2,0)</f>
        <v>2039467</v>
      </c>
      <c r="D268" s="26" t="s">
        <v>72</v>
      </c>
      <c r="E268" s="26" t="str">
        <f aca="false">VLOOKUP(B268,[1]Planilha8!$X$4:$Z$6629,3,0)</f>
        <v>ASTEC</v>
      </c>
      <c r="F268" s="26" t="str">
        <f aca="false">VLOOKUP(B268,[1]Planilha8!$X$4:$AD$6629,7,0)</f>
        <v>BOM</v>
      </c>
      <c r="G268" s="27" t="n">
        <v>41260</v>
      </c>
      <c r="H268" s="28" t="n">
        <v>1250</v>
      </c>
      <c r="I268" s="29" t="s">
        <v>23</v>
      </c>
      <c r="J268" s="30" t="s">
        <v>73</v>
      </c>
      <c r="K268" s="31" t="n">
        <v>210803</v>
      </c>
      <c r="L268" s="32" t="n">
        <v>2012003148</v>
      </c>
      <c r="M268" s="33" t="n">
        <v>43465</v>
      </c>
      <c r="N268" s="34" t="n">
        <v>1218.73219373223</v>
      </c>
      <c r="O268" s="35" t="n">
        <v>1</v>
      </c>
      <c r="P268" s="36" t="n">
        <v>0.0833333333333333</v>
      </c>
      <c r="Q268" s="37" t="n">
        <v>0</v>
      </c>
      <c r="R268" s="38" t="n">
        <v>1218.73219373223</v>
      </c>
      <c r="S268" s="39" t="n">
        <v>31.2678062677694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MG268" s="0"/>
      <c r="AMH268" s="0"/>
      <c r="AMI268" s="0"/>
      <c r="AMJ268" s="0"/>
    </row>
    <row r="269" s="4" customFormat="true" ht="46.85" hidden="false" customHeight="false" outlineLevel="0" collapsed="false">
      <c r="A269" s="23" t="s">
        <v>21</v>
      </c>
      <c r="B269" s="24" t="n">
        <v>5959</v>
      </c>
      <c r="C269" s="25" t="n">
        <f aca="false">VLOOKUP(B269,[1]Planilha8!$X$4:$Y$6629,2,0)</f>
        <v>2039468</v>
      </c>
      <c r="D269" s="26" t="s">
        <v>74</v>
      </c>
      <c r="E269" s="26" t="str">
        <f aca="false">VLOOKUP(B269,[1]Planilha8!$X$4:$Z$6629,3,0)</f>
        <v>ASTEC</v>
      </c>
      <c r="F269" s="26" t="str">
        <f aca="false">VLOOKUP(B269,[1]Planilha8!$X$4:$AD$6629,7,0)</f>
        <v>BOM</v>
      </c>
      <c r="G269" s="27" t="n">
        <v>41260</v>
      </c>
      <c r="H269" s="28" t="n">
        <v>1250</v>
      </c>
      <c r="I269" s="29" t="s">
        <v>23</v>
      </c>
      <c r="J269" s="30" t="s">
        <v>73</v>
      </c>
      <c r="K269" s="31" t="n">
        <v>210803</v>
      </c>
      <c r="L269" s="32" t="n">
        <v>2012003148</v>
      </c>
      <c r="M269" s="33" t="n">
        <v>43465</v>
      </c>
      <c r="N269" s="34" t="n">
        <v>1218.73219373223</v>
      </c>
      <c r="O269" s="35" t="n">
        <v>1</v>
      </c>
      <c r="P269" s="36" t="n">
        <v>0.0833333333333333</v>
      </c>
      <c r="Q269" s="37" t="n">
        <v>0</v>
      </c>
      <c r="R269" s="38" t="n">
        <v>1218.73219373223</v>
      </c>
      <c r="S269" s="39" t="n">
        <v>31.2678062677694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MG269" s="0"/>
      <c r="AMH269" s="0"/>
      <c r="AMI269" s="0"/>
      <c r="AMJ269" s="0"/>
    </row>
    <row r="270" s="4" customFormat="true" ht="46.85" hidden="false" customHeight="false" outlineLevel="0" collapsed="false">
      <c r="A270" s="23" t="s">
        <v>21</v>
      </c>
      <c r="B270" s="24" t="n">
        <v>5960</v>
      </c>
      <c r="C270" s="25" t="n">
        <f aca="false">VLOOKUP(B270,[1]Planilha8!$X$4:$Y$6629,2,0)</f>
        <v>2039469</v>
      </c>
      <c r="D270" s="26" t="s">
        <v>74</v>
      </c>
      <c r="E270" s="26" t="str">
        <f aca="false">VLOOKUP(B270,[1]Planilha8!$X$4:$Z$6629,3,0)</f>
        <v>ASTEC</v>
      </c>
      <c r="F270" s="26" t="str">
        <f aca="false">VLOOKUP(B270,[1]Planilha8!$X$4:$AD$6629,7,0)</f>
        <v>BOM</v>
      </c>
      <c r="G270" s="27" t="n">
        <v>41260</v>
      </c>
      <c r="H270" s="28" t="n">
        <v>1250</v>
      </c>
      <c r="I270" s="29" t="s">
        <v>23</v>
      </c>
      <c r="J270" s="30" t="s">
        <v>73</v>
      </c>
      <c r="K270" s="31" t="n">
        <v>210803</v>
      </c>
      <c r="L270" s="32" t="n">
        <v>2012003148</v>
      </c>
      <c r="M270" s="33" t="n">
        <v>43465</v>
      </c>
      <c r="N270" s="34" t="n">
        <v>1218.73219373223</v>
      </c>
      <c r="O270" s="35" t="n">
        <v>1</v>
      </c>
      <c r="P270" s="36" t="n">
        <v>0.0833333333333333</v>
      </c>
      <c r="Q270" s="37" t="n">
        <v>0</v>
      </c>
      <c r="R270" s="38" t="n">
        <v>1218.73219373223</v>
      </c>
      <c r="S270" s="39" t="n">
        <v>31.2678062677694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MG270" s="0"/>
      <c r="AMH270" s="0"/>
      <c r="AMI270" s="0"/>
      <c r="AMJ270" s="0"/>
    </row>
    <row r="271" s="4" customFormat="true" ht="46.85" hidden="false" customHeight="false" outlineLevel="0" collapsed="false">
      <c r="A271" s="23" t="s">
        <v>21</v>
      </c>
      <c r="B271" s="24" t="n">
        <v>5961</v>
      </c>
      <c r="C271" s="25" t="n">
        <f aca="false">VLOOKUP(B271,[1]Planilha8!$X$4:$Y$6629,2,0)</f>
        <v>2039470</v>
      </c>
      <c r="D271" s="26" t="s">
        <v>74</v>
      </c>
      <c r="E271" s="26" t="str">
        <f aca="false">VLOOKUP(B271,[1]Planilha8!$X$4:$Z$6629,3,0)</f>
        <v>ASTEC</v>
      </c>
      <c r="F271" s="26" t="str">
        <f aca="false">VLOOKUP(B271,[1]Planilha8!$X$4:$AD$6629,7,0)</f>
        <v>BOM</v>
      </c>
      <c r="G271" s="27" t="n">
        <v>41260</v>
      </c>
      <c r="H271" s="28" t="n">
        <v>1250</v>
      </c>
      <c r="I271" s="29" t="s">
        <v>23</v>
      </c>
      <c r="J271" s="30" t="s">
        <v>73</v>
      </c>
      <c r="K271" s="31" t="n">
        <v>210803</v>
      </c>
      <c r="L271" s="32" t="n">
        <v>2012003148</v>
      </c>
      <c r="M271" s="33" t="n">
        <v>43465</v>
      </c>
      <c r="N271" s="34" t="n">
        <v>1218.73219373223</v>
      </c>
      <c r="O271" s="35" t="n">
        <v>1</v>
      </c>
      <c r="P271" s="36" t="n">
        <v>0.0833333333333333</v>
      </c>
      <c r="Q271" s="37" t="n">
        <v>0</v>
      </c>
      <c r="R271" s="38" t="n">
        <v>1218.73219373223</v>
      </c>
      <c r="S271" s="39" t="n">
        <v>31.2678062677694</v>
      </c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MG271" s="0"/>
      <c r="AMH271" s="0"/>
      <c r="AMI271" s="0"/>
      <c r="AMJ271" s="0"/>
    </row>
    <row r="272" s="4" customFormat="true" ht="46.85" hidden="false" customHeight="false" outlineLevel="0" collapsed="false">
      <c r="A272" s="23" t="s">
        <v>21</v>
      </c>
      <c r="B272" s="24" t="n">
        <v>5962</v>
      </c>
      <c r="C272" s="25" t="n">
        <f aca="false">VLOOKUP(B272,[1]Planilha8!$X$4:$Y$6629,2,0)</f>
        <v>2039471</v>
      </c>
      <c r="D272" s="26" t="s">
        <v>74</v>
      </c>
      <c r="E272" s="26" t="str">
        <f aca="false">VLOOKUP(B272,[1]Planilha8!$X$4:$Z$6629,3,0)</f>
        <v>ASTEC</v>
      </c>
      <c r="F272" s="26" t="str">
        <f aca="false">VLOOKUP(B272,[1]Planilha8!$X$4:$AD$6629,7,0)</f>
        <v>BOM</v>
      </c>
      <c r="G272" s="27" t="n">
        <v>41260</v>
      </c>
      <c r="H272" s="28" t="n">
        <v>1250</v>
      </c>
      <c r="I272" s="29" t="s">
        <v>23</v>
      </c>
      <c r="J272" s="30" t="s">
        <v>73</v>
      </c>
      <c r="K272" s="31" t="n">
        <v>210803</v>
      </c>
      <c r="L272" s="32" t="n">
        <v>2012003148</v>
      </c>
      <c r="M272" s="33" t="n">
        <v>43465</v>
      </c>
      <c r="N272" s="34" t="n">
        <v>1218.73219373223</v>
      </c>
      <c r="O272" s="35" t="n">
        <v>1</v>
      </c>
      <c r="P272" s="36" t="n">
        <v>0.0833333333333333</v>
      </c>
      <c r="Q272" s="37" t="n">
        <v>0</v>
      </c>
      <c r="R272" s="38" t="n">
        <v>1218.73219373223</v>
      </c>
      <c r="S272" s="39" t="n">
        <v>31.2678062677694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MG272" s="0"/>
      <c r="AMH272" s="0"/>
      <c r="AMI272" s="0"/>
      <c r="AMJ272" s="0"/>
    </row>
    <row r="273" s="4" customFormat="true" ht="58.1" hidden="false" customHeight="false" outlineLevel="0" collapsed="false">
      <c r="A273" s="23" t="s">
        <v>21</v>
      </c>
      <c r="B273" s="24" t="n">
        <v>5963</v>
      </c>
      <c r="C273" s="25" t="n">
        <f aca="false">VLOOKUP(B273,[1]Planilha8!$X$4:$Y$6629,2,0)</f>
        <v>2039472</v>
      </c>
      <c r="D273" s="26" t="s">
        <v>74</v>
      </c>
      <c r="E273" s="26" t="str">
        <f aca="false">VLOOKUP(B273,[1]Planilha8!$X$4:$Z$6629,3,0)</f>
        <v>AMBULATÓRIO – RECEPÇÃO</v>
      </c>
      <c r="F273" s="26" t="str">
        <f aca="false">VLOOKUP(B273,[1]Planilha8!$X$4:$AD$6629,7,0)</f>
        <v>BOM</v>
      </c>
      <c r="G273" s="27" t="n">
        <v>41260</v>
      </c>
      <c r="H273" s="28" t="n">
        <v>1250</v>
      </c>
      <c r="I273" s="29" t="s">
        <v>23</v>
      </c>
      <c r="J273" s="30" t="s">
        <v>73</v>
      </c>
      <c r="K273" s="31" t="n">
        <v>210803</v>
      </c>
      <c r="L273" s="32" t="n">
        <v>2012003148</v>
      </c>
      <c r="M273" s="33" t="n">
        <v>43465</v>
      </c>
      <c r="N273" s="34" t="n">
        <v>1218.73219373223</v>
      </c>
      <c r="O273" s="35" t="n">
        <v>1</v>
      </c>
      <c r="P273" s="36" t="n">
        <v>0.0833333333333333</v>
      </c>
      <c r="Q273" s="37" t="n">
        <v>0</v>
      </c>
      <c r="R273" s="38" t="n">
        <v>1218.73219373223</v>
      </c>
      <c r="S273" s="39" t="n">
        <v>31.2678062677694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MG273" s="0"/>
      <c r="AMH273" s="0"/>
      <c r="AMI273" s="0"/>
      <c r="AMJ273" s="0"/>
    </row>
    <row r="274" s="4" customFormat="true" ht="58.1" hidden="false" customHeight="false" outlineLevel="0" collapsed="false">
      <c r="A274" s="23" t="s">
        <v>21</v>
      </c>
      <c r="B274" s="24" t="n">
        <v>5964</v>
      </c>
      <c r="C274" s="25" t="n">
        <f aca="false">VLOOKUP(B274,[1]Planilha8!$X$4:$Y$6629,2,0)</f>
        <v>2039473</v>
      </c>
      <c r="D274" s="26" t="s">
        <v>74</v>
      </c>
      <c r="E274" s="26" t="str">
        <f aca="false">VLOOKUP(B274,[1]Planilha8!$X$4:$Z$6629,3,0)</f>
        <v>AMBULATÓRIO – RECEPÇÃO</v>
      </c>
      <c r="F274" s="26" t="str">
        <f aca="false">VLOOKUP(B274,[1]Planilha8!$X$4:$AD$6629,7,0)</f>
        <v>BOM</v>
      </c>
      <c r="G274" s="27" t="n">
        <v>41260</v>
      </c>
      <c r="H274" s="28" t="n">
        <v>1250</v>
      </c>
      <c r="I274" s="29" t="s">
        <v>23</v>
      </c>
      <c r="J274" s="30" t="s">
        <v>73</v>
      </c>
      <c r="K274" s="31" t="n">
        <v>210803</v>
      </c>
      <c r="L274" s="32" t="n">
        <v>2012003148</v>
      </c>
      <c r="M274" s="33" t="n">
        <v>43465</v>
      </c>
      <c r="N274" s="34" t="n">
        <v>1218.73219373223</v>
      </c>
      <c r="O274" s="35" t="n">
        <v>1</v>
      </c>
      <c r="P274" s="36" t="n">
        <v>0.0833333333333333</v>
      </c>
      <c r="Q274" s="37" t="n">
        <v>0</v>
      </c>
      <c r="R274" s="38" t="n">
        <v>1218.73219373223</v>
      </c>
      <c r="S274" s="39" t="n">
        <v>31.2678062677694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MG274" s="0"/>
      <c r="AMH274" s="0"/>
      <c r="AMI274" s="0"/>
      <c r="AMJ274" s="0"/>
    </row>
    <row r="275" s="4" customFormat="true" ht="46.85" hidden="false" customHeight="false" outlineLevel="0" collapsed="false">
      <c r="A275" s="23" t="s">
        <v>21</v>
      </c>
      <c r="B275" s="24" t="n">
        <v>5965</v>
      </c>
      <c r="C275" s="25" t="n">
        <f aca="false">VLOOKUP(B275,[1]Planilha8!$X$4:$Y$6629,2,0)</f>
        <v>2039474</v>
      </c>
      <c r="D275" s="26" t="s">
        <v>74</v>
      </c>
      <c r="E275" s="26" t="str">
        <f aca="false">VLOOKUP(B275,[1]Planilha8!$X$4:$Z$6629,3,0)</f>
        <v>ASTEC</v>
      </c>
      <c r="F275" s="26" t="str">
        <f aca="false">VLOOKUP(B275,[1]Planilha8!$X$4:$AD$6629,7,0)</f>
        <v>BOM</v>
      </c>
      <c r="G275" s="27" t="n">
        <v>41260</v>
      </c>
      <c r="H275" s="28" t="n">
        <v>1250</v>
      </c>
      <c r="I275" s="29" t="s">
        <v>23</v>
      </c>
      <c r="J275" s="30" t="s">
        <v>73</v>
      </c>
      <c r="K275" s="31" t="n">
        <v>210803</v>
      </c>
      <c r="L275" s="32" t="n">
        <v>2012003148</v>
      </c>
      <c r="M275" s="33" t="n">
        <v>43465</v>
      </c>
      <c r="N275" s="34" t="n">
        <v>1218.73219373223</v>
      </c>
      <c r="O275" s="35" t="n">
        <v>1</v>
      </c>
      <c r="P275" s="36" t="n">
        <v>0.0833333333333333</v>
      </c>
      <c r="Q275" s="37" t="n">
        <v>0</v>
      </c>
      <c r="R275" s="38" t="n">
        <v>1218.73219373223</v>
      </c>
      <c r="S275" s="39" t="n">
        <v>31.2678062677694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MG275" s="0"/>
      <c r="AMH275" s="0"/>
      <c r="AMI275" s="0"/>
      <c r="AMJ275" s="0"/>
    </row>
    <row r="276" s="4" customFormat="true" ht="58.1" hidden="false" customHeight="false" outlineLevel="0" collapsed="false">
      <c r="A276" s="23" t="s">
        <v>21</v>
      </c>
      <c r="B276" s="24" t="n">
        <v>5966</v>
      </c>
      <c r="C276" s="25" t="n">
        <f aca="false">VLOOKUP(B276,[1]Planilha8!$X$4:$Y$6629,2,0)</f>
        <v>2039475</v>
      </c>
      <c r="D276" s="26" t="s">
        <v>74</v>
      </c>
      <c r="E276" s="26" t="str">
        <f aca="false">VLOOKUP(B276,[1]Planilha8!$X$4:$Z$6629,3,0)</f>
        <v>AMBULATÓRIO – RECEPÇÃO</v>
      </c>
      <c r="F276" s="26" t="str">
        <f aca="false">VLOOKUP(B276,[1]Planilha8!$X$4:$AD$6629,7,0)</f>
        <v>BOM</v>
      </c>
      <c r="G276" s="27" t="n">
        <v>41260</v>
      </c>
      <c r="H276" s="28" t="n">
        <v>1250</v>
      </c>
      <c r="I276" s="29" t="s">
        <v>23</v>
      </c>
      <c r="J276" s="30" t="s">
        <v>73</v>
      </c>
      <c r="K276" s="31" t="n">
        <v>210803</v>
      </c>
      <c r="L276" s="32" t="n">
        <v>2012003148</v>
      </c>
      <c r="M276" s="33" t="n">
        <v>43465</v>
      </c>
      <c r="N276" s="34" t="n">
        <v>1218.73219373223</v>
      </c>
      <c r="O276" s="35" t="n">
        <v>1</v>
      </c>
      <c r="P276" s="36" t="n">
        <v>0.0833333333333333</v>
      </c>
      <c r="Q276" s="37" t="n">
        <v>0</v>
      </c>
      <c r="R276" s="38" t="n">
        <v>1218.73219373223</v>
      </c>
      <c r="S276" s="39" t="n">
        <v>31.2678062677694</v>
      </c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MG276" s="0"/>
      <c r="AMH276" s="0"/>
      <c r="AMI276" s="0"/>
      <c r="AMJ276" s="0"/>
    </row>
    <row r="277" s="4" customFormat="true" ht="46.85" hidden="false" customHeight="false" outlineLevel="0" collapsed="false">
      <c r="A277" s="23" t="s">
        <v>21</v>
      </c>
      <c r="B277" s="24" t="n">
        <v>5967</v>
      </c>
      <c r="C277" s="25" t="n">
        <f aca="false">VLOOKUP(B277,[1]Planilha8!$X$4:$Y$6629,2,0)</f>
        <v>2039476</v>
      </c>
      <c r="D277" s="26" t="s">
        <v>74</v>
      </c>
      <c r="E277" s="26" t="str">
        <f aca="false">VLOOKUP(B277,[1]Planilha8!$X$4:$Z$6629,3,0)</f>
        <v>AMBULATÓRIO</v>
      </c>
      <c r="F277" s="26" t="str">
        <f aca="false">VLOOKUP(B277,[1]Planilha8!$X$4:$AD$6629,7,0)</f>
        <v>BOM</v>
      </c>
      <c r="G277" s="27" t="n">
        <v>41260</v>
      </c>
      <c r="H277" s="28" t="n">
        <v>1250</v>
      </c>
      <c r="I277" s="29" t="s">
        <v>23</v>
      </c>
      <c r="J277" s="30" t="s">
        <v>73</v>
      </c>
      <c r="K277" s="31" t="n">
        <v>210803</v>
      </c>
      <c r="L277" s="32" t="n">
        <v>2012003148</v>
      </c>
      <c r="M277" s="33" t="n">
        <v>43465</v>
      </c>
      <c r="N277" s="34" t="n">
        <v>1218.73219373223</v>
      </c>
      <c r="O277" s="35" t="n">
        <v>1</v>
      </c>
      <c r="P277" s="36" t="n">
        <v>0.0833333333333333</v>
      </c>
      <c r="Q277" s="37" t="n">
        <v>0</v>
      </c>
      <c r="R277" s="38" t="n">
        <v>1218.73219373223</v>
      </c>
      <c r="S277" s="39" t="n">
        <v>31.2678062677694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MG277" s="0"/>
      <c r="AMH277" s="0"/>
      <c r="AMI277" s="0"/>
      <c r="AMJ277" s="0"/>
    </row>
    <row r="278" s="4" customFormat="true" ht="58.1" hidden="false" customHeight="false" outlineLevel="0" collapsed="false">
      <c r="A278" s="23" t="s">
        <v>21</v>
      </c>
      <c r="B278" s="24" t="n">
        <v>6409</v>
      </c>
      <c r="C278" s="25" t="n">
        <f aca="false">VLOOKUP(B278,[1]Planilha8!$X$4:$Y$6629,2,0)</f>
        <v>2039510</v>
      </c>
      <c r="D278" s="26" t="s">
        <v>75</v>
      </c>
      <c r="E278" s="26" t="str">
        <f aca="false">VLOOKUP(B278,[1]Planilha8!$X$4:$Z$6629,3,0)</f>
        <v>ADMINISTRAÇÃO - SEDE - GEFIN</v>
      </c>
      <c r="F278" s="26" t="str">
        <f aca="false">VLOOKUP(B278,[1]Planilha8!$X$4:$AD$6629,7,0)</f>
        <v>BOM</v>
      </c>
      <c r="G278" s="27" t="n">
        <v>41277</v>
      </c>
      <c r="H278" s="28" t="n">
        <v>968</v>
      </c>
      <c r="I278" s="29" t="s">
        <v>23</v>
      </c>
      <c r="J278" s="30" t="s">
        <v>65</v>
      </c>
      <c r="K278" s="31" t="n">
        <v>5531</v>
      </c>
      <c r="L278" s="32" t="n">
        <v>2013000023</v>
      </c>
      <c r="M278" s="33" t="n">
        <v>43465</v>
      </c>
      <c r="N278" s="34" t="n">
        <v>791.729544159545</v>
      </c>
      <c r="O278" s="35" t="n">
        <v>0.5</v>
      </c>
      <c r="P278" s="36" t="n">
        <v>0.0416666666666667</v>
      </c>
      <c r="Q278" s="37" t="n">
        <v>40.3333333333333</v>
      </c>
      <c r="R278" s="38" t="n">
        <v>832.062877492878</v>
      </c>
      <c r="S278" s="39" t="n">
        <v>135.937122507122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MG278" s="0"/>
      <c r="AMH278" s="0"/>
      <c r="AMI278" s="0"/>
      <c r="AMJ278" s="0"/>
    </row>
    <row r="279" s="4" customFormat="true" ht="35.6" hidden="false" customHeight="false" outlineLevel="0" collapsed="false">
      <c r="A279" s="23" t="s">
        <v>21</v>
      </c>
      <c r="B279" s="24" t="n">
        <v>7737</v>
      </c>
      <c r="C279" s="25" t="n">
        <f aca="false">VLOOKUP(B279,[1]Planilha8!$X$4:$Y$6629,2,0)</f>
        <v>2039585</v>
      </c>
      <c r="D279" s="26" t="s">
        <v>76</v>
      </c>
      <c r="E279" s="26" t="str">
        <f aca="false">VLOOKUP(B279,[1]Planilha8!$X$4:$Z$6629,3,0)</f>
        <v>CLÍNICA MÉDICA</v>
      </c>
      <c r="F279" s="26" t="str">
        <f aca="false">VLOOKUP(B279,[1]Planilha8!$X$4:$AD$6629,7,0)</f>
        <v>REGULAR</v>
      </c>
      <c r="G279" s="27" t="n">
        <v>41318</v>
      </c>
      <c r="H279" s="28" t="n">
        <v>585</v>
      </c>
      <c r="I279" s="29" t="s">
        <v>23</v>
      </c>
      <c r="J279" s="30" t="s">
        <v>73</v>
      </c>
      <c r="K279" s="31" t="n">
        <v>217616</v>
      </c>
      <c r="L279" s="32" t="n">
        <v>2013000376</v>
      </c>
      <c r="M279" s="33" t="n">
        <v>43465</v>
      </c>
      <c r="N279" s="34" t="n">
        <v>473.95</v>
      </c>
      <c r="O279" s="35" t="n">
        <v>0.5</v>
      </c>
      <c r="P279" s="36" t="n">
        <v>0.0416666666666667</v>
      </c>
      <c r="Q279" s="37" t="n">
        <v>24.375</v>
      </c>
      <c r="R279" s="38" t="n">
        <v>498.325</v>
      </c>
      <c r="S279" s="39" t="n">
        <v>86.675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MG279" s="0"/>
      <c r="AMH279" s="0"/>
      <c r="AMI279" s="0"/>
      <c r="AMJ279" s="0"/>
    </row>
    <row r="280" s="4" customFormat="true" ht="35.6" hidden="false" customHeight="false" outlineLevel="0" collapsed="false">
      <c r="A280" s="23" t="s">
        <v>21</v>
      </c>
      <c r="B280" s="24" t="n">
        <v>7738</v>
      </c>
      <c r="C280" s="25" t="n">
        <f aca="false">VLOOKUP(B280,[1]Planilha8!$X$4:$Y$6629,2,0)</f>
        <v>2039586</v>
      </c>
      <c r="D280" s="26" t="s">
        <v>76</v>
      </c>
      <c r="E280" s="26" t="str">
        <f aca="false">VLOOKUP(B280,[1]Planilha8!$X$4:$Z$6629,3,0)</f>
        <v>CLÍNICA MÉDICA</v>
      </c>
      <c r="F280" s="26" t="str">
        <f aca="false">VLOOKUP(B280,[1]Planilha8!$X$4:$AD$6629,7,0)</f>
        <v>REGULAR</v>
      </c>
      <c r="G280" s="27" t="n">
        <v>41318</v>
      </c>
      <c r="H280" s="28" t="n">
        <v>585</v>
      </c>
      <c r="I280" s="29" t="s">
        <v>23</v>
      </c>
      <c r="J280" s="30" t="s">
        <v>73</v>
      </c>
      <c r="K280" s="31" t="n">
        <v>217616</v>
      </c>
      <c r="L280" s="32" t="n">
        <v>2013000376</v>
      </c>
      <c r="M280" s="33" t="n">
        <v>43465</v>
      </c>
      <c r="N280" s="34" t="n">
        <v>473.95</v>
      </c>
      <c r="O280" s="35" t="n">
        <v>0.5</v>
      </c>
      <c r="P280" s="36" t="n">
        <v>0.0416666666666667</v>
      </c>
      <c r="Q280" s="37" t="n">
        <v>24.375</v>
      </c>
      <c r="R280" s="38" t="n">
        <v>498.325</v>
      </c>
      <c r="S280" s="39" t="n">
        <v>86.675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MG280" s="0"/>
      <c r="AMH280" s="0"/>
      <c r="AMI280" s="0"/>
      <c r="AMJ280" s="0"/>
    </row>
    <row r="281" s="4" customFormat="true" ht="35.6" hidden="false" customHeight="false" outlineLevel="0" collapsed="false">
      <c r="A281" s="23" t="s">
        <v>21</v>
      </c>
      <c r="B281" s="24" t="n">
        <v>7739</v>
      </c>
      <c r="C281" s="25" t="n">
        <f aca="false">VLOOKUP(B281,[1]Planilha8!$X$4:$Y$6629,2,0)</f>
        <v>2039587</v>
      </c>
      <c r="D281" s="26" t="s">
        <v>76</v>
      </c>
      <c r="E281" s="26" t="str">
        <f aca="false">VLOOKUP(B281,[1]Planilha8!$X$4:$Z$6629,3,0)</f>
        <v>CLÍNICA MÉDICA</v>
      </c>
      <c r="F281" s="26" t="str">
        <f aca="false">VLOOKUP(B281,[1]Planilha8!$X$4:$AD$6629,7,0)</f>
        <v>REGULAR</v>
      </c>
      <c r="G281" s="27" t="n">
        <v>41318</v>
      </c>
      <c r="H281" s="28" t="n">
        <v>585</v>
      </c>
      <c r="I281" s="29" t="s">
        <v>23</v>
      </c>
      <c r="J281" s="30" t="s">
        <v>73</v>
      </c>
      <c r="K281" s="31" t="n">
        <v>217616</v>
      </c>
      <c r="L281" s="32" t="n">
        <v>2013000376</v>
      </c>
      <c r="M281" s="33" t="n">
        <v>43465</v>
      </c>
      <c r="N281" s="34" t="n">
        <v>473.95</v>
      </c>
      <c r="O281" s="35" t="n">
        <v>0.5</v>
      </c>
      <c r="P281" s="36" t="n">
        <v>0.0416666666666667</v>
      </c>
      <c r="Q281" s="37" t="n">
        <v>24.375</v>
      </c>
      <c r="R281" s="38" t="n">
        <v>498.325</v>
      </c>
      <c r="S281" s="39" t="n">
        <v>86.675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MG281" s="0"/>
      <c r="AMH281" s="0"/>
      <c r="AMI281" s="0"/>
      <c r="AMJ281" s="0"/>
    </row>
    <row r="282" s="4" customFormat="true" ht="35.6" hidden="false" customHeight="false" outlineLevel="0" collapsed="false">
      <c r="A282" s="23" t="s">
        <v>21</v>
      </c>
      <c r="B282" s="24" t="n">
        <v>7740</v>
      </c>
      <c r="C282" s="25" t="n">
        <f aca="false">VLOOKUP(B282,[1]Planilha8!$X$4:$Y$6629,2,0)</f>
        <v>2039588</v>
      </c>
      <c r="D282" s="26" t="s">
        <v>76</v>
      </c>
      <c r="E282" s="26" t="str">
        <f aca="false">VLOOKUP(B282,[1]Planilha8!$X$4:$Z$6629,3,0)</f>
        <v>CLÍNICA MÉDICA</v>
      </c>
      <c r="F282" s="26" t="str">
        <f aca="false">VLOOKUP(B282,[1]Planilha8!$X$4:$AD$6629,7,0)</f>
        <v>REGULAR</v>
      </c>
      <c r="G282" s="27" t="n">
        <v>41318</v>
      </c>
      <c r="H282" s="28" t="n">
        <v>585</v>
      </c>
      <c r="I282" s="29" t="s">
        <v>23</v>
      </c>
      <c r="J282" s="30" t="s">
        <v>73</v>
      </c>
      <c r="K282" s="31" t="n">
        <v>217616</v>
      </c>
      <c r="L282" s="32" t="n">
        <v>2013000376</v>
      </c>
      <c r="M282" s="33" t="n">
        <v>43465</v>
      </c>
      <c r="N282" s="34" t="n">
        <v>473.95</v>
      </c>
      <c r="O282" s="35" t="n">
        <v>0.5</v>
      </c>
      <c r="P282" s="36" t="n">
        <v>0.0416666666666667</v>
      </c>
      <c r="Q282" s="37" t="n">
        <v>24.375</v>
      </c>
      <c r="R282" s="38" t="n">
        <v>498.325</v>
      </c>
      <c r="S282" s="39" t="n">
        <v>86.675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MG282" s="0"/>
      <c r="AMH282" s="0"/>
      <c r="AMI282" s="0"/>
      <c r="AMJ282" s="0"/>
    </row>
    <row r="283" s="4" customFormat="true" ht="35.6" hidden="false" customHeight="false" outlineLevel="0" collapsed="false">
      <c r="A283" s="23" t="s">
        <v>21</v>
      </c>
      <c r="B283" s="24" t="n">
        <v>7741</v>
      </c>
      <c r="C283" s="25" t="n">
        <f aca="false">VLOOKUP(B283,[1]Planilha8!$X$4:$Y$6629,2,0)</f>
        <v>2039589</v>
      </c>
      <c r="D283" s="26" t="s">
        <v>76</v>
      </c>
      <c r="E283" s="26" t="str">
        <f aca="false">VLOOKUP(B283,[1]Planilha8!$X$4:$Z$6629,3,0)</f>
        <v>CLÍNICA MÉDICA</v>
      </c>
      <c r="F283" s="26" t="str">
        <f aca="false">VLOOKUP(B283,[1]Planilha8!$X$4:$AD$6629,7,0)</f>
        <v>REGULAR</v>
      </c>
      <c r="G283" s="27" t="n">
        <v>41318</v>
      </c>
      <c r="H283" s="28" t="n">
        <v>585</v>
      </c>
      <c r="I283" s="29" t="s">
        <v>23</v>
      </c>
      <c r="J283" s="30" t="s">
        <v>73</v>
      </c>
      <c r="K283" s="31" t="n">
        <v>217616</v>
      </c>
      <c r="L283" s="32" t="n">
        <v>2013000376</v>
      </c>
      <c r="M283" s="33" t="n">
        <v>43465</v>
      </c>
      <c r="N283" s="34" t="n">
        <v>473.95</v>
      </c>
      <c r="O283" s="35" t="n">
        <v>0.5</v>
      </c>
      <c r="P283" s="36" t="n">
        <v>0.0416666666666667</v>
      </c>
      <c r="Q283" s="37" t="n">
        <v>24.375</v>
      </c>
      <c r="R283" s="38" t="n">
        <v>498.325</v>
      </c>
      <c r="S283" s="39" t="n">
        <v>86.675</v>
      </c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MG283" s="0"/>
      <c r="AMH283" s="0"/>
      <c r="AMI283" s="0"/>
      <c r="AMJ283" s="0"/>
    </row>
    <row r="284" s="4" customFormat="true" ht="69.35" hidden="false" customHeight="false" outlineLevel="0" collapsed="false">
      <c r="A284" s="23" t="s">
        <v>21</v>
      </c>
      <c r="B284" s="24" t="n">
        <v>7760</v>
      </c>
      <c r="C284" s="25" t="n">
        <f aca="false">VLOOKUP(B284,[1]Planilha8!$X$4:$Y$6629,2,0)</f>
        <v>2039704</v>
      </c>
      <c r="D284" s="26" t="s">
        <v>77</v>
      </c>
      <c r="E284" s="26" t="str">
        <f aca="false">VLOOKUP(B284,[1]Planilha8!$X$4:$Z$6629,3,0)</f>
        <v>UNIDADE DE TERAPIA INTENSIVA</v>
      </c>
      <c r="F284" s="26" t="str">
        <f aca="false">VLOOKUP(B284,[1]Planilha8!$X$4:$AD$6629,7,0)</f>
        <v>BOM</v>
      </c>
      <c r="G284" s="27" t="n">
        <v>41327</v>
      </c>
      <c r="H284" s="28" t="n">
        <v>1950</v>
      </c>
      <c r="I284" s="29" t="s">
        <v>23</v>
      </c>
      <c r="J284" s="30" t="s">
        <v>50</v>
      </c>
      <c r="K284" s="31" t="n">
        <v>27047</v>
      </c>
      <c r="L284" s="32" t="n">
        <v>2012000657</v>
      </c>
      <c r="M284" s="33" t="n">
        <v>43465</v>
      </c>
      <c r="N284" s="34" t="n">
        <v>1853.41666666671</v>
      </c>
      <c r="O284" s="35" t="n">
        <v>1</v>
      </c>
      <c r="P284" s="36" t="n">
        <v>0.0833333333333333</v>
      </c>
      <c r="Q284" s="37" t="n">
        <v>0</v>
      </c>
      <c r="R284" s="38" t="n">
        <v>1853.41666666671</v>
      </c>
      <c r="S284" s="39" t="n">
        <v>96.583333333286</v>
      </c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MG284" s="0"/>
      <c r="AMH284" s="0"/>
      <c r="AMI284" s="0"/>
      <c r="AMJ284" s="0"/>
    </row>
    <row r="285" s="4" customFormat="true" ht="69.35" hidden="false" customHeight="false" outlineLevel="0" collapsed="false">
      <c r="A285" s="23" t="s">
        <v>21</v>
      </c>
      <c r="B285" s="24" t="n">
        <v>7945</v>
      </c>
      <c r="C285" s="25" t="n">
        <f aca="false">VLOOKUP(B285,[1]Planilha8!$X$4:$Y$6629,2,0)</f>
        <v>2039749</v>
      </c>
      <c r="D285" s="26" t="s">
        <v>78</v>
      </c>
      <c r="E285" s="26" t="str">
        <f aca="false">VLOOKUP(B285,[1]Planilha8!$X$4:$Z$6629,3,0)</f>
        <v>UNIDADE DE TERAPIA INTENSIVA</v>
      </c>
      <c r="F285" s="26" t="str">
        <f aca="false">VLOOKUP(B285,[1]Planilha8!$X$4:$AD$6629,7,0)</f>
        <v>BOM</v>
      </c>
      <c r="G285" s="27" t="n">
        <v>41344</v>
      </c>
      <c r="H285" s="28" t="n">
        <v>1022.9</v>
      </c>
      <c r="I285" s="29" t="s">
        <v>23</v>
      </c>
      <c r="J285" s="30" t="s">
        <v>69</v>
      </c>
      <c r="K285" s="31" t="n">
        <v>10440</v>
      </c>
      <c r="L285" s="32" t="n">
        <v>2012000657</v>
      </c>
      <c r="M285" s="33" t="n">
        <v>43465</v>
      </c>
      <c r="N285" s="34" t="n">
        <v>951.956347934472</v>
      </c>
      <c r="O285" s="35" t="n">
        <v>1</v>
      </c>
      <c r="P285" s="36" t="n">
        <v>0.0833333333333333</v>
      </c>
      <c r="Q285" s="37" t="n">
        <v>0</v>
      </c>
      <c r="R285" s="38" t="n">
        <v>951.956347934472</v>
      </c>
      <c r="S285" s="39" t="n">
        <v>70.9436520655275</v>
      </c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MG285" s="0"/>
      <c r="AMH285" s="0"/>
      <c r="AMI285" s="0"/>
      <c r="AMJ285" s="0"/>
    </row>
    <row r="286" s="4" customFormat="true" ht="35.6" hidden="false" customHeight="false" outlineLevel="0" collapsed="false">
      <c r="A286" s="23" t="s">
        <v>21</v>
      </c>
      <c r="B286" s="24" t="n">
        <v>7870</v>
      </c>
      <c r="C286" s="25" t="n">
        <f aca="false">VLOOKUP(B286,[1]Planilha8!$X$4:$Y$6629,2,0)</f>
        <v>2039761</v>
      </c>
      <c r="D286" s="26" t="s">
        <v>79</v>
      </c>
      <c r="E286" s="26" t="str">
        <f aca="false">VLOOKUP(B286,[1]Planilha8!$X$4:$Z$6629,3,0)</f>
        <v>ASTEC</v>
      </c>
      <c r="F286" s="26" t="str">
        <f aca="false">VLOOKUP(B286,[1]Planilha8!$X$4:$AD$6629,7,0)</f>
        <v>BOM</v>
      </c>
      <c r="G286" s="27" t="n">
        <v>41347</v>
      </c>
      <c r="H286" s="28" t="n">
        <v>538</v>
      </c>
      <c r="I286" s="29" t="s">
        <v>23</v>
      </c>
      <c r="J286" s="30" t="s">
        <v>48</v>
      </c>
      <c r="K286" s="31" t="n">
        <v>45723</v>
      </c>
      <c r="L286" s="32" t="n">
        <v>2012003636</v>
      </c>
      <c r="M286" s="33" t="n">
        <v>43465</v>
      </c>
      <c r="N286" s="34" t="n">
        <v>349.311061253561</v>
      </c>
      <c r="O286" s="35" t="n">
        <v>0.33</v>
      </c>
      <c r="P286" s="36" t="n">
        <v>0.0275</v>
      </c>
      <c r="Q286" s="37" t="n">
        <v>14.795</v>
      </c>
      <c r="R286" s="38" t="n">
        <v>364.106061253561</v>
      </c>
      <c r="S286" s="39" t="n">
        <v>173.893938746439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MG286" s="0"/>
      <c r="AMH286" s="0"/>
      <c r="AMI286" s="0"/>
      <c r="AMJ286" s="0"/>
    </row>
    <row r="287" s="4" customFormat="true" ht="80.6" hidden="false" customHeight="false" outlineLevel="0" collapsed="false">
      <c r="A287" s="23" t="s">
        <v>21</v>
      </c>
      <c r="B287" s="24" t="n">
        <v>7876</v>
      </c>
      <c r="C287" s="25" t="n">
        <f aca="false">VLOOKUP(B287,[1]Planilha8!$X$4:$Y$6629,2,0)</f>
        <v>2039811</v>
      </c>
      <c r="D287" s="26" t="s">
        <v>80</v>
      </c>
      <c r="E287" s="26" t="str">
        <f aca="false">VLOOKUP(B287,[1]Planilha8!$X$4:$Z$6629,3,0)</f>
        <v>INSTALADOS NA FACHADA DO HOSPITAL</v>
      </c>
      <c r="F287" s="26" t="str">
        <f aca="false">VLOOKUP(B287,[1]Planilha8!$X$4:$AD$6629,7,0)</f>
        <v>REGULAR</v>
      </c>
      <c r="G287" s="27" t="n">
        <v>41353</v>
      </c>
      <c r="H287" s="28" t="n">
        <v>2558.09</v>
      </c>
      <c r="I287" s="29" t="s">
        <v>23</v>
      </c>
      <c r="J287" s="30" t="s">
        <v>81</v>
      </c>
      <c r="K287" s="31" t="n">
        <v>3004</v>
      </c>
      <c r="L287" s="32" t="n">
        <v>2012003780</v>
      </c>
      <c r="M287" s="33" t="n">
        <v>43465</v>
      </c>
      <c r="N287" s="34" t="n">
        <v>2056.81185808405</v>
      </c>
      <c r="O287" s="35" t="n">
        <v>0.5</v>
      </c>
      <c r="P287" s="36" t="n">
        <v>0.0416666666666667</v>
      </c>
      <c r="Q287" s="37" t="n">
        <v>106.587083333333</v>
      </c>
      <c r="R287" s="38" t="n">
        <v>2163.39894141738</v>
      </c>
      <c r="S287" s="39" t="n">
        <v>394.691058582621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MG287" s="0"/>
      <c r="AMH287" s="0"/>
      <c r="AMI287" s="0"/>
      <c r="AMJ287" s="0"/>
    </row>
    <row r="288" s="4" customFormat="true" ht="80.6" hidden="false" customHeight="false" outlineLevel="0" collapsed="false">
      <c r="A288" s="23" t="s">
        <v>21</v>
      </c>
      <c r="B288" s="24" t="n">
        <v>7877</v>
      </c>
      <c r="C288" s="25" t="n">
        <f aca="false">VLOOKUP(B288,[1]Planilha8!$X$4:$Y$6629,2,0)</f>
        <v>2039812</v>
      </c>
      <c r="D288" s="26" t="s">
        <v>80</v>
      </c>
      <c r="E288" s="26" t="str">
        <f aca="false">VLOOKUP(B288,[1]Planilha8!$X$4:$Z$6629,3,0)</f>
        <v>INSTALADOS NA FACHADA DO HOSPITAL</v>
      </c>
      <c r="F288" s="26" t="str">
        <f aca="false">VLOOKUP(B288,[1]Planilha8!$X$4:$AD$6629,7,0)</f>
        <v>REGULAR</v>
      </c>
      <c r="G288" s="27" t="n">
        <v>41353</v>
      </c>
      <c r="H288" s="28" t="n">
        <v>2558.09</v>
      </c>
      <c r="I288" s="29" t="s">
        <v>23</v>
      </c>
      <c r="J288" s="30" t="s">
        <v>81</v>
      </c>
      <c r="K288" s="31" t="n">
        <v>3004</v>
      </c>
      <c r="L288" s="32" t="n">
        <v>2012003780</v>
      </c>
      <c r="M288" s="33" t="n">
        <v>43465</v>
      </c>
      <c r="N288" s="34" t="n">
        <v>2056.81185808405</v>
      </c>
      <c r="O288" s="35" t="n">
        <v>0.5</v>
      </c>
      <c r="P288" s="36" t="n">
        <v>0.0416666666666667</v>
      </c>
      <c r="Q288" s="37" t="n">
        <v>106.587083333333</v>
      </c>
      <c r="R288" s="38" t="n">
        <v>2163.39894141738</v>
      </c>
      <c r="S288" s="39" t="n">
        <v>394.691058582621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MG288" s="0"/>
      <c r="AMH288" s="0"/>
      <c r="AMI288" s="0"/>
      <c r="AMJ288" s="0"/>
    </row>
    <row r="289" s="4" customFormat="true" ht="80.6" hidden="false" customHeight="false" outlineLevel="0" collapsed="false">
      <c r="A289" s="23" t="s">
        <v>21</v>
      </c>
      <c r="B289" s="24" t="n">
        <v>7878</v>
      </c>
      <c r="C289" s="25" t="n">
        <f aca="false">VLOOKUP(B289,[1]Planilha8!$X$4:$Y$6629,2,0)</f>
        <v>2039813</v>
      </c>
      <c r="D289" s="26" t="s">
        <v>80</v>
      </c>
      <c r="E289" s="26" t="str">
        <f aca="false">VLOOKUP(B289,[1]Planilha8!$X$4:$Z$6629,3,0)</f>
        <v>INSTALADOS NA FACHADA DO HOSPITAL</v>
      </c>
      <c r="F289" s="26" t="str">
        <f aca="false">VLOOKUP(B289,[1]Planilha8!$X$4:$AD$6629,7,0)</f>
        <v>REGULAR</v>
      </c>
      <c r="G289" s="27" t="n">
        <v>41353</v>
      </c>
      <c r="H289" s="28" t="n">
        <v>2558.09</v>
      </c>
      <c r="I289" s="29" t="s">
        <v>23</v>
      </c>
      <c r="J289" s="30" t="s">
        <v>81</v>
      </c>
      <c r="K289" s="31" t="n">
        <v>3004</v>
      </c>
      <c r="L289" s="32" t="n">
        <v>2012003780</v>
      </c>
      <c r="M289" s="33" t="n">
        <v>43465</v>
      </c>
      <c r="N289" s="34" t="n">
        <v>2056.81185808405</v>
      </c>
      <c r="O289" s="35" t="n">
        <v>0.5</v>
      </c>
      <c r="P289" s="36" t="n">
        <v>0.0416666666666667</v>
      </c>
      <c r="Q289" s="37" t="n">
        <v>106.587083333333</v>
      </c>
      <c r="R289" s="38" t="n">
        <v>2163.39894141738</v>
      </c>
      <c r="S289" s="39" t="n">
        <v>394.691058582621</v>
      </c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MG289" s="0"/>
      <c r="AMH289" s="0"/>
      <c r="AMI289" s="0"/>
      <c r="AMJ289" s="0"/>
    </row>
    <row r="290" s="4" customFormat="true" ht="80.6" hidden="false" customHeight="false" outlineLevel="0" collapsed="false">
      <c r="A290" s="23" t="s">
        <v>21</v>
      </c>
      <c r="B290" s="24" t="n">
        <v>7879</v>
      </c>
      <c r="C290" s="25" t="n">
        <f aca="false">VLOOKUP(B290,[1]Planilha8!$X$4:$Y$6629,2,0)</f>
        <v>2039814</v>
      </c>
      <c r="D290" s="26" t="s">
        <v>80</v>
      </c>
      <c r="E290" s="26" t="str">
        <f aca="false">VLOOKUP(B290,[1]Planilha8!$X$4:$Z$6629,3,0)</f>
        <v>INSTALADOS NA FACHADA DO HOSPITAL</v>
      </c>
      <c r="F290" s="26" t="str">
        <f aca="false">VLOOKUP(B290,[1]Planilha8!$X$4:$AD$6629,7,0)</f>
        <v>REGULAR</v>
      </c>
      <c r="G290" s="27" t="n">
        <v>41353</v>
      </c>
      <c r="H290" s="28" t="n">
        <v>2558.09</v>
      </c>
      <c r="I290" s="29" t="s">
        <v>23</v>
      </c>
      <c r="J290" s="30" t="s">
        <v>81</v>
      </c>
      <c r="K290" s="31" t="n">
        <v>3004</v>
      </c>
      <c r="L290" s="32" t="n">
        <v>2012003780</v>
      </c>
      <c r="M290" s="33" t="n">
        <v>43465</v>
      </c>
      <c r="N290" s="34" t="n">
        <v>2056.81185808405</v>
      </c>
      <c r="O290" s="35" t="n">
        <v>0.5</v>
      </c>
      <c r="P290" s="36" t="n">
        <v>0.0416666666666667</v>
      </c>
      <c r="Q290" s="37" t="n">
        <v>106.587083333333</v>
      </c>
      <c r="R290" s="38" t="n">
        <v>2163.39894141738</v>
      </c>
      <c r="S290" s="39" t="n">
        <v>394.691058582621</v>
      </c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MG290" s="0"/>
      <c r="AMH290" s="0"/>
      <c r="AMI290" s="0"/>
      <c r="AMJ290" s="0"/>
    </row>
    <row r="291" s="4" customFormat="true" ht="80.6" hidden="false" customHeight="false" outlineLevel="0" collapsed="false">
      <c r="A291" s="23" t="s">
        <v>21</v>
      </c>
      <c r="B291" s="24" t="n">
        <v>7880</v>
      </c>
      <c r="C291" s="25" t="n">
        <f aca="false">VLOOKUP(B291,[1]Planilha8!$X$4:$Y$6629,2,0)</f>
        <v>2039815</v>
      </c>
      <c r="D291" s="26" t="s">
        <v>80</v>
      </c>
      <c r="E291" s="26" t="str">
        <f aca="false">VLOOKUP(B291,[1]Planilha8!$X$4:$Z$6629,3,0)</f>
        <v>INSTALADOS NA FACHADA DO HOSPITAL</v>
      </c>
      <c r="F291" s="26" t="str">
        <f aca="false">VLOOKUP(B291,[1]Planilha8!$X$4:$AD$6629,7,0)</f>
        <v>REGULAR</v>
      </c>
      <c r="G291" s="27" t="n">
        <v>41353</v>
      </c>
      <c r="H291" s="28" t="n">
        <v>2558.09</v>
      </c>
      <c r="I291" s="29" t="s">
        <v>23</v>
      </c>
      <c r="J291" s="30" t="s">
        <v>81</v>
      </c>
      <c r="K291" s="31" t="n">
        <v>3004</v>
      </c>
      <c r="L291" s="32" t="n">
        <v>2012003780</v>
      </c>
      <c r="M291" s="33" t="n">
        <v>43465</v>
      </c>
      <c r="N291" s="34" t="n">
        <v>2056.81185808405</v>
      </c>
      <c r="O291" s="35" t="n">
        <v>0.5</v>
      </c>
      <c r="P291" s="36" t="n">
        <v>0.0416666666666667</v>
      </c>
      <c r="Q291" s="37" t="n">
        <v>106.587083333333</v>
      </c>
      <c r="R291" s="38" t="n">
        <v>2163.39894141738</v>
      </c>
      <c r="S291" s="39" t="n">
        <v>394.691058582621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MG291" s="0"/>
      <c r="AMH291" s="0"/>
      <c r="AMI291" s="0"/>
      <c r="AMJ291" s="0"/>
    </row>
    <row r="292" s="4" customFormat="true" ht="80.6" hidden="false" customHeight="false" outlineLevel="0" collapsed="false">
      <c r="A292" s="23" t="s">
        <v>21</v>
      </c>
      <c r="B292" s="24" t="n">
        <v>7881</v>
      </c>
      <c r="C292" s="25" t="n">
        <f aca="false">VLOOKUP(B292,[1]Planilha8!$X$4:$Y$6629,2,0)</f>
        <v>2039816</v>
      </c>
      <c r="D292" s="26" t="s">
        <v>80</v>
      </c>
      <c r="E292" s="26" t="str">
        <f aca="false">VLOOKUP(B292,[1]Planilha8!$X$4:$Z$6629,3,0)</f>
        <v>INSTALADOS NA FACHADA DO HOSPITAL</v>
      </c>
      <c r="F292" s="26" t="str">
        <f aca="false">VLOOKUP(B292,[1]Planilha8!$X$4:$AD$6629,7,0)</f>
        <v>REGULAR</v>
      </c>
      <c r="G292" s="27" t="n">
        <v>41353</v>
      </c>
      <c r="H292" s="28" t="n">
        <v>2558.09</v>
      </c>
      <c r="I292" s="29" t="s">
        <v>23</v>
      </c>
      <c r="J292" s="30" t="s">
        <v>81</v>
      </c>
      <c r="K292" s="31" t="n">
        <v>3004</v>
      </c>
      <c r="L292" s="32" t="n">
        <v>2012003780</v>
      </c>
      <c r="M292" s="33" t="n">
        <v>43465</v>
      </c>
      <c r="N292" s="34" t="n">
        <v>2056.81185808405</v>
      </c>
      <c r="O292" s="35" t="n">
        <v>0.5</v>
      </c>
      <c r="P292" s="36" t="n">
        <v>0.0416666666666667</v>
      </c>
      <c r="Q292" s="37" t="n">
        <v>106.587083333333</v>
      </c>
      <c r="R292" s="38" t="n">
        <v>2163.39894141738</v>
      </c>
      <c r="S292" s="39" t="n">
        <v>394.691058582621</v>
      </c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MG292" s="0"/>
      <c r="AMH292" s="0"/>
      <c r="AMI292" s="0"/>
      <c r="AMJ292" s="0"/>
    </row>
    <row r="293" s="4" customFormat="true" ht="80.6" hidden="false" customHeight="false" outlineLevel="0" collapsed="false">
      <c r="A293" s="23" t="s">
        <v>21</v>
      </c>
      <c r="B293" s="24" t="n">
        <v>7882</v>
      </c>
      <c r="C293" s="25" t="n">
        <f aca="false">VLOOKUP(B293,[1]Planilha8!$X$4:$Y$6629,2,0)</f>
        <v>2039817</v>
      </c>
      <c r="D293" s="26" t="s">
        <v>80</v>
      </c>
      <c r="E293" s="26" t="str">
        <f aca="false">VLOOKUP(B293,[1]Planilha8!$X$4:$Z$6629,3,0)</f>
        <v>INSTALADOS NA FACHADA DO HOSPITAL</v>
      </c>
      <c r="F293" s="26" t="str">
        <f aca="false">VLOOKUP(B293,[1]Planilha8!$X$4:$AD$6629,7,0)</f>
        <v>REGULAR</v>
      </c>
      <c r="G293" s="27" t="n">
        <v>41353</v>
      </c>
      <c r="H293" s="28" t="n">
        <v>2558.09</v>
      </c>
      <c r="I293" s="29" t="s">
        <v>23</v>
      </c>
      <c r="J293" s="30" t="s">
        <v>81</v>
      </c>
      <c r="K293" s="31" t="n">
        <v>3004</v>
      </c>
      <c r="L293" s="32" t="n">
        <v>2012003780</v>
      </c>
      <c r="M293" s="33" t="n">
        <v>43465</v>
      </c>
      <c r="N293" s="34" t="n">
        <v>2056.81185808405</v>
      </c>
      <c r="O293" s="35" t="n">
        <v>0.5</v>
      </c>
      <c r="P293" s="36" t="n">
        <v>0.0416666666666667</v>
      </c>
      <c r="Q293" s="37" t="n">
        <v>106.587083333333</v>
      </c>
      <c r="R293" s="38" t="n">
        <v>2163.39894141738</v>
      </c>
      <c r="S293" s="39" t="n">
        <v>394.691058582621</v>
      </c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MG293" s="0"/>
      <c r="AMH293" s="0"/>
      <c r="AMI293" s="0"/>
      <c r="AMJ293" s="0"/>
    </row>
    <row r="294" s="4" customFormat="true" ht="80.6" hidden="false" customHeight="false" outlineLevel="0" collapsed="false">
      <c r="A294" s="23" t="s">
        <v>21</v>
      </c>
      <c r="B294" s="24" t="n">
        <v>7883</v>
      </c>
      <c r="C294" s="25" t="n">
        <f aca="false">VLOOKUP(B294,[1]Planilha8!$X$4:$Y$6629,2,0)</f>
        <v>2039818</v>
      </c>
      <c r="D294" s="26" t="s">
        <v>80</v>
      </c>
      <c r="E294" s="26" t="str">
        <f aca="false">VLOOKUP(B294,[1]Planilha8!$X$4:$Z$6629,3,0)</f>
        <v>INSTALADOS NA FACHADA DO HOSPITAL</v>
      </c>
      <c r="F294" s="26" t="str">
        <f aca="false">VLOOKUP(B294,[1]Planilha8!$X$4:$AD$6629,7,0)</f>
        <v>REGULAR</v>
      </c>
      <c r="G294" s="27" t="n">
        <v>41353</v>
      </c>
      <c r="H294" s="28" t="n">
        <v>2558.09</v>
      </c>
      <c r="I294" s="29" t="s">
        <v>23</v>
      </c>
      <c r="J294" s="30" t="s">
        <v>81</v>
      </c>
      <c r="K294" s="31" t="n">
        <v>3004</v>
      </c>
      <c r="L294" s="32" t="n">
        <v>2012003780</v>
      </c>
      <c r="M294" s="33" t="n">
        <v>43465</v>
      </c>
      <c r="N294" s="34" t="n">
        <v>2056.81185808405</v>
      </c>
      <c r="O294" s="35" t="n">
        <v>0.5</v>
      </c>
      <c r="P294" s="36" t="n">
        <v>0.0416666666666667</v>
      </c>
      <c r="Q294" s="37" t="n">
        <v>106.587083333333</v>
      </c>
      <c r="R294" s="38" t="n">
        <v>2163.39894141738</v>
      </c>
      <c r="S294" s="39" t="n">
        <v>394.691058582621</v>
      </c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MG294" s="0"/>
      <c r="AMH294" s="0"/>
      <c r="AMI294" s="0"/>
      <c r="AMJ294" s="0"/>
    </row>
    <row r="295" s="4" customFormat="true" ht="80.6" hidden="false" customHeight="false" outlineLevel="0" collapsed="false">
      <c r="A295" s="23" t="s">
        <v>21</v>
      </c>
      <c r="B295" s="24" t="n">
        <v>7884</v>
      </c>
      <c r="C295" s="25" t="n">
        <f aca="false">VLOOKUP(B295,[1]Planilha8!$X$4:$Y$6629,2,0)</f>
        <v>2039819</v>
      </c>
      <c r="D295" s="26" t="s">
        <v>80</v>
      </c>
      <c r="E295" s="26" t="str">
        <f aca="false">VLOOKUP(B295,[1]Planilha8!$X$4:$Z$6629,3,0)</f>
        <v>INSTALADOS NA FACHADA DO HOSPITAL</v>
      </c>
      <c r="F295" s="26" t="str">
        <f aca="false">VLOOKUP(B295,[1]Planilha8!$X$4:$AD$6629,7,0)</f>
        <v>REGULAR</v>
      </c>
      <c r="G295" s="27" t="n">
        <v>41353</v>
      </c>
      <c r="H295" s="28" t="n">
        <v>2558.09</v>
      </c>
      <c r="I295" s="29" t="s">
        <v>23</v>
      </c>
      <c r="J295" s="30" t="s">
        <v>81</v>
      </c>
      <c r="K295" s="31" t="n">
        <v>3004</v>
      </c>
      <c r="L295" s="32" t="n">
        <v>2012003780</v>
      </c>
      <c r="M295" s="33" t="n">
        <v>43465</v>
      </c>
      <c r="N295" s="34" t="n">
        <v>2056.81185808405</v>
      </c>
      <c r="O295" s="35" t="n">
        <v>0.5</v>
      </c>
      <c r="P295" s="36" t="n">
        <v>0.0416666666666667</v>
      </c>
      <c r="Q295" s="37" t="n">
        <v>106.587083333333</v>
      </c>
      <c r="R295" s="38" t="n">
        <v>2163.39894141738</v>
      </c>
      <c r="S295" s="39" t="n">
        <v>394.691058582621</v>
      </c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MG295" s="0"/>
      <c r="AMH295" s="0"/>
      <c r="AMI295" s="0"/>
      <c r="AMJ295" s="0"/>
    </row>
    <row r="296" s="4" customFormat="true" ht="80.6" hidden="false" customHeight="false" outlineLevel="0" collapsed="false">
      <c r="A296" s="23" t="s">
        <v>21</v>
      </c>
      <c r="B296" s="24" t="n">
        <v>7885</v>
      </c>
      <c r="C296" s="25" t="n">
        <f aca="false">VLOOKUP(B296,[1]Planilha8!$X$4:$Y$6629,2,0)</f>
        <v>2039820</v>
      </c>
      <c r="D296" s="26" t="s">
        <v>80</v>
      </c>
      <c r="E296" s="26" t="str">
        <f aca="false">VLOOKUP(B296,[1]Planilha8!$X$4:$Z$6629,3,0)</f>
        <v>INSTALADOS NA FACHADA DO HOSPITAL</v>
      </c>
      <c r="F296" s="26" t="str">
        <f aca="false">VLOOKUP(B296,[1]Planilha8!$X$4:$AD$6629,7,0)</f>
        <v>REGULAR</v>
      </c>
      <c r="G296" s="27" t="n">
        <v>41353</v>
      </c>
      <c r="H296" s="28" t="n">
        <v>2558.09</v>
      </c>
      <c r="I296" s="29" t="s">
        <v>23</v>
      </c>
      <c r="J296" s="30" t="s">
        <v>81</v>
      </c>
      <c r="K296" s="31" t="n">
        <v>3004</v>
      </c>
      <c r="L296" s="32" t="n">
        <v>2012003780</v>
      </c>
      <c r="M296" s="33" t="n">
        <v>43465</v>
      </c>
      <c r="N296" s="34" t="n">
        <v>2056.81185808405</v>
      </c>
      <c r="O296" s="35" t="n">
        <v>0.5</v>
      </c>
      <c r="P296" s="36" t="n">
        <v>0.0416666666666667</v>
      </c>
      <c r="Q296" s="37" t="n">
        <v>106.587083333333</v>
      </c>
      <c r="R296" s="38" t="n">
        <v>2163.39894141738</v>
      </c>
      <c r="S296" s="39" t="n">
        <v>394.691058582621</v>
      </c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MG296" s="0"/>
      <c r="AMH296" s="0"/>
      <c r="AMI296" s="0"/>
      <c r="AMJ296" s="0"/>
    </row>
    <row r="297" s="4" customFormat="true" ht="80.6" hidden="false" customHeight="false" outlineLevel="0" collapsed="false">
      <c r="A297" s="23" t="s">
        <v>21</v>
      </c>
      <c r="B297" s="24" t="n">
        <v>7886</v>
      </c>
      <c r="C297" s="25" t="n">
        <f aca="false">VLOOKUP(B297,[1]Planilha8!$X$4:$Y$6629,2,0)</f>
        <v>2039821</v>
      </c>
      <c r="D297" s="26" t="s">
        <v>80</v>
      </c>
      <c r="E297" s="26" t="str">
        <f aca="false">VLOOKUP(B297,[1]Planilha8!$X$4:$Z$6629,3,0)</f>
        <v>INSTALADOS NA FACHADA DO HOSPITAL</v>
      </c>
      <c r="F297" s="26" t="str">
        <f aca="false">VLOOKUP(B297,[1]Planilha8!$X$4:$AD$6629,7,0)</f>
        <v>REGULAR</v>
      </c>
      <c r="G297" s="27" t="n">
        <v>41353</v>
      </c>
      <c r="H297" s="28" t="n">
        <v>2558.09</v>
      </c>
      <c r="I297" s="29" t="s">
        <v>23</v>
      </c>
      <c r="J297" s="30" t="s">
        <v>81</v>
      </c>
      <c r="K297" s="31" t="n">
        <v>3004</v>
      </c>
      <c r="L297" s="32" t="n">
        <v>2012003780</v>
      </c>
      <c r="M297" s="33" t="n">
        <v>43465</v>
      </c>
      <c r="N297" s="34" t="n">
        <v>2056.81185808405</v>
      </c>
      <c r="O297" s="35" t="n">
        <v>0.5</v>
      </c>
      <c r="P297" s="36" t="n">
        <v>0.0416666666666667</v>
      </c>
      <c r="Q297" s="37" t="n">
        <v>106.587083333333</v>
      </c>
      <c r="R297" s="38" t="n">
        <v>2163.39894141738</v>
      </c>
      <c r="S297" s="39" t="n">
        <v>394.691058582621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MG297" s="0"/>
      <c r="AMH297" s="0"/>
      <c r="AMI297" s="0"/>
      <c r="AMJ297" s="0"/>
    </row>
    <row r="298" s="4" customFormat="true" ht="80.6" hidden="false" customHeight="false" outlineLevel="0" collapsed="false">
      <c r="A298" s="23" t="s">
        <v>21</v>
      </c>
      <c r="B298" s="24" t="n">
        <v>7887</v>
      </c>
      <c r="C298" s="25" t="n">
        <f aca="false">VLOOKUP(B298,[1]Planilha8!$X$4:$Y$6629,2,0)</f>
        <v>2039822</v>
      </c>
      <c r="D298" s="26" t="s">
        <v>80</v>
      </c>
      <c r="E298" s="26" t="str">
        <f aca="false">VLOOKUP(B298,[1]Planilha8!$X$4:$Z$6629,3,0)</f>
        <v>INSTALADOS NA FACHADA DO HOSPITAL</v>
      </c>
      <c r="F298" s="26" t="str">
        <f aca="false">VLOOKUP(B298,[1]Planilha8!$X$4:$AD$6629,7,0)</f>
        <v>REGULAR</v>
      </c>
      <c r="G298" s="27" t="n">
        <v>41353</v>
      </c>
      <c r="H298" s="28" t="n">
        <v>2558.09</v>
      </c>
      <c r="I298" s="29" t="s">
        <v>23</v>
      </c>
      <c r="J298" s="30" t="s">
        <v>81</v>
      </c>
      <c r="K298" s="31" t="n">
        <v>3004</v>
      </c>
      <c r="L298" s="32" t="n">
        <v>2012003780</v>
      </c>
      <c r="M298" s="33" t="n">
        <v>43465</v>
      </c>
      <c r="N298" s="34" t="n">
        <v>2056.81185808405</v>
      </c>
      <c r="O298" s="35" t="n">
        <v>0.5</v>
      </c>
      <c r="P298" s="36" t="n">
        <v>0.0416666666666667</v>
      </c>
      <c r="Q298" s="37" t="n">
        <v>106.587083333333</v>
      </c>
      <c r="R298" s="38" t="n">
        <v>2163.39894141738</v>
      </c>
      <c r="S298" s="39" t="n">
        <v>394.691058582621</v>
      </c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MG298" s="0"/>
      <c r="AMH298" s="0"/>
      <c r="AMI298" s="0"/>
      <c r="AMJ298" s="0"/>
    </row>
    <row r="299" s="4" customFormat="true" ht="80.6" hidden="false" customHeight="false" outlineLevel="0" collapsed="false">
      <c r="A299" s="23" t="s">
        <v>21</v>
      </c>
      <c r="B299" s="24" t="n">
        <v>7888</v>
      </c>
      <c r="C299" s="25" t="n">
        <f aca="false">VLOOKUP(B299,[1]Planilha8!$X$4:$Y$6629,2,0)</f>
        <v>2039823</v>
      </c>
      <c r="D299" s="26" t="s">
        <v>80</v>
      </c>
      <c r="E299" s="26" t="str">
        <f aca="false">VLOOKUP(B299,[1]Planilha8!$X$4:$Z$6629,3,0)</f>
        <v>INSTALADOS NA FACHADA DO HOSPITAL</v>
      </c>
      <c r="F299" s="26" t="str">
        <f aca="false">VLOOKUP(B299,[1]Planilha8!$X$4:$AD$6629,7,0)</f>
        <v>REGULAR</v>
      </c>
      <c r="G299" s="27" t="n">
        <v>41353</v>
      </c>
      <c r="H299" s="28" t="n">
        <v>2558.09</v>
      </c>
      <c r="I299" s="29" t="s">
        <v>23</v>
      </c>
      <c r="J299" s="30" t="s">
        <v>81</v>
      </c>
      <c r="K299" s="31" t="n">
        <v>3004</v>
      </c>
      <c r="L299" s="32" t="n">
        <v>2012003780</v>
      </c>
      <c r="M299" s="33" t="n">
        <v>43465</v>
      </c>
      <c r="N299" s="34" t="n">
        <v>2056.81185808405</v>
      </c>
      <c r="O299" s="35" t="n">
        <v>0.5</v>
      </c>
      <c r="P299" s="36" t="n">
        <v>0.0416666666666667</v>
      </c>
      <c r="Q299" s="37" t="n">
        <v>106.587083333333</v>
      </c>
      <c r="R299" s="38" t="n">
        <v>2163.39894141738</v>
      </c>
      <c r="S299" s="39" t="n">
        <v>394.691058582621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MG299" s="0"/>
      <c r="AMH299" s="0"/>
      <c r="AMI299" s="0"/>
      <c r="AMJ299" s="0"/>
    </row>
    <row r="300" s="4" customFormat="true" ht="80.6" hidden="false" customHeight="false" outlineLevel="0" collapsed="false">
      <c r="A300" s="23" t="s">
        <v>21</v>
      </c>
      <c r="B300" s="24" t="n">
        <v>7889</v>
      </c>
      <c r="C300" s="25" t="n">
        <f aca="false">VLOOKUP(B300,[1]Planilha8!$X$4:$Y$6629,2,0)</f>
        <v>2039824</v>
      </c>
      <c r="D300" s="26" t="s">
        <v>80</v>
      </c>
      <c r="E300" s="26" t="str">
        <f aca="false">VLOOKUP(B300,[1]Planilha8!$X$4:$Z$6629,3,0)</f>
        <v>INSTALADOS NA FACHADA DO HOSPITAL</v>
      </c>
      <c r="F300" s="26" t="str">
        <f aca="false">VLOOKUP(B300,[1]Planilha8!$X$4:$AD$6629,7,0)</f>
        <v>REGULAR</v>
      </c>
      <c r="G300" s="27" t="n">
        <v>41353</v>
      </c>
      <c r="H300" s="28" t="n">
        <v>2558.09</v>
      </c>
      <c r="I300" s="29" t="s">
        <v>23</v>
      </c>
      <c r="J300" s="30" t="s">
        <v>81</v>
      </c>
      <c r="K300" s="31" t="n">
        <v>3004</v>
      </c>
      <c r="L300" s="32" t="n">
        <v>2012003780</v>
      </c>
      <c r="M300" s="33" t="n">
        <v>43465</v>
      </c>
      <c r="N300" s="34" t="n">
        <v>2056.81185808405</v>
      </c>
      <c r="O300" s="35" t="n">
        <v>0.5</v>
      </c>
      <c r="P300" s="36" t="n">
        <v>0.0416666666666667</v>
      </c>
      <c r="Q300" s="37" t="n">
        <v>106.587083333333</v>
      </c>
      <c r="R300" s="38" t="n">
        <v>2163.39894141738</v>
      </c>
      <c r="S300" s="39" t="n">
        <v>394.691058582621</v>
      </c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MG300" s="0"/>
      <c r="AMH300" s="0"/>
      <c r="AMI300" s="0"/>
      <c r="AMJ300" s="0"/>
    </row>
    <row r="301" s="4" customFormat="true" ht="80.6" hidden="false" customHeight="false" outlineLevel="0" collapsed="false">
      <c r="A301" s="23" t="s">
        <v>21</v>
      </c>
      <c r="B301" s="24" t="n">
        <v>7890</v>
      </c>
      <c r="C301" s="25" t="n">
        <f aca="false">VLOOKUP(B301,[1]Planilha8!$X$4:$Y$6629,2,0)</f>
        <v>2039825</v>
      </c>
      <c r="D301" s="26" t="s">
        <v>80</v>
      </c>
      <c r="E301" s="26" t="str">
        <f aca="false">VLOOKUP(B301,[1]Planilha8!$X$4:$Z$6629,3,0)</f>
        <v>INSTALADOS NA FACHADA DO HOSPITAL</v>
      </c>
      <c r="F301" s="26" t="str">
        <f aca="false">VLOOKUP(B301,[1]Planilha8!$X$4:$AD$6629,7,0)</f>
        <v>REGULAR</v>
      </c>
      <c r="G301" s="27" t="n">
        <v>41353</v>
      </c>
      <c r="H301" s="28" t="n">
        <v>2558.09</v>
      </c>
      <c r="I301" s="29" t="s">
        <v>23</v>
      </c>
      <c r="J301" s="30" t="s">
        <v>81</v>
      </c>
      <c r="K301" s="31" t="n">
        <v>3004</v>
      </c>
      <c r="L301" s="32" t="n">
        <v>2012003780</v>
      </c>
      <c r="M301" s="33" t="n">
        <v>43465</v>
      </c>
      <c r="N301" s="34" t="n">
        <v>2056.81185808405</v>
      </c>
      <c r="O301" s="35" t="n">
        <v>0.5</v>
      </c>
      <c r="P301" s="36" t="n">
        <v>0.0416666666666667</v>
      </c>
      <c r="Q301" s="37" t="n">
        <v>106.587083333333</v>
      </c>
      <c r="R301" s="38" t="n">
        <v>2163.39894141738</v>
      </c>
      <c r="S301" s="39" t="n">
        <v>394.691058582621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MG301" s="0"/>
      <c r="AMH301" s="0"/>
      <c r="AMI301" s="0"/>
      <c r="AMJ301" s="0"/>
    </row>
    <row r="302" s="4" customFormat="true" ht="80.6" hidden="false" customHeight="false" outlineLevel="0" collapsed="false">
      <c r="A302" s="23" t="s">
        <v>21</v>
      </c>
      <c r="B302" s="24" t="n">
        <v>7891</v>
      </c>
      <c r="C302" s="25" t="n">
        <f aca="false">VLOOKUP(B302,[1]Planilha8!$X$4:$Y$6629,2,0)</f>
        <v>2039826</v>
      </c>
      <c r="D302" s="26" t="s">
        <v>80</v>
      </c>
      <c r="E302" s="26" t="str">
        <f aca="false">VLOOKUP(B302,[1]Planilha8!$X$4:$Z$6629,3,0)</f>
        <v>INSTALADOS NA FACHADA DO HOSPITAL</v>
      </c>
      <c r="F302" s="26" t="str">
        <f aca="false">VLOOKUP(B302,[1]Planilha8!$X$4:$AD$6629,7,0)</f>
        <v>REGULAR</v>
      </c>
      <c r="G302" s="27" t="n">
        <v>41353</v>
      </c>
      <c r="H302" s="28" t="n">
        <v>2558.09</v>
      </c>
      <c r="I302" s="29" t="s">
        <v>23</v>
      </c>
      <c r="J302" s="30" t="s">
        <v>81</v>
      </c>
      <c r="K302" s="31" t="n">
        <v>3004</v>
      </c>
      <c r="L302" s="32" t="n">
        <v>2012003780</v>
      </c>
      <c r="M302" s="33" t="n">
        <v>43465</v>
      </c>
      <c r="N302" s="34" t="n">
        <v>2056.81185808405</v>
      </c>
      <c r="O302" s="35" t="n">
        <v>0.5</v>
      </c>
      <c r="P302" s="36" t="n">
        <v>0.0416666666666667</v>
      </c>
      <c r="Q302" s="37" t="n">
        <v>106.587083333333</v>
      </c>
      <c r="R302" s="38" t="n">
        <v>2163.39894141738</v>
      </c>
      <c r="S302" s="39" t="n">
        <v>394.691058582621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MG302" s="0"/>
      <c r="AMH302" s="0"/>
      <c r="AMI302" s="0"/>
      <c r="AMJ302" s="0"/>
    </row>
    <row r="303" s="4" customFormat="true" ht="80.6" hidden="false" customHeight="false" outlineLevel="0" collapsed="false">
      <c r="A303" s="23" t="s">
        <v>21</v>
      </c>
      <c r="B303" s="24" t="n">
        <v>7892</v>
      </c>
      <c r="C303" s="25" t="n">
        <f aca="false">VLOOKUP(B303,[1]Planilha8!$X$4:$Y$6629,2,0)</f>
        <v>2039827</v>
      </c>
      <c r="D303" s="26" t="s">
        <v>80</v>
      </c>
      <c r="E303" s="26" t="str">
        <f aca="false">VLOOKUP(B303,[1]Planilha8!$X$4:$Z$6629,3,0)</f>
        <v>INSTALADOS NA FACHADA DO HOSPITAL</v>
      </c>
      <c r="F303" s="26" t="str">
        <f aca="false">VLOOKUP(B303,[1]Planilha8!$X$4:$AD$6629,7,0)</f>
        <v>REGULAR</v>
      </c>
      <c r="G303" s="27" t="n">
        <v>41353</v>
      </c>
      <c r="H303" s="28" t="n">
        <v>2558.09</v>
      </c>
      <c r="I303" s="29" t="s">
        <v>23</v>
      </c>
      <c r="J303" s="30" t="s">
        <v>81</v>
      </c>
      <c r="K303" s="31" t="n">
        <v>3004</v>
      </c>
      <c r="L303" s="32" t="n">
        <v>2012003780</v>
      </c>
      <c r="M303" s="33" t="n">
        <v>43465</v>
      </c>
      <c r="N303" s="34" t="n">
        <v>2056.81185808405</v>
      </c>
      <c r="O303" s="35" t="n">
        <v>0.5</v>
      </c>
      <c r="P303" s="36" t="n">
        <v>0.0416666666666667</v>
      </c>
      <c r="Q303" s="37" t="n">
        <v>106.587083333333</v>
      </c>
      <c r="R303" s="38" t="n">
        <v>2163.39894141738</v>
      </c>
      <c r="S303" s="39" t="n">
        <v>394.691058582621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MG303" s="0"/>
      <c r="AMH303" s="0"/>
      <c r="AMI303" s="0"/>
      <c r="AMJ303" s="0"/>
    </row>
    <row r="304" s="4" customFormat="true" ht="80.6" hidden="false" customHeight="false" outlineLevel="0" collapsed="false">
      <c r="A304" s="23" t="s">
        <v>21</v>
      </c>
      <c r="B304" s="24" t="n">
        <v>7893</v>
      </c>
      <c r="C304" s="25" t="n">
        <f aca="false">VLOOKUP(B304,[1]Planilha8!$X$4:$Y$6629,2,0)</f>
        <v>2039828</v>
      </c>
      <c r="D304" s="26" t="s">
        <v>80</v>
      </c>
      <c r="E304" s="26" t="str">
        <f aca="false">VLOOKUP(B304,[1]Planilha8!$X$4:$Z$6629,3,0)</f>
        <v>INSTALADOS NA FACHADA DO HOSPITAL</v>
      </c>
      <c r="F304" s="26" t="str">
        <f aca="false">VLOOKUP(B304,[1]Planilha8!$X$4:$AD$6629,7,0)</f>
        <v>REGULAR</v>
      </c>
      <c r="G304" s="27" t="n">
        <v>41353</v>
      </c>
      <c r="H304" s="28" t="n">
        <v>2558.09</v>
      </c>
      <c r="I304" s="29" t="s">
        <v>23</v>
      </c>
      <c r="J304" s="30" t="s">
        <v>81</v>
      </c>
      <c r="K304" s="31" t="n">
        <v>3004</v>
      </c>
      <c r="L304" s="32" t="n">
        <v>2012003780</v>
      </c>
      <c r="M304" s="33" t="n">
        <v>43465</v>
      </c>
      <c r="N304" s="34" t="n">
        <v>2056.81185808405</v>
      </c>
      <c r="O304" s="35" t="n">
        <v>0.5</v>
      </c>
      <c r="P304" s="36" t="n">
        <v>0.0416666666666667</v>
      </c>
      <c r="Q304" s="37" t="n">
        <v>106.587083333333</v>
      </c>
      <c r="R304" s="38" t="n">
        <v>2163.39894141738</v>
      </c>
      <c r="S304" s="39" t="n">
        <v>394.691058582621</v>
      </c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MG304" s="0"/>
      <c r="AMH304" s="0"/>
      <c r="AMI304" s="0"/>
      <c r="AMJ304" s="0"/>
    </row>
    <row r="305" s="4" customFormat="true" ht="80.6" hidden="false" customHeight="false" outlineLevel="0" collapsed="false">
      <c r="A305" s="23" t="s">
        <v>21</v>
      </c>
      <c r="B305" s="24" t="n">
        <v>7894</v>
      </c>
      <c r="C305" s="25" t="n">
        <f aca="false">VLOOKUP(B305,[1]Planilha8!$X$4:$Y$6629,2,0)</f>
        <v>2039829</v>
      </c>
      <c r="D305" s="26" t="s">
        <v>80</v>
      </c>
      <c r="E305" s="26" t="str">
        <f aca="false">VLOOKUP(B305,[1]Planilha8!$X$4:$Z$6629,3,0)</f>
        <v>INSTALADOS NA FACHADA DO HOSPITAL</v>
      </c>
      <c r="F305" s="26" t="str">
        <f aca="false">VLOOKUP(B305,[1]Planilha8!$X$4:$AD$6629,7,0)</f>
        <v>REGULAR</v>
      </c>
      <c r="G305" s="27" t="n">
        <v>41353</v>
      </c>
      <c r="H305" s="28" t="n">
        <v>2558.09</v>
      </c>
      <c r="I305" s="29" t="s">
        <v>23</v>
      </c>
      <c r="J305" s="30" t="s">
        <v>81</v>
      </c>
      <c r="K305" s="31" t="n">
        <v>3004</v>
      </c>
      <c r="L305" s="32" t="n">
        <v>2012003780</v>
      </c>
      <c r="M305" s="33" t="n">
        <v>43465</v>
      </c>
      <c r="N305" s="34" t="n">
        <v>2056.81185808405</v>
      </c>
      <c r="O305" s="35" t="n">
        <v>0.5</v>
      </c>
      <c r="P305" s="36" t="n">
        <v>0.0416666666666667</v>
      </c>
      <c r="Q305" s="37" t="n">
        <v>106.587083333333</v>
      </c>
      <c r="R305" s="38" t="n">
        <v>2163.39894141738</v>
      </c>
      <c r="S305" s="39" t="n">
        <v>394.691058582621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MG305" s="0"/>
      <c r="AMH305" s="0"/>
      <c r="AMI305" s="0"/>
      <c r="AMJ305" s="0"/>
    </row>
    <row r="306" s="4" customFormat="true" ht="35.6" hidden="false" customHeight="false" outlineLevel="0" collapsed="false">
      <c r="A306" s="23" t="s">
        <v>21</v>
      </c>
      <c r="B306" s="24" t="n">
        <v>7952</v>
      </c>
      <c r="C306" s="25" t="n">
        <f aca="false">VLOOKUP(B306,[1]Planilha8!$X$4:$Y$6629,2,0)</f>
        <v>2039866</v>
      </c>
      <c r="D306" s="26" t="s">
        <v>82</v>
      </c>
      <c r="E306" s="26" t="str">
        <f aca="false">VLOOKUP(B306,[1]Planilha8!$X$4:$Z$6629,3,0)</f>
        <v>ALMOXARIFADO</v>
      </c>
      <c r="F306" s="26" t="str">
        <f aca="false">VLOOKUP(B306,[1]Planilha8!$X$4:$AD$6629,7,0)</f>
        <v>BOM</v>
      </c>
      <c r="G306" s="27" t="n">
        <v>41355</v>
      </c>
      <c r="H306" s="28" t="n">
        <v>62.11</v>
      </c>
      <c r="I306" s="29" t="s">
        <v>23</v>
      </c>
      <c r="J306" s="30" t="s">
        <v>83</v>
      </c>
      <c r="K306" s="31" t="n">
        <v>224317</v>
      </c>
      <c r="L306" s="32" t="n">
        <v>2013000428</v>
      </c>
      <c r="M306" s="33" t="n">
        <v>43465</v>
      </c>
      <c r="N306" s="34" t="n">
        <v>59.93615</v>
      </c>
      <c r="O306" s="35" t="n">
        <v>0.5</v>
      </c>
      <c r="P306" s="36" t="n">
        <v>0.0416666666666667</v>
      </c>
      <c r="Q306" s="37" t="n">
        <v>0</v>
      </c>
      <c r="R306" s="38" t="n">
        <v>59.93615</v>
      </c>
      <c r="S306" s="39" t="n">
        <v>2.17385</v>
      </c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MG306" s="0"/>
      <c r="AMH306" s="0"/>
      <c r="AMI306" s="0"/>
      <c r="AMJ306" s="0"/>
    </row>
    <row r="307" s="4" customFormat="true" ht="35.6" hidden="false" customHeight="false" outlineLevel="0" collapsed="false">
      <c r="A307" s="23" t="s">
        <v>21</v>
      </c>
      <c r="B307" s="24" t="n">
        <v>7953</v>
      </c>
      <c r="C307" s="25" t="n">
        <f aca="false">VLOOKUP(B307,[1]Planilha8!$X$4:$Y$6629,2,0)</f>
        <v>2039867</v>
      </c>
      <c r="D307" s="26" t="s">
        <v>82</v>
      </c>
      <c r="E307" s="26" t="str">
        <f aca="false">VLOOKUP(B307,[1]Planilha8!$X$4:$Z$6629,3,0)</f>
        <v>FARMÁCIA – DOSE</v>
      </c>
      <c r="F307" s="26" t="str">
        <f aca="false">VLOOKUP(B307,[1]Planilha8!$X$4:$AD$6629,7,0)</f>
        <v>BOM</v>
      </c>
      <c r="G307" s="27" t="n">
        <v>41355</v>
      </c>
      <c r="H307" s="28" t="n">
        <v>62.11</v>
      </c>
      <c r="I307" s="29" t="s">
        <v>23</v>
      </c>
      <c r="J307" s="30" t="s">
        <v>83</v>
      </c>
      <c r="K307" s="31" t="n">
        <v>224317</v>
      </c>
      <c r="L307" s="32" t="n">
        <v>2013000428</v>
      </c>
      <c r="M307" s="33" t="n">
        <v>43465</v>
      </c>
      <c r="N307" s="34" t="n">
        <v>59.93615</v>
      </c>
      <c r="O307" s="35" t="n">
        <v>0.5</v>
      </c>
      <c r="P307" s="36" t="n">
        <v>0.0416666666666667</v>
      </c>
      <c r="Q307" s="37" t="n">
        <v>0</v>
      </c>
      <c r="R307" s="38" t="n">
        <v>59.93615</v>
      </c>
      <c r="S307" s="39" t="n">
        <v>2.17385</v>
      </c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MG307" s="0"/>
      <c r="AMH307" s="0"/>
      <c r="AMI307" s="0"/>
      <c r="AMJ307" s="0"/>
    </row>
    <row r="308" s="4" customFormat="true" ht="35.6" hidden="false" customHeight="false" outlineLevel="0" collapsed="false">
      <c r="A308" s="23" t="s">
        <v>21</v>
      </c>
      <c r="B308" s="24" t="n">
        <v>7954</v>
      </c>
      <c r="C308" s="25" t="n">
        <f aca="false">VLOOKUP(B308,[1]Planilha8!$X$4:$Y$6629,2,0)</f>
        <v>2039868</v>
      </c>
      <c r="D308" s="26" t="s">
        <v>82</v>
      </c>
      <c r="E308" s="26" t="str">
        <f aca="false">VLOOKUP(B308,[1]Planilha8!$X$4:$Z$6629,3,0)</f>
        <v>ALMOXARIFADO</v>
      </c>
      <c r="F308" s="26" t="str">
        <f aca="false">VLOOKUP(B308,[1]Planilha8!$X$4:$AD$6629,7,0)</f>
        <v>BOM</v>
      </c>
      <c r="G308" s="27" t="n">
        <v>41355</v>
      </c>
      <c r="H308" s="28" t="n">
        <v>62.11</v>
      </c>
      <c r="I308" s="29" t="s">
        <v>23</v>
      </c>
      <c r="J308" s="30" t="s">
        <v>83</v>
      </c>
      <c r="K308" s="31" t="n">
        <v>224317</v>
      </c>
      <c r="L308" s="32" t="n">
        <v>2013000428</v>
      </c>
      <c r="M308" s="33" t="n">
        <v>43465</v>
      </c>
      <c r="N308" s="34" t="n">
        <v>59.93615</v>
      </c>
      <c r="O308" s="35" t="n">
        <v>0.5</v>
      </c>
      <c r="P308" s="36" t="n">
        <v>0.0416666666666667</v>
      </c>
      <c r="Q308" s="37" t="n">
        <v>0</v>
      </c>
      <c r="R308" s="38" t="n">
        <v>59.93615</v>
      </c>
      <c r="S308" s="39" t="n">
        <v>2.17385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MG308" s="0"/>
      <c r="AMH308" s="0"/>
      <c r="AMI308" s="0"/>
      <c r="AMJ308" s="0"/>
    </row>
    <row r="309" s="4" customFormat="true" ht="35.6" hidden="false" customHeight="false" outlineLevel="0" collapsed="false">
      <c r="A309" s="23" t="s">
        <v>21</v>
      </c>
      <c r="B309" s="24" t="n">
        <v>7955</v>
      </c>
      <c r="C309" s="25" t="n">
        <f aca="false">VLOOKUP(B309,[1]Planilha8!$X$4:$Y$6629,2,0)</f>
        <v>2039869</v>
      </c>
      <c r="D309" s="26" t="s">
        <v>82</v>
      </c>
      <c r="E309" s="26" t="str">
        <f aca="false">VLOOKUP(B309,[1]Planilha8!$X$4:$Z$6629,3,0)</f>
        <v>ALMOXARIFADO</v>
      </c>
      <c r="F309" s="26" t="str">
        <f aca="false">VLOOKUP(B309,[1]Planilha8!$X$4:$AD$6629,7,0)</f>
        <v>BOM</v>
      </c>
      <c r="G309" s="27" t="n">
        <v>41355</v>
      </c>
      <c r="H309" s="28" t="n">
        <v>62.11</v>
      </c>
      <c r="I309" s="29" t="s">
        <v>23</v>
      </c>
      <c r="J309" s="30" t="s">
        <v>83</v>
      </c>
      <c r="K309" s="31" t="n">
        <v>224317</v>
      </c>
      <c r="L309" s="32" t="n">
        <v>2013000428</v>
      </c>
      <c r="M309" s="33" t="n">
        <v>43465</v>
      </c>
      <c r="N309" s="34" t="n">
        <v>59.93615</v>
      </c>
      <c r="O309" s="35" t="n">
        <v>0.5</v>
      </c>
      <c r="P309" s="36" t="n">
        <v>0.0416666666666667</v>
      </c>
      <c r="Q309" s="37" t="n">
        <v>0</v>
      </c>
      <c r="R309" s="38" t="n">
        <v>59.93615</v>
      </c>
      <c r="S309" s="39" t="n">
        <v>2.17385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MG309" s="0"/>
      <c r="AMH309" s="0"/>
      <c r="AMI309" s="0"/>
      <c r="AMJ309" s="0"/>
    </row>
    <row r="310" s="4" customFormat="true" ht="35.6" hidden="false" customHeight="false" outlineLevel="0" collapsed="false">
      <c r="A310" s="23" t="s">
        <v>21</v>
      </c>
      <c r="B310" s="24" t="n">
        <v>7956</v>
      </c>
      <c r="C310" s="25" t="n">
        <f aca="false">VLOOKUP(B310,[1]Planilha8!$X$4:$Y$6629,2,0)</f>
        <v>2039870</v>
      </c>
      <c r="D310" s="26" t="s">
        <v>82</v>
      </c>
      <c r="E310" s="26" t="str">
        <f aca="false">VLOOKUP(B310,[1]Planilha8!$X$4:$Z$6629,3,0)</f>
        <v>ALMOXARIFADO</v>
      </c>
      <c r="F310" s="26" t="str">
        <f aca="false">VLOOKUP(B310,[1]Planilha8!$X$4:$AD$6629,7,0)</f>
        <v>BOM</v>
      </c>
      <c r="G310" s="27" t="n">
        <v>41355</v>
      </c>
      <c r="H310" s="28" t="n">
        <v>62.11</v>
      </c>
      <c r="I310" s="29" t="s">
        <v>23</v>
      </c>
      <c r="J310" s="30" t="s">
        <v>83</v>
      </c>
      <c r="K310" s="31" t="n">
        <v>224317</v>
      </c>
      <c r="L310" s="32" t="n">
        <v>2013000428</v>
      </c>
      <c r="M310" s="33" t="n">
        <v>43465</v>
      </c>
      <c r="N310" s="34" t="n">
        <v>59.93615</v>
      </c>
      <c r="O310" s="35" t="n">
        <v>0.5</v>
      </c>
      <c r="P310" s="36" t="n">
        <v>0.0416666666666667</v>
      </c>
      <c r="Q310" s="37" t="n">
        <v>0</v>
      </c>
      <c r="R310" s="38" t="n">
        <v>59.93615</v>
      </c>
      <c r="S310" s="39" t="n">
        <v>2.17385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MG310" s="0"/>
      <c r="AMH310" s="0"/>
      <c r="AMI310" s="0"/>
      <c r="AMJ310" s="0"/>
    </row>
    <row r="311" s="4" customFormat="true" ht="35.6" hidden="false" customHeight="false" outlineLevel="0" collapsed="false">
      <c r="A311" s="23" t="s">
        <v>21</v>
      </c>
      <c r="B311" s="24" t="n">
        <v>7957</v>
      </c>
      <c r="C311" s="25" t="n">
        <f aca="false">VLOOKUP(B311,[1]Planilha8!$X$4:$Y$6629,2,0)</f>
        <v>2039871</v>
      </c>
      <c r="D311" s="26" t="s">
        <v>82</v>
      </c>
      <c r="E311" s="26" t="str">
        <f aca="false">VLOOKUP(B311,[1]Planilha8!$X$4:$Z$6629,3,0)</f>
        <v>ALMOXARIFADO</v>
      </c>
      <c r="F311" s="26" t="str">
        <f aca="false">VLOOKUP(B311,[1]Planilha8!$X$4:$AD$6629,7,0)</f>
        <v>BOM</v>
      </c>
      <c r="G311" s="27" t="n">
        <v>41355</v>
      </c>
      <c r="H311" s="28" t="n">
        <v>62.11</v>
      </c>
      <c r="I311" s="29" t="s">
        <v>23</v>
      </c>
      <c r="J311" s="30" t="s">
        <v>83</v>
      </c>
      <c r="K311" s="31" t="n">
        <v>224317</v>
      </c>
      <c r="L311" s="32" t="n">
        <v>2013000428</v>
      </c>
      <c r="M311" s="33" t="n">
        <v>43465</v>
      </c>
      <c r="N311" s="34" t="n">
        <v>59.93615</v>
      </c>
      <c r="O311" s="35" t="n">
        <v>0.5</v>
      </c>
      <c r="P311" s="36" t="n">
        <v>0.0416666666666667</v>
      </c>
      <c r="Q311" s="37" t="n">
        <v>0</v>
      </c>
      <c r="R311" s="38" t="n">
        <v>59.93615</v>
      </c>
      <c r="S311" s="39" t="n">
        <v>2.17385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MG311" s="0"/>
      <c r="AMH311" s="0"/>
      <c r="AMI311" s="0"/>
      <c r="AMJ311" s="0"/>
    </row>
    <row r="312" s="4" customFormat="true" ht="69.35" hidden="false" customHeight="false" outlineLevel="0" collapsed="false">
      <c r="A312" s="23" t="s">
        <v>21</v>
      </c>
      <c r="B312" s="24" t="n">
        <v>7958</v>
      </c>
      <c r="C312" s="25" t="n">
        <f aca="false">VLOOKUP(B312,[1]Planilha8!$X$4:$Y$6629,2,0)</f>
        <v>2039872</v>
      </c>
      <c r="D312" s="26" t="s">
        <v>82</v>
      </c>
      <c r="E312" s="26" t="str">
        <f aca="false">VLOOKUP(B312,[1]Planilha8!$X$4:$Z$6629,3,0)</f>
        <v>CENTRAL DE MATERIAL E ESTERILIZAÇÃO</v>
      </c>
      <c r="F312" s="26" t="str">
        <f aca="false">VLOOKUP(B312,[1]Planilha8!$X$4:$AD$6629,7,0)</f>
        <v>BOM</v>
      </c>
      <c r="G312" s="27" t="n">
        <v>41355</v>
      </c>
      <c r="H312" s="28" t="n">
        <v>62.11</v>
      </c>
      <c r="I312" s="29" t="s">
        <v>23</v>
      </c>
      <c r="J312" s="30" t="s">
        <v>83</v>
      </c>
      <c r="K312" s="31" t="n">
        <v>224317</v>
      </c>
      <c r="L312" s="32" t="n">
        <v>2013000428</v>
      </c>
      <c r="M312" s="33" t="n">
        <v>43465</v>
      </c>
      <c r="N312" s="34" t="n">
        <v>59.93615</v>
      </c>
      <c r="O312" s="35" t="n">
        <v>0.5</v>
      </c>
      <c r="P312" s="36" t="n">
        <v>0.0416666666666667</v>
      </c>
      <c r="Q312" s="37" t="n">
        <v>0</v>
      </c>
      <c r="R312" s="38" t="n">
        <v>59.93615</v>
      </c>
      <c r="S312" s="39" t="n">
        <v>2.17385</v>
      </c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MG312" s="0"/>
      <c r="AMH312" s="0"/>
      <c r="AMI312" s="0"/>
      <c r="AMJ312" s="0"/>
    </row>
    <row r="313" s="4" customFormat="true" ht="35.6" hidden="false" customHeight="false" outlineLevel="0" collapsed="false">
      <c r="A313" s="23" t="s">
        <v>21</v>
      </c>
      <c r="B313" s="24" t="n">
        <v>7959</v>
      </c>
      <c r="C313" s="25" t="n">
        <f aca="false">VLOOKUP(B313,[1]Planilha8!$X$4:$Y$6629,2,0)</f>
        <v>2039873</v>
      </c>
      <c r="D313" s="26" t="s">
        <v>82</v>
      </c>
      <c r="E313" s="26" t="str">
        <f aca="false">VLOOKUP(B313,[1]Planilha8!$X$4:$Z$6629,3,0)</f>
        <v>ALMOXARIFADO</v>
      </c>
      <c r="F313" s="26" t="str">
        <f aca="false">VLOOKUP(B313,[1]Planilha8!$X$4:$AD$6629,7,0)</f>
        <v>BOM</v>
      </c>
      <c r="G313" s="27" t="n">
        <v>41355</v>
      </c>
      <c r="H313" s="28" t="n">
        <v>62.11</v>
      </c>
      <c r="I313" s="29" t="s">
        <v>23</v>
      </c>
      <c r="J313" s="30" t="s">
        <v>83</v>
      </c>
      <c r="K313" s="31" t="n">
        <v>224317</v>
      </c>
      <c r="L313" s="32" t="n">
        <v>2013000428</v>
      </c>
      <c r="M313" s="33" t="n">
        <v>43465</v>
      </c>
      <c r="N313" s="34" t="n">
        <v>59.93615</v>
      </c>
      <c r="O313" s="35" t="n">
        <v>0.5</v>
      </c>
      <c r="P313" s="36" t="n">
        <v>0.0416666666666667</v>
      </c>
      <c r="Q313" s="37" t="n">
        <v>0</v>
      </c>
      <c r="R313" s="38" t="n">
        <v>59.93615</v>
      </c>
      <c r="S313" s="39" t="n">
        <v>2.17385</v>
      </c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MG313" s="0"/>
      <c r="AMH313" s="0"/>
      <c r="AMI313" s="0"/>
      <c r="AMJ313" s="0"/>
    </row>
    <row r="314" s="4" customFormat="true" ht="35.6" hidden="false" customHeight="false" outlineLevel="0" collapsed="false">
      <c r="A314" s="23" t="s">
        <v>21</v>
      </c>
      <c r="B314" s="24" t="n">
        <v>7960</v>
      </c>
      <c r="C314" s="25" t="n">
        <f aca="false">VLOOKUP(B314,[1]Planilha8!$X$4:$Y$6629,2,0)</f>
        <v>2039874</v>
      </c>
      <c r="D314" s="26" t="s">
        <v>82</v>
      </c>
      <c r="E314" s="26" t="str">
        <f aca="false">VLOOKUP(B314,[1]Planilha8!$X$4:$Z$6629,3,0)</f>
        <v>ALMOXARIFADO</v>
      </c>
      <c r="F314" s="26" t="str">
        <f aca="false">VLOOKUP(B314,[1]Planilha8!$X$4:$AD$6629,7,0)</f>
        <v>BOM</v>
      </c>
      <c r="G314" s="27" t="n">
        <v>41355</v>
      </c>
      <c r="H314" s="28" t="n">
        <v>62.11</v>
      </c>
      <c r="I314" s="29" t="s">
        <v>23</v>
      </c>
      <c r="J314" s="30" t="s">
        <v>83</v>
      </c>
      <c r="K314" s="31" t="n">
        <v>224317</v>
      </c>
      <c r="L314" s="32" t="n">
        <v>2013000428</v>
      </c>
      <c r="M314" s="33" t="n">
        <v>43465</v>
      </c>
      <c r="N314" s="34" t="n">
        <v>59.93615</v>
      </c>
      <c r="O314" s="35" t="n">
        <v>0.5</v>
      </c>
      <c r="P314" s="36" t="n">
        <v>0.0416666666666667</v>
      </c>
      <c r="Q314" s="37" t="n">
        <v>0</v>
      </c>
      <c r="R314" s="38" t="n">
        <v>59.93615</v>
      </c>
      <c r="S314" s="39" t="n">
        <v>2.17385</v>
      </c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MG314" s="0"/>
      <c r="AMH314" s="0"/>
      <c r="AMI314" s="0"/>
      <c r="AMJ314" s="0"/>
    </row>
    <row r="315" s="4" customFormat="true" ht="35.6" hidden="false" customHeight="false" outlineLevel="0" collapsed="false">
      <c r="A315" s="23" t="s">
        <v>21</v>
      </c>
      <c r="B315" s="24" t="n">
        <v>7961</v>
      </c>
      <c r="C315" s="25" t="n">
        <f aca="false">VLOOKUP(B315,[1]Planilha8!$X$4:$Y$6629,2,0)</f>
        <v>2039875</v>
      </c>
      <c r="D315" s="26" t="s">
        <v>82</v>
      </c>
      <c r="E315" s="26" t="str">
        <f aca="false">VLOOKUP(B315,[1]Planilha8!$X$4:$Z$6629,3,0)</f>
        <v>FARMÁCIA – DOSE</v>
      </c>
      <c r="F315" s="26" t="str">
        <f aca="false">VLOOKUP(B315,[1]Planilha8!$X$4:$AD$6629,7,0)</f>
        <v>BOM</v>
      </c>
      <c r="G315" s="27" t="n">
        <v>41355</v>
      </c>
      <c r="H315" s="28" t="n">
        <v>62.11</v>
      </c>
      <c r="I315" s="29" t="s">
        <v>23</v>
      </c>
      <c r="J315" s="30" t="s">
        <v>83</v>
      </c>
      <c r="K315" s="31" t="n">
        <v>224317</v>
      </c>
      <c r="L315" s="32" t="n">
        <v>2013000428</v>
      </c>
      <c r="M315" s="33" t="n">
        <v>43465</v>
      </c>
      <c r="N315" s="34" t="n">
        <v>59.93615</v>
      </c>
      <c r="O315" s="35" t="n">
        <v>0.5</v>
      </c>
      <c r="P315" s="36" t="n">
        <v>0.0416666666666667</v>
      </c>
      <c r="Q315" s="37" t="n">
        <v>0</v>
      </c>
      <c r="R315" s="38" t="n">
        <v>59.93615</v>
      </c>
      <c r="S315" s="39" t="n">
        <v>2.17385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MG315" s="0"/>
      <c r="AMH315" s="0"/>
      <c r="AMI315" s="0"/>
      <c r="AMJ315" s="0"/>
    </row>
    <row r="316" s="4" customFormat="true" ht="35.6" hidden="false" customHeight="false" outlineLevel="0" collapsed="false">
      <c r="A316" s="23" t="s">
        <v>21</v>
      </c>
      <c r="B316" s="24" t="n">
        <v>7962</v>
      </c>
      <c r="C316" s="25" t="n">
        <f aca="false">VLOOKUP(B316,[1]Planilha8!$X$4:$Y$6629,2,0)</f>
        <v>2039876</v>
      </c>
      <c r="D316" s="26" t="s">
        <v>82</v>
      </c>
      <c r="E316" s="26" t="str">
        <f aca="false">VLOOKUP(B316,[1]Planilha8!$X$4:$Z$6629,3,0)</f>
        <v>HEMODIALISE / DIÁLISE</v>
      </c>
      <c r="F316" s="26" t="str">
        <f aca="false">VLOOKUP(B316,[1]Planilha8!$X$4:$AD$6629,7,0)</f>
        <v>BOM</v>
      </c>
      <c r="G316" s="27" t="n">
        <v>41355</v>
      </c>
      <c r="H316" s="28" t="n">
        <v>62.11</v>
      </c>
      <c r="I316" s="29" t="s">
        <v>23</v>
      </c>
      <c r="J316" s="30" t="s">
        <v>83</v>
      </c>
      <c r="K316" s="31" t="n">
        <v>224317</v>
      </c>
      <c r="L316" s="32" t="n">
        <v>2013000428</v>
      </c>
      <c r="M316" s="33" t="n">
        <v>43465</v>
      </c>
      <c r="N316" s="34" t="n">
        <v>59.93615</v>
      </c>
      <c r="O316" s="35" t="n">
        <v>0.5</v>
      </c>
      <c r="P316" s="36" t="n">
        <v>0.0416666666666667</v>
      </c>
      <c r="Q316" s="37" t="n">
        <v>0</v>
      </c>
      <c r="R316" s="38" t="n">
        <v>59.93615</v>
      </c>
      <c r="S316" s="39" t="n">
        <v>2.17385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MG316" s="0"/>
      <c r="AMH316" s="0"/>
      <c r="AMI316" s="0"/>
      <c r="AMJ316" s="0"/>
    </row>
    <row r="317" s="4" customFormat="true" ht="35.6" hidden="false" customHeight="false" outlineLevel="0" collapsed="false">
      <c r="A317" s="23" t="s">
        <v>21</v>
      </c>
      <c r="B317" s="24" t="n">
        <v>7963</v>
      </c>
      <c r="C317" s="25" t="n">
        <f aca="false">VLOOKUP(B317,[1]Planilha8!$X$4:$Y$6629,2,0)</f>
        <v>2039877</v>
      </c>
      <c r="D317" s="26" t="s">
        <v>82</v>
      </c>
      <c r="E317" s="26" t="str">
        <f aca="false">VLOOKUP(B317,[1]Planilha8!$X$4:$Z$6629,3,0)</f>
        <v>ALMOXARIFADO</v>
      </c>
      <c r="F317" s="26" t="str">
        <f aca="false">VLOOKUP(B317,[1]Planilha8!$X$4:$AD$6629,7,0)</f>
        <v>BOM</v>
      </c>
      <c r="G317" s="27" t="n">
        <v>41355</v>
      </c>
      <c r="H317" s="28" t="n">
        <v>62.11</v>
      </c>
      <c r="I317" s="29" t="s">
        <v>23</v>
      </c>
      <c r="J317" s="30" t="s">
        <v>83</v>
      </c>
      <c r="K317" s="31" t="n">
        <v>224317</v>
      </c>
      <c r="L317" s="32" t="n">
        <v>2013000428</v>
      </c>
      <c r="M317" s="33" t="n">
        <v>43465</v>
      </c>
      <c r="N317" s="34" t="n">
        <v>59.93615</v>
      </c>
      <c r="O317" s="35" t="n">
        <v>0.5</v>
      </c>
      <c r="P317" s="36" t="n">
        <v>0.0416666666666667</v>
      </c>
      <c r="Q317" s="37" t="n">
        <v>0</v>
      </c>
      <c r="R317" s="38" t="n">
        <v>59.93615</v>
      </c>
      <c r="S317" s="39" t="n">
        <v>2.17385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MG317" s="0"/>
      <c r="AMH317" s="0"/>
      <c r="AMI317" s="0"/>
      <c r="AMJ317" s="0"/>
    </row>
    <row r="318" s="4" customFormat="true" ht="35.6" hidden="false" customHeight="false" outlineLevel="0" collapsed="false">
      <c r="A318" s="23" t="s">
        <v>21</v>
      </c>
      <c r="B318" s="24" t="n">
        <v>7964</v>
      </c>
      <c r="C318" s="25" t="n">
        <f aca="false">VLOOKUP(B318,[1]Planilha8!$X$4:$Y$6629,2,0)</f>
        <v>2039878</v>
      </c>
      <c r="D318" s="26" t="s">
        <v>82</v>
      </c>
      <c r="E318" s="26" t="str">
        <f aca="false">VLOOKUP(B318,[1]Planilha8!$X$4:$Z$6629,3,0)</f>
        <v>ALMOXARIFADO</v>
      </c>
      <c r="F318" s="26" t="str">
        <f aca="false">VLOOKUP(B318,[1]Planilha8!$X$4:$AD$6629,7,0)</f>
        <v>BOM</v>
      </c>
      <c r="G318" s="27" t="n">
        <v>41355</v>
      </c>
      <c r="H318" s="28" t="n">
        <v>62.11</v>
      </c>
      <c r="I318" s="29" t="s">
        <v>23</v>
      </c>
      <c r="J318" s="30" t="s">
        <v>83</v>
      </c>
      <c r="K318" s="31" t="n">
        <v>224317</v>
      </c>
      <c r="L318" s="32" t="n">
        <v>2013000428</v>
      </c>
      <c r="M318" s="33" t="n">
        <v>43465</v>
      </c>
      <c r="N318" s="34" t="n">
        <v>59.93615</v>
      </c>
      <c r="O318" s="35" t="n">
        <v>0.5</v>
      </c>
      <c r="P318" s="36" t="n">
        <v>0.0416666666666667</v>
      </c>
      <c r="Q318" s="37" t="n">
        <v>0</v>
      </c>
      <c r="R318" s="38" t="n">
        <v>59.93615</v>
      </c>
      <c r="S318" s="39" t="n">
        <v>2.17385</v>
      </c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MG318" s="0"/>
      <c r="AMH318" s="0"/>
      <c r="AMI318" s="0"/>
      <c r="AMJ318" s="0"/>
    </row>
    <row r="319" s="4" customFormat="true" ht="69.35" hidden="false" customHeight="false" outlineLevel="0" collapsed="false">
      <c r="A319" s="23" t="s">
        <v>21</v>
      </c>
      <c r="B319" s="24" t="n">
        <v>7965</v>
      </c>
      <c r="C319" s="25" t="n">
        <f aca="false">VLOOKUP(B319,[1]Planilha8!$X$4:$Y$6629,2,0)</f>
        <v>2039879</v>
      </c>
      <c r="D319" s="26" t="s">
        <v>84</v>
      </c>
      <c r="E319" s="26" t="str">
        <f aca="false">VLOOKUP(B319,[1]Planilha8!$X$4:$Z$6629,3,0)</f>
        <v>UNIDADE DE TERAPIA INTENSIVA</v>
      </c>
      <c r="F319" s="26" t="str">
        <f aca="false">VLOOKUP(B319,[1]Planilha8!$X$4:$AD$6629,7,0)</f>
        <v>BOM</v>
      </c>
      <c r="G319" s="27" t="n">
        <v>41355</v>
      </c>
      <c r="H319" s="28" t="n">
        <v>1555.02</v>
      </c>
      <c r="I319" s="29" t="s">
        <v>23</v>
      </c>
      <c r="J319" s="30" t="s">
        <v>83</v>
      </c>
      <c r="K319" s="31" t="n">
        <v>224317</v>
      </c>
      <c r="L319" s="32" t="n">
        <v>2013000428</v>
      </c>
      <c r="M319" s="33" t="n">
        <v>43465</v>
      </c>
      <c r="N319" s="34" t="n">
        <v>1527.60778846157</v>
      </c>
      <c r="O319" s="35" t="n">
        <v>0.5</v>
      </c>
      <c r="P319" s="36" t="n">
        <v>0.0416666666666667</v>
      </c>
      <c r="Q319" s="37" t="n">
        <v>0</v>
      </c>
      <c r="R319" s="38" t="n">
        <v>1527.60778846157</v>
      </c>
      <c r="S319" s="39" t="n">
        <v>27.4122115384268</v>
      </c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MG319" s="0"/>
      <c r="AMH319" s="0"/>
      <c r="AMI319" s="0"/>
      <c r="AMJ319" s="0"/>
    </row>
    <row r="320" s="4" customFormat="true" ht="69.35" hidden="false" customHeight="false" outlineLevel="0" collapsed="false">
      <c r="A320" s="23" t="s">
        <v>21</v>
      </c>
      <c r="B320" s="24" t="n">
        <v>7966</v>
      </c>
      <c r="C320" s="25" t="n">
        <f aca="false">VLOOKUP(B320,[1]Planilha8!$X$4:$Y$6629,2,0)</f>
        <v>2039880</v>
      </c>
      <c r="D320" s="26" t="s">
        <v>84</v>
      </c>
      <c r="E320" s="26" t="str">
        <f aca="false">VLOOKUP(B320,[1]Planilha8!$X$4:$Z$6629,3,0)</f>
        <v>UNIDADE DE TERAPIA INTENSIVA</v>
      </c>
      <c r="F320" s="26" t="str">
        <f aca="false">VLOOKUP(B320,[1]Planilha8!$X$4:$AD$6629,7,0)</f>
        <v>BOM</v>
      </c>
      <c r="G320" s="27" t="n">
        <v>41355</v>
      </c>
      <c r="H320" s="28" t="n">
        <v>1555.02</v>
      </c>
      <c r="I320" s="29" t="s">
        <v>23</v>
      </c>
      <c r="J320" s="30" t="s">
        <v>83</v>
      </c>
      <c r="K320" s="31" t="n">
        <v>224317</v>
      </c>
      <c r="L320" s="32" t="n">
        <v>2013000428</v>
      </c>
      <c r="M320" s="33" t="n">
        <v>43465</v>
      </c>
      <c r="N320" s="34" t="n">
        <v>1527.60778846157</v>
      </c>
      <c r="O320" s="35" t="n">
        <v>0.5</v>
      </c>
      <c r="P320" s="36" t="n">
        <v>0.0416666666666667</v>
      </c>
      <c r="Q320" s="37" t="n">
        <v>0</v>
      </c>
      <c r="R320" s="38" t="n">
        <v>1527.60778846157</v>
      </c>
      <c r="S320" s="39" t="n">
        <v>27.4122115384268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MG320" s="0"/>
      <c r="AMH320" s="0"/>
      <c r="AMI320" s="0"/>
      <c r="AMJ320" s="0"/>
    </row>
    <row r="321" s="4" customFormat="true" ht="69.35" hidden="false" customHeight="false" outlineLevel="0" collapsed="false">
      <c r="A321" s="23" t="s">
        <v>21</v>
      </c>
      <c r="B321" s="24" t="n">
        <v>7967</v>
      </c>
      <c r="C321" s="25" t="n">
        <f aca="false">VLOOKUP(B321,[1]Planilha8!$X$4:$Y$6629,2,0)</f>
        <v>2039881</v>
      </c>
      <c r="D321" s="26" t="s">
        <v>84</v>
      </c>
      <c r="E321" s="26" t="str">
        <f aca="false">VLOOKUP(B321,[1]Planilha8!$X$4:$Z$6629,3,0)</f>
        <v>UNIDADE DE TERAPIA INTENSIVA</v>
      </c>
      <c r="F321" s="26" t="str">
        <f aca="false">VLOOKUP(B321,[1]Planilha8!$X$4:$AD$6629,7,0)</f>
        <v>BOM</v>
      </c>
      <c r="G321" s="27" t="n">
        <v>41355</v>
      </c>
      <c r="H321" s="28" t="n">
        <v>1555.02</v>
      </c>
      <c r="I321" s="29" t="s">
        <v>23</v>
      </c>
      <c r="J321" s="30" t="s">
        <v>83</v>
      </c>
      <c r="K321" s="31" t="n">
        <v>224317</v>
      </c>
      <c r="L321" s="32" t="n">
        <v>2013000428</v>
      </c>
      <c r="M321" s="33" t="n">
        <v>43465</v>
      </c>
      <c r="N321" s="34" t="n">
        <v>1527.60778846157</v>
      </c>
      <c r="O321" s="35" t="n">
        <v>0.5</v>
      </c>
      <c r="P321" s="36" t="n">
        <v>0.0416666666666667</v>
      </c>
      <c r="Q321" s="37" t="n">
        <v>0</v>
      </c>
      <c r="R321" s="38" t="n">
        <v>1527.60778846157</v>
      </c>
      <c r="S321" s="39" t="n">
        <v>27.4122115384268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MG321" s="0"/>
      <c r="AMH321" s="0"/>
      <c r="AMI321" s="0"/>
      <c r="AMJ321" s="0"/>
    </row>
    <row r="322" s="4" customFormat="true" ht="69.35" hidden="false" customHeight="false" outlineLevel="0" collapsed="false">
      <c r="A322" s="23" t="s">
        <v>21</v>
      </c>
      <c r="B322" s="24" t="n">
        <v>7968</v>
      </c>
      <c r="C322" s="25" t="n">
        <f aca="false">VLOOKUP(B322,[1]Planilha8!$X$4:$Y$6629,2,0)</f>
        <v>2039882</v>
      </c>
      <c r="D322" s="26" t="s">
        <v>84</v>
      </c>
      <c r="E322" s="26" t="str">
        <f aca="false">VLOOKUP(B322,[1]Planilha8!$X$4:$Z$6629,3,0)</f>
        <v>UNIDADE DE TERAPIA INTENSIVA</v>
      </c>
      <c r="F322" s="26" t="str">
        <f aca="false">VLOOKUP(B322,[1]Planilha8!$X$4:$AD$6629,7,0)</f>
        <v>BOM</v>
      </c>
      <c r="G322" s="27" t="n">
        <v>41355</v>
      </c>
      <c r="H322" s="28" t="n">
        <v>1555.02</v>
      </c>
      <c r="I322" s="29" t="s">
        <v>23</v>
      </c>
      <c r="J322" s="30" t="s">
        <v>83</v>
      </c>
      <c r="K322" s="31" t="n">
        <v>224317</v>
      </c>
      <c r="L322" s="32" t="n">
        <v>2013000428</v>
      </c>
      <c r="M322" s="33" t="n">
        <v>43465</v>
      </c>
      <c r="N322" s="34" t="n">
        <v>1527.60778846157</v>
      </c>
      <c r="O322" s="35" t="n">
        <v>0.5</v>
      </c>
      <c r="P322" s="36" t="n">
        <v>0.0416666666666667</v>
      </c>
      <c r="Q322" s="37" t="n">
        <v>0</v>
      </c>
      <c r="R322" s="38" t="n">
        <v>1527.60778846157</v>
      </c>
      <c r="S322" s="39" t="n">
        <v>27.4122115384268</v>
      </c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MG322" s="0"/>
      <c r="AMH322" s="0"/>
      <c r="AMI322" s="0"/>
      <c r="AMJ322" s="0"/>
    </row>
    <row r="323" s="4" customFormat="true" ht="69.35" hidden="false" customHeight="false" outlineLevel="0" collapsed="false">
      <c r="A323" s="23" t="s">
        <v>21</v>
      </c>
      <c r="B323" s="24" t="n">
        <v>7969</v>
      </c>
      <c r="C323" s="25" t="n">
        <f aca="false">VLOOKUP(B323,[1]Planilha8!$X$4:$Y$6629,2,0)</f>
        <v>2039883</v>
      </c>
      <c r="D323" s="26" t="s">
        <v>84</v>
      </c>
      <c r="E323" s="26" t="str">
        <f aca="false">VLOOKUP(B323,[1]Planilha8!$X$4:$Z$6629,3,0)</f>
        <v>UNIDADE DE TERAPIA INTENSIVA</v>
      </c>
      <c r="F323" s="26" t="str">
        <f aca="false">VLOOKUP(B323,[1]Planilha8!$X$4:$AD$6629,7,0)</f>
        <v>BOM</v>
      </c>
      <c r="G323" s="27" t="n">
        <v>41355</v>
      </c>
      <c r="H323" s="28" t="n">
        <v>1555.02</v>
      </c>
      <c r="I323" s="29" t="s">
        <v>23</v>
      </c>
      <c r="J323" s="30" t="s">
        <v>83</v>
      </c>
      <c r="K323" s="31" t="n">
        <v>224317</v>
      </c>
      <c r="L323" s="32" t="n">
        <v>2013000428</v>
      </c>
      <c r="M323" s="33" t="n">
        <v>43465</v>
      </c>
      <c r="N323" s="34" t="n">
        <v>1527.60778846157</v>
      </c>
      <c r="O323" s="35" t="n">
        <v>0.5</v>
      </c>
      <c r="P323" s="36" t="n">
        <v>0.0416666666666667</v>
      </c>
      <c r="Q323" s="37" t="n">
        <v>0</v>
      </c>
      <c r="R323" s="38" t="n">
        <v>1527.60778846157</v>
      </c>
      <c r="S323" s="39" t="n">
        <v>27.4122115384268</v>
      </c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MG323" s="0"/>
      <c r="AMH323" s="0"/>
      <c r="AMI323" s="0"/>
      <c r="AMJ323" s="0"/>
    </row>
    <row r="324" s="4" customFormat="true" ht="69.35" hidden="false" customHeight="false" outlineLevel="0" collapsed="false">
      <c r="A324" s="23" t="s">
        <v>21</v>
      </c>
      <c r="B324" s="24" t="n">
        <v>7970</v>
      </c>
      <c r="C324" s="25" t="n">
        <f aca="false">VLOOKUP(B324,[1]Planilha8!$X$4:$Y$6629,2,0)</f>
        <v>2039884</v>
      </c>
      <c r="D324" s="26" t="s">
        <v>84</v>
      </c>
      <c r="E324" s="26" t="str">
        <f aca="false">VLOOKUP(B324,[1]Planilha8!$X$4:$Z$6629,3,0)</f>
        <v>UNIDADE DE TERAPIA INTENSIVA</v>
      </c>
      <c r="F324" s="26" t="str">
        <f aca="false">VLOOKUP(B324,[1]Planilha8!$X$4:$AD$6629,7,0)</f>
        <v>BOM</v>
      </c>
      <c r="G324" s="27" t="n">
        <v>41355</v>
      </c>
      <c r="H324" s="28" t="n">
        <v>1555.02</v>
      </c>
      <c r="I324" s="29" t="s">
        <v>23</v>
      </c>
      <c r="J324" s="30" t="s">
        <v>83</v>
      </c>
      <c r="K324" s="31" t="n">
        <v>224317</v>
      </c>
      <c r="L324" s="32" t="n">
        <v>2013000428</v>
      </c>
      <c r="M324" s="33" t="n">
        <v>43465</v>
      </c>
      <c r="N324" s="34" t="n">
        <v>1527.60778846157</v>
      </c>
      <c r="O324" s="35" t="n">
        <v>0.5</v>
      </c>
      <c r="P324" s="36" t="n">
        <v>0.0416666666666667</v>
      </c>
      <c r="Q324" s="37" t="n">
        <v>0</v>
      </c>
      <c r="R324" s="38" t="n">
        <v>1527.60778846157</v>
      </c>
      <c r="S324" s="39" t="n">
        <v>27.4122115384268</v>
      </c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MG324" s="0"/>
      <c r="AMH324" s="0"/>
      <c r="AMI324" s="0"/>
      <c r="AMJ324" s="0"/>
    </row>
    <row r="325" s="4" customFormat="true" ht="69.35" hidden="false" customHeight="false" outlineLevel="0" collapsed="false">
      <c r="A325" s="23" t="s">
        <v>21</v>
      </c>
      <c r="B325" s="24" t="n">
        <v>7971</v>
      </c>
      <c r="C325" s="25" t="n">
        <f aca="false">VLOOKUP(B325,[1]Planilha8!$X$4:$Y$6629,2,0)</f>
        <v>2039885</v>
      </c>
      <c r="D325" s="26" t="s">
        <v>84</v>
      </c>
      <c r="E325" s="26" t="str">
        <f aca="false">VLOOKUP(B325,[1]Planilha8!$X$4:$Z$6629,3,0)</f>
        <v>UNIDADE DE TERAPIA INTENSIVA</v>
      </c>
      <c r="F325" s="26" t="str">
        <f aca="false">VLOOKUP(B325,[1]Planilha8!$X$4:$AD$6629,7,0)</f>
        <v>BOM</v>
      </c>
      <c r="G325" s="27" t="n">
        <v>41355</v>
      </c>
      <c r="H325" s="28" t="n">
        <v>1555.02</v>
      </c>
      <c r="I325" s="29" t="s">
        <v>23</v>
      </c>
      <c r="J325" s="30" t="s">
        <v>83</v>
      </c>
      <c r="K325" s="31" t="n">
        <v>224317</v>
      </c>
      <c r="L325" s="32" t="n">
        <v>2013000428</v>
      </c>
      <c r="M325" s="33" t="n">
        <v>43465</v>
      </c>
      <c r="N325" s="34" t="n">
        <v>1527.60778846157</v>
      </c>
      <c r="O325" s="35" t="n">
        <v>0.5</v>
      </c>
      <c r="P325" s="36" t="n">
        <v>0.0416666666666667</v>
      </c>
      <c r="Q325" s="37" t="n">
        <v>0</v>
      </c>
      <c r="R325" s="38" t="n">
        <v>1527.60778846157</v>
      </c>
      <c r="S325" s="39" t="n">
        <v>27.4122115384268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MG325" s="0"/>
      <c r="AMH325" s="0"/>
      <c r="AMI325" s="0"/>
      <c r="AMJ325" s="0"/>
    </row>
    <row r="326" s="4" customFormat="true" ht="69.35" hidden="false" customHeight="false" outlineLevel="0" collapsed="false">
      <c r="A326" s="23" t="s">
        <v>21</v>
      </c>
      <c r="B326" s="24" t="n">
        <v>7972</v>
      </c>
      <c r="C326" s="25" t="n">
        <f aca="false">VLOOKUP(B326,[1]Planilha8!$X$4:$Y$6629,2,0)</f>
        <v>2039886</v>
      </c>
      <c r="D326" s="26" t="s">
        <v>84</v>
      </c>
      <c r="E326" s="26" t="str">
        <f aca="false">VLOOKUP(B326,[1]Planilha8!$X$4:$Z$6629,3,0)</f>
        <v>UNIDADE DE TERAPIA INTENSIVA</v>
      </c>
      <c r="F326" s="26" t="str">
        <f aca="false">VLOOKUP(B326,[1]Planilha8!$X$4:$AD$6629,7,0)</f>
        <v>BOM</v>
      </c>
      <c r="G326" s="27" t="n">
        <v>41355</v>
      </c>
      <c r="H326" s="28" t="n">
        <v>1555.02</v>
      </c>
      <c r="I326" s="29" t="s">
        <v>23</v>
      </c>
      <c r="J326" s="30" t="s">
        <v>83</v>
      </c>
      <c r="K326" s="31" t="n">
        <v>224317</v>
      </c>
      <c r="L326" s="32" t="n">
        <v>2013000428</v>
      </c>
      <c r="M326" s="33" t="n">
        <v>43465</v>
      </c>
      <c r="N326" s="34" t="n">
        <v>1527.60778846157</v>
      </c>
      <c r="O326" s="35" t="n">
        <v>0.5</v>
      </c>
      <c r="P326" s="36" t="n">
        <v>0.0416666666666667</v>
      </c>
      <c r="Q326" s="37" t="n">
        <v>0</v>
      </c>
      <c r="R326" s="38" t="n">
        <v>1527.60778846157</v>
      </c>
      <c r="S326" s="39" t="n">
        <v>27.4122115384268</v>
      </c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MG326" s="0"/>
      <c r="AMH326" s="0"/>
      <c r="AMI326" s="0"/>
      <c r="AMJ326" s="0"/>
    </row>
    <row r="327" s="4" customFormat="true" ht="69.35" hidden="false" customHeight="false" outlineLevel="0" collapsed="false">
      <c r="A327" s="23" t="s">
        <v>21</v>
      </c>
      <c r="B327" s="24" t="n">
        <v>7973</v>
      </c>
      <c r="C327" s="25" t="n">
        <f aca="false">VLOOKUP(B327,[1]Planilha8!$X$4:$Y$6629,2,0)</f>
        <v>2039887</v>
      </c>
      <c r="D327" s="26" t="s">
        <v>84</v>
      </c>
      <c r="E327" s="26" t="str">
        <f aca="false">VLOOKUP(B327,[1]Planilha8!$X$4:$Z$6629,3,0)</f>
        <v>UNIDADE DE TERAPIA INTENSIVA</v>
      </c>
      <c r="F327" s="26" t="str">
        <f aca="false">VLOOKUP(B327,[1]Planilha8!$X$4:$AD$6629,7,0)</f>
        <v>BOM</v>
      </c>
      <c r="G327" s="27" t="n">
        <v>41355</v>
      </c>
      <c r="H327" s="28" t="n">
        <v>1555.02</v>
      </c>
      <c r="I327" s="29" t="s">
        <v>23</v>
      </c>
      <c r="J327" s="30" t="s">
        <v>83</v>
      </c>
      <c r="K327" s="31" t="n">
        <v>224317</v>
      </c>
      <c r="L327" s="32" t="n">
        <v>2013000428</v>
      </c>
      <c r="M327" s="33" t="n">
        <v>43465</v>
      </c>
      <c r="N327" s="34" t="n">
        <v>1527.60778846157</v>
      </c>
      <c r="O327" s="35" t="n">
        <v>0.5</v>
      </c>
      <c r="P327" s="36" t="n">
        <v>0.0416666666666667</v>
      </c>
      <c r="Q327" s="37" t="n">
        <v>0</v>
      </c>
      <c r="R327" s="38" t="n">
        <v>1527.60778846157</v>
      </c>
      <c r="S327" s="39" t="n">
        <v>27.4122115384268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MG327" s="0"/>
      <c r="AMH327" s="0"/>
      <c r="AMI327" s="0"/>
      <c r="AMJ327" s="0"/>
    </row>
    <row r="328" s="4" customFormat="true" ht="69.35" hidden="false" customHeight="false" outlineLevel="0" collapsed="false">
      <c r="A328" s="23" t="s">
        <v>21</v>
      </c>
      <c r="B328" s="24" t="n">
        <v>7974</v>
      </c>
      <c r="C328" s="25" t="n">
        <f aca="false">VLOOKUP(B328,[1]Planilha8!$X$4:$Y$6629,2,0)</f>
        <v>2039888</v>
      </c>
      <c r="D328" s="26" t="s">
        <v>84</v>
      </c>
      <c r="E328" s="26" t="str">
        <f aca="false">VLOOKUP(B328,[1]Planilha8!$X$4:$Z$6629,3,0)</f>
        <v>UNIDADE DE TERAPIA INTENSIVA</v>
      </c>
      <c r="F328" s="26" t="str">
        <f aca="false">VLOOKUP(B328,[1]Planilha8!$X$4:$AD$6629,7,0)</f>
        <v>BOM</v>
      </c>
      <c r="G328" s="27" t="n">
        <v>41355</v>
      </c>
      <c r="H328" s="28" t="n">
        <v>1555.02</v>
      </c>
      <c r="I328" s="29" t="s">
        <v>23</v>
      </c>
      <c r="J328" s="30" t="s">
        <v>83</v>
      </c>
      <c r="K328" s="31" t="n">
        <v>224317</v>
      </c>
      <c r="L328" s="32" t="n">
        <v>2013000428</v>
      </c>
      <c r="M328" s="33" t="n">
        <v>43465</v>
      </c>
      <c r="N328" s="34" t="n">
        <v>1527.60778846157</v>
      </c>
      <c r="O328" s="35" t="n">
        <v>0.5</v>
      </c>
      <c r="P328" s="36" t="n">
        <v>0.0416666666666667</v>
      </c>
      <c r="Q328" s="37" t="n">
        <v>0</v>
      </c>
      <c r="R328" s="38" t="n">
        <v>1527.60778846157</v>
      </c>
      <c r="S328" s="39" t="n">
        <v>27.4122115384268</v>
      </c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MG328" s="0"/>
      <c r="AMH328" s="0"/>
      <c r="AMI328" s="0"/>
      <c r="AMJ328" s="0"/>
    </row>
    <row r="329" s="4" customFormat="true" ht="69.35" hidden="false" customHeight="false" outlineLevel="0" collapsed="false">
      <c r="A329" s="23" t="s">
        <v>21</v>
      </c>
      <c r="B329" s="24" t="n">
        <v>7975</v>
      </c>
      <c r="C329" s="25" t="n">
        <f aca="false">VLOOKUP(B329,[1]Planilha8!$X$4:$Y$6629,2,0)</f>
        <v>2039889</v>
      </c>
      <c r="D329" s="26" t="s">
        <v>84</v>
      </c>
      <c r="E329" s="26" t="str">
        <f aca="false">VLOOKUP(B329,[1]Planilha8!$X$4:$Z$6629,3,0)</f>
        <v>UNIDADE DE TERAPIA INTENSIVA</v>
      </c>
      <c r="F329" s="26" t="str">
        <f aca="false">VLOOKUP(B329,[1]Planilha8!$X$4:$AD$6629,7,0)</f>
        <v>BOM</v>
      </c>
      <c r="G329" s="27" t="n">
        <v>41355</v>
      </c>
      <c r="H329" s="28" t="n">
        <v>1555.02</v>
      </c>
      <c r="I329" s="29" t="s">
        <v>23</v>
      </c>
      <c r="J329" s="30" t="s">
        <v>83</v>
      </c>
      <c r="K329" s="31" t="n">
        <v>224317</v>
      </c>
      <c r="L329" s="32" t="n">
        <v>2013000428</v>
      </c>
      <c r="M329" s="33" t="n">
        <v>43465</v>
      </c>
      <c r="N329" s="34" t="n">
        <v>1527.60778846157</v>
      </c>
      <c r="O329" s="35" t="n">
        <v>0.5</v>
      </c>
      <c r="P329" s="36" t="n">
        <v>0.0416666666666667</v>
      </c>
      <c r="Q329" s="37" t="n">
        <v>0</v>
      </c>
      <c r="R329" s="38" t="n">
        <v>1527.60778846157</v>
      </c>
      <c r="S329" s="39" t="n">
        <v>27.4122115384268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MG329" s="0"/>
      <c r="AMH329" s="0"/>
      <c r="AMI329" s="0"/>
      <c r="AMJ329" s="0"/>
    </row>
    <row r="330" s="4" customFormat="true" ht="69.35" hidden="false" customHeight="false" outlineLevel="0" collapsed="false">
      <c r="A330" s="23" t="s">
        <v>21</v>
      </c>
      <c r="B330" s="24" t="n">
        <v>7976</v>
      </c>
      <c r="C330" s="25" t="n">
        <f aca="false">VLOOKUP(B330,[1]Planilha8!$X$4:$Y$6629,2,0)</f>
        <v>2039890</v>
      </c>
      <c r="D330" s="26" t="s">
        <v>84</v>
      </c>
      <c r="E330" s="26" t="str">
        <f aca="false">VLOOKUP(B330,[1]Planilha8!$X$4:$Z$6629,3,0)</f>
        <v>UNIDADE DE TERAPIA INTENSIVA</v>
      </c>
      <c r="F330" s="26" t="str">
        <f aca="false">VLOOKUP(B330,[1]Planilha8!$X$4:$AD$6629,7,0)</f>
        <v>BOM</v>
      </c>
      <c r="G330" s="27" t="n">
        <v>41355</v>
      </c>
      <c r="H330" s="28" t="n">
        <v>1555.02</v>
      </c>
      <c r="I330" s="29" t="s">
        <v>23</v>
      </c>
      <c r="J330" s="30" t="s">
        <v>83</v>
      </c>
      <c r="K330" s="31" t="n">
        <v>224317</v>
      </c>
      <c r="L330" s="32" t="n">
        <v>2013000428</v>
      </c>
      <c r="M330" s="33" t="n">
        <v>43465</v>
      </c>
      <c r="N330" s="34" t="n">
        <v>1527.60778846157</v>
      </c>
      <c r="O330" s="35" t="n">
        <v>0.5</v>
      </c>
      <c r="P330" s="36" t="n">
        <v>0.0416666666666667</v>
      </c>
      <c r="Q330" s="37" t="n">
        <v>0</v>
      </c>
      <c r="R330" s="38" t="n">
        <v>1527.60778846157</v>
      </c>
      <c r="S330" s="39" t="n">
        <v>27.4122115384268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MG330" s="0"/>
      <c r="AMH330" s="0"/>
      <c r="AMI330" s="0"/>
      <c r="AMJ330" s="0"/>
    </row>
    <row r="331" s="4" customFormat="true" ht="35.6" hidden="false" customHeight="false" outlineLevel="0" collapsed="false">
      <c r="A331" s="23" t="s">
        <v>21</v>
      </c>
      <c r="B331" s="24" t="n">
        <v>7977</v>
      </c>
      <c r="C331" s="25" t="n">
        <f aca="false">VLOOKUP(B331,[1]Planilha8!$X$4:$Y$6629,2,0)</f>
        <v>2039891</v>
      </c>
      <c r="D331" s="26" t="s">
        <v>84</v>
      </c>
      <c r="E331" s="26" t="str">
        <f aca="false">VLOOKUP(B331,[1]Planilha8!$X$4:$Z$6629,3,0)</f>
        <v>ASTEC</v>
      </c>
      <c r="F331" s="26" t="str">
        <f aca="false">VLOOKUP(B331,[1]Planilha8!$X$4:$AD$6629,7,0)</f>
        <v>BOM</v>
      </c>
      <c r="G331" s="27" t="n">
        <v>41355</v>
      </c>
      <c r="H331" s="28" t="n">
        <v>1555.02</v>
      </c>
      <c r="I331" s="29" t="s">
        <v>23</v>
      </c>
      <c r="J331" s="30" t="s">
        <v>83</v>
      </c>
      <c r="K331" s="31" t="n">
        <v>224317</v>
      </c>
      <c r="L331" s="32" t="n">
        <v>2013000428</v>
      </c>
      <c r="M331" s="33" t="n">
        <v>43465</v>
      </c>
      <c r="N331" s="34" t="n">
        <v>1527.60778846157</v>
      </c>
      <c r="O331" s="35" t="n">
        <v>0.5</v>
      </c>
      <c r="P331" s="36" t="n">
        <v>0.0416666666666667</v>
      </c>
      <c r="Q331" s="37" t="n">
        <v>0</v>
      </c>
      <c r="R331" s="38" t="n">
        <v>1527.60778846157</v>
      </c>
      <c r="S331" s="39" t="n">
        <v>27.4122115384268</v>
      </c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MG331" s="0"/>
      <c r="AMH331" s="0"/>
      <c r="AMI331" s="0"/>
      <c r="AMJ331" s="0"/>
    </row>
    <row r="332" s="4" customFormat="true" ht="69.35" hidden="false" customHeight="false" outlineLevel="0" collapsed="false">
      <c r="A332" s="23" t="s">
        <v>21</v>
      </c>
      <c r="B332" s="24" t="n">
        <v>7978</v>
      </c>
      <c r="C332" s="25" t="n">
        <f aca="false">VLOOKUP(B332,[1]Planilha8!$X$4:$Y$6629,2,0)</f>
        <v>2039892</v>
      </c>
      <c r="D332" s="26" t="s">
        <v>85</v>
      </c>
      <c r="E332" s="26" t="str">
        <f aca="false">VLOOKUP(B332,[1]Planilha8!$X$4:$Z$6629,3,0)</f>
        <v>UNIDADE DE TERAPIA INTENSIVA</v>
      </c>
      <c r="F332" s="26" t="str">
        <f aca="false">VLOOKUP(B332,[1]Planilha8!$X$4:$AD$6629,7,0)</f>
        <v>BOM</v>
      </c>
      <c r="G332" s="27" t="n">
        <v>41355</v>
      </c>
      <c r="H332" s="28" t="n">
        <v>369.87</v>
      </c>
      <c r="I332" s="29" t="s">
        <v>23</v>
      </c>
      <c r="J332" s="30" t="s">
        <v>83</v>
      </c>
      <c r="K332" s="31" t="n">
        <v>224317</v>
      </c>
      <c r="L332" s="32" t="n">
        <v>2013000428</v>
      </c>
      <c r="M332" s="33" t="n">
        <v>43465</v>
      </c>
      <c r="N332" s="34" t="n">
        <v>212.497427884615</v>
      </c>
      <c r="O332" s="35" t="n">
        <v>0.25</v>
      </c>
      <c r="P332" s="36" t="n">
        <v>0.0208333333333333</v>
      </c>
      <c r="Q332" s="37" t="n">
        <v>7.705625</v>
      </c>
      <c r="R332" s="38" t="n">
        <v>220.203052884615</v>
      </c>
      <c r="S332" s="39" t="n">
        <v>149.666947115385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MG332" s="0"/>
      <c r="AMH332" s="0"/>
      <c r="AMI332" s="0"/>
      <c r="AMJ332" s="0"/>
    </row>
    <row r="333" s="4" customFormat="true" ht="69.35" hidden="false" customHeight="false" outlineLevel="0" collapsed="false">
      <c r="A333" s="23" t="s">
        <v>21</v>
      </c>
      <c r="B333" s="24" t="n">
        <v>7979</v>
      </c>
      <c r="C333" s="25" t="n">
        <f aca="false">VLOOKUP(B333,[1]Planilha8!$X$4:$Y$6629,2,0)</f>
        <v>2039893</v>
      </c>
      <c r="D333" s="26" t="s">
        <v>85</v>
      </c>
      <c r="E333" s="26" t="str">
        <f aca="false">VLOOKUP(B333,[1]Planilha8!$X$4:$Z$6629,3,0)</f>
        <v>UNIDADE DE TERAPIA INTENSIVA</v>
      </c>
      <c r="F333" s="26" t="str">
        <f aca="false">VLOOKUP(B333,[1]Planilha8!$X$4:$AD$6629,7,0)</f>
        <v>BOM</v>
      </c>
      <c r="G333" s="27" t="n">
        <v>41355</v>
      </c>
      <c r="H333" s="28" t="n">
        <v>369.87</v>
      </c>
      <c r="I333" s="29" t="s">
        <v>23</v>
      </c>
      <c r="J333" s="30" t="s">
        <v>83</v>
      </c>
      <c r="K333" s="31" t="n">
        <v>224317</v>
      </c>
      <c r="L333" s="32" t="n">
        <v>2013000428</v>
      </c>
      <c r="M333" s="33" t="n">
        <v>43465</v>
      </c>
      <c r="N333" s="34" t="n">
        <v>212.497427884615</v>
      </c>
      <c r="O333" s="35" t="n">
        <v>0.25</v>
      </c>
      <c r="P333" s="36" t="n">
        <v>0.0208333333333333</v>
      </c>
      <c r="Q333" s="37" t="n">
        <v>7.705625</v>
      </c>
      <c r="R333" s="38" t="n">
        <v>220.203052884615</v>
      </c>
      <c r="S333" s="39" t="n">
        <v>149.666947115385</v>
      </c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MG333" s="0"/>
      <c r="AMH333" s="0"/>
      <c r="AMI333" s="0"/>
      <c r="AMJ333" s="0"/>
    </row>
    <row r="334" s="4" customFormat="true" ht="69.35" hidden="false" customHeight="false" outlineLevel="0" collapsed="false">
      <c r="A334" s="23" t="s">
        <v>21</v>
      </c>
      <c r="B334" s="24" t="n">
        <v>7980</v>
      </c>
      <c r="C334" s="25" t="n">
        <f aca="false">VLOOKUP(B334,[1]Planilha8!$X$4:$Y$6629,2,0)</f>
        <v>2039894</v>
      </c>
      <c r="D334" s="26" t="s">
        <v>85</v>
      </c>
      <c r="E334" s="26" t="str">
        <f aca="false">VLOOKUP(B334,[1]Planilha8!$X$4:$Z$6629,3,0)</f>
        <v>UNIDADE DE TERAPIA INTENSIVA</v>
      </c>
      <c r="F334" s="26" t="str">
        <f aca="false">VLOOKUP(B334,[1]Planilha8!$X$4:$AD$6629,7,0)</f>
        <v>BOM</v>
      </c>
      <c r="G334" s="27" t="n">
        <v>41355</v>
      </c>
      <c r="H334" s="28" t="n">
        <v>369.87</v>
      </c>
      <c r="I334" s="29" t="s">
        <v>23</v>
      </c>
      <c r="J334" s="30" t="s">
        <v>83</v>
      </c>
      <c r="K334" s="31" t="n">
        <v>224317</v>
      </c>
      <c r="L334" s="32" t="n">
        <v>2013000428</v>
      </c>
      <c r="M334" s="33" t="n">
        <v>43465</v>
      </c>
      <c r="N334" s="34" t="n">
        <v>212.497427884615</v>
      </c>
      <c r="O334" s="35" t="n">
        <v>0.25</v>
      </c>
      <c r="P334" s="36" t="n">
        <v>0.0208333333333333</v>
      </c>
      <c r="Q334" s="37" t="n">
        <v>7.705625</v>
      </c>
      <c r="R334" s="38" t="n">
        <v>220.203052884615</v>
      </c>
      <c r="S334" s="39" t="n">
        <v>149.666947115385</v>
      </c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MG334" s="0"/>
      <c r="AMH334" s="0"/>
      <c r="AMI334" s="0"/>
      <c r="AMJ334" s="0"/>
    </row>
    <row r="335" s="4" customFormat="true" ht="69.35" hidden="false" customHeight="false" outlineLevel="0" collapsed="false">
      <c r="A335" s="23" t="s">
        <v>21</v>
      </c>
      <c r="B335" s="24" t="n">
        <v>7981</v>
      </c>
      <c r="C335" s="25" t="n">
        <f aca="false">VLOOKUP(B335,[1]Planilha8!$X$4:$Y$6629,2,0)</f>
        <v>2039895</v>
      </c>
      <c r="D335" s="26" t="s">
        <v>85</v>
      </c>
      <c r="E335" s="26" t="str">
        <f aca="false">VLOOKUP(B335,[1]Planilha8!$X$4:$Z$6629,3,0)</f>
        <v>UNIDADE DE TERAPIA INTENSIVA</v>
      </c>
      <c r="F335" s="26" t="str">
        <f aca="false">VLOOKUP(B335,[1]Planilha8!$X$4:$AD$6629,7,0)</f>
        <v>BOM</v>
      </c>
      <c r="G335" s="27" t="n">
        <v>41355</v>
      </c>
      <c r="H335" s="28" t="n">
        <v>369.87</v>
      </c>
      <c r="I335" s="29" t="s">
        <v>23</v>
      </c>
      <c r="J335" s="30" t="s">
        <v>83</v>
      </c>
      <c r="K335" s="31" t="n">
        <v>224317</v>
      </c>
      <c r="L335" s="32" t="n">
        <v>2013000428</v>
      </c>
      <c r="M335" s="33" t="n">
        <v>43465</v>
      </c>
      <c r="N335" s="34" t="n">
        <v>212.497427884615</v>
      </c>
      <c r="O335" s="35" t="n">
        <v>0.25</v>
      </c>
      <c r="P335" s="36" t="n">
        <v>0.0208333333333333</v>
      </c>
      <c r="Q335" s="37" t="n">
        <v>7.705625</v>
      </c>
      <c r="R335" s="38" t="n">
        <v>220.203052884615</v>
      </c>
      <c r="S335" s="39" t="n">
        <v>149.666947115385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MG335" s="0"/>
      <c r="AMH335" s="0"/>
      <c r="AMI335" s="0"/>
      <c r="AMJ335" s="0"/>
    </row>
    <row r="336" s="4" customFormat="true" ht="69.35" hidden="false" customHeight="false" outlineLevel="0" collapsed="false">
      <c r="A336" s="23" t="s">
        <v>21</v>
      </c>
      <c r="B336" s="24" t="n">
        <v>7982</v>
      </c>
      <c r="C336" s="25" t="n">
        <f aca="false">VLOOKUP(B336,[1]Planilha8!$X$4:$Y$6629,2,0)</f>
        <v>2039896</v>
      </c>
      <c r="D336" s="26" t="s">
        <v>85</v>
      </c>
      <c r="E336" s="26" t="str">
        <f aca="false">VLOOKUP(B336,[1]Planilha8!$X$4:$Z$6629,3,0)</f>
        <v>UNIDADE DE TERAPIA INTENSIVA</v>
      </c>
      <c r="F336" s="26" t="str">
        <f aca="false">VLOOKUP(B336,[1]Planilha8!$X$4:$AD$6629,7,0)</f>
        <v>BOM</v>
      </c>
      <c r="G336" s="27" t="n">
        <v>41355</v>
      </c>
      <c r="H336" s="28" t="n">
        <v>369.87</v>
      </c>
      <c r="I336" s="29" t="s">
        <v>23</v>
      </c>
      <c r="J336" s="30" t="s">
        <v>83</v>
      </c>
      <c r="K336" s="31" t="n">
        <v>224317</v>
      </c>
      <c r="L336" s="32" t="n">
        <v>2013000428</v>
      </c>
      <c r="M336" s="33" t="n">
        <v>43465</v>
      </c>
      <c r="N336" s="34" t="n">
        <v>212.497427884615</v>
      </c>
      <c r="O336" s="35" t="n">
        <v>0.25</v>
      </c>
      <c r="P336" s="36" t="n">
        <v>0.0208333333333333</v>
      </c>
      <c r="Q336" s="37" t="n">
        <v>7.705625</v>
      </c>
      <c r="R336" s="38" t="n">
        <v>220.203052884615</v>
      </c>
      <c r="S336" s="39" t="n">
        <v>149.666947115385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MG336" s="0"/>
      <c r="AMH336" s="0"/>
      <c r="AMI336" s="0"/>
      <c r="AMJ336" s="0"/>
    </row>
    <row r="337" s="4" customFormat="true" ht="35.6" hidden="false" customHeight="false" outlineLevel="0" collapsed="false">
      <c r="A337" s="23" t="s">
        <v>21</v>
      </c>
      <c r="B337" s="24" t="n">
        <v>7983</v>
      </c>
      <c r="C337" s="25" t="n">
        <f aca="false">VLOOKUP(B337,[1]Planilha8!$X$4:$Y$6629,2,0)</f>
        <v>2039897</v>
      </c>
      <c r="D337" s="26" t="s">
        <v>85</v>
      </c>
      <c r="E337" s="26" t="str">
        <f aca="false">VLOOKUP(B337,[1]Planilha8!$X$4:$Z$6629,3,0)</f>
        <v>PORTARIA “A'</v>
      </c>
      <c r="F337" s="26" t="str">
        <f aca="false">VLOOKUP(B337,[1]Planilha8!$X$4:$AD$6629,7,0)</f>
        <v>BOM</v>
      </c>
      <c r="G337" s="27" t="n">
        <v>41355</v>
      </c>
      <c r="H337" s="28" t="n">
        <v>369.87</v>
      </c>
      <c r="I337" s="29" t="s">
        <v>23</v>
      </c>
      <c r="J337" s="30" t="s">
        <v>83</v>
      </c>
      <c r="K337" s="31" t="n">
        <v>224317</v>
      </c>
      <c r="L337" s="32" t="n">
        <v>2013000428</v>
      </c>
      <c r="M337" s="33" t="n">
        <v>43465</v>
      </c>
      <c r="N337" s="34" t="n">
        <v>212.497427884615</v>
      </c>
      <c r="O337" s="35" t="n">
        <v>0.25</v>
      </c>
      <c r="P337" s="36" t="n">
        <v>0.0208333333333333</v>
      </c>
      <c r="Q337" s="37" t="n">
        <v>7.705625</v>
      </c>
      <c r="R337" s="38" t="n">
        <v>220.203052884615</v>
      </c>
      <c r="S337" s="39" t="n">
        <v>149.666947115385</v>
      </c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MG337" s="0"/>
      <c r="AMH337" s="0"/>
      <c r="AMI337" s="0"/>
      <c r="AMJ337" s="0"/>
    </row>
    <row r="338" s="4" customFormat="true" ht="69.35" hidden="false" customHeight="false" outlineLevel="0" collapsed="false">
      <c r="A338" s="23" t="s">
        <v>21</v>
      </c>
      <c r="B338" s="24" t="n">
        <v>7984</v>
      </c>
      <c r="C338" s="25" t="n">
        <f aca="false">VLOOKUP(B338,[1]Planilha8!$X$4:$Y$6629,2,0)</f>
        <v>2039898</v>
      </c>
      <c r="D338" s="26" t="s">
        <v>85</v>
      </c>
      <c r="E338" s="26" t="str">
        <f aca="false">VLOOKUP(B338,[1]Planilha8!$X$4:$Z$6629,3,0)</f>
        <v>UNIDADE DE TERAPIA INTENSIVA</v>
      </c>
      <c r="F338" s="26" t="str">
        <f aca="false">VLOOKUP(B338,[1]Planilha8!$X$4:$AD$6629,7,0)</f>
        <v>BOM</v>
      </c>
      <c r="G338" s="27" t="n">
        <v>41355</v>
      </c>
      <c r="H338" s="28" t="n">
        <v>369.87</v>
      </c>
      <c r="I338" s="29" t="s">
        <v>23</v>
      </c>
      <c r="J338" s="30" t="s">
        <v>83</v>
      </c>
      <c r="K338" s="31" t="n">
        <v>224317</v>
      </c>
      <c r="L338" s="32" t="n">
        <v>2013000428</v>
      </c>
      <c r="M338" s="33" t="n">
        <v>43465</v>
      </c>
      <c r="N338" s="34" t="n">
        <v>212.497427884615</v>
      </c>
      <c r="O338" s="35" t="n">
        <v>0.25</v>
      </c>
      <c r="P338" s="36" t="n">
        <v>0.0208333333333333</v>
      </c>
      <c r="Q338" s="37" t="n">
        <v>7.705625</v>
      </c>
      <c r="R338" s="38" t="n">
        <v>220.203052884615</v>
      </c>
      <c r="S338" s="39" t="n">
        <v>149.666947115385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MG338" s="0"/>
      <c r="AMH338" s="0"/>
      <c r="AMI338" s="0"/>
      <c r="AMJ338" s="0"/>
    </row>
    <row r="339" s="4" customFormat="true" ht="69.35" hidden="false" customHeight="false" outlineLevel="0" collapsed="false">
      <c r="A339" s="23" t="s">
        <v>21</v>
      </c>
      <c r="B339" s="24" t="n">
        <v>7985</v>
      </c>
      <c r="C339" s="25" t="n">
        <f aca="false">VLOOKUP(B339,[1]Planilha8!$X$4:$Y$6629,2,0)</f>
        <v>2039899</v>
      </c>
      <c r="D339" s="26" t="s">
        <v>85</v>
      </c>
      <c r="E339" s="26" t="str">
        <f aca="false">VLOOKUP(B339,[1]Planilha8!$X$4:$Z$6629,3,0)</f>
        <v>UNIDADE DE TERAPIA INTENSIVA</v>
      </c>
      <c r="F339" s="26" t="str">
        <f aca="false">VLOOKUP(B339,[1]Planilha8!$X$4:$AD$6629,7,0)</f>
        <v>BOM</v>
      </c>
      <c r="G339" s="27" t="n">
        <v>41355</v>
      </c>
      <c r="H339" s="28" t="n">
        <v>369.87</v>
      </c>
      <c r="I339" s="29" t="s">
        <v>23</v>
      </c>
      <c r="J339" s="30" t="s">
        <v>83</v>
      </c>
      <c r="K339" s="31" t="n">
        <v>224317</v>
      </c>
      <c r="L339" s="32" t="n">
        <v>2013000428</v>
      </c>
      <c r="M339" s="33" t="n">
        <v>43465</v>
      </c>
      <c r="N339" s="34" t="n">
        <v>212.497427884615</v>
      </c>
      <c r="O339" s="35" t="n">
        <v>0.25</v>
      </c>
      <c r="P339" s="36" t="n">
        <v>0.0208333333333333</v>
      </c>
      <c r="Q339" s="37" t="n">
        <v>7.705625</v>
      </c>
      <c r="R339" s="38" t="n">
        <v>220.203052884615</v>
      </c>
      <c r="S339" s="39" t="n">
        <v>149.666947115385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MG339" s="0"/>
      <c r="AMH339" s="0"/>
      <c r="AMI339" s="0"/>
      <c r="AMJ339" s="0"/>
    </row>
    <row r="340" s="4" customFormat="true" ht="69.35" hidden="false" customHeight="false" outlineLevel="0" collapsed="false">
      <c r="A340" s="23" t="s">
        <v>21</v>
      </c>
      <c r="B340" s="24" t="n">
        <v>7986</v>
      </c>
      <c r="C340" s="25" t="n">
        <f aca="false">VLOOKUP(B340,[1]Planilha8!$X$4:$Y$6629,2,0)</f>
        <v>2039900</v>
      </c>
      <c r="D340" s="26" t="s">
        <v>85</v>
      </c>
      <c r="E340" s="26" t="str">
        <f aca="false">VLOOKUP(B340,[1]Planilha8!$X$4:$Z$6629,3,0)</f>
        <v>UNIDADE DE TERAPIA INTENSIVA</v>
      </c>
      <c r="F340" s="26" t="str">
        <f aca="false">VLOOKUP(B340,[1]Planilha8!$X$4:$AD$6629,7,0)</f>
        <v>BOM</v>
      </c>
      <c r="G340" s="27" t="n">
        <v>41355</v>
      </c>
      <c r="H340" s="28" t="n">
        <v>369.87</v>
      </c>
      <c r="I340" s="29" t="s">
        <v>23</v>
      </c>
      <c r="J340" s="30" t="s">
        <v>83</v>
      </c>
      <c r="K340" s="31" t="n">
        <v>224317</v>
      </c>
      <c r="L340" s="32" t="n">
        <v>2013000428</v>
      </c>
      <c r="M340" s="33" t="n">
        <v>43465</v>
      </c>
      <c r="N340" s="34" t="n">
        <v>212.497427884615</v>
      </c>
      <c r="O340" s="35" t="n">
        <v>0.25</v>
      </c>
      <c r="P340" s="36" t="n">
        <v>0.0208333333333333</v>
      </c>
      <c r="Q340" s="37" t="n">
        <v>7.705625</v>
      </c>
      <c r="R340" s="38" t="n">
        <v>220.203052884615</v>
      </c>
      <c r="S340" s="39" t="n">
        <v>149.666947115385</v>
      </c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MG340" s="0"/>
      <c r="AMH340" s="0"/>
      <c r="AMI340" s="0"/>
      <c r="AMJ340" s="0"/>
    </row>
    <row r="341" s="4" customFormat="true" ht="69.35" hidden="false" customHeight="false" outlineLevel="0" collapsed="false">
      <c r="A341" s="23" t="s">
        <v>21</v>
      </c>
      <c r="B341" s="24" t="n">
        <v>7987</v>
      </c>
      <c r="C341" s="25" t="n">
        <f aca="false">VLOOKUP(B341,[1]Planilha8!$X$4:$Y$6629,2,0)</f>
        <v>2039901</v>
      </c>
      <c r="D341" s="26" t="s">
        <v>85</v>
      </c>
      <c r="E341" s="26" t="str">
        <f aca="false">VLOOKUP(B341,[1]Planilha8!$X$4:$Z$6629,3,0)</f>
        <v>UNIDADE DE TERAPIA INTENSIVA</v>
      </c>
      <c r="F341" s="26" t="str">
        <f aca="false">VLOOKUP(B341,[1]Planilha8!$X$4:$AD$6629,7,0)</f>
        <v>BOM</v>
      </c>
      <c r="G341" s="27" t="n">
        <v>41355</v>
      </c>
      <c r="H341" s="28" t="n">
        <v>369.87</v>
      </c>
      <c r="I341" s="29" t="s">
        <v>23</v>
      </c>
      <c r="J341" s="30" t="s">
        <v>83</v>
      </c>
      <c r="K341" s="31" t="n">
        <v>224317</v>
      </c>
      <c r="L341" s="32" t="n">
        <v>2013000428</v>
      </c>
      <c r="M341" s="33" t="n">
        <v>43465</v>
      </c>
      <c r="N341" s="34" t="n">
        <v>212.497427884615</v>
      </c>
      <c r="O341" s="35" t="n">
        <v>0.25</v>
      </c>
      <c r="P341" s="36" t="n">
        <v>0.0208333333333333</v>
      </c>
      <c r="Q341" s="37" t="n">
        <v>7.705625</v>
      </c>
      <c r="R341" s="38" t="n">
        <v>220.203052884615</v>
      </c>
      <c r="S341" s="39" t="n">
        <v>149.666947115385</v>
      </c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MG341" s="0"/>
      <c r="AMH341" s="0"/>
      <c r="AMI341" s="0"/>
      <c r="AMJ341" s="0"/>
    </row>
    <row r="342" s="4" customFormat="true" ht="69.35" hidden="false" customHeight="false" outlineLevel="0" collapsed="false">
      <c r="A342" s="23" t="s">
        <v>21</v>
      </c>
      <c r="B342" s="24" t="n">
        <v>7988</v>
      </c>
      <c r="C342" s="25" t="n">
        <f aca="false">VLOOKUP(B342,[1]Planilha8!$X$4:$Y$6629,2,0)</f>
        <v>2039902</v>
      </c>
      <c r="D342" s="26" t="s">
        <v>85</v>
      </c>
      <c r="E342" s="26" t="str">
        <f aca="false">VLOOKUP(B342,[1]Planilha8!$X$4:$Z$6629,3,0)</f>
        <v>UNIDADE DE TERAPIA INTENSIVA</v>
      </c>
      <c r="F342" s="26" t="str">
        <f aca="false">VLOOKUP(B342,[1]Planilha8!$X$4:$AD$6629,7,0)</f>
        <v>BOM</v>
      </c>
      <c r="G342" s="27" t="n">
        <v>41355</v>
      </c>
      <c r="H342" s="28" t="n">
        <v>369.87</v>
      </c>
      <c r="I342" s="29" t="s">
        <v>23</v>
      </c>
      <c r="J342" s="30" t="s">
        <v>83</v>
      </c>
      <c r="K342" s="31" t="n">
        <v>224317</v>
      </c>
      <c r="L342" s="32" t="n">
        <v>2013000428</v>
      </c>
      <c r="M342" s="33" t="n">
        <v>43465</v>
      </c>
      <c r="N342" s="34" t="n">
        <v>212.497427884615</v>
      </c>
      <c r="O342" s="35" t="n">
        <v>0.25</v>
      </c>
      <c r="P342" s="36" t="n">
        <v>0.0208333333333333</v>
      </c>
      <c r="Q342" s="37" t="n">
        <v>7.705625</v>
      </c>
      <c r="R342" s="38" t="n">
        <v>220.203052884615</v>
      </c>
      <c r="S342" s="39" t="n">
        <v>149.666947115385</v>
      </c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MG342" s="0"/>
      <c r="AMH342" s="0"/>
      <c r="AMI342" s="0"/>
      <c r="AMJ342" s="0"/>
    </row>
    <row r="343" s="4" customFormat="true" ht="69.35" hidden="false" customHeight="false" outlineLevel="0" collapsed="false">
      <c r="A343" s="23" t="s">
        <v>21</v>
      </c>
      <c r="B343" s="24" t="n">
        <v>7989</v>
      </c>
      <c r="C343" s="25" t="n">
        <f aca="false">VLOOKUP(B343,[1]Planilha8!$X$4:$Y$6629,2,0)</f>
        <v>2039903</v>
      </c>
      <c r="D343" s="26" t="s">
        <v>85</v>
      </c>
      <c r="E343" s="26" t="str">
        <f aca="false">VLOOKUP(B343,[1]Planilha8!$X$4:$Z$6629,3,0)</f>
        <v>UNIDADE DE TERAPIA INTENSIVA</v>
      </c>
      <c r="F343" s="26" t="str">
        <f aca="false">VLOOKUP(B343,[1]Planilha8!$X$4:$AD$6629,7,0)</f>
        <v>BOM</v>
      </c>
      <c r="G343" s="27" t="n">
        <v>41355</v>
      </c>
      <c r="H343" s="28" t="n">
        <v>369.87</v>
      </c>
      <c r="I343" s="29" t="s">
        <v>23</v>
      </c>
      <c r="J343" s="30" t="s">
        <v>83</v>
      </c>
      <c r="K343" s="31" t="n">
        <v>224317</v>
      </c>
      <c r="L343" s="32" t="n">
        <v>2013000428</v>
      </c>
      <c r="M343" s="33" t="n">
        <v>43465</v>
      </c>
      <c r="N343" s="34" t="n">
        <v>212.497427884615</v>
      </c>
      <c r="O343" s="35" t="n">
        <v>0.25</v>
      </c>
      <c r="P343" s="36" t="n">
        <v>0.0208333333333333</v>
      </c>
      <c r="Q343" s="37" t="n">
        <v>7.705625</v>
      </c>
      <c r="R343" s="38" t="n">
        <v>220.203052884615</v>
      </c>
      <c r="S343" s="39" t="n">
        <v>149.666947115385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MG343" s="0"/>
      <c r="AMH343" s="0"/>
      <c r="AMI343" s="0"/>
      <c r="AMJ343" s="0"/>
    </row>
    <row r="344" s="4" customFormat="true" ht="58.1" hidden="false" customHeight="false" outlineLevel="0" collapsed="false">
      <c r="A344" s="23" t="s">
        <v>21</v>
      </c>
      <c r="B344" s="24" t="n">
        <v>7990</v>
      </c>
      <c r="C344" s="25" t="str">
        <f aca="false">VLOOKUP(B344,[1]Planilha8!$X$4:$Y$6629,2,0)</f>
        <v>-</v>
      </c>
      <c r="D344" s="26" t="s">
        <v>85</v>
      </c>
      <c r="E344" s="26" t="str">
        <f aca="false">VLOOKUP(B344,[1]Planilha8!$X$4:$Z$6629,3,0)</f>
        <v>UTI - FARMÁCIA SATÉLITE</v>
      </c>
      <c r="F344" s="26" t="str">
        <f aca="false">VLOOKUP(B344,[1]Planilha8!$X$4:$AD$6629,7,0)</f>
        <v>BOM</v>
      </c>
      <c r="G344" s="27" t="n">
        <v>41355</v>
      </c>
      <c r="H344" s="28" t="n">
        <v>369.87</v>
      </c>
      <c r="I344" s="29" t="s">
        <v>23</v>
      </c>
      <c r="J344" s="30" t="s">
        <v>83</v>
      </c>
      <c r="K344" s="31" t="n">
        <v>224317</v>
      </c>
      <c r="L344" s="32" t="n">
        <v>2013000428</v>
      </c>
      <c r="M344" s="33" t="n">
        <v>43465</v>
      </c>
      <c r="N344" s="34" t="n">
        <v>212.497427884615</v>
      </c>
      <c r="O344" s="35" t="n">
        <v>0.25</v>
      </c>
      <c r="P344" s="36" t="n">
        <v>0.0208333333333333</v>
      </c>
      <c r="Q344" s="37" t="n">
        <v>7.705625</v>
      </c>
      <c r="R344" s="38" t="n">
        <v>220.203052884615</v>
      </c>
      <c r="S344" s="39" t="n">
        <v>149.666947115385</v>
      </c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MG344" s="0"/>
      <c r="AMH344" s="0"/>
      <c r="AMI344" s="0"/>
      <c r="AMJ344" s="0"/>
    </row>
    <row r="345" s="4" customFormat="true" ht="80.6" hidden="false" customHeight="false" outlineLevel="0" collapsed="false">
      <c r="A345" s="23" t="s">
        <v>21</v>
      </c>
      <c r="B345" s="24" t="n">
        <v>7941</v>
      </c>
      <c r="C345" s="25" t="n">
        <f aca="false">VLOOKUP(B345,[1]Planilha8!$X$4:$Y$6629,2,0)</f>
        <v>2040134</v>
      </c>
      <c r="D345" s="26" t="s">
        <v>80</v>
      </c>
      <c r="E345" s="26" t="str">
        <f aca="false">VLOOKUP(B345,[1]Planilha8!$X$4:$Z$6629,3,0)</f>
        <v>INSTALADOS NA FACHADA DO HOSPITAL</v>
      </c>
      <c r="F345" s="26" t="str">
        <f aca="false">VLOOKUP(B345,[1]Planilha8!$X$4:$AD$6629,7,0)</f>
        <v>BOM</v>
      </c>
      <c r="G345" s="27" t="n">
        <v>41366</v>
      </c>
      <c r="H345" s="28" t="n">
        <v>2558.09</v>
      </c>
      <c r="I345" s="29" t="s">
        <v>23</v>
      </c>
      <c r="J345" s="30" t="s">
        <v>81</v>
      </c>
      <c r="K345" s="31" t="n">
        <v>3074</v>
      </c>
      <c r="L345" s="32" t="n">
        <v>2012003780</v>
      </c>
      <c r="M345" s="33" t="n">
        <v>43465</v>
      </c>
      <c r="N345" s="34" t="n">
        <v>2050.69904330484</v>
      </c>
      <c r="O345" s="35" t="n">
        <v>0.5</v>
      </c>
      <c r="P345" s="36" t="n">
        <v>0.0416666666666667</v>
      </c>
      <c r="Q345" s="37" t="n">
        <v>106.587083333333</v>
      </c>
      <c r="R345" s="38" t="n">
        <v>2157.28612663818</v>
      </c>
      <c r="S345" s="39" t="n">
        <v>400.803873361824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MG345" s="0"/>
      <c r="AMH345" s="0"/>
      <c r="AMI345" s="0"/>
      <c r="AMJ345" s="0"/>
    </row>
    <row r="346" s="4" customFormat="true" ht="80.6" hidden="false" customHeight="false" outlineLevel="0" collapsed="false">
      <c r="A346" s="23" t="s">
        <v>21</v>
      </c>
      <c r="B346" s="24" t="n">
        <v>7942</v>
      </c>
      <c r="C346" s="25" t="n">
        <f aca="false">VLOOKUP(B346,[1]Planilha8!$X$4:$Y$6629,2,0)</f>
        <v>2040135</v>
      </c>
      <c r="D346" s="26" t="s">
        <v>80</v>
      </c>
      <c r="E346" s="26" t="str">
        <f aca="false">VLOOKUP(B346,[1]Planilha8!$X$4:$Z$6629,3,0)</f>
        <v>INSTALADOS NA FACHADA DO HOSPITAL</v>
      </c>
      <c r="F346" s="26" t="str">
        <f aca="false">VLOOKUP(B346,[1]Planilha8!$X$4:$AD$6629,7,0)</f>
        <v>BOM</v>
      </c>
      <c r="G346" s="27" t="n">
        <v>41366</v>
      </c>
      <c r="H346" s="28" t="n">
        <v>2558.09</v>
      </c>
      <c r="I346" s="29" t="s">
        <v>23</v>
      </c>
      <c r="J346" s="30" t="s">
        <v>81</v>
      </c>
      <c r="K346" s="31" t="n">
        <v>3074</v>
      </c>
      <c r="L346" s="32" t="n">
        <v>2012003780</v>
      </c>
      <c r="M346" s="33" t="n">
        <v>43465</v>
      </c>
      <c r="N346" s="34" t="n">
        <v>2050.69904330484</v>
      </c>
      <c r="O346" s="35" t="n">
        <v>0.5</v>
      </c>
      <c r="P346" s="36" t="n">
        <v>0.0416666666666667</v>
      </c>
      <c r="Q346" s="37" t="n">
        <v>106.587083333333</v>
      </c>
      <c r="R346" s="38" t="n">
        <v>2157.28612663818</v>
      </c>
      <c r="S346" s="39" t="n">
        <v>400.803873361824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MG346" s="0"/>
      <c r="AMH346" s="0"/>
      <c r="AMI346" s="0"/>
      <c r="AMJ346" s="0"/>
    </row>
    <row r="347" s="4" customFormat="true" ht="80.6" hidden="false" customHeight="false" outlineLevel="0" collapsed="false">
      <c r="A347" s="23" t="s">
        <v>21</v>
      </c>
      <c r="B347" s="24" t="n">
        <v>7943</v>
      </c>
      <c r="C347" s="25" t="n">
        <f aca="false">VLOOKUP(B347,[1]Planilha8!$X$4:$Y$6629,2,0)</f>
        <v>2040136</v>
      </c>
      <c r="D347" s="26" t="s">
        <v>80</v>
      </c>
      <c r="E347" s="26" t="str">
        <f aca="false">VLOOKUP(B347,[1]Planilha8!$X$4:$Z$6629,3,0)</f>
        <v>INSTALADOS NA FACHADA DO HOSPITAL</v>
      </c>
      <c r="F347" s="26" t="str">
        <f aca="false">VLOOKUP(B347,[1]Planilha8!$X$4:$AD$6629,7,0)</f>
        <v>BOM</v>
      </c>
      <c r="G347" s="27" t="n">
        <v>41366</v>
      </c>
      <c r="H347" s="28" t="n">
        <v>2558.09</v>
      </c>
      <c r="I347" s="29" t="s">
        <v>23</v>
      </c>
      <c r="J347" s="30" t="s">
        <v>81</v>
      </c>
      <c r="K347" s="31" t="n">
        <v>3074</v>
      </c>
      <c r="L347" s="32" t="n">
        <v>2012003780</v>
      </c>
      <c r="M347" s="33" t="n">
        <v>43465</v>
      </c>
      <c r="N347" s="34" t="n">
        <v>2050.69904330484</v>
      </c>
      <c r="O347" s="35" t="n">
        <v>0.5</v>
      </c>
      <c r="P347" s="36" t="n">
        <v>0.0416666666666667</v>
      </c>
      <c r="Q347" s="37" t="n">
        <v>106.587083333333</v>
      </c>
      <c r="R347" s="38" t="n">
        <v>2157.28612663818</v>
      </c>
      <c r="S347" s="39" t="n">
        <v>400.803873361824</v>
      </c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MG347" s="0"/>
      <c r="AMH347" s="0"/>
      <c r="AMI347" s="0"/>
      <c r="AMJ347" s="0"/>
    </row>
    <row r="348" s="4" customFormat="true" ht="80.6" hidden="false" customHeight="false" outlineLevel="0" collapsed="false">
      <c r="A348" s="23" t="s">
        <v>21</v>
      </c>
      <c r="B348" s="24" t="n">
        <v>7944</v>
      </c>
      <c r="C348" s="25" t="n">
        <f aca="false">VLOOKUP(B348,[1]Planilha8!$X$4:$Y$6629,2,0)</f>
        <v>2040137</v>
      </c>
      <c r="D348" s="26" t="s">
        <v>80</v>
      </c>
      <c r="E348" s="26" t="str">
        <f aca="false">VLOOKUP(B348,[1]Planilha8!$X$4:$Z$6629,3,0)</f>
        <v>INSTALADOS NA FACHADA DO HOSPITAL</v>
      </c>
      <c r="F348" s="26" t="str">
        <f aca="false">VLOOKUP(B348,[1]Planilha8!$X$4:$AD$6629,7,0)</f>
        <v>BOM</v>
      </c>
      <c r="G348" s="27" t="n">
        <v>41366</v>
      </c>
      <c r="H348" s="28" t="n">
        <v>2558.09</v>
      </c>
      <c r="I348" s="29" t="s">
        <v>23</v>
      </c>
      <c r="J348" s="30" t="s">
        <v>81</v>
      </c>
      <c r="K348" s="31" t="n">
        <v>3074</v>
      </c>
      <c r="L348" s="32" t="n">
        <v>2012003780</v>
      </c>
      <c r="M348" s="33" t="n">
        <v>43465</v>
      </c>
      <c r="N348" s="34" t="n">
        <v>2050.69904330484</v>
      </c>
      <c r="O348" s="35" t="n">
        <v>0.5</v>
      </c>
      <c r="P348" s="36" t="n">
        <v>0.0416666666666667</v>
      </c>
      <c r="Q348" s="37" t="n">
        <v>106.587083333333</v>
      </c>
      <c r="R348" s="38" t="n">
        <v>2157.28612663818</v>
      </c>
      <c r="S348" s="39" t="n">
        <v>400.803873361824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MG348" s="0"/>
      <c r="AMH348" s="0"/>
      <c r="AMI348" s="0"/>
      <c r="AMJ348" s="0"/>
    </row>
    <row r="349" s="4" customFormat="true" ht="46.85" hidden="false" customHeight="false" outlineLevel="0" collapsed="false">
      <c r="A349" s="23" t="s">
        <v>21</v>
      </c>
      <c r="B349" s="24" t="n">
        <v>7396</v>
      </c>
      <c r="C349" s="25" t="n">
        <f aca="false">VLOOKUP(B349,[1]Planilha8!$X$4:$Y$6629,2,0)</f>
        <v>2040093</v>
      </c>
      <c r="D349" s="26" t="s">
        <v>86</v>
      </c>
      <c r="E349" s="26" t="str">
        <f aca="false">VLOOKUP(B349,[1]Planilha8!$X$4:$Z$6629,3,0)</f>
        <v>MANUTENÇÃO PREDIAL</v>
      </c>
      <c r="F349" s="26" t="str">
        <f aca="false">VLOOKUP(B349,[1]Planilha8!$X$4:$AD$6629,7,0)</f>
        <v>BOM</v>
      </c>
      <c r="G349" s="27" t="n">
        <v>41389</v>
      </c>
      <c r="H349" s="28" t="n">
        <v>59500</v>
      </c>
      <c r="I349" s="29" t="s">
        <v>23</v>
      </c>
      <c r="J349" s="30" t="s">
        <v>87</v>
      </c>
      <c r="K349" s="31" t="n">
        <v>4551</v>
      </c>
      <c r="L349" s="32" t="n">
        <v>2013000778</v>
      </c>
      <c r="M349" s="33" t="n">
        <v>43465</v>
      </c>
      <c r="N349" s="34" t="n">
        <v>47454.6403133903</v>
      </c>
      <c r="O349" s="35" t="n">
        <v>0.5</v>
      </c>
      <c r="P349" s="36" t="n">
        <v>0.0416666666666667</v>
      </c>
      <c r="Q349" s="37" t="n">
        <v>2479.16666666667</v>
      </c>
      <c r="R349" s="38" t="n">
        <v>49933.806980057</v>
      </c>
      <c r="S349" s="39" t="n">
        <v>9566.19301994304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MG349" s="0"/>
      <c r="AMH349" s="0"/>
      <c r="AMI349" s="0"/>
      <c r="AMJ349" s="0"/>
    </row>
    <row r="350" s="4" customFormat="true" ht="46.85" hidden="false" customHeight="false" outlineLevel="0" collapsed="false">
      <c r="A350" s="23" t="s">
        <v>21</v>
      </c>
      <c r="B350" s="24" t="n">
        <v>7405</v>
      </c>
      <c r="C350" s="25" t="n">
        <f aca="false">VLOOKUP(B350,[1]Planilha8!$X$4:$Y$6629,2,0)</f>
        <v>2040094</v>
      </c>
      <c r="D350" s="26" t="s">
        <v>88</v>
      </c>
      <c r="E350" s="26" t="str">
        <f aca="false">VLOOKUP(B350,[1]Planilha8!$X$4:$Z$6629,3,0)</f>
        <v>MANUTENÇÃO PREDIAL</v>
      </c>
      <c r="F350" s="26" t="str">
        <f aca="false">VLOOKUP(B350,[1]Planilha8!$X$4:$AD$6629,7,0)</f>
        <v>BOM</v>
      </c>
      <c r="G350" s="27" t="n">
        <v>41389</v>
      </c>
      <c r="H350" s="28" t="n">
        <v>1500</v>
      </c>
      <c r="I350" s="29" t="s">
        <v>23</v>
      </c>
      <c r="J350" s="30" t="s">
        <v>87</v>
      </c>
      <c r="K350" s="31" t="n">
        <v>4551</v>
      </c>
      <c r="L350" s="32" t="n">
        <v>2013000778</v>
      </c>
      <c r="M350" s="33" t="n">
        <v>43465</v>
      </c>
      <c r="N350" s="34" t="n">
        <v>962.58547008547</v>
      </c>
      <c r="O350" s="35" t="n">
        <v>0.33</v>
      </c>
      <c r="P350" s="36" t="n">
        <v>0.0275</v>
      </c>
      <c r="Q350" s="37" t="n">
        <v>41.25</v>
      </c>
      <c r="R350" s="38" t="n">
        <v>1003.83547008547</v>
      </c>
      <c r="S350" s="39" t="n">
        <v>496.16452991453</v>
      </c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MG350" s="0"/>
      <c r="AMH350" s="0"/>
      <c r="AMI350" s="0"/>
      <c r="AMJ350" s="0"/>
    </row>
    <row r="351" s="4" customFormat="true" ht="46.85" hidden="false" customHeight="false" outlineLevel="0" collapsed="false">
      <c r="A351" s="23" t="s">
        <v>21</v>
      </c>
      <c r="B351" s="24" t="n">
        <v>7406</v>
      </c>
      <c r="C351" s="25" t="n">
        <f aca="false">VLOOKUP(B351,[1]Planilha8!$X$4:$Y$6629,2,0)</f>
        <v>2040095</v>
      </c>
      <c r="D351" s="26" t="s">
        <v>88</v>
      </c>
      <c r="E351" s="26" t="str">
        <f aca="false">VLOOKUP(B351,[1]Planilha8!$X$4:$Z$6629,3,0)</f>
        <v>MANUTENÇÃO PREDIAL</v>
      </c>
      <c r="F351" s="26" t="str">
        <f aca="false">VLOOKUP(B351,[1]Planilha8!$X$4:$AD$6629,7,0)</f>
        <v>BOM</v>
      </c>
      <c r="G351" s="27" t="n">
        <v>41389</v>
      </c>
      <c r="H351" s="28" t="n">
        <v>1500</v>
      </c>
      <c r="I351" s="29" t="s">
        <v>23</v>
      </c>
      <c r="J351" s="30" t="s">
        <v>87</v>
      </c>
      <c r="K351" s="31" t="n">
        <v>4551</v>
      </c>
      <c r="L351" s="32" t="n">
        <v>2013000778</v>
      </c>
      <c r="M351" s="33" t="n">
        <v>43465</v>
      </c>
      <c r="N351" s="34" t="n">
        <v>1196.33547008547</v>
      </c>
      <c r="O351" s="35" t="n">
        <v>0.5</v>
      </c>
      <c r="P351" s="36" t="n">
        <v>0.0416666666666667</v>
      </c>
      <c r="Q351" s="37" t="n">
        <v>62.5</v>
      </c>
      <c r="R351" s="38" t="n">
        <v>1258.83547008547</v>
      </c>
      <c r="S351" s="39" t="n">
        <v>241.16452991453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MG351" s="0"/>
      <c r="AMH351" s="0"/>
      <c r="AMI351" s="0"/>
      <c r="AMJ351" s="0"/>
    </row>
    <row r="352" s="4" customFormat="true" ht="69.35" hidden="false" customHeight="false" outlineLevel="0" collapsed="false">
      <c r="A352" s="23" t="s">
        <v>21</v>
      </c>
      <c r="B352" s="24" t="n">
        <v>7411</v>
      </c>
      <c r="C352" s="25" t="n">
        <f aca="false">VLOOKUP(B352,[1]Planilha8!$X$4:$Y$6629,2,0)</f>
        <v>2040144</v>
      </c>
      <c r="D352" s="26" t="s">
        <v>89</v>
      </c>
      <c r="E352" s="26" t="str">
        <f aca="false">VLOOKUP(B352,[1]Planilha8!$X$4:$Z$6629,3,0)</f>
        <v>UNIDADE DE TERAPIA INTENSIVA</v>
      </c>
      <c r="F352" s="26" t="str">
        <f aca="false">VLOOKUP(B352,[1]Planilha8!$X$4:$AD$6629,7,0)</f>
        <v>BOM</v>
      </c>
      <c r="G352" s="27" t="n">
        <v>41403</v>
      </c>
      <c r="H352" s="28" t="n">
        <v>154</v>
      </c>
      <c r="I352" s="29" t="s">
        <v>23</v>
      </c>
      <c r="J352" s="30" t="s">
        <v>73</v>
      </c>
      <c r="K352" s="31" t="n">
        <v>231318</v>
      </c>
      <c r="L352" s="32" t="n">
        <v>2013001467</v>
      </c>
      <c r="M352" s="33" t="n">
        <v>43465</v>
      </c>
      <c r="N352" s="34" t="n">
        <v>148.61</v>
      </c>
      <c r="O352" s="35" t="n">
        <v>0.5</v>
      </c>
      <c r="P352" s="36" t="n">
        <v>0.0416666666666667</v>
      </c>
      <c r="Q352" s="37" t="n">
        <v>0</v>
      </c>
      <c r="R352" s="38" t="n">
        <v>148.61</v>
      </c>
      <c r="S352" s="39" t="n">
        <v>5.38999999999999</v>
      </c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MG352" s="0"/>
      <c r="AMH352" s="0"/>
      <c r="AMI352" s="0"/>
      <c r="AMJ352" s="0"/>
    </row>
    <row r="353" s="4" customFormat="true" ht="46.85" hidden="false" customHeight="false" outlineLevel="0" collapsed="false">
      <c r="A353" s="23" t="s">
        <v>21</v>
      </c>
      <c r="B353" s="24" t="n">
        <v>7522</v>
      </c>
      <c r="C353" s="25" t="n">
        <f aca="false">VLOOKUP(B353,[1]Planilha8!$X$4:$Y$6629,2,0)</f>
        <v>2040244</v>
      </c>
      <c r="D353" s="26" t="s">
        <v>90</v>
      </c>
      <c r="E353" s="26" t="str">
        <f aca="false">VLOOKUP(B353,[1]Planilha8!$X$4:$Z$6629,3,0)</f>
        <v>ASTEC</v>
      </c>
      <c r="F353" s="26" t="str">
        <f aca="false">VLOOKUP(B353,[1]Planilha8!$X$4:$AD$6629,7,0)</f>
        <v>BOM</v>
      </c>
      <c r="G353" s="27" t="n">
        <v>41432</v>
      </c>
      <c r="H353" s="28" t="n">
        <v>2000.378</v>
      </c>
      <c r="I353" s="29" t="s">
        <v>23</v>
      </c>
      <c r="J353" s="30" t="s">
        <v>33</v>
      </c>
      <c r="K353" s="31" t="n">
        <v>3525750</v>
      </c>
      <c r="L353" s="32" t="n">
        <v>2013001076</v>
      </c>
      <c r="M353" s="33" t="n">
        <v>43465</v>
      </c>
      <c r="N353" s="34" t="n">
        <v>1993.42511920231</v>
      </c>
      <c r="O353" s="35" t="n">
        <v>0.5</v>
      </c>
      <c r="P353" s="36" t="n">
        <v>0.0416666666666667</v>
      </c>
      <c r="Q353" s="37" t="n">
        <v>0</v>
      </c>
      <c r="R353" s="38" t="n">
        <v>1993.42511920231</v>
      </c>
      <c r="S353" s="39" t="n">
        <v>6.95288079768898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MG353" s="0"/>
      <c r="AMH353" s="0"/>
      <c r="AMI353" s="0"/>
      <c r="AMJ353" s="0"/>
    </row>
    <row r="354" s="4" customFormat="true" ht="46.85" hidden="false" customHeight="false" outlineLevel="0" collapsed="false">
      <c r="A354" s="23" t="s">
        <v>21</v>
      </c>
      <c r="B354" s="24" t="n">
        <v>7523</v>
      </c>
      <c r="C354" s="25" t="n">
        <f aca="false">VLOOKUP(B354,[1]Planilha8!$X$4:$Y$6629,2,0)</f>
        <v>2040245</v>
      </c>
      <c r="D354" s="26" t="s">
        <v>90</v>
      </c>
      <c r="E354" s="26" t="str">
        <f aca="false">VLOOKUP(B354,[1]Planilha8!$X$4:$Z$6629,3,0)</f>
        <v>ASTEC</v>
      </c>
      <c r="F354" s="26" t="str">
        <f aca="false">VLOOKUP(B354,[1]Planilha8!$X$4:$AD$6629,7,0)</f>
        <v>BOM</v>
      </c>
      <c r="G354" s="27" t="n">
        <v>41432</v>
      </c>
      <c r="H354" s="28" t="n">
        <v>2000.378</v>
      </c>
      <c r="I354" s="29" t="s">
        <v>23</v>
      </c>
      <c r="J354" s="30" t="s">
        <v>33</v>
      </c>
      <c r="K354" s="31" t="n">
        <v>3525750</v>
      </c>
      <c r="L354" s="32" t="n">
        <v>2013001076</v>
      </c>
      <c r="M354" s="33" t="n">
        <v>43465</v>
      </c>
      <c r="N354" s="34" t="n">
        <v>1993.42511920231</v>
      </c>
      <c r="O354" s="35" t="n">
        <v>0.5</v>
      </c>
      <c r="P354" s="36" t="n">
        <v>0.0416666666666667</v>
      </c>
      <c r="Q354" s="37" t="n">
        <v>0</v>
      </c>
      <c r="R354" s="38" t="n">
        <v>1993.42511920231</v>
      </c>
      <c r="S354" s="39" t="n">
        <v>6.95288079768898</v>
      </c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MG354" s="0"/>
      <c r="AMH354" s="0"/>
      <c r="AMI354" s="0"/>
      <c r="AMJ354" s="0"/>
    </row>
    <row r="355" s="4" customFormat="true" ht="46.85" hidden="false" customHeight="false" outlineLevel="0" collapsed="false">
      <c r="A355" s="23" t="s">
        <v>21</v>
      </c>
      <c r="B355" s="24" t="n">
        <v>7524</v>
      </c>
      <c r="C355" s="25" t="n">
        <f aca="false">VLOOKUP(B355,[1]Planilha8!$X$4:$Y$6629,2,0)</f>
        <v>2040246</v>
      </c>
      <c r="D355" s="26" t="s">
        <v>90</v>
      </c>
      <c r="E355" s="26" t="str">
        <f aca="false">VLOOKUP(B355,[1]Planilha8!$X$4:$Z$6629,3,0)</f>
        <v>ASTEC</v>
      </c>
      <c r="F355" s="26" t="str">
        <f aca="false">VLOOKUP(B355,[1]Planilha8!$X$4:$AD$6629,7,0)</f>
        <v>BOM</v>
      </c>
      <c r="G355" s="27" t="n">
        <v>41432</v>
      </c>
      <c r="H355" s="28" t="n">
        <v>2000.378</v>
      </c>
      <c r="I355" s="29" t="s">
        <v>23</v>
      </c>
      <c r="J355" s="30" t="s">
        <v>33</v>
      </c>
      <c r="K355" s="31" t="n">
        <v>3525750</v>
      </c>
      <c r="L355" s="32" t="n">
        <v>2013001076</v>
      </c>
      <c r="M355" s="33" t="n">
        <v>43465</v>
      </c>
      <c r="N355" s="34" t="n">
        <v>1993.42511920231</v>
      </c>
      <c r="O355" s="35" t="n">
        <v>0.5</v>
      </c>
      <c r="P355" s="36" t="n">
        <v>0.0416666666666667</v>
      </c>
      <c r="Q355" s="37" t="n">
        <v>0</v>
      </c>
      <c r="R355" s="38" t="n">
        <v>1993.42511920231</v>
      </c>
      <c r="S355" s="39" t="n">
        <v>6.95288079768898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MG355" s="0"/>
      <c r="AMH355" s="0"/>
      <c r="AMI355" s="0"/>
      <c r="AMJ355" s="0"/>
    </row>
    <row r="356" s="4" customFormat="true" ht="46.85" hidden="false" customHeight="false" outlineLevel="0" collapsed="false">
      <c r="A356" s="23" t="s">
        <v>21</v>
      </c>
      <c r="B356" s="24" t="n">
        <v>7525</v>
      </c>
      <c r="C356" s="25" t="n">
        <f aca="false">VLOOKUP(B356,[1]Planilha8!$X$4:$Y$6629,2,0)</f>
        <v>2040247</v>
      </c>
      <c r="D356" s="26" t="s">
        <v>90</v>
      </c>
      <c r="E356" s="26" t="str">
        <f aca="false">VLOOKUP(B356,[1]Planilha8!$X$4:$Z$6629,3,0)</f>
        <v>ASTEC</v>
      </c>
      <c r="F356" s="26" t="str">
        <f aca="false">VLOOKUP(B356,[1]Planilha8!$X$4:$AD$6629,7,0)</f>
        <v>BOM</v>
      </c>
      <c r="G356" s="27" t="n">
        <v>41432</v>
      </c>
      <c r="H356" s="28" t="n">
        <v>2000.378</v>
      </c>
      <c r="I356" s="29" t="s">
        <v>23</v>
      </c>
      <c r="J356" s="30" t="s">
        <v>33</v>
      </c>
      <c r="K356" s="31" t="n">
        <v>3525750</v>
      </c>
      <c r="L356" s="32" t="n">
        <v>2013001076</v>
      </c>
      <c r="M356" s="33" t="n">
        <v>43465</v>
      </c>
      <c r="N356" s="34" t="n">
        <v>1993.42511920231</v>
      </c>
      <c r="O356" s="35" t="n">
        <v>0.5</v>
      </c>
      <c r="P356" s="36" t="n">
        <v>0.0416666666666667</v>
      </c>
      <c r="Q356" s="37" t="n">
        <v>0</v>
      </c>
      <c r="R356" s="38" t="n">
        <v>1993.42511920231</v>
      </c>
      <c r="S356" s="39" t="n">
        <v>6.95288079768898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MG356" s="0"/>
      <c r="AMH356" s="0"/>
      <c r="AMI356" s="0"/>
      <c r="AMJ356" s="0"/>
    </row>
    <row r="357" s="4" customFormat="true" ht="46.85" hidden="false" customHeight="false" outlineLevel="0" collapsed="false">
      <c r="A357" s="23" t="s">
        <v>21</v>
      </c>
      <c r="B357" s="24" t="n">
        <v>7526</v>
      </c>
      <c r="C357" s="25" t="n">
        <f aca="false">VLOOKUP(B357,[1]Planilha8!$X$4:$Y$6629,2,0)</f>
        <v>2040248</v>
      </c>
      <c r="D357" s="26" t="s">
        <v>90</v>
      </c>
      <c r="E357" s="26" t="str">
        <f aca="false">VLOOKUP(B357,[1]Planilha8!$X$4:$Z$6629,3,0)</f>
        <v>ASTEC</v>
      </c>
      <c r="F357" s="26" t="str">
        <f aca="false">VLOOKUP(B357,[1]Planilha8!$X$4:$AD$6629,7,0)</f>
        <v>BOM</v>
      </c>
      <c r="G357" s="27" t="n">
        <v>41432</v>
      </c>
      <c r="H357" s="28" t="n">
        <v>2000.378</v>
      </c>
      <c r="I357" s="29" t="s">
        <v>23</v>
      </c>
      <c r="J357" s="30" t="s">
        <v>33</v>
      </c>
      <c r="K357" s="31" t="n">
        <v>3525750</v>
      </c>
      <c r="L357" s="32" t="n">
        <v>2013001076</v>
      </c>
      <c r="M357" s="33" t="n">
        <v>43465</v>
      </c>
      <c r="N357" s="34" t="n">
        <v>1993.42511920231</v>
      </c>
      <c r="O357" s="35" t="n">
        <v>0.5</v>
      </c>
      <c r="P357" s="36" t="n">
        <v>0.0416666666666667</v>
      </c>
      <c r="Q357" s="37" t="n">
        <v>0</v>
      </c>
      <c r="R357" s="38" t="n">
        <v>1993.42511920231</v>
      </c>
      <c r="S357" s="39" t="n">
        <v>6.95288079768898</v>
      </c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MG357" s="0"/>
      <c r="AMH357" s="0"/>
      <c r="AMI357" s="0"/>
      <c r="AMJ357" s="0"/>
    </row>
    <row r="358" s="4" customFormat="true" ht="46.85" hidden="false" customHeight="false" outlineLevel="0" collapsed="false">
      <c r="A358" s="23" t="s">
        <v>21</v>
      </c>
      <c r="B358" s="24" t="n">
        <v>7531</v>
      </c>
      <c r="C358" s="25" t="n">
        <f aca="false">VLOOKUP(B358,[1]Planilha8!$X$4:$Y$6629,2,0)</f>
        <v>2040253</v>
      </c>
      <c r="D358" s="26" t="s">
        <v>91</v>
      </c>
      <c r="E358" s="26" t="str">
        <f aca="false">VLOOKUP(B358,[1]Planilha8!$X$4:$Z$6629,3,0)</f>
        <v>ASTEC</v>
      </c>
      <c r="F358" s="26" t="str">
        <f aca="false">VLOOKUP(B358,[1]Planilha8!$X$4:$AD$6629,7,0)</f>
        <v>BOM</v>
      </c>
      <c r="G358" s="27" t="n">
        <v>41449</v>
      </c>
      <c r="H358" s="28" t="n">
        <v>1027.52</v>
      </c>
      <c r="I358" s="29" t="s">
        <v>23</v>
      </c>
      <c r="J358" s="30" t="s">
        <v>33</v>
      </c>
      <c r="K358" s="31" t="n">
        <v>3539565</v>
      </c>
      <c r="L358" s="32" t="n">
        <v>2013001076</v>
      </c>
      <c r="M358" s="33" t="n">
        <v>43465</v>
      </c>
      <c r="N358" s="34" t="n">
        <v>1017.72782222224</v>
      </c>
      <c r="O358" s="35" t="n">
        <v>0.5</v>
      </c>
      <c r="P358" s="36" t="n">
        <v>0.0416666666666667</v>
      </c>
      <c r="Q358" s="37" t="n">
        <v>0</v>
      </c>
      <c r="R358" s="38" t="n">
        <v>1017.72782222224</v>
      </c>
      <c r="S358" s="39" t="n">
        <v>9.79217777776285</v>
      </c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MG358" s="0"/>
      <c r="AMH358" s="0"/>
      <c r="AMI358" s="0"/>
      <c r="AMJ358" s="0"/>
    </row>
    <row r="359" s="4" customFormat="true" ht="80.6" hidden="false" customHeight="false" outlineLevel="0" collapsed="false">
      <c r="A359" s="23" t="s">
        <v>21</v>
      </c>
      <c r="B359" s="24" t="n">
        <v>6608</v>
      </c>
      <c r="C359" s="25" t="n">
        <f aca="false">VLOOKUP(B359,[1]Planilha8!$X$4:$Y$6629,2,0)</f>
        <v>2040298</v>
      </c>
      <c r="D359" s="26" t="s">
        <v>92</v>
      </c>
      <c r="E359" s="26" t="str">
        <f aca="false">VLOOKUP(B359,[1]Planilha8!$X$4:$Z$6629,3,0)</f>
        <v>ADMINISTRAÇÃO - SEDE - ALMOXARIFADO</v>
      </c>
      <c r="F359" s="26" t="str">
        <f aca="false">VLOOKUP(B359,[1]Planilha8!$X$4:$AD$6629,7,0)</f>
        <v>RUIM</v>
      </c>
      <c r="G359" s="27" t="n">
        <v>41457</v>
      </c>
      <c r="H359" s="28" t="n">
        <v>877</v>
      </c>
      <c r="I359" s="29" t="s">
        <v>23</v>
      </c>
      <c r="J359" s="30" t="s">
        <v>73</v>
      </c>
      <c r="K359" s="31" t="n">
        <v>236597</v>
      </c>
      <c r="L359" s="32" t="n">
        <v>2013001950</v>
      </c>
      <c r="M359" s="33" t="n">
        <v>43465</v>
      </c>
      <c r="N359" s="34" t="n">
        <v>688.954084757835</v>
      </c>
      <c r="O359" s="35" t="n">
        <v>0.5</v>
      </c>
      <c r="P359" s="36" t="n">
        <v>0.0416666666666667</v>
      </c>
      <c r="Q359" s="37" t="n">
        <v>36.5416666666667</v>
      </c>
      <c r="R359" s="38" t="n">
        <v>725.495751424501</v>
      </c>
      <c r="S359" s="39" t="n">
        <v>151.504248575499</v>
      </c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MG359" s="0"/>
      <c r="AMH359" s="0"/>
      <c r="AMI359" s="0"/>
      <c r="AMJ359" s="0"/>
    </row>
    <row r="360" s="4" customFormat="true" ht="46.85" hidden="false" customHeight="false" outlineLevel="0" collapsed="false">
      <c r="A360" s="23" t="s">
        <v>21</v>
      </c>
      <c r="B360" s="24" t="n">
        <v>7598</v>
      </c>
      <c r="C360" s="25" t="n">
        <f aca="false">VLOOKUP(B360,[1]Planilha8!$X$4:$Y$6629,2,0)</f>
        <v>2040336</v>
      </c>
      <c r="D360" s="26" t="s">
        <v>93</v>
      </c>
      <c r="E360" s="26" t="str">
        <f aca="false">VLOOKUP(B360,[1]Planilha8!$X$4:$Z$6629,3,0)</f>
        <v>ASTEC</v>
      </c>
      <c r="F360" s="26" t="str">
        <f aca="false">VLOOKUP(B360,[1]Planilha8!$X$4:$AD$6629,7,0)</f>
        <v>BOM</v>
      </c>
      <c r="G360" s="27" t="n">
        <v>41468</v>
      </c>
      <c r="H360" s="28" t="n">
        <v>16753.1</v>
      </c>
      <c r="I360" s="29" t="s">
        <v>23</v>
      </c>
      <c r="J360" s="30" t="s">
        <v>33</v>
      </c>
      <c r="K360" s="31" t="n">
        <v>238728</v>
      </c>
      <c r="L360" s="32" t="n">
        <v>2013001076</v>
      </c>
      <c r="M360" s="33" t="n">
        <v>43465</v>
      </c>
      <c r="N360" s="34" t="n">
        <v>16483.5469166669</v>
      </c>
      <c r="O360" s="35" t="n">
        <v>1</v>
      </c>
      <c r="P360" s="36" t="n">
        <v>0.0833333333333333</v>
      </c>
      <c r="Q360" s="37" t="n">
        <v>0</v>
      </c>
      <c r="R360" s="38" t="n">
        <v>16483.5469166669</v>
      </c>
      <c r="S360" s="39" t="n">
        <v>269.553083333078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MG360" s="0"/>
      <c r="AMH360" s="0"/>
      <c r="AMI360" s="0"/>
      <c r="AMJ360" s="0"/>
    </row>
    <row r="361" s="4" customFormat="true" ht="35.6" hidden="false" customHeight="false" outlineLevel="0" collapsed="false">
      <c r="A361" s="23" t="s">
        <v>21</v>
      </c>
      <c r="B361" s="24" t="n">
        <v>6744</v>
      </c>
      <c r="C361" s="25" t="n">
        <f aca="false">VLOOKUP(B361,[1]Planilha8!$X$4:$Y$6629,2,0)</f>
        <v>2040411</v>
      </c>
      <c r="D361" s="26" t="s">
        <v>94</v>
      </c>
      <c r="E361" s="26" t="str">
        <f aca="false">VLOOKUP(B361,[1]Planilha8!$X$4:$Z$6629,3,0)</f>
        <v>ASTEC</v>
      </c>
      <c r="F361" s="26" t="str">
        <f aca="false">VLOOKUP(B361,[1]Planilha8!$X$4:$AD$6629,7,0)</f>
        <v>BOM</v>
      </c>
      <c r="G361" s="27" t="n">
        <v>41505</v>
      </c>
      <c r="H361" s="28" t="n">
        <v>145</v>
      </c>
      <c r="I361" s="29" t="s">
        <v>23</v>
      </c>
      <c r="J361" s="30" t="s">
        <v>69</v>
      </c>
      <c r="K361" s="31" t="n">
        <v>11727</v>
      </c>
      <c r="L361" s="32"/>
      <c r="M361" s="33" t="n">
        <v>43465</v>
      </c>
      <c r="N361" s="34" t="n">
        <v>139.925</v>
      </c>
      <c r="O361" s="35" t="n">
        <v>0.5</v>
      </c>
      <c r="P361" s="36" t="n">
        <v>0.0416666666666667</v>
      </c>
      <c r="Q361" s="37" t="n">
        <v>0</v>
      </c>
      <c r="R361" s="38" t="n">
        <v>139.925</v>
      </c>
      <c r="S361" s="39" t="n">
        <v>5.07499999999996</v>
      </c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MG361" s="0"/>
      <c r="AMH361" s="0"/>
      <c r="AMI361" s="0"/>
      <c r="AMJ361" s="0"/>
    </row>
    <row r="362" s="4" customFormat="true" ht="35.6" hidden="false" customHeight="false" outlineLevel="0" collapsed="false">
      <c r="A362" s="23" t="s">
        <v>21</v>
      </c>
      <c r="B362" s="24" t="n">
        <v>6745</v>
      </c>
      <c r="C362" s="25" t="n">
        <f aca="false">VLOOKUP(B362,[1]Planilha8!$X$4:$Y$6629,2,0)</f>
        <v>2040412</v>
      </c>
      <c r="D362" s="26" t="s">
        <v>94</v>
      </c>
      <c r="E362" s="26" t="str">
        <f aca="false">VLOOKUP(B362,[1]Planilha8!$X$4:$Z$6629,3,0)</f>
        <v>ASTEC</v>
      </c>
      <c r="F362" s="26" t="str">
        <f aca="false">VLOOKUP(B362,[1]Planilha8!$X$4:$AD$6629,7,0)</f>
        <v>BOM</v>
      </c>
      <c r="G362" s="27" t="n">
        <v>41505</v>
      </c>
      <c r="H362" s="28" t="n">
        <v>145</v>
      </c>
      <c r="I362" s="29" t="s">
        <v>23</v>
      </c>
      <c r="J362" s="30" t="s">
        <v>69</v>
      </c>
      <c r="K362" s="31" t="n">
        <v>11727</v>
      </c>
      <c r="L362" s="32"/>
      <c r="M362" s="33" t="n">
        <v>43465</v>
      </c>
      <c r="N362" s="34" t="n">
        <v>139.925</v>
      </c>
      <c r="O362" s="35" t="n">
        <v>0.5</v>
      </c>
      <c r="P362" s="36" t="n">
        <v>0.0416666666666667</v>
      </c>
      <c r="Q362" s="37" t="n">
        <v>0</v>
      </c>
      <c r="R362" s="38" t="n">
        <v>139.925</v>
      </c>
      <c r="S362" s="39" t="n">
        <v>5.07499999999996</v>
      </c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MG362" s="0"/>
      <c r="AMH362" s="0"/>
      <c r="AMI362" s="0"/>
      <c r="AMJ362" s="0"/>
    </row>
    <row r="363" s="4" customFormat="true" ht="35.6" hidden="false" customHeight="false" outlineLevel="0" collapsed="false">
      <c r="A363" s="23" t="s">
        <v>21</v>
      </c>
      <c r="B363" s="24" t="n">
        <v>6746</v>
      </c>
      <c r="C363" s="25" t="n">
        <f aca="false">VLOOKUP(B363,[1]Planilha8!$X$4:$Y$6629,2,0)</f>
        <v>2040413</v>
      </c>
      <c r="D363" s="26" t="s">
        <v>94</v>
      </c>
      <c r="E363" s="26" t="str">
        <f aca="false">VLOOKUP(B363,[1]Planilha8!$X$4:$Z$6629,3,0)</f>
        <v>ASTEC</v>
      </c>
      <c r="F363" s="26" t="str">
        <f aca="false">VLOOKUP(B363,[1]Planilha8!$X$4:$AD$6629,7,0)</f>
        <v>BOM</v>
      </c>
      <c r="G363" s="27" t="n">
        <v>41505</v>
      </c>
      <c r="H363" s="28" t="n">
        <v>145</v>
      </c>
      <c r="I363" s="29" t="s">
        <v>23</v>
      </c>
      <c r="J363" s="30" t="s">
        <v>69</v>
      </c>
      <c r="K363" s="31" t="n">
        <v>11727</v>
      </c>
      <c r="L363" s="32"/>
      <c r="M363" s="33" t="n">
        <v>43465</v>
      </c>
      <c r="N363" s="34" t="n">
        <v>139.925</v>
      </c>
      <c r="O363" s="35" t="n">
        <v>0.5</v>
      </c>
      <c r="P363" s="36" t="n">
        <v>0.0416666666666667</v>
      </c>
      <c r="Q363" s="37" t="n">
        <v>0</v>
      </c>
      <c r="R363" s="38" t="n">
        <v>139.925</v>
      </c>
      <c r="S363" s="39" t="n">
        <v>5.07499999999996</v>
      </c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MG363" s="0"/>
      <c r="AMH363" s="0"/>
      <c r="AMI363" s="0"/>
      <c r="AMJ363" s="0"/>
    </row>
    <row r="364" s="4" customFormat="true" ht="91.85" hidden="false" customHeight="false" outlineLevel="0" collapsed="false">
      <c r="A364" s="23" t="s">
        <v>21</v>
      </c>
      <c r="B364" s="24" t="n">
        <v>6790</v>
      </c>
      <c r="C364" s="25" t="n">
        <f aca="false">VLOOKUP(B364,[1]Planilha8!$X$4:$Y$6629,2,0)</f>
        <v>2040472</v>
      </c>
      <c r="D364" s="26" t="s">
        <v>95</v>
      </c>
      <c r="E364" s="26" t="str">
        <f aca="false">VLOOKUP(B364,[1]Planilha8!$X$4:$Z$6629,3,0)</f>
        <v>CHI – CENTRAL HUMANIZADA DE INTERNAÇÃO</v>
      </c>
      <c r="F364" s="26" t="str">
        <f aca="false">VLOOKUP(B364,[1]Planilha8!$X$4:$AD$6629,7,0)</f>
        <v>BOM</v>
      </c>
      <c r="G364" s="27" t="n">
        <v>41544</v>
      </c>
      <c r="H364" s="28" t="n">
        <v>378.66</v>
      </c>
      <c r="I364" s="29" t="s">
        <v>23</v>
      </c>
      <c r="J364" s="30" t="s">
        <v>73</v>
      </c>
      <c r="K364" s="31" t="n">
        <v>251577</v>
      </c>
      <c r="L364" s="32" t="n">
        <v>2013003634</v>
      </c>
      <c r="M364" s="33" t="n">
        <v>43465</v>
      </c>
      <c r="N364" s="34" t="n">
        <v>204.836450641026</v>
      </c>
      <c r="O364" s="35" t="n">
        <v>0.25</v>
      </c>
      <c r="P364" s="36" t="n">
        <v>0.0208333333333333</v>
      </c>
      <c r="Q364" s="37" t="n">
        <v>7.88875</v>
      </c>
      <c r="R364" s="38" t="n">
        <v>212.725200641025</v>
      </c>
      <c r="S364" s="39" t="n">
        <v>165.934799358975</v>
      </c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MG364" s="0"/>
      <c r="AMH364" s="0"/>
      <c r="AMI364" s="0"/>
      <c r="AMJ364" s="0"/>
    </row>
    <row r="365" s="4" customFormat="true" ht="91.85" hidden="false" customHeight="false" outlineLevel="0" collapsed="false">
      <c r="A365" s="23" t="s">
        <v>21</v>
      </c>
      <c r="B365" s="24" t="n">
        <v>6791</v>
      </c>
      <c r="C365" s="25" t="n">
        <f aca="false">VLOOKUP(B365,[1]Planilha8!$X$4:$Y$6629,2,0)</f>
        <v>2040473</v>
      </c>
      <c r="D365" s="26" t="s">
        <v>96</v>
      </c>
      <c r="E365" s="26" t="str">
        <f aca="false">VLOOKUP(B365,[1]Planilha8!$X$4:$Z$6629,3,0)</f>
        <v>CHI – CENTRAL HUMANIZADA DE INTERNAÇÃO</v>
      </c>
      <c r="F365" s="26" t="str">
        <f aca="false">VLOOKUP(B365,[1]Planilha8!$X$4:$AD$6629,7,0)</f>
        <v>BOM</v>
      </c>
      <c r="G365" s="27" t="n">
        <v>41544</v>
      </c>
      <c r="H365" s="28" t="n">
        <v>1246.88</v>
      </c>
      <c r="I365" s="29" t="s">
        <v>23</v>
      </c>
      <c r="J365" s="30" t="s">
        <v>73</v>
      </c>
      <c r="K365" s="31" t="n">
        <v>251577</v>
      </c>
      <c r="L365" s="32" t="n">
        <v>2013003634</v>
      </c>
      <c r="M365" s="33" t="n">
        <v>43465</v>
      </c>
      <c r="N365" s="34" t="n">
        <v>1245.09493675215</v>
      </c>
      <c r="O365" s="35" t="n">
        <v>0.5</v>
      </c>
      <c r="P365" s="36" t="n">
        <v>0.0416666666666667</v>
      </c>
      <c r="Q365" s="37" t="n">
        <v>0</v>
      </c>
      <c r="R365" s="38" t="n">
        <v>1245.09493675215</v>
      </c>
      <c r="S365" s="39" t="n">
        <v>1.78506324785212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MG365" s="0"/>
      <c r="AMH365" s="0"/>
      <c r="AMI365" s="0"/>
      <c r="AMJ365" s="0"/>
    </row>
    <row r="366" s="4" customFormat="true" ht="69.35" hidden="false" customHeight="false" outlineLevel="0" collapsed="false">
      <c r="A366" s="23" t="s">
        <v>21</v>
      </c>
      <c r="B366" s="24" t="n">
        <v>6805</v>
      </c>
      <c r="C366" s="25" t="n">
        <f aca="false">VLOOKUP(B366,[1]Planilha8!$X$4:$Y$6629,2,0)</f>
        <v>2040531</v>
      </c>
      <c r="D366" s="26" t="s">
        <v>97</v>
      </c>
      <c r="E366" s="26" t="str">
        <f aca="false">VLOOKUP(B366,[1]Planilha8!$X$4:$Z$6629,3,0)</f>
        <v>INSTALADO NA FACHADA DO HOSPITAL</v>
      </c>
      <c r="F366" s="26" t="str">
        <f aca="false">VLOOKUP(B366,[1]Planilha8!$X$4:$AD$6629,7,0)</f>
        <v>BOM</v>
      </c>
      <c r="G366" s="27" t="n">
        <v>41576</v>
      </c>
      <c r="H366" s="28" t="n">
        <v>670</v>
      </c>
      <c r="I366" s="29" t="s">
        <v>23</v>
      </c>
      <c r="J366" s="30" t="s">
        <v>98</v>
      </c>
      <c r="K366" s="31" t="n">
        <v>8513</v>
      </c>
      <c r="L366" s="32" t="n">
        <v>2013004035</v>
      </c>
      <c r="M366" s="33" t="n">
        <v>43465</v>
      </c>
      <c r="N366" s="34" t="n">
        <v>512.418767806268</v>
      </c>
      <c r="O366" s="35" t="n">
        <v>0.5</v>
      </c>
      <c r="P366" s="36" t="n">
        <v>0.0416666666666667</v>
      </c>
      <c r="Q366" s="37" t="n">
        <v>27.9166666666667</v>
      </c>
      <c r="R366" s="38" t="n">
        <v>540.335434472935</v>
      </c>
      <c r="S366" s="39" t="n">
        <v>129.664565527065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MG366" s="0"/>
      <c r="AMH366" s="0"/>
      <c r="AMI366" s="0"/>
      <c r="AMJ366" s="0"/>
    </row>
    <row r="367" s="4" customFormat="true" ht="69.35" hidden="false" customHeight="false" outlineLevel="0" collapsed="false">
      <c r="A367" s="23" t="s">
        <v>21</v>
      </c>
      <c r="B367" s="24" t="n">
        <v>6806</v>
      </c>
      <c r="C367" s="25" t="n">
        <f aca="false">VLOOKUP(B367,[1]Planilha8!$X$4:$Y$6629,2,0)</f>
        <v>2040532</v>
      </c>
      <c r="D367" s="26" t="s">
        <v>97</v>
      </c>
      <c r="E367" s="26" t="str">
        <f aca="false">VLOOKUP(B367,[1]Planilha8!$X$4:$Z$6629,3,0)</f>
        <v>INSTALADO NA FACHADA DO HOSPITAL</v>
      </c>
      <c r="F367" s="26" t="str">
        <f aca="false">VLOOKUP(B367,[1]Planilha8!$X$4:$AD$6629,7,0)</f>
        <v>BOM</v>
      </c>
      <c r="G367" s="27" t="n">
        <v>41576</v>
      </c>
      <c r="H367" s="28" t="n">
        <v>670</v>
      </c>
      <c r="I367" s="29" t="s">
        <v>23</v>
      </c>
      <c r="J367" s="30" t="s">
        <v>98</v>
      </c>
      <c r="K367" s="31" t="n">
        <v>8513</v>
      </c>
      <c r="L367" s="32" t="n">
        <v>2013004035</v>
      </c>
      <c r="M367" s="33" t="n">
        <v>43465</v>
      </c>
      <c r="N367" s="34" t="n">
        <v>512.418767806268</v>
      </c>
      <c r="O367" s="35" t="n">
        <v>0.5</v>
      </c>
      <c r="P367" s="36" t="n">
        <v>0.0416666666666667</v>
      </c>
      <c r="Q367" s="37" t="n">
        <v>27.9166666666667</v>
      </c>
      <c r="R367" s="38" t="n">
        <v>540.335434472935</v>
      </c>
      <c r="S367" s="39" t="n">
        <v>129.664565527065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MG367" s="0"/>
      <c r="AMH367" s="0"/>
      <c r="AMI367" s="0"/>
      <c r="AMJ367" s="0"/>
    </row>
    <row r="368" s="4" customFormat="true" ht="35.6" hidden="false" customHeight="false" outlineLevel="0" collapsed="false">
      <c r="A368" s="23" t="s">
        <v>21</v>
      </c>
      <c r="B368" s="24" t="n">
        <v>7115</v>
      </c>
      <c r="C368" s="25" t="n">
        <f aca="false">VLOOKUP(B368,[1]Planilha8!$X$4:$Y$6629,2,0)</f>
        <v>2040664</v>
      </c>
      <c r="D368" s="26" t="s">
        <v>99</v>
      </c>
      <c r="E368" s="26" t="str">
        <f aca="false">VLOOKUP(B368,[1]Planilha8!$X$4:$Z$6629,3,0)</f>
        <v>ALMOXARIFADO</v>
      </c>
      <c r="F368" s="26" t="str">
        <f aca="false">VLOOKUP(B368,[1]Planilha8!$X$4:$AD$6629,7,0)</f>
        <v>RUIM</v>
      </c>
      <c r="G368" s="27" t="n">
        <v>41618</v>
      </c>
      <c r="H368" s="28" t="n">
        <v>11900</v>
      </c>
      <c r="I368" s="29" t="s">
        <v>23</v>
      </c>
      <c r="J368" s="30" t="s">
        <v>100</v>
      </c>
      <c r="K368" s="31" t="n">
        <v>29603</v>
      </c>
      <c r="L368" s="32" t="n">
        <v>2013001703</v>
      </c>
      <c r="M368" s="33" t="n">
        <v>43465</v>
      </c>
      <c r="N368" s="34" t="n">
        <v>11488.3311965812</v>
      </c>
      <c r="O368" s="35" t="n">
        <v>1</v>
      </c>
      <c r="P368" s="36" t="n">
        <v>0.0833333333333333</v>
      </c>
      <c r="Q368" s="37" t="n">
        <v>0</v>
      </c>
      <c r="R368" s="38" t="n">
        <v>11488.3311965812</v>
      </c>
      <c r="S368" s="39" t="n">
        <v>411.668803418806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MG368" s="0"/>
      <c r="AMH368" s="0"/>
      <c r="AMI368" s="0"/>
      <c r="AMJ368" s="0"/>
    </row>
    <row r="369" s="4" customFormat="true" ht="35.6" hidden="false" customHeight="false" outlineLevel="0" collapsed="false">
      <c r="A369" s="23" t="s">
        <v>21</v>
      </c>
      <c r="B369" s="24" t="n">
        <v>8288</v>
      </c>
      <c r="C369" s="25" t="n">
        <f aca="false">VLOOKUP(B369,[1]Planilha8!$X$4:$Y$6629,2,0)</f>
        <v>2040773</v>
      </c>
      <c r="D369" s="26" t="s">
        <v>101</v>
      </c>
      <c r="E369" s="26" t="str">
        <f aca="false">VLOOKUP(B369,[1]Planilha8!$X$4:$Z$6629,3,0)</f>
        <v>ASTEC</v>
      </c>
      <c r="F369" s="26" t="str">
        <f aca="false">VLOOKUP(B369,[1]Planilha8!$X$4:$AD$6629,7,0)</f>
        <v>BOM</v>
      </c>
      <c r="G369" s="27" t="n">
        <v>41667</v>
      </c>
      <c r="H369" s="28" t="n">
        <v>115.9</v>
      </c>
      <c r="I369" s="29" t="s">
        <v>23</v>
      </c>
      <c r="J369" s="30" t="s">
        <v>69</v>
      </c>
      <c r="K369" s="31" t="n">
        <v>12524</v>
      </c>
      <c r="L369" s="32" t="n">
        <v>2014000206</v>
      </c>
      <c r="M369" s="33" t="n">
        <v>43465</v>
      </c>
      <c r="N369" s="34" t="n">
        <v>104.020833333333</v>
      </c>
      <c r="O369" s="35" t="n">
        <v>0.5</v>
      </c>
      <c r="P369" s="36" t="n">
        <v>0.0416666666666667</v>
      </c>
      <c r="Q369" s="37" t="n">
        <v>4.82916666666667</v>
      </c>
      <c r="R369" s="38" t="n">
        <v>108.85</v>
      </c>
      <c r="S369" s="39" t="n">
        <v>7.04999999999998</v>
      </c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MG369" s="0"/>
      <c r="AMH369" s="0"/>
      <c r="AMI369" s="0"/>
      <c r="AMJ369" s="0"/>
    </row>
    <row r="370" s="4" customFormat="true" ht="35.6" hidden="false" customHeight="false" outlineLevel="0" collapsed="false">
      <c r="A370" s="23" t="s">
        <v>21</v>
      </c>
      <c r="B370" s="24" t="n">
        <v>8289</v>
      </c>
      <c r="C370" s="25" t="n">
        <f aca="false">VLOOKUP(B370,[1]Planilha8!$X$4:$Y$6629,2,0)</f>
        <v>2040774</v>
      </c>
      <c r="D370" s="26" t="s">
        <v>101</v>
      </c>
      <c r="E370" s="26" t="str">
        <f aca="false">VLOOKUP(B370,[1]Planilha8!$X$4:$Z$6629,3,0)</f>
        <v>ASTEC</v>
      </c>
      <c r="F370" s="26" t="str">
        <f aca="false">VLOOKUP(B370,[1]Planilha8!$X$4:$AD$6629,7,0)</f>
        <v>BOM</v>
      </c>
      <c r="G370" s="27" t="n">
        <v>41667</v>
      </c>
      <c r="H370" s="28" t="n">
        <v>115.9</v>
      </c>
      <c r="I370" s="29" t="s">
        <v>23</v>
      </c>
      <c r="J370" s="30" t="s">
        <v>69</v>
      </c>
      <c r="K370" s="31" t="n">
        <v>12524</v>
      </c>
      <c r="L370" s="32" t="n">
        <v>2014000206</v>
      </c>
      <c r="M370" s="33" t="n">
        <v>43465</v>
      </c>
      <c r="N370" s="34" t="n">
        <v>104.020833333333</v>
      </c>
      <c r="O370" s="35" t="n">
        <v>0.5</v>
      </c>
      <c r="P370" s="36" t="n">
        <v>0.0416666666666667</v>
      </c>
      <c r="Q370" s="37" t="n">
        <v>4.82916666666667</v>
      </c>
      <c r="R370" s="38" t="n">
        <v>108.85</v>
      </c>
      <c r="S370" s="39" t="n">
        <v>7.04999999999998</v>
      </c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MG370" s="0"/>
      <c r="AMH370" s="0"/>
      <c r="AMI370" s="0"/>
      <c r="AMJ370" s="0"/>
    </row>
    <row r="371" s="4" customFormat="true" ht="35.6" hidden="false" customHeight="false" outlineLevel="0" collapsed="false">
      <c r="A371" s="23" t="s">
        <v>21</v>
      </c>
      <c r="B371" s="24" t="n">
        <v>8290</v>
      </c>
      <c r="C371" s="25" t="n">
        <f aca="false">VLOOKUP(B371,[1]Planilha8!$X$4:$Y$6629,2,0)</f>
        <v>2040775</v>
      </c>
      <c r="D371" s="26" t="s">
        <v>101</v>
      </c>
      <c r="E371" s="26" t="str">
        <f aca="false">VLOOKUP(B371,[1]Planilha8!$X$4:$Z$6629,3,0)</f>
        <v>ASTEC</v>
      </c>
      <c r="F371" s="26" t="str">
        <f aca="false">VLOOKUP(B371,[1]Planilha8!$X$4:$AD$6629,7,0)</f>
        <v>BOM</v>
      </c>
      <c r="G371" s="27" t="n">
        <v>41667</v>
      </c>
      <c r="H371" s="28" t="n">
        <v>115.9</v>
      </c>
      <c r="I371" s="29" t="s">
        <v>23</v>
      </c>
      <c r="J371" s="30" t="s">
        <v>69</v>
      </c>
      <c r="K371" s="31" t="n">
        <v>12524</v>
      </c>
      <c r="L371" s="32" t="n">
        <v>2014000206</v>
      </c>
      <c r="M371" s="33" t="n">
        <v>43465</v>
      </c>
      <c r="N371" s="34" t="n">
        <v>104.020833333333</v>
      </c>
      <c r="O371" s="35" t="n">
        <v>0.5</v>
      </c>
      <c r="P371" s="36" t="n">
        <v>0.0416666666666667</v>
      </c>
      <c r="Q371" s="37" t="n">
        <v>4.82916666666667</v>
      </c>
      <c r="R371" s="38" t="n">
        <v>108.85</v>
      </c>
      <c r="S371" s="39" t="n">
        <v>7.04999999999998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MG371" s="0"/>
      <c r="AMH371" s="0"/>
      <c r="AMI371" s="0"/>
      <c r="AMJ371" s="0"/>
    </row>
    <row r="372" s="4" customFormat="true" ht="35.6" hidden="false" customHeight="false" outlineLevel="0" collapsed="false">
      <c r="A372" s="23" t="s">
        <v>21</v>
      </c>
      <c r="B372" s="24" t="n">
        <v>8298</v>
      </c>
      <c r="C372" s="25" t="n">
        <f aca="false">VLOOKUP(B372,[1]Planilha8!$X$4:$Y$6629,2,0)</f>
        <v>2040776</v>
      </c>
      <c r="D372" s="26" t="s">
        <v>101</v>
      </c>
      <c r="E372" s="26" t="str">
        <f aca="false">VLOOKUP(B372,[1]Planilha8!$X$4:$Z$6629,3,0)</f>
        <v>ASTEC</v>
      </c>
      <c r="F372" s="26" t="str">
        <f aca="false">VLOOKUP(B372,[1]Planilha8!$X$4:$AD$6629,7,0)</f>
        <v>BOM</v>
      </c>
      <c r="G372" s="27" t="n">
        <v>41667</v>
      </c>
      <c r="H372" s="28" t="n">
        <v>115.9</v>
      </c>
      <c r="I372" s="29" t="s">
        <v>23</v>
      </c>
      <c r="J372" s="30" t="s">
        <v>69</v>
      </c>
      <c r="K372" s="31" t="n">
        <v>12524</v>
      </c>
      <c r="L372" s="32" t="n">
        <v>2014000206</v>
      </c>
      <c r="M372" s="33" t="n">
        <v>43465</v>
      </c>
      <c r="N372" s="34" t="n">
        <v>104.020833333333</v>
      </c>
      <c r="O372" s="35" t="n">
        <v>0.5</v>
      </c>
      <c r="P372" s="36" t="n">
        <v>0.0416666666666667</v>
      </c>
      <c r="Q372" s="37" t="n">
        <v>4.82916666666667</v>
      </c>
      <c r="R372" s="38" t="n">
        <v>108.85</v>
      </c>
      <c r="S372" s="39" t="n">
        <v>7.04999999999998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MG372" s="0"/>
      <c r="AMH372" s="0"/>
      <c r="AMI372" s="0"/>
      <c r="AMJ372" s="0"/>
    </row>
    <row r="373" s="4" customFormat="true" ht="35.6" hidden="false" customHeight="false" outlineLevel="0" collapsed="false">
      <c r="A373" s="23" t="s">
        <v>21</v>
      </c>
      <c r="B373" s="24" t="n">
        <v>8299</v>
      </c>
      <c r="C373" s="25" t="n">
        <f aca="false">VLOOKUP(B373,[1]Planilha8!$X$4:$Y$6629,2,0)</f>
        <v>2040777</v>
      </c>
      <c r="D373" s="26" t="s">
        <v>101</v>
      </c>
      <c r="E373" s="26" t="str">
        <f aca="false">VLOOKUP(B373,[1]Planilha8!$X$4:$Z$6629,3,0)</f>
        <v>ASTEC</v>
      </c>
      <c r="F373" s="26" t="str">
        <f aca="false">VLOOKUP(B373,[1]Planilha8!$X$4:$AD$6629,7,0)</f>
        <v>BOM</v>
      </c>
      <c r="G373" s="27" t="n">
        <v>41667</v>
      </c>
      <c r="H373" s="28" t="n">
        <v>115.9</v>
      </c>
      <c r="I373" s="29" t="s">
        <v>23</v>
      </c>
      <c r="J373" s="30" t="s">
        <v>69</v>
      </c>
      <c r="K373" s="31" t="n">
        <v>12524</v>
      </c>
      <c r="L373" s="32" t="n">
        <v>2014000206</v>
      </c>
      <c r="M373" s="33" t="n">
        <v>43465</v>
      </c>
      <c r="N373" s="34" t="n">
        <v>104.020833333333</v>
      </c>
      <c r="O373" s="35" t="n">
        <v>0.5</v>
      </c>
      <c r="P373" s="36" t="n">
        <v>0.0416666666666667</v>
      </c>
      <c r="Q373" s="37" t="n">
        <v>4.82916666666667</v>
      </c>
      <c r="R373" s="38" t="n">
        <v>108.85</v>
      </c>
      <c r="S373" s="39" t="n">
        <v>7.04999999999998</v>
      </c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MG373" s="0"/>
      <c r="AMH373" s="0"/>
      <c r="AMI373" s="0"/>
      <c r="AMJ373" s="0"/>
    </row>
    <row r="374" s="4" customFormat="true" ht="35.6" hidden="false" customHeight="false" outlineLevel="0" collapsed="false">
      <c r="A374" s="23" t="s">
        <v>21</v>
      </c>
      <c r="B374" s="24" t="n">
        <v>8300</v>
      </c>
      <c r="C374" s="25" t="n">
        <f aca="false">VLOOKUP(B374,[1]Planilha8!$X$4:$Y$6629,2,0)</f>
        <v>2040778</v>
      </c>
      <c r="D374" s="26" t="s">
        <v>101</v>
      </c>
      <c r="E374" s="26" t="str">
        <f aca="false">VLOOKUP(B374,[1]Planilha8!$X$4:$Z$6629,3,0)</f>
        <v>ASTEC</v>
      </c>
      <c r="F374" s="26" t="str">
        <f aca="false">VLOOKUP(B374,[1]Planilha8!$X$4:$AD$6629,7,0)</f>
        <v>BOM</v>
      </c>
      <c r="G374" s="27" t="n">
        <v>41667</v>
      </c>
      <c r="H374" s="28" t="n">
        <v>115.9</v>
      </c>
      <c r="I374" s="29" t="s">
        <v>23</v>
      </c>
      <c r="J374" s="30" t="s">
        <v>69</v>
      </c>
      <c r="K374" s="31" t="n">
        <v>12524</v>
      </c>
      <c r="L374" s="32" t="n">
        <v>2014000206</v>
      </c>
      <c r="M374" s="33" t="n">
        <v>43465</v>
      </c>
      <c r="N374" s="34" t="n">
        <v>104.020833333333</v>
      </c>
      <c r="O374" s="35" t="n">
        <v>0.5</v>
      </c>
      <c r="P374" s="36" t="n">
        <v>0.0416666666666667</v>
      </c>
      <c r="Q374" s="37" t="n">
        <v>4.82916666666667</v>
      </c>
      <c r="R374" s="38" t="n">
        <v>108.85</v>
      </c>
      <c r="S374" s="39" t="n">
        <v>7.04999999999998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MG374" s="0"/>
      <c r="AMH374" s="0"/>
      <c r="AMI374" s="0"/>
      <c r="AMJ374" s="0"/>
    </row>
    <row r="375" s="4" customFormat="true" ht="58.1" hidden="false" customHeight="false" outlineLevel="0" collapsed="false">
      <c r="A375" s="23" t="s">
        <v>21</v>
      </c>
      <c r="B375" s="24" t="n">
        <v>8472</v>
      </c>
      <c r="C375" s="25" t="n">
        <f aca="false">VLOOKUP(B375,[1]Planilha8!$X$4:$Y$6629,2,0)</f>
        <v>2041096</v>
      </c>
      <c r="D375" s="26" t="s">
        <v>102</v>
      </c>
      <c r="E375" s="26" t="str">
        <f aca="false">VLOOKUP(B375,[1]Planilha8!$X$4:$Z$6629,3,0)</f>
        <v>CHI - NUCLEO ADMINISTRATIVO</v>
      </c>
      <c r="F375" s="26" t="str">
        <f aca="false">VLOOKUP(B375,[1]Planilha8!$X$4:$AD$6629,7,0)</f>
        <v>BOM</v>
      </c>
      <c r="G375" s="27" t="n">
        <v>41674</v>
      </c>
      <c r="H375" s="28" t="n">
        <v>2365</v>
      </c>
      <c r="I375" s="29" t="s">
        <v>23</v>
      </c>
      <c r="J375" s="30" t="s">
        <v>73</v>
      </c>
      <c r="K375" s="31" t="n">
        <v>271053</v>
      </c>
      <c r="L375" s="32" t="n">
        <v>2013004968</v>
      </c>
      <c r="M375" s="33" t="n">
        <v>43465</v>
      </c>
      <c r="N375" s="34" t="n">
        <v>2334.86111111111</v>
      </c>
      <c r="O375" s="35" t="n">
        <v>1</v>
      </c>
      <c r="P375" s="36" t="n">
        <v>0.0833333333333333</v>
      </c>
      <c r="Q375" s="37" t="n">
        <v>0</v>
      </c>
      <c r="R375" s="38" t="n">
        <v>2334.86111111111</v>
      </c>
      <c r="S375" s="39" t="n">
        <v>30.1388888888896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MG375" s="0"/>
      <c r="AMH375" s="0"/>
      <c r="AMI375" s="0"/>
      <c r="AMJ375" s="0"/>
    </row>
    <row r="376" s="4" customFormat="true" ht="91.85" hidden="false" customHeight="false" outlineLevel="0" collapsed="false">
      <c r="A376" s="23" t="s">
        <v>21</v>
      </c>
      <c r="B376" s="24" t="n">
        <v>8473</v>
      </c>
      <c r="C376" s="25" t="n">
        <f aca="false">VLOOKUP(B376,[1]Planilha8!$X$4:$Y$6629,2,0)</f>
        <v>2041192</v>
      </c>
      <c r="D376" s="26" t="s">
        <v>102</v>
      </c>
      <c r="E376" s="26" t="str">
        <f aca="false">VLOOKUP(B376,[1]Planilha8!$X$4:$Z$6629,3,0)</f>
        <v>CHI – CENTRAL HUMANIZADA DE INTERNAÇÃO</v>
      </c>
      <c r="F376" s="26" t="str">
        <f aca="false">VLOOKUP(B376,[1]Planilha8!$X$4:$AD$6629,7,0)</f>
        <v>BOM</v>
      </c>
      <c r="G376" s="27" t="n">
        <v>41684</v>
      </c>
      <c r="H376" s="28" t="n">
        <v>2365</v>
      </c>
      <c r="I376" s="29" t="s">
        <v>23</v>
      </c>
      <c r="J376" s="30" t="s">
        <v>73</v>
      </c>
      <c r="K376" s="31" t="n">
        <v>272192</v>
      </c>
      <c r="L376" s="32" t="n">
        <v>2013004968</v>
      </c>
      <c r="M376" s="33" t="n">
        <v>43465</v>
      </c>
      <c r="N376" s="34" t="n">
        <v>2334.86111111111</v>
      </c>
      <c r="O376" s="35" t="n">
        <v>1</v>
      </c>
      <c r="P376" s="36" t="n">
        <v>0.0833333333333333</v>
      </c>
      <c r="Q376" s="37" t="n">
        <v>0</v>
      </c>
      <c r="R376" s="38" t="n">
        <v>2334.86111111111</v>
      </c>
      <c r="S376" s="39" t="n">
        <v>30.1388888888896</v>
      </c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MG376" s="0"/>
      <c r="AMH376" s="0"/>
      <c r="AMI376" s="0"/>
      <c r="AMJ376" s="0"/>
    </row>
    <row r="377" s="4" customFormat="true" ht="35.6" hidden="false" customHeight="false" outlineLevel="0" collapsed="false">
      <c r="A377" s="23" t="s">
        <v>21</v>
      </c>
      <c r="B377" s="24" t="n">
        <v>8718</v>
      </c>
      <c r="C377" s="25" t="n">
        <f aca="false">VLOOKUP(B377,[1]Planilha8!$X$4:$Y$6629,2,0)</f>
        <v>2041311</v>
      </c>
      <c r="D377" s="26" t="s">
        <v>103</v>
      </c>
      <c r="E377" s="26" t="str">
        <f aca="false">VLOOKUP(B377,[1]Planilha8!$X$4:$Z$6629,3,0)</f>
        <v>DESAPARECEU</v>
      </c>
      <c r="F377" s="26" t="str">
        <f aca="false">VLOOKUP(B377,[1]Planilha8!$X$4:$AD$6629,7,0)</f>
        <v>RUIM</v>
      </c>
      <c r="G377" s="27" t="n">
        <v>41696</v>
      </c>
      <c r="H377" s="28" t="n">
        <v>137</v>
      </c>
      <c r="I377" s="29" t="s">
        <v>23</v>
      </c>
      <c r="J377" s="30" t="s">
        <v>69</v>
      </c>
      <c r="K377" s="31" t="n">
        <v>12730</v>
      </c>
      <c r="L377" s="32" t="n">
        <v>2014000478</v>
      </c>
      <c r="M377" s="33" t="n">
        <v>43465</v>
      </c>
      <c r="N377" s="34" t="n">
        <v>127.722222222222</v>
      </c>
      <c r="O377" s="35" t="n">
        <v>1</v>
      </c>
      <c r="P377" s="36" t="n">
        <v>0.0833333333333333</v>
      </c>
      <c r="Q377" s="37" t="n">
        <v>0</v>
      </c>
      <c r="R377" s="38" t="n">
        <v>127.722222222222</v>
      </c>
      <c r="S377" s="39" t="n">
        <v>9.27777777777773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MG377" s="0"/>
      <c r="AMH377" s="0"/>
      <c r="AMI377" s="0"/>
      <c r="AMJ377" s="0"/>
    </row>
    <row r="378" s="4" customFormat="true" ht="35.6" hidden="false" customHeight="false" outlineLevel="0" collapsed="false">
      <c r="A378" s="23" t="s">
        <v>21</v>
      </c>
      <c r="B378" s="24" t="n">
        <v>8738</v>
      </c>
      <c r="C378" s="25" t="n">
        <f aca="false">VLOOKUP(B378,[1]Planilha8!$X$4:$Y$6629,2,0)</f>
        <v>2041327</v>
      </c>
      <c r="D378" s="26" t="s">
        <v>104</v>
      </c>
      <c r="E378" s="26" t="str">
        <f aca="false">VLOOKUP(B378,[1]Planilha8!$X$4:$Z$6629,3,0)</f>
        <v>ASTEC</v>
      </c>
      <c r="F378" s="26" t="str">
        <f aca="false">VLOOKUP(B378,[1]Planilha8!$X$4:$AD$6629,7,0)</f>
        <v>BOM</v>
      </c>
      <c r="G378" s="27" t="n">
        <v>41696</v>
      </c>
      <c r="H378" s="28" t="n">
        <v>1108.28</v>
      </c>
      <c r="I378" s="29" t="s">
        <v>23</v>
      </c>
      <c r="J378" s="30" t="s">
        <v>73</v>
      </c>
      <c r="K378" s="31" t="n">
        <v>273804</v>
      </c>
      <c r="L378" s="32" t="n">
        <v>2013001468</v>
      </c>
      <c r="M378" s="33" t="n">
        <v>43465</v>
      </c>
      <c r="N378" s="34" t="n">
        <v>702.1335</v>
      </c>
      <c r="O378" s="35" t="n">
        <v>0.25</v>
      </c>
      <c r="P378" s="36" t="n">
        <v>0.0208333333333333</v>
      </c>
      <c r="Q378" s="37" t="n">
        <v>23.0891666666667</v>
      </c>
      <c r="R378" s="38" t="n">
        <v>725.222666666666</v>
      </c>
      <c r="S378" s="39" t="n">
        <v>383.057333333334</v>
      </c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MG378" s="0"/>
      <c r="AMH378" s="0"/>
      <c r="AMI378" s="0"/>
      <c r="AMJ378" s="0"/>
    </row>
    <row r="379" s="4" customFormat="true" ht="35.6" hidden="false" customHeight="false" outlineLevel="0" collapsed="false">
      <c r="A379" s="23" t="s">
        <v>21</v>
      </c>
      <c r="B379" s="24" t="n">
        <v>8739</v>
      </c>
      <c r="C379" s="25" t="n">
        <f aca="false">VLOOKUP(B379,[1]Planilha8!$X$4:$Y$6629,2,0)</f>
        <v>2041328</v>
      </c>
      <c r="D379" s="26" t="s">
        <v>104</v>
      </c>
      <c r="E379" s="26" t="str">
        <f aca="false">VLOOKUP(B379,[1]Planilha8!$X$4:$Z$6629,3,0)</f>
        <v>ASTEC</v>
      </c>
      <c r="F379" s="26" t="str">
        <f aca="false">VLOOKUP(B379,[1]Planilha8!$X$4:$AD$6629,7,0)</f>
        <v>BOM</v>
      </c>
      <c r="G379" s="27" t="n">
        <v>41696</v>
      </c>
      <c r="H379" s="28" t="n">
        <v>1108.28</v>
      </c>
      <c r="I379" s="29" t="s">
        <v>23</v>
      </c>
      <c r="J379" s="30" t="s">
        <v>73</v>
      </c>
      <c r="K379" s="31" t="n">
        <v>273804</v>
      </c>
      <c r="L379" s="32" t="n">
        <v>2013001468</v>
      </c>
      <c r="M379" s="33" t="n">
        <v>43465</v>
      </c>
      <c r="N379" s="34" t="n">
        <v>702.1335</v>
      </c>
      <c r="O379" s="35" t="n">
        <v>0.25</v>
      </c>
      <c r="P379" s="36" t="n">
        <v>0.0208333333333333</v>
      </c>
      <c r="Q379" s="37" t="n">
        <v>23.0891666666667</v>
      </c>
      <c r="R379" s="38" t="n">
        <v>725.222666666666</v>
      </c>
      <c r="S379" s="39" t="n">
        <v>383.057333333334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MG379" s="0"/>
      <c r="AMH379" s="0"/>
      <c r="AMI379" s="0"/>
      <c r="AMJ379" s="0"/>
    </row>
    <row r="380" s="4" customFormat="true" ht="35.6" hidden="false" customHeight="false" outlineLevel="0" collapsed="false">
      <c r="A380" s="23" t="s">
        <v>21</v>
      </c>
      <c r="B380" s="24" t="n">
        <v>8740</v>
      </c>
      <c r="C380" s="25" t="n">
        <f aca="false">VLOOKUP(B380,[1]Planilha8!$X$4:$Y$6629,2,0)</f>
        <v>2041329</v>
      </c>
      <c r="D380" s="26" t="s">
        <v>104</v>
      </c>
      <c r="E380" s="26" t="str">
        <f aca="false">VLOOKUP(B380,[1]Planilha8!$X$4:$Z$6629,3,0)</f>
        <v>ASTEC</v>
      </c>
      <c r="F380" s="26" t="str">
        <f aca="false">VLOOKUP(B380,[1]Planilha8!$X$4:$AD$6629,7,0)</f>
        <v>BOM</v>
      </c>
      <c r="G380" s="27" t="n">
        <v>41696</v>
      </c>
      <c r="H380" s="28" t="n">
        <v>1108.28</v>
      </c>
      <c r="I380" s="29" t="s">
        <v>23</v>
      </c>
      <c r="J380" s="30" t="s">
        <v>73</v>
      </c>
      <c r="K380" s="31" t="n">
        <v>273804</v>
      </c>
      <c r="L380" s="32" t="n">
        <v>2013001468</v>
      </c>
      <c r="M380" s="33" t="n">
        <v>43465</v>
      </c>
      <c r="N380" s="34" t="n">
        <v>702.1335</v>
      </c>
      <c r="O380" s="35" t="n">
        <v>0.25</v>
      </c>
      <c r="P380" s="36" t="n">
        <v>0.0208333333333333</v>
      </c>
      <c r="Q380" s="37" t="n">
        <v>23.0891666666667</v>
      </c>
      <c r="R380" s="38" t="n">
        <v>725.222666666666</v>
      </c>
      <c r="S380" s="39" t="n">
        <v>383.057333333334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MG380" s="0"/>
      <c r="AMH380" s="0"/>
      <c r="AMI380" s="0"/>
      <c r="AMJ380" s="0"/>
    </row>
    <row r="381" s="4" customFormat="true" ht="35.6" hidden="false" customHeight="false" outlineLevel="0" collapsed="false">
      <c r="A381" s="23" t="s">
        <v>21</v>
      </c>
      <c r="B381" s="24" t="n">
        <v>8741</v>
      </c>
      <c r="C381" s="25" t="n">
        <f aca="false">VLOOKUP(B381,[1]Planilha8!$X$4:$Y$6629,2,0)</f>
        <v>2041330</v>
      </c>
      <c r="D381" s="26" t="s">
        <v>104</v>
      </c>
      <c r="E381" s="26" t="str">
        <f aca="false">VLOOKUP(B381,[1]Planilha8!$X$4:$Z$6629,3,0)</f>
        <v>ASTEC</v>
      </c>
      <c r="F381" s="26" t="str">
        <f aca="false">VLOOKUP(B381,[1]Planilha8!$X$4:$AD$6629,7,0)</f>
        <v>BOM</v>
      </c>
      <c r="G381" s="27" t="n">
        <v>41696</v>
      </c>
      <c r="H381" s="28" t="n">
        <v>1108.28</v>
      </c>
      <c r="I381" s="29" t="s">
        <v>23</v>
      </c>
      <c r="J381" s="30" t="s">
        <v>73</v>
      </c>
      <c r="K381" s="31" t="n">
        <v>273804</v>
      </c>
      <c r="L381" s="32" t="n">
        <v>2013001468</v>
      </c>
      <c r="M381" s="33" t="n">
        <v>43465</v>
      </c>
      <c r="N381" s="34" t="n">
        <v>702.1335</v>
      </c>
      <c r="O381" s="35" t="n">
        <v>0.25</v>
      </c>
      <c r="P381" s="36" t="n">
        <v>0.0208333333333333</v>
      </c>
      <c r="Q381" s="37" t="n">
        <v>23.0891666666667</v>
      </c>
      <c r="R381" s="38" t="n">
        <v>725.222666666666</v>
      </c>
      <c r="S381" s="39" t="n">
        <v>383.057333333334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MG381" s="0"/>
      <c r="AMH381" s="0"/>
      <c r="AMI381" s="0"/>
      <c r="AMJ381" s="0"/>
    </row>
    <row r="382" s="4" customFormat="true" ht="136.85" hidden="false" customHeight="false" outlineLevel="0" collapsed="false">
      <c r="A382" s="23" t="s">
        <v>21</v>
      </c>
      <c r="B382" s="24" t="n">
        <v>8746</v>
      </c>
      <c r="C382" s="25" t="n">
        <f aca="false">VLOOKUP(B382,[1]Planilha8!$X$4:$Y$6629,2,0)</f>
        <v>2041452</v>
      </c>
      <c r="D382" s="26" t="s">
        <v>105</v>
      </c>
      <c r="E382" s="26" t="str">
        <f aca="false">VLOOKUP(B382,[1]Planilha8!$X$4:$Z$6629,3,0)</f>
        <v>ASTEC</v>
      </c>
      <c r="F382" s="26" t="str">
        <f aca="false">VLOOKUP(B382,[1]Planilha8!$X$4:$AD$6629,7,0)</f>
        <v>BOM</v>
      </c>
      <c r="G382" s="27" t="n">
        <v>41726</v>
      </c>
      <c r="H382" s="28" t="n">
        <v>1391.24</v>
      </c>
      <c r="I382" s="29" t="s">
        <v>23</v>
      </c>
      <c r="J382" s="30" t="s">
        <v>73</v>
      </c>
      <c r="K382" s="31" t="n">
        <v>277019</v>
      </c>
      <c r="L382" s="32" t="n">
        <v>2013001468</v>
      </c>
      <c r="M382" s="33" t="n">
        <v>43465</v>
      </c>
      <c r="N382" s="34" t="n">
        <v>1346.28833333333</v>
      </c>
      <c r="O382" s="35" t="n">
        <v>0.5</v>
      </c>
      <c r="P382" s="36" t="n">
        <v>0.0416666666666667</v>
      </c>
      <c r="Q382" s="37" t="n">
        <v>0</v>
      </c>
      <c r="R382" s="38" t="n">
        <v>1346.28833333333</v>
      </c>
      <c r="S382" s="39" t="n">
        <v>44.9516666666675</v>
      </c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MG382" s="0"/>
      <c r="AMH382" s="0"/>
      <c r="AMI382" s="0"/>
      <c r="AMJ382" s="0"/>
    </row>
    <row r="383" s="4" customFormat="true" ht="136.85" hidden="false" customHeight="false" outlineLevel="0" collapsed="false">
      <c r="A383" s="23" t="s">
        <v>21</v>
      </c>
      <c r="B383" s="24" t="n">
        <v>8747</v>
      </c>
      <c r="C383" s="25" t="n">
        <f aca="false">VLOOKUP(B383,[1]Planilha8!$X$4:$Y$6629,2,0)</f>
        <v>2041453</v>
      </c>
      <c r="D383" s="26" t="s">
        <v>105</v>
      </c>
      <c r="E383" s="26" t="str">
        <f aca="false">VLOOKUP(B383,[1]Planilha8!$X$4:$Z$6629,3,0)</f>
        <v>ASTEC</v>
      </c>
      <c r="F383" s="26" t="str">
        <f aca="false">VLOOKUP(B383,[1]Planilha8!$X$4:$AD$6629,7,0)</f>
        <v>BOM</v>
      </c>
      <c r="G383" s="27" t="n">
        <v>41726</v>
      </c>
      <c r="H383" s="28" t="n">
        <v>1391.24</v>
      </c>
      <c r="I383" s="29" t="s">
        <v>23</v>
      </c>
      <c r="J383" s="30" t="s">
        <v>73</v>
      </c>
      <c r="K383" s="31" t="n">
        <v>277019</v>
      </c>
      <c r="L383" s="32" t="n">
        <v>2013001468</v>
      </c>
      <c r="M383" s="33" t="n">
        <v>43465</v>
      </c>
      <c r="N383" s="34" t="n">
        <v>1346.28833333333</v>
      </c>
      <c r="O383" s="35" t="n">
        <v>0.5</v>
      </c>
      <c r="P383" s="36" t="n">
        <v>0.0416666666666667</v>
      </c>
      <c r="Q383" s="37" t="n">
        <v>0</v>
      </c>
      <c r="R383" s="38" t="n">
        <v>1346.28833333333</v>
      </c>
      <c r="S383" s="39" t="n">
        <v>44.9516666666675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MG383" s="0"/>
      <c r="AMH383" s="0"/>
      <c r="AMI383" s="0"/>
      <c r="AMJ383" s="0"/>
    </row>
    <row r="384" s="4" customFormat="true" ht="136.85" hidden="false" customHeight="false" outlineLevel="0" collapsed="false">
      <c r="A384" s="23" t="s">
        <v>21</v>
      </c>
      <c r="B384" s="24" t="n">
        <v>8748</v>
      </c>
      <c r="C384" s="25" t="n">
        <f aca="false">VLOOKUP(B384,[1]Planilha8!$X$4:$Y$6629,2,0)</f>
        <v>2041454</v>
      </c>
      <c r="D384" s="26" t="s">
        <v>106</v>
      </c>
      <c r="E384" s="26" t="str">
        <f aca="false">VLOOKUP(B384,[1]Planilha8!$X$4:$Z$6629,3,0)</f>
        <v>ASTEC</v>
      </c>
      <c r="F384" s="26" t="str">
        <f aca="false">VLOOKUP(B384,[1]Planilha8!$X$4:$AD$6629,7,0)</f>
        <v>BOM</v>
      </c>
      <c r="G384" s="27" t="n">
        <v>41726</v>
      </c>
      <c r="H384" s="28" t="n">
        <v>1391.24</v>
      </c>
      <c r="I384" s="29" t="s">
        <v>23</v>
      </c>
      <c r="J384" s="30" t="s">
        <v>73</v>
      </c>
      <c r="K384" s="31" t="n">
        <v>277019</v>
      </c>
      <c r="L384" s="32" t="n">
        <v>2013001468</v>
      </c>
      <c r="M384" s="33" t="n">
        <v>43465</v>
      </c>
      <c r="N384" s="34" t="n">
        <v>1346.28833333333</v>
      </c>
      <c r="O384" s="35" t="n">
        <v>0.5</v>
      </c>
      <c r="P384" s="36" t="n">
        <v>0.0416666666666667</v>
      </c>
      <c r="Q384" s="37" t="n">
        <v>0</v>
      </c>
      <c r="R384" s="38" t="n">
        <v>1346.28833333333</v>
      </c>
      <c r="S384" s="39" t="n">
        <v>44.9516666666675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MG384" s="0"/>
      <c r="AMH384" s="0"/>
      <c r="AMI384" s="0"/>
      <c r="AMJ384" s="0"/>
    </row>
    <row r="385" s="4" customFormat="true" ht="136.85" hidden="false" customHeight="false" outlineLevel="0" collapsed="false">
      <c r="A385" s="23" t="s">
        <v>21</v>
      </c>
      <c r="B385" s="24" t="n">
        <v>8755</v>
      </c>
      <c r="C385" s="25" t="n">
        <f aca="false">VLOOKUP(B385,[1]Planilha8!$X$4:$Y$6629,2,0)</f>
        <v>2041455</v>
      </c>
      <c r="D385" s="26" t="s">
        <v>105</v>
      </c>
      <c r="E385" s="26" t="str">
        <f aca="false">VLOOKUP(B385,[1]Planilha8!$X$4:$Z$6629,3,0)</f>
        <v>ASTEC</v>
      </c>
      <c r="F385" s="26" t="str">
        <f aca="false">VLOOKUP(B385,[1]Planilha8!$X$4:$AD$6629,7,0)</f>
        <v>BOM</v>
      </c>
      <c r="G385" s="27" t="n">
        <v>41726</v>
      </c>
      <c r="H385" s="28" t="n">
        <v>1391.24</v>
      </c>
      <c r="I385" s="29" t="s">
        <v>23</v>
      </c>
      <c r="J385" s="30" t="s">
        <v>73</v>
      </c>
      <c r="K385" s="31" t="n">
        <v>277019</v>
      </c>
      <c r="L385" s="32" t="n">
        <v>2013001468</v>
      </c>
      <c r="M385" s="33" t="n">
        <v>43465</v>
      </c>
      <c r="N385" s="34" t="n">
        <v>1346.28833333333</v>
      </c>
      <c r="O385" s="35" t="n">
        <v>0.5</v>
      </c>
      <c r="P385" s="36" t="n">
        <v>0.0416666666666667</v>
      </c>
      <c r="Q385" s="37" t="n">
        <v>0</v>
      </c>
      <c r="R385" s="38" t="n">
        <v>1346.28833333333</v>
      </c>
      <c r="S385" s="39" t="n">
        <v>44.9516666666675</v>
      </c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MG385" s="0"/>
      <c r="AMH385" s="0"/>
      <c r="AMI385" s="0"/>
      <c r="AMJ385" s="0"/>
    </row>
    <row r="386" s="4" customFormat="true" ht="148.1" hidden="false" customHeight="false" outlineLevel="0" collapsed="false">
      <c r="A386" s="23" t="s">
        <v>21</v>
      </c>
      <c r="B386" s="24" t="n">
        <v>8749</v>
      </c>
      <c r="C386" s="25" t="n">
        <f aca="false">VLOOKUP(B386,[1]Planilha8!$X$4:$Y$6629,2,0)</f>
        <v>2041456</v>
      </c>
      <c r="D386" s="26" t="s">
        <v>107</v>
      </c>
      <c r="E386" s="26" t="str">
        <f aca="false">VLOOKUP(B386,[1]Planilha8!$X$4:$Z$6629,3,0)</f>
        <v>UNIDADE DE TERAPIA INTENSIVA</v>
      </c>
      <c r="F386" s="26" t="str">
        <f aca="false">VLOOKUP(B386,[1]Planilha8!$X$4:$AD$6629,7,0)</f>
        <v>BOM</v>
      </c>
      <c r="G386" s="27" t="n">
        <v>41729</v>
      </c>
      <c r="H386" s="28" t="n">
        <v>1804.3</v>
      </c>
      <c r="I386" s="29" t="s">
        <v>23</v>
      </c>
      <c r="J386" s="30" t="s">
        <v>108</v>
      </c>
      <c r="K386" s="31" t="n">
        <v>18933</v>
      </c>
      <c r="L386" s="32" t="n">
        <v>2013004733</v>
      </c>
      <c r="M386" s="33" t="n">
        <v>43465</v>
      </c>
      <c r="N386" s="34" t="n">
        <v>1763.8875</v>
      </c>
      <c r="O386" s="35" t="n">
        <v>0.5</v>
      </c>
      <c r="P386" s="36" t="n">
        <v>0.0416666666666667</v>
      </c>
      <c r="Q386" s="37" t="n">
        <v>0</v>
      </c>
      <c r="R386" s="38" t="n">
        <v>1763.8875</v>
      </c>
      <c r="S386" s="39" t="n">
        <v>40.4125000000006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MG386" s="0"/>
      <c r="AMH386" s="0"/>
      <c r="AMI386" s="0"/>
      <c r="AMJ386" s="0"/>
    </row>
    <row r="387" s="4" customFormat="true" ht="148.1" hidden="false" customHeight="false" outlineLevel="0" collapsed="false">
      <c r="A387" s="23" t="s">
        <v>21</v>
      </c>
      <c r="B387" s="24" t="n">
        <v>8750</v>
      </c>
      <c r="C387" s="25" t="n">
        <f aca="false">VLOOKUP(B387,[1]Planilha8!$X$4:$Y$6629,2,0)</f>
        <v>2041457</v>
      </c>
      <c r="D387" s="26" t="s">
        <v>107</v>
      </c>
      <c r="E387" s="26" t="str">
        <f aca="false">VLOOKUP(B387,[1]Planilha8!$X$4:$Z$6629,3,0)</f>
        <v>UNIDADE DE TERAPIA INTENSIVA</v>
      </c>
      <c r="F387" s="26" t="str">
        <f aca="false">VLOOKUP(B387,[1]Planilha8!$X$4:$AD$6629,7,0)</f>
        <v>BOM</v>
      </c>
      <c r="G387" s="27" t="n">
        <v>41729</v>
      </c>
      <c r="H387" s="28" t="n">
        <v>1804.3</v>
      </c>
      <c r="I387" s="29" t="s">
        <v>23</v>
      </c>
      <c r="J387" s="30" t="s">
        <v>108</v>
      </c>
      <c r="K387" s="31" t="n">
        <v>18933</v>
      </c>
      <c r="L387" s="32" t="n">
        <v>2013004733</v>
      </c>
      <c r="M387" s="33" t="n">
        <v>43465</v>
      </c>
      <c r="N387" s="34" t="n">
        <v>1763.8875</v>
      </c>
      <c r="O387" s="35" t="n">
        <v>0.5</v>
      </c>
      <c r="P387" s="36" t="n">
        <v>0.0416666666666667</v>
      </c>
      <c r="Q387" s="37" t="n">
        <v>0</v>
      </c>
      <c r="R387" s="38" t="n">
        <v>1763.8875</v>
      </c>
      <c r="S387" s="39" t="n">
        <v>40.4125000000006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MG387" s="0"/>
      <c r="AMH387" s="0"/>
      <c r="AMI387" s="0"/>
      <c r="AMJ387" s="0"/>
    </row>
    <row r="388" s="4" customFormat="true" ht="148.1" hidden="false" customHeight="false" outlineLevel="0" collapsed="false">
      <c r="A388" s="23" t="s">
        <v>21</v>
      </c>
      <c r="B388" s="24" t="n">
        <v>8751</v>
      </c>
      <c r="C388" s="25" t="n">
        <f aca="false">VLOOKUP(B388,[1]Planilha8!$X$4:$Y$6629,2,0)</f>
        <v>2041458</v>
      </c>
      <c r="D388" s="26" t="s">
        <v>107</v>
      </c>
      <c r="E388" s="26" t="str">
        <f aca="false">VLOOKUP(B388,[1]Planilha8!$X$4:$Z$6629,3,0)</f>
        <v>UNIDADE DE TERAPIA INTENSIVA</v>
      </c>
      <c r="F388" s="26" t="str">
        <f aca="false">VLOOKUP(B388,[1]Planilha8!$X$4:$AD$6629,7,0)</f>
        <v>BOM</v>
      </c>
      <c r="G388" s="27" t="n">
        <v>41729</v>
      </c>
      <c r="H388" s="28" t="n">
        <v>1804.3</v>
      </c>
      <c r="I388" s="29" t="s">
        <v>23</v>
      </c>
      <c r="J388" s="30" t="s">
        <v>108</v>
      </c>
      <c r="K388" s="31" t="n">
        <v>18933</v>
      </c>
      <c r="L388" s="32" t="n">
        <v>2013004733</v>
      </c>
      <c r="M388" s="33" t="n">
        <v>43465</v>
      </c>
      <c r="N388" s="34" t="n">
        <v>1763.8875</v>
      </c>
      <c r="O388" s="35" t="n">
        <v>0.5</v>
      </c>
      <c r="P388" s="36" t="n">
        <v>0.0416666666666667</v>
      </c>
      <c r="Q388" s="37" t="n">
        <v>0</v>
      </c>
      <c r="R388" s="38" t="n">
        <v>1763.8875</v>
      </c>
      <c r="S388" s="39" t="n">
        <v>40.4125000000006</v>
      </c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MG388" s="0"/>
      <c r="AMH388" s="0"/>
      <c r="AMI388" s="0"/>
      <c r="AMJ388" s="0"/>
    </row>
    <row r="389" s="41" customFormat="true" ht="35.6" hidden="false" customHeight="false" outlineLevel="0" collapsed="false">
      <c r="A389" s="23" t="s">
        <v>21</v>
      </c>
      <c r="B389" s="24" t="n">
        <v>9910</v>
      </c>
      <c r="C389" s="25" t="n">
        <f aca="false">VLOOKUP(B389,[1]Planilha8!$X$4:$Y$6629,2,0)</f>
        <v>2041504</v>
      </c>
      <c r="D389" s="26" t="s">
        <v>109</v>
      </c>
      <c r="E389" s="26" t="str">
        <f aca="false">VLOOKUP(B389,[1]Planilha8!$X$4:$Z$6629,3,0)</f>
        <v>ASTEC</v>
      </c>
      <c r="F389" s="26" t="str">
        <f aca="false">VLOOKUP(B389,[1]Planilha8!$X$4:$AD$6629,7,0)</f>
        <v>BOM</v>
      </c>
      <c r="G389" s="27" t="n">
        <v>41732</v>
      </c>
      <c r="H389" s="28" t="n">
        <v>60</v>
      </c>
      <c r="I389" s="29" t="s">
        <v>23</v>
      </c>
      <c r="J389" s="30" t="s">
        <v>73</v>
      </c>
      <c r="K389" s="31" t="n">
        <v>67909</v>
      </c>
      <c r="L389" s="32" t="n">
        <v>2014001496</v>
      </c>
      <c r="M389" s="33" t="n">
        <v>43465</v>
      </c>
      <c r="N389" s="34" t="n">
        <v>56.25</v>
      </c>
      <c r="O389" s="35" t="n">
        <v>1</v>
      </c>
      <c r="P389" s="36" t="n">
        <v>0.0833333333333333</v>
      </c>
      <c r="Q389" s="37" t="n">
        <v>0</v>
      </c>
      <c r="R389" s="38" t="n">
        <v>56.25</v>
      </c>
      <c r="S389" s="39" t="n">
        <v>3.75000000000001</v>
      </c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LF389" s="4"/>
      <c r="ALG389" s="4"/>
      <c r="ALH389" s="4"/>
      <c r="ALI389" s="4"/>
      <c r="ALJ389" s="4"/>
      <c r="ALK389" s="4"/>
      <c r="ALL389" s="4"/>
      <c r="ALM389" s="4"/>
      <c r="ALN389" s="4"/>
      <c r="ALO389" s="4"/>
      <c r="ALP389" s="4"/>
      <c r="ALQ389" s="4"/>
      <c r="ALR389" s="4"/>
      <c r="ALS389" s="4"/>
      <c r="ALT389" s="4"/>
      <c r="ALU389" s="4"/>
      <c r="ALV389" s="4"/>
      <c r="ALW389" s="4"/>
      <c r="ALX389" s="4"/>
      <c r="ALY389" s="4"/>
      <c r="ALZ389" s="4"/>
      <c r="AMA389" s="4"/>
      <c r="AMB389" s="4"/>
      <c r="AMC389" s="4"/>
      <c r="AMD389" s="4"/>
      <c r="AME389" s="4"/>
      <c r="AMF389" s="4"/>
    </row>
    <row r="390" s="4" customFormat="true" ht="35.6" hidden="false" customHeight="false" outlineLevel="0" collapsed="false">
      <c r="A390" s="23" t="s">
        <v>21</v>
      </c>
      <c r="B390" s="24" t="n">
        <v>8881</v>
      </c>
      <c r="C390" s="25" t="n">
        <f aca="false">VLOOKUP(B390,[1]Planilha8!$X$4:$Y$6629,2,0)</f>
        <v>2041510</v>
      </c>
      <c r="D390" s="26" t="s">
        <v>110</v>
      </c>
      <c r="E390" s="26" t="str">
        <f aca="false">VLOOKUP(B390,[1]Planilha8!$X$4:$Z$6629,3,0)</f>
        <v>ASTEC</v>
      </c>
      <c r="F390" s="26" t="str">
        <f aca="false">VLOOKUP(B390,[1]Planilha8!$X$4:$AD$6629,7,0)</f>
        <v>BOM</v>
      </c>
      <c r="G390" s="27" t="n">
        <v>41737</v>
      </c>
      <c r="H390" s="28" t="n">
        <v>1014.15</v>
      </c>
      <c r="I390" s="29" t="s">
        <v>23</v>
      </c>
      <c r="J390" s="30" t="s">
        <v>33</v>
      </c>
      <c r="K390" s="31" t="n">
        <v>4272974</v>
      </c>
      <c r="L390" s="32" t="n">
        <v>2014001179</v>
      </c>
      <c r="M390" s="33" t="n">
        <v>43465</v>
      </c>
      <c r="N390" s="34" t="n">
        <v>1009.90416666667</v>
      </c>
      <c r="O390" s="35" t="n">
        <v>1</v>
      </c>
      <c r="P390" s="36" t="n">
        <v>0.0833333333333333</v>
      </c>
      <c r="Q390" s="37" t="n">
        <v>0</v>
      </c>
      <c r="R390" s="38" t="n">
        <v>1009.90416666667</v>
      </c>
      <c r="S390" s="39" t="n">
        <v>4.24583333333305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MG390" s="0"/>
      <c r="AMH390" s="0"/>
      <c r="AMI390" s="0"/>
      <c r="AMJ390" s="0"/>
    </row>
    <row r="391" s="4" customFormat="true" ht="148.1" hidden="false" customHeight="false" outlineLevel="0" collapsed="false">
      <c r="A391" s="23" t="s">
        <v>21</v>
      </c>
      <c r="B391" s="24" t="n">
        <v>8860</v>
      </c>
      <c r="C391" s="25" t="n">
        <f aca="false">VLOOKUP(B391,[1]Planilha8!$X$4:$Y$6629,2,0)</f>
        <v>2041512</v>
      </c>
      <c r="D391" s="26" t="s">
        <v>111</v>
      </c>
      <c r="E391" s="26" t="str">
        <f aca="false">VLOOKUP(B391,[1]Planilha8!$X$4:$Z$6629,3,0)</f>
        <v>ASTEC</v>
      </c>
      <c r="F391" s="26" t="str">
        <f aca="false">VLOOKUP(B391,[1]Planilha8!$X$4:$AD$6629,7,0)</f>
        <v>BOM</v>
      </c>
      <c r="G391" s="27" t="n">
        <v>41740</v>
      </c>
      <c r="H391" s="28" t="n">
        <v>1408.75</v>
      </c>
      <c r="I391" s="29" t="s">
        <v>23</v>
      </c>
      <c r="J391" s="30" t="s">
        <v>73</v>
      </c>
      <c r="K391" s="31" t="n">
        <v>279963</v>
      </c>
      <c r="L391" s="32" t="n">
        <v>2013001468</v>
      </c>
      <c r="M391" s="33" t="n">
        <v>43465</v>
      </c>
      <c r="N391" s="34" t="n">
        <v>1308.22916666667</v>
      </c>
      <c r="O391" s="35" t="n">
        <v>1</v>
      </c>
      <c r="P391" s="36" t="n">
        <v>0.0833333333333333</v>
      </c>
      <c r="Q391" s="37" t="n">
        <v>0</v>
      </c>
      <c r="R391" s="38" t="n">
        <v>1308.22916666667</v>
      </c>
      <c r="S391" s="39" t="n">
        <v>100.520833333334</v>
      </c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MG391" s="0"/>
      <c r="AMH391" s="0"/>
      <c r="AMI391" s="0"/>
      <c r="AMJ391" s="0"/>
    </row>
    <row r="392" s="4" customFormat="true" ht="35.6" hidden="false" customHeight="false" outlineLevel="0" collapsed="false">
      <c r="A392" s="23" t="s">
        <v>21</v>
      </c>
      <c r="B392" s="24" t="n">
        <v>8861</v>
      </c>
      <c r="C392" s="25" t="n">
        <f aca="false">VLOOKUP(B392,[1]Planilha8!$X$4:$Y$6629,2,0)</f>
        <v>2041513</v>
      </c>
      <c r="D392" s="26" t="s">
        <v>104</v>
      </c>
      <c r="E392" s="26" t="str">
        <f aca="false">VLOOKUP(B392,[1]Planilha8!$X$4:$Z$6629,3,0)</f>
        <v>ASTEC</v>
      </c>
      <c r="F392" s="26" t="str">
        <f aca="false">VLOOKUP(B392,[1]Planilha8!$X$4:$AD$6629,7,0)</f>
        <v>BOM</v>
      </c>
      <c r="G392" s="27" t="n">
        <v>41743</v>
      </c>
      <c r="H392" s="28" t="n">
        <v>1090.77</v>
      </c>
      <c r="I392" s="29" t="s">
        <v>23</v>
      </c>
      <c r="J392" s="30" t="s">
        <v>73</v>
      </c>
      <c r="K392" s="31" t="n">
        <v>279963</v>
      </c>
      <c r="L392" s="32" t="n">
        <v>2013001468</v>
      </c>
      <c r="M392" s="33" t="n">
        <v>43465</v>
      </c>
      <c r="N392" s="34" t="n">
        <v>672.045625</v>
      </c>
      <c r="O392" s="35" t="n">
        <v>0.25</v>
      </c>
      <c r="P392" s="36" t="n">
        <v>0.0208333333333333</v>
      </c>
      <c r="Q392" s="37" t="n">
        <v>22.724375</v>
      </c>
      <c r="R392" s="38" t="n">
        <v>694.77</v>
      </c>
      <c r="S392" s="39" t="n">
        <v>396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MG392" s="0"/>
      <c r="AMH392" s="0"/>
      <c r="AMI392" s="0"/>
      <c r="AMJ392" s="0"/>
    </row>
    <row r="393" s="4" customFormat="true" ht="148.1" hidden="false" customHeight="false" outlineLevel="0" collapsed="false">
      <c r="A393" s="23" t="s">
        <v>21</v>
      </c>
      <c r="B393" s="24" t="n">
        <v>10011</v>
      </c>
      <c r="C393" s="25" t="n">
        <f aca="false">VLOOKUP(B393,[1]Planilha8!$X$4:$Y$6629,2,0)</f>
        <v>2041600</v>
      </c>
      <c r="D393" s="26" t="s">
        <v>112</v>
      </c>
      <c r="E393" s="26" t="str">
        <f aca="false">VLOOKUP(B393,[1]Planilha8!$X$4:$Z$6629,3,0)</f>
        <v>ALMOXARIFADO</v>
      </c>
      <c r="F393" s="26" t="str">
        <f aca="false">VLOOKUP(B393,[1]Planilha8!$X$4:$AD$6629,7,0)</f>
        <v>BOM</v>
      </c>
      <c r="G393" s="27" t="n">
        <v>41772</v>
      </c>
      <c r="H393" s="28" t="n">
        <v>1408.75</v>
      </c>
      <c r="I393" s="29" t="s">
        <v>23</v>
      </c>
      <c r="J393" s="30" t="s">
        <v>73</v>
      </c>
      <c r="K393" s="31" t="n">
        <v>283580</v>
      </c>
      <c r="L393" s="32" t="n">
        <v>2013001468</v>
      </c>
      <c r="M393" s="33" t="n">
        <v>43465</v>
      </c>
      <c r="N393" s="34" t="n">
        <v>1403.69791666667</v>
      </c>
      <c r="O393" s="35" t="n">
        <v>0.5</v>
      </c>
      <c r="P393" s="36" t="n">
        <v>0.0416666666666667</v>
      </c>
      <c r="Q393" s="37" t="n">
        <v>0</v>
      </c>
      <c r="R393" s="38" t="n">
        <v>1403.69791666667</v>
      </c>
      <c r="S393" s="39" t="n">
        <v>5.05208333333258</v>
      </c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MG393" s="0"/>
      <c r="AMH393" s="0"/>
      <c r="AMI393" s="0"/>
      <c r="AMJ393" s="0"/>
    </row>
    <row r="394" s="4" customFormat="true" ht="35.6" hidden="false" customHeight="false" outlineLevel="0" collapsed="false">
      <c r="A394" s="23" t="s">
        <v>21</v>
      </c>
      <c r="B394" s="24" t="n">
        <v>10012</v>
      </c>
      <c r="C394" s="25" t="n">
        <f aca="false">VLOOKUP(B394,[1]Planilha8!$X$4:$Y$6629,2,0)</f>
        <v>2041601</v>
      </c>
      <c r="D394" s="26" t="s">
        <v>104</v>
      </c>
      <c r="E394" s="26" t="str">
        <f aca="false">VLOOKUP(B394,[1]Planilha8!$X$4:$Z$6629,3,0)</f>
        <v>ALMOXARIFADO</v>
      </c>
      <c r="F394" s="26" t="str">
        <f aca="false">VLOOKUP(B394,[1]Planilha8!$X$4:$AD$6629,7,0)</f>
        <v>BOM</v>
      </c>
      <c r="G394" s="27" t="n">
        <v>41772</v>
      </c>
      <c r="H394" s="28" t="n">
        <v>1090.77</v>
      </c>
      <c r="I394" s="29" t="s">
        <v>23</v>
      </c>
      <c r="J394" s="30" t="s">
        <v>73</v>
      </c>
      <c r="K394" s="31" t="n">
        <v>283580</v>
      </c>
      <c r="L394" s="32" t="n">
        <v>2013001468</v>
      </c>
      <c r="M394" s="33" t="n">
        <v>43465</v>
      </c>
      <c r="N394" s="34" t="n">
        <v>665.866125</v>
      </c>
      <c r="O394" s="35" t="n">
        <v>0.25</v>
      </c>
      <c r="P394" s="36" t="n">
        <v>0.0208333333333333</v>
      </c>
      <c r="Q394" s="37" t="n">
        <v>22.724375</v>
      </c>
      <c r="R394" s="38" t="n">
        <v>688.5905</v>
      </c>
      <c r="S394" s="39" t="n">
        <v>402.1795</v>
      </c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MG394" s="0"/>
      <c r="AMH394" s="0"/>
      <c r="AMI394" s="0"/>
      <c r="AMJ394" s="0"/>
    </row>
    <row r="395" s="4" customFormat="true" ht="35.6" hidden="false" customHeight="false" outlineLevel="0" collapsed="false">
      <c r="A395" s="23" t="s">
        <v>21</v>
      </c>
      <c r="B395" s="24" t="n">
        <v>10021</v>
      </c>
      <c r="C395" s="25" t="n">
        <f aca="false">VLOOKUP(B395,[1]Planilha8!$X$4:$Y$6629,2,0)</f>
        <v>2041609</v>
      </c>
      <c r="D395" s="26" t="s">
        <v>113</v>
      </c>
      <c r="E395" s="26" t="str">
        <f aca="false">VLOOKUP(B395,[1]Planilha8!$X$4:$Z$6629,3,0)</f>
        <v>AMBULATÓRIO</v>
      </c>
      <c r="F395" s="26" t="str">
        <f aca="false">VLOOKUP(B395,[1]Planilha8!$X$4:$AD$6629,7,0)</f>
        <v>BOM</v>
      </c>
      <c r="G395" s="27" t="n">
        <v>41782</v>
      </c>
      <c r="H395" s="28" t="n">
        <v>928.59</v>
      </c>
      <c r="I395" s="29" t="s">
        <v>23</v>
      </c>
      <c r="J395" s="30" t="s">
        <v>33</v>
      </c>
      <c r="K395" s="31" t="s">
        <v>114</v>
      </c>
      <c r="L395" s="32" t="n">
        <v>2014001179</v>
      </c>
      <c r="M395" s="33" t="n">
        <v>43465</v>
      </c>
      <c r="N395" s="34" t="n">
        <v>894.070833333333</v>
      </c>
      <c r="O395" s="35" t="n">
        <v>0.5</v>
      </c>
      <c r="P395" s="36" t="n">
        <v>0.0416666666666667</v>
      </c>
      <c r="Q395" s="37" t="n">
        <v>0</v>
      </c>
      <c r="R395" s="38" t="n">
        <v>894.070833333333</v>
      </c>
      <c r="S395" s="39" t="n">
        <v>34.519166666667</v>
      </c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MG395" s="0"/>
      <c r="AMH395" s="0"/>
      <c r="AMI395" s="0"/>
      <c r="AMJ395" s="0"/>
    </row>
    <row r="396" s="4" customFormat="true" ht="80.6" hidden="false" customHeight="false" outlineLevel="0" collapsed="false">
      <c r="A396" s="23" t="s">
        <v>21</v>
      </c>
      <c r="B396" s="24" t="n">
        <v>10022</v>
      </c>
      <c r="C396" s="25" t="n">
        <f aca="false">VLOOKUP(B396,[1]Planilha8!$X$4:$Y$6629,2,0)</f>
        <v>2041610</v>
      </c>
      <c r="D396" s="26" t="s">
        <v>113</v>
      </c>
      <c r="E396" s="26" t="str">
        <f aca="false">VLOOKUP(B396,[1]Planilha8!$X$4:$Z$6629,3,0)</f>
        <v>UNIDADE DE TERAPIA INTENSIVA - ALA B</v>
      </c>
      <c r="F396" s="26" t="str">
        <f aca="false">VLOOKUP(B396,[1]Planilha8!$X$4:$AD$6629,7,0)</f>
        <v>BOM</v>
      </c>
      <c r="G396" s="27" t="n">
        <v>41782</v>
      </c>
      <c r="H396" s="28" t="n">
        <v>928.59</v>
      </c>
      <c r="I396" s="29" t="s">
        <v>23</v>
      </c>
      <c r="J396" s="30" t="s">
        <v>33</v>
      </c>
      <c r="K396" s="31" t="s">
        <v>114</v>
      </c>
      <c r="L396" s="32" t="n">
        <v>2014001179</v>
      </c>
      <c r="M396" s="33" t="n">
        <v>43465</v>
      </c>
      <c r="N396" s="34" t="n">
        <v>894.070833333333</v>
      </c>
      <c r="O396" s="35" t="n">
        <v>0.5</v>
      </c>
      <c r="P396" s="36" t="n">
        <v>0.0416666666666667</v>
      </c>
      <c r="Q396" s="37" t="n">
        <v>0</v>
      </c>
      <c r="R396" s="38" t="n">
        <v>894.070833333333</v>
      </c>
      <c r="S396" s="39" t="n">
        <v>34.519166666667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MG396" s="0"/>
      <c r="AMH396" s="0"/>
      <c r="AMI396" s="0"/>
      <c r="AMJ396" s="0"/>
    </row>
    <row r="397" s="4" customFormat="true" ht="80.6" hidden="false" customHeight="false" outlineLevel="0" collapsed="false">
      <c r="A397" s="23" t="s">
        <v>21</v>
      </c>
      <c r="B397" s="24" t="n">
        <v>10023</v>
      </c>
      <c r="C397" s="25" t="n">
        <f aca="false">VLOOKUP(B397,[1]Planilha8!$X$4:$Y$6629,2,0)</f>
        <v>2041611</v>
      </c>
      <c r="D397" s="26" t="s">
        <v>113</v>
      </c>
      <c r="E397" s="26" t="str">
        <f aca="false">VLOOKUP(B397,[1]Planilha8!$X$4:$Z$6629,3,0)</f>
        <v>UNIDADE DE TERAPIA INTENSIVA - ALA D</v>
      </c>
      <c r="F397" s="26" t="str">
        <f aca="false">VLOOKUP(B397,[1]Planilha8!$X$4:$AD$6629,7,0)</f>
        <v>BOM</v>
      </c>
      <c r="G397" s="27" t="n">
        <v>41782</v>
      </c>
      <c r="H397" s="28" t="n">
        <v>928.59</v>
      </c>
      <c r="I397" s="29" t="s">
        <v>23</v>
      </c>
      <c r="J397" s="30" t="s">
        <v>33</v>
      </c>
      <c r="K397" s="31" t="s">
        <v>114</v>
      </c>
      <c r="L397" s="32" t="n">
        <v>2014001179</v>
      </c>
      <c r="M397" s="33" t="n">
        <v>43465</v>
      </c>
      <c r="N397" s="34" t="n">
        <v>894.070833333333</v>
      </c>
      <c r="O397" s="35" t="n">
        <v>0.5</v>
      </c>
      <c r="P397" s="36" t="n">
        <v>0.0416666666666667</v>
      </c>
      <c r="Q397" s="37" t="n">
        <v>0</v>
      </c>
      <c r="R397" s="38" t="n">
        <v>894.070833333333</v>
      </c>
      <c r="S397" s="39" t="n">
        <v>34.519166666667</v>
      </c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MG397" s="0"/>
      <c r="AMH397" s="0"/>
      <c r="AMI397" s="0"/>
      <c r="AMJ397" s="0"/>
    </row>
    <row r="398" s="4" customFormat="true" ht="35.6" hidden="false" customHeight="false" outlineLevel="0" collapsed="false">
      <c r="A398" s="23" t="s">
        <v>21</v>
      </c>
      <c r="B398" s="24" t="n">
        <v>10024</v>
      </c>
      <c r="C398" s="25" t="e">
        <f aca="false">VLOOKUP(B398,[1]Planilha8!$X$4:$Y$6629,2,0)</f>
        <v>#N/A</v>
      </c>
      <c r="D398" s="26" t="s">
        <v>113</v>
      </c>
      <c r="E398" s="26" t="e">
        <f aca="false">VLOOKUP(B398,[1]Planilha8!$X$4:$Z$6629,3,0)</f>
        <v>#N/A</v>
      </c>
      <c r="F398" s="26" t="e">
        <f aca="false">VLOOKUP(B398,[1]Planilha8!$X$4:$AD$6629,7,0)</f>
        <v>#N/A</v>
      </c>
      <c r="G398" s="27" t="n">
        <v>41782</v>
      </c>
      <c r="H398" s="28" t="n">
        <v>928.59</v>
      </c>
      <c r="I398" s="29" t="s">
        <v>23</v>
      </c>
      <c r="J398" s="30" t="s">
        <v>33</v>
      </c>
      <c r="K398" s="31" t="s">
        <v>114</v>
      </c>
      <c r="L398" s="32" t="n">
        <v>2014001179</v>
      </c>
      <c r="M398" s="33" t="n">
        <v>43465</v>
      </c>
      <c r="N398" s="34" t="n">
        <v>894.070833333333</v>
      </c>
      <c r="O398" s="35" t="n">
        <v>0.5</v>
      </c>
      <c r="P398" s="36" t="n">
        <v>0.0416666666666667</v>
      </c>
      <c r="Q398" s="37" t="n">
        <v>0</v>
      </c>
      <c r="R398" s="38" t="n">
        <v>894.070833333333</v>
      </c>
      <c r="S398" s="39" t="n">
        <v>34.519166666667</v>
      </c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MG398" s="0"/>
      <c r="AMH398" s="0"/>
      <c r="AMI398" s="0"/>
      <c r="AMJ398" s="0"/>
    </row>
    <row r="399" s="4" customFormat="true" ht="35.6" hidden="false" customHeight="false" outlineLevel="0" collapsed="false">
      <c r="A399" s="23" t="s">
        <v>21</v>
      </c>
      <c r="B399" s="24" t="n">
        <v>10020</v>
      </c>
      <c r="C399" s="25" t="n">
        <f aca="false">VLOOKUP(B399,[1]Planilha8!$X$4:$Y$6629,2,0)</f>
        <v>2041613</v>
      </c>
      <c r="D399" s="26" t="s">
        <v>102</v>
      </c>
      <c r="E399" s="26" t="str">
        <f aca="false">VLOOKUP(B399,[1]Planilha8!$X$4:$Z$6629,3,0)</f>
        <v>ALMOXARIFADO</v>
      </c>
      <c r="F399" s="26" t="str">
        <f aca="false">VLOOKUP(B399,[1]Planilha8!$X$4:$AD$6629,7,0)</f>
        <v>BOM</v>
      </c>
      <c r="G399" s="27" t="n">
        <v>41783</v>
      </c>
      <c r="H399" s="28" t="n">
        <v>2365</v>
      </c>
      <c r="I399" s="29" t="s">
        <v>23</v>
      </c>
      <c r="J399" s="30" t="s">
        <v>73</v>
      </c>
      <c r="K399" s="31" t="n">
        <v>285060</v>
      </c>
      <c r="L399" s="32" t="n">
        <v>2014001489</v>
      </c>
      <c r="M399" s="33" t="n">
        <v>43465</v>
      </c>
      <c r="N399" s="34" t="n">
        <v>2258.61111111111</v>
      </c>
      <c r="O399" s="35" t="n">
        <v>1</v>
      </c>
      <c r="P399" s="36" t="n">
        <v>0.0833333333333333</v>
      </c>
      <c r="Q399" s="37" t="n">
        <v>0</v>
      </c>
      <c r="R399" s="38" t="n">
        <v>2258.61111111111</v>
      </c>
      <c r="S399" s="39" t="n">
        <v>106.388888888889</v>
      </c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MG399" s="0"/>
      <c r="AMH399" s="0"/>
      <c r="AMI399" s="0"/>
      <c r="AMJ399" s="0"/>
    </row>
    <row r="400" s="4" customFormat="true" ht="35.6" hidden="false" customHeight="false" outlineLevel="0" collapsed="false">
      <c r="A400" s="23" t="s">
        <v>21</v>
      </c>
      <c r="B400" s="24" t="n">
        <v>8897</v>
      </c>
      <c r="C400" s="25" t="n">
        <f aca="false">VLOOKUP(B400,[1]Planilha8!$X$4:$Y$6629,2,0)</f>
        <v>2041879</v>
      </c>
      <c r="D400" s="26" t="s">
        <v>115</v>
      </c>
      <c r="E400" s="26" t="str">
        <f aca="false">VLOOKUP(B400,[1]Planilha8!$X$4:$Z$6629,3,0)</f>
        <v>AUDITÓRIO 2</v>
      </c>
      <c r="F400" s="26" t="str">
        <f aca="false">VLOOKUP(B400,[1]Planilha8!$X$4:$AD$6629,7,0)</f>
        <v>BOM</v>
      </c>
      <c r="G400" s="27" t="n">
        <v>41822</v>
      </c>
      <c r="H400" s="28" t="n">
        <v>2188.03</v>
      </c>
      <c r="I400" s="29" t="s">
        <v>23</v>
      </c>
      <c r="J400" s="30" t="s">
        <v>73</v>
      </c>
      <c r="K400" s="31" t="n">
        <v>290186</v>
      </c>
      <c r="L400" s="32" t="n">
        <v>2014003033</v>
      </c>
      <c r="M400" s="33" t="n">
        <v>43465</v>
      </c>
      <c r="N400" s="34" t="n">
        <v>1984.46808333333</v>
      </c>
      <c r="O400" s="35" t="n">
        <v>0.5</v>
      </c>
      <c r="P400" s="36" t="n">
        <v>0.0416666666666667</v>
      </c>
      <c r="Q400" s="37" t="n">
        <v>91.1679166666667</v>
      </c>
      <c r="R400" s="38" t="n">
        <v>2075.636</v>
      </c>
      <c r="S400" s="39" t="n">
        <v>112.393999999999</v>
      </c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MG400" s="0"/>
      <c r="AMH400" s="0"/>
      <c r="AMI400" s="0"/>
      <c r="AMJ400" s="0"/>
    </row>
    <row r="401" s="4" customFormat="true" ht="35.6" hidden="false" customHeight="false" outlineLevel="0" collapsed="false">
      <c r="A401" s="23" t="s">
        <v>21</v>
      </c>
      <c r="B401" s="24" t="n">
        <v>8898</v>
      </c>
      <c r="C401" s="25" t="n">
        <f aca="false">VLOOKUP(B401,[1]Planilha8!$X$4:$Y$6629,2,0)</f>
        <v>2041880</v>
      </c>
      <c r="D401" s="26" t="s">
        <v>115</v>
      </c>
      <c r="E401" s="26" t="str">
        <f aca="false">VLOOKUP(B401,[1]Planilha8!$X$4:$Z$6629,3,0)</f>
        <v>ASTEC</v>
      </c>
      <c r="F401" s="26" t="str">
        <f aca="false">VLOOKUP(B401,[1]Planilha8!$X$4:$AD$6629,7,0)</f>
        <v>BOM</v>
      </c>
      <c r="G401" s="27" t="n">
        <v>41822</v>
      </c>
      <c r="H401" s="28" t="n">
        <v>2188.03</v>
      </c>
      <c r="I401" s="29" t="s">
        <v>23</v>
      </c>
      <c r="J401" s="30" t="s">
        <v>73</v>
      </c>
      <c r="K401" s="31" t="n">
        <v>290186</v>
      </c>
      <c r="L401" s="32" t="n">
        <v>2014003033</v>
      </c>
      <c r="M401" s="33" t="n">
        <v>43465</v>
      </c>
      <c r="N401" s="34" t="n">
        <v>1984.46808333333</v>
      </c>
      <c r="O401" s="35" t="n">
        <v>0.5</v>
      </c>
      <c r="P401" s="36" t="n">
        <v>0.0416666666666667</v>
      </c>
      <c r="Q401" s="37" t="n">
        <v>91.1679166666667</v>
      </c>
      <c r="R401" s="38" t="n">
        <v>2075.636</v>
      </c>
      <c r="S401" s="39" t="n">
        <v>112.393999999999</v>
      </c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MG401" s="0"/>
      <c r="AMH401" s="0"/>
      <c r="AMI401" s="0"/>
      <c r="AMJ401" s="0"/>
    </row>
    <row r="402" s="4" customFormat="true" ht="35.6" hidden="false" customHeight="false" outlineLevel="0" collapsed="false">
      <c r="A402" s="23" t="s">
        <v>21</v>
      </c>
      <c r="B402" s="24" t="n">
        <v>8900</v>
      </c>
      <c r="C402" s="25" t="n">
        <f aca="false">VLOOKUP(B402,[1]Planilha8!$X$4:$Y$6629,2,0)</f>
        <v>2041894</v>
      </c>
      <c r="D402" s="26" t="s">
        <v>116</v>
      </c>
      <c r="E402" s="26" t="str">
        <f aca="false">VLOOKUP(B402,[1]Planilha8!$X$4:$Z$6629,3,0)</f>
        <v>ASTEC</v>
      </c>
      <c r="F402" s="26" t="str">
        <f aca="false">VLOOKUP(B402,[1]Planilha8!$X$4:$AD$6629,7,0)</f>
        <v>BOM</v>
      </c>
      <c r="G402" s="27" t="n">
        <v>41836</v>
      </c>
      <c r="H402" s="28" t="n">
        <v>199</v>
      </c>
      <c r="I402" s="29" t="s">
        <v>23</v>
      </c>
      <c r="J402" s="30" t="s">
        <v>73</v>
      </c>
      <c r="K402" s="31" t="n">
        <v>290662</v>
      </c>
      <c r="L402" s="32" t="n">
        <v>2014002745</v>
      </c>
      <c r="M402" s="33" t="n">
        <v>43465</v>
      </c>
      <c r="N402" s="34" t="n">
        <v>198.501666666667</v>
      </c>
      <c r="O402" s="35" t="n">
        <v>0.33</v>
      </c>
      <c r="P402" s="36" t="n">
        <v>0.0275</v>
      </c>
      <c r="Q402" s="37" t="n">
        <v>0</v>
      </c>
      <c r="R402" s="38" t="n">
        <v>198.501666666667</v>
      </c>
      <c r="S402" s="39" t="n">
        <v>0.498333333333363</v>
      </c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MG402" s="0"/>
      <c r="AMH402" s="0"/>
      <c r="AMI402" s="0"/>
      <c r="AMJ402" s="0"/>
    </row>
    <row r="403" s="4" customFormat="true" ht="58.1" hidden="false" customHeight="false" outlineLevel="0" collapsed="false">
      <c r="A403" s="23" t="s">
        <v>21</v>
      </c>
      <c r="B403" s="24" t="n">
        <v>10285</v>
      </c>
      <c r="C403" s="25" t="n">
        <f aca="false">VLOOKUP(B403,[1]Planilha8!$X$4:$Y$6629,2,0)</f>
        <v>2041895</v>
      </c>
      <c r="D403" s="26" t="s">
        <v>116</v>
      </c>
      <c r="E403" s="26" t="str">
        <f aca="false">VLOOKUP(B403,[1]Planilha8!$X$4:$Z$6629,3,0)</f>
        <v>ADMINISTRAÇÃO - SEDE - ASTEC</v>
      </c>
      <c r="F403" s="26" t="str">
        <f aca="false">VLOOKUP(B403,[1]Planilha8!$X$4:$AD$6629,7,0)</f>
        <v>BOM</v>
      </c>
      <c r="G403" s="27" t="n">
        <v>41836</v>
      </c>
      <c r="H403" s="28" t="n">
        <v>199</v>
      </c>
      <c r="I403" s="29" t="s">
        <v>23</v>
      </c>
      <c r="J403" s="30" t="s">
        <v>73</v>
      </c>
      <c r="K403" s="31" t="n">
        <v>290662</v>
      </c>
      <c r="L403" s="32" t="n">
        <v>2014002745</v>
      </c>
      <c r="M403" s="33" t="n">
        <v>43465</v>
      </c>
      <c r="N403" s="34" t="n">
        <v>198.501666666667</v>
      </c>
      <c r="O403" s="35" t="n">
        <v>0.33</v>
      </c>
      <c r="P403" s="36" t="n">
        <v>0.0275</v>
      </c>
      <c r="Q403" s="37" t="n">
        <v>0</v>
      </c>
      <c r="R403" s="38" t="n">
        <v>198.501666666667</v>
      </c>
      <c r="S403" s="39" t="n">
        <v>0.498333333333363</v>
      </c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MG403" s="0"/>
      <c r="AMH403" s="0"/>
      <c r="AMI403" s="0"/>
      <c r="AMJ403" s="0"/>
    </row>
    <row r="404" s="4" customFormat="true" ht="35.6" hidden="false" customHeight="false" outlineLevel="0" collapsed="false">
      <c r="A404" s="23" t="s">
        <v>21</v>
      </c>
      <c r="B404" s="24" t="n">
        <v>10286</v>
      </c>
      <c r="C404" s="25" t="n">
        <f aca="false">VLOOKUP(B404,[1]Planilha8!$X$4:$Y$6629,2,0)</f>
        <v>2041896</v>
      </c>
      <c r="D404" s="26" t="s">
        <v>116</v>
      </c>
      <c r="E404" s="26" t="str">
        <f aca="false">VLOOKUP(B404,[1]Planilha8!$X$4:$Z$6629,3,0)</f>
        <v>ASTEC</v>
      </c>
      <c r="F404" s="26" t="str">
        <f aca="false">VLOOKUP(B404,[1]Planilha8!$X$4:$AD$6629,7,0)</f>
        <v>BOM</v>
      </c>
      <c r="G404" s="27" t="n">
        <v>41836</v>
      </c>
      <c r="H404" s="28" t="n">
        <v>199</v>
      </c>
      <c r="I404" s="29" t="s">
        <v>23</v>
      </c>
      <c r="J404" s="30" t="s">
        <v>73</v>
      </c>
      <c r="K404" s="31" t="n">
        <v>290662</v>
      </c>
      <c r="L404" s="32" t="n">
        <v>2014002745</v>
      </c>
      <c r="M404" s="33" t="n">
        <v>43465</v>
      </c>
      <c r="N404" s="34" t="n">
        <v>198.501666666667</v>
      </c>
      <c r="O404" s="35" t="n">
        <v>0.33</v>
      </c>
      <c r="P404" s="36" t="n">
        <v>0.0275</v>
      </c>
      <c r="Q404" s="37" t="n">
        <v>0</v>
      </c>
      <c r="R404" s="38" t="n">
        <v>198.501666666667</v>
      </c>
      <c r="S404" s="39" t="n">
        <v>0.498333333333363</v>
      </c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MG404" s="0"/>
      <c r="AMH404" s="0"/>
      <c r="AMI404" s="0"/>
      <c r="AMJ404" s="0"/>
    </row>
    <row r="405" s="4" customFormat="true" ht="69.35" hidden="false" customHeight="false" outlineLevel="0" collapsed="false">
      <c r="A405" s="23" t="s">
        <v>21</v>
      </c>
      <c r="B405" s="24" t="n">
        <v>10287</v>
      </c>
      <c r="C405" s="25" t="n">
        <f aca="false">VLOOKUP(B405,[1]Planilha8!$X$4:$Y$6629,2,0)</f>
        <v>2041897</v>
      </c>
      <c r="D405" s="26" t="s">
        <v>116</v>
      </c>
      <c r="E405" s="26" t="str">
        <f aca="false">VLOOKUP(B405,[1]Planilha8!$X$4:$Z$6629,3,0)</f>
        <v>UNIDADE DE TERAPIA INTENSIVA</v>
      </c>
      <c r="F405" s="26" t="str">
        <f aca="false">VLOOKUP(B405,[1]Planilha8!$X$4:$AD$6629,7,0)</f>
        <v>BOM</v>
      </c>
      <c r="G405" s="27" t="n">
        <v>41836</v>
      </c>
      <c r="H405" s="28" t="n">
        <v>199</v>
      </c>
      <c r="I405" s="29" t="s">
        <v>23</v>
      </c>
      <c r="J405" s="30" t="s">
        <v>73</v>
      </c>
      <c r="K405" s="31" t="n">
        <v>290662</v>
      </c>
      <c r="L405" s="32" t="n">
        <v>2014002745</v>
      </c>
      <c r="M405" s="33" t="n">
        <v>43465</v>
      </c>
      <c r="N405" s="34" t="n">
        <v>198.501666666667</v>
      </c>
      <c r="O405" s="35" t="n">
        <v>0.33</v>
      </c>
      <c r="P405" s="36" t="n">
        <v>0.0275</v>
      </c>
      <c r="Q405" s="37" t="n">
        <v>0</v>
      </c>
      <c r="R405" s="38" t="n">
        <v>198.501666666667</v>
      </c>
      <c r="S405" s="39" t="n">
        <v>0.498333333333363</v>
      </c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MG405" s="0"/>
      <c r="AMH405" s="0"/>
      <c r="AMI405" s="0"/>
      <c r="AMJ405" s="0"/>
    </row>
    <row r="406" s="4" customFormat="true" ht="35.6" hidden="false" customHeight="false" outlineLevel="0" collapsed="false">
      <c r="A406" s="23" t="s">
        <v>21</v>
      </c>
      <c r="B406" s="24" t="n">
        <v>10297</v>
      </c>
      <c r="C406" s="25" t="n">
        <f aca="false">VLOOKUP(B406,[1]Planilha8!$X$4:$Y$6629,2,0)</f>
        <v>2041904</v>
      </c>
      <c r="D406" s="26" t="s">
        <v>116</v>
      </c>
      <c r="E406" s="26" t="str">
        <f aca="false">VLOOKUP(B406,[1]Planilha8!$X$4:$Z$6629,3,0)</f>
        <v>BIBLIOTECA</v>
      </c>
      <c r="F406" s="26" t="str">
        <f aca="false">VLOOKUP(B406,[1]Planilha8!$X$4:$AD$6629,7,0)</f>
        <v>BOM</v>
      </c>
      <c r="G406" s="27" t="n">
        <v>41845</v>
      </c>
      <c r="H406" s="28" t="n">
        <v>199</v>
      </c>
      <c r="I406" s="29" t="s">
        <v>23</v>
      </c>
      <c r="J406" s="30" t="s">
        <v>73</v>
      </c>
      <c r="K406" s="31" t="n">
        <v>293019</v>
      </c>
      <c r="L406" s="32" t="n">
        <v>2014002745</v>
      </c>
      <c r="M406" s="33" t="n">
        <v>43465</v>
      </c>
      <c r="N406" s="34" t="n">
        <v>198.501666666667</v>
      </c>
      <c r="O406" s="35" t="n">
        <v>0.33</v>
      </c>
      <c r="P406" s="36" t="n">
        <v>0.0275</v>
      </c>
      <c r="Q406" s="37" t="n">
        <v>0</v>
      </c>
      <c r="R406" s="38" t="n">
        <v>198.501666666667</v>
      </c>
      <c r="S406" s="39" t="n">
        <v>0.498333333333363</v>
      </c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MG406" s="0"/>
      <c r="AMH406" s="0"/>
      <c r="AMI406" s="0"/>
      <c r="AMJ406" s="0"/>
    </row>
    <row r="407" s="4" customFormat="true" ht="91.85" hidden="false" customHeight="false" outlineLevel="0" collapsed="false">
      <c r="A407" s="23" t="s">
        <v>21</v>
      </c>
      <c r="B407" s="24" t="n">
        <v>10306</v>
      </c>
      <c r="C407" s="25" t="n">
        <f aca="false">VLOOKUP(B407,[1]Planilha8!$X$4:$Y$6629,2,0)</f>
        <v>2041908</v>
      </c>
      <c r="D407" s="26" t="s">
        <v>117</v>
      </c>
      <c r="E407" s="26" t="str">
        <f aca="false">VLOOKUP(B407,[1]Planilha8!$X$4:$Z$6629,3,0)</f>
        <v>ASTEC</v>
      </c>
      <c r="F407" s="26" t="str">
        <f aca="false">VLOOKUP(B407,[1]Planilha8!$X$4:$AD$6629,7,0)</f>
        <v>BOM</v>
      </c>
      <c r="G407" s="27" t="n">
        <v>41850</v>
      </c>
      <c r="H407" s="28" t="n">
        <v>2827.9866</v>
      </c>
      <c r="I407" s="29" t="s">
        <v>23</v>
      </c>
      <c r="J407" s="30" t="s">
        <v>33</v>
      </c>
      <c r="K407" s="31" t="s">
        <v>118</v>
      </c>
      <c r="L407" s="32" t="n">
        <v>2014000872</v>
      </c>
      <c r="M407" s="33" t="n">
        <v>43465</v>
      </c>
      <c r="N407" s="34" t="n">
        <v>2806.484925</v>
      </c>
      <c r="O407" s="35" t="n">
        <v>0.5</v>
      </c>
      <c r="P407" s="36" t="n">
        <v>0.0416666666666667</v>
      </c>
      <c r="Q407" s="37" t="n">
        <v>0</v>
      </c>
      <c r="R407" s="38" t="n">
        <v>2806.484925</v>
      </c>
      <c r="S407" s="39" t="n">
        <v>21.5016750000018</v>
      </c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MG407" s="0"/>
      <c r="AMH407" s="0"/>
      <c r="AMI407" s="0"/>
      <c r="AMJ407" s="0"/>
    </row>
    <row r="408" s="4" customFormat="true" ht="91.85" hidden="false" customHeight="false" outlineLevel="0" collapsed="false">
      <c r="A408" s="23" t="s">
        <v>21</v>
      </c>
      <c r="B408" s="24" t="n">
        <v>10307</v>
      </c>
      <c r="C408" s="25" t="n">
        <f aca="false">VLOOKUP(B408,[1]Planilha8!$X$4:$Y$6629,2,0)</f>
        <v>2041909</v>
      </c>
      <c r="D408" s="26" t="s">
        <v>117</v>
      </c>
      <c r="E408" s="26" t="str">
        <f aca="false">VLOOKUP(B408,[1]Planilha8!$X$4:$Z$6629,3,0)</f>
        <v>ASTEC</v>
      </c>
      <c r="F408" s="26" t="str">
        <f aca="false">VLOOKUP(B408,[1]Planilha8!$X$4:$AD$6629,7,0)</f>
        <v>BOM</v>
      </c>
      <c r="G408" s="27" t="n">
        <v>41850</v>
      </c>
      <c r="H408" s="28" t="n">
        <v>2827.9866</v>
      </c>
      <c r="I408" s="29" t="s">
        <v>23</v>
      </c>
      <c r="J408" s="30" t="s">
        <v>33</v>
      </c>
      <c r="K408" s="31" t="s">
        <v>118</v>
      </c>
      <c r="L408" s="32" t="n">
        <v>2014000872</v>
      </c>
      <c r="M408" s="33" t="n">
        <v>43465</v>
      </c>
      <c r="N408" s="34" t="n">
        <v>2806.484925</v>
      </c>
      <c r="O408" s="35" t="n">
        <v>0.5</v>
      </c>
      <c r="P408" s="36" t="n">
        <v>0.0416666666666667</v>
      </c>
      <c r="Q408" s="37" t="n">
        <v>0</v>
      </c>
      <c r="R408" s="38" t="n">
        <v>2806.484925</v>
      </c>
      <c r="S408" s="39" t="n">
        <v>21.5016750000018</v>
      </c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MG408" s="0"/>
      <c r="AMH408" s="0"/>
      <c r="AMI408" s="0"/>
      <c r="AMJ408" s="0"/>
    </row>
    <row r="409" s="4" customFormat="true" ht="91.85" hidden="false" customHeight="false" outlineLevel="0" collapsed="false">
      <c r="A409" s="23" t="s">
        <v>21</v>
      </c>
      <c r="B409" s="24" t="n">
        <v>10308</v>
      </c>
      <c r="C409" s="25" t="e">
        <f aca="false">VLOOKUP(B409,[1]Planilha8!$X$4:$Y$6629,2,0)</f>
        <v>#N/A</v>
      </c>
      <c r="D409" s="26" t="s">
        <v>117</v>
      </c>
      <c r="E409" s="26" t="e">
        <f aca="false">VLOOKUP(B409,[1]Planilha8!$X$4:$Z$6629,3,0)</f>
        <v>#N/A</v>
      </c>
      <c r="F409" s="26" t="e">
        <f aca="false">VLOOKUP(B409,[1]Planilha8!$X$4:$AD$6629,7,0)</f>
        <v>#N/A</v>
      </c>
      <c r="G409" s="27" t="n">
        <v>41850</v>
      </c>
      <c r="H409" s="28" t="n">
        <v>2827.9866</v>
      </c>
      <c r="I409" s="29" t="s">
        <v>23</v>
      </c>
      <c r="J409" s="30" t="s">
        <v>33</v>
      </c>
      <c r="K409" s="31" t="s">
        <v>118</v>
      </c>
      <c r="L409" s="32" t="n">
        <v>2014000872</v>
      </c>
      <c r="M409" s="33" t="n">
        <v>43465</v>
      </c>
      <c r="N409" s="34" t="n">
        <v>2806.484925</v>
      </c>
      <c r="O409" s="35" t="n">
        <v>0.5</v>
      </c>
      <c r="P409" s="36" t="n">
        <v>0.0416666666666667</v>
      </c>
      <c r="Q409" s="37" t="n">
        <v>0</v>
      </c>
      <c r="R409" s="38" t="n">
        <v>2806.484925</v>
      </c>
      <c r="S409" s="39" t="n">
        <v>21.5016750000018</v>
      </c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MG409" s="0"/>
      <c r="AMH409" s="0"/>
      <c r="AMI409" s="0"/>
      <c r="AMJ409" s="0"/>
    </row>
    <row r="410" s="4" customFormat="true" ht="35.6" hidden="false" customHeight="false" outlineLevel="0" collapsed="false">
      <c r="A410" s="23" t="s">
        <v>21</v>
      </c>
      <c r="B410" s="24" t="n">
        <v>10348</v>
      </c>
      <c r="C410" s="25" t="n">
        <f aca="false">VLOOKUP(B410,[1]Planilha8!$X$4:$Y$6629,2,0)</f>
        <v>2041951</v>
      </c>
      <c r="D410" s="26" t="s">
        <v>119</v>
      </c>
      <c r="E410" s="26" t="str">
        <f aca="false">VLOOKUP(B410,[1]Planilha8!$X$4:$Z$6629,3,0)</f>
        <v>HGG – 3 ANDAR</v>
      </c>
      <c r="F410" s="26" t="str">
        <f aca="false">VLOOKUP(B410,[1]Planilha8!$X$4:$AD$6629,7,0)</f>
        <v>BOM</v>
      </c>
      <c r="G410" s="27" t="n">
        <v>41918</v>
      </c>
      <c r="H410" s="28" t="n">
        <v>318.76</v>
      </c>
      <c r="I410" s="29" t="s">
        <v>23</v>
      </c>
      <c r="J410" s="30" t="s">
        <v>120</v>
      </c>
      <c r="K410" s="31" t="n">
        <v>12887</v>
      </c>
      <c r="L410" s="32" t="n">
        <v>201002577</v>
      </c>
      <c r="M410" s="33" t="n">
        <v>43465</v>
      </c>
      <c r="N410" s="34" t="n">
        <v>302.041666666667</v>
      </c>
      <c r="O410" s="35" t="n">
        <v>1</v>
      </c>
      <c r="P410" s="36" t="n">
        <v>0.0833333333333333</v>
      </c>
      <c r="Q410" s="37" t="n">
        <v>0</v>
      </c>
      <c r="R410" s="38" t="n">
        <v>302.041666666667</v>
      </c>
      <c r="S410" s="39" t="n">
        <v>16.7183333333333</v>
      </c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MG410" s="0"/>
      <c r="AMH410" s="0"/>
      <c r="AMI410" s="0"/>
      <c r="AMJ410" s="0"/>
    </row>
    <row r="411" s="4" customFormat="true" ht="35.6" hidden="false" customHeight="false" outlineLevel="0" collapsed="false">
      <c r="A411" s="23" t="s">
        <v>21</v>
      </c>
      <c r="B411" s="24" t="n">
        <v>10349</v>
      </c>
      <c r="C411" s="25" t="n">
        <f aca="false">VLOOKUP(B411,[1]Planilha8!$X$4:$Y$6629,2,0)</f>
        <v>2041952</v>
      </c>
      <c r="D411" s="26" t="s">
        <v>119</v>
      </c>
      <c r="E411" s="26" t="str">
        <f aca="false">VLOOKUP(B411,[1]Planilha8!$X$4:$Z$6629,3,0)</f>
        <v>HGG – 3 ANDAR</v>
      </c>
      <c r="F411" s="26" t="str">
        <f aca="false">VLOOKUP(B411,[1]Planilha8!$X$4:$AD$6629,7,0)</f>
        <v>BOM</v>
      </c>
      <c r="G411" s="27" t="n">
        <v>41918</v>
      </c>
      <c r="H411" s="28" t="n">
        <v>318.71</v>
      </c>
      <c r="I411" s="29" t="s">
        <v>23</v>
      </c>
      <c r="J411" s="30" t="s">
        <v>120</v>
      </c>
      <c r="K411" s="31" t="n">
        <v>12887</v>
      </c>
      <c r="L411" s="32" t="n">
        <v>201002577</v>
      </c>
      <c r="M411" s="33" t="n">
        <v>43465</v>
      </c>
      <c r="N411" s="34" t="n">
        <v>301.989583333333</v>
      </c>
      <c r="O411" s="35" t="n">
        <v>1</v>
      </c>
      <c r="P411" s="36" t="n">
        <v>0.0833333333333333</v>
      </c>
      <c r="Q411" s="37" t="n">
        <v>0</v>
      </c>
      <c r="R411" s="38" t="n">
        <v>301.989583333333</v>
      </c>
      <c r="S411" s="39" t="n">
        <v>16.7204166666667</v>
      </c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MG411" s="0"/>
      <c r="AMH411" s="0"/>
      <c r="AMI411" s="0"/>
      <c r="AMJ411" s="0"/>
    </row>
    <row r="412" s="4" customFormat="true" ht="35.6" hidden="false" customHeight="false" outlineLevel="0" collapsed="false">
      <c r="A412" s="23" t="s">
        <v>21</v>
      </c>
      <c r="B412" s="24" t="n">
        <v>10350</v>
      </c>
      <c r="C412" s="25" t="n">
        <f aca="false">VLOOKUP(B412,[1]Planilha8!$X$4:$Y$6629,2,0)</f>
        <v>2041953</v>
      </c>
      <c r="D412" s="26" t="s">
        <v>119</v>
      </c>
      <c r="E412" s="26" t="str">
        <f aca="false">VLOOKUP(B412,[1]Planilha8!$X$4:$Z$6629,3,0)</f>
        <v>HGG – 3 ANDAR</v>
      </c>
      <c r="F412" s="26" t="str">
        <f aca="false">VLOOKUP(B412,[1]Planilha8!$X$4:$AD$6629,7,0)</f>
        <v>BOM</v>
      </c>
      <c r="G412" s="27" t="n">
        <v>41918</v>
      </c>
      <c r="H412" s="28" t="n">
        <v>318.71</v>
      </c>
      <c r="I412" s="29" t="s">
        <v>23</v>
      </c>
      <c r="J412" s="30" t="s">
        <v>120</v>
      </c>
      <c r="K412" s="31" t="n">
        <v>12887</v>
      </c>
      <c r="L412" s="32" t="n">
        <v>201002577</v>
      </c>
      <c r="M412" s="33" t="n">
        <v>43465</v>
      </c>
      <c r="N412" s="34" t="n">
        <v>301.989583333333</v>
      </c>
      <c r="O412" s="35" t="n">
        <v>1</v>
      </c>
      <c r="P412" s="36" t="n">
        <v>0.0833333333333333</v>
      </c>
      <c r="Q412" s="37" t="n">
        <v>0</v>
      </c>
      <c r="R412" s="38" t="n">
        <v>301.989583333333</v>
      </c>
      <c r="S412" s="39" t="n">
        <v>16.7204166666667</v>
      </c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MG412" s="0"/>
      <c r="AMH412" s="0"/>
      <c r="AMI412" s="0"/>
      <c r="AMJ412" s="0"/>
    </row>
    <row r="413" s="4" customFormat="true" ht="35.6" hidden="false" customHeight="false" outlineLevel="0" collapsed="false">
      <c r="A413" s="23" t="s">
        <v>21</v>
      </c>
      <c r="B413" s="24" t="n">
        <v>10351</v>
      </c>
      <c r="C413" s="25" t="n">
        <f aca="false">VLOOKUP(B413,[1]Planilha8!$X$4:$Y$6629,2,0)</f>
        <v>2041954</v>
      </c>
      <c r="D413" s="26" t="s">
        <v>119</v>
      </c>
      <c r="E413" s="26" t="str">
        <f aca="false">VLOOKUP(B413,[1]Planilha8!$X$4:$Z$6629,3,0)</f>
        <v>HGG – 3 ANDAR</v>
      </c>
      <c r="F413" s="26" t="str">
        <f aca="false">VLOOKUP(B413,[1]Planilha8!$X$4:$AD$6629,7,0)</f>
        <v>BOM</v>
      </c>
      <c r="G413" s="27" t="n">
        <v>41918</v>
      </c>
      <c r="H413" s="28" t="n">
        <v>318.71</v>
      </c>
      <c r="I413" s="29" t="s">
        <v>23</v>
      </c>
      <c r="J413" s="30" t="s">
        <v>120</v>
      </c>
      <c r="K413" s="31" t="n">
        <v>12887</v>
      </c>
      <c r="L413" s="32" t="n">
        <v>201002577</v>
      </c>
      <c r="M413" s="33" t="n">
        <v>43465</v>
      </c>
      <c r="N413" s="34" t="n">
        <v>301.989583333333</v>
      </c>
      <c r="O413" s="35" t="n">
        <v>1</v>
      </c>
      <c r="P413" s="36" t="n">
        <v>0.0833333333333333</v>
      </c>
      <c r="Q413" s="37" t="n">
        <v>0</v>
      </c>
      <c r="R413" s="38" t="n">
        <v>301.989583333333</v>
      </c>
      <c r="S413" s="39" t="n">
        <v>16.7204166666667</v>
      </c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MG413" s="0"/>
      <c r="AMH413" s="0"/>
      <c r="AMI413" s="0"/>
      <c r="AMJ413" s="0"/>
    </row>
    <row r="414" s="4" customFormat="true" ht="35.6" hidden="false" customHeight="false" outlineLevel="0" collapsed="false">
      <c r="A414" s="23" t="s">
        <v>21</v>
      </c>
      <c r="B414" s="24" t="n">
        <v>10352</v>
      </c>
      <c r="C414" s="25" t="n">
        <f aca="false">VLOOKUP(B414,[1]Planilha8!$X$4:$Y$6629,2,0)</f>
        <v>2041955</v>
      </c>
      <c r="D414" s="26" t="s">
        <v>119</v>
      </c>
      <c r="E414" s="26" t="str">
        <f aca="false">VLOOKUP(B414,[1]Planilha8!$X$4:$Z$6629,3,0)</f>
        <v>HGG – 3 ANDAR</v>
      </c>
      <c r="F414" s="26" t="str">
        <f aca="false">VLOOKUP(B414,[1]Planilha8!$X$4:$AD$6629,7,0)</f>
        <v>BOM</v>
      </c>
      <c r="G414" s="27" t="n">
        <v>41918</v>
      </c>
      <c r="H414" s="28" t="n">
        <v>318.71</v>
      </c>
      <c r="I414" s="29" t="s">
        <v>23</v>
      </c>
      <c r="J414" s="30" t="s">
        <v>120</v>
      </c>
      <c r="K414" s="31" t="n">
        <v>12887</v>
      </c>
      <c r="L414" s="32" t="n">
        <v>201002577</v>
      </c>
      <c r="M414" s="33" t="n">
        <v>43465</v>
      </c>
      <c r="N414" s="34" t="n">
        <v>301.989583333333</v>
      </c>
      <c r="O414" s="35" t="n">
        <v>1</v>
      </c>
      <c r="P414" s="36" t="n">
        <v>0.0833333333333333</v>
      </c>
      <c r="Q414" s="37" t="n">
        <v>0</v>
      </c>
      <c r="R414" s="38" t="n">
        <v>301.989583333333</v>
      </c>
      <c r="S414" s="39" t="n">
        <v>16.7204166666667</v>
      </c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MG414" s="0"/>
      <c r="AMH414" s="0"/>
      <c r="AMI414" s="0"/>
      <c r="AMJ414" s="0"/>
    </row>
    <row r="415" s="4" customFormat="true" ht="35.6" hidden="false" customHeight="false" outlineLevel="0" collapsed="false">
      <c r="A415" s="23" t="s">
        <v>21</v>
      </c>
      <c r="B415" s="24" t="n">
        <v>10353</v>
      </c>
      <c r="C415" s="25" t="n">
        <f aca="false">VLOOKUP(B415,[1]Planilha8!$X$4:$Y$6629,2,0)</f>
        <v>2041956</v>
      </c>
      <c r="D415" s="26" t="s">
        <v>119</v>
      </c>
      <c r="E415" s="26" t="str">
        <f aca="false">VLOOKUP(B415,[1]Planilha8!$X$4:$Z$6629,3,0)</f>
        <v>HGG – 3 ANDAR</v>
      </c>
      <c r="F415" s="26" t="str">
        <f aca="false">VLOOKUP(B415,[1]Planilha8!$X$4:$AD$6629,7,0)</f>
        <v>BOM</v>
      </c>
      <c r="G415" s="27" t="n">
        <v>41918</v>
      </c>
      <c r="H415" s="28" t="n">
        <v>318.71</v>
      </c>
      <c r="I415" s="29" t="s">
        <v>23</v>
      </c>
      <c r="J415" s="30" t="s">
        <v>120</v>
      </c>
      <c r="K415" s="31" t="n">
        <v>12887</v>
      </c>
      <c r="L415" s="32" t="n">
        <v>201002577</v>
      </c>
      <c r="M415" s="33" t="n">
        <v>43465</v>
      </c>
      <c r="N415" s="34" t="n">
        <v>301.989583333333</v>
      </c>
      <c r="O415" s="35" t="n">
        <v>1</v>
      </c>
      <c r="P415" s="36" t="n">
        <v>0.0833333333333333</v>
      </c>
      <c r="Q415" s="37" t="n">
        <v>0</v>
      </c>
      <c r="R415" s="38" t="n">
        <v>301.989583333333</v>
      </c>
      <c r="S415" s="39" t="n">
        <v>16.7204166666667</v>
      </c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MG415" s="0"/>
      <c r="AMH415" s="0"/>
      <c r="AMI415" s="0"/>
      <c r="AMJ415" s="0"/>
    </row>
    <row r="416" s="4" customFormat="true" ht="35.6" hidden="false" customHeight="false" outlineLevel="0" collapsed="false">
      <c r="A416" s="23" t="s">
        <v>21</v>
      </c>
      <c r="B416" s="24" t="n">
        <v>10354</v>
      </c>
      <c r="C416" s="25" t="n">
        <f aca="false">VLOOKUP(B416,[1]Planilha8!$X$4:$Y$6629,2,0)</f>
        <v>2041957</v>
      </c>
      <c r="D416" s="26" t="s">
        <v>119</v>
      </c>
      <c r="E416" s="26" t="str">
        <f aca="false">VLOOKUP(B416,[1]Planilha8!$X$4:$Z$6629,3,0)</f>
        <v>HGG – 3 ANDAR</v>
      </c>
      <c r="F416" s="26" t="str">
        <f aca="false">VLOOKUP(B416,[1]Planilha8!$X$4:$AD$6629,7,0)</f>
        <v>BOM</v>
      </c>
      <c r="G416" s="27" t="n">
        <v>41918</v>
      </c>
      <c r="H416" s="28" t="n">
        <v>318.71</v>
      </c>
      <c r="I416" s="29" t="s">
        <v>23</v>
      </c>
      <c r="J416" s="30" t="s">
        <v>120</v>
      </c>
      <c r="K416" s="31" t="n">
        <v>12887</v>
      </c>
      <c r="L416" s="32" t="n">
        <v>201002577</v>
      </c>
      <c r="M416" s="33" t="n">
        <v>43465</v>
      </c>
      <c r="N416" s="34" t="n">
        <v>301.989583333333</v>
      </c>
      <c r="O416" s="35" t="n">
        <v>1</v>
      </c>
      <c r="P416" s="36" t="n">
        <v>0.0833333333333333</v>
      </c>
      <c r="Q416" s="37" t="n">
        <v>0</v>
      </c>
      <c r="R416" s="38" t="n">
        <v>301.989583333333</v>
      </c>
      <c r="S416" s="39" t="n">
        <v>16.7204166666667</v>
      </c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MG416" s="0"/>
      <c r="AMH416" s="0"/>
      <c r="AMI416" s="0"/>
      <c r="AMJ416" s="0"/>
    </row>
    <row r="417" s="4" customFormat="true" ht="58.1" hidden="false" customHeight="false" outlineLevel="0" collapsed="false">
      <c r="A417" s="23" t="s">
        <v>21</v>
      </c>
      <c r="B417" s="24" t="n">
        <v>10355</v>
      </c>
      <c r="C417" s="25" t="n">
        <f aca="false">VLOOKUP(B417,[1]Planilha8!$X$4:$Y$6629,2,0)</f>
        <v>2041958</v>
      </c>
      <c r="D417" s="26" t="s">
        <v>119</v>
      </c>
      <c r="E417" s="26" t="str">
        <f aca="false">VLOOKUP(B417,[1]Planilha8!$X$4:$Z$6629,3,0)</f>
        <v>ADMINISTRAÇÃO - SEDE - ASTEC</v>
      </c>
      <c r="F417" s="26" t="str">
        <f aca="false">VLOOKUP(B417,[1]Planilha8!$X$4:$AD$6629,7,0)</f>
        <v>BOM</v>
      </c>
      <c r="G417" s="27" t="n">
        <v>41918</v>
      </c>
      <c r="H417" s="28" t="n">
        <v>318.71</v>
      </c>
      <c r="I417" s="29" t="s">
        <v>23</v>
      </c>
      <c r="J417" s="30" t="s">
        <v>120</v>
      </c>
      <c r="K417" s="31" t="n">
        <v>12887</v>
      </c>
      <c r="L417" s="32" t="n">
        <v>201002577</v>
      </c>
      <c r="M417" s="33" t="n">
        <v>43465</v>
      </c>
      <c r="N417" s="34" t="n">
        <v>301.989583333333</v>
      </c>
      <c r="O417" s="35" t="n">
        <v>1</v>
      </c>
      <c r="P417" s="36" t="n">
        <v>0.0833333333333333</v>
      </c>
      <c r="Q417" s="37" t="n">
        <v>0</v>
      </c>
      <c r="R417" s="38" t="n">
        <v>301.989583333333</v>
      </c>
      <c r="S417" s="39" t="n">
        <v>16.7204166666667</v>
      </c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MG417" s="0"/>
      <c r="AMH417" s="0"/>
      <c r="AMI417" s="0"/>
      <c r="AMJ417" s="0"/>
    </row>
    <row r="418" s="4" customFormat="true" ht="35.6" hidden="false" customHeight="false" outlineLevel="0" collapsed="false">
      <c r="A418" s="23" t="s">
        <v>21</v>
      </c>
      <c r="B418" s="24" t="n">
        <v>10356</v>
      </c>
      <c r="C418" s="25" t="n">
        <f aca="false">VLOOKUP(B418,[1]Planilha8!$X$4:$Y$6629,2,0)</f>
        <v>2041959</v>
      </c>
      <c r="D418" s="26" t="s">
        <v>119</v>
      </c>
      <c r="E418" s="26" t="str">
        <f aca="false">VLOOKUP(B418,[1]Planilha8!$X$4:$Z$6629,3,0)</f>
        <v>HGG – 4 ANDAR</v>
      </c>
      <c r="F418" s="26" t="str">
        <f aca="false">VLOOKUP(B418,[1]Planilha8!$X$4:$AD$6629,7,0)</f>
        <v>BOM</v>
      </c>
      <c r="G418" s="27" t="n">
        <v>41918</v>
      </c>
      <c r="H418" s="28" t="n">
        <v>318.71</v>
      </c>
      <c r="I418" s="29" t="s">
        <v>23</v>
      </c>
      <c r="J418" s="30" t="s">
        <v>120</v>
      </c>
      <c r="K418" s="31" t="n">
        <v>12887</v>
      </c>
      <c r="L418" s="32" t="n">
        <v>201002577</v>
      </c>
      <c r="M418" s="33" t="n">
        <v>43465</v>
      </c>
      <c r="N418" s="34" t="n">
        <v>301.989583333333</v>
      </c>
      <c r="O418" s="35" t="n">
        <v>1</v>
      </c>
      <c r="P418" s="36" t="n">
        <v>0.0833333333333333</v>
      </c>
      <c r="Q418" s="37" t="n">
        <v>0</v>
      </c>
      <c r="R418" s="38" t="n">
        <v>301.989583333333</v>
      </c>
      <c r="S418" s="39" t="n">
        <v>16.7204166666667</v>
      </c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MG418" s="0"/>
      <c r="AMH418" s="0"/>
      <c r="AMI418" s="0"/>
      <c r="AMJ418" s="0"/>
    </row>
    <row r="419" s="4" customFormat="true" ht="35.6" hidden="false" customHeight="false" outlineLevel="0" collapsed="false">
      <c r="A419" s="23" t="s">
        <v>21</v>
      </c>
      <c r="B419" s="24" t="n">
        <v>10357</v>
      </c>
      <c r="C419" s="25" t="n">
        <f aca="false">VLOOKUP(B419,[1]Planilha8!$X$4:$Y$6629,2,0)</f>
        <v>2041960</v>
      </c>
      <c r="D419" s="26" t="s">
        <v>119</v>
      </c>
      <c r="E419" s="26" t="str">
        <f aca="false">VLOOKUP(B419,[1]Planilha8!$X$4:$Z$6629,3,0)</f>
        <v>HGG – 4 ANDAR</v>
      </c>
      <c r="F419" s="26" t="str">
        <f aca="false">VLOOKUP(B419,[1]Planilha8!$X$4:$AD$6629,7,0)</f>
        <v>BOM</v>
      </c>
      <c r="G419" s="27" t="n">
        <v>41918</v>
      </c>
      <c r="H419" s="28" t="n">
        <v>318.71</v>
      </c>
      <c r="I419" s="29" t="s">
        <v>23</v>
      </c>
      <c r="J419" s="30" t="s">
        <v>120</v>
      </c>
      <c r="K419" s="31" t="n">
        <v>12887</v>
      </c>
      <c r="L419" s="32" t="n">
        <v>201002577</v>
      </c>
      <c r="M419" s="33" t="n">
        <v>43465</v>
      </c>
      <c r="N419" s="34" t="n">
        <v>301.989583333333</v>
      </c>
      <c r="O419" s="35" t="n">
        <v>1</v>
      </c>
      <c r="P419" s="36" t="n">
        <v>0.0833333333333333</v>
      </c>
      <c r="Q419" s="37" t="n">
        <v>0</v>
      </c>
      <c r="R419" s="38" t="n">
        <v>301.989583333333</v>
      </c>
      <c r="S419" s="39" t="n">
        <v>16.7204166666667</v>
      </c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MG419" s="0"/>
      <c r="AMH419" s="0"/>
      <c r="AMI419" s="0"/>
      <c r="AMJ419" s="0"/>
    </row>
    <row r="420" s="4" customFormat="true" ht="35.6" hidden="false" customHeight="false" outlineLevel="0" collapsed="false">
      <c r="A420" s="23" t="s">
        <v>21</v>
      </c>
      <c r="B420" s="24" t="n">
        <v>10358</v>
      </c>
      <c r="C420" s="25" t="n">
        <f aca="false">VLOOKUP(B420,[1]Planilha8!$X$4:$Y$6629,2,0)</f>
        <v>2041961</v>
      </c>
      <c r="D420" s="26" t="s">
        <v>119</v>
      </c>
      <c r="E420" s="26" t="str">
        <f aca="false">VLOOKUP(B420,[1]Planilha8!$X$4:$Z$6629,3,0)</f>
        <v>HGG – 4 ANDAR</v>
      </c>
      <c r="F420" s="26" t="str">
        <f aca="false">VLOOKUP(B420,[1]Planilha8!$X$4:$AD$6629,7,0)</f>
        <v>BOM</v>
      </c>
      <c r="G420" s="27" t="n">
        <v>41918</v>
      </c>
      <c r="H420" s="28" t="n">
        <v>318.71</v>
      </c>
      <c r="I420" s="29" t="s">
        <v>23</v>
      </c>
      <c r="J420" s="30" t="s">
        <v>120</v>
      </c>
      <c r="K420" s="31" t="n">
        <v>12887</v>
      </c>
      <c r="L420" s="32" t="n">
        <v>201002577</v>
      </c>
      <c r="M420" s="33" t="n">
        <v>43465</v>
      </c>
      <c r="N420" s="34" t="n">
        <v>301.989583333333</v>
      </c>
      <c r="O420" s="35" t="n">
        <v>1</v>
      </c>
      <c r="P420" s="36" t="n">
        <v>0.0833333333333333</v>
      </c>
      <c r="Q420" s="37" t="n">
        <v>0</v>
      </c>
      <c r="R420" s="38" t="n">
        <v>301.989583333333</v>
      </c>
      <c r="S420" s="39" t="n">
        <v>16.7204166666667</v>
      </c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MG420" s="0"/>
      <c r="AMH420" s="0"/>
      <c r="AMI420" s="0"/>
      <c r="AMJ420" s="0"/>
    </row>
    <row r="421" s="4" customFormat="true" ht="35.6" hidden="false" customHeight="false" outlineLevel="0" collapsed="false">
      <c r="A421" s="23" t="s">
        <v>21</v>
      </c>
      <c r="B421" s="24" t="n">
        <v>10359</v>
      </c>
      <c r="C421" s="25" t="n">
        <f aca="false">VLOOKUP(B421,[1]Planilha8!$X$4:$Y$6629,2,0)</f>
        <v>2041962</v>
      </c>
      <c r="D421" s="26" t="s">
        <v>119</v>
      </c>
      <c r="E421" s="26" t="str">
        <f aca="false">VLOOKUP(B421,[1]Planilha8!$X$4:$Z$6629,3,0)</f>
        <v>HGG – 4 ANDAR</v>
      </c>
      <c r="F421" s="26" t="str">
        <f aca="false">VLOOKUP(B421,[1]Planilha8!$X$4:$AD$6629,7,0)</f>
        <v>BOM</v>
      </c>
      <c r="G421" s="27" t="n">
        <v>41918</v>
      </c>
      <c r="H421" s="28" t="n">
        <v>318.71</v>
      </c>
      <c r="I421" s="29" t="s">
        <v>23</v>
      </c>
      <c r="J421" s="30" t="s">
        <v>120</v>
      </c>
      <c r="K421" s="31" t="n">
        <v>12887</v>
      </c>
      <c r="L421" s="32" t="n">
        <v>201002577</v>
      </c>
      <c r="M421" s="33" t="n">
        <v>43465</v>
      </c>
      <c r="N421" s="34" t="n">
        <v>301.989583333333</v>
      </c>
      <c r="O421" s="35" t="n">
        <v>1</v>
      </c>
      <c r="P421" s="36" t="n">
        <v>0.0833333333333333</v>
      </c>
      <c r="Q421" s="37" t="n">
        <v>0</v>
      </c>
      <c r="R421" s="38" t="n">
        <v>301.989583333333</v>
      </c>
      <c r="S421" s="39" t="n">
        <v>16.7204166666667</v>
      </c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MG421" s="0"/>
      <c r="AMH421" s="0"/>
      <c r="AMI421" s="0"/>
      <c r="AMJ421" s="0"/>
    </row>
    <row r="422" s="4" customFormat="true" ht="35.6" hidden="false" customHeight="false" outlineLevel="0" collapsed="false">
      <c r="A422" s="23" t="s">
        <v>21</v>
      </c>
      <c r="B422" s="24" t="n">
        <v>10360</v>
      </c>
      <c r="C422" s="25" t="n">
        <f aca="false">VLOOKUP(B422,[1]Planilha8!$X$4:$Y$6629,2,0)</f>
        <v>2041963</v>
      </c>
      <c r="D422" s="26" t="s">
        <v>119</v>
      </c>
      <c r="E422" s="26" t="str">
        <f aca="false">VLOOKUP(B422,[1]Planilha8!$X$4:$Z$6629,3,0)</f>
        <v>HGG – 4 ANDAR</v>
      </c>
      <c r="F422" s="26" t="str">
        <f aca="false">VLOOKUP(B422,[1]Planilha8!$X$4:$AD$6629,7,0)</f>
        <v>BOM</v>
      </c>
      <c r="G422" s="27" t="n">
        <v>41918</v>
      </c>
      <c r="H422" s="28" t="n">
        <v>318.71</v>
      </c>
      <c r="I422" s="29" t="s">
        <v>23</v>
      </c>
      <c r="J422" s="30" t="s">
        <v>120</v>
      </c>
      <c r="K422" s="31" t="n">
        <v>12887</v>
      </c>
      <c r="L422" s="32" t="n">
        <v>201002577</v>
      </c>
      <c r="M422" s="33" t="n">
        <v>43465</v>
      </c>
      <c r="N422" s="34" t="n">
        <v>301.989583333333</v>
      </c>
      <c r="O422" s="35" t="n">
        <v>1</v>
      </c>
      <c r="P422" s="36" t="n">
        <v>0.0833333333333333</v>
      </c>
      <c r="Q422" s="37" t="n">
        <v>0</v>
      </c>
      <c r="R422" s="38" t="n">
        <v>301.989583333333</v>
      </c>
      <c r="S422" s="39" t="n">
        <v>16.7204166666667</v>
      </c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MG422" s="0"/>
      <c r="AMH422" s="0"/>
      <c r="AMI422" s="0"/>
      <c r="AMJ422" s="0"/>
    </row>
    <row r="423" s="4" customFormat="true" ht="35.6" hidden="false" customHeight="false" outlineLevel="0" collapsed="false">
      <c r="A423" s="23" t="s">
        <v>21</v>
      </c>
      <c r="B423" s="24" t="n">
        <v>10361</v>
      </c>
      <c r="C423" s="25" t="n">
        <f aca="false">VLOOKUP(B423,[1]Planilha8!$X$4:$Y$6629,2,0)</f>
        <v>2041964</v>
      </c>
      <c r="D423" s="26" t="s">
        <v>119</v>
      </c>
      <c r="E423" s="26" t="str">
        <f aca="false">VLOOKUP(B423,[1]Planilha8!$X$4:$Z$6629,3,0)</f>
        <v>HGG – 4 ANDAR</v>
      </c>
      <c r="F423" s="26" t="str">
        <f aca="false">VLOOKUP(B423,[1]Planilha8!$X$4:$AD$6629,7,0)</f>
        <v>BOM</v>
      </c>
      <c r="G423" s="27" t="n">
        <v>41918</v>
      </c>
      <c r="H423" s="28" t="n">
        <v>318.71</v>
      </c>
      <c r="I423" s="29" t="s">
        <v>23</v>
      </c>
      <c r="J423" s="30" t="s">
        <v>120</v>
      </c>
      <c r="K423" s="31" t="n">
        <v>12887</v>
      </c>
      <c r="L423" s="32" t="n">
        <v>201002577</v>
      </c>
      <c r="M423" s="33" t="n">
        <v>43465</v>
      </c>
      <c r="N423" s="34" t="n">
        <v>301.989583333333</v>
      </c>
      <c r="O423" s="35" t="n">
        <v>1</v>
      </c>
      <c r="P423" s="36" t="n">
        <v>0.0833333333333333</v>
      </c>
      <c r="Q423" s="37" t="n">
        <v>0</v>
      </c>
      <c r="R423" s="38" t="n">
        <v>301.989583333333</v>
      </c>
      <c r="S423" s="39" t="n">
        <v>16.7204166666667</v>
      </c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MG423" s="0"/>
      <c r="AMH423" s="0"/>
      <c r="AMI423" s="0"/>
      <c r="AMJ423" s="0"/>
    </row>
    <row r="424" s="4" customFormat="true" ht="35.6" hidden="false" customHeight="false" outlineLevel="0" collapsed="false">
      <c r="A424" s="23" t="s">
        <v>21</v>
      </c>
      <c r="B424" s="24" t="n">
        <v>10362</v>
      </c>
      <c r="C424" s="25" t="n">
        <f aca="false">VLOOKUP(B424,[1]Planilha8!$X$4:$Y$6629,2,0)</f>
        <v>2041965</v>
      </c>
      <c r="D424" s="26" t="s">
        <v>119</v>
      </c>
      <c r="E424" s="26" t="str">
        <f aca="false">VLOOKUP(B424,[1]Planilha8!$X$4:$Z$6629,3,0)</f>
        <v>HGG – 4 ANDAR</v>
      </c>
      <c r="F424" s="26" t="str">
        <f aca="false">VLOOKUP(B424,[1]Planilha8!$X$4:$AD$6629,7,0)</f>
        <v>BOM</v>
      </c>
      <c r="G424" s="27" t="n">
        <v>41918</v>
      </c>
      <c r="H424" s="28" t="n">
        <v>318.71</v>
      </c>
      <c r="I424" s="29" t="s">
        <v>23</v>
      </c>
      <c r="J424" s="30" t="s">
        <v>120</v>
      </c>
      <c r="K424" s="31" t="n">
        <v>12887</v>
      </c>
      <c r="L424" s="32" t="n">
        <v>201002577</v>
      </c>
      <c r="M424" s="33" t="n">
        <v>43465</v>
      </c>
      <c r="N424" s="34" t="n">
        <v>301.989583333333</v>
      </c>
      <c r="O424" s="35" t="n">
        <v>1</v>
      </c>
      <c r="P424" s="36" t="n">
        <v>0.0833333333333333</v>
      </c>
      <c r="Q424" s="37" t="n">
        <v>0</v>
      </c>
      <c r="R424" s="38" t="n">
        <v>301.989583333333</v>
      </c>
      <c r="S424" s="39" t="n">
        <v>16.7204166666667</v>
      </c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MG424" s="0"/>
      <c r="AMH424" s="0"/>
      <c r="AMI424" s="0"/>
      <c r="AMJ424" s="0"/>
    </row>
    <row r="425" s="4" customFormat="true" ht="35.6" hidden="false" customHeight="false" outlineLevel="0" collapsed="false">
      <c r="A425" s="23" t="s">
        <v>21</v>
      </c>
      <c r="B425" s="24" t="n">
        <v>10363</v>
      </c>
      <c r="C425" s="25" t="n">
        <f aca="false">VLOOKUP(B425,[1]Planilha8!$X$4:$Y$6629,2,0)</f>
        <v>2041966</v>
      </c>
      <c r="D425" s="26" t="s">
        <v>119</v>
      </c>
      <c r="E425" s="26" t="str">
        <f aca="false">VLOOKUP(B425,[1]Planilha8!$X$4:$Z$6629,3,0)</f>
        <v>HGG – 4 ANDAR</v>
      </c>
      <c r="F425" s="26" t="str">
        <f aca="false">VLOOKUP(B425,[1]Planilha8!$X$4:$AD$6629,7,0)</f>
        <v>BOM</v>
      </c>
      <c r="G425" s="27" t="n">
        <v>41918</v>
      </c>
      <c r="H425" s="28" t="n">
        <v>318.71</v>
      </c>
      <c r="I425" s="29" t="s">
        <v>23</v>
      </c>
      <c r="J425" s="30" t="s">
        <v>120</v>
      </c>
      <c r="K425" s="31" t="n">
        <v>12887</v>
      </c>
      <c r="L425" s="32" t="n">
        <v>201002577</v>
      </c>
      <c r="M425" s="33" t="n">
        <v>43465</v>
      </c>
      <c r="N425" s="34" t="n">
        <v>301.989583333333</v>
      </c>
      <c r="O425" s="35" t="n">
        <v>1</v>
      </c>
      <c r="P425" s="36" t="n">
        <v>0.0833333333333333</v>
      </c>
      <c r="Q425" s="37" t="n">
        <v>0</v>
      </c>
      <c r="R425" s="38" t="n">
        <v>301.989583333333</v>
      </c>
      <c r="S425" s="39" t="n">
        <v>16.7204166666667</v>
      </c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MG425" s="0"/>
      <c r="AMH425" s="0"/>
      <c r="AMI425" s="0"/>
      <c r="AMJ425" s="0"/>
    </row>
    <row r="426" s="4" customFormat="true" ht="35.6" hidden="false" customHeight="false" outlineLevel="0" collapsed="false">
      <c r="A426" s="23" t="s">
        <v>21</v>
      </c>
      <c r="B426" s="24" t="n">
        <v>10364</v>
      </c>
      <c r="C426" s="25" t="n">
        <f aca="false">VLOOKUP(B426,[1]Planilha8!$X$4:$Y$6629,2,0)</f>
        <v>2041967</v>
      </c>
      <c r="D426" s="26" t="s">
        <v>119</v>
      </c>
      <c r="E426" s="26" t="str">
        <f aca="false">VLOOKUP(B426,[1]Planilha8!$X$4:$Z$6629,3,0)</f>
        <v>HGG – 1 ANDAR</v>
      </c>
      <c r="F426" s="26" t="str">
        <f aca="false">VLOOKUP(B426,[1]Planilha8!$X$4:$AD$6629,7,0)</f>
        <v>BOM</v>
      </c>
      <c r="G426" s="27" t="n">
        <v>41918</v>
      </c>
      <c r="H426" s="28" t="n">
        <v>318.71</v>
      </c>
      <c r="I426" s="29" t="s">
        <v>23</v>
      </c>
      <c r="J426" s="30" t="s">
        <v>120</v>
      </c>
      <c r="K426" s="31" t="n">
        <v>12887</v>
      </c>
      <c r="L426" s="32" t="n">
        <v>201002577</v>
      </c>
      <c r="M426" s="33" t="n">
        <v>43465</v>
      </c>
      <c r="N426" s="34" t="n">
        <v>301.989583333333</v>
      </c>
      <c r="O426" s="35" t="n">
        <v>1</v>
      </c>
      <c r="P426" s="36" t="n">
        <v>0.0833333333333333</v>
      </c>
      <c r="Q426" s="37" t="n">
        <v>0</v>
      </c>
      <c r="R426" s="38" t="n">
        <v>301.989583333333</v>
      </c>
      <c r="S426" s="39" t="n">
        <v>16.7204166666667</v>
      </c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MG426" s="0"/>
      <c r="AMH426" s="0"/>
      <c r="AMI426" s="0"/>
      <c r="AMJ426" s="0"/>
    </row>
    <row r="427" s="4" customFormat="true" ht="35.6" hidden="false" customHeight="false" outlineLevel="0" collapsed="false">
      <c r="A427" s="23" t="s">
        <v>21</v>
      </c>
      <c r="B427" s="24" t="n">
        <v>10365</v>
      </c>
      <c r="C427" s="25" t="n">
        <f aca="false">VLOOKUP(B427,[1]Planilha8!$X$4:$Y$6629,2,0)</f>
        <v>2041968</v>
      </c>
      <c r="D427" s="26" t="s">
        <v>119</v>
      </c>
      <c r="E427" s="26" t="str">
        <f aca="false">VLOOKUP(B427,[1]Planilha8!$X$4:$Z$6629,3,0)</f>
        <v>HGG – 1 ANDAR</v>
      </c>
      <c r="F427" s="26" t="str">
        <f aca="false">VLOOKUP(B427,[1]Planilha8!$X$4:$AD$6629,7,0)</f>
        <v>BOM</v>
      </c>
      <c r="G427" s="27" t="n">
        <v>41918</v>
      </c>
      <c r="H427" s="28" t="n">
        <v>318.71</v>
      </c>
      <c r="I427" s="29" t="s">
        <v>23</v>
      </c>
      <c r="J427" s="30" t="s">
        <v>120</v>
      </c>
      <c r="K427" s="31" t="n">
        <v>12887</v>
      </c>
      <c r="L427" s="32" t="n">
        <v>201002577</v>
      </c>
      <c r="M427" s="33" t="n">
        <v>43465</v>
      </c>
      <c r="N427" s="34" t="n">
        <v>301.989583333333</v>
      </c>
      <c r="O427" s="35" t="n">
        <v>1</v>
      </c>
      <c r="P427" s="36" t="n">
        <v>0.0833333333333333</v>
      </c>
      <c r="Q427" s="37" t="n">
        <v>0</v>
      </c>
      <c r="R427" s="38" t="n">
        <v>301.989583333333</v>
      </c>
      <c r="S427" s="39" t="n">
        <v>16.7204166666667</v>
      </c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MG427" s="0"/>
      <c r="AMH427" s="0"/>
      <c r="AMI427" s="0"/>
      <c r="AMJ427" s="0"/>
    </row>
    <row r="428" s="4" customFormat="true" ht="35.6" hidden="false" customHeight="false" outlineLevel="0" collapsed="false">
      <c r="A428" s="23" t="s">
        <v>21</v>
      </c>
      <c r="B428" s="24" t="n">
        <v>10366</v>
      </c>
      <c r="C428" s="25" t="n">
        <f aca="false">VLOOKUP(B428,[1]Planilha8!$X$4:$Y$6629,2,0)</f>
        <v>2041969</v>
      </c>
      <c r="D428" s="26" t="s">
        <v>119</v>
      </c>
      <c r="E428" s="26" t="str">
        <f aca="false">VLOOKUP(B428,[1]Planilha8!$X$4:$Z$6629,3,0)</f>
        <v>HGG – 1 ANDAR</v>
      </c>
      <c r="F428" s="26" t="str">
        <f aca="false">VLOOKUP(B428,[1]Planilha8!$X$4:$AD$6629,7,0)</f>
        <v>BOM</v>
      </c>
      <c r="G428" s="27" t="n">
        <v>41918</v>
      </c>
      <c r="H428" s="28" t="n">
        <v>318.71</v>
      </c>
      <c r="I428" s="29" t="s">
        <v>23</v>
      </c>
      <c r="J428" s="30" t="s">
        <v>120</v>
      </c>
      <c r="K428" s="31" t="n">
        <v>12887</v>
      </c>
      <c r="L428" s="32" t="n">
        <v>201002577</v>
      </c>
      <c r="M428" s="33" t="n">
        <v>43465</v>
      </c>
      <c r="N428" s="34" t="n">
        <v>301.989583333333</v>
      </c>
      <c r="O428" s="35" t="n">
        <v>1</v>
      </c>
      <c r="P428" s="36" t="n">
        <v>0.0833333333333333</v>
      </c>
      <c r="Q428" s="37" t="n">
        <v>0</v>
      </c>
      <c r="R428" s="38" t="n">
        <v>301.989583333333</v>
      </c>
      <c r="S428" s="39" t="n">
        <v>16.7204166666667</v>
      </c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MG428" s="0"/>
      <c r="AMH428" s="0"/>
      <c r="AMI428" s="0"/>
      <c r="AMJ428" s="0"/>
    </row>
    <row r="429" s="4" customFormat="true" ht="35.6" hidden="false" customHeight="false" outlineLevel="0" collapsed="false">
      <c r="A429" s="23" t="s">
        <v>21</v>
      </c>
      <c r="B429" s="24" t="n">
        <v>10367</v>
      </c>
      <c r="C429" s="25" t="n">
        <f aca="false">VLOOKUP(B429,[1]Planilha8!$X$4:$Y$6629,2,0)</f>
        <v>2041970</v>
      </c>
      <c r="D429" s="26" t="s">
        <v>119</v>
      </c>
      <c r="E429" s="26" t="str">
        <f aca="false">VLOOKUP(B429,[1]Planilha8!$X$4:$Z$6629,3,0)</f>
        <v>HGG – 1 ANDAR</v>
      </c>
      <c r="F429" s="26" t="str">
        <f aca="false">VLOOKUP(B429,[1]Planilha8!$X$4:$AD$6629,7,0)</f>
        <v>BOM</v>
      </c>
      <c r="G429" s="27" t="n">
        <v>41918</v>
      </c>
      <c r="H429" s="28" t="n">
        <v>318.71</v>
      </c>
      <c r="I429" s="29" t="s">
        <v>23</v>
      </c>
      <c r="J429" s="30" t="s">
        <v>120</v>
      </c>
      <c r="K429" s="31" t="n">
        <v>12887</v>
      </c>
      <c r="L429" s="32" t="n">
        <v>201002577</v>
      </c>
      <c r="M429" s="33" t="n">
        <v>43465</v>
      </c>
      <c r="N429" s="34" t="n">
        <v>301.989583333333</v>
      </c>
      <c r="O429" s="35" t="n">
        <v>1</v>
      </c>
      <c r="P429" s="36" t="n">
        <v>0.0833333333333333</v>
      </c>
      <c r="Q429" s="37" t="n">
        <v>0</v>
      </c>
      <c r="R429" s="38" t="n">
        <v>301.989583333333</v>
      </c>
      <c r="S429" s="39" t="n">
        <v>16.7204166666667</v>
      </c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MG429" s="0"/>
      <c r="AMH429" s="0"/>
      <c r="AMI429" s="0"/>
      <c r="AMJ429" s="0"/>
    </row>
    <row r="430" s="4" customFormat="true" ht="35.6" hidden="false" customHeight="false" outlineLevel="0" collapsed="false">
      <c r="A430" s="23" t="s">
        <v>21</v>
      </c>
      <c r="B430" s="24" t="n">
        <v>10368</v>
      </c>
      <c r="C430" s="25" t="n">
        <f aca="false">VLOOKUP(B430,[1]Planilha8!$X$4:$Y$6629,2,0)</f>
        <v>2041971</v>
      </c>
      <c r="D430" s="26" t="s">
        <v>119</v>
      </c>
      <c r="E430" s="26" t="str">
        <f aca="false">VLOOKUP(B430,[1]Planilha8!$X$4:$Z$6629,3,0)</f>
        <v>HGG – 1 ANDAR</v>
      </c>
      <c r="F430" s="26" t="str">
        <f aca="false">VLOOKUP(B430,[1]Planilha8!$X$4:$AD$6629,7,0)</f>
        <v>BOM</v>
      </c>
      <c r="G430" s="27" t="n">
        <v>41918</v>
      </c>
      <c r="H430" s="28" t="n">
        <v>318.71</v>
      </c>
      <c r="I430" s="29" t="s">
        <v>23</v>
      </c>
      <c r="J430" s="30" t="s">
        <v>120</v>
      </c>
      <c r="K430" s="31" t="n">
        <v>12887</v>
      </c>
      <c r="L430" s="32" t="n">
        <v>201002577</v>
      </c>
      <c r="M430" s="33" t="n">
        <v>43465</v>
      </c>
      <c r="N430" s="34" t="n">
        <v>301.989583333333</v>
      </c>
      <c r="O430" s="35" t="n">
        <v>1</v>
      </c>
      <c r="P430" s="36" t="n">
        <v>0.0833333333333333</v>
      </c>
      <c r="Q430" s="37" t="n">
        <v>0</v>
      </c>
      <c r="R430" s="38" t="n">
        <v>301.989583333333</v>
      </c>
      <c r="S430" s="39" t="n">
        <v>16.7204166666667</v>
      </c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MG430" s="0"/>
      <c r="AMH430" s="0"/>
      <c r="AMI430" s="0"/>
      <c r="AMJ430" s="0"/>
    </row>
    <row r="431" s="4" customFormat="true" ht="35.6" hidden="false" customHeight="false" outlineLevel="0" collapsed="false">
      <c r="A431" s="23" t="s">
        <v>21</v>
      </c>
      <c r="B431" s="24" t="n">
        <v>10369</v>
      </c>
      <c r="C431" s="25" t="n">
        <f aca="false">VLOOKUP(B431,[1]Planilha8!$X$4:$Y$6629,2,0)</f>
        <v>2041972</v>
      </c>
      <c r="D431" s="26" t="s">
        <v>119</v>
      </c>
      <c r="E431" s="26" t="str">
        <f aca="false">VLOOKUP(B431,[1]Planilha8!$X$4:$Z$6629,3,0)</f>
        <v>HGG – 1 ANDAR</v>
      </c>
      <c r="F431" s="26" t="str">
        <f aca="false">VLOOKUP(B431,[1]Planilha8!$X$4:$AD$6629,7,0)</f>
        <v>BOM</v>
      </c>
      <c r="G431" s="27" t="n">
        <v>41918</v>
      </c>
      <c r="H431" s="28" t="n">
        <v>318.71</v>
      </c>
      <c r="I431" s="29" t="s">
        <v>23</v>
      </c>
      <c r="J431" s="30" t="s">
        <v>120</v>
      </c>
      <c r="K431" s="31" t="n">
        <v>12887</v>
      </c>
      <c r="L431" s="32" t="n">
        <v>201002577</v>
      </c>
      <c r="M431" s="33" t="n">
        <v>43465</v>
      </c>
      <c r="N431" s="34" t="n">
        <v>301.989583333333</v>
      </c>
      <c r="O431" s="35" t="n">
        <v>1</v>
      </c>
      <c r="P431" s="36" t="n">
        <v>0.0833333333333333</v>
      </c>
      <c r="Q431" s="37" t="n">
        <v>0</v>
      </c>
      <c r="R431" s="38" t="n">
        <v>301.989583333333</v>
      </c>
      <c r="S431" s="39" t="n">
        <v>16.7204166666667</v>
      </c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MG431" s="0"/>
      <c r="AMH431" s="0"/>
      <c r="AMI431" s="0"/>
      <c r="AMJ431" s="0"/>
    </row>
    <row r="432" s="4" customFormat="true" ht="35.6" hidden="false" customHeight="false" outlineLevel="0" collapsed="false">
      <c r="A432" s="23" t="s">
        <v>21</v>
      </c>
      <c r="B432" s="24" t="n">
        <v>10370</v>
      </c>
      <c r="C432" s="25" t="n">
        <f aca="false">VLOOKUP(B432,[1]Planilha8!$X$4:$Y$6629,2,0)</f>
        <v>2041973</v>
      </c>
      <c r="D432" s="26" t="s">
        <v>119</v>
      </c>
      <c r="E432" s="26" t="str">
        <f aca="false">VLOOKUP(B432,[1]Planilha8!$X$4:$Z$6629,3,0)</f>
        <v>HGG – 1 ANDAR</v>
      </c>
      <c r="F432" s="26" t="str">
        <f aca="false">VLOOKUP(B432,[1]Planilha8!$X$4:$AD$6629,7,0)</f>
        <v>BOM</v>
      </c>
      <c r="G432" s="27" t="n">
        <v>41918</v>
      </c>
      <c r="H432" s="28" t="n">
        <v>318.71</v>
      </c>
      <c r="I432" s="29" t="s">
        <v>23</v>
      </c>
      <c r="J432" s="30" t="s">
        <v>120</v>
      </c>
      <c r="K432" s="31" t="n">
        <v>12887</v>
      </c>
      <c r="L432" s="32" t="n">
        <v>201002577</v>
      </c>
      <c r="M432" s="33" t="n">
        <v>43465</v>
      </c>
      <c r="N432" s="34" t="n">
        <v>301.989583333333</v>
      </c>
      <c r="O432" s="35" t="n">
        <v>1</v>
      </c>
      <c r="P432" s="36" t="n">
        <v>0.0833333333333333</v>
      </c>
      <c r="Q432" s="37" t="n">
        <v>0</v>
      </c>
      <c r="R432" s="38" t="n">
        <v>301.989583333333</v>
      </c>
      <c r="S432" s="39" t="n">
        <v>16.7204166666667</v>
      </c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MG432" s="0"/>
      <c r="AMH432" s="0"/>
      <c r="AMI432" s="0"/>
      <c r="AMJ432" s="0"/>
    </row>
    <row r="433" s="4" customFormat="true" ht="35.6" hidden="false" customHeight="false" outlineLevel="0" collapsed="false">
      <c r="A433" s="23" t="s">
        <v>21</v>
      </c>
      <c r="B433" s="24" t="n">
        <v>10371</v>
      </c>
      <c r="C433" s="25" t="n">
        <f aca="false">VLOOKUP(B433,[1]Planilha8!$X$4:$Y$6629,2,0)</f>
        <v>2041974</v>
      </c>
      <c r="D433" s="26" t="s">
        <v>119</v>
      </c>
      <c r="E433" s="26" t="str">
        <f aca="false">VLOOKUP(B433,[1]Planilha8!$X$4:$Z$6629,3,0)</f>
        <v>HGG – 1 ANDAR</v>
      </c>
      <c r="F433" s="26" t="str">
        <f aca="false">VLOOKUP(B433,[1]Planilha8!$X$4:$AD$6629,7,0)</f>
        <v>BOM</v>
      </c>
      <c r="G433" s="27" t="n">
        <v>41918</v>
      </c>
      <c r="H433" s="28" t="n">
        <v>318.71</v>
      </c>
      <c r="I433" s="29" t="s">
        <v>23</v>
      </c>
      <c r="J433" s="30" t="s">
        <v>120</v>
      </c>
      <c r="K433" s="31" t="n">
        <v>12887</v>
      </c>
      <c r="L433" s="32" t="n">
        <v>201002577</v>
      </c>
      <c r="M433" s="33" t="n">
        <v>43465</v>
      </c>
      <c r="N433" s="34" t="n">
        <v>301.989583333333</v>
      </c>
      <c r="O433" s="35" t="n">
        <v>1</v>
      </c>
      <c r="P433" s="36" t="n">
        <v>0.0833333333333333</v>
      </c>
      <c r="Q433" s="37" t="n">
        <v>0</v>
      </c>
      <c r="R433" s="38" t="n">
        <v>301.989583333333</v>
      </c>
      <c r="S433" s="39" t="n">
        <v>16.7204166666667</v>
      </c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MG433" s="0"/>
      <c r="AMH433" s="0"/>
      <c r="AMI433" s="0"/>
      <c r="AMJ433" s="0"/>
    </row>
    <row r="434" s="4" customFormat="true" ht="35.6" hidden="false" customHeight="false" outlineLevel="0" collapsed="false">
      <c r="A434" s="23" t="s">
        <v>21</v>
      </c>
      <c r="B434" s="24" t="n">
        <v>10372</v>
      </c>
      <c r="C434" s="25" t="n">
        <f aca="false">VLOOKUP(B434,[1]Planilha8!$X$4:$Y$6629,2,0)</f>
        <v>2041975</v>
      </c>
      <c r="D434" s="26" t="s">
        <v>119</v>
      </c>
      <c r="E434" s="26" t="str">
        <f aca="false">VLOOKUP(B434,[1]Planilha8!$X$4:$Z$6629,3,0)</f>
        <v>HGG – 1 ANDAR</v>
      </c>
      <c r="F434" s="26" t="str">
        <f aca="false">VLOOKUP(B434,[1]Planilha8!$X$4:$AD$6629,7,0)</f>
        <v>BOM</v>
      </c>
      <c r="G434" s="27" t="n">
        <v>41918</v>
      </c>
      <c r="H434" s="28" t="n">
        <v>318.71</v>
      </c>
      <c r="I434" s="29" t="s">
        <v>23</v>
      </c>
      <c r="J434" s="30" t="s">
        <v>120</v>
      </c>
      <c r="K434" s="31" t="n">
        <v>12887</v>
      </c>
      <c r="L434" s="32" t="n">
        <v>201002577</v>
      </c>
      <c r="M434" s="33" t="n">
        <v>43465</v>
      </c>
      <c r="N434" s="34" t="n">
        <v>301.989583333333</v>
      </c>
      <c r="O434" s="35" t="n">
        <v>1</v>
      </c>
      <c r="P434" s="36" t="n">
        <v>0.0833333333333333</v>
      </c>
      <c r="Q434" s="37" t="n">
        <v>0</v>
      </c>
      <c r="R434" s="38" t="n">
        <v>301.989583333333</v>
      </c>
      <c r="S434" s="39" t="n">
        <v>16.7204166666667</v>
      </c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MG434" s="0"/>
      <c r="AMH434" s="0"/>
      <c r="AMI434" s="0"/>
      <c r="AMJ434" s="0"/>
    </row>
    <row r="435" s="4" customFormat="true" ht="35.6" hidden="false" customHeight="false" outlineLevel="0" collapsed="false">
      <c r="A435" s="23" t="s">
        <v>21</v>
      </c>
      <c r="B435" s="24" t="n">
        <v>10373</v>
      </c>
      <c r="C435" s="25" t="n">
        <f aca="false">VLOOKUP(B435,[1]Planilha8!$X$4:$Y$6629,2,0)</f>
        <v>2041976</v>
      </c>
      <c r="D435" s="26" t="s">
        <v>119</v>
      </c>
      <c r="E435" s="26" t="str">
        <f aca="false">VLOOKUP(B435,[1]Planilha8!$X$4:$Z$6629,3,0)</f>
        <v>HGG – 1 ANDAR</v>
      </c>
      <c r="F435" s="26" t="str">
        <f aca="false">VLOOKUP(B435,[1]Planilha8!$X$4:$AD$6629,7,0)</f>
        <v>BOM</v>
      </c>
      <c r="G435" s="27" t="n">
        <v>41918</v>
      </c>
      <c r="H435" s="28" t="n">
        <v>318.71</v>
      </c>
      <c r="I435" s="29" t="s">
        <v>23</v>
      </c>
      <c r="J435" s="30" t="s">
        <v>120</v>
      </c>
      <c r="K435" s="31" t="n">
        <v>12887</v>
      </c>
      <c r="L435" s="32" t="n">
        <v>201002577</v>
      </c>
      <c r="M435" s="33" t="n">
        <v>43465</v>
      </c>
      <c r="N435" s="34" t="n">
        <v>301.989583333333</v>
      </c>
      <c r="O435" s="35" t="n">
        <v>1</v>
      </c>
      <c r="P435" s="36" t="n">
        <v>0.0833333333333333</v>
      </c>
      <c r="Q435" s="37" t="n">
        <v>0</v>
      </c>
      <c r="R435" s="38" t="n">
        <v>301.989583333333</v>
      </c>
      <c r="S435" s="39" t="n">
        <v>16.7204166666667</v>
      </c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MG435" s="0"/>
      <c r="AMH435" s="0"/>
      <c r="AMI435" s="0"/>
      <c r="AMJ435" s="0"/>
    </row>
    <row r="436" s="4" customFormat="true" ht="35.6" hidden="false" customHeight="false" outlineLevel="0" collapsed="false">
      <c r="A436" s="23" t="s">
        <v>21</v>
      </c>
      <c r="B436" s="24" t="n">
        <v>10374</v>
      </c>
      <c r="C436" s="25" t="n">
        <f aca="false">VLOOKUP(B436,[1]Planilha8!$X$4:$Y$6629,2,0)</f>
        <v>2041977</v>
      </c>
      <c r="D436" s="26" t="s">
        <v>119</v>
      </c>
      <c r="E436" s="26" t="str">
        <f aca="false">VLOOKUP(B436,[1]Planilha8!$X$4:$Z$6629,3,0)</f>
        <v>HGG – 1 ANDAR</v>
      </c>
      <c r="F436" s="26" t="str">
        <f aca="false">VLOOKUP(B436,[1]Planilha8!$X$4:$AD$6629,7,0)</f>
        <v>BOM</v>
      </c>
      <c r="G436" s="27" t="n">
        <v>41918</v>
      </c>
      <c r="H436" s="28" t="n">
        <v>318.71</v>
      </c>
      <c r="I436" s="29" t="s">
        <v>23</v>
      </c>
      <c r="J436" s="30" t="s">
        <v>120</v>
      </c>
      <c r="K436" s="31" t="n">
        <v>12887</v>
      </c>
      <c r="L436" s="32" t="n">
        <v>201002577</v>
      </c>
      <c r="M436" s="33" t="n">
        <v>43465</v>
      </c>
      <c r="N436" s="34" t="n">
        <v>301.989583333333</v>
      </c>
      <c r="O436" s="35" t="n">
        <v>1</v>
      </c>
      <c r="P436" s="36" t="n">
        <v>0.0833333333333333</v>
      </c>
      <c r="Q436" s="37" t="n">
        <v>0</v>
      </c>
      <c r="R436" s="38" t="n">
        <v>301.989583333333</v>
      </c>
      <c r="S436" s="39" t="n">
        <v>16.7204166666667</v>
      </c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MG436" s="0"/>
      <c r="AMH436" s="0"/>
      <c r="AMI436" s="0"/>
      <c r="AMJ436" s="0"/>
    </row>
    <row r="437" s="4" customFormat="true" ht="35.6" hidden="false" customHeight="false" outlineLevel="0" collapsed="false">
      <c r="A437" s="23" t="s">
        <v>21</v>
      </c>
      <c r="B437" s="24" t="n">
        <v>10375</v>
      </c>
      <c r="C437" s="25" t="n">
        <f aca="false">VLOOKUP(B437,[1]Planilha8!$X$4:$Y$6629,2,0)</f>
        <v>2041978</v>
      </c>
      <c r="D437" s="26" t="s">
        <v>119</v>
      </c>
      <c r="E437" s="26" t="str">
        <f aca="false">VLOOKUP(B437,[1]Planilha8!$X$4:$Z$6629,3,0)</f>
        <v>HGG – TÉRREO</v>
      </c>
      <c r="F437" s="26" t="str">
        <f aca="false">VLOOKUP(B437,[1]Planilha8!$X$4:$AD$6629,7,0)</f>
        <v>BOM</v>
      </c>
      <c r="G437" s="27" t="n">
        <v>41918</v>
      </c>
      <c r="H437" s="28" t="n">
        <v>318.71</v>
      </c>
      <c r="I437" s="29" t="s">
        <v>23</v>
      </c>
      <c r="J437" s="30" t="s">
        <v>120</v>
      </c>
      <c r="K437" s="31" t="n">
        <v>12887</v>
      </c>
      <c r="L437" s="32" t="n">
        <v>201002577</v>
      </c>
      <c r="M437" s="33" t="n">
        <v>43465</v>
      </c>
      <c r="N437" s="34" t="n">
        <v>301.989583333333</v>
      </c>
      <c r="O437" s="35" t="n">
        <v>1</v>
      </c>
      <c r="P437" s="36" t="n">
        <v>0.0833333333333333</v>
      </c>
      <c r="Q437" s="37" t="n">
        <v>0</v>
      </c>
      <c r="R437" s="38" t="n">
        <v>301.989583333333</v>
      </c>
      <c r="S437" s="39" t="n">
        <v>16.7204166666667</v>
      </c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MG437" s="0"/>
      <c r="AMH437" s="0"/>
      <c r="AMI437" s="0"/>
      <c r="AMJ437" s="0"/>
    </row>
    <row r="438" s="4" customFormat="true" ht="58.1" hidden="false" customHeight="false" outlineLevel="0" collapsed="false">
      <c r="A438" s="23" t="s">
        <v>21</v>
      </c>
      <c r="B438" s="24" t="n">
        <v>10376</v>
      </c>
      <c r="C438" s="25" t="n">
        <f aca="false">VLOOKUP(B438,[1]Planilha8!$X$4:$Y$6629,2,0)</f>
        <v>2041979</v>
      </c>
      <c r="D438" s="26" t="s">
        <v>119</v>
      </c>
      <c r="E438" s="26" t="str">
        <f aca="false">VLOOKUP(B438,[1]Planilha8!$X$4:$Z$6629,3,0)</f>
        <v>ADMINISTRAÇÃO - SEDE - ASTEC</v>
      </c>
      <c r="F438" s="26" t="str">
        <f aca="false">VLOOKUP(B438,[1]Planilha8!$X$4:$AD$6629,7,0)</f>
        <v>BOM</v>
      </c>
      <c r="G438" s="27" t="n">
        <v>41918</v>
      </c>
      <c r="H438" s="28" t="n">
        <v>318.71</v>
      </c>
      <c r="I438" s="29" t="s">
        <v>23</v>
      </c>
      <c r="J438" s="30" t="s">
        <v>120</v>
      </c>
      <c r="K438" s="31" t="n">
        <v>12887</v>
      </c>
      <c r="L438" s="32" t="n">
        <v>201002577</v>
      </c>
      <c r="M438" s="33" t="n">
        <v>43465</v>
      </c>
      <c r="N438" s="34" t="n">
        <v>301.989583333333</v>
      </c>
      <c r="O438" s="35" t="n">
        <v>1</v>
      </c>
      <c r="P438" s="36" t="n">
        <v>0.0833333333333333</v>
      </c>
      <c r="Q438" s="37" t="n">
        <v>0</v>
      </c>
      <c r="R438" s="38" t="n">
        <v>301.989583333333</v>
      </c>
      <c r="S438" s="39" t="n">
        <v>16.7204166666667</v>
      </c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MG438" s="0"/>
      <c r="AMH438" s="0"/>
      <c r="AMI438" s="0"/>
      <c r="AMJ438" s="0"/>
    </row>
    <row r="439" s="4" customFormat="true" ht="35.6" hidden="false" customHeight="false" outlineLevel="0" collapsed="false">
      <c r="A439" s="23" t="s">
        <v>21</v>
      </c>
      <c r="B439" s="24" t="n">
        <v>10377</v>
      </c>
      <c r="C439" s="25" t="n">
        <f aca="false">VLOOKUP(B439,[1]Planilha8!$X$4:$Y$6629,2,0)</f>
        <v>2041980</v>
      </c>
      <c r="D439" s="26" t="s">
        <v>119</v>
      </c>
      <c r="E439" s="26" t="str">
        <f aca="false">VLOOKUP(B439,[1]Planilha8!$X$4:$Z$6629,3,0)</f>
        <v>HGG – TÉRREO</v>
      </c>
      <c r="F439" s="26" t="str">
        <f aca="false">VLOOKUP(B439,[1]Planilha8!$X$4:$AD$6629,7,0)</f>
        <v>BOM</v>
      </c>
      <c r="G439" s="27" t="n">
        <v>41918</v>
      </c>
      <c r="H439" s="28" t="n">
        <v>318.71</v>
      </c>
      <c r="I439" s="29" t="s">
        <v>23</v>
      </c>
      <c r="J439" s="30" t="s">
        <v>120</v>
      </c>
      <c r="K439" s="31" t="n">
        <v>12887</v>
      </c>
      <c r="L439" s="32" t="n">
        <v>201002577</v>
      </c>
      <c r="M439" s="33" t="n">
        <v>43465</v>
      </c>
      <c r="N439" s="34" t="n">
        <v>301.989583333333</v>
      </c>
      <c r="O439" s="35" t="n">
        <v>1</v>
      </c>
      <c r="P439" s="36" t="n">
        <v>0.0833333333333333</v>
      </c>
      <c r="Q439" s="37" t="n">
        <v>0</v>
      </c>
      <c r="R439" s="38" t="n">
        <v>301.989583333333</v>
      </c>
      <c r="S439" s="39" t="n">
        <v>16.7204166666667</v>
      </c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MG439" s="0"/>
      <c r="AMH439" s="0"/>
      <c r="AMI439" s="0"/>
      <c r="AMJ439" s="0"/>
    </row>
    <row r="440" s="4" customFormat="true" ht="35.6" hidden="false" customHeight="false" outlineLevel="0" collapsed="false">
      <c r="A440" s="23" t="s">
        <v>21</v>
      </c>
      <c r="B440" s="24" t="n">
        <v>10378</v>
      </c>
      <c r="C440" s="25" t="n">
        <f aca="false">VLOOKUP(B440,[1]Planilha8!$X$4:$Y$6629,2,0)</f>
        <v>2041981</v>
      </c>
      <c r="D440" s="26" t="s">
        <v>119</v>
      </c>
      <c r="E440" s="26" t="str">
        <f aca="false">VLOOKUP(B440,[1]Planilha8!$X$4:$Z$6629,3,0)</f>
        <v>HGG – TÉRREO</v>
      </c>
      <c r="F440" s="26" t="str">
        <f aca="false">VLOOKUP(B440,[1]Planilha8!$X$4:$AD$6629,7,0)</f>
        <v>BOM</v>
      </c>
      <c r="G440" s="27" t="n">
        <v>41918</v>
      </c>
      <c r="H440" s="28" t="n">
        <v>318.71</v>
      </c>
      <c r="I440" s="29" t="s">
        <v>23</v>
      </c>
      <c r="J440" s="30" t="s">
        <v>120</v>
      </c>
      <c r="K440" s="31" t="n">
        <v>12887</v>
      </c>
      <c r="L440" s="32" t="n">
        <v>201002577</v>
      </c>
      <c r="M440" s="33" t="n">
        <v>43465</v>
      </c>
      <c r="N440" s="34" t="n">
        <v>301.989583333333</v>
      </c>
      <c r="O440" s="35" t="n">
        <v>1</v>
      </c>
      <c r="P440" s="36" t="n">
        <v>0.0833333333333333</v>
      </c>
      <c r="Q440" s="37" t="n">
        <v>0</v>
      </c>
      <c r="R440" s="38" t="n">
        <v>301.989583333333</v>
      </c>
      <c r="S440" s="39" t="n">
        <v>16.7204166666667</v>
      </c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MG440" s="0"/>
      <c r="AMH440" s="0"/>
      <c r="AMI440" s="0"/>
      <c r="AMJ440" s="0"/>
    </row>
    <row r="441" s="4" customFormat="true" ht="35.6" hidden="false" customHeight="false" outlineLevel="0" collapsed="false">
      <c r="A441" s="23" t="s">
        <v>21</v>
      </c>
      <c r="B441" s="24" t="n">
        <v>10379</v>
      </c>
      <c r="C441" s="25" t="n">
        <f aca="false">VLOOKUP(B441,[1]Planilha8!$X$4:$Y$6629,2,0)</f>
        <v>2041982</v>
      </c>
      <c r="D441" s="26" t="s">
        <v>119</v>
      </c>
      <c r="E441" s="26" t="str">
        <f aca="false">VLOOKUP(B441,[1]Planilha8!$X$4:$Z$6629,3,0)</f>
        <v>HGG – TÉRREO</v>
      </c>
      <c r="F441" s="26" t="str">
        <f aca="false">VLOOKUP(B441,[1]Planilha8!$X$4:$AD$6629,7,0)</f>
        <v>BOM</v>
      </c>
      <c r="G441" s="27" t="n">
        <v>41918</v>
      </c>
      <c r="H441" s="28" t="n">
        <v>318.71</v>
      </c>
      <c r="I441" s="29" t="s">
        <v>23</v>
      </c>
      <c r="J441" s="30" t="s">
        <v>120</v>
      </c>
      <c r="K441" s="31" t="n">
        <v>12887</v>
      </c>
      <c r="L441" s="32" t="n">
        <v>201002577</v>
      </c>
      <c r="M441" s="33" t="n">
        <v>43465</v>
      </c>
      <c r="N441" s="34" t="n">
        <v>301.989583333333</v>
      </c>
      <c r="O441" s="35" t="n">
        <v>1</v>
      </c>
      <c r="P441" s="36" t="n">
        <v>0.0833333333333333</v>
      </c>
      <c r="Q441" s="37" t="n">
        <v>0</v>
      </c>
      <c r="R441" s="38" t="n">
        <v>301.989583333333</v>
      </c>
      <c r="S441" s="39" t="n">
        <v>16.7204166666667</v>
      </c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MG441" s="0"/>
      <c r="AMH441" s="0"/>
      <c r="AMI441" s="0"/>
      <c r="AMJ441" s="0"/>
    </row>
    <row r="442" s="4" customFormat="true" ht="35.6" hidden="false" customHeight="false" outlineLevel="0" collapsed="false">
      <c r="A442" s="23" t="s">
        <v>21</v>
      </c>
      <c r="B442" s="24" t="n">
        <v>10380</v>
      </c>
      <c r="C442" s="25" t="n">
        <f aca="false">VLOOKUP(B442,[1]Planilha8!$X$4:$Y$6629,2,0)</f>
        <v>2041983</v>
      </c>
      <c r="D442" s="26" t="s">
        <v>119</v>
      </c>
      <c r="E442" s="26" t="str">
        <f aca="false">VLOOKUP(B442,[1]Planilha8!$X$4:$Z$6629,3,0)</f>
        <v>HGG – 5 ANDAR</v>
      </c>
      <c r="F442" s="26" t="str">
        <f aca="false">VLOOKUP(B442,[1]Planilha8!$X$4:$AD$6629,7,0)</f>
        <v>BOM</v>
      </c>
      <c r="G442" s="27" t="n">
        <v>41918</v>
      </c>
      <c r="H442" s="28" t="n">
        <v>318.71</v>
      </c>
      <c r="I442" s="29" t="s">
        <v>23</v>
      </c>
      <c r="J442" s="30" t="s">
        <v>120</v>
      </c>
      <c r="K442" s="31" t="n">
        <v>12887</v>
      </c>
      <c r="L442" s="32" t="n">
        <v>201002577</v>
      </c>
      <c r="M442" s="33" t="n">
        <v>43465</v>
      </c>
      <c r="N442" s="34" t="n">
        <v>301.989583333333</v>
      </c>
      <c r="O442" s="35" t="n">
        <v>1</v>
      </c>
      <c r="P442" s="36" t="n">
        <v>0.0833333333333333</v>
      </c>
      <c r="Q442" s="37" t="n">
        <v>0</v>
      </c>
      <c r="R442" s="38" t="n">
        <v>301.989583333333</v>
      </c>
      <c r="S442" s="39" t="n">
        <v>16.7204166666667</v>
      </c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MG442" s="0"/>
      <c r="AMH442" s="0"/>
      <c r="AMI442" s="0"/>
      <c r="AMJ442" s="0"/>
    </row>
    <row r="443" s="4" customFormat="true" ht="35.6" hidden="false" customHeight="false" outlineLevel="0" collapsed="false">
      <c r="A443" s="23" t="s">
        <v>21</v>
      </c>
      <c r="B443" s="24" t="n">
        <v>10381</v>
      </c>
      <c r="C443" s="25" t="n">
        <f aca="false">VLOOKUP(B443,[1]Planilha8!$X$4:$Y$6629,2,0)</f>
        <v>2041984</v>
      </c>
      <c r="D443" s="26" t="s">
        <v>119</v>
      </c>
      <c r="E443" s="26" t="str">
        <f aca="false">VLOOKUP(B443,[1]Planilha8!$X$4:$Z$6629,3,0)</f>
        <v>HGG – 5 ANDAR</v>
      </c>
      <c r="F443" s="26" t="str">
        <f aca="false">VLOOKUP(B443,[1]Planilha8!$X$4:$AD$6629,7,0)</f>
        <v>BOM</v>
      </c>
      <c r="G443" s="27" t="n">
        <v>41918</v>
      </c>
      <c r="H443" s="28" t="n">
        <v>318.71</v>
      </c>
      <c r="I443" s="29" t="s">
        <v>23</v>
      </c>
      <c r="J443" s="30" t="s">
        <v>120</v>
      </c>
      <c r="K443" s="31" t="n">
        <v>12887</v>
      </c>
      <c r="L443" s="32" t="n">
        <v>201002577</v>
      </c>
      <c r="M443" s="33" t="n">
        <v>43465</v>
      </c>
      <c r="N443" s="34" t="n">
        <v>301.989583333333</v>
      </c>
      <c r="O443" s="35" t="n">
        <v>1</v>
      </c>
      <c r="P443" s="36" t="n">
        <v>0.0833333333333333</v>
      </c>
      <c r="Q443" s="37" t="n">
        <v>0</v>
      </c>
      <c r="R443" s="38" t="n">
        <v>301.989583333333</v>
      </c>
      <c r="S443" s="39" t="n">
        <v>16.7204166666667</v>
      </c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MG443" s="0"/>
      <c r="AMH443" s="0"/>
      <c r="AMI443" s="0"/>
      <c r="AMJ443" s="0"/>
    </row>
    <row r="444" s="4" customFormat="true" ht="35.6" hidden="false" customHeight="false" outlineLevel="0" collapsed="false">
      <c r="A444" s="23" t="s">
        <v>21</v>
      </c>
      <c r="B444" s="24" t="n">
        <v>10382</v>
      </c>
      <c r="C444" s="25" t="n">
        <f aca="false">VLOOKUP(B444,[1]Planilha8!$X$4:$Y$6629,2,0)</f>
        <v>2041985</v>
      </c>
      <c r="D444" s="26" t="s">
        <v>119</v>
      </c>
      <c r="E444" s="26" t="str">
        <f aca="false">VLOOKUP(B444,[1]Planilha8!$X$4:$Z$6629,3,0)</f>
        <v>HGG – 5 ANDAR</v>
      </c>
      <c r="F444" s="26" t="str">
        <f aca="false">VLOOKUP(B444,[1]Planilha8!$X$4:$AD$6629,7,0)</f>
        <v>BOM</v>
      </c>
      <c r="G444" s="27" t="n">
        <v>41918</v>
      </c>
      <c r="H444" s="28" t="n">
        <v>318.71</v>
      </c>
      <c r="I444" s="29" t="s">
        <v>23</v>
      </c>
      <c r="J444" s="30" t="s">
        <v>120</v>
      </c>
      <c r="K444" s="31" t="n">
        <v>12887</v>
      </c>
      <c r="L444" s="32" t="n">
        <v>201002577</v>
      </c>
      <c r="M444" s="33" t="n">
        <v>43465</v>
      </c>
      <c r="N444" s="34" t="n">
        <v>301.989583333333</v>
      </c>
      <c r="O444" s="35" t="n">
        <v>1</v>
      </c>
      <c r="P444" s="36" t="n">
        <v>0.0833333333333333</v>
      </c>
      <c r="Q444" s="37" t="n">
        <v>0</v>
      </c>
      <c r="R444" s="38" t="n">
        <v>301.989583333333</v>
      </c>
      <c r="S444" s="39" t="n">
        <v>16.7204166666667</v>
      </c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MG444" s="0"/>
      <c r="AMH444" s="0"/>
      <c r="AMI444" s="0"/>
      <c r="AMJ444" s="0"/>
    </row>
    <row r="445" s="4" customFormat="true" ht="35.6" hidden="false" customHeight="false" outlineLevel="0" collapsed="false">
      <c r="A445" s="23" t="s">
        <v>21</v>
      </c>
      <c r="B445" s="24" t="n">
        <v>10383</v>
      </c>
      <c r="C445" s="25" t="n">
        <f aca="false">VLOOKUP(B445,[1]Planilha8!$X$4:$Y$6629,2,0)</f>
        <v>2041986</v>
      </c>
      <c r="D445" s="26" t="s">
        <v>119</v>
      </c>
      <c r="E445" s="26" t="str">
        <f aca="false">VLOOKUP(B445,[1]Planilha8!$X$4:$Z$6629,3,0)</f>
        <v>ASTEC</v>
      </c>
      <c r="F445" s="26" t="str">
        <f aca="false">VLOOKUP(B445,[1]Planilha8!$X$4:$AD$6629,7,0)</f>
        <v>BOM</v>
      </c>
      <c r="G445" s="27" t="n">
        <v>41918</v>
      </c>
      <c r="H445" s="28" t="n">
        <v>318.71</v>
      </c>
      <c r="I445" s="29" t="s">
        <v>23</v>
      </c>
      <c r="J445" s="30" t="s">
        <v>120</v>
      </c>
      <c r="K445" s="31" t="n">
        <v>12887</v>
      </c>
      <c r="L445" s="32" t="n">
        <v>201002577</v>
      </c>
      <c r="M445" s="33" t="n">
        <v>43465</v>
      </c>
      <c r="N445" s="34" t="n">
        <v>301.989583333333</v>
      </c>
      <c r="O445" s="35" t="n">
        <v>1</v>
      </c>
      <c r="P445" s="36" t="n">
        <v>0.0833333333333333</v>
      </c>
      <c r="Q445" s="37" t="n">
        <v>0</v>
      </c>
      <c r="R445" s="38" t="n">
        <v>301.989583333333</v>
      </c>
      <c r="S445" s="39" t="n">
        <v>16.7204166666667</v>
      </c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MG445" s="0"/>
      <c r="AMH445" s="0"/>
      <c r="AMI445" s="0"/>
      <c r="AMJ445" s="0"/>
    </row>
    <row r="446" s="4" customFormat="true" ht="35.6" hidden="false" customHeight="false" outlineLevel="0" collapsed="false">
      <c r="A446" s="23" t="s">
        <v>21</v>
      </c>
      <c r="B446" s="24" t="n">
        <v>10384</v>
      </c>
      <c r="C446" s="25" t="n">
        <f aca="false">VLOOKUP(B446,[1]Planilha8!$X$4:$Y$6629,2,0)</f>
        <v>2041987</v>
      </c>
      <c r="D446" s="26" t="s">
        <v>119</v>
      </c>
      <c r="E446" s="26" t="str">
        <f aca="false">VLOOKUP(B446,[1]Planilha8!$X$4:$Z$6629,3,0)</f>
        <v>ASTEC</v>
      </c>
      <c r="F446" s="26" t="str">
        <f aca="false">VLOOKUP(B446,[1]Planilha8!$X$4:$AD$6629,7,0)</f>
        <v>BOM</v>
      </c>
      <c r="G446" s="27" t="n">
        <v>41918</v>
      </c>
      <c r="H446" s="28" t="n">
        <v>318.71</v>
      </c>
      <c r="I446" s="29" t="s">
        <v>23</v>
      </c>
      <c r="J446" s="30" t="s">
        <v>120</v>
      </c>
      <c r="K446" s="31" t="n">
        <v>12887</v>
      </c>
      <c r="L446" s="32" t="n">
        <v>201002577</v>
      </c>
      <c r="M446" s="33" t="n">
        <v>43465</v>
      </c>
      <c r="N446" s="34" t="n">
        <v>301.989583333333</v>
      </c>
      <c r="O446" s="35" t="n">
        <v>1</v>
      </c>
      <c r="P446" s="36" t="n">
        <v>0.0833333333333333</v>
      </c>
      <c r="Q446" s="37" t="n">
        <v>0</v>
      </c>
      <c r="R446" s="38" t="n">
        <v>301.989583333333</v>
      </c>
      <c r="S446" s="39" t="n">
        <v>16.7204166666667</v>
      </c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MG446" s="0"/>
      <c r="AMH446" s="0"/>
      <c r="AMI446" s="0"/>
      <c r="AMJ446" s="0"/>
    </row>
    <row r="447" s="4" customFormat="true" ht="35.6" hidden="false" customHeight="false" outlineLevel="0" collapsed="false">
      <c r="A447" s="23" t="s">
        <v>21</v>
      </c>
      <c r="B447" s="24" t="n">
        <v>10385</v>
      </c>
      <c r="C447" s="25" t="n">
        <f aca="false">VLOOKUP(B447,[1]Planilha8!$X$4:$Y$6629,2,0)</f>
        <v>2041988</v>
      </c>
      <c r="D447" s="26" t="s">
        <v>119</v>
      </c>
      <c r="E447" s="26" t="str">
        <f aca="false">VLOOKUP(B447,[1]Planilha8!$X$4:$Z$6629,3,0)</f>
        <v>HGG – 2 ANDAR</v>
      </c>
      <c r="F447" s="26" t="str">
        <f aca="false">VLOOKUP(B447,[1]Planilha8!$X$4:$AD$6629,7,0)</f>
        <v>BOM</v>
      </c>
      <c r="G447" s="27" t="n">
        <v>41918</v>
      </c>
      <c r="H447" s="28" t="n">
        <v>318.71</v>
      </c>
      <c r="I447" s="29" t="s">
        <v>23</v>
      </c>
      <c r="J447" s="30" t="s">
        <v>120</v>
      </c>
      <c r="K447" s="31" t="n">
        <v>12887</v>
      </c>
      <c r="L447" s="32" t="n">
        <v>201002577</v>
      </c>
      <c r="M447" s="33" t="n">
        <v>43465</v>
      </c>
      <c r="N447" s="34" t="n">
        <v>301.989583333333</v>
      </c>
      <c r="O447" s="35" t="n">
        <v>1</v>
      </c>
      <c r="P447" s="36" t="n">
        <v>0.0833333333333333</v>
      </c>
      <c r="Q447" s="37" t="n">
        <v>0</v>
      </c>
      <c r="R447" s="38" t="n">
        <v>301.989583333333</v>
      </c>
      <c r="S447" s="39" t="n">
        <v>16.7204166666667</v>
      </c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MG447" s="0"/>
      <c r="AMH447" s="0"/>
      <c r="AMI447" s="0"/>
      <c r="AMJ447" s="0"/>
    </row>
    <row r="448" s="4" customFormat="true" ht="35.6" hidden="false" customHeight="false" outlineLevel="0" collapsed="false">
      <c r="A448" s="23" t="s">
        <v>21</v>
      </c>
      <c r="B448" s="24" t="n">
        <v>10386</v>
      </c>
      <c r="C448" s="25" t="n">
        <f aca="false">VLOOKUP(B448,[1]Planilha8!$X$4:$Y$6629,2,0)</f>
        <v>2041989</v>
      </c>
      <c r="D448" s="26" t="s">
        <v>119</v>
      </c>
      <c r="E448" s="26" t="str">
        <f aca="false">VLOOKUP(B448,[1]Planilha8!$X$4:$Z$6629,3,0)</f>
        <v>HGG – 2 ANDAR</v>
      </c>
      <c r="F448" s="26" t="str">
        <f aca="false">VLOOKUP(B448,[1]Planilha8!$X$4:$AD$6629,7,0)</f>
        <v>BOM</v>
      </c>
      <c r="G448" s="27" t="n">
        <v>41918</v>
      </c>
      <c r="H448" s="28" t="n">
        <v>318.71</v>
      </c>
      <c r="I448" s="29" t="s">
        <v>23</v>
      </c>
      <c r="J448" s="30" t="s">
        <v>120</v>
      </c>
      <c r="K448" s="31" t="n">
        <v>12887</v>
      </c>
      <c r="L448" s="32" t="n">
        <v>201002577</v>
      </c>
      <c r="M448" s="33" t="n">
        <v>43465</v>
      </c>
      <c r="N448" s="34" t="n">
        <v>301.989583333333</v>
      </c>
      <c r="O448" s="35" t="n">
        <v>1</v>
      </c>
      <c r="P448" s="36" t="n">
        <v>0.0833333333333333</v>
      </c>
      <c r="Q448" s="37" t="n">
        <v>0</v>
      </c>
      <c r="R448" s="38" t="n">
        <v>301.989583333333</v>
      </c>
      <c r="S448" s="39" t="n">
        <v>16.7204166666667</v>
      </c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MG448" s="0"/>
      <c r="AMH448" s="0"/>
      <c r="AMI448" s="0"/>
      <c r="AMJ448" s="0"/>
    </row>
    <row r="449" s="4" customFormat="true" ht="35.6" hidden="false" customHeight="false" outlineLevel="0" collapsed="false">
      <c r="A449" s="23" t="s">
        <v>21</v>
      </c>
      <c r="B449" s="24" t="n">
        <v>10387</v>
      </c>
      <c r="C449" s="25" t="n">
        <f aca="false">VLOOKUP(B449,[1]Planilha8!$X$4:$Y$6629,2,0)</f>
        <v>2041990</v>
      </c>
      <c r="D449" s="26" t="s">
        <v>119</v>
      </c>
      <c r="E449" s="26" t="str">
        <f aca="false">VLOOKUP(B449,[1]Planilha8!$X$4:$Z$6629,3,0)</f>
        <v>HGG – 2 ANDAR</v>
      </c>
      <c r="F449" s="26" t="str">
        <f aca="false">VLOOKUP(B449,[1]Planilha8!$X$4:$AD$6629,7,0)</f>
        <v>BOM</v>
      </c>
      <c r="G449" s="27" t="n">
        <v>41918</v>
      </c>
      <c r="H449" s="28" t="n">
        <v>318.71</v>
      </c>
      <c r="I449" s="29" t="s">
        <v>23</v>
      </c>
      <c r="J449" s="30" t="s">
        <v>120</v>
      </c>
      <c r="K449" s="31" t="n">
        <v>12887</v>
      </c>
      <c r="L449" s="32" t="n">
        <v>201002577</v>
      </c>
      <c r="M449" s="33" t="n">
        <v>43465</v>
      </c>
      <c r="N449" s="34" t="n">
        <v>301.989583333333</v>
      </c>
      <c r="O449" s="35" t="n">
        <v>1</v>
      </c>
      <c r="P449" s="36" t="n">
        <v>0.0833333333333333</v>
      </c>
      <c r="Q449" s="37" t="n">
        <v>0</v>
      </c>
      <c r="R449" s="38" t="n">
        <v>301.989583333333</v>
      </c>
      <c r="S449" s="39" t="n">
        <v>16.7204166666667</v>
      </c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MG449" s="0"/>
      <c r="AMH449" s="0"/>
      <c r="AMI449" s="0"/>
      <c r="AMJ449" s="0"/>
    </row>
    <row r="450" s="4" customFormat="true" ht="35.6" hidden="false" customHeight="false" outlineLevel="0" collapsed="false">
      <c r="A450" s="23" t="s">
        <v>21</v>
      </c>
      <c r="B450" s="24" t="n">
        <v>10388</v>
      </c>
      <c r="C450" s="25" t="n">
        <f aca="false">VLOOKUP(B450,[1]Planilha8!$X$4:$Y$6629,2,0)</f>
        <v>2041991</v>
      </c>
      <c r="D450" s="26" t="s">
        <v>119</v>
      </c>
      <c r="E450" s="26" t="str">
        <f aca="false">VLOOKUP(B450,[1]Planilha8!$X$4:$Z$6629,3,0)</f>
        <v>HGG – 2 ANDAR</v>
      </c>
      <c r="F450" s="26" t="str">
        <f aca="false">VLOOKUP(B450,[1]Planilha8!$X$4:$AD$6629,7,0)</f>
        <v>BOM</v>
      </c>
      <c r="G450" s="27" t="n">
        <v>41918</v>
      </c>
      <c r="H450" s="28" t="n">
        <v>318.71</v>
      </c>
      <c r="I450" s="29" t="s">
        <v>23</v>
      </c>
      <c r="J450" s="30" t="s">
        <v>120</v>
      </c>
      <c r="K450" s="31" t="n">
        <v>12887</v>
      </c>
      <c r="L450" s="32" t="n">
        <v>201002577</v>
      </c>
      <c r="M450" s="33" t="n">
        <v>43465</v>
      </c>
      <c r="N450" s="34" t="n">
        <v>301.989583333333</v>
      </c>
      <c r="O450" s="35" t="n">
        <v>1</v>
      </c>
      <c r="P450" s="36" t="n">
        <v>0.0833333333333333</v>
      </c>
      <c r="Q450" s="37" t="n">
        <v>0</v>
      </c>
      <c r="R450" s="38" t="n">
        <v>301.989583333333</v>
      </c>
      <c r="S450" s="39" t="n">
        <v>16.7204166666667</v>
      </c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MG450" s="0"/>
      <c r="AMH450" s="0"/>
      <c r="AMI450" s="0"/>
      <c r="AMJ450" s="0"/>
    </row>
    <row r="451" s="4" customFormat="true" ht="35.6" hidden="false" customHeight="false" outlineLevel="0" collapsed="false">
      <c r="A451" s="23" t="s">
        <v>21</v>
      </c>
      <c r="B451" s="24" t="n">
        <v>10389</v>
      </c>
      <c r="C451" s="25" t="n">
        <f aca="false">VLOOKUP(B451,[1]Planilha8!$X$4:$Y$6629,2,0)</f>
        <v>2041992</v>
      </c>
      <c r="D451" s="26" t="s">
        <v>119</v>
      </c>
      <c r="E451" s="26" t="str">
        <f aca="false">VLOOKUP(B451,[1]Planilha8!$X$4:$Z$6629,3,0)</f>
        <v>HGG – 2 ANDAR</v>
      </c>
      <c r="F451" s="26" t="str">
        <f aca="false">VLOOKUP(B451,[1]Planilha8!$X$4:$AD$6629,7,0)</f>
        <v>BOM</v>
      </c>
      <c r="G451" s="27" t="n">
        <v>41918</v>
      </c>
      <c r="H451" s="28" t="n">
        <v>318.71</v>
      </c>
      <c r="I451" s="29" t="s">
        <v>23</v>
      </c>
      <c r="J451" s="30" t="s">
        <v>120</v>
      </c>
      <c r="K451" s="31" t="n">
        <v>12887</v>
      </c>
      <c r="L451" s="32" t="n">
        <v>201002577</v>
      </c>
      <c r="M451" s="33" t="n">
        <v>43465</v>
      </c>
      <c r="N451" s="34" t="n">
        <v>301.989583333333</v>
      </c>
      <c r="O451" s="35" t="n">
        <v>1</v>
      </c>
      <c r="P451" s="36" t="n">
        <v>0.0833333333333333</v>
      </c>
      <c r="Q451" s="37" t="n">
        <v>0</v>
      </c>
      <c r="R451" s="38" t="n">
        <v>301.989583333333</v>
      </c>
      <c r="S451" s="39" t="n">
        <v>16.7204166666667</v>
      </c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MG451" s="0"/>
      <c r="AMH451" s="0"/>
      <c r="AMI451" s="0"/>
      <c r="AMJ451" s="0"/>
    </row>
    <row r="452" s="4" customFormat="true" ht="58.1" hidden="false" customHeight="false" outlineLevel="0" collapsed="false">
      <c r="A452" s="23" t="s">
        <v>21</v>
      </c>
      <c r="B452" s="24" t="n">
        <v>10390</v>
      </c>
      <c r="C452" s="25" t="n">
        <f aca="false">VLOOKUP(B452,[1]Planilha8!$X$4:$Y$6629,2,0)</f>
        <v>2041993</v>
      </c>
      <c r="D452" s="26" t="s">
        <v>119</v>
      </c>
      <c r="E452" s="26" t="str">
        <f aca="false">VLOOKUP(B452,[1]Planilha8!$X$4:$Z$6629,3,0)</f>
        <v>ADMINISTRAÇÃO - SEDE - ASTEC</v>
      </c>
      <c r="F452" s="26" t="str">
        <f aca="false">VLOOKUP(B452,[1]Planilha8!$X$4:$AD$6629,7,0)</f>
        <v>BOM</v>
      </c>
      <c r="G452" s="27" t="n">
        <v>41918</v>
      </c>
      <c r="H452" s="28" t="n">
        <v>318.71</v>
      </c>
      <c r="I452" s="29" t="s">
        <v>23</v>
      </c>
      <c r="J452" s="30" t="s">
        <v>120</v>
      </c>
      <c r="K452" s="31" t="n">
        <v>12887</v>
      </c>
      <c r="L452" s="32" t="n">
        <v>201002577</v>
      </c>
      <c r="M452" s="33" t="n">
        <v>43465</v>
      </c>
      <c r="N452" s="34" t="n">
        <v>301.989583333333</v>
      </c>
      <c r="O452" s="35" t="n">
        <v>1</v>
      </c>
      <c r="P452" s="36" t="n">
        <v>0.0833333333333333</v>
      </c>
      <c r="Q452" s="37" t="n">
        <v>0</v>
      </c>
      <c r="R452" s="38" t="n">
        <v>301.989583333333</v>
      </c>
      <c r="S452" s="39" t="n">
        <v>16.7204166666667</v>
      </c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MG452" s="0"/>
      <c r="AMH452" s="0"/>
      <c r="AMI452" s="0"/>
      <c r="AMJ452" s="0"/>
    </row>
    <row r="453" s="4" customFormat="true" ht="35.6" hidden="false" customHeight="false" outlineLevel="0" collapsed="false">
      <c r="A453" s="23" t="s">
        <v>21</v>
      </c>
      <c r="B453" s="24" t="n">
        <v>10391</v>
      </c>
      <c r="C453" s="25" t="n">
        <f aca="false">VLOOKUP(B453,[1]Planilha8!$X$4:$Y$6629,2,0)</f>
        <v>2041994</v>
      </c>
      <c r="D453" s="26" t="s">
        <v>119</v>
      </c>
      <c r="E453" s="26" t="str">
        <f aca="false">VLOOKUP(B453,[1]Planilha8!$X$4:$Z$6629,3,0)</f>
        <v>ASTEC</v>
      </c>
      <c r="F453" s="26" t="str">
        <f aca="false">VLOOKUP(B453,[1]Planilha8!$X$4:$AD$6629,7,0)</f>
        <v>BOM</v>
      </c>
      <c r="G453" s="27" t="n">
        <v>41918</v>
      </c>
      <c r="H453" s="28" t="n">
        <v>318.71</v>
      </c>
      <c r="I453" s="29" t="s">
        <v>23</v>
      </c>
      <c r="J453" s="30" t="s">
        <v>120</v>
      </c>
      <c r="K453" s="31" t="n">
        <v>12887</v>
      </c>
      <c r="L453" s="32" t="n">
        <v>201002577</v>
      </c>
      <c r="M453" s="33" t="n">
        <v>43465</v>
      </c>
      <c r="N453" s="34" t="n">
        <v>301.989583333333</v>
      </c>
      <c r="O453" s="35" t="n">
        <v>1</v>
      </c>
      <c r="P453" s="36" t="n">
        <v>0.0833333333333333</v>
      </c>
      <c r="Q453" s="37" t="n">
        <v>0</v>
      </c>
      <c r="R453" s="38" t="n">
        <v>301.989583333333</v>
      </c>
      <c r="S453" s="39" t="n">
        <v>16.7204166666667</v>
      </c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MG453" s="0"/>
      <c r="AMH453" s="0"/>
      <c r="AMI453" s="0"/>
      <c r="AMJ453" s="0"/>
    </row>
    <row r="454" s="4" customFormat="true" ht="35.6" hidden="false" customHeight="false" outlineLevel="0" collapsed="false">
      <c r="A454" s="23" t="s">
        <v>21</v>
      </c>
      <c r="B454" s="24" t="n">
        <v>10392</v>
      </c>
      <c r="C454" s="25" t="n">
        <f aca="false">VLOOKUP(B454,[1]Planilha8!$X$4:$Y$6629,2,0)</f>
        <v>2041995</v>
      </c>
      <c r="D454" s="26" t="s">
        <v>119</v>
      </c>
      <c r="E454" s="26" t="str">
        <f aca="false">VLOOKUP(B454,[1]Planilha8!$X$4:$Z$6629,3,0)</f>
        <v>ASTEC</v>
      </c>
      <c r="F454" s="26" t="str">
        <f aca="false">VLOOKUP(B454,[1]Planilha8!$X$4:$AD$6629,7,0)</f>
        <v>BOM</v>
      </c>
      <c r="G454" s="27" t="n">
        <v>41918</v>
      </c>
      <c r="H454" s="28" t="n">
        <v>318.71</v>
      </c>
      <c r="I454" s="29" t="s">
        <v>23</v>
      </c>
      <c r="J454" s="30" t="s">
        <v>120</v>
      </c>
      <c r="K454" s="31" t="n">
        <v>12887</v>
      </c>
      <c r="L454" s="32" t="n">
        <v>201002577</v>
      </c>
      <c r="M454" s="33" t="n">
        <v>43465</v>
      </c>
      <c r="N454" s="34" t="n">
        <v>301.989583333333</v>
      </c>
      <c r="O454" s="35" t="n">
        <v>1</v>
      </c>
      <c r="P454" s="36" t="n">
        <v>0.0833333333333333</v>
      </c>
      <c r="Q454" s="37" t="n">
        <v>0</v>
      </c>
      <c r="R454" s="38" t="n">
        <v>301.989583333333</v>
      </c>
      <c r="S454" s="39" t="n">
        <v>16.7204166666667</v>
      </c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MG454" s="0"/>
      <c r="AMH454" s="0"/>
      <c r="AMI454" s="0"/>
      <c r="AMJ454" s="0"/>
    </row>
    <row r="455" s="4" customFormat="true" ht="35.6" hidden="false" customHeight="false" outlineLevel="0" collapsed="false">
      <c r="A455" s="23" t="s">
        <v>21</v>
      </c>
      <c r="B455" s="24" t="n">
        <v>10393</v>
      </c>
      <c r="C455" s="25" t="n">
        <f aca="false">VLOOKUP(B455,[1]Planilha8!$X$4:$Y$6629,2,0)</f>
        <v>2041996</v>
      </c>
      <c r="D455" s="26" t="s">
        <v>119</v>
      </c>
      <c r="E455" s="26" t="str">
        <f aca="false">VLOOKUP(B455,[1]Planilha8!$X$4:$Z$6629,3,0)</f>
        <v>ASTEC</v>
      </c>
      <c r="F455" s="26" t="str">
        <f aca="false">VLOOKUP(B455,[1]Planilha8!$X$4:$AD$6629,7,0)</f>
        <v>BOM</v>
      </c>
      <c r="G455" s="27" t="n">
        <v>41918</v>
      </c>
      <c r="H455" s="28" t="n">
        <v>318.71</v>
      </c>
      <c r="I455" s="29" t="s">
        <v>23</v>
      </c>
      <c r="J455" s="30" t="s">
        <v>120</v>
      </c>
      <c r="K455" s="31" t="n">
        <v>12887</v>
      </c>
      <c r="L455" s="32" t="n">
        <v>201002577</v>
      </c>
      <c r="M455" s="33" t="n">
        <v>43465</v>
      </c>
      <c r="N455" s="34" t="n">
        <v>301.989583333333</v>
      </c>
      <c r="O455" s="35" t="n">
        <v>1</v>
      </c>
      <c r="P455" s="36" t="n">
        <v>0.0833333333333333</v>
      </c>
      <c r="Q455" s="37" t="n">
        <v>0</v>
      </c>
      <c r="R455" s="38" t="n">
        <v>301.989583333333</v>
      </c>
      <c r="S455" s="39" t="n">
        <v>16.7204166666667</v>
      </c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MG455" s="0"/>
      <c r="AMH455" s="0"/>
      <c r="AMI455" s="0"/>
      <c r="AMJ455" s="0"/>
    </row>
    <row r="456" s="4" customFormat="true" ht="35.6" hidden="false" customHeight="false" outlineLevel="0" collapsed="false">
      <c r="A456" s="23" t="s">
        <v>21</v>
      </c>
      <c r="B456" s="24" t="n">
        <v>10394</v>
      </c>
      <c r="C456" s="25" t="n">
        <f aca="false">VLOOKUP(B456,[1]Planilha8!$X$4:$Y$6629,2,0)</f>
        <v>2041997</v>
      </c>
      <c r="D456" s="26" t="s">
        <v>119</v>
      </c>
      <c r="E456" s="26" t="str">
        <f aca="false">VLOOKUP(B456,[1]Planilha8!$X$4:$Z$6629,3,0)</f>
        <v>ASTEC</v>
      </c>
      <c r="F456" s="26" t="str">
        <f aca="false">VLOOKUP(B456,[1]Planilha8!$X$4:$AD$6629,7,0)</f>
        <v>BOM</v>
      </c>
      <c r="G456" s="27" t="n">
        <v>41918</v>
      </c>
      <c r="H456" s="28" t="n">
        <v>318.71</v>
      </c>
      <c r="I456" s="29" t="s">
        <v>23</v>
      </c>
      <c r="J456" s="30" t="s">
        <v>120</v>
      </c>
      <c r="K456" s="31" t="n">
        <v>12887</v>
      </c>
      <c r="L456" s="32" t="n">
        <v>201002577</v>
      </c>
      <c r="M456" s="33" t="n">
        <v>43465</v>
      </c>
      <c r="N456" s="34" t="n">
        <v>301.989583333333</v>
      </c>
      <c r="O456" s="35" t="n">
        <v>1</v>
      </c>
      <c r="P456" s="36" t="n">
        <v>0.0833333333333333</v>
      </c>
      <c r="Q456" s="37" t="n">
        <v>0</v>
      </c>
      <c r="R456" s="38" t="n">
        <v>301.989583333333</v>
      </c>
      <c r="S456" s="39" t="n">
        <v>16.7204166666667</v>
      </c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MG456" s="0"/>
      <c r="AMH456" s="0"/>
      <c r="AMI456" s="0"/>
      <c r="AMJ456" s="0"/>
    </row>
    <row r="457" s="4" customFormat="true" ht="35.6" hidden="false" customHeight="false" outlineLevel="0" collapsed="false">
      <c r="A457" s="23" t="s">
        <v>21</v>
      </c>
      <c r="B457" s="24" t="n">
        <v>10582</v>
      </c>
      <c r="C457" s="25" t="n">
        <f aca="false">VLOOKUP(B457,[1]Planilha8!$X$4:$Y$6629,2,0)</f>
        <v>2042077</v>
      </c>
      <c r="D457" s="26" t="s">
        <v>121</v>
      </c>
      <c r="E457" s="26" t="str">
        <f aca="false">VLOOKUP(B457,[1]Planilha8!$X$4:$Z$6629,3,0)</f>
        <v>ALMOXARIFADO</v>
      </c>
      <c r="F457" s="26" t="str">
        <f aca="false">VLOOKUP(B457,[1]Planilha8!$X$4:$AD$6629,7,0)</f>
        <v>BOM</v>
      </c>
      <c r="G457" s="27" t="n">
        <v>42012</v>
      </c>
      <c r="H457" s="28" t="n">
        <v>239.78</v>
      </c>
      <c r="I457" s="29" t="s">
        <v>23</v>
      </c>
      <c r="J457" s="30" t="s">
        <v>73</v>
      </c>
      <c r="K457" s="31" t="n">
        <v>313535</v>
      </c>
      <c r="L457" s="32" t="n">
        <v>2014005973</v>
      </c>
      <c r="M457" s="33" t="n">
        <v>43465</v>
      </c>
      <c r="N457" s="34" t="n">
        <v>239.725</v>
      </c>
      <c r="O457" s="35" t="n">
        <v>0.5</v>
      </c>
      <c r="P457" s="36" t="n">
        <v>0.0416666666666667</v>
      </c>
      <c r="Q457" s="37" t="n">
        <v>0</v>
      </c>
      <c r="R457" s="38" t="n">
        <v>239.725</v>
      </c>
      <c r="S457" s="39" t="n">
        <v>0.0549999999998647</v>
      </c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MG457" s="0"/>
      <c r="AMH457" s="0"/>
      <c r="AMI457" s="0"/>
      <c r="AMJ457" s="0"/>
    </row>
    <row r="458" s="4" customFormat="true" ht="35.6" hidden="false" customHeight="false" outlineLevel="0" collapsed="false">
      <c r="A458" s="23" t="s">
        <v>21</v>
      </c>
      <c r="B458" s="24" t="n">
        <v>10528</v>
      </c>
      <c r="C458" s="25" t="n">
        <f aca="false">VLOOKUP(B458,[1]Planilha8!$X$4:$Y$6629,2,0)</f>
        <v>2042093</v>
      </c>
      <c r="D458" s="26" t="s">
        <v>122</v>
      </c>
      <c r="E458" s="26" t="str">
        <f aca="false">VLOOKUP(B458,[1]Planilha8!$X$4:$Z$6629,3,0)</f>
        <v>ASTEC</v>
      </c>
      <c r="F458" s="26" t="str">
        <f aca="false">VLOOKUP(B458,[1]Planilha8!$X$4:$AD$6629,7,0)</f>
        <v>BOM</v>
      </c>
      <c r="G458" s="27" t="n">
        <v>42036</v>
      </c>
      <c r="H458" s="28" t="n">
        <v>229</v>
      </c>
      <c r="I458" s="29" t="s">
        <v>23</v>
      </c>
      <c r="J458" s="30" t="s">
        <v>123</v>
      </c>
      <c r="K458" s="31" t="n">
        <v>11690</v>
      </c>
      <c r="L458" s="32" t="n">
        <v>2015000218</v>
      </c>
      <c r="M458" s="33" t="n">
        <v>43465</v>
      </c>
      <c r="N458" s="34" t="n">
        <v>228.625</v>
      </c>
      <c r="O458" s="35" t="n">
        <v>0.5</v>
      </c>
      <c r="P458" s="36" t="n">
        <v>0.0416666666666667</v>
      </c>
      <c r="Q458" s="37" t="n">
        <v>0</v>
      </c>
      <c r="R458" s="38" t="n">
        <v>228.625</v>
      </c>
      <c r="S458" s="39" t="n">
        <v>0.375000000000057</v>
      </c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MG458" s="0"/>
      <c r="AMH458" s="0"/>
      <c r="AMI458" s="0"/>
      <c r="AMJ458" s="0"/>
    </row>
    <row r="459" s="4" customFormat="true" ht="35.6" hidden="false" customHeight="false" outlineLevel="0" collapsed="false">
      <c r="A459" s="23" t="s">
        <v>21</v>
      </c>
      <c r="B459" s="24" t="n">
        <v>10529</v>
      </c>
      <c r="C459" s="25" t="n">
        <f aca="false">VLOOKUP(B459,[1]Planilha8!$X$4:$Y$6629,2,0)</f>
        <v>2042094</v>
      </c>
      <c r="D459" s="26" t="s">
        <v>122</v>
      </c>
      <c r="E459" s="26" t="str">
        <f aca="false">VLOOKUP(B459,[1]Planilha8!$X$4:$Z$6629,3,0)</f>
        <v>ASTEC</v>
      </c>
      <c r="F459" s="26" t="str">
        <f aca="false">VLOOKUP(B459,[1]Planilha8!$X$4:$AD$6629,7,0)</f>
        <v>BOM</v>
      </c>
      <c r="G459" s="27" t="n">
        <v>42036</v>
      </c>
      <c r="H459" s="28" t="n">
        <v>229</v>
      </c>
      <c r="I459" s="29" t="s">
        <v>23</v>
      </c>
      <c r="J459" s="30" t="s">
        <v>123</v>
      </c>
      <c r="K459" s="31" t="n">
        <v>11690</v>
      </c>
      <c r="L459" s="32" t="n">
        <v>2015000218</v>
      </c>
      <c r="M459" s="33" t="n">
        <v>43465</v>
      </c>
      <c r="N459" s="34" t="n">
        <v>228.625</v>
      </c>
      <c r="O459" s="35" t="n">
        <v>0.5</v>
      </c>
      <c r="P459" s="36" t="n">
        <v>0.0416666666666667</v>
      </c>
      <c r="Q459" s="37" t="n">
        <v>0</v>
      </c>
      <c r="R459" s="38" t="n">
        <v>228.625</v>
      </c>
      <c r="S459" s="39" t="n">
        <v>0.375000000000057</v>
      </c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MG459" s="0"/>
      <c r="AMH459" s="0"/>
      <c r="AMI459" s="0"/>
      <c r="AMJ459" s="0"/>
    </row>
    <row r="460" s="4" customFormat="true" ht="35.6" hidden="false" customHeight="false" outlineLevel="0" collapsed="false">
      <c r="A460" s="23" t="s">
        <v>21</v>
      </c>
      <c r="B460" s="24" t="n">
        <v>10600</v>
      </c>
      <c r="C460" s="25" t="n">
        <f aca="false">VLOOKUP(B460,[1]Planilha8!$X$4:$Y$6629,2,0)</f>
        <v>2042107</v>
      </c>
      <c r="D460" s="26" t="s">
        <v>124</v>
      </c>
      <c r="E460" s="26" t="str">
        <f aca="false">VLOOKUP(B460,[1]Planilha8!$X$4:$Z$6629,3,0)</f>
        <v>ASTEC</v>
      </c>
      <c r="F460" s="26" t="str">
        <f aca="false">VLOOKUP(B460,[1]Planilha8!$X$4:$AD$6629,7,0)</f>
        <v>BOM</v>
      </c>
      <c r="G460" s="27" t="n">
        <v>42087</v>
      </c>
      <c r="H460" s="28" t="n">
        <v>750</v>
      </c>
      <c r="I460" s="29" t="s">
        <v>23</v>
      </c>
      <c r="J460" s="30" t="s">
        <v>125</v>
      </c>
      <c r="K460" s="31" t="n">
        <v>103</v>
      </c>
      <c r="L460" s="32" t="n">
        <v>2014005646</v>
      </c>
      <c r="M460" s="33" t="n">
        <v>43465</v>
      </c>
      <c r="N460" s="34" t="n">
        <v>725</v>
      </c>
      <c r="O460" s="35" t="n">
        <v>1</v>
      </c>
      <c r="P460" s="36" t="n">
        <v>0.0833333333333333</v>
      </c>
      <c r="Q460" s="37" t="n">
        <v>0</v>
      </c>
      <c r="R460" s="38" t="n">
        <v>725</v>
      </c>
      <c r="S460" s="39" t="n">
        <v>25.0000000000001</v>
      </c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MG460" s="0"/>
      <c r="AMH460" s="0"/>
      <c r="AMI460" s="0"/>
      <c r="AMJ460" s="0"/>
    </row>
    <row r="461" s="4" customFormat="true" ht="103.1" hidden="false" customHeight="false" outlineLevel="0" collapsed="false">
      <c r="A461" s="23" t="s">
        <v>21</v>
      </c>
      <c r="B461" s="24" t="n">
        <v>9080</v>
      </c>
      <c r="C461" s="25" t="n">
        <f aca="false">VLOOKUP(B461,[1]Planilha8!$X$4:$Y$6629,2,0)</f>
        <v>2042123</v>
      </c>
      <c r="D461" s="26" t="s">
        <v>126</v>
      </c>
      <c r="E461" s="26" t="str">
        <f aca="false">VLOOKUP(B461,[1]Planilha8!$X$4:$Z$6629,3,0)</f>
        <v>ADMINISTRAÇÃO - SEDE - COAF</v>
      </c>
      <c r="F461" s="26" t="str">
        <f aca="false">VLOOKUP(B461,[1]Planilha8!$X$4:$AD$6629,7,0)</f>
        <v>BOM</v>
      </c>
      <c r="G461" s="27" t="n">
        <v>42123</v>
      </c>
      <c r="H461" s="28" t="n">
        <v>3733.95</v>
      </c>
      <c r="I461" s="29" t="s">
        <v>23</v>
      </c>
      <c r="J461" s="30" t="s">
        <v>33</v>
      </c>
      <c r="K461" s="31" t="n">
        <v>5184702</v>
      </c>
      <c r="L461" s="32" t="n">
        <v>2015001267</v>
      </c>
      <c r="M461" s="33" t="n">
        <v>43465</v>
      </c>
      <c r="N461" s="34" t="n">
        <v>3685.403125</v>
      </c>
      <c r="O461" s="35" t="n">
        <v>0.5</v>
      </c>
      <c r="P461" s="36" t="n">
        <v>0.0416666666666667</v>
      </c>
      <c r="Q461" s="37" t="n">
        <v>0</v>
      </c>
      <c r="R461" s="38" t="n">
        <v>3685.403125</v>
      </c>
      <c r="S461" s="39" t="n">
        <v>48.5468749999977</v>
      </c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MG461" s="0"/>
      <c r="AMH461" s="0"/>
      <c r="AMI461" s="0"/>
      <c r="AMJ461" s="0"/>
    </row>
    <row r="462" s="4" customFormat="true" ht="103.1" hidden="false" customHeight="false" outlineLevel="0" collapsed="false">
      <c r="A462" s="23" t="s">
        <v>21</v>
      </c>
      <c r="B462" s="24" t="n">
        <v>9081</v>
      </c>
      <c r="C462" s="25" t="n">
        <f aca="false">VLOOKUP(B462,[1]Planilha8!$X$4:$Y$6629,2,0)</f>
        <v>2042124</v>
      </c>
      <c r="D462" s="26" t="s">
        <v>126</v>
      </c>
      <c r="E462" s="26" t="str">
        <f aca="false">VLOOKUP(B462,[1]Planilha8!$X$4:$Z$6629,3,0)</f>
        <v>ADMINISTRAÇÃO - SEDE - ASCOM</v>
      </c>
      <c r="F462" s="26" t="str">
        <f aca="false">VLOOKUP(B462,[1]Planilha8!$X$4:$AD$6629,7,0)</f>
        <v>BOM</v>
      </c>
      <c r="G462" s="27" t="n">
        <v>42123</v>
      </c>
      <c r="H462" s="28" t="n">
        <v>3733.95</v>
      </c>
      <c r="I462" s="29" t="s">
        <v>23</v>
      </c>
      <c r="J462" s="30" t="s">
        <v>33</v>
      </c>
      <c r="K462" s="31" t="n">
        <v>5184702</v>
      </c>
      <c r="L462" s="32" t="n">
        <v>2015001267</v>
      </c>
      <c r="M462" s="33" t="n">
        <v>43465</v>
      </c>
      <c r="N462" s="34" t="n">
        <v>3685.403125</v>
      </c>
      <c r="O462" s="35" t="n">
        <v>0.5</v>
      </c>
      <c r="P462" s="36" t="n">
        <v>0.0416666666666667</v>
      </c>
      <c r="Q462" s="37" t="n">
        <v>0</v>
      </c>
      <c r="R462" s="38" t="n">
        <v>3685.403125</v>
      </c>
      <c r="S462" s="39" t="n">
        <v>48.5468749999977</v>
      </c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MG462" s="0"/>
      <c r="AMH462" s="0"/>
      <c r="AMI462" s="0"/>
      <c r="AMJ462" s="0"/>
    </row>
    <row r="463" s="4" customFormat="true" ht="58.1" hidden="false" customHeight="false" outlineLevel="0" collapsed="false">
      <c r="A463" s="23" t="s">
        <v>21</v>
      </c>
      <c r="B463" s="24" t="n">
        <v>9082</v>
      </c>
      <c r="C463" s="25" t="n">
        <f aca="false">VLOOKUP(B463,[1]Planilha8!$X$4:$Y$6629,2,0)</f>
        <v>2042140</v>
      </c>
      <c r="D463" s="26" t="s">
        <v>127</v>
      </c>
      <c r="E463" s="26" t="str">
        <f aca="false">VLOOKUP(B463,[1]Planilha8!$X$4:$Z$6629,3,0)</f>
        <v>ADMINISTRAÇÃO - SEDE - COAF</v>
      </c>
      <c r="F463" s="26" t="str">
        <f aca="false">VLOOKUP(B463,[1]Planilha8!$X$4:$AD$6629,7,0)</f>
        <v>BOM</v>
      </c>
      <c r="G463" s="27" t="n">
        <v>42123</v>
      </c>
      <c r="H463" s="28" t="n">
        <v>913.16</v>
      </c>
      <c r="I463" s="29" t="s">
        <v>23</v>
      </c>
      <c r="J463" s="30" t="s">
        <v>33</v>
      </c>
      <c r="K463" s="31" t="n">
        <v>5168126</v>
      </c>
      <c r="L463" s="32" t="n">
        <v>2015001267</v>
      </c>
      <c r="M463" s="33" t="n">
        <v>43465</v>
      </c>
      <c r="N463" s="34" t="n">
        <v>585.503833333334</v>
      </c>
      <c r="O463" s="35" t="n">
        <v>0.25</v>
      </c>
      <c r="P463" s="36" t="n">
        <v>0.0208333333333333</v>
      </c>
      <c r="Q463" s="37" t="n">
        <v>19.0241666666667</v>
      </c>
      <c r="R463" s="38" t="n">
        <v>604.528</v>
      </c>
      <c r="S463" s="39" t="n">
        <v>308.632</v>
      </c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MG463" s="0"/>
      <c r="AMH463" s="0"/>
      <c r="AMI463" s="0"/>
      <c r="AMJ463" s="0"/>
    </row>
    <row r="464" s="4" customFormat="true" ht="58.1" hidden="false" customHeight="false" outlineLevel="0" collapsed="false">
      <c r="A464" s="23" t="s">
        <v>21</v>
      </c>
      <c r="B464" s="24" t="n">
        <v>9083</v>
      </c>
      <c r="C464" s="25" t="n">
        <f aca="false">VLOOKUP(B464,[1]Planilha8!$X$4:$Y$6629,2,0)</f>
        <v>2042141</v>
      </c>
      <c r="D464" s="26" t="s">
        <v>127</v>
      </c>
      <c r="E464" s="26" t="str">
        <f aca="false">VLOOKUP(B464,[1]Planilha8!$X$4:$Z$6629,3,0)</f>
        <v>ADMINISTRAÇÃO - SEDE - ASCOM</v>
      </c>
      <c r="F464" s="26" t="str">
        <f aca="false">VLOOKUP(B464,[1]Planilha8!$X$4:$AD$6629,7,0)</f>
        <v>BOM</v>
      </c>
      <c r="G464" s="27" t="n">
        <v>42123</v>
      </c>
      <c r="H464" s="28" t="n">
        <v>913.16</v>
      </c>
      <c r="I464" s="29" t="s">
        <v>23</v>
      </c>
      <c r="J464" s="30" t="s">
        <v>33</v>
      </c>
      <c r="K464" s="31" t="n">
        <v>5168126</v>
      </c>
      <c r="L464" s="32" t="n">
        <v>2015001267</v>
      </c>
      <c r="M464" s="33" t="n">
        <v>43465</v>
      </c>
      <c r="N464" s="34" t="n">
        <v>585.503833333334</v>
      </c>
      <c r="O464" s="35" t="n">
        <v>0.25</v>
      </c>
      <c r="P464" s="36" t="n">
        <v>0.0208333333333333</v>
      </c>
      <c r="Q464" s="37" t="n">
        <v>19.0241666666667</v>
      </c>
      <c r="R464" s="38" t="n">
        <v>604.528</v>
      </c>
      <c r="S464" s="39" t="n">
        <v>308.632</v>
      </c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MG464" s="0"/>
      <c r="AMH464" s="0"/>
      <c r="AMI464" s="0"/>
      <c r="AMJ464" s="0"/>
    </row>
    <row r="465" s="4" customFormat="true" ht="91.85" hidden="false" customHeight="false" outlineLevel="0" collapsed="false">
      <c r="A465" s="23" t="s">
        <v>21</v>
      </c>
      <c r="B465" s="24" t="n">
        <v>10412</v>
      </c>
      <c r="C465" s="25" t="n">
        <f aca="false">VLOOKUP(B465,[1]Planilha8!$X$4:$Y$6629,2,0)</f>
        <v>2042125</v>
      </c>
      <c r="D465" s="26" t="s">
        <v>128</v>
      </c>
      <c r="E465" s="26" t="str">
        <f aca="false">VLOOKUP(B465,[1]Planilha8!$X$4:$Z$6629,3,0)</f>
        <v>DIRETORIA ADMINISTRATIVA</v>
      </c>
      <c r="F465" s="26" t="str">
        <f aca="false">VLOOKUP(B465,[1]Planilha8!$X$4:$AD$6629,7,0)</f>
        <v>BOM</v>
      </c>
      <c r="G465" s="27" t="n">
        <v>42123</v>
      </c>
      <c r="H465" s="28" t="n">
        <v>2165.39</v>
      </c>
      <c r="I465" s="29" t="s">
        <v>23</v>
      </c>
      <c r="J465" s="30" t="s">
        <v>33</v>
      </c>
      <c r="K465" s="31" t="s">
        <v>129</v>
      </c>
      <c r="L465" s="32" t="n">
        <v>2014000894</v>
      </c>
      <c r="M465" s="33" t="n">
        <v>43465</v>
      </c>
      <c r="N465" s="34" t="n">
        <v>2109.30104166667</v>
      </c>
      <c r="O465" s="35" t="n">
        <v>0.5</v>
      </c>
      <c r="P465" s="36" t="n">
        <v>0.0416666666666667</v>
      </c>
      <c r="Q465" s="37" t="n">
        <v>0</v>
      </c>
      <c r="R465" s="38" t="n">
        <v>2109.30104166667</v>
      </c>
      <c r="S465" s="39" t="n">
        <v>56.0889583333328</v>
      </c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MG465" s="0"/>
      <c r="AMH465" s="0"/>
      <c r="AMI465" s="0"/>
      <c r="AMJ465" s="0"/>
    </row>
    <row r="466" s="4" customFormat="true" ht="91.85" hidden="false" customHeight="false" outlineLevel="0" collapsed="false">
      <c r="A466" s="23" t="s">
        <v>21</v>
      </c>
      <c r="B466" s="24" t="n">
        <v>10413</v>
      </c>
      <c r="C466" s="25" t="n">
        <f aca="false">VLOOKUP(B466,[1]Planilha8!$X$4:$Y$6629,2,0)</f>
        <v>2042126</v>
      </c>
      <c r="D466" s="26" t="s">
        <v>128</v>
      </c>
      <c r="E466" s="26" t="str">
        <f aca="false">VLOOKUP(B466,[1]Planilha8!$X$4:$Z$6629,3,0)</f>
        <v>ASTEC</v>
      </c>
      <c r="F466" s="26" t="str">
        <f aca="false">VLOOKUP(B466,[1]Planilha8!$X$4:$AD$6629,7,0)</f>
        <v>BOM</v>
      </c>
      <c r="G466" s="27" t="n">
        <v>42123</v>
      </c>
      <c r="H466" s="28" t="n">
        <v>2165.39</v>
      </c>
      <c r="I466" s="29" t="s">
        <v>23</v>
      </c>
      <c r="J466" s="30" t="s">
        <v>33</v>
      </c>
      <c r="K466" s="31" t="s">
        <v>129</v>
      </c>
      <c r="L466" s="32" t="n">
        <v>2014000894</v>
      </c>
      <c r="M466" s="33" t="n">
        <v>43465</v>
      </c>
      <c r="N466" s="34" t="n">
        <v>2109.30104166667</v>
      </c>
      <c r="O466" s="35" t="n">
        <v>0.5</v>
      </c>
      <c r="P466" s="36" t="n">
        <v>0.0416666666666667</v>
      </c>
      <c r="Q466" s="37" t="n">
        <v>0</v>
      </c>
      <c r="R466" s="38" t="n">
        <v>2109.30104166667</v>
      </c>
      <c r="S466" s="39" t="n">
        <v>56.0889583333328</v>
      </c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MG466" s="0"/>
      <c r="AMH466" s="0"/>
      <c r="AMI466" s="0"/>
      <c r="AMJ466" s="0"/>
    </row>
    <row r="467" s="4" customFormat="true" ht="91.85" hidden="false" customHeight="false" outlineLevel="0" collapsed="false">
      <c r="A467" s="23" t="s">
        <v>21</v>
      </c>
      <c r="B467" s="24" t="n">
        <v>10414</v>
      </c>
      <c r="C467" s="25" t="n">
        <f aca="false">VLOOKUP(B467,[1]Planilha8!$X$4:$Y$6629,2,0)</f>
        <v>2042127</v>
      </c>
      <c r="D467" s="26" t="s">
        <v>128</v>
      </c>
      <c r="E467" s="26" t="str">
        <f aca="false">VLOOKUP(B467,[1]Planilha8!$X$4:$Z$6629,3,0)</f>
        <v>AUDITÓRIO 2</v>
      </c>
      <c r="F467" s="26" t="str">
        <f aca="false">VLOOKUP(B467,[1]Planilha8!$X$4:$AD$6629,7,0)</f>
        <v>BOM</v>
      </c>
      <c r="G467" s="27" t="n">
        <v>42123</v>
      </c>
      <c r="H467" s="28" t="n">
        <v>2165.39</v>
      </c>
      <c r="I467" s="29" t="s">
        <v>23</v>
      </c>
      <c r="J467" s="30" t="s">
        <v>33</v>
      </c>
      <c r="K467" s="31" t="s">
        <v>129</v>
      </c>
      <c r="L467" s="32" t="n">
        <v>2014000894</v>
      </c>
      <c r="M467" s="33" t="n">
        <v>43465</v>
      </c>
      <c r="N467" s="34" t="n">
        <v>2109.30104166667</v>
      </c>
      <c r="O467" s="35" t="n">
        <v>0.5</v>
      </c>
      <c r="P467" s="36" t="n">
        <v>0.0416666666666667</v>
      </c>
      <c r="Q467" s="37" t="n">
        <v>0</v>
      </c>
      <c r="R467" s="38" t="n">
        <v>2109.30104166667</v>
      </c>
      <c r="S467" s="39" t="n">
        <v>56.0889583333328</v>
      </c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MG467" s="0"/>
      <c r="AMH467" s="0"/>
      <c r="AMI467" s="0"/>
      <c r="AMJ467" s="0"/>
    </row>
    <row r="468" s="4" customFormat="true" ht="91.85" hidden="false" customHeight="false" outlineLevel="0" collapsed="false">
      <c r="A468" s="23" t="s">
        <v>21</v>
      </c>
      <c r="B468" s="24" t="n">
        <v>10415</v>
      </c>
      <c r="C468" s="25" t="n">
        <f aca="false">VLOOKUP(B468,[1]Planilha8!$X$4:$Y$6629,2,0)</f>
        <v>2042128</v>
      </c>
      <c r="D468" s="26" t="s">
        <v>128</v>
      </c>
      <c r="E468" s="26" t="str">
        <f aca="false">VLOOKUP(B468,[1]Planilha8!$X$4:$Z$6629,3,0)</f>
        <v>SALA MULTIUSO I</v>
      </c>
      <c r="F468" s="26" t="str">
        <f aca="false">VLOOKUP(B468,[1]Planilha8!$X$4:$AD$6629,7,0)</f>
        <v>BOM</v>
      </c>
      <c r="G468" s="27" t="n">
        <v>42123</v>
      </c>
      <c r="H468" s="28" t="n">
        <v>2165.39</v>
      </c>
      <c r="I468" s="29" t="s">
        <v>23</v>
      </c>
      <c r="J468" s="30" t="s">
        <v>33</v>
      </c>
      <c r="K468" s="31" t="s">
        <v>129</v>
      </c>
      <c r="L468" s="32" t="n">
        <v>2014000894</v>
      </c>
      <c r="M468" s="33" t="n">
        <v>43465</v>
      </c>
      <c r="N468" s="34" t="n">
        <v>2109.30104166667</v>
      </c>
      <c r="O468" s="35" t="n">
        <v>0.5</v>
      </c>
      <c r="P468" s="36" t="n">
        <v>0.0416666666666667</v>
      </c>
      <c r="Q468" s="37" t="n">
        <v>0</v>
      </c>
      <c r="R468" s="38" t="n">
        <v>2109.30104166667</v>
      </c>
      <c r="S468" s="39" t="n">
        <v>56.0889583333328</v>
      </c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MG468" s="0"/>
      <c r="AMH468" s="0"/>
      <c r="AMI468" s="0"/>
      <c r="AMJ468" s="0"/>
    </row>
    <row r="469" s="4" customFormat="true" ht="91.85" hidden="false" customHeight="false" outlineLevel="0" collapsed="false">
      <c r="A469" s="23" t="s">
        <v>21</v>
      </c>
      <c r="B469" s="24" t="n">
        <v>10416</v>
      </c>
      <c r="C469" s="25" t="n">
        <f aca="false">VLOOKUP(B469,[1]Planilha8!$X$4:$Y$6629,2,0)</f>
        <v>2042129</v>
      </c>
      <c r="D469" s="26" t="s">
        <v>128</v>
      </c>
      <c r="E469" s="26" t="str">
        <f aca="false">VLOOKUP(B469,[1]Planilha8!$X$4:$Z$6629,3,0)</f>
        <v>SALA DA FAMÍLIA UTI</v>
      </c>
      <c r="F469" s="26" t="str">
        <f aca="false">VLOOKUP(B469,[1]Planilha8!$X$4:$AD$6629,7,0)</f>
        <v>BOM</v>
      </c>
      <c r="G469" s="27" t="n">
        <v>42123</v>
      </c>
      <c r="H469" s="28" t="n">
        <v>2165.39</v>
      </c>
      <c r="I469" s="29" t="s">
        <v>23</v>
      </c>
      <c r="J469" s="30" t="s">
        <v>33</v>
      </c>
      <c r="K469" s="31" t="s">
        <v>129</v>
      </c>
      <c r="L469" s="32" t="n">
        <v>2014000894</v>
      </c>
      <c r="M469" s="33" t="n">
        <v>43465</v>
      </c>
      <c r="N469" s="34" t="n">
        <v>2109.30104166667</v>
      </c>
      <c r="O469" s="35" t="n">
        <v>0.5</v>
      </c>
      <c r="P469" s="36" t="n">
        <v>0.0416666666666667</v>
      </c>
      <c r="Q469" s="37" t="n">
        <v>0</v>
      </c>
      <c r="R469" s="38" t="n">
        <v>2109.30104166667</v>
      </c>
      <c r="S469" s="39" t="n">
        <v>56.0889583333328</v>
      </c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MG469" s="0"/>
      <c r="AMH469" s="0"/>
      <c r="AMI469" s="0"/>
      <c r="AMJ469" s="0"/>
    </row>
    <row r="470" s="4" customFormat="true" ht="91.85" hidden="false" customHeight="false" outlineLevel="0" collapsed="false">
      <c r="A470" s="23" t="s">
        <v>21</v>
      </c>
      <c r="B470" s="24" t="n">
        <v>10417</v>
      </c>
      <c r="C470" s="25" t="n">
        <f aca="false">VLOOKUP(B470,[1]Planilha8!$X$4:$Y$6629,2,0)</f>
        <v>2042130</v>
      </c>
      <c r="D470" s="26" t="s">
        <v>128</v>
      </c>
      <c r="E470" s="26" t="str">
        <f aca="false">VLOOKUP(B470,[1]Planilha8!$X$4:$Z$6629,3,0)</f>
        <v>NUTRIÇÃO</v>
      </c>
      <c r="F470" s="26" t="str">
        <f aca="false">VLOOKUP(B470,[1]Planilha8!$X$4:$AD$6629,7,0)</f>
        <v>BOM</v>
      </c>
      <c r="G470" s="27" t="n">
        <v>42123</v>
      </c>
      <c r="H470" s="28" t="n">
        <v>2165.39</v>
      </c>
      <c r="I470" s="29" t="s">
        <v>23</v>
      </c>
      <c r="J470" s="30" t="s">
        <v>33</v>
      </c>
      <c r="K470" s="31" t="s">
        <v>129</v>
      </c>
      <c r="L470" s="32" t="n">
        <v>2014000894</v>
      </c>
      <c r="M470" s="33" t="n">
        <v>43465</v>
      </c>
      <c r="N470" s="34" t="n">
        <v>2109.30104166667</v>
      </c>
      <c r="O470" s="35" t="n">
        <v>0.5</v>
      </c>
      <c r="P470" s="36" t="n">
        <v>0.0416666666666667</v>
      </c>
      <c r="Q470" s="37" t="n">
        <v>0</v>
      </c>
      <c r="R470" s="38" t="n">
        <v>2109.30104166667</v>
      </c>
      <c r="S470" s="39" t="n">
        <v>56.0889583333328</v>
      </c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MG470" s="0"/>
      <c r="AMH470" s="0"/>
      <c r="AMI470" s="0"/>
      <c r="AMJ470" s="0"/>
    </row>
    <row r="471" s="4" customFormat="true" ht="91.85" hidden="false" customHeight="false" outlineLevel="0" collapsed="false">
      <c r="A471" s="23" t="s">
        <v>21</v>
      </c>
      <c r="B471" s="24" t="n">
        <v>10418</v>
      </c>
      <c r="C471" s="25" t="n">
        <f aca="false">VLOOKUP(B471,[1]Planilha8!$X$4:$Y$6629,2,0)</f>
        <v>2042131</v>
      </c>
      <c r="D471" s="26" t="s">
        <v>128</v>
      </c>
      <c r="E471" s="26" t="str">
        <f aca="false">VLOOKUP(B471,[1]Planilha8!$X$4:$Z$6629,3,0)</f>
        <v>TRIAGEM MÉDICA CHI</v>
      </c>
      <c r="F471" s="26" t="str">
        <f aca="false">VLOOKUP(B471,[1]Planilha8!$X$4:$AD$6629,7,0)</f>
        <v>BOM</v>
      </c>
      <c r="G471" s="27" t="n">
        <v>42123</v>
      </c>
      <c r="H471" s="28" t="n">
        <v>2165.39</v>
      </c>
      <c r="I471" s="29" t="s">
        <v>23</v>
      </c>
      <c r="J471" s="30" t="s">
        <v>33</v>
      </c>
      <c r="K471" s="31" t="s">
        <v>129</v>
      </c>
      <c r="L471" s="32" t="n">
        <v>2014000894</v>
      </c>
      <c r="M471" s="33" t="n">
        <v>43465</v>
      </c>
      <c r="N471" s="34" t="n">
        <v>2109.30104166667</v>
      </c>
      <c r="O471" s="35" t="n">
        <v>0.5</v>
      </c>
      <c r="P471" s="36" t="n">
        <v>0.0416666666666667</v>
      </c>
      <c r="Q471" s="37" t="n">
        <v>0</v>
      </c>
      <c r="R471" s="38" t="n">
        <v>2109.30104166667</v>
      </c>
      <c r="S471" s="39" t="n">
        <v>56.0889583333328</v>
      </c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MG471" s="0"/>
      <c r="AMH471" s="0"/>
      <c r="AMI471" s="0"/>
      <c r="AMJ471" s="0"/>
    </row>
    <row r="472" s="4" customFormat="true" ht="91.85" hidden="false" customHeight="false" outlineLevel="0" collapsed="false">
      <c r="A472" s="23" t="s">
        <v>21</v>
      </c>
      <c r="B472" s="24" t="n">
        <v>10419</v>
      </c>
      <c r="C472" s="25" t="n">
        <f aca="false">VLOOKUP(B472,[1]Planilha8!$X$4:$Y$6629,2,0)</f>
        <v>2042132</v>
      </c>
      <c r="D472" s="26" t="s">
        <v>128</v>
      </c>
      <c r="E472" s="26" t="str">
        <f aca="false">VLOOKUP(B472,[1]Planilha8!$X$4:$Z$6629,3,0)</f>
        <v>CONSULTÓRIO 08</v>
      </c>
      <c r="F472" s="26" t="str">
        <f aca="false">VLOOKUP(B472,[1]Planilha8!$X$4:$AD$6629,7,0)</f>
        <v>BOM</v>
      </c>
      <c r="G472" s="27" t="n">
        <v>42123</v>
      </c>
      <c r="H472" s="28" t="n">
        <v>2165.39</v>
      </c>
      <c r="I472" s="29" t="s">
        <v>23</v>
      </c>
      <c r="J472" s="30" t="s">
        <v>33</v>
      </c>
      <c r="K472" s="31" t="s">
        <v>129</v>
      </c>
      <c r="L472" s="32" t="n">
        <v>2014000894</v>
      </c>
      <c r="M472" s="33" t="n">
        <v>43465</v>
      </c>
      <c r="N472" s="34" t="n">
        <v>2109.30104166667</v>
      </c>
      <c r="O472" s="35" t="n">
        <v>0.5</v>
      </c>
      <c r="P472" s="36" t="n">
        <v>0.0416666666666667</v>
      </c>
      <c r="Q472" s="37" t="n">
        <v>0</v>
      </c>
      <c r="R472" s="38" t="n">
        <v>2109.30104166667</v>
      </c>
      <c r="S472" s="39" t="n">
        <v>56.0889583333328</v>
      </c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MG472" s="0"/>
      <c r="AMH472" s="0"/>
      <c r="AMI472" s="0"/>
      <c r="AMJ472" s="0"/>
    </row>
    <row r="473" s="4" customFormat="true" ht="91.85" hidden="false" customHeight="false" outlineLevel="0" collapsed="false">
      <c r="A473" s="23" t="s">
        <v>21</v>
      </c>
      <c r="B473" s="24" t="n">
        <v>10420</v>
      </c>
      <c r="C473" s="25" t="n">
        <f aca="false">VLOOKUP(B473,[1]Planilha8!$X$4:$Y$6629,2,0)</f>
        <v>2042133</v>
      </c>
      <c r="D473" s="26" t="s">
        <v>128</v>
      </c>
      <c r="E473" s="26" t="str">
        <f aca="false">VLOOKUP(B473,[1]Planilha8!$X$4:$Z$6629,3,0)</f>
        <v>ESCRITÓRIO DE QUALIDADE</v>
      </c>
      <c r="F473" s="26" t="str">
        <f aca="false">VLOOKUP(B473,[1]Planilha8!$X$4:$AD$6629,7,0)</f>
        <v>BOM</v>
      </c>
      <c r="G473" s="27" t="n">
        <v>42123</v>
      </c>
      <c r="H473" s="28" t="n">
        <v>2165.39</v>
      </c>
      <c r="I473" s="29" t="s">
        <v>23</v>
      </c>
      <c r="J473" s="30" t="s">
        <v>33</v>
      </c>
      <c r="K473" s="31" t="s">
        <v>129</v>
      </c>
      <c r="L473" s="32" t="n">
        <v>2014000894</v>
      </c>
      <c r="M473" s="33" t="n">
        <v>43465</v>
      </c>
      <c r="N473" s="34" t="n">
        <v>2109.30104166667</v>
      </c>
      <c r="O473" s="35" t="n">
        <v>0.5</v>
      </c>
      <c r="P473" s="36" t="n">
        <v>0.0416666666666667</v>
      </c>
      <c r="Q473" s="37" t="n">
        <v>0</v>
      </c>
      <c r="R473" s="38" t="n">
        <v>2109.30104166667</v>
      </c>
      <c r="S473" s="39" t="n">
        <v>56.0889583333328</v>
      </c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MG473" s="0"/>
      <c r="AMH473" s="0"/>
      <c r="AMI473" s="0"/>
      <c r="AMJ473" s="0"/>
    </row>
    <row r="474" s="4" customFormat="true" ht="91.85" hidden="false" customHeight="false" outlineLevel="0" collapsed="false">
      <c r="A474" s="23" t="s">
        <v>21</v>
      </c>
      <c r="B474" s="24" t="n">
        <v>10421</v>
      </c>
      <c r="C474" s="25" t="n">
        <f aca="false">VLOOKUP(B474,[1]Planilha8!$X$4:$Y$6629,2,0)</f>
        <v>2042134</v>
      </c>
      <c r="D474" s="26" t="s">
        <v>128</v>
      </c>
      <c r="E474" s="26" t="str">
        <f aca="false">VLOOKUP(B474,[1]Planilha8!$X$4:$Z$6629,3,0)</f>
        <v>ASTEC</v>
      </c>
      <c r="F474" s="26" t="str">
        <f aca="false">VLOOKUP(B474,[1]Planilha8!$X$4:$AD$6629,7,0)</f>
        <v>BOM</v>
      </c>
      <c r="G474" s="27" t="n">
        <v>42123</v>
      </c>
      <c r="H474" s="28" t="n">
        <v>2165.39</v>
      </c>
      <c r="I474" s="29" t="s">
        <v>23</v>
      </c>
      <c r="J474" s="30" t="s">
        <v>33</v>
      </c>
      <c r="K474" s="31" t="s">
        <v>129</v>
      </c>
      <c r="L474" s="32" t="n">
        <v>2014000894</v>
      </c>
      <c r="M474" s="33" t="n">
        <v>43465</v>
      </c>
      <c r="N474" s="34" t="n">
        <v>2109.30104166667</v>
      </c>
      <c r="O474" s="35" t="n">
        <v>0.5</v>
      </c>
      <c r="P474" s="36" t="n">
        <v>0.0416666666666667</v>
      </c>
      <c r="Q474" s="37" t="n">
        <v>0</v>
      </c>
      <c r="R474" s="38" t="n">
        <v>2109.30104166667</v>
      </c>
      <c r="S474" s="39" t="n">
        <v>56.0889583333328</v>
      </c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MG474" s="0"/>
      <c r="AMH474" s="0"/>
      <c r="AMI474" s="0"/>
      <c r="AMJ474" s="0"/>
    </row>
    <row r="475" s="4" customFormat="true" ht="91.85" hidden="false" customHeight="false" outlineLevel="0" collapsed="false">
      <c r="A475" s="23" t="s">
        <v>21</v>
      </c>
      <c r="B475" s="24" t="n">
        <v>10422</v>
      </c>
      <c r="C475" s="25" t="n">
        <f aca="false">VLOOKUP(B475,[1]Planilha8!$X$4:$Y$6629,2,0)</f>
        <v>2042135</v>
      </c>
      <c r="D475" s="26" t="s">
        <v>128</v>
      </c>
      <c r="E475" s="26" t="str">
        <f aca="false">VLOOKUP(B475,[1]Planilha8!$X$4:$Z$6629,3,0)</f>
        <v>CENTRAL DE RELACIONAMENTO</v>
      </c>
      <c r="F475" s="26" t="str">
        <f aca="false">VLOOKUP(B475,[1]Planilha8!$X$4:$AD$6629,7,0)</f>
        <v>BOM</v>
      </c>
      <c r="G475" s="27" t="n">
        <v>42123</v>
      </c>
      <c r="H475" s="28" t="n">
        <v>2165.39</v>
      </c>
      <c r="I475" s="29" t="s">
        <v>23</v>
      </c>
      <c r="J475" s="30" t="s">
        <v>33</v>
      </c>
      <c r="K475" s="31" t="s">
        <v>129</v>
      </c>
      <c r="L475" s="32" t="n">
        <v>2014000894</v>
      </c>
      <c r="M475" s="33" t="n">
        <v>43465</v>
      </c>
      <c r="N475" s="34" t="n">
        <v>2109.30104166667</v>
      </c>
      <c r="O475" s="35" t="n">
        <v>0.5</v>
      </c>
      <c r="P475" s="36" t="n">
        <v>0.0416666666666667</v>
      </c>
      <c r="Q475" s="37" t="n">
        <v>0</v>
      </c>
      <c r="R475" s="38" t="n">
        <v>2109.30104166667</v>
      </c>
      <c r="S475" s="39" t="n">
        <v>56.0889583333328</v>
      </c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MG475" s="0"/>
      <c r="AMH475" s="0"/>
      <c r="AMI475" s="0"/>
      <c r="AMJ475" s="0"/>
    </row>
    <row r="476" s="4" customFormat="true" ht="91.85" hidden="false" customHeight="false" outlineLevel="0" collapsed="false">
      <c r="A476" s="23" t="s">
        <v>21</v>
      </c>
      <c r="B476" s="24" t="n">
        <v>10423</v>
      </c>
      <c r="C476" s="25" t="n">
        <f aca="false">VLOOKUP(B476,[1]Planilha8!$X$4:$Y$6629,2,0)</f>
        <v>2042136</v>
      </c>
      <c r="D476" s="26" t="s">
        <v>128</v>
      </c>
      <c r="E476" s="26" t="str">
        <f aca="false">VLOOKUP(B476,[1]Planilha8!$X$4:$Z$6629,3,0)</f>
        <v>CENTRAL DE RELACIONAMENTO</v>
      </c>
      <c r="F476" s="26" t="str">
        <f aca="false">VLOOKUP(B476,[1]Planilha8!$X$4:$AD$6629,7,0)</f>
        <v>BOM</v>
      </c>
      <c r="G476" s="27" t="n">
        <v>42123</v>
      </c>
      <c r="H476" s="28" t="n">
        <v>2165.39</v>
      </c>
      <c r="I476" s="29" t="s">
        <v>23</v>
      </c>
      <c r="J476" s="30" t="s">
        <v>33</v>
      </c>
      <c r="K476" s="31" t="s">
        <v>129</v>
      </c>
      <c r="L476" s="32" t="n">
        <v>2014000894</v>
      </c>
      <c r="M476" s="33" t="n">
        <v>43465</v>
      </c>
      <c r="N476" s="34" t="n">
        <v>2109.30104166667</v>
      </c>
      <c r="O476" s="35" t="n">
        <v>0.5</v>
      </c>
      <c r="P476" s="36" t="n">
        <v>0.0416666666666667</v>
      </c>
      <c r="Q476" s="37" t="n">
        <v>0</v>
      </c>
      <c r="R476" s="38" t="n">
        <v>2109.30104166667</v>
      </c>
      <c r="S476" s="39" t="n">
        <v>56.0889583333328</v>
      </c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MG476" s="0"/>
      <c r="AMH476" s="0"/>
      <c r="AMI476" s="0"/>
      <c r="AMJ476" s="0"/>
    </row>
    <row r="477" s="4" customFormat="true" ht="91.85" hidden="false" customHeight="false" outlineLevel="0" collapsed="false">
      <c r="A477" s="23" t="s">
        <v>21</v>
      </c>
      <c r="B477" s="24" t="n">
        <v>10424</v>
      </c>
      <c r="C477" s="25" t="n">
        <f aca="false">VLOOKUP(B477,[1]Planilha8!$X$4:$Y$6629,2,0)</f>
        <v>2042137</v>
      </c>
      <c r="D477" s="26" t="s">
        <v>128</v>
      </c>
      <c r="E477" s="26" t="str">
        <f aca="false">VLOOKUP(B477,[1]Planilha8!$X$4:$Z$6629,3,0)</f>
        <v>SESMT</v>
      </c>
      <c r="F477" s="26" t="str">
        <f aca="false">VLOOKUP(B477,[1]Planilha8!$X$4:$AD$6629,7,0)</f>
        <v>BOM</v>
      </c>
      <c r="G477" s="27" t="n">
        <v>42123</v>
      </c>
      <c r="H477" s="28" t="n">
        <v>2165.39</v>
      </c>
      <c r="I477" s="29" t="s">
        <v>23</v>
      </c>
      <c r="J477" s="30" t="s">
        <v>33</v>
      </c>
      <c r="K477" s="31" t="s">
        <v>129</v>
      </c>
      <c r="L477" s="32" t="n">
        <v>2014000894</v>
      </c>
      <c r="M477" s="33" t="n">
        <v>43465</v>
      </c>
      <c r="N477" s="34" t="n">
        <v>2109.30104166667</v>
      </c>
      <c r="O477" s="35" t="n">
        <v>0.5</v>
      </c>
      <c r="P477" s="36" t="n">
        <v>0.0416666666666667</v>
      </c>
      <c r="Q477" s="37" t="n">
        <v>0</v>
      </c>
      <c r="R477" s="38" t="n">
        <v>2109.30104166667</v>
      </c>
      <c r="S477" s="39" t="n">
        <v>56.0889583333328</v>
      </c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MG477" s="0"/>
      <c r="AMH477" s="0"/>
      <c r="AMI477" s="0"/>
      <c r="AMJ477" s="0"/>
    </row>
    <row r="478" s="4" customFormat="true" ht="91.85" hidden="false" customHeight="false" outlineLevel="0" collapsed="false">
      <c r="A478" s="23" t="s">
        <v>21</v>
      </c>
      <c r="B478" s="24" t="n">
        <v>10425</v>
      </c>
      <c r="C478" s="25" t="n">
        <f aca="false">VLOOKUP(B478,[1]Planilha8!$X$4:$Y$6629,2,0)</f>
        <v>2042138</v>
      </c>
      <c r="D478" s="26" t="s">
        <v>128</v>
      </c>
      <c r="E478" s="26" t="str">
        <f aca="false">VLOOKUP(B478,[1]Planilha8!$X$4:$Z$6629,3,0)</f>
        <v>ASTEC</v>
      </c>
      <c r="F478" s="26" t="str">
        <f aca="false">VLOOKUP(B478,[1]Planilha8!$X$4:$AD$6629,7,0)</f>
        <v>RUIM</v>
      </c>
      <c r="G478" s="27" t="n">
        <v>42123</v>
      </c>
      <c r="H478" s="28" t="n">
        <v>2165.39</v>
      </c>
      <c r="I478" s="29" t="s">
        <v>23</v>
      </c>
      <c r="J478" s="30" t="s">
        <v>33</v>
      </c>
      <c r="K478" s="31" t="s">
        <v>129</v>
      </c>
      <c r="L478" s="32" t="n">
        <v>2014000894</v>
      </c>
      <c r="M478" s="33" t="n">
        <v>43465</v>
      </c>
      <c r="N478" s="34" t="n">
        <v>2109.30104166667</v>
      </c>
      <c r="O478" s="35" t="n">
        <v>0.5</v>
      </c>
      <c r="P478" s="36" t="n">
        <v>0.0416666666666667</v>
      </c>
      <c r="Q478" s="37" t="n">
        <v>0</v>
      </c>
      <c r="R478" s="38" t="n">
        <v>2109.30104166667</v>
      </c>
      <c r="S478" s="39" t="n">
        <v>56.0889583333328</v>
      </c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MG478" s="0"/>
      <c r="AMH478" s="0"/>
      <c r="AMI478" s="0"/>
      <c r="AMJ478" s="0"/>
    </row>
    <row r="479" s="4" customFormat="true" ht="91.85" hidden="false" customHeight="false" outlineLevel="0" collapsed="false">
      <c r="A479" s="23" t="s">
        <v>21</v>
      </c>
      <c r="B479" s="24" t="n">
        <v>10426</v>
      </c>
      <c r="C479" s="25" t="n">
        <f aca="false">VLOOKUP(B479,[1]Planilha8!$X$4:$Y$6629,2,0)</f>
        <v>2042139</v>
      </c>
      <c r="D479" s="26" t="s">
        <v>128</v>
      </c>
      <c r="E479" s="26" t="str">
        <f aca="false">VLOOKUP(B479,[1]Planilha8!$X$4:$Z$6629,3,0)</f>
        <v>ALMOXARIFADO – HGG</v>
      </c>
      <c r="F479" s="26" t="str">
        <f aca="false">VLOOKUP(B479,[1]Planilha8!$X$4:$AD$6629,7,0)</f>
        <v>BOM</v>
      </c>
      <c r="G479" s="27" t="n">
        <v>42123</v>
      </c>
      <c r="H479" s="28" t="n">
        <v>2165.39</v>
      </c>
      <c r="I479" s="29" t="s">
        <v>23</v>
      </c>
      <c r="J479" s="30" t="s">
        <v>33</v>
      </c>
      <c r="K479" s="31" t="s">
        <v>129</v>
      </c>
      <c r="L479" s="32" t="n">
        <v>2014000894</v>
      </c>
      <c r="M479" s="33" t="n">
        <v>43465</v>
      </c>
      <c r="N479" s="34" t="n">
        <v>2109.30104166667</v>
      </c>
      <c r="O479" s="35" t="n">
        <v>0.5</v>
      </c>
      <c r="P479" s="36" t="n">
        <v>0.0416666666666667</v>
      </c>
      <c r="Q479" s="37" t="n">
        <v>0</v>
      </c>
      <c r="R479" s="38" t="n">
        <v>2109.30104166667</v>
      </c>
      <c r="S479" s="39" t="n">
        <v>56.0889583333328</v>
      </c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MG479" s="0"/>
      <c r="AMH479" s="0"/>
      <c r="AMI479" s="0"/>
      <c r="AMJ479" s="0"/>
    </row>
    <row r="480" s="4" customFormat="true" ht="35.6" hidden="false" customHeight="false" outlineLevel="0" collapsed="false">
      <c r="A480" s="23" t="s">
        <v>21</v>
      </c>
      <c r="B480" s="24" t="n">
        <v>10466</v>
      </c>
      <c r="C480" s="25" t="n">
        <f aca="false">VLOOKUP(B480,[1]Planilha8!$X$4:$Y$6629,2,0)</f>
        <v>2042162</v>
      </c>
      <c r="D480" s="26" t="s">
        <v>130</v>
      </c>
      <c r="E480" s="26" t="str">
        <f aca="false">VLOOKUP(B480,[1]Planilha8!$X$4:$Z$6629,3,0)</f>
        <v>ASTEC</v>
      </c>
      <c r="F480" s="26" t="str">
        <f aca="false">VLOOKUP(B480,[1]Planilha8!$X$4:$AD$6629,7,0)</f>
        <v>BOM</v>
      </c>
      <c r="G480" s="27" t="n">
        <v>42152</v>
      </c>
      <c r="H480" s="28" t="n">
        <v>4230</v>
      </c>
      <c r="I480" s="29" t="s">
        <v>23</v>
      </c>
      <c r="J480" s="30" t="s">
        <v>131</v>
      </c>
      <c r="K480" s="31" t="n">
        <v>814</v>
      </c>
      <c r="L480" s="32" t="n">
        <v>2015002023</v>
      </c>
      <c r="M480" s="33" t="n">
        <v>43465</v>
      </c>
      <c r="N480" s="34" t="n">
        <v>3930.83333333333</v>
      </c>
      <c r="O480" s="35" t="n">
        <v>1</v>
      </c>
      <c r="P480" s="36" t="n">
        <v>0.0833333333333333</v>
      </c>
      <c r="Q480" s="37" t="n">
        <v>0</v>
      </c>
      <c r="R480" s="38" t="n">
        <v>3930.83333333333</v>
      </c>
      <c r="S480" s="39" t="n">
        <v>299.166666666667</v>
      </c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MG480" s="0"/>
      <c r="AMH480" s="0"/>
      <c r="AMI480" s="0"/>
      <c r="AMJ480" s="0"/>
    </row>
    <row r="481" s="4" customFormat="true" ht="46.85" hidden="false" customHeight="false" outlineLevel="0" collapsed="false">
      <c r="A481" s="23" t="s">
        <v>21</v>
      </c>
      <c r="B481" s="24" t="n">
        <v>9065</v>
      </c>
      <c r="C481" s="25" t="n">
        <f aca="false">VLOOKUP(B481,[1]Planilha8!$X$4:$Y$6629,2,0)</f>
        <v>2042174</v>
      </c>
      <c r="D481" s="26" t="s">
        <v>132</v>
      </c>
      <c r="E481" s="26" t="str">
        <f aca="false">VLOOKUP(B481,[1]Planilha8!$X$4:$Z$6629,3,0)</f>
        <v>OUVIDORIA</v>
      </c>
      <c r="F481" s="26" t="str">
        <f aca="false">VLOOKUP(B481,[1]Planilha8!$X$4:$AD$6629,7,0)</f>
        <v>BOM</v>
      </c>
      <c r="G481" s="27" t="n">
        <v>42192</v>
      </c>
      <c r="H481" s="28" t="n">
        <v>1250</v>
      </c>
      <c r="I481" s="29" t="s">
        <v>23</v>
      </c>
      <c r="J481" s="30" t="s">
        <v>133</v>
      </c>
      <c r="K481" s="31" t="n">
        <v>109</v>
      </c>
      <c r="L481" s="32" t="n">
        <v>2015001467</v>
      </c>
      <c r="M481" s="33" t="n">
        <v>43465</v>
      </c>
      <c r="N481" s="34" t="n">
        <v>1205.41666666667</v>
      </c>
      <c r="O481" s="35" t="n">
        <v>0.5</v>
      </c>
      <c r="P481" s="36" t="n">
        <v>0.0416666666666667</v>
      </c>
      <c r="Q481" s="37" t="n">
        <v>0</v>
      </c>
      <c r="R481" s="38" t="n">
        <v>1205.41666666667</v>
      </c>
      <c r="S481" s="39" t="n">
        <v>44.5833333333337</v>
      </c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MG481" s="0"/>
      <c r="AMH481" s="0"/>
      <c r="AMI481" s="0"/>
      <c r="AMJ481" s="0"/>
    </row>
    <row r="482" s="4" customFormat="true" ht="46.85" hidden="false" customHeight="false" outlineLevel="0" collapsed="false">
      <c r="A482" s="23" t="s">
        <v>21</v>
      </c>
      <c r="B482" s="24" t="n">
        <v>9067</v>
      </c>
      <c r="C482" s="25" t="n">
        <f aca="false">VLOOKUP(B482,[1]Planilha8!$X$4:$Y$6629,2,0)</f>
        <v>2042173</v>
      </c>
      <c r="D482" s="26" t="s">
        <v>134</v>
      </c>
      <c r="E482" s="26" t="str">
        <f aca="false">VLOOKUP(B482,[1]Planilha8!$X$4:$Z$6629,3,0)</f>
        <v>CENTRO CIRÚRGICO</v>
      </c>
      <c r="F482" s="26" t="str">
        <f aca="false">VLOOKUP(B482,[1]Planilha8!$X$4:$AD$6629,7,0)</f>
        <v>BOM</v>
      </c>
      <c r="G482" s="27" t="n">
        <v>42192</v>
      </c>
      <c r="H482" s="28" t="n">
        <v>1250</v>
      </c>
      <c r="I482" s="29" t="s">
        <v>23</v>
      </c>
      <c r="J482" s="30" t="s">
        <v>133</v>
      </c>
      <c r="K482" s="31" t="n">
        <v>109</v>
      </c>
      <c r="L482" s="32" t="n">
        <v>2015001467</v>
      </c>
      <c r="M482" s="33" t="n">
        <v>43465</v>
      </c>
      <c r="N482" s="34" t="n">
        <v>1205.41666666667</v>
      </c>
      <c r="O482" s="35" t="n">
        <v>0.5</v>
      </c>
      <c r="P482" s="36" t="n">
        <v>0.0416666666666667</v>
      </c>
      <c r="Q482" s="37" t="n">
        <v>0</v>
      </c>
      <c r="R482" s="38" t="n">
        <v>1205.41666666667</v>
      </c>
      <c r="S482" s="39" t="n">
        <v>44.5833333333337</v>
      </c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MG482" s="0"/>
      <c r="AMH482" s="0"/>
      <c r="AMI482" s="0"/>
      <c r="AMJ482" s="0"/>
    </row>
    <row r="483" s="4" customFormat="true" ht="46.85" hidden="false" customHeight="false" outlineLevel="0" collapsed="false">
      <c r="A483" s="23" t="s">
        <v>21</v>
      </c>
      <c r="B483" s="24" t="n">
        <v>9068</v>
      </c>
      <c r="C483" s="25" t="e">
        <f aca="false">VLOOKUP(B483,[1]Planilha8!$X$4:$Y$6629,2,0)</f>
        <v>#N/A</v>
      </c>
      <c r="D483" s="26" t="s">
        <v>135</v>
      </c>
      <c r="E483" s="26" t="e">
        <f aca="false">VLOOKUP(B483,[1]Planilha8!$X$4:$Z$6629,3,0)</f>
        <v>#N/A</v>
      </c>
      <c r="F483" s="26" t="e">
        <f aca="false">VLOOKUP(B483,[1]Planilha8!$X$4:$AD$6629,7,0)</f>
        <v>#N/A</v>
      </c>
      <c r="G483" s="27" t="n">
        <v>42192</v>
      </c>
      <c r="H483" s="28" t="n">
        <v>1250</v>
      </c>
      <c r="I483" s="29" t="s">
        <v>23</v>
      </c>
      <c r="J483" s="30" t="s">
        <v>133</v>
      </c>
      <c r="K483" s="31" t="n">
        <v>109</v>
      </c>
      <c r="L483" s="32" t="n">
        <v>2015001467</v>
      </c>
      <c r="M483" s="33" t="n">
        <v>43465</v>
      </c>
      <c r="N483" s="34" t="n">
        <v>1205.41666666667</v>
      </c>
      <c r="O483" s="35" t="n">
        <v>0.5</v>
      </c>
      <c r="P483" s="36" t="n">
        <v>0.0416666666666667</v>
      </c>
      <c r="Q483" s="37" t="n">
        <v>0</v>
      </c>
      <c r="R483" s="38" t="n">
        <v>1205.41666666667</v>
      </c>
      <c r="S483" s="39" t="n">
        <v>44.5833333333337</v>
      </c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MG483" s="0"/>
      <c r="AMH483" s="0"/>
      <c r="AMI483" s="0"/>
      <c r="AMJ483" s="0"/>
    </row>
    <row r="484" s="4" customFormat="true" ht="35.6" hidden="false" customHeight="false" outlineLevel="0" collapsed="false">
      <c r="A484" s="23" t="s">
        <v>21</v>
      </c>
      <c r="B484" s="24" t="n">
        <v>9102</v>
      </c>
      <c r="C484" s="25" t="n">
        <f aca="false">VLOOKUP(B484,[1]Planilha8!$X$4:$Y$6629,2,0)</f>
        <v>2042177</v>
      </c>
      <c r="D484" s="26" t="s">
        <v>136</v>
      </c>
      <c r="E484" s="26" t="str">
        <f aca="false">VLOOKUP(B484,[1]Planilha8!$X$4:$Z$6629,3,0)</f>
        <v>ASTEC</v>
      </c>
      <c r="F484" s="26" t="str">
        <f aca="false">VLOOKUP(B484,[1]Planilha8!$X$4:$AD$6629,7,0)</f>
        <v>BOM</v>
      </c>
      <c r="G484" s="27" t="n">
        <v>42202</v>
      </c>
      <c r="H484" s="28" t="n">
        <v>453</v>
      </c>
      <c r="I484" s="29" t="s">
        <v>23</v>
      </c>
      <c r="J484" s="30" t="s">
        <v>137</v>
      </c>
      <c r="K484" s="31" t="n">
        <v>78916</v>
      </c>
      <c r="L484" s="32" t="n">
        <v>2015002262</v>
      </c>
      <c r="M484" s="33" t="n">
        <v>43465</v>
      </c>
      <c r="N484" s="34" t="n">
        <v>293.875</v>
      </c>
      <c r="O484" s="35" t="n">
        <v>0.5</v>
      </c>
      <c r="P484" s="36" t="n">
        <v>0.0416666666666667</v>
      </c>
      <c r="Q484" s="37" t="n">
        <v>18.875</v>
      </c>
      <c r="R484" s="38" t="n">
        <v>312.75</v>
      </c>
      <c r="S484" s="39" t="n">
        <v>140.25</v>
      </c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MG484" s="0"/>
      <c r="AMH484" s="0"/>
      <c r="AMI484" s="0"/>
      <c r="AMJ484" s="0"/>
    </row>
    <row r="485" s="4" customFormat="true" ht="35.6" hidden="false" customHeight="false" outlineLevel="0" collapsed="false">
      <c r="A485" s="23" t="s">
        <v>21</v>
      </c>
      <c r="B485" s="24" t="n">
        <v>9103</v>
      </c>
      <c r="C485" s="25" t="n">
        <f aca="false">VLOOKUP(B485,[1]Planilha8!$X$4:$Y$6629,2,0)</f>
        <v>2042175</v>
      </c>
      <c r="D485" s="26" t="s">
        <v>138</v>
      </c>
      <c r="E485" s="26" t="str">
        <f aca="false">VLOOKUP(B485,[1]Planilha8!$X$4:$Z$6629,3,0)</f>
        <v>ALMOXARIFADO – HGG</v>
      </c>
      <c r="F485" s="26" t="str">
        <f aca="false">VLOOKUP(B485,[1]Planilha8!$X$4:$AD$6629,7,0)</f>
        <v>BOM</v>
      </c>
      <c r="G485" s="27" t="n">
        <v>42202</v>
      </c>
      <c r="H485" s="28" t="n">
        <v>453</v>
      </c>
      <c r="I485" s="29" t="s">
        <v>23</v>
      </c>
      <c r="J485" s="30" t="s">
        <v>137</v>
      </c>
      <c r="K485" s="31" t="n">
        <v>78916</v>
      </c>
      <c r="L485" s="32" t="n">
        <v>2015002262</v>
      </c>
      <c r="M485" s="33" t="n">
        <v>43465</v>
      </c>
      <c r="N485" s="34" t="n">
        <v>293.875</v>
      </c>
      <c r="O485" s="35" t="n">
        <v>0.5</v>
      </c>
      <c r="P485" s="36" t="n">
        <v>0.0416666666666667</v>
      </c>
      <c r="Q485" s="37" t="n">
        <v>18.875</v>
      </c>
      <c r="R485" s="38" t="n">
        <v>312.75</v>
      </c>
      <c r="S485" s="39" t="n">
        <v>140.25</v>
      </c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MG485" s="0"/>
      <c r="AMH485" s="0"/>
      <c r="AMI485" s="0"/>
      <c r="AMJ485" s="0"/>
    </row>
    <row r="486" s="4" customFormat="true" ht="80.6" hidden="false" customHeight="false" outlineLevel="0" collapsed="false">
      <c r="A486" s="23" t="s">
        <v>21</v>
      </c>
      <c r="B486" s="24" t="n">
        <v>9104</v>
      </c>
      <c r="C486" s="25" t="n">
        <f aca="false">VLOOKUP(B486,[1]Planilha8!$X$4:$Y$6629,2,0)</f>
        <v>2042176</v>
      </c>
      <c r="D486" s="26" t="s">
        <v>138</v>
      </c>
      <c r="E486" s="26" t="str">
        <f aca="false">VLOOKUP(B486,[1]Planilha8!$X$4:$Z$6629,3,0)</f>
        <v>CENTRO CIRÚRGICO - SALA DE MÁQUINAS</v>
      </c>
      <c r="F486" s="26" t="str">
        <f aca="false">VLOOKUP(B486,[1]Planilha8!$X$4:$AD$6629,7,0)</f>
        <v>BOM</v>
      </c>
      <c r="G486" s="27" t="n">
        <v>42202</v>
      </c>
      <c r="H486" s="28" t="n">
        <v>453</v>
      </c>
      <c r="I486" s="29" t="s">
        <v>23</v>
      </c>
      <c r="J486" s="30" t="s">
        <v>137</v>
      </c>
      <c r="K486" s="31" t="n">
        <v>78916</v>
      </c>
      <c r="L486" s="32" t="n">
        <v>2015002262</v>
      </c>
      <c r="M486" s="33" t="n">
        <v>43465</v>
      </c>
      <c r="N486" s="34" t="n">
        <v>293.875</v>
      </c>
      <c r="O486" s="35" t="n">
        <v>0.5</v>
      </c>
      <c r="P486" s="36" t="n">
        <v>0.0416666666666667</v>
      </c>
      <c r="Q486" s="37" t="n">
        <v>18.875</v>
      </c>
      <c r="R486" s="38" t="n">
        <v>312.75</v>
      </c>
      <c r="S486" s="39" t="n">
        <v>140.25</v>
      </c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MG486" s="0"/>
      <c r="AMH486" s="0"/>
      <c r="AMI486" s="0"/>
      <c r="AMJ486" s="0"/>
    </row>
    <row r="487" s="4" customFormat="true" ht="91.85" hidden="false" customHeight="false" outlineLevel="0" collapsed="false">
      <c r="A487" s="23" t="s">
        <v>21</v>
      </c>
      <c r="B487" s="24" t="n">
        <v>9106</v>
      </c>
      <c r="C487" s="25" t="n">
        <f aca="false">VLOOKUP(B487,[1]Planilha8!$X$4:$Y$6629,2,0)</f>
        <v>2042187</v>
      </c>
      <c r="D487" s="26" t="s">
        <v>139</v>
      </c>
      <c r="E487" s="26" t="str">
        <f aca="false">VLOOKUP(B487,[1]Planilha8!$X$4:$Z$6629,3,0)</f>
        <v>T.I.</v>
      </c>
      <c r="F487" s="26" t="str">
        <f aca="false">VLOOKUP(B487,[1]Planilha8!$X$4:$AD$6629,7,0)</f>
        <v>BOM</v>
      </c>
      <c r="G487" s="27" t="n">
        <v>42240</v>
      </c>
      <c r="H487" s="28" t="n">
        <v>3709.92</v>
      </c>
      <c r="I487" s="29" t="s">
        <v>23</v>
      </c>
      <c r="J487" s="30" t="s">
        <v>33</v>
      </c>
      <c r="K487" s="31" t="n">
        <v>5385066</v>
      </c>
      <c r="L487" s="32" t="n">
        <v>2015002262</v>
      </c>
      <c r="M487" s="33" t="n">
        <v>43465</v>
      </c>
      <c r="N487" s="34" t="n">
        <v>3481.37333333333</v>
      </c>
      <c r="O487" s="35" t="n">
        <v>0.5</v>
      </c>
      <c r="P487" s="36" t="n">
        <v>0.0416666666666667</v>
      </c>
      <c r="Q487" s="37" t="n">
        <v>154.58</v>
      </c>
      <c r="R487" s="38" t="n">
        <v>3635.95333333333</v>
      </c>
      <c r="S487" s="39" t="n">
        <v>73.9666666666676</v>
      </c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MG487" s="0"/>
      <c r="AMH487" s="0"/>
      <c r="AMI487" s="0"/>
      <c r="AMJ487" s="0"/>
    </row>
    <row r="488" s="4" customFormat="true" ht="35.6" hidden="false" customHeight="false" outlineLevel="0" collapsed="false">
      <c r="A488" s="23" t="s">
        <v>21</v>
      </c>
      <c r="B488" s="24" t="n">
        <v>9105</v>
      </c>
      <c r="C488" s="25" t="n">
        <f aca="false">VLOOKUP(B488,[1]Planilha8!$X$4:$Y$6629,2,0)</f>
        <v>2042200</v>
      </c>
      <c r="D488" s="26" t="s">
        <v>140</v>
      </c>
      <c r="E488" s="26" t="str">
        <f aca="false">VLOOKUP(B488,[1]Planilha8!$X$4:$Z$6629,3,0)</f>
        <v>T.I.</v>
      </c>
      <c r="F488" s="26" t="str">
        <f aca="false">VLOOKUP(B488,[1]Planilha8!$X$4:$AD$6629,7,0)</f>
        <v>BOM</v>
      </c>
      <c r="G488" s="27" t="n">
        <v>42375</v>
      </c>
      <c r="H488" s="28" t="n">
        <v>236.84</v>
      </c>
      <c r="I488" s="29" t="s">
        <v>23</v>
      </c>
      <c r="J488" s="30" t="s">
        <v>33</v>
      </c>
      <c r="K488" s="31" t="n">
        <v>5385066</v>
      </c>
      <c r="L488" s="32" t="n">
        <v>2015002262</v>
      </c>
      <c r="M488" s="33" t="n">
        <v>43465</v>
      </c>
      <c r="N488" s="34" t="n">
        <v>183.287666666667</v>
      </c>
      <c r="O488" s="35" t="n">
        <v>0.5</v>
      </c>
      <c r="P488" s="36" t="n">
        <v>0.0416666666666667</v>
      </c>
      <c r="Q488" s="37" t="n">
        <v>9.86833333333333</v>
      </c>
      <c r="R488" s="38" t="n">
        <v>193.156</v>
      </c>
      <c r="S488" s="39" t="n">
        <v>43.6839999999999</v>
      </c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MG488" s="0"/>
      <c r="AMH488" s="0"/>
      <c r="AMI488" s="0"/>
      <c r="AMJ488" s="0"/>
    </row>
    <row r="489" s="4" customFormat="true" ht="46.85" hidden="false" customHeight="false" outlineLevel="0" collapsed="false">
      <c r="A489" s="23" t="s">
        <v>21</v>
      </c>
      <c r="B489" s="24" t="n">
        <v>9107</v>
      </c>
      <c r="C489" s="25" t="n">
        <f aca="false">VLOOKUP(B489,[1]Planilha8!$X$4:$Y$6629,2,0)</f>
        <v>2042201</v>
      </c>
      <c r="D489" s="26" t="s">
        <v>141</v>
      </c>
      <c r="E489" s="26" t="str">
        <f aca="false">VLOOKUP(B489,[1]Planilha8!$X$4:$Z$6629,3,0)</f>
        <v>APOIO AO DIAGNÓSTICO</v>
      </c>
      <c r="F489" s="26" t="str">
        <f aca="false">VLOOKUP(B489,[1]Planilha8!$X$4:$AD$6629,7,0)</f>
        <v>BOM</v>
      </c>
      <c r="G489" s="27" t="n">
        <v>42375</v>
      </c>
      <c r="H489" s="28" t="n">
        <v>4418.2</v>
      </c>
      <c r="I489" s="29" t="s">
        <v>23</v>
      </c>
      <c r="J489" s="30" t="s">
        <v>33</v>
      </c>
      <c r="K489" s="31" t="n">
        <v>5376875</v>
      </c>
      <c r="L489" s="32" t="n">
        <v>2015002262</v>
      </c>
      <c r="M489" s="33" t="n">
        <v>43465</v>
      </c>
      <c r="N489" s="34" t="n">
        <v>3190.6055</v>
      </c>
      <c r="O489" s="35" t="n">
        <v>0.33</v>
      </c>
      <c r="P489" s="36" t="n">
        <v>0.0275</v>
      </c>
      <c r="Q489" s="37" t="n">
        <v>121.5005</v>
      </c>
      <c r="R489" s="38" t="n">
        <v>3312.106</v>
      </c>
      <c r="S489" s="39" t="n">
        <v>1106.094</v>
      </c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MG489" s="0"/>
      <c r="AMH489" s="0"/>
      <c r="AMI489" s="0"/>
      <c r="AMJ489" s="0"/>
    </row>
    <row r="490" s="4" customFormat="true" ht="46.85" hidden="false" customHeight="false" outlineLevel="0" collapsed="false">
      <c r="A490" s="23" t="s">
        <v>21</v>
      </c>
      <c r="B490" s="24" t="n">
        <v>9108</v>
      </c>
      <c r="C490" s="25" t="n">
        <f aca="false">VLOOKUP(B490,[1]Planilha8!$X$4:$Y$6629,2,0)</f>
        <v>2042202</v>
      </c>
      <c r="D490" s="26" t="s">
        <v>141</v>
      </c>
      <c r="E490" s="26" t="str">
        <f aca="false">VLOOKUP(B490,[1]Planilha8!$X$4:$Z$6629,3,0)</f>
        <v>APOIO AO DIAGNÓSTICO</v>
      </c>
      <c r="F490" s="26" t="str">
        <f aca="false">VLOOKUP(B490,[1]Planilha8!$X$4:$AD$6629,7,0)</f>
        <v>BOM</v>
      </c>
      <c r="G490" s="27" t="n">
        <v>42375</v>
      </c>
      <c r="H490" s="28" t="n">
        <v>4418.2</v>
      </c>
      <c r="I490" s="29" t="s">
        <v>23</v>
      </c>
      <c r="J490" s="30" t="s">
        <v>33</v>
      </c>
      <c r="K490" s="31" t="n">
        <v>5376875</v>
      </c>
      <c r="L490" s="32" t="n">
        <v>2015002262</v>
      </c>
      <c r="M490" s="33" t="n">
        <v>43465</v>
      </c>
      <c r="N490" s="34" t="n">
        <v>3190.6055</v>
      </c>
      <c r="O490" s="35" t="n">
        <v>0.33</v>
      </c>
      <c r="P490" s="36" t="n">
        <v>0.0275</v>
      </c>
      <c r="Q490" s="37" t="n">
        <v>121.5005</v>
      </c>
      <c r="R490" s="38" t="n">
        <v>3312.106</v>
      </c>
      <c r="S490" s="39" t="n">
        <v>1106.094</v>
      </c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MG490" s="0"/>
      <c r="AMH490" s="0"/>
      <c r="AMI490" s="0"/>
      <c r="AMJ490" s="0"/>
    </row>
    <row r="491" s="4" customFormat="true" ht="80.6" hidden="false" customHeight="false" outlineLevel="0" collapsed="false">
      <c r="A491" s="23" t="s">
        <v>21</v>
      </c>
      <c r="B491" s="24" t="n">
        <v>9154</v>
      </c>
      <c r="C491" s="25" t="n">
        <f aca="false">VLOOKUP(B491,[1]Planilha8!$X$4:$Y$6629,2,0)</f>
        <v>613717</v>
      </c>
      <c r="D491" s="26" t="s">
        <v>142</v>
      </c>
      <c r="E491" s="26" t="str">
        <f aca="false">VLOOKUP(B491,[1]Planilha8!$X$4:$Z$6629,3,0)</f>
        <v>GERÊNCIA DE DESENVOLVIMENTO DE PESSOAS</v>
      </c>
      <c r="F491" s="26" t="str">
        <f aca="false">VLOOKUP(B491,[1]Planilha8!$X$4:$AD$6629,7,0)</f>
        <v>BOM</v>
      </c>
      <c r="G491" s="27" t="n">
        <v>42703</v>
      </c>
      <c r="H491" s="28" t="n">
        <v>119</v>
      </c>
      <c r="I491" s="29" t="s">
        <v>23</v>
      </c>
      <c r="J491" s="30" t="s">
        <v>123</v>
      </c>
      <c r="K491" s="31" t="n">
        <v>14531</v>
      </c>
      <c r="L491" s="32" t="n">
        <v>2015003068</v>
      </c>
      <c r="M491" s="33" t="n">
        <v>43465</v>
      </c>
      <c r="N491" s="34" t="n">
        <v>98.5972222222222</v>
      </c>
      <c r="O491" s="35" t="n">
        <v>0.5</v>
      </c>
      <c r="P491" s="36" t="n">
        <v>0.0416666666666667</v>
      </c>
      <c r="Q491" s="37" t="n">
        <v>4.95833333333333</v>
      </c>
      <c r="R491" s="38" t="n">
        <v>103.555555555556</v>
      </c>
      <c r="S491" s="39" t="n">
        <v>15.4444444444445</v>
      </c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MG491" s="0"/>
      <c r="AMH491" s="0"/>
      <c r="AMI491" s="0"/>
      <c r="AMJ491" s="0"/>
    </row>
    <row r="492" s="4" customFormat="true" ht="35.6" hidden="false" customHeight="false" outlineLevel="0" collapsed="false">
      <c r="A492" s="23" t="s">
        <v>21</v>
      </c>
      <c r="B492" s="24" t="n">
        <v>9173</v>
      </c>
      <c r="C492" s="25" t="n">
        <f aca="false">VLOOKUP(B492,[1]Planilha8!$X$4:$Y$6629,2,0)</f>
        <v>2042231</v>
      </c>
      <c r="D492" s="26" t="s">
        <v>143</v>
      </c>
      <c r="E492" s="26" t="str">
        <f aca="false">VLOOKUP(B492,[1]Planilha8!$X$4:$Z$6629,3,0)</f>
        <v>T.I.</v>
      </c>
      <c r="F492" s="26" t="str">
        <f aca="false">VLOOKUP(B492,[1]Planilha8!$X$4:$AD$6629,7,0)</f>
        <v>BOM</v>
      </c>
      <c r="G492" s="27" t="n">
        <v>42755</v>
      </c>
      <c r="H492" s="28" t="n">
        <v>480</v>
      </c>
      <c r="I492" s="29" t="s">
        <v>23</v>
      </c>
      <c r="J492" s="30" t="s">
        <v>137</v>
      </c>
      <c r="K492" s="31" t="n">
        <v>106957</v>
      </c>
      <c r="L492" s="32" t="n">
        <v>2017000143</v>
      </c>
      <c r="M492" s="33" t="n">
        <v>43465</v>
      </c>
      <c r="N492" s="34" t="n">
        <v>460</v>
      </c>
      <c r="O492" s="35" t="n">
        <v>0.5</v>
      </c>
      <c r="P492" s="36" t="n">
        <v>0.0416666666666667</v>
      </c>
      <c r="Q492" s="37" t="n">
        <v>20</v>
      </c>
      <c r="R492" s="38" t="n">
        <v>480</v>
      </c>
      <c r="S492" s="39" t="n">
        <v>0</v>
      </c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MG492" s="0"/>
      <c r="AMH492" s="0"/>
      <c r="AMI492" s="0"/>
      <c r="AMJ492" s="0"/>
    </row>
    <row r="493" s="4" customFormat="true" ht="35.6" hidden="false" customHeight="false" outlineLevel="0" collapsed="false">
      <c r="A493" s="23" t="s">
        <v>21</v>
      </c>
      <c r="B493" s="24" t="n">
        <v>9174</v>
      </c>
      <c r="C493" s="25" t="n">
        <f aca="false">VLOOKUP(B493,[1]Planilha8!$X$4:$Y$6629,2,0)</f>
        <v>2042232</v>
      </c>
      <c r="D493" s="26" t="s">
        <v>143</v>
      </c>
      <c r="E493" s="26" t="str">
        <f aca="false">VLOOKUP(B493,[1]Planilha8!$X$4:$Z$6629,3,0)</f>
        <v>T.I.</v>
      </c>
      <c r="F493" s="26" t="str">
        <f aca="false">VLOOKUP(B493,[1]Planilha8!$X$4:$AD$6629,7,0)</f>
        <v>BOM</v>
      </c>
      <c r="G493" s="27" t="n">
        <v>42755</v>
      </c>
      <c r="H493" s="28" t="n">
        <v>480</v>
      </c>
      <c r="I493" s="29" t="s">
        <v>23</v>
      </c>
      <c r="J493" s="30" t="s">
        <v>137</v>
      </c>
      <c r="K493" s="31" t="n">
        <v>106957</v>
      </c>
      <c r="L493" s="32" t="n">
        <v>2017000143</v>
      </c>
      <c r="M493" s="33" t="n">
        <v>43465</v>
      </c>
      <c r="N493" s="34" t="n">
        <v>460</v>
      </c>
      <c r="O493" s="35" t="n">
        <v>0.5</v>
      </c>
      <c r="P493" s="36" t="n">
        <v>0.0416666666666667</v>
      </c>
      <c r="Q493" s="37" t="n">
        <v>20</v>
      </c>
      <c r="R493" s="38" t="n">
        <v>480</v>
      </c>
      <c r="S493" s="39" t="n">
        <v>0</v>
      </c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MG493" s="0"/>
      <c r="AMH493" s="0"/>
      <c r="AMI493" s="0"/>
      <c r="AMJ493" s="0"/>
    </row>
    <row r="494" s="4" customFormat="true" ht="80.6" hidden="false" customHeight="false" outlineLevel="0" collapsed="false">
      <c r="A494" s="23" t="s">
        <v>21</v>
      </c>
      <c r="B494" s="24" t="n">
        <v>9155</v>
      </c>
      <c r="C494" s="25" t="n">
        <f aca="false">VLOOKUP(B494,[1]Planilha8!$X$4:$Y$6629,2,0)</f>
        <v>2042239</v>
      </c>
      <c r="D494" s="26" t="s">
        <v>144</v>
      </c>
      <c r="E494" s="26" t="str">
        <f aca="false">VLOOKUP(B494,[1]Planilha8!$X$4:$Z$6629,3,0)</f>
        <v>T.I.</v>
      </c>
      <c r="F494" s="26" t="str">
        <f aca="false">VLOOKUP(B494,[1]Planilha8!$X$4:$AD$6629,7,0)</f>
        <v>BOM</v>
      </c>
      <c r="G494" s="27" t="n">
        <v>42766</v>
      </c>
      <c r="H494" s="28" t="n">
        <v>1840.85</v>
      </c>
      <c r="I494" s="29" t="s">
        <v>23</v>
      </c>
      <c r="J494" s="30" t="s">
        <v>145</v>
      </c>
      <c r="K494" s="31" t="n">
        <v>16423</v>
      </c>
      <c r="L494" s="32" t="n">
        <v>2016004256</v>
      </c>
      <c r="M494" s="33" t="n">
        <v>43465</v>
      </c>
      <c r="N494" s="34" t="n">
        <v>882.073958333333</v>
      </c>
      <c r="O494" s="35" t="n">
        <v>0.25</v>
      </c>
      <c r="P494" s="36" t="n">
        <v>0.0208333333333333</v>
      </c>
      <c r="Q494" s="37" t="n">
        <v>38.3510416666667</v>
      </c>
      <c r="R494" s="38" t="n">
        <v>920.425</v>
      </c>
      <c r="S494" s="39" t="n">
        <v>920.425</v>
      </c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MG494" s="0"/>
      <c r="AMH494" s="0"/>
      <c r="AMI494" s="0"/>
      <c r="AMJ494" s="0"/>
    </row>
    <row r="495" s="4" customFormat="true" ht="80.6" hidden="false" customHeight="false" outlineLevel="0" collapsed="false">
      <c r="A495" s="23" t="s">
        <v>21</v>
      </c>
      <c r="B495" s="24" t="n">
        <v>9156</v>
      </c>
      <c r="C495" s="25" t="n">
        <f aca="false">VLOOKUP(B495,[1]Planilha8!$X$4:$Y$6629,2,0)</f>
        <v>2042240</v>
      </c>
      <c r="D495" s="26" t="s">
        <v>144</v>
      </c>
      <c r="E495" s="26" t="str">
        <f aca="false">VLOOKUP(B495,[1]Planilha8!$X$4:$Z$6629,3,0)</f>
        <v>T.I.</v>
      </c>
      <c r="F495" s="26" t="str">
        <f aca="false">VLOOKUP(B495,[1]Planilha8!$X$4:$AD$6629,7,0)</f>
        <v>BOM</v>
      </c>
      <c r="G495" s="27" t="n">
        <v>42766</v>
      </c>
      <c r="H495" s="28" t="n">
        <v>1840.85</v>
      </c>
      <c r="I495" s="29" t="s">
        <v>23</v>
      </c>
      <c r="J495" s="30" t="s">
        <v>145</v>
      </c>
      <c r="K495" s="31" t="n">
        <v>16423</v>
      </c>
      <c r="L495" s="32" t="n">
        <v>2016004256</v>
      </c>
      <c r="M495" s="33" t="n">
        <v>43465</v>
      </c>
      <c r="N495" s="34" t="n">
        <v>882.073958333333</v>
      </c>
      <c r="O495" s="35" t="n">
        <v>0.25</v>
      </c>
      <c r="P495" s="36" t="n">
        <v>0.0208333333333333</v>
      </c>
      <c r="Q495" s="37" t="n">
        <v>38.3510416666667</v>
      </c>
      <c r="R495" s="38" t="n">
        <v>920.425</v>
      </c>
      <c r="S495" s="39" t="n">
        <v>920.425</v>
      </c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MG495" s="0"/>
      <c r="AMH495" s="0"/>
      <c r="AMI495" s="0"/>
      <c r="AMJ495" s="0"/>
    </row>
    <row r="496" s="4" customFormat="true" ht="80.6" hidden="false" customHeight="false" outlineLevel="0" collapsed="false">
      <c r="A496" s="23" t="s">
        <v>21</v>
      </c>
      <c r="B496" s="24" t="n">
        <v>9157</v>
      </c>
      <c r="C496" s="25" t="n">
        <f aca="false">VLOOKUP(B496,[1]Planilha8!$X$4:$Y$6629,2,0)</f>
        <v>2042241</v>
      </c>
      <c r="D496" s="26" t="s">
        <v>144</v>
      </c>
      <c r="E496" s="26" t="str">
        <f aca="false">VLOOKUP(B496,[1]Planilha8!$X$4:$Z$6629,3,0)</f>
        <v>T.I.</v>
      </c>
      <c r="F496" s="26" t="str">
        <f aca="false">VLOOKUP(B496,[1]Planilha8!$X$4:$AD$6629,7,0)</f>
        <v>BOM</v>
      </c>
      <c r="G496" s="27" t="n">
        <v>42766</v>
      </c>
      <c r="H496" s="28" t="n">
        <v>1840.85</v>
      </c>
      <c r="I496" s="29" t="s">
        <v>23</v>
      </c>
      <c r="J496" s="30" t="s">
        <v>145</v>
      </c>
      <c r="K496" s="31" t="n">
        <v>16423</v>
      </c>
      <c r="L496" s="32" t="n">
        <v>2016004256</v>
      </c>
      <c r="M496" s="33" t="n">
        <v>43465</v>
      </c>
      <c r="N496" s="34" t="n">
        <v>882.073958333333</v>
      </c>
      <c r="O496" s="35" t="n">
        <v>0.25</v>
      </c>
      <c r="P496" s="36" t="n">
        <v>0.0208333333333333</v>
      </c>
      <c r="Q496" s="37" t="n">
        <v>38.3510416666667</v>
      </c>
      <c r="R496" s="38" t="n">
        <v>920.425</v>
      </c>
      <c r="S496" s="39" t="n">
        <v>920.425</v>
      </c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MG496" s="0"/>
      <c r="AMH496" s="0"/>
      <c r="AMI496" s="0"/>
      <c r="AMJ496" s="0"/>
    </row>
    <row r="497" s="4" customFormat="true" ht="80.6" hidden="false" customHeight="false" outlineLevel="0" collapsed="false">
      <c r="A497" s="23" t="s">
        <v>21</v>
      </c>
      <c r="B497" s="24" t="n">
        <v>9158</v>
      </c>
      <c r="C497" s="25" t="n">
        <f aca="false">VLOOKUP(B497,[1]Planilha8!$X$4:$Y$6629,2,0)</f>
        <v>2042242</v>
      </c>
      <c r="D497" s="26" t="s">
        <v>144</v>
      </c>
      <c r="E497" s="26" t="str">
        <f aca="false">VLOOKUP(B497,[1]Planilha8!$X$4:$Z$6629,3,0)</f>
        <v>T.I.</v>
      </c>
      <c r="F497" s="26" t="str">
        <f aca="false">VLOOKUP(B497,[1]Planilha8!$X$4:$AD$6629,7,0)</f>
        <v>BOM</v>
      </c>
      <c r="G497" s="27" t="n">
        <v>42766</v>
      </c>
      <c r="H497" s="28" t="n">
        <v>1840.85</v>
      </c>
      <c r="I497" s="29" t="s">
        <v>23</v>
      </c>
      <c r="J497" s="30" t="s">
        <v>145</v>
      </c>
      <c r="K497" s="31" t="n">
        <v>16423</v>
      </c>
      <c r="L497" s="32" t="n">
        <v>2016004256</v>
      </c>
      <c r="M497" s="33" t="n">
        <v>43465</v>
      </c>
      <c r="N497" s="34" t="n">
        <v>882.073958333333</v>
      </c>
      <c r="O497" s="35" t="n">
        <v>0.25</v>
      </c>
      <c r="P497" s="36" t="n">
        <v>0.0208333333333333</v>
      </c>
      <c r="Q497" s="37" t="n">
        <v>38.3510416666667</v>
      </c>
      <c r="R497" s="38" t="n">
        <v>920.425</v>
      </c>
      <c r="S497" s="39" t="n">
        <v>920.425</v>
      </c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MG497" s="0"/>
      <c r="AMH497" s="0"/>
      <c r="AMI497" s="0"/>
      <c r="AMJ497" s="0"/>
    </row>
    <row r="498" s="4" customFormat="true" ht="80.6" hidden="false" customHeight="false" outlineLevel="0" collapsed="false">
      <c r="A498" s="23" t="s">
        <v>21</v>
      </c>
      <c r="B498" s="24" t="n">
        <v>9159</v>
      </c>
      <c r="C498" s="25" t="n">
        <f aca="false">VLOOKUP(B498,[1]Planilha8!$X$4:$Y$6629,2,0)</f>
        <v>2042243</v>
      </c>
      <c r="D498" s="26" t="s">
        <v>144</v>
      </c>
      <c r="E498" s="26" t="str">
        <f aca="false">VLOOKUP(B498,[1]Planilha8!$X$4:$Z$6629,3,0)</f>
        <v>T.I.</v>
      </c>
      <c r="F498" s="26" t="str">
        <f aca="false">VLOOKUP(B498,[1]Planilha8!$X$4:$AD$6629,7,0)</f>
        <v>BOM</v>
      </c>
      <c r="G498" s="27" t="n">
        <v>42766</v>
      </c>
      <c r="H498" s="28" t="n">
        <v>1840.85</v>
      </c>
      <c r="I498" s="29" t="s">
        <v>23</v>
      </c>
      <c r="J498" s="30" t="s">
        <v>145</v>
      </c>
      <c r="K498" s="31" t="n">
        <v>16423</v>
      </c>
      <c r="L498" s="32" t="n">
        <v>2016004256</v>
      </c>
      <c r="M498" s="33" t="n">
        <v>43465</v>
      </c>
      <c r="N498" s="34" t="n">
        <v>882.073958333333</v>
      </c>
      <c r="O498" s="35" t="n">
        <v>0.25</v>
      </c>
      <c r="P498" s="36" t="n">
        <v>0.0208333333333333</v>
      </c>
      <c r="Q498" s="37" t="n">
        <v>38.3510416666667</v>
      </c>
      <c r="R498" s="38" t="n">
        <v>920.425</v>
      </c>
      <c r="S498" s="39" t="n">
        <v>920.425</v>
      </c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MG498" s="0"/>
      <c r="AMH498" s="0"/>
      <c r="AMI498" s="0"/>
      <c r="AMJ498" s="0"/>
    </row>
    <row r="499" s="4" customFormat="true" ht="35.6" hidden="false" customHeight="false" outlineLevel="0" collapsed="false">
      <c r="A499" s="23" t="s">
        <v>21</v>
      </c>
      <c r="B499" s="24" t="n">
        <v>9160</v>
      </c>
      <c r="C499" s="25" t="n">
        <f aca="false">VLOOKUP(B499,[1]Planilha8!$X$4:$Y$6629,2,0)</f>
        <v>2042244</v>
      </c>
      <c r="D499" s="26" t="s">
        <v>146</v>
      </c>
      <c r="E499" s="26" t="str">
        <f aca="false">VLOOKUP(B499,[1]Planilha8!$X$4:$Z$6629,3,0)</f>
        <v>T.I.</v>
      </c>
      <c r="F499" s="26" t="str">
        <f aca="false">VLOOKUP(B499,[1]Planilha8!$X$4:$AD$6629,7,0)</f>
        <v>BOM</v>
      </c>
      <c r="G499" s="27" t="n">
        <v>42766</v>
      </c>
      <c r="H499" s="28" t="n">
        <v>340</v>
      </c>
      <c r="I499" s="29" t="s">
        <v>23</v>
      </c>
      <c r="J499" s="30" t="s">
        <v>145</v>
      </c>
      <c r="K499" s="31" t="n">
        <v>16423</v>
      </c>
      <c r="L499" s="32" t="n">
        <v>2016004256</v>
      </c>
      <c r="M499" s="33" t="n">
        <v>43465</v>
      </c>
      <c r="N499" s="34" t="n">
        <v>170.85</v>
      </c>
      <c r="O499" s="35" t="n">
        <v>0.33</v>
      </c>
      <c r="P499" s="36" t="n">
        <v>0.0275</v>
      </c>
      <c r="Q499" s="37" t="n">
        <v>9.35</v>
      </c>
      <c r="R499" s="38" t="n">
        <v>180.2</v>
      </c>
      <c r="S499" s="39" t="n">
        <v>159.8</v>
      </c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MG499" s="0"/>
      <c r="AMH499" s="0"/>
      <c r="AMI499" s="0"/>
      <c r="AMJ499" s="0"/>
    </row>
    <row r="500" s="4" customFormat="true" ht="35.6" hidden="false" customHeight="false" outlineLevel="0" collapsed="false">
      <c r="A500" s="23" t="s">
        <v>21</v>
      </c>
      <c r="B500" s="24" t="n">
        <v>9163</v>
      </c>
      <c r="C500" s="25" t="n">
        <f aca="false">VLOOKUP(B500,[1]Planilha8!$X$4:$Y$6629,2,0)</f>
        <v>2042245</v>
      </c>
      <c r="D500" s="26" t="s">
        <v>146</v>
      </c>
      <c r="E500" s="26" t="str">
        <f aca="false">VLOOKUP(B500,[1]Planilha8!$X$4:$Z$6629,3,0)</f>
        <v>T.I.</v>
      </c>
      <c r="F500" s="26" t="str">
        <f aca="false">VLOOKUP(B500,[1]Planilha8!$X$4:$AD$6629,7,0)</f>
        <v>BOM</v>
      </c>
      <c r="G500" s="27" t="n">
        <v>42766</v>
      </c>
      <c r="H500" s="28" t="n">
        <v>340</v>
      </c>
      <c r="I500" s="29" t="s">
        <v>23</v>
      </c>
      <c r="J500" s="30" t="s">
        <v>145</v>
      </c>
      <c r="K500" s="31" t="n">
        <v>16423</v>
      </c>
      <c r="L500" s="32" t="n">
        <v>2016004256</v>
      </c>
      <c r="M500" s="33" t="n">
        <v>43465</v>
      </c>
      <c r="N500" s="34" t="n">
        <v>170.85</v>
      </c>
      <c r="O500" s="35" t="n">
        <v>0.33</v>
      </c>
      <c r="P500" s="36" t="n">
        <v>0.0275</v>
      </c>
      <c r="Q500" s="37" t="n">
        <v>9.35</v>
      </c>
      <c r="R500" s="38" t="n">
        <v>180.2</v>
      </c>
      <c r="S500" s="39" t="n">
        <v>159.8</v>
      </c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MG500" s="0"/>
      <c r="AMH500" s="0"/>
      <c r="AMI500" s="0"/>
      <c r="AMJ500" s="0"/>
    </row>
    <row r="501" s="4" customFormat="true" ht="35.6" hidden="false" customHeight="false" outlineLevel="0" collapsed="false">
      <c r="A501" s="23" t="s">
        <v>21</v>
      </c>
      <c r="B501" s="24" t="n">
        <v>9164</v>
      </c>
      <c r="C501" s="25" t="n">
        <f aca="false">VLOOKUP(B501,[1]Planilha8!$X$4:$Y$6629,2,0)</f>
        <v>2042246</v>
      </c>
      <c r="D501" s="26" t="s">
        <v>146</v>
      </c>
      <c r="E501" s="26" t="str">
        <f aca="false">VLOOKUP(B501,[1]Planilha8!$X$4:$Z$6629,3,0)</f>
        <v>T.I.</v>
      </c>
      <c r="F501" s="26" t="str">
        <f aca="false">VLOOKUP(B501,[1]Planilha8!$X$4:$AD$6629,7,0)</f>
        <v>BOM</v>
      </c>
      <c r="G501" s="27" t="n">
        <v>42766</v>
      </c>
      <c r="H501" s="28" t="n">
        <v>340</v>
      </c>
      <c r="I501" s="29" t="s">
        <v>23</v>
      </c>
      <c r="J501" s="30" t="s">
        <v>145</v>
      </c>
      <c r="K501" s="31" t="n">
        <v>16423</v>
      </c>
      <c r="L501" s="32" t="n">
        <v>2016004256</v>
      </c>
      <c r="M501" s="33" t="n">
        <v>43465</v>
      </c>
      <c r="N501" s="34" t="n">
        <v>170.85</v>
      </c>
      <c r="O501" s="35" t="n">
        <v>0.33</v>
      </c>
      <c r="P501" s="36" t="n">
        <v>0.0275</v>
      </c>
      <c r="Q501" s="37" t="n">
        <v>9.35</v>
      </c>
      <c r="R501" s="38" t="n">
        <v>180.2</v>
      </c>
      <c r="S501" s="39" t="n">
        <v>159.8</v>
      </c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MG501" s="0"/>
      <c r="AMH501" s="0"/>
      <c r="AMI501" s="0"/>
      <c r="AMJ501" s="0"/>
    </row>
    <row r="502" s="4" customFormat="true" ht="35.6" hidden="false" customHeight="false" outlineLevel="0" collapsed="false">
      <c r="A502" s="23" t="s">
        <v>21</v>
      </c>
      <c r="B502" s="24" t="n">
        <v>9165</v>
      </c>
      <c r="C502" s="25" t="n">
        <f aca="false">VLOOKUP(B502,[1]Planilha8!$X$4:$Y$6629,2,0)</f>
        <v>2042247</v>
      </c>
      <c r="D502" s="26" t="s">
        <v>146</v>
      </c>
      <c r="E502" s="26" t="str">
        <f aca="false">VLOOKUP(B502,[1]Planilha8!$X$4:$Z$6629,3,0)</f>
        <v>T.I.</v>
      </c>
      <c r="F502" s="26" t="str">
        <f aca="false">VLOOKUP(B502,[1]Planilha8!$X$4:$AD$6629,7,0)</f>
        <v>BOM</v>
      </c>
      <c r="G502" s="27" t="n">
        <v>42766</v>
      </c>
      <c r="H502" s="28" t="n">
        <v>340</v>
      </c>
      <c r="I502" s="29" t="s">
        <v>23</v>
      </c>
      <c r="J502" s="30" t="s">
        <v>145</v>
      </c>
      <c r="K502" s="31" t="n">
        <v>16423</v>
      </c>
      <c r="L502" s="32" t="n">
        <v>2016004256</v>
      </c>
      <c r="M502" s="33" t="n">
        <v>43465</v>
      </c>
      <c r="N502" s="34" t="n">
        <v>170.85</v>
      </c>
      <c r="O502" s="35" t="n">
        <v>0.33</v>
      </c>
      <c r="P502" s="36" t="n">
        <v>0.0275</v>
      </c>
      <c r="Q502" s="37" t="n">
        <v>9.35</v>
      </c>
      <c r="R502" s="38" t="n">
        <v>180.2</v>
      </c>
      <c r="S502" s="39" t="n">
        <v>159.8</v>
      </c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MG502" s="0"/>
      <c r="AMH502" s="0"/>
      <c r="AMI502" s="0"/>
      <c r="AMJ502" s="0"/>
    </row>
    <row r="503" s="4" customFormat="true" ht="35.6" hidden="false" customHeight="false" outlineLevel="0" collapsed="false">
      <c r="A503" s="23" t="s">
        <v>21</v>
      </c>
      <c r="B503" s="24" t="n">
        <v>9166</v>
      </c>
      <c r="C503" s="25" t="n">
        <f aca="false">VLOOKUP(B503,[1]Planilha8!$X$4:$Y$6629,2,0)</f>
        <v>2042248</v>
      </c>
      <c r="D503" s="26" t="s">
        <v>146</v>
      </c>
      <c r="E503" s="26" t="str">
        <f aca="false">VLOOKUP(B503,[1]Planilha8!$X$4:$Z$6629,3,0)</f>
        <v>T.I.</v>
      </c>
      <c r="F503" s="26" t="str">
        <f aca="false">VLOOKUP(B503,[1]Planilha8!$X$4:$AD$6629,7,0)</f>
        <v>BOM</v>
      </c>
      <c r="G503" s="27" t="n">
        <v>42766</v>
      </c>
      <c r="H503" s="28" t="n">
        <v>340</v>
      </c>
      <c r="I503" s="29" t="s">
        <v>23</v>
      </c>
      <c r="J503" s="30" t="s">
        <v>145</v>
      </c>
      <c r="K503" s="31" t="n">
        <v>16423</v>
      </c>
      <c r="L503" s="32" t="n">
        <v>2016004256</v>
      </c>
      <c r="M503" s="33" t="n">
        <v>43465</v>
      </c>
      <c r="N503" s="34" t="n">
        <v>170.85</v>
      </c>
      <c r="O503" s="35" t="n">
        <v>0.33</v>
      </c>
      <c r="P503" s="36" t="n">
        <v>0.0275</v>
      </c>
      <c r="Q503" s="37" t="n">
        <v>9.35</v>
      </c>
      <c r="R503" s="38" t="n">
        <v>180.2</v>
      </c>
      <c r="S503" s="39" t="n">
        <v>159.8</v>
      </c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MG503" s="0"/>
      <c r="AMH503" s="0"/>
      <c r="AMI503" s="0"/>
      <c r="AMJ503" s="0"/>
    </row>
    <row r="504" s="4" customFormat="true" ht="58.1" hidden="false" customHeight="false" outlineLevel="0" collapsed="false">
      <c r="A504" s="23" t="s">
        <v>21</v>
      </c>
      <c r="B504" s="24" t="n">
        <v>9192</v>
      </c>
      <c r="C504" s="25" t="n">
        <f aca="false">VLOOKUP(B504,[1]Planilha8!$X$4:$Y$6629,2,0)</f>
        <v>2042250</v>
      </c>
      <c r="D504" s="26" t="s">
        <v>147</v>
      </c>
      <c r="E504" s="26" t="str">
        <f aca="false">VLOOKUP(B504,[1]Planilha8!$X$4:$Z$6629,3,0)</f>
        <v>ADMINISTRAÇÃO - SEDE - ASCOM</v>
      </c>
      <c r="F504" s="26" t="str">
        <f aca="false">VLOOKUP(B504,[1]Planilha8!$X$4:$AD$6629,7,0)</f>
        <v>BOM</v>
      </c>
      <c r="G504" s="27" t="n">
        <v>42787</v>
      </c>
      <c r="H504" s="28" t="n">
        <v>3836</v>
      </c>
      <c r="I504" s="29" t="s">
        <v>23</v>
      </c>
      <c r="J504" s="30" t="s">
        <v>145</v>
      </c>
      <c r="K504" s="31" t="n">
        <v>672624</v>
      </c>
      <c r="L504" s="32" t="n">
        <v>2017000155</v>
      </c>
      <c r="M504" s="33" t="n">
        <v>43465</v>
      </c>
      <c r="N504" s="34" t="n">
        <v>2332.50111111111</v>
      </c>
      <c r="O504" s="35" t="n">
        <v>0.33</v>
      </c>
      <c r="P504" s="36" t="n">
        <v>0.0275</v>
      </c>
      <c r="Q504" s="37" t="n">
        <v>105.49</v>
      </c>
      <c r="R504" s="38" t="n">
        <v>2437.99111111111</v>
      </c>
      <c r="S504" s="39" t="n">
        <v>1398.00888888889</v>
      </c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MG504" s="0"/>
      <c r="AMH504" s="0"/>
      <c r="AMI504" s="0"/>
      <c r="AMJ504" s="0"/>
    </row>
    <row r="505" s="4" customFormat="true" ht="91.85" hidden="false" customHeight="false" outlineLevel="0" collapsed="false">
      <c r="A505" s="23" t="s">
        <v>21</v>
      </c>
      <c r="B505" s="24" t="n">
        <v>9183</v>
      </c>
      <c r="C505" s="25" t="n">
        <f aca="false">VLOOKUP(B505,[1]Planilha8!$X$4:$Y$6629,2,0)</f>
        <v>613721</v>
      </c>
      <c r="D505" s="26" t="s">
        <v>148</v>
      </c>
      <c r="E505" s="26" t="str">
        <f aca="false">VLOOKUP(B505,[1]Planilha8!$X$4:$Z$6629,3,0)</f>
        <v>RECEPÇÃO CENTRAL - TOTEM DE PESQUISA</v>
      </c>
      <c r="F505" s="26" t="str">
        <f aca="false">VLOOKUP(B505,[1]Planilha8!$X$4:$AD$6629,7,0)</f>
        <v>BOM</v>
      </c>
      <c r="G505" s="27" t="n">
        <v>42802</v>
      </c>
      <c r="H505" s="28" t="n">
        <v>634</v>
      </c>
      <c r="I505" s="29" t="s">
        <v>23</v>
      </c>
      <c r="J505" s="30" t="s">
        <v>149</v>
      </c>
      <c r="K505" s="31" t="n">
        <v>53709</v>
      </c>
      <c r="L505" s="32" t="n">
        <v>2016003908</v>
      </c>
      <c r="M505" s="33" t="n">
        <v>43465</v>
      </c>
      <c r="N505" s="34" t="n">
        <v>396.25</v>
      </c>
      <c r="O505" s="35" t="n">
        <v>0.5</v>
      </c>
      <c r="P505" s="36" t="n">
        <v>0.0416666666666667</v>
      </c>
      <c r="Q505" s="37" t="n">
        <v>26.4166666666667</v>
      </c>
      <c r="R505" s="38" t="n">
        <v>422.666666666667</v>
      </c>
      <c r="S505" s="39" t="n">
        <v>211.333333333333</v>
      </c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MG505" s="0"/>
      <c r="AMH505" s="0"/>
      <c r="AMI505" s="0"/>
      <c r="AMJ505" s="0"/>
    </row>
    <row r="506" s="4" customFormat="true" ht="58.1" hidden="false" customHeight="false" outlineLevel="0" collapsed="false">
      <c r="A506" s="23" t="s">
        <v>21</v>
      </c>
      <c r="B506" s="24" t="n">
        <v>9184</v>
      </c>
      <c r="C506" s="25" t="n">
        <f aca="false">VLOOKUP(B506,[1]Planilha8!$X$4:$Y$6629,2,0)</f>
        <v>613722</v>
      </c>
      <c r="D506" s="26" t="s">
        <v>148</v>
      </c>
      <c r="E506" s="26" t="str">
        <f aca="false">VLOOKUP(B506,[1]Planilha8!$X$4:$Z$6629,3,0)</f>
        <v>CTI - TOTEM DE PESQUISA</v>
      </c>
      <c r="F506" s="26" t="str">
        <f aca="false">VLOOKUP(B506,[1]Planilha8!$X$4:$AD$6629,7,0)</f>
        <v>BOM</v>
      </c>
      <c r="G506" s="27" t="n">
        <v>42802</v>
      </c>
      <c r="H506" s="28" t="n">
        <v>634</v>
      </c>
      <c r="I506" s="29" t="s">
        <v>23</v>
      </c>
      <c r="J506" s="30" t="s">
        <v>149</v>
      </c>
      <c r="K506" s="31" t="n">
        <v>53709</v>
      </c>
      <c r="L506" s="32" t="n">
        <v>2016003908</v>
      </c>
      <c r="M506" s="33" t="n">
        <v>43465</v>
      </c>
      <c r="N506" s="34" t="n">
        <v>396.25</v>
      </c>
      <c r="O506" s="35" t="n">
        <v>0.5</v>
      </c>
      <c r="P506" s="36" t="n">
        <v>0.0416666666666667</v>
      </c>
      <c r="Q506" s="37" t="n">
        <v>26.4166666666667</v>
      </c>
      <c r="R506" s="38" t="n">
        <v>422.666666666667</v>
      </c>
      <c r="S506" s="39" t="n">
        <v>211.333333333333</v>
      </c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MG506" s="0"/>
      <c r="AMH506" s="0"/>
      <c r="AMI506" s="0"/>
      <c r="AMJ506" s="0"/>
    </row>
    <row r="507" s="4" customFormat="true" ht="35.6" hidden="false" customHeight="false" outlineLevel="0" collapsed="false">
      <c r="A507" s="23" t="s">
        <v>21</v>
      </c>
      <c r="B507" s="24" t="n">
        <v>9185</v>
      </c>
      <c r="C507" s="25" t="n">
        <f aca="false">VLOOKUP(B507,[1]Planilha8!$X$4:$Y$6629,2,0)</f>
        <v>613723</v>
      </c>
      <c r="D507" s="26" t="s">
        <v>148</v>
      </c>
      <c r="E507" s="26" t="str">
        <f aca="false">VLOOKUP(B507,[1]Planilha8!$X$4:$Z$6629,3,0)</f>
        <v>ASTEC</v>
      </c>
      <c r="F507" s="26" t="str">
        <f aca="false">VLOOKUP(B507,[1]Planilha8!$X$4:$AD$6629,7,0)</f>
        <v>BOM</v>
      </c>
      <c r="G507" s="27" t="n">
        <v>42802</v>
      </c>
      <c r="H507" s="28" t="n">
        <v>634</v>
      </c>
      <c r="I507" s="29" t="s">
        <v>23</v>
      </c>
      <c r="J507" s="30" t="s">
        <v>149</v>
      </c>
      <c r="K507" s="31" t="n">
        <v>53709</v>
      </c>
      <c r="L507" s="32" t="n">
        <v>2016003908</v>
      </c>
      <c r="M507" s="33" t="n">
        <v>43465</v>
      </c>
      <c r="N507" s="34" t="n">
        <v>396.25</v>
      </c>
      <c r="O507" s="35" t="n">
        <v>0.5</v>
      </c>
      <c r="P507" s="36" t="n">
        <v>0.0416666666666667</v>
      </c>
      <c r="Q507" s="37" t="n">
        <v>26.4166666666667</v>
      </c>
      <c r="R507" s="38" t="n">
        <v>422.666666666667</v>
      </c>
      <c r="S507" s="39" t="n">
        <v>211.333333333333</v>
      </c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MG507" s="0"/>
      <c r="AMH507" s="0"/>
      <c r="AMI507" s="0"/>
      <c r="AMJ507" s="0"/>
    </row>
    <row r="508" s="4" customFormat="true" ht="46.85" hidden="false" customHeight="false" outlineLevel="0" collapsed="false">
      <c r="A508" s="23" t="s">
        <v>21</v>
      </c>
      <c r="B508" s="24" t="n">
        <v>9186</v>
      </c>
      <c r="C508" s="25" t="n">
        <f aca="false">VLOOKUP(B508,[1]Planilha8!$X$4:$Y$6629,2,0)</f>
        <v>613724</v>
      </c>
      <c r="D508" s="26" t="s">
        <v>148</v>
      </c>
      <c r="E508" s="26" t="str">
        <f aca="false">VLOOKUP(B508,[1]Planilha8!$X$4:$Z$6629,3,0)</f>
        <v>GALPÃO ALMOXARIFADO</v>
      </c>
      <c r="F508" s="26" t="str">
        <f aca="false">VLOOKUP(B508,[1]Planilha8!$X$4:$AD$6629,7,0)</f>
        <v>RUIM</v>
      </c>
      <c r="G508" s="27" t="n">
        <v>42802</v>
      </c>
      <c r="H508" s="28" t="n">
        <v>634</v>
      </c>
      <c r="I508" s="29" t="s">
        <v>23</v>
      </c>
      <c r="J508" s="30" t="s">
        <v>149</v>
      </c>
      <c r="K508" s="31" t="n">
        <v>53709</v>
      </c>
      <c r="L508" s="32" t="n">
        <v>2016003908</v>
      </c>
      <c r="M508" s="33" t="n">
        <v>43465</v>
      </c>
      <c r="N508" s="34" t="n">
        <v>396.25</v>
      </c>
      <c r="O508" s="35" t="n">
        <v>0.5</v>
      </c>
      <c r="P508" s="36" t="n">
        <v>0.0416666666666667</v>
      </c>
      <c r="Q508" s="37" t="n">
        <v>26.4166666666667</v>
      </c>
      <c r="R508" s="38" t="n">
        <v>422.666666666667</v>
      </c>
      <c r="S508" s="39" t="n">
        <v>211.333333333333</v>
      </c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MG508" s="0"/>
      <c r="AMH508" s="0"/>
      <c r="AMI508" s="0"/>
      <c r="AMJ508" s="0"/>
    </row>
    <row r="509" s="4" customFormat="true" ht="69.35" hidden="false" customHeight="false" outlineLevel="0" collapsed="false">
      <c r="A509" s="23" t="s">
        <v>21</v>
      </c>
      <c r="B509" s="24" t="n">
        <v>9187</v>
      </c>
      <c r="C509" s="25" t="n">
        <f aca="false">VLOOKUP(B509,[1]Planilha8!$X$4:$Y$6629,2,0)</f>
        <v>613725</v>
      </c>
      <c r="D509" s="26" t="s">
        <v>148</v>
      </c>
      <c r="E509" s="26" t="str">
        <f aca="false">VLOOKUP(B509,[1]Planilha8!$X$4:$Z$6629,3,0)</f>
        <v>AMBULATORIO - TOTEM DE SENHA</v>
      </c>
      <c r="F509" s="26" t="str">
        <f aca="false">VLOOKUP(B509,[1]Planilha8!$X$4:$AD$6629,7,0)</f>
        <v>BOM</v>
      </c>
      <c r="G509" s="27" t="n">
        <v>42802</v>
      </c>
      <c r="H509" s="28" t="n">
        <v>634</v>
      </c>
      <c r="I509" s="29" t="s">
        <v>23</v>
      </c>
      <c r="J509" s="30" t="s">
        <v>149</v>
      </c>
      <c r="K509" s="31" t="n">
        <v>53709</v>
      </c>
      <c r="L509" s="32" t="n">
        <v>2016003908</v>
      </c>
      <c r="M509" s="33" t="n">
        <v>43465</v>
      </c>
      <c r="N509" s="34" t="n">
        <v>396.25</v>
      </c>
      <c r="O509" s="35" t="n">
        <v>0.5</v>
      </c>
      <c r="P509" s="36" t="n">
        <v>0.0416666666666667</v>
      </c>
      <c r="Q509" s="37" t="n">
        <v>26.4166666666667</v>
      </c>
      <c r="R509" s="38" t="n">
        <v>422.666666666667</v>
      </c>
      <c r="S509" s="39" t="n">
        <v>211.333333333333</v>
      </c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MG509" s="0"/>
      <c r="AMH509" s="0"/>
      <c r="AMI509" s="0"/>
      <c r="AMJ509" s="0"/>
    </row>
    <row r="510" s="4" customFormat="true" ht="69.35" hidden="false" customHeight="false" outlineLevel="0" collapsed="false">
      <c r="A510" s="23" t="s">
        <v>21</v>
      </c>
      <c r="B510" s="24" t="n">
        <v>9188</v>
      </c>
      <c r="C510" s="25" t="n">
        <f aca="false">VLOOKUP(B510,[1]Planilha8!$X$4:$Y$6629,2,0)</f>
        <v>613726</v>
      </c>
      <c r="D510" s="26" t="s">
        <v>148</v>
      </c>
      <c r="E510" s="26" t="str">
        <f aca="false">VLOOKUP(B510,[1]Planilha8!$X$4:$Z$6629,3,0)</f>
        <v>APOIO E DIAG - TOTEM DE PESQUISA</v>
      </c>
      <c r="F510" s="26" t="str">
        <f aca="false">VLOOKUP(B510,[1]Planilha8!$X$4:$AD$6629,7,0)</f>
        <v>BOM</v>
      </c>
      <c r="G510" s="27" t="n">
        <v>42802</v>
      </c>
      <c r="H510" s="28" t="n">
        <v>634</v>
      </c>
      <c r="I510" s="29" t="s">
        <v>23</v>
      </c>
      <c r="J510" s="30" t="s">
        <v>149</v>
      </c>
      <c r="K510" s="31" t="n">
        <v>53709</v>
      </c>
      <c r="L510" s="32" t="n">
        <v>2016003908</v>
      </c>
      <c r="M510" s="33" t="n">
        <v>43465</v>
      </c>
      <c r="N510" s="34" t="n">
        <v>396.25</v>
      </c>
      <c r="O510" s="35" t="n">
        <v>0.5</v>
      </c>
      <c r="P510" s="36" t="n">
        <v>0.0416666666666667</v>
      </c>
      <c r="Q510" s="37" t="n">
        <v>26.4166666666667</v>
      </c>
      <c r="R510" s="38" t="n">
        <v>422.666666666667</v>
      </c>
      <c r="S510" s="39" t="n">
        <v>211.333333333333</v>
      </c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MG510" s="0"/>
      <c r="AMH510" s="0"/>
      <c r="AMI510" s="0"/>
      <c r="AMJ510" s="0"/>
    </row>
    <row r="511" s="4" customFormat="true" ht="58.1" hidden="false" customHeight="false" outlineLevel="0" collapsed="false">
      <c r="A511" s="23" t="s">
        <v>21</v>
      </c>
      <c r="B511" s="24" t="n">
        <v>9189</v>
      </c>
      <c r="C511" s="25" t="n">
        <f aca="false">VLOOKUP(B511,[1]Planilha8!$X$4:$Y$6629,2,0)</f>
        <v>613727</v>
      </c>
      <c r="D511" s="26" t="s">
        <v>148</v>
      </c>
      <c r="E511" s="26" t="str">
        <f aca="false">VLOOKUP(B511,[1]Planilha8!$X$4:$Z$6629,3,0)</f>
        <v>APOIO E DIAG - TOTEM DE SENHA</v>
      </c>
      <c r="F511" s="26" t="str">
        <f aca="false">VLOOKUP(B511,[1]Planilha8!$X$4:$AD$6629,7,0)</f>
        <v>BOM</v>
      </c>
      <c r="G511" s="27" t="n">
        <v>42802</v>
      </c>
      <c r="H511" s="28" t="n">
        <v>634</v>
      </c>
      <c r="I511" s="29" t="s">
        <v>23</v>
      </c>
      <c r="J511" s="30" t="s">
        <v>149</v>
      </c>
      <c r="K511" s="31" t="n">
        <v>53709</v>
      </c>
      <c r="L511" s="32" t="n">
        <v>2016003908</v>
      </c>
      <c r="M511" s="33" t="n">
        <v>43465</v>
      </c>
      <c r="N511" s="34" t="n">
        <v>396.25</v>
      </c>
      <c r="O511" s="35" t="n">
        <v>0.5</v>
      </c>
      <c r="P511" s="36" t="n">
        <v>0.0416666666666667</v>
      </c>
      <c r="Q511" s="37" t="n">
        <v>26.4166666666667</v>
      </c>
      <c r="R511" s="38" t="n">
        <v>422.666666666667</v>
      </c>
      <c r="S511" s="39" t="n">
        <v>211.333333333333</v>
      </c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MG511" s="0"/>
      <c r="AMH511" s="0"/>
      <c r="AMI511" s="0"/>
      <c r="AMJ511" s="0"/>
    </row>
    <row r="512" s="4" customFormat="true" ht="80.6" hidden="false" customHeight="false" outlineLevel="0" collapsed="false">
      <c r="A512" s="23" t="s">
        <v>21</v>
      </c>
      <c r="B512" s="24" t="n">
        <v>9190</v>
      </c>
      <c r="C512" s="25" t="n">
        <f aca="false">VLOOKUP(B512,[1]Planilha8!$X$4:$Y$6629,2,0)</f>
        <v>613728</v>
      </c>
      <c r="D512" s="26" t="s">
        <v>148</v>
      </c>
      <c r="E512" s="26" t="str">
        <f aca="false">VLOOKUP(B512,[1]Planilha8!$X$4:$Z$6629,3,0)</f>
        <v>AMBULATORIO - TOTEM DE PESQUISA</v>
      </c>
      <c r="F512" s="26" t="str">
        <f aca="false">VLOOKUP(B512,[1]Planilha8!$X$4:$AD$6629,7,0)</f>
        <v>BOM</v>
      </c>
      <c r="G512" s="27" t="n">
        <v>42802</v>
      </c>
      <c r="H512" s="28" t="n">
        <v>634</v>
      </c>
      <c r="I512" s="29" t="s">
        <v>23</v>
      </c>
      <c r="J512" s="30" t="s">
        <v>149</v>
      </c>
      <c r="K512" s="31" t="n">
        <v>53709</v>
      </c>
      <c r="L512" s="32" t="n">
        <v>2016003908</v>
      </c>
      <c r="M512" s="33" t="n">
        <v>43465</v>
      </c>
      <c r="N512" s="34" t="n">
        <v>396.25</v>
      </c>
      <c r="O512" s="35" t="n">
        <v>0.5</v>
      </c>
      <c r="P512" s="36" t="n">
        <v>0.0416666666666667</v>
      </c>
      <c r="Q512" s="37" t="n">
        <v>26.4166666666667</v>
      </c>
      <c r="R512" s="38" t="n">
        <v>422.666666666667</v>
      </c>
      <c r="S512" s="39" t="n">
        <v>211.333333333333</v>
      </c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MG512" s="0"/>
      <c r="AMH512" s="0"/>
      <c r="AMI512" s="0"/>
      <c r="AMJ512" s="0"/>
    </row>
    <row r="513" s="4" customFormat="true" ht="35.6" hidden="false" customHeight="false" outlineLevel="0" collapsed="false">
      <c r="A513" s="23" t="s">
        <v>21</v>
      </c>
      <c r="B513" s="24" t="n">
        <v>9194</v>
      </c>
      <c r="C513" s="25" t="n">
        <f aca="false">VLOOKUP(B513,[1]Planilha8!$X$4:$Y$6629,2,0)</f>
        <v>613729</v>
      </c>
      <c r="D513" s="26" t="s">
        <v>150</v>
      </c>
      <c r="E513" s="26" t="str">
        <f aca="false">VLOOKUP(B513,[1]Planilha8!$X$4:$Z$6629,3,0)</f>
        <v>CLÍNICA CIRÚRGICA</v>
      </c>
      <c r="F513" s="26" t="str">
        <f aca="false">VLOOKUP(B513,[1]Planilha8!$X$4:$AD$6629,7,0)</f>
        <v>BOM</v>
      </c>
      <c r="G513" s="27" t="n">
        <v>42802</v>
      </c>
      <c r="H513" s="28" t="n">
        <v>1714</v>
      </c>
      <c r="I513" s="29" t="s">
        <v>23</v>
      </c>
      <c r="J513" s="30" t="s">
        <v>73</v>
      </c>
      <c r="K513" s="31" t="n">
        <v>90867</v>
      </c>
      <c r="L513" s="32" t="n">
        <v>2016001786</v>
      </c>
      <c r="M513" s="33" t="n">
        <v>43465</v>
      </c>
      <c r="N513" s="34" t="n">
        <v>804.151666666667</v>
      </c>
      <c r="O513" s="35" t="n">
        <v>0.33</v>
      </c>
      <c r="P513" s="36" t="n">
        <v>0.0275</v>
      </c>
      <c r="Q513" s="37" t="n">
        <v>47.135</v>
      </c>
      <c r="R513" s="38" t="n">
        <v>851.286666666667</v>
      </c>
      <c r="S513" s="39" t="n">
        <v>862.713333333333</v>
      </c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MG513" s="0"/>
      <c r="AMH513" s="0"/>
      <c r="AMI513" s="0"/>
      <c r="AMJ513" s="0"/>
    </row>
    <row r="514" s="4" customFormat="true" ht="35.6" hidden="false" customHeight="false" outlineLevel="0" collapsed="false">
      <c r="A514" s="23" t="s">
        <v>21</v>
      </c>
      <c r="B514" s="24" t="n">
        <v>9195</v>
      </c>
      <c r="C514" s="25" t="n">
        <f aca="false">VLOOKUP(B514,[1]Planilha8!$X$4:$Y$6629,2,0)</f>
        <v>613730</v>
      </c>
      <c r="D514" s="26" t="s">
        <v>150</v>
      </c>
      <c r="E514" s="26" t="str">
        <f aca="false">VLOOKUP(B514,[1]Planilha8!$X$4:$Z$6629,3,0)</f>
        <v>CLÍNICA CIRÚRGICA</v>
      </c>
      <c r="F514" s="26" t="str">
        <f aca="false">VLOOKUP(B514,[1]Planilha8!$X$4:$AD$6629,7,0)</f>
        <v>BOM</v>
      </c>
      <c r="G514" s="27" t="n">
        <v>42802</v>
      </c>
      <c r="H514" s="28" t="n">
        <v>1714</v>
      </c>
      <c r="I514" s="29" t="s">
        <v>23</v>
      </c>
      <c r="J514" s="30" t="s">
        <v>73</v>
      </c>
      <c r="K514" s="31" t="n">
        <v>90867</v>
      </c>
      <c r="L514" s="32" t="n">
        <v>2016001786</v>
      </c>
      <c r="M514" s="33" t="n">
        <v>43465</v>
      </c>
      <c r="N514" s="34" t="n">
        <v>804.151666666667</v>
      </c>
      <c r="O514" s="35" t="n">
        <v>0.33</v>
      </c>
      <c r="P514" s="36" t="n">
        <v>0.0275</v>
      </c>
      <c r="Q514" s="37" t="n">
        <v>47.135</v>
      </c>
      <c r="R514" s="38" t="n">
        <v>851.286666666667</v>
      </c>
      <c r="S514" s="39" t="n">
        <v>862.713333333333</v>
      </c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MG514" s="0"/>
      <c r="AMH514" s="0"/>
      <c r="AMI514" s="0"/>
      <c r="AMJ514" s="0"/>
    </row>
    <row r="515" s="4" customFormat="true" ht="35.6" hidden="false" customHeight="false" outlineLevel="0" collapsed="false">
      <c r="A515" s="23" t="s">
        <v>21</v>
      </c>
      <c r="B515" s="24" t="n">
        <v>9196</v>
      </c>
      <c r="C515" s="25" t="n">
        <f aca="false">VLOOKUP(B515,[1]Planilha8!$X$4:$Y$6629,2,0)</f>
        <v>613731</v>
      </c>
      <c r="D515" s="26" t="s">
        <v>150</v>
      </c>
      <c r="E515" s="26" t="str">
        <f aca="false">VLOOKUP(B515,[1]Planilha8!$X$4:$Z$6629,3,0)</f>
        <v>CLÍNICA CIRÚRGICA</v>
      </c>
      <c r="F515" s="26" t="str">
        <f aca="false">VLOOKUP(B515,[1]Planilha8!$X$4:$AD$6629,7,0)</f>
        <v>BOM</v>
      </c>
      <c r="G515" s="27" t="n">
        <v>42802</v>
      </c>
      <c r="H515" s="28" t="n">
        <v>1714</v>
      </c>
      <c r="I515" s="29" t="s">
        <v>23</v>
      </c>
      <c r="J515" s="30" t="s">
        <v>73</v>
      </c>
      <c r="K515" s="31" t="n">
        <v>90867</v>
      </c>
      <c r="L515" s="32" t="n">
        <v>2016001786</v>
      </c>
      <c r="M515" s="33" t="n">
        <v>43465</v>
      </c>
      <c r="N515" s="34" t="n">
        <v>804.151666666667</v>
      </c>
      <c r="O515" s="35" t="n">
        <v>0.33</v>
      </c>
      <c r="P515" s="36" t="n">
        <v>0.0275</v>
      </c>
      <c r="Q515" s="37" t="n">
        <v>47.135</v>
      </c>
      <c r="R515" s="38" t="n">
        <v>851.286666666667</v>
      </c>
      <c r="S515" s="39" t="n">
        <v>862.713333333333</v>
      </c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MG515" s="0"/>
      <c r="AMH515" s="0"/>
      <c r="AMI515" s="0"/>
      <c r="AMJ515" s="0"/>
    </row>
    <row r="516" s="4" customFormat="true" ht="35.6" hidden="false" customHeight="false" outlineLevel="0" collapsed="false">
      <c r="A516" s="23" t="s">
        <v>21</v>
      </c>
      <c r="B516" s="24" t="n">
        <v>9197</v>
      </c>
      <c r="C516" s="25" t="n">
        <f aca="false">VLOOKUP(B516,[1]Planilha8!$X$4:$Y$6629,2,0)</f>
        <v>613732</v>
      </c>
      <c r="D516" s="26" t="s">
        <v>150</v>
      </c>
      <c r="E516" s="26" t="str">
        <f aca="false">VLOOKUP(B516,[1]Planilha8!$X$4:$Z$6629,3,0)</f>
        <v>TRANSPLANTE</v>
      </c>
      <c r="F516" s="26" t="str">
        <f aca="false">VLOOKUP(B516,[1]Planilha8!$X$4:$AD$6629,7,0)</f>
        <v>BOM</v>
      </c>
      <c r="G516" s="27" t="n">
        <v>42802</v>
      </c>
      <c r="H516" s="28" t="n">
        <v>1714</v>
      </c>
      <c r="I516" s="29" t="s">
        <v>23</v>
      </c>
      <c r="J516" s="30" t="s">
        <v>73</v>
      </c>
      <c r="K516" s="31" t="n">
        <v>90867</v>
      </c>
      <c r="L516" s="32" t="n">
        <v>2016001786</v>
      </c>
      <c r="M516" s="33" t="n">
        <v>43465</v>
      </c>
      <c r="N516" s="34" t="n">
        <v>804.151666666667</v>
      </c>
      <c r="O516" s="35" t="n">
        <v>0.33</v>
      </c>
      <c r="P516" s="36" t="n">
        <v>0.0275</v>
      </c>
      <c r="Q516" s="37" t="n">
        <v>47.135</v>
      </c>
      <c r="R516" s="38" t="n">
        <v>851.286666666667</v>
      </c>
      <c r="S516" s="39" t="n">
        <v>862.713333333333</v>
      </c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MG516" s="0"/>
      <c r="AMH516" s="0"/>
      <c r="AMI516" s="0"/>
      <c r="AMJ516" s="0"/>
    </row>
    <row r="517" s="4" customFormat="true" ht="35.6" hidden="false" customHeight="false" outlineLevel="0" collapsed="false">
      <c r="A517" s="23" t="s">
        <v>21</v>
      </c>
      <c r="B517" s="24" t="n">
        <v>9198</v>
      </c>
      <c r="C517" s="25" t="n">
        <f aca="false">VLOOKUP(B517,[1]Planilha8!$X$4:$Y$6629,2,0)</f>
        <v>613733</v>
      </c>
      <c r="D517" s="26" t="s">
        <v>150</v>
      </c>
      <c r="E517" s="26" t="str">
        <f aca="false">VLOOKUP(B517,[1]Planilha8!$X$4:$Z$6629,3,0)</f>
        <v>CLÍNICA MÉDICA</v>
      </c>
      <c r="F517" s="26" t="str">
        <f aca="false">VLOOKUP(B517,[1]Planilha8!$X$4:$AD$6629,7,0)</f>
        <v>BOM</v>
      </c>
      <c r="G517" s="27" t="n">
        <v>42802</v>
      </c>
      <c r="H517" s="28" t="n">
        <v>1714</v>
      </c>
      <c r="I517" s="29" t="s">
        <v>23</v>
      </c>
      <c r="J517" s="30" t="s">
        <v>73</v>
      </c>
      <c r="K517" s="31" t="n">
        <v>90867</v>
      </c>
      <c r="L517" s="32" t="n">
        <v>2016001786</v>
      </c>
      <c r="M517" s="33" t="n">
        <v>43465</v>
      </c>
      <c r="N517" s="34" t="n">
        <v>804.151666666667</v>
      </c>
      <c r="O517" s="35" t="n">
        <v>0.33</v>
      </c>
      <c r="P517" s="36" t="n">
        <v>0.0275</v>
      </c>
      <c r="Q517" s="37" t="n">
        <v>47.135</v>
      </c>
      <c r="R517" s="38" t="n">
        <v>851.286666666667</v>
      </c>
      <c r="S517" s="39" t="n">
        <v>862.713333333333</v>
      </c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MG517" s="0"/>
      <c r="AMH517" s="0"/>
      <c r="AMI517" s="0"/>
      <c r="AMJ517" s="0"/>
    </row>
    <row r="518" s="4" customFormat="true" ht="35.6" hidden="false" customHeight="false" outlineLevel="0" collapsed="false">
      <c r="A518" s="23" t="s">
        <v>21</v>
      </c>
      <c r="B518" s="24" t="n">
        <v>9199</v>
      </c>
      <c r="C518" s="25" t="n">
        <f aca="false">VLOOKUP(B518,[1]Planilha8!$X$4:$Y$6629,2,0)</f>
        <v>613734</v>
      </c>
      <c r="D518" s="26" t="s">
        <v>150</v>
      </c>
      <c r="E518" s="26" t="str">
        <f aca="false">VLOOKUP(B518,[1]Planilha8!$X$4:$Z$6629,3,0)</f>
        <v>DIÁLISE</v>
      </c>
      <c r="F518" s="26" t="str">
        <f aca="false">VLOOKUP(B518,[1]Planilha8!$X$4:$AD$6629,7,0)</f>
        <v>BOM</v>
      </c>
      <c r="G518" s="27" t="n">
        <v>42802</v>
      </c>
      <c r="H518" s="28" t="n">
        <v>1714</v>
      </c>
      <c r="I518" s="29" t="s">
        <v>23</v>
      </c>
      <c r="J518" s="30" t="s">
        <v>73</v>
      </c>
      <c r="K518" s="31" t="n">
        <v>90867</v>
      </c>
      <c r="L518" s="32" t="n">
        <v>2016001786</v>
      </c>
      <c r="M518" s="33" t="n">
        <v>43465</v>
      </c>
      <c r="N518" s="34" t="n">
        <v>804.151666666667</v>
      </c>
      <c r="O518" s="35" t="n">
        <v>0.33</v>
      </c>
      <c r="P518" s="36" t="n">
        <v>0.0275</v>
      </c>
      <c r="Q518" s="37" t="n">
        <v>47.135</v>
      </c>
      <c r="R518" s="38" t="n">
        <v>851.286666666667</v>
      </c>
      <c r="S518" s="39" t="n">
        <v>862.713333333333</v>
      </c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MG518" s="0"/>
      <c r="AMH518" s="0"/>
      <c r="AMI518" s="0"/>
      <c r="AMJ518" s="0"/>
    </row>
    <row r="519" s="4" customFormat="true" ht="46.85" hidden="false" customHeight="false" outlineLevel="0" collapsed="false">
      <c r="A519" s="23" t="s">
        <v>21</v>
      </c>
      <c r="B519" s="24" t="n">
        <v>9200</v>
      </c>
      <c r="C519" s="25" t="n">
        <f aca="false">VLOOKUP(B519,[1]Planilha8!$X$4:$Y$6629,2,0)</f>
        <v>614180</v>
      </c>
      <c r="D519" s="26" t="s">
        <v>138</v>
      </c>
      <c r="E519" s="26" t="str">
        <f aca="false">VLOOKUP(B519,[1]Planilha8!$X$4:$Z$6629,3,0)</f>
        <v>GALPÃO ALMOXARIFADO</v>
      </c>
      <c r="F519" s="26" t="str">
        <f aca="false">VLOOKUP(B519,[1]Planilha8!$X$4:$AD$6629,7,0)</f>
        <v>RUIM</v>
      </c>
      <c r="G519" s="27" t="n">
        <v>42802</v>
      </c>
      <c r="H519" s="28" t="n">
        <v>505</v>
      </c>
      <c r="I519" s="29" t="s">
        <v>23</v>
      </c>
      <c r="J519" s="30" t="s">
        <v>137</v>
      </c>
      <c r="K519" s="31" t="n">
        <v>109212</v>
      </c>
      <c r="L519" s="32" t="n">
        <v>2017000310</v>
      </c>
      <c r="M519" s="33" t="n">
        <v>43465</v>
      </c>
      <c r="N519" s="34" t="n">
        <v>315.625</v>
      </c>
      <c r="O519" s="35" t="n">
        <v>0.5</v>
      </c>
      <c r="P519" s="36" t="n">
        <v>0.0416666666666667</v>
      </c>
      <c r="Q519" s="37" t="n">
        <v>21.0416666666667</v>
      </c>
      <c r="R519" s="38" t="n">
        <v>336.666666666667</v>
      </c>
      <c r="S519" s="39" t="n">
        <v>168.333333333333</v>
      </c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MG519" s="0"/>
      <c r="AMH519" s="0"/>
      <c r="AMI519" s="0"/>
      <c r="AMJ519" s="0"/>
    </row>
    <row r="520" s="4" customFormat="true" ht="58.1" hidden="false" customHeight="false" outlineLevel="0" collapsed="false">
      <c r="A520" s="23" t="s">
        <v>21</v>
      </c>
      <c r="B520" s="24" t="n">
        <v>9201</v>
      </c>
      <c r="C520" s="25" t="n">
        <f aca="false">VLOOKUP(B520,[1]Planilha8!$X$4:$Y$6629,2,0)</f>
        <v>614179</v>
      </c>
      <c r="D520" s="26" t="s">
        <v>151</v>
      </c>
      <c r="E520" s="26" t="str">
        <f aca="false">VLOOKUP(B520,[1]Planilha8!$X$4:$Z$6629,3,0)</f>
        <v>ADMINISTRAÇÃO - SEDE - ASTEC</v>
      </c>
      <c r="F520" s="26" t="str">
        <f aca="false">VLOOKUP(B520,[1]Planilha8!$X$4:$AD$6629,7,0)</f>
        <v>BOM</v>
      </c>
      <c r="G520" s="27" t="n">
        <v>42802</v>
      </c>
      <c r="H520" s="28" t="n">
        <v>145</v>
      </c>
      <c r="I520" s="29" t="s">
        <v>23</v>
      </c>
      <c r="J520" s="30" t="s">
        <v>137</v>
      </c>
      <c r="K520" s="31" t="n">
        <v>109212</v>
      </c>
      <c r="L520" s="32" t="n">
        <v>2017000310</v>
      </c>
      <c r="M520" s="33" t="n">
        <v>43465</v>
      </c>
      <c r="N520" s="34" t="n">
        <v>68.0291666666666</v>
      </c>
      <c r="O520" s="35" t="n">
        <v>0.33</v>
      </c>
      <c r="P520" s="36" t="n">
        <v>0.0275</v>
      </c>
      <c r="Q520" s="37" t="n">
        <v>3.9875</v>
      </c>
      <c r="R520" s="38" t="n">
        <v>72.0166666666666</v>
      </c>
      <c r="S520" s="39" t="n">
        <v>72.9833333333334</v>
      </c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MG520" s="0"/>
      <c r="AMH520" s="0"/>
      <c r="AMI520" s="0"/>
      <c r="AMJ520" s="0"/>
    </row>
    <row r="521" s="4" customFormat="true" ht="35.6" hidden="false" customHeight="false" outlineLevel="0" collapsed="false">
      <c r="A521" s="23" t="s">
        <v>21</v>
      </c>
      <c r="B521" s="24" t="n">
        <v>9202</v>
      </c>
      <c r="C521" s="25" t="n">
        <f aca="false">VLOOKUP(B521,[1]Planilha8!$X$4:$Y$6629,2,0)</f>
        <v>614178</v>
      </c>
      <c r="D521" s="26" t="s">
        <v>151</v>
      </c>
      <c r="E521" s="26" t="str">
        <f aca="false">VLOOKUP(B521,[1]Planilha8!$X$4:$Z$6629,3,0)</f>
        <v>T.I.</v>
      </c>
      <c r="F521" s="26" t="str">
        <f aca="false">VLOOKUP(B521,[1]Planilha8!$X$4:$AD$6629,7,0)</f>
        <v>BOM</v>
      </c>
      <c r="G521" s="27" t="n">
        <v>42802</v>
      </c>
      <c r="H521" s="28" t="n">
        <v>145</v>
      </c>
      <c r="I521" s="29" t="s">
        <v>23</v>
      </c>
      <c r="J521" s="30" t="s">
        <v>137</v>
      </c>
      <c r="K521" s="31" t="n">
        <v>109212</v>
      </c>
      <c r="L521" s="32" t="n">
        <v>2017000310</v>
      </c>
      <c r="M521" s="33" t="n">
        <v>43465</v>
      </c>
      <c r="N521" s="34" t="n">
        <v>68.0291666666666</v>
      </c>
      <c r="O521" s="35" t="n">
        <v>0.33</v>
      </c>
      <c r="P521" s="36" t="n">
        <v>0.0275</v>
      </c>
      <c r="Q521" s="37" t="n">
        <v>3.9875</v>
      </c>
      <c r="R521" s="38" t="n">
        <v>72.0166666666666</v>
      </c>
      <c r="S521" s="39" t="n">
        <v>72.9833333333334</v>
      </c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MG521" s="0"/>
      <c r="AMH521" s="0"/>
      <c r="AMI521" s="0"/>
      <c r="AMJ521" s="0"/>
    </row>
    <row r="522" s="4" customFormat="true" ht="35.6" hidden="false" customHeight="false" outlineLevel="0" collapsed="false">
      <c r="A522" s="23" t="s">
        <v>21</v>
      </c>
      <c r="B522" s="24" t="n">
        <v>9203</v>
      </c>
      <c r="C522" s="25" t="n">
        <f aca="false">VLOOKUP(B522,[1]Planilha8!$X$4:$Y$6629,2,0)</f>
        <v>614177</v>
      </c>
      <c r="D522" s="26" t="s">
        <v>151</v>
      </c>
      <c r="E522" s="26" t="str">
        <f aca="false">VLOOKUP(B522,[1]Planilha8!$X$4:$Z$6629,3,0)</f>
        <v>T.I.</v>
      </c>
      <c r="F522" s="26" t="str">
        <f aca="false">VLOOKUP(B522,[1]Planilha8!$X$4:$AD$6629,7,0)</f>
        <v>BOM</v>
      </c>
      <c r="G522" s="27" t="n">
        <v>42802</v>
      </c>
      <c r="H522" s="28" t="n">
        <v>145</v>
      </c>
      <c r="I522" s="29" t="s">
        <v>23</v>
      </c>
      <c r="J522" s="30" t="s">
        <v>137</v>
      </c>
      <c r="K522" s="31" t="n">
        <v>109212</v>
      </c>
      <c r="L522" s="32" t="n">
        <v>2017000310</v>
      </c>
      <c r="M522" s="33" t="n">
        <v>43465</v>
      </c>
      <c r="N522" s="34" t="n">
        <v>68.0291666666666</v>
      </c>
      <c r="O522" s="35" t="n">
        <v>0.33</v>
      </c>
      <c r="P522" s="36" t="n">
        <v>0.0275</v>
      </c>
      <c r="Q522" s="37" t="n">
        <v>3.9875</v>
      </c>
      <c r="R522" s="38" t="n">
        <v>72.0166666666666</v>
      </c>
      <c r="S522" s="39" t="n">
        <v>72.9833333333334</v>
      </c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MG522" s="0"/>
      <c r="AMH522" s="0"/>
      <c r="AMI522" s="0"/>
      <c r="AMJ522" s="0"/>
    </row>
    <row r="523" s="4" customFormat="true" ht="58.1" hidden="false" customHeight="false" outlineLevel="0" collapsed="false">
      <c r="A523" s="23" t="s">
        <v>21</v>
      </c>
      <c r="B523" s="24" t="n">
        <v>9255</v>
      </c>
      <c r="C523" s="25" t="n">
        <f aca="false">VLOOKUP(B523,[1]Planilha8!$X$4:$Y$6629,2,0)</f>
        <v>2042251</v>
      </c>
      <c r="D523" s="26" t="s">
        <v>152</v>
      </c>
      <c r="E523" s="26" t="str">
        <f aca="false">VLOOKUP(B523,[1]Planilha8!$X$4:$Z$6629,3,0)</f>
        <v>SALA DE TECNOLOGIA - ADM</v>
      </c>
      <c r="F523" s="26" t="str">
        <f aca="false">VLOOKUP(B523,[1]Planilha8!$X$4:$AD$6629,7,0)</f>
        <v>BOM</v>
      </c>
      <c r="G523" s="27" t="n">
        <v>42825</v>
      </c>
      <c r="H523" s="28" t="n">
        <v>6994.52</v>
      </c>
      <c r="I523" s="29" t="s">
        <v>23</v>
      </c>
      <c r="J523" s="30" t="s">
        <v>153</v>
      </c>
      <c r="K523" s="31" t="n">
        <v>6210164</v>
      </c>
      <c r="L523" s="32" t="n">
        <v>2016004646</v>
      </c>
      <c r="M523" s="33" t="n">
        <v>43465</v>
      </c>
      <c r="N523" s="34" t="n">
        <v>2574.37194444445</v>
      </c>
      <c r="O523" s="35" t="n">
        <v>0.25</v>
      </c>
      <c r="P523" s="36" t="n">
        <v>0.0208333333333333</v>
      </c>
      <c r="Q523" s="37" t="n">
        <v>145.719166666667</v>
      </c>
      <c r="R523" s="38" t="n">
        <v>2720.09111111111</v>
      </c>
      <c r="S523" s="39" t="n">
        <v>4274.42888888889</v>
      </c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MG523" s="0"/>
      <c r="AMH523" s="0"/>
      <c r="AMI523" s="0"/>
      <c r="AMJ523" s="0"/>
    </row>
    <row r="524" s="4" customFormat="true" ht="46.85" hidden="false" customHeight="false" outlineLevel="0" collapsed="false">
      <c r="A524" s="23" t="s">
        <v>21</v>
      </c>
      <c r="B524" s="24" t="n">
        <v>9256</v>
      </c>
      <c r="C524" s="25" t="n">
        <f aca="false">VLOOKUP(B524,[1]Planilha8!$X$4:$Y$6629,2,0)</f>
        <v>2042252</v>
      </c>
      <c r="D524" s="26" t="s">
        <v>154</v>
      </c>
      <c r="E524" s="26" t="str">
        <f aca="false">VLOOKUP(B524,[1]Planilha8!$X$4:$Z$6629,3,0)</f>
        <v>T.I.</v>
      </c>
      <c r="F524" s="26" t="str">
        <f aca="false">VLOOKUP(B524,[1]Planilha8!$X$4:$AD$6629,7,0)</f>
        <v>BOM</v>
      </c>
      <c r="G524" s="27" t="n">
        <v>42825</v>
      </c>
      <c r="H524" s="28" t="n">
        <v>14499.16</v>
      </c>
      <c r="I524" s="29" t="s">
        <v>23</v>
      </c>
      <c r="J524" s="30" t="s">
        <v>153</v>
      </c>
      <c r="K524" s="31" t="n">
        <v>6201718</v>
      </c>
      <c r="L524" s="32" t="n">
        <v>2016005217</v>
      </c>
      <c r="M524" s="33" t="n">
        <v>43465</v>
      </c>
      <c r="N524" s="34" t="n">
        <v>6399.76812222222</v>
      </c>
      <c r="O524" s="35" t="n">
        <v>0.33</v>
      </c>
      <c r="P524" s="36" t="n">
        <v>0.0275</v>
      </c>
      <c r="Q524" s="37" t="n">
        <v>398.7269</v>
      </c>
      <c r="R524" s="38" t="n">
        <v>6798.49502222222</v>
      </c>
      <c r="S524" s="39" t="n">
        <v>7700.66497777778</v>
      </c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MG524" s="0"/>
      <c r="AMH524" s="0"/>
      <c r="AMI524" s="0"/>
      <c r="AMJ524" s="0"/>
    </row>
    <row r="525" s="4" customFormat="true" ht="91.85" hidden="false" customHeight="false" outlineLevel="0" collapsed="false">
      <c r="A525" s="23" t="s">
        <v>21</v>
      </c>
      <c r="B525" s="24" t="s">
        <v>155</v>
      </c>
      <c r="C525" s="25" t="str">
        <f aca="false">VLOOKUP(B525,[1]Planilha8!$X$4:$Y$6629,2,0)</f>
        <v>613745/ 613753</v>
      </c>
      <c r="D525" s="26" t="s">
        <v>156</v>
      </c>
      <c r="E525" s="26" t="str">
        <f aca="false">VLOOKUP(B525,[1]Planilha8!$X$4:$Z$6629,3,0)</f>
        <v>COREMU</v>
      </c>
      <c r="F525" s="26" t="str">
        <f aca="false">VLOOKUP(B525,[1]Planilha8!$X$4:$AD$6629,7,0)</f>
        <v>BOM</v>
      </c>
      <c r="G525" s="27" t="n">
        <v>42830</v>
      </c>
      <c r="H525" s="28" t="n">
        <v>3212.5</v>
      </c>
      <c r="I525" s="29" t="s">
        <v>23</v>
      </c>
      <c r="J525" s="30" t="s">
        <v>73</v>
      </c>
      <c r="K525" s="31" t="n">
        <v>93549</v>
      </c>
      <c r="L525" s="32" t="n">
        <v>2017001363</v>
      </c>
      <c r="M525" s="33" t="n">
        <v>43465</v>
      </c>
      <c r="N525" s="34" t="n">
        <v>1338.54166666667</v>
      </c>
      <c r="O525" s="35" t="n">
        <v>0.25</v>
      </c>
      <c r="P525" s="36" t="n">
        <v>0.0208333333333333</v>
      </c>
      <c r="Q525" s="37" t="n">
        <v>66.9270833333333</v>
      </c>
      <c r="R525" s="38" t="n">
        <v>1405.46875</v>
      </c>
      <c r="S525" s="39" t="n">
        <v>1807.03125</v>
      </c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MG525" s="0"/>
      <c r="AMH525" s="0"/>
      <c r="AMI525" s="0"/>
      <c r="AMJ525" s="0"/>
    </row>
    <row r="526" s="4" customFormat="true" ht="91.85" hidden="false" customHeight="false" outlineLevel="0" collapsed="false">
      <c r="A526" s="23" t="s">
        <v>21</v>
      </c>
      <c r="B526" s="24" t="s">
        <v>157</v>
      </c>
      <c r="C526" s="25" t="str">
        <f aca="false">VLOOKUP(B526,[1]Planilha8!$X$4:$Y$6629,2,0)</f>
        <v>613746/ 613754</v>
      </c>
      <c r="D526" s="26" t="s">
        <v>156</v>
      </c>
      <c r="E526" s="26" t="str">
        <f aca="false">VLOOKUP(B526,[1]Planilha8!$X$4:$Z$6629,3,0)</f>
        <v>COREMU</v>
      </c>
      <c r="F526" s="26" t="str">
        <f aca="false">VLOOKUP(B526,[1]Planilha8!$X$4:$AD$6629,7,0)</f>
        <v>BOM</v>
      </c>
      <c r="G526" s="27" t="n">
        <v>42830</v>
      </c>
      <c r="H526" s="28" t="n">
        <v>3212.5</v>
      </c>
      <c r="I526" s="29" t="s">
        <v>23</v>
      </c>
      <c r="J526" s="30" t="s">
        <v>73</v>
      </c>
      <c r="K526" s="31" t="n">
        <v>93549</v>
      </c>
      <c r="L526" s="32" t="n">
        <v>2017001363</v>
      </c>
      <c r="M526" s="33" t="n">
        <v>43465</v>
      </c>
      <c r="N526" s="34" t="n">
        <v>1338.54166666667</v>
      </c>
      <c r="O526" s="35" t="n">
        <v>0.25</v>
      </c>
      <c r="P526" s="36" t="n">
        <v>0.0208333333333333</v>
      </c>
      <c r="Q526" s="37" t="n">
        <v>66.9270833333333</v>
      </c>
      <c r="R526" s="38" t="n">
        <v>1405.46875</v>
      </c>
      <c r="S526" s="39" t="n">
        <v>1807.03125</v>
      </c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MG526" s="0"/>
      <c r="AMH526" s="0"/>
      <c r="AMI526" s="0"/>
      <c r="AMJ526" s="0"/>
    </row>
    <row r="527" s="4" customFormat="true" ht="91.85" hidden="false" customHeight="false" outlineLevel="0" collapsed="false">
      <c r="A527" s="23" t="s">
        <v>21</v>
      </c>
      <c r="B527" s="24" t="s">
        <v>158</v>
      </c>
      <c r="C527" s="25" t="str">
        <f aca="false">VLOOKUP(B527,[1]Planilha8!$X$4:$Y$6629,2,0)</f>
        <v>613747/ 613755</v>
      </c>
      <c r="D527" s="26" t="s">
        <v>156</v>
      </c>
      <c r="E527" s="26" t="str">
        <f aca="false">VLOOKUP(B527,[1]Planilha8!$X$4:$Z$6629,3,0)</f>
        <v>EDUCAÇÃO CONTINUADA (FABRÍCIA)</v>
      </c>
      <c r="F527" s="26" t="str">
        <f aca="false">VLOOKUP(B527,[1]Planilha8!$X$4:$AD$6629,7,0)</f>
        <v>BOM</v>
      </c>
      <c r="G527" s="27" t="n">
        <v>42830</v>
      </c>
      <c r="H527" s="28" t="n">
        <v>3212.5</v>
      </c>
      <c r="I527" s="29" t="s">
        <v>23</v>
      </c>
      <c r="J527" s="30" t="s">
        <v>73</v>
      </c>
      <c r="K527" s="31" t="n">
        <v>93549</v>
      </c>
      <c r="L527" s="32" t="n">
        <v>2017001363</v>
      </c>
      <c r="M527" s="33" t="n">
        <v>43465</v>
      </c>
      <c r="N527" s="34" t="n">
        <v>1338.54166666667</v>
      </c>
      <c r="O527" s="35" t="n">
        <v>0.25</v>
      </c>
      <c r="P527" s="36" t="n">
        <v>0.0208333333333333</v>
      </c>
      <c r="Q527" s="37" t="n">
        <v>66.9270833333333</v>
      </c>
      <c r="R527" s="38" t="n">
        <v>1405.46875</v>
      </c>
      <c r="S527" s="39" t="n">
        <v>1807.03125</v>
      </c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MG527" s="0"/>
      <c r="AMH527" s="0"/>
      <c r="AMI527" s="0"/>
      <c r="AMJ527" s="0"/>
    </row>
    <row r="528" s="4" customFormat="true" ht="91.85" hidden="false" customHeight="false" outlineLevel="0" collapsed="false">
      <c r="A528" s="23" t="s">
        <v>21</v>
      </c>
      <c r="B528" s="24" t="s">
        <v>159</v>
      </c>
      <c r="C528" s="25" t="str">
        <f aca="false">VLOOKUP(B528,[1]Planilha8!$X$4:$Y$6629,2,0)</f>
        <v>613748/ 613756</v>
      </c>
      <c r="D528" s="26" t="s">
        <v>156</v>
      </c>
      <c r="E528" s="26" t="str">
        <f aca="false">VLOOKUP(B528,[1]Planilha8!$X$4:$Z$6629,3,0)</f>
        <v>GERÊNCIA DE INTERNATO E ESTÁGIO</v>
      </c>
      <c r="F528" s="26" t="str">
        <f aca="false">VLOOKUP(B528,[1]Planilha8!$X$4:$AD$6629,7,0)</f>
        <v>BOM</v>
      </c>
      <c r="G528" s="27" t="n">
        <v>42830</v>
      </c>
      <c r="H528" s="28" t="n">
        <v>3212.5</v>
      </c>
      <c r="I528" s="29" t="s">
        <v>23</v>
      </c>
      <c r="J528" s="30" t="s">
        <v>73</v>
      </c>
      <c r="K528" s="31" t="n">
        <v>93549</v>
      </c>
      <c r="L528" s="32" t="n">
        <v>2017001363</v>
      </c>
      <c r="M528" s="33" t="n">
        <v>43465</v>
      </c>
      <c r="N528" s="34" t="n">
        <v>1338.54166666667</v>
      </c>
      <c r="O528" s="35" t="n">
        <v>0.25</v>
      </c>
      <c r="P528" s="36" t="n">
        <v>0.0208333333333333</v>
      </c>
      <c r="Q528" s="37" t="n">
        <v>66.9270833333333</v>
      </c>
      <c r="R528" s="38" t="n">
        <v>1405.46875</v>
      </c>
      <c r="S528" s="39" t="n">
        <v>1807.03125</v>
      </c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MG528" s="0"/>
      <c r="AMH528" s="0"/>
      <c r="AMI528" s="0"/>
      <c r="AMJ528" s="0"/>
    </row>
    <row r="529" s="4" customFormat="true" ht="91.85" hidden="false" customHeight="false" outlineLevel="0" collapsed="false">
      <c r="A529" s="23" t="s">
        <v>21</v>
      </c>
      <c r="B529" s="24" t="s">
        <v>160</v>
      </c>
      <c r="C529" s="25" t="str">
        <f aca="false">VLOOKUP(B529,[1]Planilha8!$X$4:$Y$6629,2,0)</f>
        <v>613749/ 613757</v>
      </c>
      <c r="D529" s="26" t="s">
        <v>156</v>
      </c>
      <c r="E529" s="26" t="str">
        <f aca="false">VLOOKUP(B529,[1]Planilha8!$X$4:$Z$6629,3,0)</f>
        <v>COREMU</v>
      </c>
      <c r="F529" s="26" t="str">
        <f aca="false">VLOOKUP(B529,[1]Planilha8!$X$4:$AD$6629,7,0)</f>
        <v>BOM</v>
      </c>
      <c r="G529" s="27" t="n">
        <v>42830</v>
      </c>
      <c r="H529" s="28" t="n">
        <v>3212.5</v>
      </c>
      <c r="I529" s="29" t="s">
        <v>23</v>
      </c>
      <c r="J529" s="30" t="s">
        <v>73</v>
      </c>
      <c r="K529" s="31" t="n">
        <v>93549</v>
      </c>
      <c r="L529" s="32" t="n">
        <v>2017001363</v>
      </c>
      <c r="M529" s="33" t="n">
        <v>43465</v>
      </c>
      <c r="N529" s="34" t="n">
        <v>1338.54166666667</v>
      </c>
      <c r="O529" s="35" t="n">
        <v>0.25</v>
      </c>
      <c r="P529" s="36" t="n">
        <v>0.0208333333333333</v>
      </c>
      <c r="Q529" s="37" t="n">
        <v>66.9270833333333</v>
      </c>
      <c r="R529" s="38" t="n">
        <v>1405.46875</v>
      </c>
      <c r="S529" s="39" t="n">
        <v>1807.03125</v>
      </c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MG529" s="0"/>
      <c r="AMH529" s="0"/>
      <c r="AMI529" s="0"/>
      <c r="AMJ529" s="0"/>
    </row>
    <row r="530" s="4" customFormat="true" ht="91.85" hidden="false" customHeight="false" outlineLevel="0" collapsed="false">
      <c r="A530" s="23" t="s">
        <v>21</v>
      </c>
      <c r="B530" s="24" t="s">
        <v>161</v>
      </c>
      <c r="C530" s="25" t="str">
        <f aca="false">VLOOKUP(B530,[1]Planilha8!$X$4:$Y$6629,2,0)</f>
        <v>613750/ 613758</v>
      </c>
      <c r="D530" s="26" t="s">
        <v>156</v>
      </c>
      <c r="E530" s="26" t="str">
        <f aca="false">VLOOKUP(B530,[1]Planilha8!$X$4:$Z$6629,3,0)</f>
        <v>GERÊNCIA DE INTERNATO E ESTÁGIO</v>
      </c>
      <c r="F530" s="26" t="str">
        <f aca="false">VLOOKUP(B530,[1]Planilha8!$X$4:$AD$6629,7,0)</f>
        <v>BOM</v>
      </c>
      <c r="G530" s="27" t="n">
        <v>42830</v>
      </c>
      <c r="H530" s="28" t="n">
        <v>3212.5</v>
      </c>
      <c r="I530" s="29" t="s">
        <v>23</v>
      </c>
      <c r="J530" s="30" t="s">
        <v>73</v>
      </c>
      <c r="K530" s="31" t="n">
        <v>93549</v>
      </c>
      <c r="L530" s="32" t="n">
        <v>2017001363</v>
      </c>
      <c r="M530" s="33" t="n">
        <v>43465</v>
      </c>
      <c r="N530" s="34" t="n">
        <v>1338.54166666667</v>
      </c>
      <c r="O530" s="35" t="n">
        <v>0.25</v>
      </c>
      <c r="P530" s="36" t="n">
        <v>0.0208333333333333</v>
      </c>
      <c r="Q530" s="37" t="n">
        <v>66.9270833333333</v>
      </c>
      <c r="R530" s="38" t="n">
        <v>1405.46875</v>
      </c>
      <c r="S530" s="39" t="n">
        <v>1807.03125</v>
      </c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MG530" s="0"/>
      <c r="AMH530" s="0"/>
      <c r="AMI530" s="0"/>
      <c r="AMJ530" s="0"/>
    </row>
    <row r="531" s="4" customFormat="true" ht="91.85" hidden="false" customHeight="false" outlineLevel="0" collapsed="false">
      <c r="A531" s="23" t="s">
        <v>21</v>
      </c>
      <c r="B531" s="24" t="s">
        <v>162</v>
      </c>
      <c r="C531" s="25" t="str">
        <f aca="false">VLOOKUP(B531,[1]Planilha8!$X$4:$Y$6629,2,0)</f>
        <v>613751/ 613759</v>
      </c>
      <c r="D531" s="26" t="s">
        <v>156</v>
      </c>
      <c r="E531" s="26" t="str">
        <f aca="false">VLOOKUP(B531,[1]Planilha8!$X$4:$Z$6629,3,0)</f>
        <v>DIRETORIA DE ENSINO E PESQUISA</v>
      </c>
      <c r="F531" s="26" t="str">
        <f aca="false">VLOOKUP(B531,[1]Planilha8!$X$4:$AD$6629,7,0)</f>
        <v>BOM</v>
      </c>
      <c r="G531" s="27" t="n">
        <v>42830</v>
      </c>
      <c r="H531" s="28" t="n">
        <v>3212.5</v>
      </c>
      <c r="I531" s="29" t="s">
        <v>23</v>
      </c>
      <c r="J531" s="30" t="s">
        <v>73</v>
      </c>
      <c r="K531" s="31" t="n">
        <v>93549</v>
      </c>
      <c r="L531" s="32" t="n">
        <v>2017001363</v>
      </c>
      <c r="M531" s="33" t="n">
        <v>43465</v>
      </c>
      <c r="N531" s="34" t="n">
        <v>1338.54166666667</v>
      </c>
      <c r="O531" s="35" t="n">
        <v>0.25</v>
      </c>
      <c r="P531" s="36" t="n">
        <v>0.0208333333333333</v>
      </c>
      <c r="Q531" s="37" t="n">
        <v>66.9270833333333</v>
      </c>
      <c r="R531" s="38" t="n">
        <v>1405.46875</v>
      </c>
      <c r="S531" s="39" t="n">
        <v>1807.03125</v>
      </c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MG531" s="0"/>
      <c r="AMH531" s="0"/>
      <c r="AMI531" s="0"/>
      <c r="AMJ531" s="0"/>
    </row>
    <row r="532" s="4" customFormat="true" ht="91.85" hidden="false" customHeight="false" outlineLevel="0" collapsed="false">
      <c r="A532" s="23" t="s">
        <v>21</v>
      </c>
      <c r="B532" s="24" t="s">
        <v>163</v>
      </c>
      <c r="C532" s="25" t="str">
        <f aca="false">VLOOKUP(B532,[1]Planilha8!$X$4:$Y$6629,2,0)</f>
        <v>613752/ 613760</v>
      </c>
      <c r="D532" s="26" t="s">
        <v>156</v>
      </c>
      <c r="E532" s="26" t="str">
        <f aca="false">VLOOKUP(B532,[1]Planilha8!$X$4:$Z$6629,3,0)</f>
        <v>DIRETORIA DE ENSINO E PESQUISA</v>
      </c>
      <c r="F532" s="26" t="str">
        <f aca="false">VLOOKUP(B532,[1]Planilha8!$X$4:$AD$6629,7,0)</f>
        <v>BOM</v>
      </c>
      <c r="G532" s="27" t="n">
        <v>42830</v>
      </c>
      <c r="H532" s="28" t="n">
        <v>3212.5</v>
      </c>
      <c r="I532" s="29" t="s">
        <v>23</v>
      </c>
      <c r="J532" s="30" t="s">
        <v>73</v>
      </c>
      <c r="K532" s="31" t="n">
        <v>93549</v>
      </c>
      <c r="L532" s="32" t="n">
        <v>2017001363</v>
      </c>
      <c r="M532" s="33" t="n">
        <v>43465</v>
      </c>
      <c r="N532" s="34" t="n">
        <v>1338.54166666667</v>
      </c>
      <c r="O532" s="35" t="n">
        <v>0.25</v>
      </c>
      <c r="P532" s="36" t="n">
        <v>0.0208333333333333</v>
      </c>
      <c r="Q532" s="37" t="n">
        <v>66.9270833333333</v>
      </c>
      <c r="R532" s="38" t="n">
        <v>1405.46875</v>
      </c>
      <c r="S532" s="39" t="n">
        <v>1807.03125</v>
      </c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MG532" s="0"/>
      <c r="AMH532" s="0"/>
      <c r="AMI532" s="0"/>
      <c r="AMJ532" s="0"/>
    </row>
    <row r="533" s="4" customFormat="true" ht="46.85" hidden="false" customHeight="false" outlineLevel="0" collapsed="false">
      <c r="A533" s="23" t="s">
        <v>21</v>
      </c>
      <c r="B533" s="24" t="n">
        <v>9272</v>
      </c>
      <c r="C533" s="25" t="n">
        <f aca="false">VLOOKUP(B533,[1]Planilha8!$X$4:$Y$6629,2,0)</f>
        <v>614917</v>
      </c>
      <c r="D533" s="26" t="s">
        <v>164</v>
      </c>
      <c r="E533" s="26" t="str">
        <f aca="false">VLOOKUP(B533,[1]Planilha8!$X$4:$Z$6629,3,0)</f>
        <v>T.I.</v>
      </c>
      <c r="F533" s="26" t="str">
        <f aca="false">VLOOKUP(B533,[1]Planilha8!$X$4:$AD$6629,7,0)</f>
        <v>BOM</v>
      </c>
      <c r="G533" s="27" t="n">
        <v>42845</v>
      </c>
      <c r="H533" s="28" t="n">
        <v>500</v>
      </c>
      <c r="I533" s="29" t="s">
        <v>23</v>
      </c>
      <c r="J533" s="30" t="s">
        <v>165</v>
      </c>
      <c r="K533" s="31" t="n">
        <v>58</v>
      </c>
      <c r="L533" s="32" t="n">
        <v>2017001132</v>
      </c>
      <c r="M533" s="33" t="n">
        <v>43465</v>
      </c>
      <c r="N533" s="34" t="n">
        <v>500</v>
      </c>
      <c r="O533" s="35" t="n">
        <v>1</v>
      </c>
      <c r="P533" s="36" t="n">
        <v>0.0833333333333333</v>
      </c>
      <c r="Q533" s="37" t="n">
        <v>0</v>
      </c>
      <c r="R533" s="38" t="n">
        <v>500</v>
      </c>
      <c r="S533" s="39" t="n">
        <v>0</v>
      </c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MG533" s="0"/>
      <c r="AMH533" s="0"/>
      <c r="AMI533" s="0"/>
      <c r="AMJ533" s="0"/>
    </row>
    <row r="534" s="4" customFormat="true" ht="35.6" hidden="false" customHeight="false" outlineLevel="0" collapsed="false">
      <c r="A534" s="23" t="s">
        <v>21</v>
      </c>
      <c r="B534" s="24" t="n">
        <v>9273</v>
      </c>
      <c r="C534" s="25" t="n">
        <f aca="false">VLOOKUP(B534,[1]Planilha8!$X$4:$Y$6629,2,0)</f>
        <v>614310</v>
      </c>
      <c r="D534" s="26" t="s">
        <v>166</v>
      </c>
      <c r="E534" s="26" t="str">
        <f aca="false">VLOOKUP(B534,[1]Planilha8!$X$4:$Z$6629,3,0)</f>
        <v>T.I.</v>
      </c>
      <c r="F534" s="26" t="str">
        <f aca="false">VLOOKUP(B534,[1]Planilha8!$X$4:$AD$6629,7,0)</f>
        <v>BOM</v>
      </c>
      <c r="G534" s="27" t="n">
        <v>42851</v>
      </c>
      <c r="H534" s="28" t="n">
        <v>310</v>
      </c>
      <c r="I534" s="29" t="s">
        <v>23</v>
      </c>
      <c r="J534" s="30" t="s">
        <v>73</v>
      </c>
      <c r="K534" s="31" t="n">
        <v>94786</v>
      </c>
      <c r="L534" s="32" t="n">
        <v>2017001543</v>
      </c>
      <c r="M534" s="33" t="n">
        <v>43465</v>
      </c>
      <c r="N534" s="34" t="n">
        <v>258.333333333333</v>
      </c>
      <c r="O534" s="35" t="n">
        <v>0.5</v>
      </c>
      <c r="P534" s="36" t="n">
        <v>0.0416666666666667</v>
      </c>
      <c r="Q534" s="37" t="n">
        <v>12.9166666666667</v>
      </c>
      <c r="R534" s="38" t="n">
        <v>271.25</v>
      </c>
      <c r="S534" s="39" t="n">
        <v>38.7500000000001</v>
      </c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MG534" s="0"/>
      <c r="AMH534" s="0"/>
      <c r="AMI534" s="0"/>
      <c r="AMJ534" s="0"/>
    </row>
    <row r="535" s="4" customFormat="true" ht="35.6" hidden="false" customHeight="false" outlineLevel="0" collapsed="false">
      <c r="A535" s="23" t="s">
        <v>21</v>
      </c>
      <c r="B535" s="24" t="n">
        <v>9274</v>
      </c>
      <c r="C535" s="25" t="n">
        <f aca="false">VLOOKUP(B535,[1]Planilha8!$X$4:$Y$6629,2,0)</f>
        <v>614311</v>
      </c>
      <c r="D535" s="26" t="s">
        <v>166</v>
      </c>
      <c r="E535" s="26" t="str">
        <f aca="false">VLOOKUP(B535,[1]Planilha8!$X$4:$Z$6629,3,0)</f>
        <v>T.I.</v>
      </c>
      <c r="F535" s="26" t="str">
        <f aca="false">VLOOKUP(B535,[1]Planilha8!$X$4:$AD$6629,7,0)</f>
        <v>BOM</v>
      </c>
      <c r="G535" s="27" t="n">
        <v>42851</v>
      </c>
      <c r="H535" s="28" t="n">
        <v>310</v>
      </c>
      <c r="I535" s="29" t="s">
        <v>23</v>
      </c>
      <c r="J535" s="30" t="s">
        <v>73</v>
      </c>
      <c r="K535" s="31" t="n">
        <v>94786</v>
      </c>
      <c r="L535" s="32" t="n">
        <v>2017001543</v>
      </c>
      <c r="M535" s="33" t="n">
        <v>43465</v>
      </c>
      <c r="N535" s="34" t="n">
        <v>258.333333333333</v>
      </c>
      <c r="O535" s="35" t="n">
        <v>0.5</v>
      </c>
      <c r="P535" s="36" t="n">
        <v>0.0416666666666667</v>
      </c>
      <c r="Q535" s="37" t="n">
        <v>12.9166666666667</v>
      </c>
      <c r="R535" s="38" t="n">
        <v>271.25</v>
      </c>
      <c r="S535" s="39" t="n">
        <v>38.7500000000001</v>
      </c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MG535" s="0"/>
      <c r="AMH535" s="0"/>
      <c r="AMI535" s="0"/>
      <c r="AMJ535" s="0"/>
    </row>
    <row r="536" s="4" customFormat="true" ht="35.6" hidden="false" customHeight="false" outlineLevel="0" collapsed="false">
      <c r="A536" s="23" t="s">
        <v>21</v>
      </c>
      <c r="B536" s="24" t="n">
        <v>9348</v>
      </c>
      <c r="C536" s="25" t="n">
        <f aca="false">VLOOKUP(B536,[1]Planilha8!$X$4:$Y$6629,2,0)</f>
        <v>2042290</v>
      </c>
      <c r="D536" s="26" t="s">
        <v>167</v>
      </c>
      <c r="E536" s="26" t="str">
        <f aca="false">VLOOKUP(B536,[1]Planilha8!$X$4:$Z$6629,3,0)</f>
        <v>FATURAMENTO</v>
      </c>
      <c r="F536" s="26" t="str">
        <f aca="false">VLOOKUP(B536,[1]Planilha8!$X$4:$AD$6629,7,0)</f>
        <v>BOM</v>
      </c>
      <c r="G536" s="27" t="n">
        <v>42892</v>
      </c>
      <c r="H536" s="28" t="n">
        <v>140</v>
      </c>
      <c r="I536" s="29" t="s">
        <v>23</v>
      </c>
      <c r="J536" s="30" t="s">
        <v>137</v>
      </c>
      <c r="K536" s="31" t="n">
        <v>115761</v>
      </c>
      <c r="L536" s="32" t="n">
        <v>2017001553</v>
      </c>
      <c r="M536" s="33" t="n">
        <v>43465</v>
      </c>
      <c r="N536" s="34" t="n">
        <v>42</v>
      </c>
      <c r="O536" s="35" t="n">
        <v>0.2</v>
      </c>
      <c r="P536" s="36" t="n">
        <v>0.0166666666666667</v>
      </c>
      <c r="Q536" s="37" t="n">
        <v>2.33333333333333</v>
      </c>
      <c r="R536" s="38" t="n">
        <v>44.3333333333333</v>
      </c>
      <c r="S536" s="39" t="n">
        <v>95.6666666666667</v>
      </c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MG536" s="0"/>
      <c r="AMH536" s="0"/>
      <c r="AMI536" s="0"/>
      <c r="AMJ536" s="0"/>
    </row>
    <row r="537" s="4" customFormat="true" ht="35.6" hidden="false" customHeight="false" outlineLevel="0" collapsed="false">
      <c r="A537" s="23" t="s">
        <v>21</v>
      </c>
      <c r="B537" s="24" t="n">
        <v>9353</v>
      </c>
      <c r="C537" s="25" t="n">
        <f aca="false">VLOOKUP(B537,[1]Planilha8!$X$4:$Y$6629,2,0)</f>
        <v>614046</v>
      </c>
      <c r="D537" s="26" t="s">
        <v>168</v>
      </c>
      <c r="E537" s="26" t="str">
        <f aca="false">VLOOKUP(B537,[1]Planilha8!$X$4:$Z$6629,3,0)</f>
        <v>UTI</v>
      </c>
      <c r="F537" s="26" t="str">
        <f aca="false">VLOOKUP(B537,[1]Planilha8!$X$4:$AD$6629,7,0)</f>
        <v>BOM</v>
      </c>
      <c r="G537" s="27" t="n">
        <v>42894</v>
      </c>
      <c r="H537" s="28" t="n">
        <v>151</v>
      </c>
      <c r="I537" s="29" t="s">
        <v>23</v>
      </c>
      <c r="J537" s="30" t="s">
        <v>149</v>
      </c>
      <c r="K537" s="31" t="n">
        <v>56482</v>
      </c>
      <c r="L537" s="32" t="n">
        <v>2017002395</v>
      </c>
      <c r="M537" s="33" t="n">
        <v>43465</v>
      </c>
      <c r="N537" s="34" t="n">
        <v>142.611111111111</v>
      </c>
      <c r="O537" s="35" t="n">
        <v>1</v>
      </c>
      <c r="P537" s="36" t="n">
        <v>0.0833333333333333</v>
      </c>
      <c r="Q537" s="37" t="n">
        <v>0</v>
      </c>
      <c r="R537" s="38" t="n">
        <v>142.611111111111</v>
      </c>
      <c r="S537" s="39" t="n">
        <v>8.38888888888891</v>
      </c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MG537" s="0"/>
      <c r="AMH537" s="0"/>
      <c r="AMI537" s="0"/>
      <c r="AMJ537" s="0"/>
    </row>
    <row r="538" s="4" customFormat="true" ht="46.85" hidden="false" customHeight="false" outlineLevel="0" collapsed="false">
      <c r="A538" s="23" t="s">
        <v>21</v>
      </c>
      <c r="B538" s="24" t="n">
        <v>9354</v>
      </c>
      <c r="C538" s="25" t="n">
        <f aca="false">VLOOKUP(B538,[1]Planilha8!$X$4:$Y$6629,2,0)</f>
        <v>614047</v>
      </c>
      <c r="D538" s="26" t="s">
        <v>168</v>
      </c>
      <c r="E538" s="26" t="str">
        <f aca="false">VLOOKUP(B538,[1]Planilha8!$X$4:$Z$6629,3,0)</f>
        <v>DIRETORIA DE ENFERMAGEM</v>
      </c>
      <c r="F538" s="26" t="str">
        <f aca="false">VLOOKUP(B538,[1]Planilha8!$X$4:$AD$6629,7,0)</f>
        <v>BOM</v>
      </c>
      <c r="G538" s="27" t="n">
        <v>42894</v>
      </c>
      <c r="H538" s="28" t="n">
        <v>151</v>
      </c>
      <c r="I538" s="29" t="s">
        <v>23</v>
      </c>
      <c r="J538" s="30" t="s">
        <v>149</v>
      </c>
      <c r="K538" s="31" t="n">
        <v>56482</v>
      </c>
      <c r="L538" s="32" t="n">
        <v>2017002395</v>
      </c>
      <c r="M538" s="33" t="n">
        <v>43465</v>
      </c>
      <c r="N538" s="34" t="n">
        <v>142.611111111111</v>
      </c>
      <c r="O538" s="35" t="n">
        <v>1</v>
      </c>
      <c r="P538" s="36" t="n">
        <v>0.0833333333333333</v>
      </c>
      <c r="Q538" s="37" t="n">
        <v>0</v>
      </c>
      <c r="R538" s="38" t="n">
        <v>142.611111111111</v>
      </c>
      <c r="S538" s="39" t="n">
        <v>8.38888888888891</v>
      </c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MG538" s="0"/>
      <c r="AMH538" s="0"/>
      <c r="AMI538" s="0"/>
      <c r="AMJ538" s="0"/>
    </row>
    <row r="539" s="4" customFormat="true" ht="35.6" hidden="false" customHeight="false" outlineLevel="0" collapsed="false">
      <c r="A539" s="23" t="s">
        <v>21</v>
      </c>
      <c r="B539" s="24" t="n">
        <v>9355</v>
      </c>
      <c r="C539" s="25" t="n">
        <f aca="false">VLOOKUP(B539,[1]Planilha8!$X$4:$Y$6629,2,0)</f>
        <v>614048</v>
      </c>
      <c r="D539" s="26" t="s">
        <v>168</v>
      </c>
      <c r="E539" s="26" t="str">
        <f aca="false">VLOOKUP(B539,[1]Planilha8!$X$4:$Z$6629,3,0)</f>
        <v>ASTEC</v>
      </c>
      <c r="F539" s="26" t="str">
        <f aca="false">VLOOKUP(B539,[1]Planilha8!$X$4:$AD$6629,7,0)</f>
        <v>BOM</v>
      </c>
      <c r="G539" s="27" t="n">
        <v>42894</v>
      </c>
      <c r="H539" s="28" t="n">
        <v>151</v>
      </c>
      <c r="I539" s="29" t="s">
        <v>23</v>
      </c>
      <c r="J539" s="30" t="s">
        <v>149</v>
      </c>
      <c r="K539" s="31" t="n">
        <v>56482</v>
      </c>
      <c r="L539" s="32" t="n">
        <v>2017002395</v>
      </c>
      <c r="M539" s="33" t="n">
        <v>43465</v>
      </c>
      <c r="N539" s="34" t="n">
        <v>142.611111111111</v>
      </c>
      <c r="O539" s="35" t="n">
        <v>1</v>
      </c>
      <c r="P539" s="36" t="n">
        <v>0.0833333333333333</v>
      </c>
      <c r="Q539" s="37" t="n">
        <v>0</v>
      </c>
      <c r="R539" s="38" t="n">
        <v>142.611111111111</v>
      </c>
      <c r="S539" s="39" t="n">
        <v>8.38888888888891</v>
      </c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MG539" s="0"/>
      <c r="AMH539" s="0"/>
      <c r="AMI539" s="0"/>
      <c r="AMJ539" s="0"/>
    </row>
    <row r="540" s="4" customFormat="true" ht="35.6" hidden="false" customHeight="false" outlineLevel="0" collapsed="false">
      <c r="A540" s="23" t="s">
        <v>21</v>
      </c>
      <c r="B540" s="24" t="n">
        <v>9356</v>
      </c>
      <c r="C540" s="25" t="n">
        <f aca="false">VLOOKUP(B540,[1]Planilha8!$X$4:$Y$6629,2,0)</f>
        <v>614049</v>
      </c>
      <c r="D540" s="26" t="s">
        <v>168</v>
      </c>
      <c r="E540" s="26" t="str">
        <f aca="false">VLOOKUP(B540,[1]Planilha8!$X$4:$Z$6629,3,0)</f>
        <v>ECOCARDIOGRAMA</v>
      </c>
      <c r="F540" s="26" t="str">
        <f aca="false">VLOOKUP(B540,[1]Planilha8!$X$4:$AD$6629,7,0)</f>
        <v>BOM</v>
      </c>
      <c r="G540" s="27" t="n">
        <v>42894</v>
      </c>
      <c r="H540" s="28" t="n">
        <v>151</v>
      </c>
      <c r="I540" s="29" t="s">
        <v>23</v>
      </c>
      <c r="J540" s="30" t="s">
        <v>149</v>
      </c>
      <c r="K540" s="31" t="n">
        <v>56482</v>
      </c>
      <c r="L540" s="32" t="n">
        <v>2017002395</v>
      </c>
      <c r="M540" s="33" t="n">
        <v>43465</v>
      </c>
      <c r="N540" s="34" t="n">
        <v>142.611111111111</v>
      </c>
      <c r="O540" s="35" t="n">
        <v>1</v>
      </c>
      <c r="P540" s="36" t="n">
        <v>0.0833333333333333</v>
      </c>
      <c r="Q540" s="37" t="n">
        <v>0</v>
      </c>
      <c r="R540" s="38" t="n">
        <v>142.611111111111</v>
      </c>
      <c r="S540" s="39" t="n">
        <v>8.38888888888891</v>
      </c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MG540" s="0"/>
      <c r="AMH540" s="0"/>
      <c r="AMI540" s="0"/>
      <c r="AMJ540" s="0"/>
    </row>
    <row r="541" s="4" customFormat="true" ht="35.6" hidden="false" customHeight="false" outlineLevel="0" collapsed="false">
      <c r="A541" s="23" t="s">
        <v>21</v>
      </c>
      <c r="B541" s="24" t="n">
        <v>9357</v>
      </c>
      <c r="C541" s="25" t="n">
        <f aca="false">VLOOKUP(B541,[1]Planilha8!$X$4:$Y$6629,2,0)</f>
        <v>614050</v>
      </c>
      <c r="D541" s="26" t="s">
        <v>168</v>
      </c>
      <c r="E541" s="26" t="str">
        <f aca="false">VLOOKUP(B541,[1]Planilha8!$X$4:$Z$6629,3,0)</f>
        <v>SESMT</v>
      </c>
      <c r="F541" s="26" t="str">
        <f aca="false">VLOOKUP(B541,[1]Planilha8!$X$4:$AD$6629,7,0)</f>
        <v>BOM</v>
      </c>
      <c r="G541" s="27" t="n">
        <v>42894</v>
      </c>
      <c r="H541" s="28" t="n">
        <v>151</v>
      </c>
      <c r="I541" s="29" t="s">
        <v>23</v>
      </c>
      <c r="J541" s="30" t="s">
        <v>149</v>
      </c>
      <c r="K541" s="31" t="n">
        <v>56482</v>
      </c>
      <c r="L541" s="32" t="n">
        <v>2017002395</v>
      </c>
      <c r="M541" s="33" t="n">
        <v>43465</v>
      </c>
      <c r="N541" s="34" t="n">
        <v>142.611111111111</v>
      </c>
      <c r="O541" s="35" t="n">
        <v>1</v>
      </c>
      <c r="P541" s="36" t="n">
        <v>0.0833333333333333</v>
      </c>
      <c r="Q541" s="37" t="n">
        <v>0</v>
      </c>
      <c r="R541" s="38" t="n">
        <v>142.611111111111</v>
      </c>
      <c r="S541" s="39" t="n">
        <v>8.38888888888891</v>
      </c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MG541" s="0"/>
      <c r="AMH541" s="0"/>
      <c r="AMI541" s="0"/>
      <c r="AMJ541" s="0"/>
    </row>
    <row r="542" s="4" customFormat="true" ht="46.85" hidden="false" customHeight="false" outlineLevel="0" collapsed="false">
      <c r="A542" s="23" t="s">
        <v>21</v>
      </c>
      <c r="B542" s="24" t="n">
        <v>9358</v>
      </c>
      <c r="C542" s="25" t="n">
        <f aca="false">VLOOKUP(B542,[1]Planilha8!$X$4:$Y$6629,2,0)</f>
        <v>614051</v>
      </c>
      <c r="D542" s="26" t="s">
        <v>168</v>
      </c>
      <c r="E542" s="26" t="str">
        <f aca="false">VLOOKUP(B542,[1]Planilha8!$X$4:$Z$6629,3,0)</f>
        <v>APOIO AO DIAGNÓSTICO</v>
      </c>
      <c r="F542" s="26" t="str">
        <f aca="false">VLOOKUP(B542,[1]Planilha8!$X$4:$AD$6629,7,0)</f>
        <v>BOM</v>
      </c>
      <c r="G542" s="27" t="n">
        <v>42894</v>
      </c>
      <c r="H542" s="28" t="n">
        <v>151</v>
      </c>
      <c r="I542" s="29" t="s">
        <v>23</v>
      </c>
      <c r="J542" s="30" t="s">
        <v>149</v>
      </c>
      <c r="K542" s="31" t="n">
        <v>56482</v>
      </c>
      <c r="L542" s="32" t="n">
        <v>2017002395</v>
      </c>
      <c r="M542" s="33" t="n">
        <v>43465</v>
      </c>
      <c r="N542" s="34" t="n">
        <v>142.611111111111</v>
      </c>
      <c r="O542" s="35" t="n">
        <v>1</v>
      </c>
      <c r="P542" s="36" t="n">
        <v>0.0833333333333333</v>
      </c>
      <c r="Q542" s="37" t="n">
        <v>0</v>
      </c>
      <c r="R542" s="38" t="n">
        <v>142.611111111111</v>
      </c>
      <c r="S542" s="39" t="n">
        <v>8.38888888888891</v>
      </c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MG542" s="0"/>
      <c r="AMH542" s="0"/>
      <c r="AMI542" s="0"/>
      <c r="AMJ542" s="0"/>
    </row>
    <row r="543" s="4" customFormat="true" ht="35.6" hidden="false" customHeight="false" outlineLevel="0" collapsed="false">
      <c r="A543" s="23" t="s">
        <v>21</v>
      </c>
      <c r="B543" s="24" t="n">
        <v>9359</v>
      </c>
      <c r="C543" s="25" t="n">
        <f aca="false">VLOOKUP(B543,[1]Planilha8!$X$4:$Y$6629,2,0)</f>
        <v>614052</v>
      </c>
      <c r="D543" s="26" t="s">
        <v>168</v>
      </c>
      <c r="E543" s="26" t="str">
        <f aca="false">VLOOKUP(B543,[1]Planilha8!$X$4:$Z$6629,3,0)</f>
        <v>ASTEC</v>
      </c>
      <c r="F543" s="26" t="str">
        <f aca="false">VLOOKUP(B543,[1]Planilha8!$X$4:$AD$6629,7,0)</f>
        <v>BOM</v>
      </c>
      <c r="G543" s="27" t="n">
        <v>42894</v>
      </c>
      <c r="H543" s="28" t="n">
        <v>151</v>
      </c>
      <c r="I543" s="29" t="s">
        <v>23</v>
      </c>
      <c r="J543" s="30" t="s">
        <v>149</v>
      </c>
      <c r="K543" s="31" t="n">
        <v>56482</v>
      </c>
      <c r="L543" s="32" t="n">
        <v>2017002395</v>
      </c>
      <c r="M543" s="33" t="n">
        <v>43465</v>
      </c>
      <c r="N543" s="34" t="n">
        <v>142.611111111111</v>
      </c>
      <c r="O543" s="35" t="n">
        <v>1</v>
      </c>
      <c r="P543" s="36" t="n">
        <v>0.0833333333333333</v>
      </c>
      <c r="Q543" s="37" t="n">
        <v>0</v>
      </c>
      <c r="R543" s="38" t="n">
        <v>142.611111111111</v>
      </c>
      <c r="S543" s="39" t="n">
        <v>8.38888888888891</v>
      </c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MG543" s="0"/>
      <c r="AMH543" s="0"/>
      <c r="AMI543" s="0"/>
      <c r="AMJ543" s="0"/>
    </row>
    <row r="544" s="4" customFormat="true" ht="46.85" hidden="false" customHeight="false" outlineLevel="0" collapsed="false">
      <c r="A544" s="23" t="s">
        <v>21</v>
      </c>
      <c r="B544" s="24" t="n">
        <v>9360</v>
      </c>
      <c r="C544" s="25" t="n">
        <f aca="false">VLOOKUP(B544,[1]Planilha8!$X$4:$Y$6629,2,0)</f>
        <v>614053</v>
      </c>
      <c r="D544" s="26" t="s">
        <v>168</v>
      </c>
      <c r="E544" s="26" t="str">
        <f aca="false">VLOOKUP(B544,[1]Planilha8!$X$4:$Z$6629,3,0)</f>
        <v>DIRETORIA TÉCNICA</v>
      </c>
      <c r="F544" s="26" t="str">
        <f aca="false">VLOOKUP(B544,[1]Planilha8!$X$4:$AD$6629,7,0)</f>
        <v>BOM</v>
      </c>
      <c r="G544" s="27" t="n">
        <v>42894</v>
      </c>
      <c r="H544" s="28" t="n">
        <v>151</v>
      </c>
      <c r="I544" s="29" t="s">
        <v>23</v>
      </c>
      <c r="J544" s="30" t="s">
        <v>149</v>
      </c>
      <c r="K544" s="31" t="n">
        <v>56482</v>
      </c>
      <c r="L544" s="32" t="n">
        <v>2017002395</v>
      </c>
      <c r="M544" s="33" t="n">
        <v>43465</v>
      </c>
      <c r="N544" s="34" t="n">
        <v>142.611111111111</v>
      </c>
      <c r="O544" s="35" t="n">
        <v>1</v>
      </c>
      <c r="P544" s="36" t="n">
        <v>0.0833333333333333</v>
      </c>
      <c r="Q544" s="37" t="n">
        <v>0</v>
      </c>
      <c r="R544" s="38" t="n">
        <v>142.611111111111</v>
      </c>
      <c r="S544" s="39" t="n">
        <v>8.38888888888891</v>
      </c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MG544" s="0"/>
      <c r="AMH544" s="0"/>
      <c r="AMI544" s="0"/>
      <c r="AMJ544" s="0"/>
    </row>
    <row r="545" s="4" customFormat="true" ht="46.85" hidden="false" customHeight="false" outlineLevel="0" collapsed="false">
      <c r="A545" s="23" t="s">
        <v>21</v>
      </c>
      <c r="B545" s="24" t="n">
        <v>9346</v>
      </c>
      <c r="C545" s="25" t="n">
        <f aca="false">VLOOKUP(B545,[1]Planilha8!$X$4:$Y$6629,2,0)</f>
        <v>614792</v>
      </c>
      <c r="D545" s="26" t="s">
        <v>169</v>
      </c>
      <c r="E545" s="26" t="str">
        <f aca="false">VLOOKUP(B545,[1]Planilha8!$X$4:$Z$6629,3,0)</f>
        <v>ASTEC</v>
      </c>
      <c r="F545" s="26" t="str">
        <f aca="false">VLOOKUP(B545,[1]Planilha8!$X$4:$AD$6629,7,0)</f>
        <v>BOM</v>
      </c>
      <c r="G545" s="27" t="n">
        <v>42898</v>
      </c>
      <c r="H545" s="28" t="n">
        <v>1950</v>
      </c>
      <c r="I545" s="29" t="s">
        <v>23</v>
      </c>
      <c r="J545" s="30" t="s">
        <v>170</v>
      </c>
      <c r="K545" s="31" t="n">
        <v>29961</v>
      </c>
      <c r="L545" s="32" t="n">
        <v>2017002056</v>
      </c>
      <c r="M545" s="33" t="n">
        <v>43465</v>
      </c>
      <c r="N545" s="34" t="n">
        <v>817.375</v>
      </c>
      <c r="O545" s="35" t="n">
        <v>0.33</v>
      </c>
      <c r="P545" s="36" t="n">
        <v>0.0275</v>
      </c>
      <c r="Q545" s="37" t="n">
        <v>53.625</v>
      </c>
      <c r="R545" s="38" t="n">
        <v>871</v>
      </c>
      <c r="S545" s="39" t="n">
        <v>1079</v>
      </c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MG545" s="0"/>
      <c r="AMH545" s="0"/>
      <c r="AMI545" s="0"/>
      <c r="AMJ545" s="0"/>
    </row>
    <row r="546" s="4" customFormat="true" ht="46.85" hidden="false" customHeight="false" outlineLevel="0" collapsed="false">
      <c r="A546" s="23" t="s">
        <v>21</v>
      </c>
      <c r="B546" s="24" t="n">
        <v>9347</v>
      </c>
      <c r="C546" s="25" t="n">
        <f aca="false">VLOOKUP(B546,[1]Planilha8!$X$4:$Y$6629,2,0)</f>
        <v>614793</v>
      </c>
      <c r="D546" s="26" t="s">
        <v>169</v>
      </c>
      <c r="E546" s="26" t="str">
        <f aca="false">VLOOKUP(B546,[1]Planilha8!$X$4:$Z$6629,3,0)</f>
        <v>ASTEC</v>
      </c>
      <c r="F546" s="26" t="str">
        <f aca="false">VLOOKUP(B546,[1]Planilha8!$X$4:$AD$6629,7,0)</f>
        <v>BOM</v>
      </c>
      <c r="G546" s="27" t="n">
        <v>42898</v>
      </c>
      <c r="H546" s="28" t="n">
        <v>1950</v>
      </c>
      <c r="I546" s="29" t="s">
        <v>23</v>
      </c>
      <c r="J546" s="30" t="s">
        <v>170</v>
      </c>
      <c r="K546" s="31" t="n">
        <v>29961</v>
      </c>
      <c r="L546" s="32" t="n">
        <v>2017002056</v>
      </c>
      <c r="M546" s="33" t="n">
        <v>43465</v>
      </c>
      <c r="N546" s="34" t="n">
        <v>817.375</v>
      </c>
      <c r="O546" s="35" t="n">
        <v>0.33</v>
      </c>
      <c r="P546" s="36" t="n">
        <v>0.0275</v>
      </c>
      <c r="Q546" s="37" t="n">
        <v>53.625</v>
      </c>
      <c r="R546" s="38" t="n">
        <v>871</v>
      </c>
      <c r="S546" s="39" t="n">
        <v>1079</v>
      </c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MG546" s="0"/>
      <c r="AMH546" s="0"/>
      <c r="AMI546" s="0"/>
      <c r="AMJ546" s="0"/>
    </row>
    <row r="547" s="4" customFormat="true" ht="35.6" hidden="false" customHeight="false" outlineLevel="0" collapsed="false">
      <c r="A547" s="23" t="s">
        <v>21</v>
      </c>
      <c r="B547" s="24" t="n">
        <v>9349</v>
      </c>
      <c r="C547" s="25" t="n">
        <f aca="false">VLOOKUP(B547,[1]Planilha8!$X$4:$Y$6629,2,0)</f>
        <v>614054</v>
      </c>
      <c r="D547" s="26" t="s">
        <v>171</v>
      </c>
      <c r="E547" s="26" t="str">
        <f aca="false">VLOOKUP(B547,[1]Planilha8!$X$4:$Z$6629,3,0)</f>
        <v>PORTARIA “A'</v>
      </c>
      <c r="F547" s="26" t="str">
        <f aca="false">VLOOKUP(B547,[1]Planilha8!$X$4:$AD$6629,7,0)</f>
        <v>BOM</v>
      </c>
      <c r="G547" s="27" t="n">
        <v>42898</v>
      </c>
      <c r="H547" s="28" t="n">
        <v>431.36</v>
      </c>
      <c r="I547" s="29" t="s">
        <v>23</v>
      </c>
      <c r="J547" s="30" t="s">
        <v>73</v>
      </c>
      <c r="K547" s="31" t="n">
        <v>97596</v>
      </c>
      <c r="L547" s="32" t="n">
        <v>2017002018</v>
      </c>
      <c r="M547" s="33" t="n">
        <v>43465</v>
      </c>
      <c r="N547" s="34" t="n">
        <v>129.408</v>
      </c>
      <c r="O547" s="35" t="n">
        <v>0.2</v>
      </c>
      <c r="P547" s="36" t="n">
        <v>0.0166666666666667</v>
      </c>
      <c r="Q547" s="37" t="n">
        <v>7.18933333333333</v>
      </c>
      <c r="R547" s="38" t="n">
        <v>136.597333333333</v>
      </c>
      <c r="S547" s="39" t="n">
        <v>294.762666666667</v>
      </c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MG547" s="0"/>
      <c r="AMH547" s="0"/>
      <c r="AMI547" s="0"/>
      <c r="AMJ547" s="0"/>
    </row>
    <row r="548" s="4" customFormat="true" ht="35.6" hidden="false" customHeight="false" outlineLevel="0" collapsed="false">
      <c r="A548" s="23" t="s">
        <v>21</v>
      </c>
      <c r="B548" s="24" t="n">
        <v>9350</v>
      </c>
      <c r="C548" s="25" t="n">
        <f aca="false">VLOOKUP(B548,[1]Planilha8!$X$4:$Y$6629,2,0)</f>
        <v>614055</v>
      </c>
      <c r="D548" s="26" t="s">
        <v>171</v>
      </c>
      <c r="E548" s="26" t="str">
        <f aca="false">VLOOKUP(B548,[1]Planilha8!$X$4:$Z$6629,3,0)</f>
        <v>ASTEC</v>
      </c>
      <c r="F548" s="26" t="str">
        <f aca="false">VLOOKUP(B548,[1]Planilha8!$X$4:$AD$6629,7,0)</f>
        <v>BOM</v>
      </c>
      <c r="G548" s="27" t="n">
        <v>42898</v>
      </c>
      <c r="H548" s="28" t="n">
        <v>431.36</v>
      </c>
      <c r="I548" s="29" t="s">
        <v>23</v>
      </c>
      <c r="J548" s="30" t="s">
        <v>73</v>
      </c>
      <c r="K548" s="31" t="n">
        <v>97596</v>
      </c>
      <c r="L548" s="32" t="n">
        <v>2017002018</v>
      </c>
      <c r="M548" s="33" t="n">
        <v>43465</v>
      </c>
      <c r="N548" s="34" t="n">
        <v>129.408</v>
      </c>
      <c r="O548" s="35" t="n">
        <v>0.2</v>
      </c>
      <c r="P548" s="36" t="n">
        <v>0.0166666666666667</v>
      </c>
      <c r="Q548" s="37" t="n">
        <v>7.18933333333333</v>
      </c>
      <c r="R548" s="38" t="n">
        <v>136.597333333333</v>
      </c>
      <c r="S548" s="39" t="n">
        <v>294.762666666667</v>
      </c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MG548" s="0"/>
      <c r="AMH548" s="0"/>
      <c r="AMI548" s="0"/>
      <c r="AMJ548" s="0"/>
    </row>
    <row r="549" s="4" customFormat="true" ht="35.6" hidden="false" customHeight="false" outlineLevel="0" collapsed="false">
      <c r="A549" s="23" t="s">
        <v>21</v>
      </c>
      <c r="B549" s="24" t="n">
        <v>9351</v>
      </c>
      <c r="C549" s="25" t="n">
        <f aca="false">VLOOKUP(B549,[1]Planilha8!$X$4:$Y$6629,2,0)</f>
        <v>614056</v>
      </c>
      <c r="D549" s="26" t="s">
        <v>171</v>
      </c>
      <c r="E549" s="26" t="str">
        <f aca="false">VLOOKUP(B549,[1]Planilha8!$X$4:$Z$6629,3,0)</f>
        <v>ASTEC</v>
      </c>
      <c r="F549" s="26" t="str">
        <f aca="false">VLOOKUP(B549,[1]Planilha8!$X$4:$AD$6629,7,0)</f>
        <v>BOM</v>
      </c>
      <c r="G549" s="27" t="n">
        <v>42898</v>
      </c>
      <c r="H549" s="28" t="n">
        <v>431.36</v>
      </c>
      <c r="I549" s="29" t="s">
        <v>23</v>
      </c>
      <c r="J549" s="30" t="s">
        <v>73</v>
      </c>
      <c r="K549" s="31" t="n">
        <v>97596</v>
      </c>
      <c r="L549" s="32" t="n">
        <v>2017002018</v>
      </c>
      <c r="M549" s="33" t="n">
        <v>43465</v>
      </c>
      <c r="N549" s="34" t="n">
        <v>129.408</v>
      </c>
      <c r="O549" s="35" t="n">
        <v>0.2</v>
      </c>
      <c r="P549" s="36" t="n">
        <v>0.0166666666666667</v>
      </c>
      <c r="Q549" s="37" t="n">
        <v>7.18933333333333</v>
      </c>
      <c r="R549" s="38" t="n">
        <v>136.597333333333</v>
      </c>
      <c r="S549" s="39" t="n">
        <v>294.762666666667</v>
      </c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MG549" s="0"/>
      <c r="AMH549" s="0"/>
      <c r="AMI549" s="0"/>
      <c r="AMJ549" s="0"/>
    </row>
    <row r="550" s="4" customFormat="true" ht="35.6" hidden="false" customHeight="false" outlineLevel="0" collapsed="false">
      <c r="A550" s="23" t="s">
        <v>21</v>
      </c>
      <c r="B550" s="24" t="n">
        <v>9352</v>
      </c>
      <c r="C550" s="25" t="n">
        <f aca="false">VLOOKUP(B550,[1]Planilha8!$X$4:$Y$6629,2,0)</f>
        <v>614057</v>
      </c>
      <c r="D550" s="26" t="s">
        <v>171</v>
      </c>
      <c r="E550" s="26" t="str">
        <f aca="false">VLOOKUP(B550,[1]Planilha8!$X$4:$Z$6629,3,0)</f>
        <v>ASTEC</v>
      </c>
      <c r="F550" s="26" t="str">
        <f aca="false">VLOOKUP(B550,[1]Planilha8!$X$4:$AD$6629,7,0)</f>
        <v>BOM</v>
      </c>
      <c r="G550" s="27" t="n">
        <v>42898</v>
      </c>
      <c r="H550" s="28" t="n">
        <v>431.36</v>
      </c>
      <c r="I550" s="29" t="s">
        <v>23</v>
      </c>
      <c r="J550" s="30" t="s">
        <v>73</v>
      </c>
      <c r="K550" s="31" t="n">
        <v>97596</v>
      </c>
      <c r="L550" s="32" t="n">
        <v>2017002018</v>
      </c>
      <c r="M550" s="33" t="n">
        <v>43465</v>
      </c>
      <c r="N550" s="34" t="n">
        <v>129.408</v>
      </c>
      <c r="O550" s="35" t="n">
        <v>0.2</v>
      </c>
      <c r="P550" s="36" t="n">
        <v>0.0166666666666667</v>
      </c>
      <c r="Q550" s="37" t="n">
        <v>7.18933333333333</v>
      </c>
      <c r="R550" s="38" t="n">
        <v>136.597333333333</v>
      </c>
      <c r="S550" s="39" t="n">
        <v>294.762666666667</v>
      </c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MG550" s="0"/>
      <c r="AMH550" s="0"/>
      <c r="AMI550" s="0"/>
      <c r="AMJ550" s="0"/>
    </row>
    <row r="551" s="4" customFormat="true" ht="35.6" hidden="false" customHeight="false" outlineLevel="0" collapsed="false">
      <c r="A551" s="23" t="s">
        <v>21</v>
      </c>
      <c r="B551" s="24" t="n">
        <v>9361</v>
      </c>
      <c r="C551" s="25" t="n">
        <f aca="false">VLOOKUP(B551,[1]Planilha8!$X$4:$Y$6629,2,0)</f>
        <v>614061</v>
      </c>
      <c r="D551" s="26" t="s">
        <v>172</v>
      </c>
      <c r="E551" s="26" t="str">
        <f aca="false">VLOOKUP(B551,[1]Planilha8!$X$4:$Z$6629,3,0)</f>
        <v>FONOAUDIOLOGIA</v>
      </c>
      <c r="F551" s="26" t="str">
        <f aca="false">VLOOKUP(B551,[1]Planilha8!$X$4:$AD$6629,7,0)</f>
        <v>BOM</v>
      </c>
      <c r="G551" s="27" t="n">
        <v>42905</v>
      </c>
      <c r="H551" s="28" t="n">
        <v>2414</v>
      </c>
      <c r="I551" s="29" t="s">
        <v>23</v>
      </c>
      <c r="J551" s="30" t="s">
        <v>137</v>
      </c>
      <c r="K551" s="31" t="n">
        <v>116378</v>
      </c>
      <c r="L551" s="32" t="n">
        <v>2017001645</v>
      </c>
      <c r="M551" s="33" t="n">
        <v>43465</v>
      </c>
      <c r="N551" s="34" t="n">
        <v>1011.86833333333</v>
      </c>
      <c r="O551" s="35" t="n">
        <v>0.33</v>
      </c>
      <c r="P551" s="36" t="n">
        <v>0.0275</v>
      </c>
      <c r="Q551" s="37" t="n">
        <v>66.385</v>
      </c>
      <c r="R551" s="38" t="n">
        <v>1078.25333333333</v>
      </c>
      <c r="S551" s="39" t="n">
        <v>1335.74666666667</v>
      </c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MG551" s="0"/>
      <c r="AMH551" s="0"/>
      <c r="AMI551" s="0"/>
      <c r="AMJ551" s="0"/>
    </row>
    <row r="552" s="4" customFormat="true" ht="35.6" hidden="false" customHeight="false" outlineLevel="0" collapsed="false">
      <c r="A552" s="23" t="s">
        <v>21</v>
      </c>
      <c r="B552" s="24" t="n">
        <v>9381</v>
      </c>
      <c r="C552" s="25" t="n">
        <f aca="false">VLOOKUP(B552,[1]Planilha8!$X$4:$Y$6629,2,0)</f>
        <v>2042295</v>
      </c>
      <c r="D552" s="26" t="s">
        <v>173</v>
      </c>
      <c r="E552" s="26" t="str">
        <f aca="false">VLOOKUP(B552,[1]Planilha8!$X$4:$Z$6629,3,0)</f>
        <v>ALMOXARIFADO</v>
      </c>
      <c r="F552" s="26" t="str">
        <f aca="false">VLOOKUP(B552,[1]Planilha8!$X$4:$AD$6629,7,0)</f>
        <v>BOM</v>
      </c>
      <c r="G552" s="27" t="n">
        <v>42989</v>
      </c>
      <c r="H552" s="28" t="n">
        <v>4574</v>
      </c>
      <c r="I552" s="29" t="s">
        <v>23</v>
      </c>
      <c r="J552" s="30" t="s">
        <v>174</v>
      </c>
      <c r="K552" s="31" t="n">
        <v>17154</v>
      </c>
      <c r="L552" s="32" t="n">
        <v>2017003537</v>
      </c>
      <c r="M552" s="33" t="n">
        <v>43465</v>
      </c>
      <c r="N552" s="34" t="n">
        <v>2401.35</v>
      </c>
      <c r="O552" s="35" t="n">
        <v>0.5</v>
      </c>
      <c r="P552" s="36" t="n">
        <v>0.0416666666666667</v>
      </c>
      <c r="Q552" s="37" t="n">
        <v>190.583333333333</v>
      </c>
      <c r="R552" s="38" t="n">
        <v>2591.93333333333</v>
      </c>
      <c r="S552" s="39" t="n">
        <v>1982.06666666667</v>
      </c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MG552" s="0"/>
      <c r="AMH552" s="0"/>
      <c r="AMI552" s="0"/>
      <c r="AMJ552" s="0"/>
    </row>
    <row r="553" s="4" customFormat="true" ht="58.1" hidden="false" customHeight="false" outlineLevel="0" collapsed="false">
      <c r="A553" s="23" t="s">
        <v>21</v>
      </c>
      <c r="B553" s="24" t="n">
        <v>9477</v>
      </c>
      <c r="C553" s="25" t="n">
        <f aca="false">VLOOKUP(B553,[1]Planilha8!$X$4:$Y$6629,2,0)</f>
        <v>800440</v>
      </c>
      <c r="D553" s="26" t="s">
        <v>175</v>
      </c>
      <c r="E553" s="26" t="str">
        <f aca="false">VLOOKUP(B553,[1]Planilha8!$X$4:$Z$6629,3,0)</f>
        <v>ADMINISTRAÇÃO - SEDE - ASTEC</v>
      </c>
      <c r="F553" s="26" t="str">
        <f aca="false">VLOOKUP(B553,[1]Planilha8!$X$4:$AD$6629,7,0)</f>
        <v>BOM</v>
      </c>
      <c r="G553" s="27" t="n">
        <v>43074</v>
      </c>
      <c r="H553" s="28" t="n">
        <v>1844.08</v>
      </c>
      <c r="I553" s="29" t="s">
        <v>23</v>
      </c>
      <c r="J553" s="30" t="s">
        <v>137</v>
      </c>
      <c r="K553" s="31" t="n">
        <v>125688</v>
      </c>
      <c r="L553" s="32" t="n">
        <v>2017005737</v>
      </c>
      <c r="M553" s="33" t="n">
        <v>43465</v>
      </c>
      <c r="N553" s="34" t="n">
        <v>588.568866666667</v>
      </c>
      <c r="O553" s="35" t="n">
        <v>0.33</v>
      </c>
      <c r="P553" s="36" t="n">
        <v>0.0275</v>
      </c>
      <c r="Q553" s="37" t="n">
        <v>50.7122</v>
      </c>
      <c r="R553" s="38" t="n">
        <v>639.281066666667</v>
      </c>
      <c r="S553" s="39" t="n">
        <v>1204.79893333333</v>
      </c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MG553" s="0"/>
      <c r="AMH553" s="0"/>
      <c r="AMI553" s="0"/>
      <c r="AMJ553" s="0"/>
    </row>
    <row r="554" s="4" customFormat="true" ht="35.6" hidden="false" customHeight="false" outlineLevel="0" collapsed="false">
      <c r="A554" s="23" t="s">
        <v>21</v>
      </c>
      <c r="B554" s="24" t="n">
        <v>9478</v>
      </c>
      <c r="C554" s="25" t="n">
        <f aca="false">VLOOKUP(B554,[1]Planilha8!$X$4:$Y$6629,2,0)</f>
        <v>800441</v>
      </c>
      <c r="D554" s="26" t="s">
        <v>175</v>
      </c>
      <c r="E554" s="26" t="str">
        <f aca="false">VLOOKUP(B554,[1]Planilha8!$X$4:$Z$6629,3,0)</f>
        <v>PORTARIA 'A'</v>
      </c>
      <c r="F554" s="26" t="str">
        <f aca="false">VLOOKUP(B554,[1]Planilha8!$X$4:$AD$6629,7,0)</f>
        <v>BOM</v>
      </c>
      <c r="G554" s="27" t="n">
        <v>43074</v>
      </c>
      <c r="H554" s="28" t="n">
        <v>1844.08</v>
      </c>
      <c r="I554" s="29" t="s">
        <v>23</v>
      </c>
      <c r="J554" s="30" t="s">
        <v>137</v>
      </c>
      <c r="K554" s="31" t="n">
        <v>125688</v>
      </c>
      <c r="L554" s="32" t="n">
        <v>2017005737</v>
      </c>
      <c r="M554" s="33" t="n">
        <v>43465</v>
      </c>
      <c r="N554" s="34" t="n">
        <v>588.568866666667</v>
      </c>
      <c r="O554" s="35" t="n">
        <v>0.33</v>
      </c>
      <c r="P554" s="36" t="n">
        <v>0.0275</v>
      </c>
      <c r="Q554" s="37" t="n">
        <v>50.7122</v>
      </c>
      <c r="R554" s="38" t="n">
        <v>639.281066666667</v>
      </c>
      <c r="S554" s="39" t="n">
        <v>1204.79893333333</v>
      </c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MG554" s="0"/>
      <c r="AMH554" s="0"/>
      <c r="AMI554" s="0"/>
      <c r="AMJ554" s="0"/>
    </row>
    <row r="555" s="4" customFormat="true" ht="58.1" hidden="false" customHeight="false" outlineLevel="0" collapsed="false">
      <c r="A555" s="23" t="s">
        <v>21</v>
      </c>
      <c r="B555" s="24" t="n">
        <v>9479</v>
      </c>
      <c r="C555" s="25" t="n">
        <f aca="false">VLOOKUP(B555,[1]Planilha8!$X$4:$Y$6629,2,0)</f>
        <v>800442</v>
      </c>
      <c r="D555" s="26" t="s">
        <v>175</v>
      </c>
      <c r="E555" s="26" t="str">
        <f aca="false">VLOOKUP(B555,[1]Planilha8!$X$4:$Z$6629,3,0)</f>
        <v>ADMINISTRAÇÃO - SEDE - ASTEC</v>
      </c>
      <c r="F555" s="26" t="str">
        <f aca="false">VLOOKUP(B555,[1]Planilha8!$X$4:$AD$6629,7,0)</f>
        <v>BOM</v>
      </c>
      <c r="G555" s="27" t="n">
        <v>43074</v>
      </c>
      <c r="H555" s="28" t="n">
        <v>1844.08</v>
      </c>
      <c r="I555" s="29" t="s">
        <v>23</v>
      </c>
      <c r="J555" s="30" t="s">
        <v>137</v>
      </c>
      <c r="K555" s="31" t="n">
        <v>125688</v>
      </c>
      <c r="L555" s="32" t="n">
        <v>2017005737</v>
      </c>
      <c r="M555" s="33" t="n">
        <v>43465</v>
      </c>
      <c r="N555" s="34" t="n">
        <v>588.568866666667</v>
      </c>
      <c r="O555" s="35" t="n">
        <v>0.33</v>
      </c>
      <c r="P555" s="36" t="n">
        <v>0.0275</v>
      </c>
      <c r="Q555" s="37" t="n">
        <v>50.7122</v>
      </c>
      <c r="R555" s="38" t="n">
        <v>639.281066666667</v>
      </c>
      <c r="S555" s="39" t="n">
        <v>1204.79893333333</v>
      </c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MG555" s="0"/>
      <c r="AMH555" s="0"/>
      <c r="AMI555" s="0"/>
      <c r="AMJ555" s="0"/>
    </row>
    <row r="556" s="4" customFormat="true" ht="35.6" hidden="false" customHeight="false" outlineLevel="0" collapsed="false">
      <c r="A556" s="23" t="s">
        <v>21</v>
      </c>
      <c r="B556" s="24" t="n">
        <v>9458</v>
      </c>
      <c r="C556" s="25" t="n">
        <f aca="false">VLOOKUP(B556,[1]Planilha8!$X$4:$Y$6629,2,0)</f>
        <v>2042344</v>
      </c>
      <c r="D556" s="26" t="s">
        <v>176</v>
      </c>
      <c r="E556" s="26" t="str">
        <f aca="false">VLOOKUP(B556,[1]Planilha8!$X$4:$Z$6629,3,0)</f>
        <v>ASTEC</v>
      </c>
      <c r="F556" s="26" t="str">
        <f aca="false">VLOOKUP(B556,[1]Planilha8!$X$4:$AD$6629,7,0)</f>
        <v>BOM</v>
      </c>
      <c r="G556" s="27" t="n">
        <v>43077</v>
      </c>
      <c r="H556" s="28" t="n">
        <v>2819</v>
      </c>
      <c r="I556" s="29" t="s">
        <v>23</v>
      </c>
      <c r="J556" s="30" t="s">
        <v>145</v>
      </c>
      <c r="K556" s="31" t="n">
        <v>47716</v>
      </c>
      <c r="L556" s="32" t="n">
        <v>2017005286</v>
      </c>
      <c r="M556" s="33" t="n">
        <v>43465</v>
      </c>
      <c r="N556" s="34" t="n">
        <v>693.004166666667</v>
      </c>
      <c r="O556" s="35" t="n">
        <v>0.25</v>
      </c>
      <c r="P556" s="36" t="n">
        <v>0.0208333333333333</v>
      </c>
      <c r="Q556" s="37" t="n">
        <v>58.7291666666667</v>
      </c>
      <c r="R556" s="38" t="n">
        <v>751.733333333333</v>
      </c>
      <c r="S556" s="39" t="n">
        <v>2067.26666666667</v>
      </c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MG556" s="0"/>
      <c r="AMH556" s="0"/>
      <c r="AMI556" s="0"/>
      <c r="AMJ556" s="0"/>
    </row>
    <row r="557" s="4" customFormat="true" ht="35.6" hidden="false" customHeight="false" outlineLevel="0" collapsed="false">
      <c r="A557" s="23" t="s">
        <v>21</v>
      </c>
      <c r="B557" s="24" t="n">
        <v>9592</v>
      </c>
      <c r="C557" s="25" t="n">
        <f aca="false">VLOOKUP(B557,[1]Planilha8!$X$4:$Y$6629,2,0)</f>
        <v>801355</v>
      </c>
      <c r="D557" s="26" t="s">
        <v>173</v>
      </c>
      <c r="E557" s="26" t="str">
        <f aca="false">VLOOKUP(B557,[1]Planilha8!$X$4:$Z$6629,3,0)</f>
        <v>CENTRO CIRÚRGICO</v>
      </c>
      <c r="F557" s="26" t="str">
        <f aca="false">VLOOKUP(B557,[1]Planilha8!$X$4:$AD$6629,7,0)</f>
        <v>BOM</v>
      </c>
      <c r="G557" s="27" t="n">
        <v>43087</v>
      </c>
      <c r="H557" s="28" t="n">
        <v>4350</v>
      </c>
      <c r="I557" s="29" t="s">
        <v>23</v>
      </c>
      <c r="J557" s="30" t="s">
        <v>73</v>
      </c>
      <c r="K557" s="31" t="n">
        <v>109916</v>
      </c>
      <c r="L557" s="32" t="n">
        <v>2017004598</v>
      </c>
      <c r="M557" s="33" t="n">
        <v>43465</v>
      </c>
      <c r="N557" s="34" t="n">
        <v>1388.375</v>
      </c>
      <c r="O557" s="35" t="n">
        <v>0.33</v>
      </c>
      <c r="P557" s="36" t="n">
        <v>0.0275</v>
      </c>
      <c r="Q557" s="37" t="n">
        <v>119.625</v>
      </c>
      <c r="R557" s="38" t="n">
        <v>1508</v>
      </c>
      <c r="S557" s="39" t="n">
        <v>2842</v>
      </c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MG557" s="0"/>
      <c r="AMH557" s="0"/>
      <c r="AMI557" s="0"/>
      <c r="AMJ557" s="0"/>
    </row>
    <row r="558" s="4" customFormat="true" ht="46.85" hidden="false" customHeight="false" outlineLevel="0" collapsed="false">
      <c r="A558" s="23" t="s">
        <v>21</v>
      </c>
      <c r="B558" s="24" t="n">
        <v>10901</v>
      </c>
      <c r="C558" s="25" t="e">
        <f aca="false">VLOOKUP(B558,[1]Planilha8!$X$4:$Y$6629,2,0)</f>
        <v>#N/A</v>
      </c>
      <c r="D558" s="26" t="s">
        <v>177</v>
      </c>
      <c r="E558" s="26" t="e">
        <f aca="false">VLOOKUP(B558,[1]Planilha8!$X$4:$Z$6629,3,0)</f>
        <v>#N/A</v>
      </c>
      <c r="F558" s="26" t="e">
        <f aca="false">VLOOKUP(B558,[1]Planilha8!$X$4:$AD$6629,7,0)</f>
        <v>#N/A</v>
      </c>
      <c r="G558" s="27" t="n">
        <v>43160</v>
      </c>
      <c r="H558" s="28" t="n">
        <v>425</v>
      </c>
      <c r="I558" s="29" t="s">
        <v>23</v>
      </c>
      <c r="J558" s="30" t="s">
        <v>178</v>
      </c>
      <c r="K558" s="31" t="n">
        <v>832040</v>
      </c>
      <c r="L558" s="32" t="n">
        <v>2017005591</v>
      </c>
      <c r="M558" s="33" t="n">
        <v>43465</v>
      </c>
      <c r="N558" s="34" t="n">
        <v>105.1875</v>
      </c>
      <c r="O558" s="35" t="n">
        <v>0.33</v>
      </c>
      <c r="P558" s="36" t="n">
        <v>0.0275</v>
      </c>
      <c r="Q558" s="37" t="n">
        <v>11.6875</v>
      </c>
      <c r="R558" s="38" t="n">
        <v>116.875</v>
      </c>
      <c r="S558" s="39" t="n">
        <v>0</v>
      </c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MG558" s="0"/>
      <c r="AMH558" s="0"/>
      <c r="AMI558" s="0"/>
      <c r="AMJ558" s="0"/>
    </row>
    <row r="559" s="4" customFormat="true" ht="46.85" hidden="false" customHeight="false" outlineLevel="0" collapsed="false">
      <c r="A559" s="23" t="s">
        <v>21</v>
      </c>
      <c r="B559" s="24" t="n">
        <v>10902</v>
      </c>
      <c r="C559" s="25" t="e">
        <f aca="false">VLOOKUP(B559,[1]Planilha8!$X$4:$Y$6629,2,0)</f>
        <v>#N/A</v>
      </c>
      <c r="D559" s="26" t="s">
        <v>177</v>
      </c>
      <c r="E559" s="26" t="e">
        <f aca="false">VLOOKUP(B559,[1]Planilha8!$X$4:$Z$6629,3,0)</f>
        <v>#N/A</v>
      </c>
      <c r="F559" s="26" t="e">
        <f aca="false">VLOOKUP(B559,[1]Planilha8!$X$4:$AD$6629,7,0)</f>
        <v>#N/A</v>
      </c>
      <c r="G559" s="27" t="n">
        <v>43160</v>
      </c>
      <c r="H559" s="28" t="n">
        <v>425</v>
      </c>
      <c r="I559" s="29" t="s">
        <v>23</v>
      </c>
      <c r="J559" s="30" t="s">
        <v>178</v>
      </c>
      <c r="K559" s="31" t="n">
        <v>832040</v>
      </c>
      <c r="L559" s="32" t="n">
        <v>2017005591</v>
      </c>
      <c r="M559" s="33" t="n">
        <v>43465</v>
      </c>
      <c r="N559" s="34" t="n">
        <v>105.1875</v>
      </c>
      <c r="O559" s="35" t="n">
        <v>0.33</v>
      </c>
      <c r="P559" s="36" t="n">
        <v>0.0275</v>
      </c>
      <c r="Q559" s="37" t="n">
        <v>11.6875</v>
      </c>
      <c r="R559" s="38" t="n">
        <v>116.875</v>
      </c>
      <c r="S559" s="39" t="n">
        <v>0</v>
      </c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MG559" s="0"/>
      <c r="AMH559" s="0"/>
      <c r="AMI559" s="0"/>
      <c r="AMJ559" s="0"/>
    </row>
    <row r="560" s="4" customFormat="true" ht="80.6" hidden="false" customHeight="false" outlineLevel="0" collapsed="false">
      <c r="A560" s="23" t="s">
        <v>21</v>
      </c>
      <c r="B560" s="24" t="n">
        <v>10903</v>
      </c>
      <c r="C560" s="25" t="n">
        <f aca="false">VLOOKUP(B560,[1]Planilha8!$X$4:$Y$6629,2,0)</f>
        <v>800343</v>
      </c>
      <c r="D560" s="26" t="s">
        <v>177</v>
      </c>
      <c r="E560" s="26" t="str">
        <f aca="false">VLOOKUP(B560,[1]Planilha8!$X$4:$Z$6629,3,0)</f>
        <v>ADMINISTRAÇÃO - SEDE - MANUT. PREDIAL</v>
      </c>
      <c r="F560" s="26" t="str">
        <f aca="false">VLOOKUP(B560,[1]Planilha8!$X$4:$AD$6629,7,0)</f>
        <v>BOM</v>
      </c>
      <c r="G560" s="27" t="n">
        <v>43160</v>
      </c>
      <c r="H560" s="28" t="n">
        <v>425</v>
      </c>
      <c r="I560" s="29" t="s">
        <v>23</v>
      </c>
      <c r="J560" s="30" t="s">
        <v>178</v>
      </c>
      <c r="K560" s="31" t="n">
        <v>832040</v>
      </c>
      <c r="L560" s="32" t="n">
        <v>2017005591</v>
      </c>
      <c r="M560" s="33" t="n">
        <v>43465</v>
      </c>
      <c r="N560" s="34" t="n">
        <v>105.1875</v>
      </c>
      <c r="O560" s="35" t="n">
        <v>0.33</v>
      </c>
      <c r="P560" s="36" t="n">
        <v>0.0275</v>
      </c>
      <c r="Q560" s="37" t="n">
        <v>11.6875</v>
      </c>
      <c r="R560" s="38" t="n">
        <v>116.875</v>
      </c>
      <c r="S560" s="39" t="n">
        <v>308.125</v>
      </c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MG560" s="0"/>
      <c r="AMH560" s="0"/>
      <c r="AMI560" s="0"/>
      <c r="AMJ560" s="0"/>
    </row>
    <row r="561" s="4" customFormat="true" ht="46.85" hidden="false" customHeight="false" outlineLevel="0" collapsed="false">
      <c r="A561" s="23" t="s">
        <v>21</v>
      </c>
      <c r="B561" s="24" t="n">
        <v>10904</v>
      </c>
      <c r="C561" s="25" t="n">
        <f aca="false">VLOOKUP(B561,[1]Planilha8!$X$4:$Y$6629,2,0)</f>
        <v>800344</v>
      </c>
      <c r="D561" s="26" t="s">
        <v>177</v>
      </c>
      <c r="E561" s="26" t="str">
        <f aca="false">VLOOKUP(B561,[1]Planilha8!$X$4:$Z$6629,3,0)</f>
        <v>ADONAI</v>
      </c>
      <c r="F561" s="26" t="str">
        <f aca="false">VLOOKUP(B561,[1]Planilha8!$X$4:$AD$6629,7,0)</f>
        <v>BOM</v>
      </c>
      <c r="G561" s="27" t="n">
        <v>43160</v>
      </c>
      <c r="H561" s="28" t="n">
        <v>425</v>
      </c>
      <c r="I561" s="29" t="s">
        <v>23</v>
      </c>
      <c r="J561" s="30" t="s">
        <v>178</v>
      </c>
      <c r="K561" s="31" t="n">
        <v>832040</v>
      </c>
      <c r="L561" s="32" t="n">
        <v>2017005591</v>
      </c>
      <c r="M561" s="33" t="n">
        <v>43465</v>
      </c>
      <c r="N561" s="34" t="n">
        <v>105.1875</v>
      </c>
      <c r="O561" s="35" t="n">
        <v>0.33</v>
      </c>
      <c r="P561" s="36" t="n">
        <v>0.0275</v>
      </c>
      <c r="Q561" s="37" t="n">
        <v>11.6875</v>
      </c>
      <c r="R561" s="38" t="n">
        <v>116.875</v>
      </c>
      <c r="S561" s="39" t="n">
        <v>308.125</v>
      </c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MG561" s="0"/>
      <c r="AMH561" s="0"/>
      <c r="AMI561" s="0"/>
      <c r="AMJ561" s="0"/>
    </row>
    <row r="562" s="4" customFormat="true" ht="58.1" hidden="false" customHeight="false" outlineLevel="0" collapsed="false">
      <c r="A562" s="23" t="s">
        <v>21</v>
      </c>
      <c r="B562" s="24" t="n">
        <v>10905</v>
      </c>
      <c r="C562" s="25" t="n">
        <f aca="false">VLOOKUP(B562,[1]Planilha8!$X$4:$Y$6629,2,0)</f>
        <v>800345</v>
      </c>
      <c r="D562" s="26" t="s">
        <v>177</v>
      </c>
      <c r="E562" s="26" t="str">
        <f aca="false">VLOOKUP(B562,[1]Planilha8!$X$4:$Z$6629,3,0)</f>
        <v>ADMINISTRAÇÃO - SEDE - GECOM</v>
      </c>
      <c r="F562" s="26" t="str">
        <f aca="false">VLOOKUP(B562,[1]Planilha8!$X$4:$AD$6629,7,0)</f>
        <v>BOM</v>
      </c>
      <c r="G562" s="27" t="n">
        <v>43160</v>
      </c>
      <c r="H562" s="28" t="n">
        <v>425</v>
      </c>
      <c r="I562" s="29" t="s">
        <v>23</v>
      </c>
      <c r="J562" s="30" t="s">
        <v>178</v>
      </c>
      <c r="K562" s="31" t="n">
        <v>832040</v>
      </c>
      <c r="L562" s="32" t="n">
        <v>2017005591</v>
      </c>
      <c r="M562" s="33" t="n">
        <v>43465</v>
      </c>
      <c r="N562" s="34" t="n">
        <v>105.1875</v>
      </c>
      <c r="O562" s="35" t="n">
        <v>0.33</v>
      </c>
      <c r="P562" s="36" t="n">
        <v>0.0275</v>
      </c>
      <c r="Q562" s="37" t="n">
        <v>11.6875</v>
      </c>
      <c r="R562" s="38" t="n">
        <v>116.875</v>
      </c>
      <c r="S562" s="39" t="n">
        <v>308.125</v>
      </c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MG562" s="0"/>
      <c r="AMH562" s="0"/>
      <c r="AMI562" s="0"/>
      <c r="AMJ562" s="0"/>
    </row>
    <row r="563" s="4" customFormat="true" ht="58.1" hidden="false" customHeight="false" outlineLevel="0" collapsed="false">
      <c r="A563" s="23" t="s">
        <v>21</v>
      </c>
      <c r="B563" s="24" t="n">
        <v>10906</v>
      </c>
      <c r="C563" s="25" t="n">
        <f aca="false">VLOOKUP(B563,[1]Planilha8!$X$4:$Y$6629,2,0)</f>
        <v>800346</v>
      </c>
      <c r="D563" s="26" t="s">
        <v>177</v>
      </c>
      <c r="E563" s="26" t="str">
        <f aca="false">VLOOKUP(B563,[1]Planilha8!$X$4:$Z$6629,3,0)</f>
        <v>ADMINISTRAÇÃO - SEDE - ASCOM</v>
      </c>
      <c r="F563" s="26" t="str">
        <f aca="false">VLOOKUP(B563,[1]Planilha8!$X$4:$AD$6629,7,0)</f>
        <v>BOM</v>
      </c>
      <c r="G563" s="27" t="n">
        <v>43160</v>
      </c>
      <c r="H563" s="28" t="n">
        <v>425</v>
      </c>
      <c r="I563" s="29" t="s">
        <v>23</v>
      </c>
      <c r="J563" s="30" t="s">
        <v>178</v>
      </c>
      <c r="K563" s="31" t="n">
        <v>832040</v>
      </c>
      <c r="L563" s="32" t="n">
        <v>2017005591</v>
      </c>
      <c r="M563" s="33" t="n">
        <v>43465</v>
      </c>
      <c r="N563" s="34" t="n">
        <v>105.1875</v>
      </c>
      <c r="O563" s="35" t="n">
        <v>0.33</v>
      </c>
      <c r="P563" s="36" t="n">
        <v>0.0275</v>
      </c>
      <c r="Q563" s="37" t="n">
        <v>11.6875</v>
      </c>
      <c r="R563" s="38" t="n">
        <v>116.875</v>
      </c>
      <c r="S563" s="39" t="n">
        <v>308.125</v>
      </c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MG563" s="0"/>
      <c r="AMH563" s="0"/>
      <c r="AMI563" s="0"/>
      <c r="AMJ563" s="0"/>
    </row>
    <row r="564" s="4" customFormat="true" ht="46.85" hidden="false" customHeight="false" outlineLevel="0" collapsed="false">
      <c r="A564" s="23" t="s">
        <v>21</v>
      </c>
      <c r="B564" s="24" t="n">
        <v>10907</v>
      </c>
      <c r="C564" s="25" t="n">
        <f aca="false">VLOOKUP(B564,[1]Planilha8!$X$4:$Y$6629,2,0)</f>
        <v>800347</v>
      </c>
      <c r="D564" s="26" t="s">
        <v>177</v>
      </c>
      <c r="E564" s="26" t="str">
        <f aca="false">VLOOKUP(B564,[1]Planilha8!$X$4:$Z$6629,3,0)</f>
        <v>CEAD</v>
      </c>
      <c r="F564" s="26" t="str">
        <f aca="false">VLOOKUP(B564,[1]Planilha8!$X$4:$AD$6629,7,0)</f>
        <v>BOM</v>
      </c>
      <c r="G564" s="27" t="n">
        <v>43160</v>
      </c>
      <c r="H564" s="28" t="n">
        <v>425</v>
      </c>
      <c r="I564" s="29" t="s">
        <v>23</v>
      </c>
      <c r="J564" s="30" t="s">
        <v>178</v>
      </c>
      <c r="K564" s="31" t="n">
        <v>832040</v>
      </c>
      <c r="L564" s="32" t="n">
        <v>2017005591</v>
      </c>
      <c r="M564" s="33" t="n">
        <v>43465</v>
      </c>
      <c r="N564" s="34" t="n">
        <v>105.1875</v>
      </c>
      <c r="O564" s="35" t="n">
        <v>0.33</v>
      </c>
      <c r="P564" s="36" t="n">
        <v>0.0275</v>
      </c>
      <c r="Q564" s="37" t="n">
        <v>11.6875</v>
      </c>
      <c r="R564" s="38" t="n">
        <v>116.875</v>
      </c>
      <c r="S564" s="39" t="n">
        <v>308.125</v>
      </c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MG564" s="0"/>
      <c r="AMH564" s="0"/>
      <c r="AMI564" s="0"/>
      <c r="AMJ564" s="0"/>
    </row>
    <row r="565" s="4" customFormat="true" ht="46.85" hidden="false" customHeight="false" outlineLevel="0" collapsed="false">
      <c r="A565" s="23" t="s">
        <v>21</v>
      </c>
      <c r="B565" s="24" t="n">
        <v>10908</v>
      </c>
      <c r="C565" s="25" t="n">
        <f aca="false">VLOOKUP(B565,[1]Planilha8!$X$4:$Y$6629,2,0)</f>
        <v>800348</v>
      </c>
      <c r="D565" s="26" t="s">
        <v>177</v>
      </c>
      <c r="E565" s="26" t="str">
        <f aca="false">VLOOKUP(B565,[1]Planilha8!$X$4:$Z$6629,3,0)</f>
        <v>U.T.I</v>
      </c>
      <c r="F565" s="26" t="str">
        <f aca="false">VLOOKUP(B565,[1]Planilha8!$X$4:$AD$6629,7,0)</f>
        <v>BOM</v>
      </c>
      <c r="G565" s="27" t="n">
        <v>43160</v>
      </c>
      <c r="H565" s="28" t="n">
        <v>425</v>
      </c>
      <c r="I565" s="29" t="s">
        <v>23</v>
      </c>
      <c r="J565" s="30" t="s">
        <v>178</v>
      </c>
      <c r="K565" s="31" t="n">
        <v>832040</v>
      </c>
      <c r="L565" s="32" t="n">
        <v>2017005591</v>
      </c>
      <c r="M565" s="33" t="n">
        <v>43465</v>
      </c>
      <c r="N565" s="34" t="n">
        <v>105.1875</v>
      </c>
      <c r="O565" s="35" t="n">
        <v>0.33</v>
      </c>
      <c r="P565" s="36" t="n">
        <v>0.0275</v>
      </c>
      <c r="Q565" s="37" t="n">
        <v>11.6875</v>
      </c>
      <c r="R565" s="38" t="n">
        <v>116.875</v>
      </c>
      <c r="S565" s="39" t="n">
        <v>308.125</v>
      </c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MG565" s="0"/>
      <c r="AMH565" s="0"/>
      <c r="AMI565" s="0"/>
      <c r="AMJ565" s="0"/>
    </row>
    <row r="566" s="4" customFormat="true" ht="46.85" hidden="false" customHeight="false" outlineLevel="0" collapsed="false">
      <c r="A566" s="23" t="s">
        <v>21</v>
      </c>
      <c r="B566" s="24" t="n">
        <v>10909</v>
      </c>
      <c r="C566" s="25" t="n">
        <f aca="false">VLOOKUP(B566,[1]Planilha8!$X$4:$Y$6629,2,0)</f>
        <v>800349</v>
      </c>
      <c r="D566" s="26" t="s">
        <v>177</v>
      </c>
      <c r="E566" s="26" t="str">
        <f aca="false">VLOOKUP(B566,[1]Planilha8!$X$4:$Z$6629,3,0)</f>
        <v>CEAD</v>
      </c>
      <c r="F566" s="26" t="str">
        <f aca="false">VLOOKUP(B566,[1]Planilha8!$X$4:$AD$6629,7,0)</f>
        <v>BOM</v>
      </c>
      <c r="G566" s="27" t="n">
        <v>43160</v>
      </c>
      <c r="H566" s="28" t="n">
        <v>425</v>
      </c>
      <c r="I566" s="29" t="s">
        <v>23</v>
      </c>
      <c r="J566" s="30" t="s">
        <v>178</v>
      </c>
      <c r="K566" s="31" t="n">
        <v>832040</v>
      </c>
      <c r="L566" s="32" t="n">
        <v>2017005591</v>
      </c>
      <c r="M566" s="33" t="n">
        <v>43465</v>
      </c>
      <c r="N566" s="34" t="n">
        <v>105.1875</v>
      </c>
      <c r="O566" s="35" t="n">
        <v>0.33</v>
      </c>
      <c r="P566" s="36" t="n">
        <v>0.0275</v>
      </c>
      <c r="Q566" s="37" t="n">
        <v>11.6875</v>
      </c>
      <c r="R566" s="38" t="n">
        <v>116.875</v>
      </c>
      <c r="S566" s="39" t="n">
        <v>308.125</v>
      </c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MG566" s="0"/>
      <c r="AMH566" s="0"/>
      <c r="AMI566" s="0"/>
      <c r="AMJ566" s="0"/>
    </row>
    <row r="567" s="4" customFormat="true" ht="58.1" hidden="false" customHeight="false" outlineLevel="0" collapsed="false">
      <c r="A567" s="23" t="s">
        <v>21</v>
      </c>
      <c r="B567" s="24" t="n">
        <v>10910</v>
      </c>
      <c r="C567" s="25" t="n">
        <f aca="false">VLOOKUP(B567,[1]Planilha8!$X$4:$Y$6629,2,0)</f>
        <v>800350</v>
      </c>
      <c r="D567" s="26" t="s">
        <v>177</v>
      </c>
      <c r="E567" s="26" t="str">
        <f aca="false">VLOOKUP(B567,[1]Planilha8!$X$4:$Z$6629,3,0)</f>
        <v>ADMINISTRAÇÃO - SEDE - GRH</v>
      </c>
      <c r="F567" s="26" t="str">
        <f aca="false">VLOOKUP(B567,[1]Planilha8!$X$4:$AD$6629,7,0)</f>
        <v>BOM</v>
      </c>
      <c r="G567" s="27" t="n">
        <v>43160</v>
      </c>
      <c r="H567" s="28" t="n">
        <v>425</v>
      </c>
      <c r="I567" s="29" t="s">
        <v>23</v>
      </c>
      <c r="J567" s="30" t="s">
        <v>178</v>
      </c>
      <c r="K567" s="31" t="n">
        <v>832040</v>
      </c>
      <c r="L567" s="32" t="n">
        <v>2017005591</v>
      </c>
      <c r="M567" s="33" t="n">
        <v>43465</v>
      </c>
      <c r="N567" s="34" t="n">
        <v>105.1875</v>
      </c>
      <c r="O567" s="35" t="n">
        <v>0.33</v>
      </c>
      <c r="P567" s="36" t="n">
        <v>0.0275</v>
      </c>
      <c r="Q567" s="37" t="n">
        <v>11.6875</v>
      </c>
      <c r="R567" s="38" t="n">
        <v>116.875</v>
      </c>
      <c r="S567" s="39" t="n">
        <v>308.125</v>
      </c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MG567" s="0"/>
      <c r="AMH567" s="0"/>
      <c r="AMI567" s="0"/>
      <c r="AMJ567" s="0"/>
    </row>
    <row r="568" s="4" customFormat="true" ht="46.85" hidden="false" customHeight="false" outlineLevel="0" collapsed="false">
      <c r="A568" s="23" t="s">
        <v>21</v>
      </c>
      <c r="B568" s="24" t="n">
        <v>10911</v>
      </c>
      <c r="C568" s="25" t="n">
        <f aca="false">VLOOKUP(B568,[1]Planilha8!$X$4:$Y$6629,2,0)</f>
        <v>800351</v>
      </c>
      <c r="D568" s="26" t="s">
        <v>177</v>
      </c>
      <c r="E568" s="26" t="str">
        <f aca="false">VLOOKUP(B568,[1]Planilha8!$X$4:$Z$6629,3,0)</f>
        <v>CEAD</v>
      </c>
      <c r="F568" s="26" t="str">
        <f aca="false">VLOOKUP(B568,[1]Planilha8!$X$4:$AD$6629,7,0)</f>
        <v>BOM</v>
      </c>
      <c r="G568" s="27" t="n">
        <v>43160</v>
      </c>
      <c r="H568" s="28" t="n">
        <v>425</v>
      </c>
      <c r="I568" s="29" t="s">
        <v>23</v>
      </c>
      <c r="J568" s="30" t="s">
        <v>178</v>
      </c>
      <c r="K568" s="31" t="n">
        <v>832040</v>
      </c>
      <c r="L568" s="32" t="n">
        <v>2017005591</v>
      </c>
      <c r="M568" s="33" t="n">
        <v>43465</v>
      </c>
      <c r="N568" s="34" t="n">
        <v>105.1875</v>
      </c>
      <c r="O568" s="35" t="n">
        <v>0.33</v>
      </c>
      <c r="P568" s="36" t="n">
        <v>0.0275</v>
      </c>
      <c r="Q568" s="37" t="n">
        <v>11.6875</v>
      </c>
      <c r="R568" s="38" t="n">
        <v>116.875</v>
      </c>
      <c r="S568" s="39" t="n">
        <v>308.125</v>
      </c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MG568" s="0"/>
      <c r="AMH568" s="0"/>
      <c r="AMI568" s="0"/>
      <c r="AMJ568" s="0"/>
    </row>
    <row r="569" s="4" customFormat="true" ht="69.35" hidden="false" customHeight="false" outlineLevel="0" collapsed="false">
      <c r="A569" s="23" t="s">
        <v>21</v>
      </c>
      <c r="B569" s="24" t="n">
        <v>10912</v>
      </c>
      <c r="C569" s="25" t="n">
        <f aca="false">VLOOKUP(B569,[1]Planilha8!$X$4:$Y$6629,2,0)</f>
        <v>800352</v>
      </c>
      <c r="D569" s="26" t="s">
        <v>177</v>
      </c>
      <c r="E569" s="26" t="str">
        <f aca="false">VLOOKUP(B569,[1]Planilha8!$X$4:$Z$6629,3,0)</f>
        <v>DIRETORIA DE ENSINO E PESQUISA</v>
      </c>
      <c r="F569" s="26" t="str">
        <f aca="false">VLOOKUP(B569,[1]Planilha8!$X$4:$AD$6629,7,0)</f>
        <v>BOM</v>
      </c>
      <c r="G569" s="27" t="n">
        <v>43160</v>
      </c>
      <c r="H569" s="28" t="n">
        <v>425</v>
      </c>
      <c r="I569" s="29" t="s">
        <v>23</v>
      </c>
      <c r="J569" s="30" t="s">
        <v>178</v>
      </c>
      <c r="K569" s="31" t="n">
        <v>832040</v>
      </c>
      <c r="L569" s="32" t="n">
        <v>2017005591</v>
      </c>
      <c r="M569" s="33" t="n">
        <v>43465</v>
      </c>
      <c r="N569" s="34" t="n">
        <v>105.1875</v>
      </c>
      <c r="O569" s="35" t="n">
        <v>0.33</v>
      </c>
      <c r="P569" s="36" t="n">
        <v>0.0275</v>
      </c>
      <c r="Q569" s="37" t="n">
        <v>11.6875</v>
      </c>
      <c r="R569" s="38" t="n">
        <v>116.875</v>
      </c>
      <c r="S569" s="39" t="n">
        <v>308.125</v>
      </c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MG569" s="0"/>
      <c r="AMH569" s="0"/>
      <c r="AMI569" s="0"/>
      <c r="AMJ569" s="0"/>
    </row>
    <row r="570" s="4" customFormat="true" ht="46.85" hidden="false" customHeight="false" outlineLevel="0" collapsed="false">
      <c r="A570" s="23" t="s">
        <v>21</v>
      </c>
      <c r="B570" s="24" t="n">
        <v>10913</v>
      </c>
      <c r="C570" s="25" t="n">
        <f aca="false">VLOOKUP(B570,[1]Planilha8!$X$4:$Y$6629,2,0)</f>
        <v>800353</v>
      </c>
      <c r="D570" s="26" t="s">
        <v>177</v>
      </c>
      <c r="E570" s="26" t="str">
        <f aca="false">VLOOKUP(B570,[1]Planilha8!$X$4:$Z$6629,3,0)</f>
        <v>ALMOXARIFADO</v>
      </c>
      <c r="F570" s="26" t="str">
        <f aca="false">VLOOKUP(B570,[1]Planilha8!$X$4:$AD$6629,7,0)</f>
        <v>RUIM</v>
      </c>
      <c r="G570" s="27" t="n">
        <v>43160</v>
      </c>
      <c r="H570" s="28" t="n">
        <v>425</v>
      </c>
      <c r="I570" s="29" t="s">
        <v>23</v>
      </c>
      <c r="J570" s="30" t="s">
        <v>178</v>
      </c>
      <c r="K570" s="31" t="n">
        <v>832040</v>
      </c>
      <c r="L570" s="32" t="n">
        <v>2017005591</v>
      </c>
      <c r="M570" s="33" t="n">
        <v>43465</v>
      </c>
      <c r="N570" s="34" t="n">
        <v>105.1875</v>
      </c>
      <c r="O570" s="35" t="n">
        <v>0.33</v>
      </c>
      <c r="P570" s="36" t="n">
        <v>0.0275</v>
      </c>
      <c r="Q570" s="37" t="n">
        <v>11.6875</v>
      </c>
      <c r="R570" s="38" t="n">
        <v>116.875</v>
      </c>
      <c r="S570" s="39" t="n">
        <v>308.125</v>
      </c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MG570" s="0"/>
      <c r="AMH570" s="0"/>
      <c r="AMI570" s="0"/>
      <c r="AMJ570" s="0"/>
    </row>
    <row r="571" s="4" customFormat="true" ht="46.85" hidden="false" customHeight="false" outlineLevel="0" collapsed="false">
      <c r="A571" s="23" t="s">
        <v>21</v>
      </c>
      <c r="B571" s="24" t="n">
        <v>10914</v>
      </c>
      <c r="C571" s="25" t="n">
        <f aca="false">VLOOKUP(B571,[1]Planilha8!$X$4:$Y$6629,2,0)</f>
        <v>800354</v>
      </c>
      <c r="D571" s="26" t="s">
        <v>177</v>
      </c>
      <c r="E571" s="26" t="str">
        <f aca="false">VLOOKUP(B571,[1]Planilha8!$X$4:$Z$6629,3,0)</f>
        <v>AMBULATORIO AMA</v>
      </c>
      <c r="F571" s="26" t="str">
        <f aca="false">VLOOKUP(B571,[1]Planilha8!$X$4:$AD$6629,7,0)</f>
        <v>BOM</v>
      </c>
      <c r="G571" s="27" t="n">
        <v>43160</v>
      </c>
      <c r="H571" s="28" t="n">
        <v>425</v>
      </c>
      <c r="I571" s="29" t="s">
        <v>23</v>
      </c>
      <c r="J571" s="30" t="s">
        <v>178</v>
      </c>
      <c r="K571" s="31" t="n">
        <v>832040</v>
      </c>
      <c r="L571" s="32" t="n">
        <v>2017005591</v>
      </c>
      <c r="M571" s="33" t="n">
        <v>43465</v>
      </c>
      <c r="N571" s="34" t="n">
        <v>105.1875</v>
      </c>
      <c r="O571" s="35" t="n">
        <v>0.33</v>
      </c>
      <c r="P571" s="36" t="n">
        <v>0.0275</v>
      </c>
      <c r="Q571" s="37" t="n">
        <v>11.6875</v>
      </c>
      <c r="R571" s="38" t="n">
        <v>116.875</v>
      </c>
      <c r="S571" s="39" t="n">
        <v>308.125</v>
      </c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MG571" s="0"/>
      <c r="AMH571" s="0"/>
      <c r="AMI571" s="0"/>
      <c r="AMJ571" s="0"/>
    </row>
    <row r="572" s="4" customFormat="true" ht="58.1" hidden="false" customHeight="false" outlineLevel="0" collapsed="false">
      <c r="A572" s="23" t="s">
        <v>21</v>
      </c>
      <c r="B572" s="24" t="n">
        <v>10915</v>
      </c>
      <c r="C572" s="25" t="n">
        <f aca="false">VLOOKUP(B572,[1]Planilha8!$X$4:$Y$6629,2,0)</f>
        <v>800340</v>
      </c>
      <c r="D572" s="26" t="s">
        <v>179</v>
      </c>
      <c r="E572" s="26" t="str">
        <f aca="false">VLOOKUP(B572,[1]Planilha8!$X$4:$Z$6629,3,0)</f>
        <v>ADMINISTRAÇÃO - SEDE - ASCOM</v>
      </c>
      <c r="F572" s="26" t="str">
        <f aca="false">VLOOKUP(B572,[1]Planilha8!$X$4:$AD$6629,7,0)</f>
        <v>BOM</v>
      </c>
      <c r="G572" s="27" t="n">
        <v>43160</v>
      </c>
      <c r="H572" s="28" t="n">
        <v>1292</v>
      </c>
      <c r="I572" s="29" t="s">
        <v>23</v>
      </c>
      <c r="J572" s="30" t="s">
        <v>178</v>
      </c>
      <c r="K572" s="31" t="n">
        <v>832040</v>
      </c>
      <c r="L572" s="32" t="n">
        <v>2017005591</v>
      </c>
      <c r="M572" s="33" t="n">
        <v>43465</v>
      </c>
      <c r="N572" s="34" t="n">
        <v>319.77</v>
      </c>
      <c r="O572" s="35" t="n">
        <v>0.33</v>
      </c>
      <c r="P572" s="36" t="n">
        <v>0.0275</v>
      </c>
      <c r="Q572" s="37" t="n">
        <v>35.53</v>
      </c>
      <c r="R572" s="38" t="n">
        <v>355.3</v>
      </c>
      <c r="S572" s="39" t="n">
        <v>936.7</v>
      </c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MG572" s="0"/>
      <c r="AMH572" s="0"/>
      <c r="AMI572" s="0"/>
      <c r="AMJ572" s="0"/>
    </row>
    <row r="573" s="4" customFormat="true" ht="35.6" hidden="false" customHeight="false" outlineLevel="0" collapsed="false">
      <c r="A573" s="23" t="s">
        <v>21</v>
      </c>
      <c r="B573" s="24" t="n">
        <v>10827</v>
      </c>
      <c r="C573" s="25" t="n">
        <f aca="false">VLOOKUP(B573,[1]Planilha8!$X$4:$Y$6629,2,0)</f>
        <v>2042352</v>
      </c>
      <c r="D573" s="26" t="s">
        <v>180</v>
      </c>
      <c r="E573" s="26" t="str">
        <f aca="false">VLOOKUP(B573,[1]Planilha8!$X$4:$Z$6629,3,0)</f>
        <v>ASTEC</v>
      </c>
      <c r="F573" s="26" t="str">
        <f aca="false">VLOOKUP(B573,[1]Planilha8!$X$4:$AD$6629,7,0)</f>
        <v>BOM</v>
      </c>
      <c r="G573" s="27" t="n">
        <v>43161</v>
      </c>
      <c r="H573" s="28" t="n">
        <v>24000</v>
      </c>
      <c r="I573" s="29" t="s">
        <v>23</v>
      </c>
      <c r="J573" s="30" t="s">
        <v>181</v>
      </c>
      <c r="K573" s="31" t="n">
        <v>1515</v>
      </c>
      <c r="L573" s="32" t="n">
        <v>2018000772</v>
      </c>
      <c r="M573" s="33" t="n">
        <v>43465</v>
      </c>
      <c r="N573" s="34" t="n">
        <v>5940</v>
      </c>
      <c r="O573" s="35" t="n">
        <v>0.33</v>
      </c>
      <c r="P573" s="36" t="n">
        <v>0.0275</v>
      </c>
      <c r="Q573" s="37" t="n">
        <v>660</v>
      </c>
      <c r="R573" s="38" t="n">
        <v>6600</v>
      </c>
      <c r="S573" s="39" t="n">
        <v>17400</v>
      </c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MG573" s="0"/>
      <c r="AMH573" s="0"/>
      <c r="AMI573" s="0"/>
      <c r="AMJ573" s="0"/>
    </row>
    <row r="574" s="4" customFormat="true" ht="35.6" hidden="false" customHeight="false" outlineLevel="0" collapsed="false">
      <c r="A574" s="23" t="s">
        <v>21</v>
      </c>
      <c r="B574" s="24" t="n">
        <v>10828</v>
      </c>
      <c r="C574" s="25" t="n">
        <f aca="false">VLOOKUP(B574,[1]Planilha8!$X$4:$Y$6629,2,0)</f>
        <v>779667</v>
      </c>
      <c r="D574" s="26" t="s">
        <v>143</v>
      </c>
      <c r="E574" s="26" t="str">
        <f aca="false">VLOOKUP(B574,[1]Planilha8!$X$4:$Z$6629,3,0)</f>
        <v>ASTEC</v>
      </c>
      <c r="F574" s="26" t="str">
        <f aca="false">VLOOKUP(B574,[1]Planilha8!$X$4:$AD$6629,7,0)</f>
        <v>BOM</v>
      </c>
      <c r="G574" s="27" t="n">
        <v>43166</v>
      </c>
      <c r="H574" s="28" t="n">
        <v>389</v>
      </c>
      <c r="I574" s="29" t="s">
        <v>23</v>
      </c>
      <c r="J574" s="30" t="s">
        <v>137</v>
      </c>
      <c r="K574" s="31" t="n">
        <v>130869</v>
      </c>
      <c r="L574" s="32" t="n">
        <v>2018000885</v>
      </c>
      <c r="M574" s="33" t="n">
        <v>43465</v>
      </c>
      <c r="N574" s="34" t="n">
        <v>145.875</v>
      </c>
      <c r="O574" s="35" t="n">
        <v>0.5</v>
      </c>
      <c r="P574" s="36" t="n">
        <v>0.0416666666666667</v>
      </c>
      <c r="Q574" s="37" t="n">
        <v>16.2083333333333</v>
      </c>
      <c r="R574" s="38" t="n">
        <v>162.083333333333</v>
      </c>
      <c r="S574" s="39" t="n">
        <v>226.916666666667</v>
      </c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MG574" s="0"/>
      <c r="AMH574" s="0"/>
      <c r="AMI574" s="0"/>
      <c r="AMJ574" s="0"/>
    </row>
    <row r="575" s="4" customFormat="true" ht="58.1" hidden="false" customHeight="false" outlineLevel="0" collapsed="false">
      <c r="A575" s="23" t="s">
        <v>21</v>
      </c>
      <c r="B575" s="24" t="n">
        <v>10829</v>
      </c>
      <c r="C575" s="25" t="n">
        <f aca="false">VLOOKUP(B575,[1]Planilha8!$X$4:$Y$6629,2,0)</f>
        <v>779668</v>
      </c>
      <c r="D575" s="26" t="s">
        <v>143</v>
      </c>
      <c r="E575" s="26" t="str">
        <f aca="false">VLOOKUP(B575,[1]Planilha8!$X$4:$Z$6629,3,0)</f>
        <v>ADMINISTRAÇÃO - SEDE - ASTEC</v>
      </c>
      <c r="F575" s="26" t="str">
        <f aca="false">VLOOKUP(B575,[1]Planilha8!$X$4:$AD$6629,7,0)</f>
        <v>BOM</v>
      </c>
      <c r="G575" s="27" t="n">
        <v>43166</v>
      </c>
      <c r="H575" s="28" t="n">
        <v>389</v>
      </c>
      <c r="I575" s="29" t="s">
        <v>23</v>
      </c>
      <c r="J575" s="30" t="s">
        <v>137</v>
      </c>
      <c r="K575" s="31" t="n">
        <v>130869</v>
      </c>
      <c r="L575" s="32" t="n">
        <v>2018000885</v>
      </c>
      <c r="M575" s="33" t="n">
        <v>43465</v>
      </c>
      <c r="N575" s="34" t="n">
        <v>145.875</v>
      </c>
      <c r="O575" s="35" t="n">
        <v>0.5</v>
      </c>
      <c r="P575" s="36" t="n">
        <v>0.0416666666666667</v>
      </c>
      <c r="Q575" s="37" t="n">
        <v>16.2083333333333</v>
      </c>
      <c r="R575" s="38" t="n">
        <v>162.083333333333</v>
      </c>
      <c r="S575" s="39" t="n">
        <v>226.916666666667</v>
      </c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MG575" s="0"/>
      <c r="AMH575" s="0"/>
      <c r="AMI575" s="0"/>
      <c r="AMJ575" s="0"/>
    </row>
    <row r="576" s="4" customFormat="true" ht="35.6" hidden="false" customHeight="false" outlineLevel="0" collapsed="false">
      <c r="A576" s="23" t="s">
        <v>21</v>
      </c>
      <c r="B576" s="24" t="n">
        <v>10830</v>
      </c>
      <c r="C576" s="25" t="n">
        <f aca="false">VLOOKUP(B576,[1]Planilha8!$X$4:$Y$6629,2,0)</f>
        <v>779669</v>
      </c>
      <c r="D576" s="26" t="s">
        <v>143</v>
      </c>
      <c r="E576" s="26" t="str">
        <f aca="false">VLOOKUP(B576,[1]Planilha8!$X$4:$Z$6629,3,0)</f>
        <v>ASTEC</v>
      </c>
      <c r="F576" s="26" t="str">
        <f aca="false">VLOOKUP(B576,[1]Planilha8!$X$4:$AD$6629,7,0)</f>
        <v>BOM</v>
      </c>
      <c r="G576" s="27" t="n">
        <v>43166</v>
      </c>
      <c r="H576" s="28" t="n">
        <v>389</v>
      </c>
      <c r="I576" s="29" t="s">
        <v>23</v>
      </c>
      <c r="J576" s="30" t="s">
        <v>137</v>
      </c>
      <c r="K576" s="31" t="n">
        <v>130869</v>
      </c>
      <c r="L576" s="32" t="n">
        <v>2018000885</v>
      </c>
      <c r="M576" s="33" t="n">
        <v>43465</v>
      </c>
      <c r="N576" s="34" t="n">
        <v>145.875</v>
      </c>
      <c r="O576" s="35" t="n">
        <v>0.5</v>
      </c>
      <c r="P576" s="36" t="n">
        <v>0.0416666666666667</v>
      </c>
      <c r="Q576" s="37" t="n">
        <v>16.2083333333333</v>
      </c>
      <c r="R576" s="38" t="n">
        <v>162.083333333333</v>
      </c>
      <c r="S576" s="39" t="n">
        <v>226.916666666667</v>
      </c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MG576" s="0"/>
      <c r="AMH576" s="0"/>
      <c r="AMI576" s="0"/>
      <c r="AMJ576" s="0"/>
    </row>
    <row r="577" s="4" customFormat="true" ht="58.1" hidden="false" customHeight="false" outlineLevel="0" collapsed="false">
      <c r="A577" s="23" t="s">
        <v>21</v>
      </c>
      <c r="B577" s="24" t="n">
        <v>9988</v>
      </c>
      <c r="C577" s="25" t="n">
        <f aca="false">VLOOKUP(B577,[1]Planilha8!$X$4:$Y$6629,2,0)</f>
        <v>800574</v>
      </c>
      <c r="D577" s="26" t="s">
        <v>182</v>
      </c>
      <c r="E577" s="26" t="str">
        <f aca="false">VLOOKUP(B577,[1]Planilha8!$X$4:$Z$6629,3,0)</f>
        <v>ÁREAS COMUNS (CORREDORES)</v>
      </c>
      <c r="F577" s="26" t="str">
        <f aca="false">VLOOKUP(B577,[1]Planilha8!$X$4:$AD$6629,7,0)</f>
        <v>BOM</v>
      </c>
      <c r="G577" s="27" t="n">
        <v>43174</v>
      </c>
      <c r="H577" s="28" t="n">
        <v>390.91</v>
      </c>
      <c r="I577" s="29" t="s">
        <v>23</v>
      </c>
      <c r="J577" s="30" t="s">
        <v>183</v>
      </c>
      <c r="K577" s="31" t="n">
        <v>201</v>
      </c>
      <c r="L577" s="32" t="n">
        <v>2017005288</v>
      </c>
      <c r="M577" s="33" t="n">
        <v>43465</v>
      </c>
      <c r="N577" s="34" t="n">
        <v>96.750225</v>
      </c>
      <c r="O577" s="35" t="n">
        <v>0.33</v>
      </c>
      <c r="P577" s="36" t="n">
        <v>0.0275</v>
      </c>
      <c r="Q577" s="37" t="n">
        <v>10.750025</v>
      </c>
      <c r="R577" s="38" t="n">
        <v>107.50025</v>
      </c>
      <c r="S577" s="39" t="n">
        <v>283.40975</v>
      </c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MG577" s="0"/>
      <c r="AMH577" s="0"/>
      <c r="AMI577" s="0"/>
      <c r="AMJ577" s="0"/>
    </row>
    <row r="578" s="4" customFormat="true" ht="58.1" hidden="false" customHeight="false" outlineLevel="0" collapsed="false">
      <c r="A578" s="23" t="s">
        <v>21</v>
      </c>
      <c r="B578" s="24" t="n">
        <v>9991</v>
      </c>
      <c r="C578" s="25" t="n">
        <f aca="false">VLOOKUP(B578,[1]Planilha8!$X$4:$Y$6629,2,0)</f>
        <v>800575</v>
      </c>
      <c r="D578" s="26" t="s">
        <v>182</v>
      </c>
      <c r="E578" s="26" t="str">
        <f aca="false">VLOOKUP(B578,[1]Planilha8!$X$4:$Z$6629,3,0)</f>
        <v>ÁREAS COMUNS (CORREDORES)</v>
      </c>
      <c r="F578" s="26" t="str">
        <f aca="false">VLOOKUP(B578,[1]Planilha8!$X$4:$AD$6629,7,0)</f>
        <v>BOM</v>
      </c>
      <c r="G578" s="27" t="n">
        <v>43174</v>
      </c>
      <c r="H578" s="28" t="n">
        <v>390.91</v>
      </c>
      <c r="I578" s="29" t="s">
        <v>23</v>
      </c>
      <c r="J578" s="30" t="s">
        <v>183</v>
      </c>
      <c r="K578" s="31" t="n">
        <v>201</v>
      </c>
      <c r="L578" s="32" t="n">
        <v>2017005288</v>
      </c>
      <c r="M578" s="33" t="n">
        <v>43465</v>
      </c>
      <c r="N578" s="34" t="n">
        <v>96.750225</v>
      </c>
      <c r="O578" s="35" t="n">
        <v>0.33</v>
      </c>
      <c r="P578" s="36" t="n">
        <v>0.0275</v>
      </c>
      <c r="Q578" s="37" t="n">
        <v>10.750025</v>
      </c>
      <c r="R578" s="38" t="n">
        <v>107.50025</v>
      </c>
      <c r="S578" s="39" t="n">
        <v>283.40975</v>
      </c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MG578" s="0"/>
      <c r="AMH578" s="0"/>
      <c r="AMI578" s="0"/>
      <c r="AMJ578" s="0"/>
    </row>
    <row r="579" s="4" customFormat="true" ht="58.1" hidden="false" customHeight="false" outlineLevel="0" collapsed="false">
      <c r="A579" s="23" t="s">
        <v>21</v>
      </c>
      <c r="B579" s="24" t="n">
        <v>10818</v>
      </c>
      <c r="C579" s="25" t="n">
        <f aca="false">VLOOKUP(B579,[1]Planilha8!$X$4:$Y$6629,2,0)</f>
        <v>800576</v>
      </c>
      <c r="D579" s="26" t="s">
        <v>182</v>
      </c>
      <c r="E579" s="26" t="str">
        <f aca="false">VLOOKUP(B579,[1]Planilha8!$X$4:$Z$6629,3,0)</f>
        <v>ÁREAS COMUNS (CORREDORES)</v>
      </c>
      <c r="F579" s="26" t="str">
        <f aca="false">VLOOKUP(B579,[1]Planilha8!$X$4:$AD$6629,7,0)</f>
        <v>BOM</v>
      </c>
      <c r="G579" s="27" t="n">
        <v>43174</v>
      </c>
      <c r="H579" s="28" t="n">
        <v>390.91</v>
      </c>
      <c r="I579" s="29" t="s">
        <v>23</v>
      </c>
      <c r="J579" s="30" t="s">
        <v>183</v>
      </c>
      <c r="K579" s="31" t="n">
        <v>201</v>
      </c>
      <c r="L579" s="32" t="n">
        <v>2017005288</v>
      </c>
      <c r="M579" s="33" t="n">
        <v>43465</v>
      </c>
      <c r="N579" s="34" t="n">
        <v>96.750225</v>
      </c>
      <c r="O579" s="35" t="n">
        <v>0.33</v>
      </c>
      <c r="P579" s="36" t="n">
        <v>0.0275</v>
      </c>
      <c r="Q579" s="37" t="n">
        <v>10.750025</v>
      </c>
      <c r="R579" s="38" t="n">
        <v>107.50025</v>
      </c>
      <c r="S579" s="39" t="n">
        <v>283.40975</v>
      </c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MG579" s="0"/>
      <c r="AMH579" s="0"/>
      <c r="AMI579" s="0"/>
      <c r="AMJ579" s="0"/>
    </row>
    <row r="580" s="4" customFormat="true" ht="58.1" hidden="false" customHeight="false" outlineLevel="0" collapsed="false">
      <c r="A580" s="23" t="s">
        <v>21</v>
      </c>
      <c r="B580" s="24" t="n">
        <v>10819</v>
      </c>
      <c r="C580" s="25" t="n">
        <f aca="false">VLOOKUP(B580,[1]Planilha8!$X$4:$Y$6629,2,0)</f>
        <v>800577</v>
      </c>
      <c r="D580" s="26" t="s">
        <v>182</v>
      </c>
      <c r="E580" s="26" t="str">
        <f aca="false">VLOOKUP(B580,[1]Planilha8!$X$4:$Z$6629,3,0)</f>
        <v>ÁREAS COMUNS (CORREDORES)</v>
      </c>
      <c r="F580" s="26" t="str">
        <f aca="false">VLOOKUP(B580,[1]Planilha8!$X$4:$AD$6629,7,0)</f>
        <v>BOM</v>
      </c>
      <c r="G580" s="27" t="n">
        <v>43174</v>
      </c>
      <c r="H580" s="28" t="n">
        <v>390.91</v>
      </c>
      <c r="I580" s="29" t="s">
        <v>23</v>
      </c>
      <c r="J580" s="30" t="s">
        <v>183</v>
      </c>
      <c r="K580" s="31" t="n">
        <v>201</v>
      </c>
      <c r="L580" s="32" t="n">
        <v>2017005288</v>
      </c>
      <c r="M580" s="33" t="n">
        <v>43465</v>
      </c>
      <c r="N580" s="34" t="n">
        <v>96.750225</v>
      </c>
      <c r="O580" s="35" t="n">
        <v>0.33</v>
      </c>
      <c r="P580" s="36" t="n">
        <v>0.0275</v>
      </c>
      <c r="Q580" s="37" t="n">
        <v>10.750025</v>
      </c>
      <c r="R580" s="38" t="n">
        <v>107.50025</v>
      </c>
      <c r="S580" s="39" t="n">
        <v>283.40975</v>
      </c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MG580" s="0"/>
      <c r="AMH580" s="0"/>
      <c r="AMI580" s="0"/>
      <c r="AMJ580" s="0"/>
    </row>
    <row r="581" s="4" customFormat="true" ht="58.1" hidden="false" customHeight="false" outlineLevel="0" collapsed="false">
      <c r="A581" s="23" t="s">
        <v>21</v>
      </c>
      <c r="B581" s="24" t="n">
        <v>10820</v>
      </c>
      <c r="C581" s="25" t="n">
        <f aca="false">VLOOKUP(B581,[1]Planilha8!$X$4:$Y$6629,2,0)</f>
        <v>800578</v>
      </c>
      <c r="D581" s="26" t="s">
        <v>182</v>
      </c>
      <c r="E581" s="26" t="str">
        <f aca="false">VLOOKUP(B581,[1]Planilha8!$X$4:$Z$6629,3,0)</f>
        <v>ÁREAS COMUNS (CORREDORES)</v>
      </c>
      <c r="F581" s="26" t="str">
        <f aca="false">VLOOKUP(B581,[1]Planilha8!$X$4:$AD$6629,7,0)</f>
        <v>BOM</v>
      </c>
      <c r="G581" s="27" t="n">
        <v>43174</v>
      </c>
      <c r="H581" s="28" t="n">
        <v>390.91</v>
      </c>
      <c r="I581" s="29" t="s">
        <v>23</v>
      </c>
      <c r="J581" s="30" t="s">
        <v>183</v>
      </c>
      <c r="K581" s="31" t="n">
        <v>201</v>
      </c>
      <c r="L581" s="32" t="n">
        <v>2017005288</v>
      </c>
      <c r="M581" s="33" t="n">
        <v>43465</v>
      </c>
      <c r="N581" s="34" t="n">
        <v>96.750225</v>
      </c>
      <c r="O581" s="35" t="n">
        <v>0.33</v>
      </c>
      <c r="P581" s="36" t="n">
        <v>0.0275</v>
      </c>
      <c r="Q581" s="37" t="n">
        <v>10.750025</v>
      </c>
      <c r="R581" s="38" t="n">
        <v>107.50025</v>
      </c>
      <c r="S581" s="39" t="n">
        <v>283.40975</v>
      </c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MG581" s="0"/>
      <c r="AMH581" s="0"/>
      <c r="AMI581" s="0"/>
      <c r="AMJ581" s="0"/>
    </row>
    <row r="582" s="4" customFormat="true" ht="46.85" hidden="false" customHeight="false" outlineLevel="0" collapsed="false">
      <c r="A582" s="23" t="s">
        <v>21</v>
      </c>
      <c r="B582" s="24" t="n">
        <v>9545</v>
      </c>
      <c r="C582" s="25" t="n">
        <f aca="false">VLOOKUP(B582,[1]Planilha8!$X$4:$Y$6629,2,0)</f>
        <v>779708</v>
      </c>
      <c r="D582" s="26" t="s">
        <v>184</v>
      </c>
      <c r="E582" s="26" t="str">
        <f aca="false">VLOOKUP(B582,[1]Planilha8!$X$4:$Z$6629,3,0)</f>
        <v>DIRETORIA DE ENFERMAGEM</v>
      </c>
      <c r="F582" s="26" t="str">
        <f aca="false">VLOOKUP(B582,[1]Planilha8!$X$4:$AD$6629,7,0)</f>
        <v>BOM</v>
      </c>
      <c r="G582" s="27" t="n">
        <v>43182</v>
      </c>
      <c r="H582" s="28" t="n">
        <v>1786.3</v>
      </c>
      <c r="I582" s="29" t="s">
        <v>23</v>
      </c>
      <c r="J582" s="30" t="s">
        <v>170</v>
      </c>
      <c r="K582" s="31" t="n">
        <v>754845</v>
      </c>
      <c r="L582" s="32" t="n">
        <v>2017003759</v>
      </c>
      <c r="M582" s="33" t="n">
        <v>43465</v>
      </c>
      <c r="N582" s="34" t="n">
        <v>442.10925</v>
      </c>
      <c r="O582" s="35" t="n">
        <v>0.33</v>
      </c>
      <c r="P582" s="36" t="n">
        <v>0.0275</v>
      </c>
      <c r="Q582" s="37" t="n">
        <v>49.12325</v>
      </c>
      <c r="R582" s="38" t="n">
        <v>491.2325</v>
      </c>
      <c r="S582" s="39" t="n">
        <v>1295.0675</v>
      </c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MG582" s="0"/>
      <c r="AMH582" s="0"/>
      <c r="AMI582" s="0"/>
      <c r="AMJ582" s="0"/>
    </row>
    <row r="583" s="4" customFormat="true" ht="46.85" hidden="false" customHeight="false" outlineLevel="0" collapsed="false">
      <c r="A583" s="23" t="s">
        <v>21</v>
      </c>
      <c r="B583" s="24" t="n">
        <v>9546</v>
      </c>
      <c r="C583" s="25" t="n">
        <f aca="false">VLOOKUP(B583,[1]Planilha8!$X$4:$Y$6629,2,0)</f>
        <v>779709</v>
      </c>
      <c r="D583" s="26" t="s">
        <v>184</v>
      </c>
      <c r="E583" s="26" t="str">
        <f aca="false">VLOOKUP(B583,[1]Planilha8!$X$4:$Z$6629,3,0)</f>
        <v>DIRETORIA DE ENFERMAGEM</v>
      </c>
      <c r="F583" s="26" t="str">
        <f aca="false">VLOOKUP(B583,[1]Planilha8!$X$4:$AD$6629,7,0)</f>
        <v>BOM</v>
      </c>
      <c r="G583" s="27" t="n">
        <v>43182</v>
      </c>
      <c r="H583" s="28" t="n">
        <v>1786.3</v>
      </c>
      <c r="I583" s="29" t="s">
        <v>23</v>
      </c>
      <c r="J583" s="30" t="s">
        <v>170</v>
      </c>
      <c r="K583" s="31" t="n">
        <v>754845</v>
      </c>
      <c r="L583" s="32" t="n">
        <v>2017003759</v>
      </c>
      <c r="M583" s="33" t="n">
        <v>43465</v>
      </c>
      <c r="N583" s="34" t="n">
        <v>442.10925</v>
      </c>
      <c r="O583" s="35" t="n">
        <v>0.33</v>
      </c>
      <c r="P583" s="36" t="n">
        <v>0.0275</v>
      </c>
      <c r="Q583" s="37" t="n">
        <v>49.12325</v>
      </c>
      <c r="R583" s="38" t="n">
        <v>491.2325</v>
      </c>
      <c r="S583" s="39" t="n">
        <v>1295.0675</v>
      </c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MG583" s="0"/>
      <c r="AMH583" s="0"/>
      <c r="AMI583" s="0"/>
      <c r="AMJ583" s="0"/>
    </row>
    <row r="584" s="4" customFormat="true" ht="46.85" hidden="false" customHeight="false" outlineLevel="0" collapsed="false">
      <c r="A584" s="23" t="s">
        <v>21</v>
      </c>
      <c r="B584" s="24" t="n">
        <v>9547</v>
      </c>
      <c r="C584" s="25" t="n">
        <f aca="false">VLOOKUP(B584,[1]Planilha8!$X$4:$Y$6629,2,0)</f>
        <v>779710</v>
      </c>
      <c r="D584" s="26" t="s">
        <v>184</v>
      </c>
      <c r="E584" s="26" t="str">
        <f aca="false">VLOOKUP(B584,[1]Planilha8!$X$4:$Z$6629,3,0)</f>
        <v>DIRETORIA DE ENFERMAGEM</v>
      </c>
      <c r="F584" s="26" t="str">
        <f aca="false">VLOOKUP(B584,[1]Planilha8!$X$4:$AD$6629,7,0)</f>
        <v>BOM</v>
      </c>
      <c r="G584" s="27" t="n">
        <v>43182</v>
      </c>
      <c r="H584" s="28" t="n">
        <v>1786.3</v>
      </c>
      <c r="I584" s="29" t="s">
        <v>23</v>
      </c>
      <c r="J584" s="30" t="s">
        <v>170</v>
      </c>
      <c r="K584" s="31" t="n">
        <v>754845</v>
      </c>
      <c r="L584" s="32" t="n">
        <v>2017003759</v>
      </c>
      <c r="M584" s="33" t="n">
        <v>43465</v>
      </c>
      <c r="N584" s="34" t="n">
        <v>442.10925</v>
      </c>
      <c r="O584" s="35" t="n">
        <v>0.33</v>
      </c>
      <c r="P584" s="36" t="n">
        <v>0.0275</v>
      </c>
      <c r="Q584" s="37" t="n">
        <v>49.12325</v>
      </c>
      <c r="R584" s="38" t="n">
        <v>491.2325</v>
      </c>
      <c r="S584" s="39" t="n">
        <v>1295.0675</v>
      </c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MG584" s="0"/>
      <c r="AMH584" s="0"/>
      <c r="AMI584" s="0"/>
      <c r="AMJ584" s="0"/>
    </row>
    <row r="585" s="4" customFormat="true" ht="46.85" hidden="false" customHeight="false" outlineLevel="0" collapsed="false">
      <c r="A585" s="23" t="s">
        <v>21</v>
      </c>
      <c r="B585" s="24" t="n">
        <v>9548</v>
      </c>
      <c r="C585" s="25" t="n">
        <f aca="false">VLOOKUP(B585,[1]Planilha8!$X$4:$Y$6629,2,0)</f>
        <v>779711</v>
      </c>
      <c r="D585" s="26" t="s">
        <v>184</v>
      </c>
      <c r="E585" s="26" t="str">
        <f aca="false">VLOOKUP(B585,[1]Planilha8!$X$4:$Z$6629,3,0)</f>
        <v>DIRETORIA DE ENFERMAGEM</v>
      </c>
      <c r="F585" s="26" t="str">
        <f aca="false">VLOOKUP(B585,[1]Planilha8!$X$4:$AD$6629,7,0)</f>
        <v>BOM</v>
      </c>
      <c r="G585" s="27" t="n">
        <v>43182</v>
      </c>
      <c r="H585" s="28" t="n">
        <v>1786.3</v>
      </c>
      <c r="I585" s="29" t="s">
        <v>23</v>
      </c>
      <c r="J585" s="30" t="s">
        <v>170</v>
      </c>
      <c r="K585" s="31" t="n">
        <v>754845</v>
      </c>
      <c r="L585" s="32" t="n">
        <v>2017003759</v>
      </c>
      <c r="M585" s="33" t="n">
        <v>43465</v>
      </c>
      <c r="N585" s="34" t="n">
        <v>442.10925</v>
      </c>
      <c r="O585" s="35" t="n">
        <v>0.33</v>
      </c>
      <c r="P585" s="36" t="n">
        <v>0.0275</v>
      </c>
      <c r="Q585" s="37" t="n">
        <v>49.12325</v>
      </c>
      <c r="R585" s="38" t="n">
        <v>491.2325</v>
      </c>
      <c r="S585" s="39" t="n">
        <v>1295.0675</v>
      </c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MG585" s="0"/>
      <c r="AMH585" s="0"/>
      <c r="AMI585" s="0"/>
      <c r="AMJ585" s="0"/>
    </row>
    <row r="586" s="4" customFormat="true" ht="46.85" hidden="false" customHeight="false" outlineLevel="0" collapsed="false">
      <c r="A586" s="23" t="s">
        <v>21</v>
      </c>
      <c r="B586" s="24" t="n">
        <v>9549</v>
      </c>
      <c r="C586" s="25" t="n">
        <f aca="false">VLOOKUP(B586,[1]Planilha8!$X$4:$Y$6629,2,0)</f>
        <v>779712</v>
      </c>
      <c r="D586" s="26" t="s">
        <v>184</v>
      </c>
      <c r="E586" s="26" t="str">
        <f aca="false">VLOOKUP(B586,[1]Planilha8!$X$4:$Z$6629,3,0)</f>
        <v>DIRETORIA DE ENFERMAGEM</v>
      </c>
      <c r="F586" s="26" t="str">
        <f aca="false">VLOOKUP(B586,[1]Planilha8!$X$4:$AD$6629,7,0)</f>
        <v>BOM</v>
      </c>
      <c r="G586" s="27" t="n">
        <v>43182</v>
      </c>
      <c r="H586" s="28" t="n">
        <v>1786.3</v>
      </c>
      <c r="I586" s="29" t="s">
        <v>23</v>
      </c>
      <c r="J586" s="30" t="s">
        <v>170</v>
      </c>
      <c r="K586" s="31" t="n">
        <v>754845</v>
      </c>
      <c r="L586" s="32" t="n">
        <v>2017003759</v>
      </c>
      <c r="M586" s="33" t="n">
        <v>43465</v>
      </c>
      <c r="N586" s="34" t="n">
        <v>442.10925</v>
      </c>
      <c r="O586" s="35" t="n">
        <v>0.33</v>
      </c>
      <c r="P586" s="36" t="n">
        <v>0.0275</v>
      </c>
      <c r="Q586" s="37" t="n">
        <v>49.12325</v>
      </c>
      <c r="R586" s="38" t="n">
        <v>491.2325</v>
      </c>
      <c r="S586" s="39" t="n">
        <v>1295.0675</v>
      </c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MG586" s="0"/>
      <c r="AMH586" s="0"/>
      <c r="AMI586" s="0"/>
      <c r="AMJ586" s="0"/>
    </row>
    <row r="587" s="4" customFormat="true" ht="46.85" hidden="false" customHeight="false" outlineLevel="0" collapsed="false">
      <c r="A587" s="23" t="s">
        <v>21</v>
      </c>
      <c r="B587" s="24" t="n">
        <v>9550</v>
      </c>
      <c r="C587" s="25" t="n">
        <f aca="false">VLOOKUP(B587,[1]Planilha8!$X$4:$Y$6629,2,0)</f>
        <v>779713</v>
      </c>
      <c r="D587" s="26" t="s">
        <v>184</v>
      </c>
      <c r="E587" s="26" t="str">
        <f aca="false">VLOOKUP(B587,[1]Planilha8!$X$4:$Z$6629,3,0)</f>
        <v>DIRETORIA DE ENFERMAGEM</v>
      </c>
      <c r="F587" s="26" t="str">
        <f aca="false">VLOOKUP(B587,[1]Planilha8!$X$4:$AD$6629,7,0)</f>
        <v>BOM</v>
      </c>
      <c r="G587" s="27" t="n">
        <v>43182</v>
      </c>
      <c r="H587" s="28" t="n">
        <v>1786.3</v>
      </c>
      <c r="I587" s="29" t="s">
        <v>23</v>
      </c>
      <c r="J587" s="30" t="s">
        <v>170</v>
      </c>
      <c r="K587" s="31" t="n">
        <v>754845</v>
      </c>
      <c r="L587" s="32" t="n">
        <v>2017003759</v>
      </c>
      <c r="M587" s="33" t="n">
        <v>43465</v>
      </c>
      <c r="N587" s="34" t="n">
        <v>442.10925</v>
      </c>
      <c r="O587" s="35" t="n">
        <v>0.33</v>
      </c>
      <c r="P587" s="36" t="n">
        <v>0.0275</v>
      </c>
      <c r="Q587" s="37" t="n">
        <v>49.12325</v>
      </c>
      <c r="R587" s="38" t="n">
        <v>491.2325</v>
      </c>
      <c r="S587" s="39" t="n">
        <v>1295.0675</v>
      </c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MG587" s="0"/>
      <c r="AMH587" s="0"/>
      <c r="AMI587" s="0"/>
      <c r="AMJ587" s="0"/>
    </row>
    <row r="588" s="4" customFormat="true" ht="46.85" hidden="false" customHeight="false" outlineLevel="0" collapsed="false">
      <c r="A588" s="23" t="s">
        <v>21</v>
      </c>
      <c r="B588" s="24" t="n">
        <v>9551</v>
      </c>
      <c r="C588" s="25" t="n">
        <f aca="false">VLOOKUP(B588,[1]Planilha8!$X$4:$Y$6629,2,0)</f>
        <v>779714</v>
      </c>
      <c r="D588" s="26" t="s">
        <v>184</v>
      </c>
      <c r="E588" s="26" t="str">
        <f aca="false">VLOOKUP(B588,[1]Planilha8!$X$4:$Z$6629,3,0)</f>
        <v>DIRETORIA DE ENFERMAGEM</v>
      </c>
      <c r="F588" s="26" t="str">
        <f aca="false">VLOOKUP(B588,[1]Planilha8!$X$4:$AD$6629,7,0)</f>
        <v>BOM</v>
      </c>
      <c r="G588" s="27" t="n">
        <v>43182</v>
      </c>
      <c r="H588" s="28" t="n">
        <v>1786.3</v>
      </c>
      <c r="I588" s="29" t="s">
        <v>23</v>
      </c>
      <c r="J588" s="30" t="s">
        <v>170</v>
      </c>
      <c r="K588" s="31" t="n">
        <v>754845</v>
      </c>
      <c r="L588" s="32" t="n">
        <v>2017003759</v>
      </c>
      <c r="M588" s="33" t="n">
        <v>43465</v>
      </c>
      <c r="N588" s="34" t="n">
        <v>442.10925</v>
      </c>
      <c r="O588" s="35" t="n">
        <v>0.33</v>
      </c>
      <c r="P588" s="36" t="n">
        <v>0.0275</v>
      </c>
      <c r="Q588" s="37" t="n">
        <v>49.12325</v>
      </c>
      <c r="R588" s="38" t="n">
        <v>491.2325</v>
      </c>
      <c r="S588" s="39" t="n">
        <v>1295.0675</v>
      </c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MG588" s="0"/>
      <c r="AMH588" s="0"/>
      <c r="AMI588" s="0"/>
      <c r="AMJ588" s="0"/>
    </row>
    <row r="589" s="4" customFormat="true" ht="46.85" hidden="false" customHeight="false" outlineLevel="0" collapsed="false">
      <c r="A589" s="23" t="s">
        <v>21</v>
      </c>
      <c r="B589" s="24" t="n">
        <v>9552</v>
      </c>
      <c r="C589" s="25" t="n">
        <f aca="false">VLOOKUP(B589,[1]Planilha8!$X$4:$Y$6629,2,0)</f>
        <v>779715</v>
      </c>
      <c r="D589" s="26" t="s">
        <v>184</v>
      </c>
      <c r="E589" s="26" t="str">
        <f aca="false">VLOOKUP(B589,[1]Planilha8!$X$4:$Z$6629,3,0)</f>
        <v>DIRETORIA DE ENFERMAGEM</v>
      </c>
      <c r="F589" s="26" t="str">
        <f aca="false">VLOOKUP(B589,[1]Planilha8!$X$4:$AD$6629,7,0)</f>
        <v>BOM</v>
      </c>
      <c r="G589" s="27" t="n">
        <v>43182</v>
      </c>
      <c r="H589" s="28" t="n">
        <v>1786.3</v>
      </c>
      <c r="I589" s="29" t="s">
        <v>23</v>
      </c>
      <c r="J589" s="30" t="s">
        <v>170</v>
      </c>
      <c r="K589" s="31" t="n">
        <v>754845</v>
      </c>
      <c r="L589" s="32" t="n">
        <v>2017003759</v>
      </c>
      <c r="M589" s="33" t="n">
        <v>43465</v>
      </c>
      <c r="N589" s="34" t="n">
        <v>442.10925</v>
      </c>
      <c r="O589" s="35" t="n">
        <v>0.33</v>
      </c>
      <c r="P589" s="36" t="n">
        <v>0.0275</v>
      </c>
      <c r="Q589" s="37" t="n">
        <v>49.12325</v>
      </c>
      <c r="R589" s="38" t="n">
        <v>491.2325</v>
      </c>
      <c r="S589" s="39" t="n">
        <v>1295.0675</v>
      </c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MG589" s="0"/>
      <c r="AMH589" s="0"/>
      <c r="AMI589" s="0"/>
      <c r="AMJ589" s="0"/>
    </row>
    <row r="590" s="4" customFormat="true" ht="46.85" hidden="false" customHeight="false" outlineLevel="0" collapsed="false">
      <c r="A590" s="23" t="s">
        <v>21</v>
      </c>
      <c r="B590" s="24" t="n">
        <v>9553</v>
      </c>
      <c r="C590" s="25" t="n">
        <f aca="false">VLOOKUP(B590,[1]Planilha8!$X$4:$Y$6629,2,0)</f>
        <v>779716</v>
      </c>
      <c r="D590" s="26" t="s">
        <v>184</v>
      </c>
      <c r="E590" s="26" t="str">
        <f aca="false">VLOOKUP(B590,[1]Planilha8!$X$4:$Z$6629,3,0)</f>
        <v>DIRETORIA DE ENFERMAGEM</v>
      </c>
      <c r="F590" s="26" t="str">
        <f aca="false">VLOOKUP(B590,[1]Planilha8!$X$4:$AD$6629,7,0)</f>
        <v>BOM</v>
      </c>
      <c r="G590" s="27" t="n">
        <v>43182</v>
      </c>
      <c r="H590" s="28" t="n">
        <v>1786.3</v>
      </c>
      <c r="I590" s="29" t="s">
        <v>23</v>
      </c>
      <c r="J590" s="30" t="s">
        <v>170</v>
      </c>
      <c r="K590" s="31" t="n">
        <v>754845</v>
      </c>
      <c r="L590" s="32" t="n">
        <v>2017003759</v>
      </c>
      <c r="M590" s="33" t="n">
        <v>43465</v>
      </c>
      <c r="N590" s="34" t="n">
        <v>442.10925</v>
      </c>
      <c r="O590" s="35" t="n">
        <v>0.33</v>
      </c>
      <c r="P590" s="36" t="n">
        <v>0.0275</v>
      </c>
      <c r="Q590" s="37" t="n">
        <v>49.12325</v>
      </c>
      <c r="R590" s="38" t="n">
        <v>491.2325</v>
      </c>
      <c r="S590" s="39" t="n">
        <v>1295.0675</v>
      </c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MG590" s="0"/>
      <c r="AMH590" s="0"/>
      <c r="AMI590" s="0"/>
      <c r="AMJ590" s="0"/>
    </row>
    <row r="591" s="4" customFormat="true" ht="46.85" hidden="false" customHeight="false" outlineLevel="0" collapsed="false">
      <c r="A591" s="23" t="s">
        <v>21</v>
      </c>
      <c r="B591" s="24" t="n">
        <v>9554</v>
      </c>
      <c r="C591" s="25" t="n">
        <f aca="false">VLOOKUP(B591,[1]Planilha8!$X$4:$Y$6629,2,0)</f>
        <v>779717</v>
      </c>
      <c r="D591" s="26" t="s">
        <v>184</v>
      </c>
      <c r="E591" s="26" t="str">
        <f aca="false">VLOOKUP(B591,[1]Planilha8!$X$4:$Z$6629,3,0)</f>
        <v>DIRETORIA DE ENFERMAGEM</v>
      </c>
      <c r="F591" s="26" t="str">
        <f aca="false">VLOOKUP(B591,[1]Planilha8!$X$4:$AD$6629,7,0)</f>
        <v>BOM</v>
      </c>
      <c r="G591" s="27" t="n">
        <v>43182</v>
      </c>
      <c r="H591" s="28" t="n">
        <v>1786.3</v>
      </c>
      <c r="I591" s="29" t="s">
        <v>23</v>
      </c>
      <c r="J591" s="30" t="s">
        <v>170</v>
      </c>
      <c r="K591" s="31" t="n">
        <v>754845</v>
      </c>
      <c r="L591" s="32" t="n">
        <v>2017003759</v>
      </c>
      <c r="M591" s="33" t="n">
        <v>43465</v>
      </c>
      <c r="N591" s="34" t="n">
        <v>442.10925</v>
      </c>
      <c r="O591" s="35" t="n">
        <v>0.33</v>
      </c>
      <c r="P591" s="36" t="n">
        <v>0.0275</v>
      </c>
      <c r="Q591" s="37" t="n">
        <v>49.12325</v>
      </c>
      <c r="R591" s="38" t="n">
        <v>491.2325</v>
      </c>
      <c r="S591" s="39" t="n">
        <v>1295.0675</v>
      </c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MG591" s="0"/>
      <c r="AMH591" s="0"/>
      <c r="AMI591" s="0"/>
      <c r="AMJ591" s="0"/>
    </row>
    <row r="592" s="4" customFormat="true" ht="46.85" hidden="false" customHeight="false" outlineLevel="0" collapsed="false">
      <c r="A592" s="23" t="s">
        <v>21</v>
      </c>
      <c r="B592" s="24" t="n">
        <v>9555</v>
      </c>
      <c r="C592" s="25" t="n">
        <f aca="false">VLOOKUP(B592,[1]Planilha8!$X$4:$Y$6629,2,0)</f>
        <v>779718</v>
      </c>
      <c r="D592" s="26" t="s">
        <v>184</v>
      </c>
      <c r="E592" s="26" t="str">
        <f aca="false">VLOOKUP(B592,[1]Planilha8!$X$4:$Z$6629,3,0)</f>
        <v>DIRETORIA DE ENFERMAGEM</v>
      </c>
      <c r="F592" s="26" t="str">
        <f aca="false">VLOOKUP(B592,[1]Planilha8!$X$4:$AD$6629,7,0)</f>
        <v>BOM</v>
      </c>
      <c r="G592" s="27" t="n">
        <v>43182</v>
      </c>
      <c r="H592" s="28" t="n">
        <v>1786.3</v>
      </c>
      <c r="I592" s="29" t="s">
        <v>23</v>
      </c>
      <c r="J592" s="30" t="s">
        <v>170</v>
      </c>
      <c r="K592" s="31" t="n">
        <v>754845</v>
      </c>
      <c r="L592" s="32" t="n">
        <v>2017003759</v>
      </c>
      <c r="M592" s="33" t="n">
        <v>43465</v>
      </c>
      <c r="N592" s="34" t="n">
        <v>442.10925</v>
      </c>
      <c r="O592" s="35" t="n">
        <v>0.33</v>
      </c>
      <c r="P592" s="36" t="n">
        <v>0.0275</v>
      </c>
      <c r="Q592" s="37" t="n">
        <v>49.12325</v>
      </c>
      <c r="R592" s="38" t="n">
        <v>491.2325</v>
      </c>
      <c r="S592" s="39" t="n">
        <v>1295.0675</v>
      </c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MG592" s="0"/>
      <c r="AMH592" s="0"/>
      <c r="AMI592" s="0"/>
      <c r="AMJ592" s="0"/>
    </row>
    <row r="593" s="4" customFormat="true" ht="46.85" hidden="false" customHeight="false" outlineLevel="0" collapsed="false">
      <c r="A593" s="23" t="s">
        <v>21</v>
      </c>
      <c r="B593" s="24" t="n">
        <v>9556</v>
      </c>
      <c r="C593" s="25" t="n">
        <f aca="false">VLOOKUP(B593,[1]Planilha8!$X$4:$Y$6629,2,0)</f>
        <v>779719</v>
      </c>
      <c r="D593" s="26" t="s">
        <v>184</v>
      </c>
      <c r="E593" s="26" t="str">
        <f aca="false">VLOOKUP(B593,[1]Planilha8!$X$4:$Z$6629,3,0)</f>
        <v>DIRETORIA DE ENFERMAGEM</v>
      </c>
      <c r="F593" s="26" t="str">
        <f aca="false">VLOOKUP(B593,[1]Planilha8!$X$4:$AD$6629,7,0)</f>
        <v>BOM</v>
      </c>
      <c r="G593" s="27" t="n">
        <v>43182</v>
      </c>
      <c r="H593" s="28" t="n">
        <v>1786.3</v>
      </c>
      <c r="I593" s="29" t="s">
        <v>23</v>
      </c>
      <c r="J593" s="30" t="s">
        <v>170</v>
      </c>
      <c r="K593" s="31" t="n">
        <v>754845</v>
      </c>
      <c r="L593" s="32" t="n">
        <v>2017003759</v>
      </c>
      <c r="M593" s="33" t="n">
        <v>43465</v>
      </c>
      <c r="N593" s="34" t="n">
        <v>442.10925</v>
      </c>
      <c r="O593" s="35" t="n">
        <v>0.33</v>
      </c>
      <c r="P593" s="36" t="n">
        <v>0.0275</v>
      </c>
      <c r="Q593" s="37" t="n">
        <v>49.12325</v>
      </c>
      <c r="R593" s="38" t="n">
        <v>491.2325</v>
      </c>
      <c r="S593" s="39" t="n">
        <v>1295.0675</v>
      </c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MG593" s="0"/>
      <c r="AMH593" s="0"/>
      <c r="AMI593" s="0"/>
      <c r="AMJ593" s="0"/>
    </row>
    <row r="594" s="4" customFormat="true" ht="46.85" hidden="false" customHeight="false" outlineLevel="0" collapsed="false">
      <c r="A594" s="23" t="s">
        <v>21</v>
      </c>
      <c r="B594" s="24" t="n">
        <v>9557</v>
      </c>
      <c r="C594" s="25" t="n">
        <f aca="false">VLOOKUP(B594,[1]Planilha8!$X$4:$Y$6629,2,0)</f>
        <v>779720</v>
      </c>
      <c r="D594" s="26" t="s">
        <v>184</v>
      </c>
      <c r="E594" s="26" t="str">
        <f aca="false">VLOOKUP(B594,[1]Planilha8!$X$4:$Z$6629,3,0)</f>
        <v>DIRETORIA DE ENFERMAGEM</v>
      </c>
      <c r="F594" s="26" t="str">
        <f aca="false">VLOOKUP(B594,[1]Planilha8!$X$4:$AD$6629,7,0)</f>
        <v>BOM</v>
      </c>
      <c r="G594" s="27" t="n">
        <v>43182</v>
      </c>
      <c r="H594" s="28" t="n">
        <v>1786.3</v>
      </c>
      <c r="I594" s="29" t="s">
        <v>23</v>
      </c>
      <c r="J594" s="30" t="s">
        <v>170</v>
      </c>
      <c r="K594" s="31" t="n">
        <v>754845</v>
      </c>
      <c r="L594" s="32" t="n">
        <v>2017003759</v>
      </c>
      <c r="M594" s="33" t="n">
        <v>43465</v>
      </c>
      <c r="N594" s="34" t="n">
        <v>442.10925</v>
      </c>
      <c r="O594" s="35" t="n">
        <v>0.33</v>
      </c>
      <c r="P594" s="36" t="n">
        <v>0.0275</v>
      </c>
      <c r="Q594" s="37" t="n">
        <v>49.12325</v>
      </c>
      <c r="R594" s="38" t="n">
        <v>491.2325</v>
      </c>
      <c r="S594" s="39" t="n">
        <v>1295.0675</v>
      </c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MG594" s="0"/>
      <c r="AMH594" s="0"/>
      <c r="AMI594" s="0"/>
      <c r="AMJ594" s="0"/>
    </row>
    <row r="595" s="4" customFormat="true" ht="46.85" hidden="false" customHeight="false" outlineLevel="0" collapsed="false">
      <c r="A595" s="23" t="s">
        <v>21</v>
      </c>
      <c r="B595" s="24" t="n">
        <v>9558</v>
      </c>
      <c r="C595" s="25" t="n">
        <f aca="false">VLOOKUP(B595,[1]Planilha8!$X$4:$Y$6629,2,0)</f>
        <v>779721</v>
      </c>
      <c r="D595" s="26" t="s">
        <v>184</v>
      </c>
      <c r="E595" s="26" t="str">
        <f aca="false">VLOOKUP(B595,[1]Planilha8!$X$4:$Z$6629,3,0)</f>
        <v>DIRETORIA DE ENFERMAGEM</v>
      </c>
      <c r="F595" s="26" t="str">
        <f aca="false">VLOOKUP(B595,[1]Planilha8!$X$4:$AD$6629,7,0)</f>
        <v>BOM</v>
      </c>
      <c r="G595" s="27" t="n">
        <v>43182</v>
      </c>
      <c r="H595" s="28" t="n">
        <v>1786.3</v>
      </c>
      <c r="I595" s="29" t="s">
        <v>23</v>
      </c>
      <c r="J595" s="30" t="s">
        <v>170</v>
      </c>
      <c r="K595" s="31" t="n">
        <v>754845</v>
      </c>
      <c r="L595" s="32" t="n">
        <v>2017003759</v>
      </c>
      <c r="M595" s="33" t="n">
        <v>43465</v>
      </c>
      <c r="N595" s="34" t="n">
        <v>442.10925</v>
      </c>
      <c r="O595" s="35" t="n">
        <v>0.33</v>
      </c>
      <c r="P595" s="36" t="n">
        <v>0.0275</v>
      </c>
      <c r="Q595" s="37" t="n">
        <v>49.12325</v>
      </c>
      <c r="R595" s="38" t="n">
        <v>491.2325</v>
      </c>
      <c r="S595" s="39" t="n">
        <v>1295.0675</v>
      </c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MG595" s="0"/>
      <c r="AMH595" s="0"/>
      <c r="AMI595" s="0"/>
      <c r="AMJ595" s="0"/>
    </row>
    <row r="596" s="4" customFormat="true" ht="46.85" hidden="false" customHeight="false" outlineLevel="0" collapsed="false">
      <c r="A596" s="23" t="s">
        <v>21</v>
      </c>
      <c r="B596" s="24" t="n">
        <v>9559</v>
      </c>
      <c r="C596" s="25" t="n">
        <f aca="false">VLOOKUP(B596,[1]Planilha8!$X$4:$Y$6629,2,0)</f>
        <v>779722</v>
      </c>
      <c r="D596" s="26" t="s">
        <v>184</v>
      </c>
      <c r="E596" s="26" t="str">
        <f aca="false">VLOOKUP(B596,[1]Planilha8!$X$4:$Z$6629,3,0)</f>
        <v>DIRETORIA DE ENFERMAGEM</v>
      </c>
      <c r="F596" s="26" t="str">
        <f aca="false">VLOOKUP(B596,[1]Planilha8!$X$4:$AD$6629,7,0)</f>
        <v>BOM</v>
      </c>
      <c r="G596" s="27" t="n">
        <v>43182</v>
      </c>
      <c r="H596" s="28" t="n">
        <v>1786.3</v>
      </c>
      <c r="I596" s="29" t="s">
        <v>23</v>
      </c>
      <c r="J596" s="30" t="s">
        <v>170</v>
      </c>
      <c r="K596" s="31" t="n">
        <v>754845</v>
      </c>
      <c r="L596" s="32" t="n">
        <v>2017003759</v>
      </c>
      <c r="M596" s="33" t="n">
        <v>43465</v>
      </c>
      <c r="N596" s="34" t="n">
        <v>442.10925</v>
      </c>
      <c r="O596" s="35" t="n">
        <v>0.33</v>
      </c>
      <c r="P596" s="36" t="n">
        <v>0.0275</v>
      </c>
      <c r="Q596" s="37" t="n">
        <v>49.12325</v>
      </c>
      <c r="R596" s="38" t="n">
        <v>491.2325</v>
      </c>
      <c r="S596" s="39" t="n">
        <v>1295.0675</v>
      </c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MG596" s="0"/>
      <c r="AMH596" s="0"/>
      <c r="AMI596" s="0"/>
      <c r="AMJ596" s="0"/>
    </row>
    <row r="597" s="4" customFormat="true" ht="46.85" hidden="false" customHeight="false" outlineLevel="0" collapsed="false">
      <c r="A597" s="23" t="s">
        <v>21</v>
      </c>
      <c r="B597" s="24" t="n">
        <v>9560</v>
      </c>
      <c r="C597" s="25" t="n">
        <f aca="false">VLOOKUP(B597,[1]Planilha8!$X$4:$Y$6629,2,0)</f>
        <v>779723</v>
      </c>
      <c r="D597" s="26" t="s">
        <v>184</v>
      </c>
      <c r="E597" s="26" t="str">
        <f aca="false">VLOOKUP(B597,[1]Planilha8!$X$4:$Z$6629,3,0)</f>
        <v>DIRETORIA DE ENFERMAGEM</v>
      </c>
      <c r="F597" s="26" t="str">
        <f aca="false">VLOOKUP(B597,[1]Planilha8!$X$4:$AD$6629,7,0)</f>
        <v>BOM</v>
      </c>
      <c r="G597" s="27" t="n">
        <v>43182</v>
      </c>
      <c r="H597" s="28" t="n">
        <v>1786.3</v>
      </c>
      <c r="I597" s="29" t="s">
        <v>23</v>
      </c>
      <c r="J597" s="30" t="s">
        <v>170</v>
      </c>
      <c r="K597" s="31" t="n">
        <v>754845</v>
      </c>
      <c r="L597" s="32" t="n">
        <v>2017003759</v>
      </c>
      <c r="M597" s="33" t="n">
        <v>43465</v>
      </c>
      <c r="N597" s="34" t="n">
        <v>442.10925</v>
      </c>
      <c r="O597" s="35" t="n">
        <v>0.33</v>
      </c>
      <c r="P597" s="36" t="n">
        <v>0.0275</v>
      </c>
      <c r="Q597" s="37" t="n">
        <v>49.12325</v>
      </c>
      <c r="R597" s="38" t="n">
        <v>491.2325</v>
      </c>
      <c r="S597" s="39" t="n">
        <v>1295.0675</v>
      </c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MG597" s="0"/>
      <c r="AMH597" s="0"/>
      <c r="AMI597" s="0"/>
      <c r="AMJ597" s="0"/>
    </row>
    <row r="598" s="4" customFormat="true" ht="46.85" hidden="false" customHeight="false" outlineLevel="0" collapsed="false">
      <c r="A598" s="23" t="s">
        <v>21</v>
      </c>
      <c r="B598" s="24" t="n">
        <v>9561</v>
      </c>
      <c r="C598" s="25" t="n">
        <f aca="false">VLOOKUP(B598,[1]Planilha8!$X$4:$Y$6629,2,0)</f>
        <v>779724</v>
      </c>
      <c r="D598" s="26" t="s">
        <v>184</v>
      </c>
      <c r="E598" s="26" t="str">
        <f aca="false">VLOOKUP(B598,[1]Planilha8!$X$4:$Z$6629,3,0)</f>
        <v>DIRETORIA DE ENFERMAGEM</v>
      </c>
      <c r="F598" s="26" t="str">
        <f aca="false">VLOOKUP(B598,[1]Planilha8!$X$4:$AD$6629,7,0)</f>
        <v>BOM</v>
      </c>
      <c r="G598" s="27" t="n">
        <v>43182</v>
      </c>
      <c r="H598" s="28" t="n">
        <v>1786.3</v>
      </c>
      <c r="I598" s="29" t="s">
        <v>23</v>
      </c>
      <c r="J598" s="30" t="s">
        <v>170</v>
      </c>
      <c r="K598" s="31" t="n">
        <v>754845</v>
      </c>
      <c r="L598" s="32" t="n">
        <v>2017003759</v>
      </c>
      <c r="M598" s="33" t="n">
        <v>43465</v>
      </c>
      <c r="N598" s="34" t="n">
        <v>442.10925</v>
      </c>
      <c r="O598" s="35" t="n">
        <v>0.33</v>
      </c>
      <c r="P598" s="36" t="n">
        <v>0.0275</v>
      </c>
      <c r="Q598" s="37" t="n">
        <v>49.12325</v>
      </c>
      <c r="R598" s="38" t="n">
        <v>491.2325</v>
      </c>
      <c r="S598" s="39" t="n">
        <v>1295.0675</v>
      </c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MG598" s="0"/>
      <c r="AMH598" s="0"/>
      <c r="AMI598" s="0"/>
      <c r="AMJ598" s="0"/>
    </row>
    <row r="599" s="4" customFormat="true" ht="46.85" hidden="false" customHeight="false" outlineLevel="0" collapsed="false">
      <c r="A599" s="23" t="s">
        <v>21</v>
      </c>
      <c r="B599" s="24" t="n">
        <v>9562</v>
      </c>
      <c r="C599" s="25" t="n">
        <f aca="false">VLOOKUP(B599,[1]Planilha8!$X$4:$Y$6629,2,0)</f>
        <v>779725</v>
      </c>
      <c r="D599" s="26" t="s">
        <v>184</v>
      </c>
      <c r="E599" s="26" t="str">
        <f aca="false">VLOOKUP(B599,[1]Planilha8!$X$4:$Z$6629,3,0)</f>
        <v>DIRETORIA DE ENFERMAGEM</v>
      </c>
      <c r="F599" s="26" t="str">
        <f aca="false">VLOOKUP(B599,[1]Planilha8!$X$4:$AD$6629,7,0)</f>
        <v>BOM</v>
      </c>
      <c r="G599" s="27" t="n">
        <v>43182</v>
      </c>
      <c r="H599" s="28" t="n">
        <v>1786.3</v>
      </c>
      <c r="I599" s="29" t="s">
        <v>23</v>
      </c>
      <c r="J599" s="30" t="s">
        <v>170</v>
      </c>
      <c r="K599" s="31" t="n">
        <v>754845</v>
      </c>
      <c r="L599" s="32" t="n">
        <v>2017003759</v>
      </c>
      <c r="M599" s="33" t="n">
        <v>43465</v>
      </c>
      <c r="N599" s="34" t="n">
        <v>442.10925</v>
      </c>
      <c r="O599" s="35" t="n">
        <v>0.33</v>
      </c>
      <c r="P599" s="36" t="n">
        <v>0.0275</v>
      </c>
      <c r="Q599" s="37" t="n">
        <v>49.12325</v>
      </c>
      <c r="R599" s="38" t="n">
        <v>491.2325</v>
      </c>
      <c r="S599" s="39" t="n">
        <v>1295.0675</v>
      </c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MG599" s="0"/>
      <c r="AMH599" s="0"/>
      <c r="AMI599" s="0"/>
      <c r="AMJ599" s="0"/>
    </row>
    <row r="600" s="4" customFormat="true" ht="46.85" hidden="false" customHeight="false" outlineLevel="0" collapsed="false">
      <c r="A600" s="23" t="s">
        <v>21</v>
      </c>
      <c r="B600" s="24" t="n">
        <v>9563</v>
      </c>
      <c r="C600" s="25" t="n">
        <f aca="false">VLOOKUP(B600,[1]Planilha8!$X$4:$Y$6629,2,0)</f>
        <v>779726</v>
      </c>
      <c r="D600" s="26" t="s">
        <v>184</v>
      </c>
      <c r="E600" s="26" t="str">
        <f aca="false">VLOOKUP(B600,[1]Planilha8!$X$4:$Z$6629,3,0)</f>
        <v>DIRETORIA DE ENFERMAGEM</v>
      </c>
      <c r="F600" s="26" t="str">
        <f aca="false">VLOOKUP(B600,[1]Planilha8!$X$4:$AD$6629,7,0)</f>
        <v>BOM</v>
      </c>
      <c r="G600" s="27" t="n">
        <v>43182</v>
      </c>
      <c r="H600" s="28" t="n">
        <v>1786.3</v>
      </c>
      <c r="I600" s="29" t="s">
        <v>23</v>
      </c>
      <c r="J600" s="30" t="s">
        <v>170</v>
      </c>
      <c r="K600" s="31" t="n">
        <v>754845</v>
      </c>
      <c r="L600" s="32" t="n">
        <v>2017003759</v>
      </c>
      <c r="M600" s="33" t="n">
        <v>43465</v>
      </c>
      <c r="N600" s="34" t="n">
        <v>442.10925</v>
      </c>
      <c r="O600" s="35" t="n">
        <v>0.33</v>
      </c>
      <c r="P600" s="36" t="n">
        <v>0.0275</v>
      </c>
      <c r="Q600" s="37" t="n">
        <v>49.12325</v>
      </c>
      <c r="R600" s="38" t="n">
        <v>491.2325</v>
      </c>
      <c r="S600" s="39" t="n">
        <v>1295.0675</v>
      </c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MG600" s="0"/>
      <c r="AMH600" s="0"/>
      <c r="AMI600" s="0"/>
      <c r="AMJ600" s="0"/>
    </row>
    <row r="601" s="4" customFormat="true" ht="46.85" hidden="false" customHeight="false" outlineLevel="0" collapsed="false">
      <c r="A601" s="23" t="s">
        <v>21</v>
      </c>
      <c r="B601" s="24" t="n">
        <v>9564</v>
      </c>
      <c r="C601" s="25" t="n">
        <f aca="false">VLOOKUP(B601,[1]Planilha8!$X$4:$Y$6629,2,0)</f>
        <v>779727</v>
      </c>
      <c r="D601" s="26" t="s">
        <v>184</v>
      </c>
      <c r="E601" s="26" t="str">
        <f aca="false">VLOOKUP(B601,[1]Planilha8!$X$4:$Z$6629,3,0)</f>
        <v>DIRETORIA DE ENFERMAGEM</v>
      </c>
      <c r="F601" s="26" t="str">
        <f aca="false">VLOOKUP(B601,[1]Planilha8!$X$4:$AD$6629,7,0)</f>
        <v>BOM</v>
      </c>
      <c r="G601" s="27" t="n">
        <v>43182</v>
      </c>
      <c r="H601" s="28" t="n">
        <v>1786.3</v>
      </c>
      <c r="I601" s="29" t="s">
        <v>23</v>
      </c>
      <c r="J601" s="30" t="s">
        <v>170</v>
      </c>
      <c r="K601" s="31" t="n">
        <v>754845</v>
      </c>
      <c r="L601" s="32" t="n">
        <v>2017003759</v>
      </c>
      <c r="M601" s="33" t="n">
        <v>43465</v>
      </c>
      <c r="N601" s="34" t="n">
        <v>442.10925</v>
      </c>
      <c r="O601" s="35" t="n">
        <v>0.33</v>
      </c>
      <c r="P601" s="36" t="n">
        <v>0.0275</v>
      </c>
      <c r="Q601" s="37" t="n">
        <v>49.12325</v>
      </c>
      <c r="R601" s="38" t="n">
        <v>491.2325</v>
      </c>
      <c r="S601" s="39" t="n">
        <v>1295.0675</v>
      </c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MG601" s="0"/>
      <c r="AMH601" s="0"/>
      <c r="AMI601" s="0"/>
      <c r="AMJ601" s="0"/>
    </row>
    <row r="602" s="4" customFormat="true" ht="46.85" hidden="false" customHeight="false" outlineLevel="0" collapsed="false">
      <c r="A602" s="23" t="s">
        <v>21</v>
      </c>
      <c r="B602" s="24" t="n">
        <v>9565</v>
      </c>
      <c r="C602" s="25" t="n">
        <f aca="false">VLOOKUP(B602,[1]Planilha8!$X$4:$Y$6629,2,0)</f>
        <v>779728</v>
      </c>
      <c r="D602" s="26" t="s">
        <v>184</v>
      </c>
      <c r="E602" s="26" t="str">
        <f aca="false">VLOOKUP(B602,[1]Planilha8!$X$4:$Z$6629,3,0)</f>
        <v>DIRETORIA DE ENFERMAGEM</v>
      </c>
      <c r="F602" s="26" t="str">
        <f aca="false">VLOOKUP(B602,[1]Planilha8!$X$4:$AD$6629,7,0)</f>
        <v>BOM</v>
      </c>
      <c r="G602" s="27" t="n">
        <v>43182</v>
      </c>
      <c r="H602" s="28" t="n">
        <v>1786.3</v>
      </c>
      <c r="I602" s="29" t="s">
        <v>23</v>
      </c>
      <c r="J602" s="30" t="s">
        <v>170</v>
      </c>
      <c r="K602" s="31" t="n">
        <v>754845</v>
      </c>
      <c r="L602" s="32" t="n">
        <v>2017003759</v>
      </c>
      <c r="M602" s="33" t="n">
        <v>43465</v>
      </c>
      <c r="N602" s="34" t="n">
        <v>442.10925</v>
      </c>
      <c r="O602" s="35" t="n">
        <v>0.33</v>
      </c>
      <c r="P602" s="36" t="n">
        <v>0.0275</v>
      </c>
      <c r="Q602" s="37" t="n">
        <v>49.12325</v>
      </c>
      <c r="R602" s="38" t="n">
        <v>491.2325</v>
      </c>
      <c r="S602" s="39" t="n">
        <v>1295.0675</v>
      </c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MG602" s="0"/>
      <c r="AMH602" s="0"/>
      <c r="AMI602" s="0"/>
      <c r="AMJ602" s="0"/>
    </row>
    <row r="603" s="4" customFormat="true" ht="46.85" hidden="false" customHeight="false" outlineLevel="0" collapsed="false">
      <c r="A603" s="23" t="s">
        <v>21</v>
      </c>
      <c r="B603" s="24" t="n">
        <v>9566</v>
      </c>
      <c r="C603" s="25" t="n">
        <f aca="false">VLOOKUP(B603,[1]Planilha8!$X$4:$Y$6629,2,0)</f>
        <v>779729</v>
      </c>
      <c r="D603" s="26" t="s">
        <v>184</v>
      </c>
      <c r="E603" s="26" t="str">
        <f aca="false">VLOOKUP(B603,[1]Planilha8!$X$4:$Z$6629,3,0)</f>
        <v>DIRETORIA DE ENFERMAGEM</v>
      </c>
      <c r="F603" s="26" t="str">
        <f aca="false">VLOOKUP(B603,[1]Planilha8!$X$4:$AD$6629,7,0)</f>
        <v>BOM</v>
      </c>
      <c r="G603" s="27" t="n">
        <v>43182</v>
      </c>
      <c r="H603" s="28" t="n">
        <v>1786.3</v>
      </c>
      <c r="I603" s="29" t="s">
        <v>23</v>
      </c>
      <c r="J603" s="30" t="s">
        <v>170</v>
      </c>
      <c r="K603" s="31" t="n">
        <v>754845</v>
      </c>
      <c r="L603" s="32" t="n">
        <v>2017003759</v>
      </c>
      <c r="M603" s="33" t="n">
        <v>43465</v>
      </c>
      <c r="N603" s="34" t="n">
        <v>442.10925</v>
      </c>
      <c r="O603" s="35" t="n">
        <v>0.33</v>
      </c>
      <c r="P603" s="36" t="n">
        <v>0.0275</v>
      </c>
      <c r="Q603" s="37" t="n">
        <v>49.12325</v>
      </c>
      <c r="R603" s="38" t="n">
        <v>491.2325</v>
      </c>
      <c r="S603" s="39" t="n">
        <v>1295.0675</v>
      </c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MG603" s="0"/>
      <c r="AMH603" s="0"/>
      <c r="AMI603" s="0"/>
      <c r="AMJ603" s="0"/>
    </row>
    <row r="604" s="4" customFormat="true" ht="46.85" hidden="false" customHeight="false" outlineLevel="0" collapsed="false">
      <c r="A604" s="23" t="s">
        <v>21</v>
      </c>
      <c r="B604" s="24" t="n">
        <v>9567</v>
      </c>
      <c r="C604" s="25" t="n">
        <f aca="false">VLOOKUP(B604,[1]Planilha8!$X$4:$Y$6629,2,0)</f>
        <v>779730</v>
      </c>
      <c r="D604" s="26" t="s">
        <v>184</v>
      </c>
      <c r="E604" s="26" t="str">
        <f aca="false">VLOOKUP(B604,[1]Planilha8!$X$4:$Z$6629,3,0)</f>
        <v>DIRETORIA DE ENFERMAGEM</v>
      </c>
      <c r="F604" s="26" t="str">
        <f aca="false">VLOOKUP(B604,[1]Planilha8!$X$4:$AD$6629,7,0)</f>
        <v>BOM</v>
      </c>
      <c r="G604" s="27" t="n">
        <v>43182</v>
      </c>
      <c r="H604" s="28" t="n">
        <v>1786.3</v>
      </c>
      <c r="I604" s="29" t="s">
        <v>23</v>
      </c>
      <c r="J604" s="30" t="s">
        <v>170</v>
      </c>
      <c r="K604" s="31" t="n">
        <v>754845</v>
      </c>
      <c r="L604" s="32" t="n">
        <v>2017003759</v>
      </c>
      <c r="M604" s="33" t="n">
        <v>43465</v>
      </c>
      <c r="N604" s="34" t="n">
        <v>442.10925</v>
      </c>
      <c r="O604" s="35" t="n">
        <v>0.33</v>
      </c>
      <c r="P604" s="36" t="n">
        <v>0.0275</v>
      </c>
      <c r="Q604" s="37" t="n">
        <v>49.12325</v>
      </c>
      <c r="R604" s="38" t="n">
        <v>491.2325</v>
      </c>
      <c r="S604" s="39" t="n">
        <v>1295.0675</v>
      </c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MG604" s="0"/>
      <c r="AMH604" s="0"/>
      <c r="AMI604" s="0"/>
      <c r="AMJ604" s="0"/>
    </row>
    <row r="605" s="4" customFormat="true" ht="46.85" hidden="false" customHeight="false" outlineLevel="0" collapsed="false">
      <c r="A605" s="23" t="s">
        <v>21</v>
      </c>
      <c r="B605" s="24" t="n">
        <v>9568</v>
      </c>
      <c r="C605" s="25" t="n">
        <f aca="false">VLOOKUP(B605,[1]Planilha8!$X$4:$Y$6629,2,0)</f>
        <v>779731</v>
      </c>
      <c r="D605" s="26" t="s">
        <v>184</v>
      </c>
      <c r="E605" s="26" t="str">
        <f aca="false">VLOOKUP(B605,[1]Planilha8!$X$4:$Z$6629,3,0)</f>
        <v>DIRETORIA DE ENFERMAGEM</v>
      </c>
      <c r="F605" s="26" t="str">
        <f aca="false">VLOOKUP(B605,[1]Planilha8!$X$4:$AD$6629,7,0)</f>
        <v>BOM</v>
      </c>
      <c r="G605" s="27" t="n">
        <v>43182</v>
      </c>
      <c r="H605" s="28" t="n">
        <v>1786.3</v>
      </c>
      <c r="I605" s="29" t="s">
        <v>23</v>
      </c>
      <c r="J605" s="30" t="s">
        <v>170</v>
      </c>
      <c r="K605" s="31" t="n">
        <v>754845</v>
      </c>
      <c r="L605" s="32" t="n">
        <v>2017003759</v>
      </c>
      <c r="M605" s="33" t="n">
        <v>43465</v>
      </c>
      <c r="N605" s="34" t="n">
        <v>442.10925</v>
      </c>
      <c r="O605" s="35" t="n">
        <v>0.33</v>
      </c>
      <c r="P605" s="36" t="n">
        <v>0.0275</v>
      </c>
      <c r="Q605" s="37" t="n">
        <v>49.12325</v>
      </c>
      <c r="R605" s="38" t="n">
        <v>491.2325</v>
      </c>
      <c r="S605" s="39" t="n">
        <v>1295.0675</v>
      </c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MG605" s="0"/>
      <c r="AMH605" s="0"/>
      <c r="AMI605" s="0"/>
      <c r="AMJ605" s="0"/>
    </row>
    <row r="606" s="4" customFormat="true" ht="46.85" hidden="false" customHeight="false" outlineLevel="0" collapsed="false">
      <c r="A606" s="23" t="s">
        <v>21</v>
      </c>
      <c r="B606" s="24" t="n">
        <v>9569</v>
      </c>
      <c r="C606" s="25" t="n">
        <f aca="false">VLOOKUP(B606,[1]Planilha8!$X$4:$Y$6629,2,0)</f>
        <v>779732</v>
      </c>
      <c r="D606" s="26" t="s">
        <v>184</v>
      </c>
      <c r="E606" s="26" t="str">
        <f aca="false">VLOOKUP(B606,[1]Planilha8!$X$4:$Z$6629,3,0)</f>
        <v>DIRETORIA DE ENFERMAGEM</v>
      </c>
      <c r="F606" s="26" t="str">
        <f aca="false">VLOOKUP(B606,[1]Planilha8!$X$4:$AD$6629,7,0)</f>
        <v>BOM</v>
      </c>
      <c r="G606" s="27" t="n">
        <v>43182</v>
      </c>
      <c r="H606" s="28" t="n">
        <v>1786.3</v>
      </c>
      <c r="I606" s="29" t="s">
        <v>23</v>
      </c>
      <c r="J606" s="30" t="s">
        <v>170</v>
      </c>
      <c r="K606" s="31" t="n">
        <v>754845</v>
      </c>
      <c r="L606" s="32" t="n">
        <v>2017003759</v>
      </c>
      <c r="M606" s="33" t="n">
        <v>43465</v>
      </c>
      <c r="N606" s="34" t="n">
        <v>442.10925</v>
      </c>
      <c r="O606" s="35" t="n">
        <v>0.33</v>
      </c>
      <c r="P606" s="36" t="n">
        <v>0.0275</v>
      </c>
      <c r="Q606" s="37" t="n">
        <v>49.12325</v>
      </c>
      <c r="R606" s="38" t="n">
        <v>491.2325</v>
      </c>
      <c r="S606" s="39" t="n">
        <v>1295.0675</v>
      </c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MG606" s="0"/>
      <c r="AMH606" s="0"/>
      <c r="AMI606" s="0"/>
      <c r="AMJ606" s="0"/>
    </row>
    <row r="607" s="4" customFormat="true" ht="46.85" hidden="false" customHeight="false" outlineLevel="0" collapsed="false">
      <c r="A607" s="23" t="s">
        <v>21</v>
      </c>
      <c r="B607" s="24" t="n">
        <v>9570</v>
      </c>
      <c r="C607" s="25" t="n">
        <f aca="false">VLOOKUP(B607,[1]Planilha8!$X$4:$Y$6629,2,0)</f>
        <v>779733</v>
      </c>
      <c r="D607" s="26" t="s">
        <v>184</v>
      </c>
      <c r="E607" s="26" t="str">
        <f aca="false">VLOOKUP(B607,[1]Planilha8!$X$4:$Z$6629,3,0)</f>
        <v>DIRETORIA DE ENFERMAGEM</v>
      </c>
      <c r="F607" s="26" t="str">
        <f aca="false">VLOOKUP(B607,[1]Planilha8!$X$4:$AD$6629,7,0)</f>
        <v>BOM</v>
      </c>
      <c r="G607" s="27" t="n">
        <v>43182</v>
      </c>
      <c r="H607" s="28" t="n">
        <v>1786.3</v>
      </c>
      <c r="I607" s="29" t="s">
        <v>23</v>
      </c>
      <c r="J607" s="30" t="s">
        <v>170</v>
      </c>
      <c r="K607" s="31" t="n">
        <v>754845</v>
      </c>
      <c r="L607" s="32" t="n">
        <v>2017003759</v>
      </c>
      <c r="M607" s="33" t="n">
        <v>43465</v>
      </c>
      <c r="N607" s="34" t="n">
        <v>442.10925</v>
      </c>
      <c r="O607" s="35" t="n">
        <v>0.33</v>
      </c>
      <c r="P607" s="36" t="n">
        <v>0.0275</v>
      </c>
      <c r="Q607" s="37" t="n">
        <v>49.12325</v>
      </c>
      <c r="R607" s="38" t="n">
        <v>491.2325</v>
      </c>
      <c r="S607" s="39" t="n">
        <v>1295.0675</v>
      </c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MG607" s="0"/>
      <c r="AMH607" s="0"/>
      <c r="AMI607" s="0"/>
      <c r="AMJ607" s="0"/>
    </row>
    <row r="608" s="4" customFormat="true" ht="35.6" hidden="false" customHeight="false" outlineLevel="0" collapsed="false">
      <c r="A608" s="23" t="s">
        <v>21</v>
      </c>
      <c r="B608" s="24" t="n">
        <v>9480</v>
      </c>
      <c r="C608" s="25" t="n">
        <f aca="false">VLOOKUP(B608,[1]Planilha8!$X$4:$Y$6629,2,0)</f>
        <v>779734</v>
      </c>
      <c r="D608" s="26" t="s">
        <v>184</v>
      </c>
      <c r="E608" s="26" t="str">
        <f aca="false">VLOOKUP(B608,[1]Planilha8!$X$4:$Z$6629,3,0)</f>
        <v>ASTEC</v>
      </c>
      <c r="F608" s="26" t="str">
        <f aca="false">VLOOKUP(B608,[1]Planilha8!$X$4:$AD$6629,7,0)</f>
        <v>BOM</v>
      </c>
      <c r="G608" s="27" t="n">
        <v>43185</v>
      </c>
      <c r="H608" s="28" t="n">
        <v>1786.3</v>
      </c>
      <c r="I608" s="29" t="s">
        <v>23</v>
      </c>
      <c r="J608" s="30" t="s">
        <v>170</v>
      </c>
      <c r="K608" s="31" t="n">
        <v>744880</v>
      </c>
      <c r="L608" s="32" t="n">
        <v>2017005286</v>
      </c>
      <c r="M608" s="33" t="n">
        <v>43465</v>
      </c>
      <c r="N608" s="34" t="n">
        <v>442.10925</v>
      </c>
      <c r="O608" s="35" t="n">
        <v>0.33</v>
      </c>
      <c r="P608" s="36" t="n">
        <v>0.0275</v>
      </c>
      <c r="Q608" s="37" t="n">
        <v>49.12325</v>
      </c>
      <c r="R608" s="38" t="n">
        <v>491.2325</v>
      </c>
      <c r="S608" s="39" t="n">
        <v>1295.0675</v>
      </c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MG608" s="0"/>
      <c r="AMH608" s="0"/>
      <c r="AMI608" s="0"/>
      <c r="AMJ608" s="0"/>
    </row>
    <row r="609" s="4" customFormat="true" ht="35.6" hidden="false" customHeight="false" outlineLevel="0" collapsed="false">
      <c r="A609" s="23" t="s">
        <v>21</v>
      </c>
      <c r="B609" s="24" t="n">
        <v>9481</v>
      </c>
      <c r="C609" s="25" t="n">
        <f aca="false">VLOOKUP(B609,[1]Planilha8!$X$4:$Y$6629,2,0)</f>
        <v>779735</v>
      </c>
      <c r="D609" s="26" t="s">
        <v>184</v>
      </c>
      <c r="E609" s="26" t="str">
        <f aca="false">VLOOKUP(B609,[1]Planilha8!$X$4:$Z$6629,3,0)</f>
        <v>ASTEC</v>
      </c>
      <c r="F609" s="26" t="str">
        <f aca="false">VLOOKUP(B609,[1]Planilha8!$X$4:$AD$6629,7,0)</f>
        <v>BOM</v>
      </c>
      <c r="G609" s="27" t="n">
        <v>43185</v>
      </c>
      <c r="H609" s="28" t="n">
        <v>1786.3</v>
      </c>
      <c r="I609" s="29" t="s">
        <v>23</v>
      </c>
      <c r="J609" s="30" t="s">
        <v>170</v>
      </c>
      <c r="K609" s="31" t="n">
        <v>744880</v>
      </c>
      <c r="L609" s="32" t="n">
        <v>2017005286</v>
      </c>
      <c r="M609" s="33" t="n">
        <v>43465</v>
      </c>
      <c r="N609" s="34" t="n">
        <v>442.10925</v>
      </c>
      <c r="O609" s="35" t="n">
        <v>0.33</v>
      </c>
      <c r="P609" s="36" t="n">
        <v>0.0275</v>
      </c>
      <c r="Q609" s="37" t="n">
        <v>49.12325</v>
      </c>
      <c r="R609" s="38" t="n">
        <v>491.2325</v>
      </c>
      <c r="S609" s="39" t="n">
        <v>1295.0675</v>
      </c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MG609" s="0"/>
      <c r="AMH609" s="0"/>
      <c r="AMI609" s="0"/>
      <c r="AMJ609" s="0"/>
    </row>
    <row r="610" s="4" customFormat="true" ht="35.6" hidden="false" customHeight="false" outlineLevel="0" collapsed="false">
      <c r="A610" s="23" t="s">
        <v>21</v>
      </c>
      <c r="B610" s="24" t="n">
        <v>9482</v>
      </c>
      <c r="C610" s="25" t="n">
        <f aca="false">VLOOKUP(B610,[1]Planilha8!$X$4:$Y$6629,2,0)</f>
        <v>779736</v>
      </c>
      <c r="D610" s="26" t="s">
        <v>184</v>
      </c>
      <c r="E610" s="26" t="str">
        <f aca="false">VLOOKUP(B610,[1]Planilha8!$X$4:$Z$6629,3,0)</f>
        <v>ASTEC</v>
      </c>
      <c r="F610" s="26" t="str">
        <f aca="false">VLOOKUP(B610,[1]Planilha8!$X$4:$AD$6629,7,0)</f>
        <v>BOM</v>
      </c>
      <c r="G610" s="27" t="n">
        <v>43185</v>
      </c>
      <c r="H610" s="28" t="n">
        <v>1786.3</v>
      </c>
      <c r="I610" s="29" t="s">
        <v>23</v>
      </c>
      <c r="J610" s="30" t="s">
        <v>170</v>
      </c>
      <c r="K610" s="31" t="n">
        <v>744880</v>
      </c>
      <c r="L610" s="32" t="n">
        <v>2017005286</v>
      </c>
      <c r="M610" s="33" t="n">
        <v>43465</v>
      </c>
      <c r="N610" s="34" t="n">
        <v>442.10925</v>
      </c>
      <c r="O610" s="35" t="n">
        <v>0.33</v>
      </c>
      <c r="P610" s="36" t="n">
        <v>0.0275</v>
      </c>
      <c r="Q610" s="37" t="n">
        <v>49.12325</v>
      </c>
      <c r="R610" s="38" t="n">
        <v>491.2325</v>
      </c>
      <c r="S610" s="39" t="n">
        <v>1295.0675</v>
      </c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MG610" s="0"/>
      <c r="AMH610" s="0"/>
      <c r="AMI610" s="0"/>
      <c r="AMJ610" s="0"/>
    </row>
    <row r="611" s="4" customFormat="true" ht="35.6" hidden="false" customHeight="false" outlineLevel="0" collapsed="false">
      <c r="A611" s="23" t="s">
        <v>21</v>
      </c>
      <c r="B611" s="24" t="n">
        <v>9483</v>
      </c>
      <c r="C611" s="25" t="e">
        <f aca="false">VLOOKUP(B611,[1]Planilha8!$X$4:$Y$6629,2,0)</f>
        <v>#N/A</v>
      </c>
      <c r="D611" s="26" t="s">
        <v>184</v>
      </c>
      <c r="E611" s="26" t="e">
        <f aca="false">VLOOKUP(B611,[1]Planilha8!$X$4:$Z$6629,3,0)</f>
        <v>#N/A</v>
      </c>
      <c r="F611" s="26" t="e">
        <f aca="false">VLOOKUP(B611,[1]Planilha8!$X$4:$AD$6629,7,0)</f>
        <v>#N/A</v>
      </c>
      <c r="G611" s="27" t="n">
        <v>43185</v>
      </c>
      <c r="H611" s="28" t="n">
        <v>1786.3</v>
      </c>
      <c r="I611" s="29" t="s">
        <v>23</v>
      </c>
      <c r="J611" s="30" t="s">
        <v>170</v>
      </c>
      <c r="K611" s="31" t="n">
        <v>744880</v>
      </c>
      <c r="L611" s="32" t="n">
        <v>2017005286</v>
      </c>
      <c r="M611" s="33" t="n">
        <v>43465</v>
      </c>
      <c r="N611" s="34" t="n">
        <v>442.10925</v>
      </c>
      <c r="O611" s="35" t="n">
        <v>0.33</v>
      </c>
      <c r="P611" s="36" t="n">
        <v>0.0275</v>
      </c>
      <c r="Q611" s="37" t="n">
        <v>49.12325</v>
      </c>
      <c r="R611" s="38" t="n">
        <v>491.2325</v>
      </c>
      <c r="S611" s="39" t="n">
        <v>0</v>
      </c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MG611" s="0"/>
      <c r="AMH611" s="0"/>
      <c r="AMI611" s="0"/>
      <c r="AMJ611" s="0"/>
    </row>
    <row r="612" s="4" customFormat="true" ht="35.6" hidden="false" customHeight="false" outlineLevel="0" collapsed="false">
      <c r="A612" s="23" t="s">
        <v>21</v>
      </c>
      <c r="B612" s="24" t="n">
        <v>9484</v>
      </c>
      <c r="C612" s="25" t="n">
        <f aca="false">VLOOKUP(B612,[1]Planilha8!$X$4:$Y$6629,2,0)</f>
        <v>779975</v>
      </c>
      <c r="D612" s="26" t="s">
        <v>185</v>
      </c>
      <c r="E612" s="26" t="str">
        <f aca="false">VLOOKUP(B612,[1]Planilha8!$X$4:$Z$6629,3,0)</f>
        <v>ASTEC</v>
      </c>
      <c r="F612" s="26" t="str">
        <f aca="false">VLOOKUP(B612,[1]Planilha8!$X$4:$AD$6629,7,0)</f>
        <v>BOM</v>
      </c>
      <c r="G612" s="27" t="n">
        <v>43185</v>
      </c>
      <c r="H612" s="28" t="n">
        <v>259.59</v>
      </c>
      <c r="I612" s="29" t="s">
        <v>23</v>
      </c>
      <c r="J612" s="30" t="s">
        <v>170</v>
      </c>
      <c r="K612" s="31" t="n">
        <v>723963</v>
      </c>
      <c r="L612" s="32" t="n">
        <v>2017004933</v>
      </c>
      <c r="M612" s="33" t="n">
        <v>43465</v>
      </c>
      <c r="N612" s="34" t="n">
        <v>97.34625</v>
      </c>
      <c r="O612" s="35" t="n">
        <v>0.5</v>
      </c>
      <c r="P612" s="36" t="n">
        <v>0.0416666666666667</v>
      </c>
      <c r="Q612" s="37" t="n">
        <v>10.81625</v>
      </c>
      <c r="R612" s="38" t="n">
        <v>108.1625</v>
      </c>
      <c r="S612" s="39" t="n">
        <v>151.4275</v>
      </c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MG612" s="0"/>
      <c r="AMH612" s="0"/>
      <c r="AMI612" s="0"/>
      <c r="AMJ612" s="0"/>
    </row>
    <row r="613" s="4" customFormat="true" ht="35.6" hidden="false" customHeight="false" outlineLevel="0" collapsed="false">
      <c r="A613" s="23" t="s">
        <v>21</v>
      </c>
      <c r="B613" s="24" t="n">
        <v>9485</v>
      </c>
      <c r="C613" s="25" t="n">
        <f aca="false">VLOOKUP(B613,[1]Planilha8!$X$4:$Y$6629,2,0)</f>
        <v>779976</v>
      </c>
      <c r="D613" s="26" t="s">
        <v>185</v>
      </c>
      <c r="E613" s="26" t="str">
        <f aca="false">VLOOKUP(B613,[1]Planilha8!$X$4:$Z$6629,3,0)</f>
        <v>ASTEC</v>
      </c>
      <c r="F613" s="26" t="str">
        <f aca="false">VLOOKUP(B613,[1]Planilha8!$X$4:$AD$6629,7,0)</f>
        <v>BOM</v>
      </c>
      <c r="G613" s="27" t="n">
        <v>43185</v>
      </c>
      <c r="H613" s="28" t="n">
        <v>259.59</v>
      </c>
      <c r="I613" s="29" t="s">
        <v>23</v>
      </c>
      <c r="J613" s="30" t="s">
        <v>170</v>
      </c>
      <c r="K613" s="31" t="n">
        <v>723963</v>
      </c>
      <c r="L613" s="32" t="n">
        <v>2017004933</v>
      </c>
      <c r="M613" s="33" t="n">
        <v>43465</v>
      </c>
      <c r="N613" s="34" t="n">
        <v>97.34625</v>
      </c>
      <c r="O613" s="35" t="n">
        <v>0.5</v>
      </c>
      <c r="P613" s="36" t="n">
        <v>0.0416666666666667</v>
      </c>
      <c r="Q613" s="37" t="n">
        <v>10.81625</v>
      </c>
      <c r="R613" s="38" t="n">
        <v>108.1625</v>
      </c>
      <c r="S613" s="39" t="n">
        <v>151.4275</v>
      </c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MG613" s="0"/>
      <c r="AMH613" s="0"/>
      <c r="AMI613" s="0"/>
      <c r="AMJ613" s="0"/>
    </row>
    <row r="614" s="4" customFormat="true" ht="35.6" hidden="false" customHeight="false" outlineLevel="0" collapsed="false">
      <c r="A614" s="23" t="s">
        <v>21</v>
      </c>
      <c r="B614" s="24" t="n">
        <v>9486</v>
      </c>
      <c r="C614" s="25" t="n">
        <f aca="false">VLOOKUP(B614,[1]Planilha8!$X$4:$Y$6629,2,0)</f>
        <v>779977</v>
      </c>
      <c r="D614" s="26" t="s">
        <v>185</v>
      </c>
      <c r="E614" s="26" t="str">
        <f aca="false">VLOOKUP(B614,[1]Planilha8!$X$4:$Z$6629,3,0)</f>
        <v>SESMT</v>
      </c>
      <c r="F614" s="26" t="str">
        <f aca="false">VLOOKUP(B614,[1]Planilha8!$X$4:$AD$6629,7,0)</f>
        <v>BOM</v>
      </c>
      <c r="G614" s="27" t="n">
        <v>43185</v>
      </c>
      <c r="H614" s="28" t="n">
        <v>259.59</v>
      </c>
      <c r="I614" s="29" t="s">
        <v>23</v>
      </c>
      <c r="J614" s="30" t="s">
        <v>170</v>
      </c>
      <c r="K614" s="31" t="n">
        <v>723963</v>
      </c>
      <c r="L614" s="32" t="n">
        <v>2017004933</v>
      </c>
      <c r="M614" s="33" t="n">
        <v>43465</v>
      </c>
      <c r="N614" s="34" t="n">
        <v>97.34625</v>
      </c>
      <c r="O614" s="35" t="n">
        <v>0.5</v>
      </c>
      <c r="P614" s="36" t="n">
        <v>0.0416666666666667</v>
      </c>
      <c r="Q614" s="37" t="n">
        <v>10.81625</v>
      </c>
      <c r="R614" s="38" t="n">
        <v>108.1625</v>
      </c>
      <c r="S614" s="39" t="n">
        <v>151.4275</v>
      </c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MG614" s="0"/>
      <c r="AMH614" s="0"/>
      <c r="AMI614" s="0"/>
      <c r="AMJ614" s="0"/>
    </row>
    <row r="615" s="4" customFormat="true" ht="35.6" hidden="false" customHeight="false" outlineLevel="0" collapsed="false">
      <c r="A615" s="23" t="s">
        <v>21</v>
      </c>
      <c r="B615" s="24" t="n">
        <v>9487</v>
      </c>
      <c r="C615" s="25" t="n">
        <f aca="false">VLOOKUP(B615,[1]Planilha8!$X$4:$Y$6629,2,0)</f>
        <v>779978</v>
      </c>
      <c r="D615" s="26" t="s">
        <v>185</v>
      </c>
      <c r="E615" s="26" t="str">
        <f aca="false">VLOOKUP(B615,[1]Planilha8!$X$4:$Z$6629,3,0)</f>
        <v>ASTEC</v>
      </c>
      <c r="F615" s="26" t="str">
        <f aca="false">VLOOKUP(B615,[1]Planilha8!$X$4:$AD$6629,7,0)</f>
        <v>BOM</v>
      </c>
      <c r="G615" s="27" t="n">
        <v>43185</v>
      </c>
      <c r="H615" s="28" t="n">
        <v>259.59</v>
      </c>
      <c r="I615" s="29" t="s">
        <v>23</v>
      </c>
      <c r="J615" s="30" t="s">
        <v>170</v>
      </c>
      <c r="K615" s="31" t="n">
        <v>723963</v>
      </c>
      <c r="L615" s="32" t="n">
        <v>2017004933</v>
      </c>
      <c r="M615" s="33" t="n">
        <v>43465</v>
      </c>
      <c r="N615" s="34" t="n">
        <v>97.34625</v>
      </c>
      <c r="O615" s="35" t="n">
        <v>0.5</v>
      </c>
      <c r="P615" s="36" t="n">
        <v>0.0416666666666667</v>
      </c>
      <c r="Q615" s="37" t="n">
        <v>10.81625</v>
      </c>
      <c r="R615" s="38" t="n">
        <v>108.1625</v>
      </c>
      <c r="S615" s="39" t="n">
        <v>151.4275</v>
      </c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MG615" s="0"/>
      <c r="AMH615" s="0"/>
      <c r="AMI615" s="0"/>
      <c r="AMJ615" s="0"/>
    </row>
    <row r="616" s="4" customFormat="true" ht="35.6" hidden="false" customHeight="false" outlineLevel="0" collapsed="false">
      <c r="A616" s="23" t="s">
        <v>21</v>
      </c>
      <c r="B616" s="24" t="n">
        <v>9488</v>
      </c>
      <c r="C616" s="25" t="n">
        <f aca="false">VLOOKUP(B616,[1]Planilha8!$X$4:$Y$6629,2,0)</f>
        <v>779979</v>
      </c>
      <c r="D616" s="26" t="s">
        <v>185</v>
      </c>
      <c r="E616" s="26" t="str">
        <f aca="false">VLOOKUP(B616,[1]Planilha8!$X$4:$Z$6629,3,0)</f>
        <v>ASTEC</v>
      </c>
      <c r="F616" s="26" t="str">
        <f aca="false">VLOOKUP(B616,[1]Planilha8!$X$4:$AD$6629,7,0)</f>
        <v>BOM</v>
      </c>
      <c r="G616" s="27" t="n">
        <v>43185</v>
      </c>
      <c r="H616" s="28" t="n">
        <v>259.59</v>
      </c>
      <c r="I616" s="29" t="s">
        <v>23</v>
      </c>
      <c r="J616" s="30" t="s">
        <v>170</v>
      </c>
      <c r="K616" s="31" t="n">
        <v>723963</v>
      </c>
      <c r="L616" s="32" t="n">
        <v>2017004933</v>
      </c>
      <c r="M616" s="33" t="n">
        <v>43465</v>
      </c>
      <c r="N616" s="34" t="n">
        <v>97.34625</v>
      </c>
      <c r="O616" s="35" t="n">
        <v>0.5</v>
      </c>
      <c r="P616" s="36" t="n">
        <v>0.0416666666666667</v>
      </c>
      <c r="Q616" s="37" t="n">
        <v>10.81625</v>
      </c>
      <c r="R616" s="38" t="n">
        <v>108.1625</v>
      </c>
      <c r="S616" s="39" t="n">
        <v>151.4275</v>
      </c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MG616" s="0"/>
      <c r="AMH616" s="0"/>
      <c r="AMI616" s="0"/>
      <c r="AMJ616" s="0"/>
    </row>
    <row r="617" s="4" customFormat="true" ht="35.6" hidden="false" customHeight="false" outlineLevel="0" collapsed="false">
      <c r="A617" s="23" t="s">
        <v>21</v>
      </c>
      <c r="B617" s="24" t="n">
        <v>9489</v>
      </c>
      <c r="C617" s="25" t="n">
        <f aca="false">VLOOKUP(B617,[1]Planilha8!$X$4:$Y$6629,2,0)</f>
        <v>779970</v>
      </c>
      <c r="D617" s="26" t="s">
        <v>171</v>
      </c>
      <c r="E617" s="26" t="str">
        <f aca="false">VLOOKUP(B617,[1]Planilha8!$X$4:$Z$6629,3,0)</f>
        <v>ASTEC</v>
      </c>
      <c r="F617" s="26" t="str">
        <f aca="false">VLOOKUP(B617,[1]Planilha8!$X$4:$AD$6629,7,0)</f>
        <v>BOM</v>
      </c>
      <c r="G617" s="27" t="n">
        <v>43185</v>
      </c>
      <c r="H617" s="28" t="n">
        <v>385.57</v>
      </c>
      <c r="I617" s="29" t="s">
        <v>23</v>
      </c>
      <c r="J617" s="30" t="s">
        <v>170</v>
      </c>
      <c r="K617" s="31" t="n">
        <v>723963</v>
      </c>
      <c r="L617" s="32" t="n">
        <v>2017004933</v>
      </c>
      <c r="M617" s="33" t="n">
        <v>43465</v>
      </c>
      <c r="N617" s="34" t="n">
        <v>57.8355</v>
      </c>
      <c r="O617" s="35" t="n">
        <v>0.2</v>
      </c>
      <c r="P617" s="36" t="n">
        <v>0.0166666666666667</v>
      </c>
      <c r="Q617" s="37" t="n">
        <v>6.42616666666667</v>
      </c>
      <c r="R617" s="38" t="n">
        <v>64.2616666666667</v>
      </c>
      <c r="S617" s="39" t="n">
        <v>321.308333333333</v>
      </c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MG617" s="0"/>
      <c r="AMH617" s="0"/>
      <c r="AMI617" s="0"/>
      <c r="AMJ617" s="0"/>
    </row>
    <row r="618" s="4" customFormat="true" ht="35.6" hidden="false" customHeight="false" outlineLevel="0" collapsed="false">
      <c r="A618" s="23" t="s">
        <v>21</v>
      </c>
      <c r="B618" s="24" t="n">
        <v>9490</v>
      </c>
      <c r="C618" s="25" t="n">
        <f aca="false">VLOOKUP(B618,[1]Planilha8!$X$4:$Y$6629,2,0)</f>
        <v>779971</v>
      </c>
      <c r="D618" s="26" t="s">
        <v>171</v>
      </c>
      <c r="E618" s="26" t="str">
        <f aca="false">VLOOKUP(B618,[1]Planilha8!$X$4:$Z$6629,3,0)</f>
        <v>ASTEC</v>
      </c>
      <c r="F618" s="26" t="str">
        <f aca="false">VLOOKUP(B618,[1]Planilha8!$X$4:$AD$6629,7,0)</f>
        <v>BOM</v>
      </c>
      <c r="G618" s="27" t="n">
        <v>43185</v>
      </c>
      <c r="H618" s="28" t="n">
        <v>385.57</v>
      </c>
      <c r="I618" s="29" t="s">
        <v>23</v>
      </c>
      <c r="J618" s="30" t="s">
        <v>170</v>
      </c>
      <c r="K618" s="31" t="n">
        <v>723963</v>
      </c>
      <c r="L618" s="32" t="n">
        <v>2017004933</v>
      </c>
      <c r="M618" s="33" t="n">
        <v>43465</v>
      </c>
      <c r="N618" s="34" t="n">
        <v>57.8355</v>
      </c>
      <c r="O618" s="35" t="n">
        <v>0.2</v>
      </c>
      <c r="P618" s="36" t="n">
        <v>0.0166666666666667</v>
      </c>
      <c r="Q618" s="37" t="n">
        <v>6.42616666666667</v>
      </c>
      <c r="R618" s="38" t="n">
        <v>64.2616666666667</v>
      </c>
      <c r="S618" s="39" t="n">
        <v>321.308333333333</v>
      </c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MG618" s="0"/>
      <c r="AMH618" s="0"/>
      <c r="AMI618" s="0"/>
      <c r="AMJ618" s="0"/>
    </row>
    <row r="619" s="4" customFormat="true" ht="46.85" hidden="false" customHeight="false" outlineLevel="0" collapsed="false">
      <c r="A619" s="23" t="s">
        <v>21</v>
      </c>
      <c r="B619" s="24" t="n">
        <v>9491</v>
      </c>
      <c r="C619" s="25" t="n">
        <f aca="false">VLOOKUP(B619,[1]Planilha8!$X$4:$Y$6629,2,0)</f>
        <v>779972</v>
      </c>
      <c r="D619" s="26" t="s">
        <v>171</v>
      </c>
      <c r="E619" s="26" t="str">
        <f aca="false">VLOOKUP(B619,[1]Planilha8!$X$4:$Z$6629,3,0)</f>
        <v>ESCRITÓRIO DE QUALIDADE</v>
      </c>
      <c r="F619" s="26" t="str">
        <f aca="false">VLOOKUP(B619,[1]Planilha8!$X$4:$AD$6629,7,0)</f>
        <v>BOM</v>
      </c>
      <c r="G619" s="27" t="n">
        <v>43185</v>
      </c>
      <c r="H619" s="28" t="n">
        <v>385.57</v>
      </c>
      <c r="I619" s="29" t="s">
        <v>23</v>
      </c>
      <c r="J619" s="30" t="s">
        <v>170</v>
      </c>
      <c r="K619" s="31" t="n">
        <v>723963</v>
      </c>
      <c r="L619" s="32" t="n">
        <v>2017004933</v>
      </c>
      <c r="M619" s="33" t="n">
        <v>43465</v>
      </c>
      <c r="N619" s="34" t="n">
        <v>57.8355</v>
      </c>
      <c r="O619" s="35" t="n">
        <v>0.2</v>
      </c>
      <c r="P619" s="36" t="n">
        <v>0.0166666666666667</v>
      </c>
      <c r="Q619" s="37" t="n">
        <v>6.42616666666667</v>
      </c>
      <c r="R619" s="38" t="n">
        <v>64.2616666666667</v>
      </c>
      <c r="S619" s="39" t="n">
        <v>321.308333333333</v>
      </c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MG619" s="0"/>
      <c r="AMH619" s="0"/>
      <c r="AMI619" s="0"/>
      <c r="AMJ619" s="0"/>
    </row>
    <row r="620" s="4" customFormat="true" ht="46.85" hidden="false" customHeight="false" outlineLevel="0" collapsed="false">
      <c r="A620" s="23" t="s">
        <v>21</v>
      </c>
      <c r="B620" s="24" t="n">
        <v>9492</v>
      </c>
      <c r="C620" s="25" t="n">
        <f aca="false">VLOOKUP(B620,[1]Planilha8!$X$4:$Y$6629,2,0)</f>
        <v>779973</v>
      </c>
      <c r="D620" s="26" t="s">
        <v>171</v>
      </c>
      <c r="E620" s="26" t="str">
        <f aca="false">VLOOKUP(B620,[1]Planilha8!$X$4:$Z$6629,3,0)</f>
        <v>ESCRITÓRIO DE QUALIDADE</v>
      </c>
      <c r="F620" s="26" t="str">
        <f aca="false">VLOOKUP(B620,[1]Planilha8!$X$4:$AD$6629,7,0)</f>
        <v>BOM</v>
      </c>
      <c r="G620" s="27" t="n">
        <v>43185</v>
      </c>
      <c r="H620" s="28" t="n">
        <v>385.57</v>
      </c>
      <c r="I620" s="29" t="s">
        <v>23</v>
      </c>
      <c r="J620" s="30" t="s">
        <v>170</v>
      </c>
      <c r="K620" s="31" t="n">
        <v>723963</v>
      </c>
      <c r="L620" s="32" t="n">
        <v>2017004933</v>
      </c>
      <c r="M620" s="33" t="n">
        <v>43465</v>
      </c>
      <c r="N620" s="34" t="n">
        <v>57.8355</v>
      </c>
      <c r="O620" s="35" t="n">
        <v>0.2</v>
      </c>
      <c r="P620" s="36" t="n">
        <v>0.0166666666666667</v>
      </c>
      <c r="Q620" s="37" t="n">
        <v>6.42616666666667</v>
      </c>
      <c r="R620" s="38" t="n">
        <v>64.2616666666667</v>
      </c>
      <c r="S620" s="39" t="n">
        <v>321.308333333333</v>
      </c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MG620" s="0"/>
      <c r="AMH620" s="0"/>
      <c r="AMI620" s="0"/>
      <c r="AMJ620" s="0"/>
    </row>
    <row r="621" s="4" customFormat="true" ht="46.85" hidden="false" customHeight="false" outlineLevel="0" collapsed="false">
      <c r="A621" s="23" t="s">
        <v>21</v>
      </c>
      <c r="B621" s="24" t="n">
        <v>9493</v>
      </c>
      <c r="C621" s="25" t="n">
        <f aca="false">VLOOKUP(B621,[1]Planilha8!$X$4:$Y$6629,2,0)</f>
        <v>779974</v>
      </c>
      <c r="D621" s="26" t="s">
        <v>171</v>
      </c>
      <c r="E621" s="26" t="str">
        <f aca="false">VLOOKUP(B621,[1]Planilha8!$X$4:$Z$6629,3,0)</f>
        <v>ESCRITÓRIO DE QUALIDADE</v>
      </c>
      <c r="F621" s="26" t="str">
        <f aca="false">VLOOKUP(B621,[1]Planilha8!$X$4:$AD$6629,7,0)</f>
        <v>BOM</v>
      </c>
      <c r="G621" s="27" t="n">
        <v>43185</v>
      </c>
      <c r="H621" s="28" t="n">
        <v>385.57</v>
      </c>
      <c r="I621" s="29" t="s">
        <v>23</v>
      </c>
      <c r="J621" s="30" t="s">
        <v>170</v>
      </c>
      <c r="K621" s="31" t="n">
        <v>723963</v>
      </c>
      <c r="L621" s="32" t="n">
        <v>2017004933</v>
      </c>
      <c r="M621" s="33" t="n">
        <v>43465</v>
      </c>
      <c r="N621" s="34" t="n">
        <v>57.8355</v>
      </c>
      <c r="O621" s="35" t="n">
        <v>0.2</v>
      </c>
      <c r="P621" s="36" t="n">
        <v>0.0166666666666667</v>
      </c>
      <c r="Q621" s="37" t="n">
        <v>6.42616666666667</v>
      </c>
      <c r="R621" s="38" t="n">
        <v>64.2616666666667</v>
      </c>
      <c r="S621" s="39" t="n">
        <v>321.308333333333</v>
      </c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MG621" s="0"/>
      <c r="AMH621" s="0"/>
      <c r="AMI621" s="0"/>
      <c r="AMJ621" s="0"/>
    </row>
    <row r="622" s="4" customFormat="true" ht="46.85" hidden="false" customHeight="false" outlineLevel="0" collapsed="false">
      <c r="A622" s="23" t="s">
        <v>21</v>
      </c>
      <c r="B622" s="24" t="n">
        <v>9494</v>
      </c>
      <c r="C622" s="25" t="n">
        <f aca="false">VLOOKUP(B622,[1]Planilha8!$X$4:$Y$6629,2,0)</f>
        <v>779960</v>
      </c>
      <c r="D622" s="26" t="s">
        <v>171</v>
      </c>
      <c r="E622" s="26" t="str">
        <f aca="false">VLOOKUP(B622,[1]Planilha8!$X$4:$Z$6629,3,0)</f>
        <v>FARMÁCIA – GERÊNCIA</v>
      </c>
      <c r="F622" s="26" t="str">
        <f aca="false">VLOOKUP(B622,[1]Planilha8!$X$4:$AD$6629,7,0)</f>
        <v>BOM</v>
      </c>
      <c r="G622" s="27" t="n">
        <v>43185</v>
      </c>
      <c r="H622" s="28" t="n">
        <v>385.57</v>
      </c>
      <c r="I622" s="29" t="s">
        <v>23</v>
      </c>
      <c r="J622" s="30" t="s">
        <v>170</v>
      </c>
      <c r="K622" s="31" t="n">
        <v>723963</v>
      </c>
      <c r="L622" s="32" t="n">
        <v>2017004933</v>
      </c>
      <c r="M622" s="33" t="n">
        <v>43465</v>
      </c>
      <c r="N622" s="34" t="n">
        <v>57.8355</v>
      </c>
      <c r="O622" s="35" t="n">
        <v>0.2</v>
      </c>
      <c r="P622" s="36" t="n">
        <v>0.0166666666666667</v>
      </c>
      <c r="Q622" s="37" t="n">
        <v>6.42616666666667</v>
      </c>
      <c r="R622" s="38" t="n">
        <v>64.2616666666667</v>
      </c>
      <c r="S622" s="39" t="n">
        <v>321.308333333333</v>
      </c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MG622" s="0"/>
      <c r="AMH622" s="0"/>
      <c r="AMI622" s="0"/>
      <c r="AMJ622" s="0"/>
    </row>
    <row r="623" s="4" customFormat="true" ht="35.6" hidden="false" customHeight="false" outlineLevel="0" collapsed="false">
      <c r="A623" s="23" t="s">
        <v>21</v>
      </c>
      <c r="B623" s="24" t="n">
        <v>9495</v>
      </c>
      <c r="C623" s="25" t="n">
        <f aca="false">VLOOKUP(B623,[1]Planilha8!$X$4:$Y$6629,2,0)</f>
        <v>779961</v>
      </c>
      <c r="D623" s="26" t="s">
        <v>171</v>
      </c>
      <c r="E623" s="26" t="str">
        <f aca="false">VLOOKUP(B623,[1]Planilha8!$X$4:$Z$6629,3,0)</f>
        <v>ASTEC</v>
      </c>
      <c r="F623" s="26" t="str">
        <f aca="false">VLOOKUP(B623,[1]Planilha8!$X$4:$AD$6629,7,0)</f>
        <v>BOM</v>
      </c>
      <c r="G623" s="27" t="n">
        <v>43185</v>
      </c>
      <c r="H623" s="28" t="n">
        <v>385.57</v>
      </c>
      <c r="I623" s="29" t="s">
        <v>23</v>
      </c>
      <c r="J623" s="30" t="s">
        <v>170</v>
      </c>
      <c r="K623" s="31" t="n">
        <v>723963</v>
      </c>
      <c r="L623" s="32" t="n">
        <v>2017004933</v>
      </c>
      <c r="M623" s="33" t="n">
        <v>43465</v>
      </c>
      <c r="N623" s="34" t="n">
        <v>57.8355</v>
      </c>
      <c r="O623" s="35" t="n">
        <v>0.2</v>
      </c>
      <c r="P623" s="36" t="n">
        <v>0.0166666666666667</v>
      </c>
      <c r="Q623" s="37" t="n">
        <v>6.42616666666667</v>
      </c>
      <c r="R623" s="38" t="n">
        <v>64.2616666666667</v>
      </c>
      <c r="S623" s="39" t="n">
        <v>321.308333333333</v>
      </c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MG623" s="0"/>
      <c r="AMH623" s="0"/>
      <c r="AMI623" s="0"/>
      <c r="AMJ623" s="0"/>
    </row>
    <row r="624" s="4" customFormat="true" ht="35.6" hidden="false" customHeight="false" outlineLevel="0" collapsed="false">
      <c r="A624" s="23" t="s">
        <v>21</v>
      </c>
      <c r="B624" s="24" t="n">
        <v>9496</v>
      </c>
      <c r="C624" s="25" t="n">
        <f aca="false">VLOOKUP(B624,[1]Planilha8!$X$4:$Y$6629,2,0)</f>
        <v>779962</v>
      </c>
      <c r="D624" s="26" t="s">
        <v>171</v>
      </c>
      <c r="E624" s="26" t="str">
        <f aca="false">VLOOKUP(B624,[1]Planilha8!$X$4:$Z$6629,3,0)</f>
        <v>ASTEC</v>
      </c>
      <c r="F624" s="26" t="str">
        <f aca="false">VLOOKUP(B624,[1]Planilha8!$X$4:$AD$6629,7,0)</f>
        <v>BOM</v>
      </c>
      <c r="G624" s="27" t="n">
        <v>43185</v>
      </c>
      <c r="H624" s="28" t="n">
        <v>385.57</v>
      </c>
      <c r="I624" s="29" t="s">
        <v>23</v>
      </c>
      <c r="J624" s="30" t="s">
        <v>170</v>
      </c>
      <c r="K624" s="31" t="n">
        <v>723963</v>
      </c>
      <c r="L624" s="32" t="n">
        <v>2017004933</v>
      </c>
      <c r="M624" s="33" t="n">
        <v>43465</v>
      </c>
      <c r="N624" s="34" t="n">
        <v>57.8355</v>
      </c>
      <c r="O624" s="35" t="n">
        <v>0.2</v>
      </c>
      <c r="P624" s="36" t="n">
        <v>0.0166666666666667</v>
      </c>
      <c r="Q624" s="37" t="n">
        <v>6.42616666666667</v>
      </c>
      <c r="R624" s="38" t="n">
        <v>64.2616666666667</v>
      </c>
      <c r="S624" s="39" t="n">
        <v>321.308333333333</v>
      </c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MG624" s="0"/>
      <c r="AMH624" s="0"/>
      <c r="AMI624" s="0"/>
      <c r="AMJ624" s="0"/>
    </row>
    <row r="625" s="4" customFormat="true" ht="35.6" hidden="false" customHeight="false" outlineLevel="0" collapsed="false">
      <c r="A625" s="23" t="s">
        <v>21</v>
      </c>
      <c r="B625" s="24" t="n">
        <v>9497</v>
      </c>
      <c r="C625" s="25" t="n">
        <f aca="false">VLOOKUP(B625,[1]Planilha8!$X$4:$Y$6629,2,0)</f>
        <v>779963</v>
      </c>
      <c r="D625" s="26" t="s">
        <v>171</v>
      </c>
      <c r="E625" s="26" t="str">
        <f aca="false">VLOOKUP(B625,[1]Planilha8!$X$4:$Z$6629,3,0)</f>
        <v>ASTEC</v>
      </c>
      <c r="F625" s="26" t="str">
        <f aca="false">VLOOKUP(B625,[1]Planilha8!$X$4:$AD$6629,7,0)</f>
        <v>BOM</v>
      </c>
      <c r="G625" s="27" t="n">
        <v>43185</v>
      </c>
      <c r="H625" s="28" t="n">
        <v>385.57</v>
      </c>
      <c r="I625" s="29" t="s">
        <v>23</v>
      </c>
      <c r="J625" s="30" t="s">
        <v>170</v>
      </c>
      <c r="K625" s="31" t="n">
        <v>723963</v>
      </c>
      <c r="L625" s="32" t="n">
        <v>2017004933</v>
      </c>
      <c r="M625" s="33" t="n">
        <v>43465</v>
      </c>
      <c r="N625" s="34" t="n">
        <v>57.8355</v>
      </c>
      <c r="O625" s="35" t="n">
        <v>0.2</v>
      </c>
      <c r="P625" s="36" t="n">
        <v>0.0166666666666667</v>
      </c>
      <c r="Q625" s="37" t="n">
        <v>6.42616666666667</v>
      </c>
      <c r="R625" s="38" t="n">
        <v>64.2616666666667</v>
      </c>
      <c r="S625" s="39" t="n">
        <v>321.308333333333</v>
      </c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MG625" s="0"/>
      <c r="AMH625" s="0"/>
      <c r="AMI625" s="0"/>
      <c r="AMJ625" s="0"/>
    </row>
    <row r="626" s="4" customFormat="true" ht="35.6" hidden="false" customHeight="false" outlineLevel="0" collapsed="false">
      <c r="A626" s="23" t="s">
        <v>21</v>
      </c>
      <c r="B626" s="24" t="n">
        <v>9498</v>
      </c>
      <c r="C626" s="25" t="n">
        <f aca="false">VLOOKUP(B626,[1]Planilha8!$X$4:$Y$6629,2,0)</f>
        <v>779964</v>
      </c>
      <c r="D626" s="26" t="s">
        <v>171</v>
      </c>
      <c r="E626" s="26" t="str">
        <f aca="false">VLOOKUP(B626,[1]Planilha8!$X$4:$Z$6629,3,0)</f>
        <v>ASTEC</v>
      </c>
      <c r="F626" s="26" t="str">
        <f aca="false">VLOOKUP(B626,[1]Planilha8!$X$4:$AD$6629,7,0)</f>
        <v>BOM</v>
      </c>
      <c r="G626" s="27" t="n">
        <v>43185</v>
      </c>
      <c r="H626" s="28" t="n">
        <v>385.57</v>
      </c>
      <c r="I626" s="29" t="s">
        <v>23</v>
      </c>
      <c r="J626" s="30" t="s">
        <v>170</v>
      </c>
      <c r="K626" s="31" t="n">
        <v>723963</v>
      </c>
      <c r="L626" s="32" t="n">
        <v>2017004933</v>
      </c>
      <c r="M626" s="33" t="n">
        <v>43465</v>
      </c>
      <c r="N626" s="34" t="n">
        <v>57.8355</v>
      </c>
      <c r="O626" s="35" t="n">
        <v>0.2</v>
      </c>
      <c r="P626" s="36" t="n">
        <v>0.0166666666666667</v>
      </c>
      <c r="Q626" s="37" t="n">
        <v>6.42616666666667</v>
      </c>
      <c r="R626" s="38" t="n">
        <v>64.2616666666667</v>
      </c>
      <c r="S626" s="39" t="n">
        <v>321.308333333333</v>
      </c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MG626" s="0"/>
      <c r="AMH626" s="0"/>
      <c r="AMI626" s="0"/>
      <c r="AMJ626" s="0"/>
    </row>
    <row r="627" s="4" customFormat="true" ht="35.6" hidden="false" customHeight="false" outlineLevel="0" collapsed="false">
      <c r="A627" s="23" t="s">
        <v>21</v>
      </c>
      <c r="B627" s="24" t="n">
        <v>9499</v>
      </c>
      <c r="C627" s="25" t="n">
        <f aca="false">VLOOKUP(B627,[1]Planilha8!$X$4:$Y$6629,2,0)</f>
        <v>779965</v>
      </c>
      <c r="D627" s="26" t="s">
        <v>171</v>
      </c>
      <c r="E627" s="26" t="str">
        <f aca="false">VLOOKUP(B627,[1]Planilha8!$X$4:$Z$6629,3,0)</f>
        <v>ASTEC</v>
      </c>
      <c r="F627" s="26" t="str">
        <f aca="false">VLOOKUP(B627,[1]Planilha8!$X$4:$AD$6629,7,0)</f>
        <v>BOM</v>
      </c>
      <c r="G627" s="27" t="n">
        <v>43185</v>
      </c>
      <c r="H627" s="28" t="n">
        <v>385.57</v>
      </c>
      <c r="I627" s="29" t="s">
        <v>23</v>
      </c>
      <c r="J627" s="30" t="s">
        <v>170</v>
      </c>
      <c r="K627" s="31" t="n">
        <v>723963</v>
      </c>
      <c r="L627" s="32" t="n">
        <v>2017004933</v>
      </c>
      <c r="M627" s="33" t="n">
        <v>43465</v>
      </c>
      <c r="N627" s="34" t="n">
        <v>57.8355</v>
      </c>
      <c r="O627" s="35" t="n">
        <v>0.2</v>
      </c>
      <c r="P627" s="36" t="n">
        <v>0.0166666666666667</v>
      </c>
      <c r="Q627" s="37" t="n">
        <v>6.42616666666667</v>
      </c>
      <c r="R627" s="38" t="n">
        <v>64.2616666666667</v>
      </c>
      <c r="S627" s="39" t="n">
        <v>321.308333333333</v>
      </c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MG627" s="0"/>
      <c r="AMH627" s="0"/>
      <c r="AMI627" s="0"/>
      <c r="AMJ627" s="0"/>
    </row>
    <row r="628" s="4" customFormat="true" ht="35.6" hidden="false" customHeight="false" outlineLevel="0" collapsed="false">
      <c r="A628" s="23" t="s">
        <v>21</v>
      </c>
      <c r="B628" s="24" t="n">
        <v>9500</v>
      </c>
      <c r="C628" s="25" t="n">
        <f aca="false">VLOOKUP(B628,[1]Planilha8!$X$4:$Y$6629,2,0)</f>
        <v>779966</v>
      </c>
      <c r="D628" s="26" t="s">
        <v>171</v>
      </c>
      <c r="E628" s="26" t="str">
        <f aca="false">VLOOKUP(B628,[1]Planilha8!$X$4:$Z$6629,3,0)</f>
        <v>ASTEC</v>
      </c>
      <c r="F628" s="26" t="str">
        <f aca="false">VLOOKUP(B628,[1]Planilha8!$X$4:$AD$6629,7,0)</f>
        <v>BOM</v>
      </c>
      <c r="G628" s="27" t="n">
        <v>43185</v>
      </c>
      <c r="H628" s="28" t="n">
        <v>385.57</v>
      </c>
      <c r="I628" s="29" t="s">
        <v>23</v>
      </c>
      <c r="J628" s="30" t="s">
        <v>170</v>
      </c>
      <c r="K628" s="31" t="n">
        <v>723963</v>
      </c>
      <c r="L628" s="32" t="n">
        <v>2017004933</v>
      </c>
      <c r="M628" s="33" t="n">
        <v>43465</v>
      </c>
      <c r="N628" s="34" t="n">
        <v>57.8355</v>
      </c>
      <c r="O628" s="35" t="n">
        <v>0.2</v>
      </c>
      <c r="P628" s="36" t="n">
        <v>0.0166666666666667</v>
      </c>
      <c r="Q628" s="37" t="n">
        <v>6.42616666666667</v>
      </c>
      <c r="R628" s="38" t="n">
        <v>64.2616666666667</v>
      </c>
      <c r="S628" s="39" t="n">
        <v>321.308333333333</v>
      </c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MG628" s="0"/>
      <c r="AMH628" s="0"/>
      <c r="AMI628" s="0"/>
      <c r="AMJ628" s="0"/>
    </row>
    <row r="629" s="4" customFormat="true" ht="35.6" hidden="false" customHeight="false" outlineLevel="0" collapsed="false">
      <c r="A629" s="23" t="s">
        <v>21</v>
      </c>
      <c r="B629" s="24" t="n">
        <v>9528</v>
      </c>
      <c r="C629" s="25" t="n">
        <f aca="false">VLOOKUP(B629,[1]Planilha8!$X$4:$Y$6629,2,0)</f>
        <v>779967</v>
      </c>
      <c r="D629" s="26" t="s">
        <v>171</v>
      </c>
      <c r="E629" s="26" t="str">
        <f aca="false">VLOOKUP(B629,[1]Planilha8!$X$4:$Z$6629,3,0)</f>
        <v>ASTEC</v>
      </c>
      <c r="F629" s="26" t="str">
        <f aca="false">VLOOKUP(B629,[1]Planilha8!$X$4:$AD$6629,7,0)</f>
        <v>BOM</v>
      </c>
      <c r="G629" s="27" t="n">
        <v>43185</v>
      </c>
      <c r="H629" s="28" t="n">
        <v>385.57</v>
      </c>
      <c r="I629" s="29" t="s">
        <v>23</v>
      </c>
      <c r="J629" s="30" t="s">
        <v>170</v>
      </c>
      <c r="K629" s="31" t="n">
        <v>723963</v>
      </c>
      <c r="L629" s="32" t="n">
        <v>2017004933</v>
      </c>
      <c r="M629" s="33" t="n">
        <v>43465</v>
      </c>
      <c r="N629" s="34" t="n">
        <v>57.8355</v>
      </c>
      <c r="O629" s="35" t="n">
        <v>0.2</v>
      </c>
      <c r="P629" s="36" t="n">
        <v>0.0166666666666667</v>
      </c>
      <c r="Q629" s="37" t="n">
        <v>6.42616666666667</v>
      </c>
      <c r="R629" s="38" t="n">
        <v>64.2616666666667</v>
      </c>
      <c r="S629" s="39" t="n">
        <v>321.308333333333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MG629" s="0"/>
      <c r="AMH629" s="0"/>
      <c r="AMI629" s="0"/>
      <c r="AMJ629" s="0"/>
    </row>
    <row r="630" s="4" customFormat="true" ht="35.6" hidden="false" customHeight="false" outlineLevel="0" collapsed="false">
      <c r="A630" s="23" t="s">
        <v>21</v>
      </c>
      <c r="B630" s="24" t="n">
        <v>9529</v>
      </c>
      <c r="C630" s="25" t="n">
        <f aca="false">VLOOKUP(B630,[1]Planilha8!$X$4:$Y$6629,2,0)</f>
        <v>779968</v>
      </c>
      <c r="D630" s="26" t="s">
        <v>171</v>
      </c>
      <c r="E630" s="26" t="str">
        <f aca="false">VLOOKUP(B630,[1]Planilha8!$X$4:$Z$6629,3,0)</f>
        <v>ASTEC</v>
      </c>
      <c r="F630" s="26" t="str">
        <f aca="false">VLOOKUP(B630,[1]Planilha8!$X$4:$AD$6629,7,0)</f>
        <v>BOM</v>
      </c>
      <c r="G630" s="27" t="n">
        <v>43185</v>
      </c>
      <c r="H630" s="28" t="n">
        <v>385.57</v>
      </c>
      <c r="I630" s="29" t="s">
        <v>23</v>
      </c>
      <c r="J630" s="30" t="s">
        <v>170</v>
      </c>
      <c r="K630" s="31" t="n">
        <v>723963</v>
      </c>
      <c r="L630" s="32" t="n">
        <v>2017004933</v>
      </c>
      <c r="M630" s="33" t="n">
        <v>43465</v>
      </c>
      <c r="N630" s="34" t="n">
        <v>57.8355</v>
      </c>
      <c r="O630" s="35" t="n">
        <v>0.2</v>
      </c>
      <c r="P630" s="36" t="n">
        <v>0.0166666666666667</v>
      </c>
      <c r="Q630" s="37" t="n">
        <v>6.42616666666667</v>
      </c>
      <c r="R630" s="38" t="n">
        <v>64.2616666666667</v>
      </c>
      <c r="S630" s="39" t="n">
        <v>321.308333333333</v>
      </c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MG630" s="0"/>
      <c r="AMH630" s="0"/>
      <c r="AMI630" s="0"/>
      <c r="AMJ630" s="0"/>
    </row>
    <row r="631" s="4" customFormat="true" ht="46.85" hidden="false" customHeight="false" outlineLevel="0" collapsed="false">
      <c r="A631" s="23" t="s">
        <v>21</v>
      </c>
      <c r="B631" s="24" t="n">
        <v>9530</v>
      </c>
      <c r="C631" s="25" t="n">
        <f aca="false">VLOOKUP(B631,[1]Planilha8!$X$4:$Y$6629,2,0)</f>
        <v>779969</v>
      </c>
      <c r="D631" s="26" t="s">
        <v>171</v>
      </c>
      <c r="E631" s="26" t="str">
        <f aca="false">VLOOKUP(B631,[1]Planilha8!$X$4:$Z$6629,3,0)</f>
        <v>CHI – ADMINISTRAÇÃO</v>
      </c>
      <c r="F631" s="26" t="str">
        <f aca="false">VLOOKUP(B631,[1]Planilha8!$X$4:$AD$6629,7,0)</f>
        <v>REGULAR</v>
      </c>
      <c r="G631" s="27" t="n">
        <v>43185</v>
      </c>
      <c r="H631" s="28" t="n">
        <v>385.57</v>
      </c>
      <c r="I631" s="29" t="s">
        <v>23</v>
      </c>
      <c r="J631" s="30" t="s">
        <v>170</v>
      </c>
      <c r="K631" s="31" t="n">
        <v>723963</v>
      </c>
      <c r="L631" s="32" t="n">
        <v>2017004933</v>
      </c>
      <c r="M631" s="33" t="n">
        <v>43465</v>
      </c>
      <c r="N631" s="34" t="n">
        <v>57.8355</v>
      </c>
      <c r="O631" s="35" t="n">
        <v>0.2</v>
      </c>
      <c r="P631" s="36" t="n">
        <v>0.0166666666666667</v>
      </c>
      <c r="Q631" s="37" t="n">
        <v>6.42616666666667</v>
      </c>
      <c r="R631" s="38" t="n">
        <v>64.2616666666667</v>
      </c>
      <c r="S631" s="39" t="n">
        <v>321.308333333333</v>
      </c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MG631" s="0"/>
      <c r="AMH631" s="0"/>
      <c r="AMI631" s="0"/>
      <c r="AMJ631" s="0"/>
    </row>
    <row r="632" s="4" customFormat="true" ht="35.6" hidden="false" customHeight="false" outlineLevel="0" collapsed="false">
      <c r="A632" s="23" t="s">
        <v>21</v>
      </c>
      <c r="B632" s="24" t="n">
        <v>9535</v>
      </c>
      <c r="C632" s="25" t="n">
        <f aca="false">VLOOKUP(B632,[1]Planilha8!$X$4:$Y$6629,2,0)</f>
        <v>779955</v>
      </c>
      <c r="D632" s="26" t="s">
        <v>186</v>
      </c>
      <c r="E632" s="26" t="str">
        <f aca="false">VLOOKUP(B632,[1]Planilha8!$X$4:$Z$6629,3,0)</f>
        <v>ASTEC</v>
      </c>
      <c r="F632" s="26" t="str">
        <f aca="false">VLOOKUP(B632,[1]Planilha8!$X$4:$AD$6629,7,0)</f>
        <v>BOM</v>
      </c>
      <c r="G632" s="27" t="n">
        <v>43185</v>
      </c>
      <c r="H632" s="28" t="n">
        <v>2677.4</v>
      </c>
      <c r="I632" s="29" t="s">
        <v>23</v>
      </c>
      <c r="J632" s="30" t="s">
        <v>170</v>
      </c>
      <c r="K632" s="31" t="n">
        <v>723963</v>
      </c>
      <c r="L632" s="32" t="n">
        <v>2017004933</v>
      </c>
      <c r="M632" s="33" t="n">
        <v>43465</v>
      </c>
      <c r="N632" s="34" t="n">
        <v>502.0125</v>
      </c>
      <c r="O632" s="35" t="n">
        <v>0.25</v>
      </c>
      <c r="P632" s="36" t="n">
        <v>0.0208333333333333</v>
      </c>
      <c r="Q632" s="37" t="n">
        <v>55.7791666666667</v>
      </c>
      <c r="R632" s="38" t="n">
        <v>557.791666666667</v>
      </c>
      <c r="S632" s="39" t="n">
        <v>2119.60833333333</v>
      </c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MG632" s="0"/>
      <c r="AMH632" s="0"/>
      <c r="AMI632" s="0"/>
      <c r="AMJ632" s="0"/>
    </row>
    <row r="633" s="4" customFormat="true" ht="35.6" hidden="false" customHeight="false" outlineLevel="0" collapsed="false">
      <c r="A633" s="23" t="s">
        <v>21</v>
      </c>
      <c r="B633" s="24" t="n">
        <v>9536</v>
      </c>
      <c r="C633" s="25" t="n">
        <f aca="false">VLOOKUP(B633,[1]Planilha8!$X$4:$Y$6629,2,0)</f>
        <v>779956</v>
      </c>
      <c r="D633" s="26" t="s">
        <v>186</v>
      </c>
      <c r="E633" s="26" t="str">
        <f aca="false">VLOOKUP(B633,[1]Planilha8!$X$4:$Z$6629,3,0)</f>
        <v>SESMT</v>
      </c>
      <c r="F633" s="26" t="str">
        <f aca="false">VLOOKUP(B633,[1]Planilha8!$X$4:$AD$6629,7,0)</f>
        <v>BOM</v>
      </c>
      <c r="G633" s="27" t="n">
        <v>43185</v>
      </c>
      <c r="H633" s="28" t="n">
        <v>2677.4</v>
      </c>
      <c r="I633" s="29" t="s">
        <v>23</v>
      </c>
      <c r="J633" s="30" t="s">
        <v>170</v>
      </c>
      <c r="K633" s="31" t="n">
        <v>723963</v>
      </c>
      <c r="L633" s="32" t="n">
        <v>2017004933</v>
      </c>
      <c r="M633" s="33" t="n">
        <v>43465</v>
      </c>
      <c r="N633" s="34" t="n">
        <v>502.0125</v>
      </c>
      <c r="O633" s="35" t="n">
        <v>0.25</v>
      </c>
      <c r="P633" s="36" t="n">
        <v>0.0208333333333333</v>
      </c>
      <c r="Q633" s="37" t="n">
        <v>55.7791666666667</v>
      </c>
      <c r="R633" s="38" t="n">
        <v>557.791666666667</v>
      </c>
      <c r="S633" s="39" t="n">
        <v>2119.60833333333</v>
      </c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MG633" s="0"/>
      <c r="AMH633" s="0"/>
      <c r="AMI633" s="0"/>
      <c r="AMJ633" s="0"/>
    </row>
    <row r="634" s="4" customFormat="true" ht="46.85" hidden="false" customHeight="false" outlineLevel="0" collapsed="false">
      <c r="A634" s="23" t="s">
        <v>21</v>
      </c>
      <c r="B634" s="24" t="n">
        <v>9537</v>
      </c>
      <c r="C634" s="25" t="n">
        <f aca="false">VLOOKUP(B634,[1]Planilha8!$X$4:$Y$6629,2,0)</f>
        <v>779957</v>
      </c>
      <c r="D634" s="26" t="s">
        <v>186</v>
      </c>
      <c r="E634" s="26" t="str">
        <f aca="false">VLOOKUP(B634,[1]Planilha8!$X$4:$Z$6629,3,0)</f>
        <v>ESCRITÓRIO DE QUALIDADE</v>
      </c>
      <c r="F634" s="26" t="str">
        <f aca="false">VLOOKUP(B634,[1]Planilha8!$X$4:$AD$6629,7,0)</f>
        <v>BOM</v>
      </c>
      <c r="G634" s="27" t="n">
        <v>43185</v>
      </c>
      <c r="H634" s="28" t="n">
        <v>2677.4</v>
      </c>
      <c r="I634" s="29" t="s">
        <v>23</v>
      </c>
      <c r="J634" s="30" t="s">
        <v>170</v>
      </c>
      <c r="K634" s="31" t="n">
        <v>723963</v>
      </c>
      <c r="L634" s="32" t="n">
        <v>2017004933</v>
      </c>
      <c r="M634" s="33" t="n">
        <v>43465</v>
      </c>
      <c r="N634" s="34" t="n">
        <v>502.0125</v>
      </c>
      <c r="O634" s="35" t="n">
        <v>0.25</v>
      </c>
      <c r="P634" s="36" t="n">
        <v>0.0208333333333333</v>
      </c>
      <c r="Q634" s="37" t="n">
        <v>55.7791666666667</v>
      </c>
      <c r="R634" s="38" t="n">
        <v>557.791666666667</v>
      </c>
      <c r="S634" s="39" t="n">
        <v>2119.60833333333</v>
      </c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MG634" s="0"/>
      <c r="AMH634" s="0"/>
      <c r="AMI634" s="0"/>
      <c r="AMJ634" s="0"/>
    </row>
    <row r="635" s="4" customFormat="true" ht="46.85" hidden="false" customHeight="false" outlineLevel="0" collapsed="false">
      <c r="A635" s="23" t="s">
        <v>21</v>
      </c>
      <c r="B635" s="24" t="n">
        <v>9538</v>
      </c>
      <c r="C635" s="25" t="n">
        <f aca="false">VLOOKUP(B635,[1]Planilha8!$X$4:$Y$6629,2,0)</f>
        <v>779958</v>
      </c>
      <c r="D635" s="26" t="s">
        <v>186</v>
      </c>
      <c r="E635" s="26" t="str">
        <f aca="false">VLOOKUP(B635,[1]Planilha8!$X$4:$Z$6629,3,0)</f>
        <v>ESCRITÓRIO DE QUALIDADE</v>
      </c>
      <c r="F635" s="26" t="str">
        <f aca="false">VLOOKUP(B635,[1]Planilha8!$X$4:$AD$6629,7,0)</f>
        <v>BOM</v>
      </c>
      <c r="G635" s="27" t="n">
        <v>43185</v>
      </c>
      <c r="H635" s="28" t="n">
        <v>2677.4</v>
      </c>
      <c r="I635" s="29" t="s">
        <v>23</v>
      </c>
      <c r="J635" s="30" t="s">
        <v>170</v>
      </c>
      <c r="K635" s="31" t="n">
        <v>723963</v>
      </c>
      <c r="L635" s="32" t="n">
        <v>2017004933</v>
      </c>
      <c r="M635" s="33" t="n">
        <v>43465</v>
      </c>
      <c r="N635" s="34" t="n">
        <v>502.0125</v>
      </c>
      <c r="O635" s="35" t="n">
        <v>0.25</v>
      </c>
      <c r="P635" s="36" t="n">
        <v>0.0208333333333333</v>
      </c>
      <c r="Q635" s="37" t="n">
        <v>55.7791666666667</v>
      </c>
      <c r="R635" s="38" t="n">
        <v>557.791666666667</v>
      </c>
      <c r="S635" s="39" t="n">
        <v>2119.60833333333</v>
      </c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MG635" s="0"/>
      <c r="AMH635" s="0"/>
      <c r="AMI635" s="0"/>
      <c r="AMJ635" s="0"/>
    </row>
    <row r="636" s="4" customFormat="true" ht="35.6" hidden="false" customHeight="false" outlineLevel="0" collapsed="false">
      <c r="A636" s="23" t="s">
        <v>21</v>
      </c>
      <c r="B636" s="24" t="n">
        <v>9539</v>
      </c>
      <c r="C636" s="25" t="n">
        <f aca="false">VLOOKUP(B636,[1]Planilha8!$X$4:$Y$6629,2,0)</f>
        <v>779959</v>
      </c>
      <c r="D636" s="26" t="s">
        <v>186</v>
      </c>
      <c r="E636" s="26" t="str">
        <f aca="false">VLOOKUP(B636,[1]Planilha8!$X$4:$Z$6629,3,0)</f>
        <v>ASTEC</v>
      </c>
      <c r="F636" s="26" t="str">
        <f aca="false">VLOOKUP(B636,[1]Planilha8!$X$4:$AD$6629,7,0)</f>
        <v>BOM</v>
      </c>
      <c r="G636" s="27" t="n">
        <v>43185</v>
      </c>
      <c r="H636" s="28" t="n">
        <v>2677.4</v>
      </c>
      <c r="I636" s="29" t="s">
        <v>23</v>
      </c>
      <c r="J636" s="30" t="s">
        <v>170</v>
      </c>
      <c r="K636" s="31" t="n">
        <v>723963</v>
      </c>
      <c r="L636" s="32" t="n">
        <v>2017004933</v>
      </c>
      <c r="M636" s="33" t="n">
        <v>43465</v>
      </c>
      <c r="N636" s="34" t="n">
        <v>502.0125</v>
      </c>
      <c r="O636" s="35" t="n">
        <v>0.25</v>
      </c>
      <c r="P636" s="36" t="n">
        <v>0.0208333333333333</v>
      </c>
      <c r="Q636" s="37" t="n">
        <v>55.7791666666667</v>
      </c>
      <c r="R636" s="38" t="n">
        <v>557.791666666667</v>
      </c>
      <c r="S636" s="39" t="n">
        <v>2119.60833333333</v>
      </c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MG636" s="0"/>
      <c r="AMH636" s="0"/>
      <c r="AMI636" s="0"/>
      <c r="AMJ636" s="0"/>
    </row>
    <row r="637" s="4" customFormat="true" ht="35.6" hidden="false" customHeight="false" outlineLevel="0" collapsed="false">
      <c r="A637" s="23" t="s">
        <v>21</v>
      </c>
      <c r="B637" s="24" t="n">
        <v>9540</v>
      </c>
      <c r="C637" s="25" t="n">
        <f aca="false">VLOOKUP(B637,[1]Planilha8!$X$4:$Y$6629,2,0)</f>
        <v>779950</v>
      </c>
      <c r="D637" s="26" t="s">
        <v>186</v>
      </c>
      <c r="E637" s="26" t="str">
        <f aca="false">VLOOKUP(B637,[1]Planilha8!$X$4:$Z$6629,3,0)</f>
        <v>ASTEC</v>
      </c>
      <c r="F637" s="26" t="str">
        <f aca="false">VLOOKUP(B637,[1]Planilha8!$X$4:$AD$6629,7,0)</f>
        <v>BOM</v>
      </c>
      <c r="G637" s="27" t="n">
        <v>43185</v>
      </c>
      <c r="H637" s="28" t="n">
        <v>2677.4</v>
      </c>
      <c r="I637" s="29" t="s">
        <v>23</v>
      </c>
      <c r="J637" s="30" t="s">
        <v>170</v>
      </c>
      <c r="K637" s="31" t="n">
        <v>723963</v>
      </c>
      <c r="L637" s="32" t="n">
        <v>2017004933</v>
      </c>
      <c r="M637" s="33" t="n">
        <v>43465</v>
      </c>
      <c r="N637" s="34" t="n">
        <v>502.0125</v>
      </c>
      <c r="O637" s="35" t="n">
        <v>0.25</v>
      </c>
      <c r="P637" s="36" t="n">
        <v>0.0208333333333333</v>
      </c>
      <c r="Q637" s="37" t="n">
        <v>55.7791666666667</v>
      </c>
      <c r="R637" s="38" t="n">
        <v>557.791666666667</v>
      </c>
      <c r="S637" s="39" t="n">
        <v>2119.60833333333</v>
      </c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MG637" s="0"/>
      <c r="AMH637" s="0"/>
      <c r="AMI637" s="0"/>
      <c r="AMJ637" s="0"/>
    </row>
    <row r="638" s="4" customFormat="true" ht="46.85" hidden="false" customHeight="false" outlineLevel="0" collapsed="false">
      <c r="A638" s="23" t="s">
        <v>21</v>
      </c>
      <c r="B638" s="24" t="n">
        <v>9541</v>
      </c>
      <c r="C638" s="25" t="n">
        <f aca="false">VLOOKUP(B638,[1]Planilha8!$X$4:$Y$6629,2,0)</f>
        <v>779951</v>
      </c>
      <c r="D638" s="26" t="s">
        <v>186</v>
      </c>
      <c r="E638" s="26" t="str">
        <f aca="false">VLOOKUP(B638,[1]Planilha8!$X$4:$Z$6629,3,0)</f>
        <v>ESCRITÓRIO DE QUALIDADE</v>
      </c>
      <c r="F638" s="26" t="str">
        <f aca="false">VLOOKUP(B638,[1]Planilha8!$X$4:$AD$6629,7,0)</f>
        <v>BOM</v>
      </c>
      <c r="G638" s="27" t="n">
        <v>43185</v>
      </c>
      <c r="H638" s="28" t="n">
        <v>2677.4</v>
      </c>
      <c r="I638" s="29" t="s">
        <v>23</v>
      </c>
      <c r="J638" s="30" t="s">
        <v>170</v>
      </c>
      <c r="K638" s="31" t="n">
        <v>723963</v>
      </c>
      <c r="L638" s="32" t="n">
        <v>2017004933</v>
      </c>
      <c r="M638" s="33" t="n">
        <v>43465</v>
      </c>
      <c r="N638" s="34" t="n">
        <v>502.0125</v>
      </c>
      <c r="O638" s="35" t="n">
        <v>0.25</v>
      </c>
      <c r="P638" s="36" t="n">
        <v>0.0208333333333333</v>
      </c>
      <c r="Q638" s="37" t="n">
        <v>55.7791666666667</v>
      </c>
      <c r="R638" s="38" t="n">
        <v>557.791666666667</v>
      </c>
      <c r="S638" s="39" t="n">
        <v>2119.60833333333</v>
      </c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MG638" s="0"/>
      <c r="AMH638" s="0"/>
      <c r="AMI638" s="0"/>
      <c r="AMJ638" s="0"/>
    </row>
    <row r="639" s="4" customFormat="true" ht="35.6" hidden="false" customHeight="false" outlineLevel="0" collapsed="false">
      <c r="A639" s="23" t="s">
        <v>21</v>
      </c>
      <c r="B639" s="24" t="n">
        <v>9542</v>
      </c>
      <c r="C639" s="25" t="n">
        <f aca="false">VLOOKUP(B639,[1]Planilha8!$X$4:$Y$6629,2,0)</f>
        <v>779952</v>
      </c>
      <c r="D639" s="26" t="s">
        <v>186</v>
      </c>
      <c r="E639" s="26" t="str">
        <f aca="false">VLOOKUP(B639,[1]Planilha8!$X$4:$Z$6629,3,0)</f>
        <v>ASTEC</v>
      </c>
      <c r="F639" s="26" t="str">
        <f aca="false">VLOOKUP(B639,[1]Planilha8!$X$4:$AD$6629,7,0)</f>
        <v>BOM</v>
      </c>
      <c r="G639" s="27" t="n">
        <v>43185</v>
      </c>
      <c r="H639" s="28" t="n">
        <v>2677.4</v>
      </c>
      <c r="I639" s="29" t="s">
        <v>23</v>
      </c>
      <c r="J639" s="30" t="s">
        <v>170</v>
      </c>
      <c r="K639" s="31" t="n">
        <v>723963</v>
      </c>
      <c r="L639" s="32" t="n">
        <v>2017004933</v>
      </c>
      <c r="M639" s="33" t="n">
        <v>43465</v>
      </c>
      <c r="N639" s="34" t="n">
        <v>502.0125</v>
      </c>
      <c r="O639" s="35" t="n">
        <v>0.25</v>
      </c>
      <c r="P639" s="36" t="n">
        <v>0.0208333333333333</v>
      </c>
      <c r="Q639" s="37" t="n">
        <v>55.7791666666667</v>
      </c>
      <c r="R639" s="38" t="n">
        <v>557.791666666667</v>
      </c>
      <c r="S639" s="39" t="n">
        <v>2119.60833333333</v>
      </c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MG639" s="0"/>
      <c r="AMH639" s="0"/>
      <c r="AMI639" s="0"/>
      <c r="AMJ639" s="0"/>
    </row>
    <row r="640" s="4" customFormat="true" ht="35.6" hidden="false" customHeight="false" outlineLevel="0" collapsed="false">
      <c r="A640" s="23" t="s">
        <v>21</v>
      </c>
      <c r="B640" s="24" t="n">
        <v>9543</v>
      </c>
      <c r="C640" s="25" t="n">
        <f aca="false">VLOOKUP(B640,[1]Planilha8!$X$4:$Y$6629,2,0)</f>
        <v>779953</v>
      </c>
      <c r="D640" s="26" t="s">
        <v>186</v>
      </c>
      <c r="E640" s="26" t="str">
        <f aca="false">VLOOKUP(B640,[1]Planilha8!$X$4:$Z$6629,3,0)</f>
        <v>ASTEC</v>
      </c>
      <c r="F640" s="26" t="str">
        <f aca="false">VLOOKUP(B640,[1]Planilha8!$X$4:$AD$6629,7,0)</f>
        <v>BOM</v>
      </c>
      <c r="G640" s="27" t="n">
        <v>43185</v>
      </c>
      <c r="H640" s="28" t="n">
        <v>2677.4</v>
      </c>
      <c r="I640" s="29" t="s">
        <v>23</v>
      </c>
      <c r="J640" s="30" t="s">
        <v>170</v>
      </c>
      <c r="K640" s="31" t="n">
        <v>723963</v>
      </c>
      <c r="L640" s="32" t="n">
        <v>2017004933</v>
      </c>
      <c r="M640" s="33" t="n">
        <v>43465</v>
      </c>
      <c r="N640" s="34" t="n">
        <v>502.0125</v>
      </c>
      <c r="O640" s="35" t="n">
        <v>0.25</v>
      </c>
      <c r="P640" s="36" t="n">
        <v>0.0208333333333333</v>
      </c>
      <c r="Q640" s="37" t="n">
        <v>55.7791666666667</v>
      </c>
      <c r="R640" s="38" t="n">
        <v>557.791666666667</v>
      </c>
      <c r="S640" s="39" t="n">
        <v>2119.60833333333</v>
      </c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MG640" s="0"/>
      <c r="AMH640" s="0"/>
      <c r="AMI640" s="0"/>
      <c r="AMJ640" s="0"/>
    </row>
    <row r="641" s="4" customFormat="true" ht="46.85" hidden="false" customHeight="false" outlineLevel="0" collapsed="false">
      <c r="A641" s="23" t="s">
        <v>21</v>
      </c>
      <c r="B641" s="24" t="n">
        <v>9544</v>
      </c>
      <c r="C641" s="25" t="n">
        <f aca="false">VLOOKUP(B641,[1]Planilha8!$X$4:$Y$6629,2,0)</f>
        <v>779954</v>
      </c>
      <c r="D641" s="26" t="s">
        <v>186</v>
      </c>
      <c r="E641" s="26" t="str">
        <f aca="false">VLOOKUP(B641,[1]Planilha8!$X$4:$Z$6629,3,0)</f>
        <v>FARMÁCIA – GERÊNCIA</v>
      </c>
      <c r="F641" s="26" t="str">
        <f aca="false">VLOOKUP(B641,[1]Planilha8!$X$4:$AD$6629,7,0)</f>
        <v>BOM</v>
      </c>
      <c r="G641" s="27" t="n">
        <v>43185</v>
      </c>
      <c r="H641" s="28" t="n">
        <v>2677.4</v>
      </c>
      <c r="I641" s="29" t="s">
        <v>23</v>
      </c>
      <c r="J641" s="30" t="s">
        <v>170</v>
      </c>
      <c r="K641" s="31" t="n">
        <v>723963</v>
      </c>
      <c r="L641" s="32" t="n">
        <v>2017004933</v>
      </c>
      <c r="M641" s="33" t="n">
        <v>43465</v>
      </c>
      <c r="N641" s="34" t="n">
        <v>502.0125</v>
      </c>
      <c r="O641" s="35" t="n">
        <v>0.25</v>
      </c>
      <c r="P641" s="36" t="n">
        <v>0.0208333333333333</v>
      </c>
      <c r="Q641" s="37" t="n">
        <v>55.7791666666667</v>
      </c>
      <c r="R641" s="38" t="n">
        <v>557.791666666667</v>
      </c>
      <c r="S641" s="39" t="n">
        <v>2119.60833333333</v>
      </c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MG641" s="0"/>
      <c r="AMH641" s="0"/>
      <c r="AMI641" s="0"/>
      <c r="AMJ641" s="0"/>
    </row>
    <row r="642" s="4" customFormat="true" ht="35.6" hidden="false" customHeight="false" outlineLevel="0" collapsed="false">
      <c r="A642" s="23" t="s">
        <v>21</v>
      </c>
      <c r="B642" s="24" t="n">
        <v>10886</v>
      </c>
      <c r="C642" s="25" t="n">
        <f aca="false">VLOOKUP(B642,[1]Planilha8!$X$4:$Y$6629,2,0)</f>
        <v>779738</v>
      </c>
      <c r="D642" s="26" t="s">
        <v>185</v>
      </c>
      <c r="E642" s="26" t="str">
        <f aca="false">VLOOKUP(B642,[1]Planilha8!$X$4:$Z$6629,3,0)</f>
        <v>PORTARIA 'A'</v>
      </c>
      <c r="F642" s="26" t="str">
        <f aca="false">VLOOKUP(B642,[1]Planilha8!$X$4:$AD$6629,7,0)</f>
        <v>BOM</v>
      </c>
      <c r="G642" s="27" t="n">
        <v>43185</v>
      </c>
      <c r="H642" s="28" t="n">
        <v>259.59</v>
      </c>
      <c r="I642" s="29" t="s">
        <v>23</v>
      </c>
      <c r="J642" s="30" t="s">
        <v>170</v>
      </c>
      <c r="K642" s="31" t="n">
        <v>727927</v>
      </c>
      <c r="L642" s="32" t="n">
        <v>2017004933</v>
      </c>
      <c r="M642" s="33" t="n">
        <v>43465</v>
      </c>
      <c r="N642" s="34" t="n">
        <v>97.34625</v>
      </c>
      <c r="O642" s="35" t="n">
        <v>0.5</v>
      </c>
      <c r="P642" s="36" t="n">
        <v>0.0416666666666667</v>
      </c>
      <c r="Q642" s="37" t="n">
        <v>10.81625</v>
      </c>
      <c r="R642" s="38" t="n">
        <v>108.1625</v>
      </c>
      <c r="S642" s="39" t="n">
        <v>151.4275</v>
      </c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MG642" s="0"/>
      <c r="AMH642" s="0"/>
      <c r="AMI642" s="0"/>
      <c r="AMJ642" s="0"/>
    </row>
    <row r="643" s="4" customFormat="true" ht="35.6" hidden="false" customHeight="false" outlineLevel="0" collapsed="false">
      <c r="A643" s="23" t="s">
        <v>21</v>
      </c>
      <c r="B643" s="24" t="n">
        <v>10887</v>
      </c>
      <c r="C643" s="25" t="n">
        <f aca="false">VLOOKUP(B643,[1]Planilha8!$X$4:$Y$6629,2,0)</f>
        <v>779739</v>
      </c>
      <c r="D643" s="26" t="s">
        <v>185</v>
      </c>
      <c r="E643" s="26" t="str">
        <f aca="false">VLOOKUP(B643,[1]Planilha8!$X$4:$Z$6629,3,0)</f>
        <v>ALMOXARIFADO</v>
      </c>
      <c r="F643" s="26" t="str">
        <f aca="false">VLOOKUP(B643,[1]Planilha8!$X$4:$AD$6629,7,0)</f>
        <v>BOM</v>
      </c>
      <c r="G643" s="27" t="n">
        <v>43185</v>
      </c>
      <c r="H643" s="28" t="n">
        <v>259.59</v>
      </c>
      <c r="I643" s="29" t="s">
        <v>23</v>
      </c>
      <c r="J643" s="30" t="s">
        <v>170</v>
      </c>
      <c r="K643" s="31" t="n">
        <v>727927</v>
      </c>
      <c r="L643" s="32" t="n">
        <v>2017004933</v>
      </c>
      <c r="M643" s="33" t="n">
        <v>43465</v>
      </c>
      <c r="N643" s="34" t="n">
        <v>97.34625</v>
      </c>
      <c r="O643" s="35" t="n">
        <v>0.5</v>
      </c>
      <c r="P643" s="36" t="n">
        <v>0.0416666666666667</v>
      </c>
      <c r="Q643" s="37" t="n">
        <v>10.81625</v>
      </c>
      <c r="R643" s="38" t="n">
        <v>108.1625</v>
      </c>
      <c r="S643" s="39" t="n">
        <v>151.4275</v>
      </c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MG643" s="0"/>
      <c r="AMH643" s="0"/>
      <c r="AMI643" s="0"/>
      <c r="AMJ643" s="0"/>
    </row>
    <row r="644" s="4" customFormat="true" ht="35.6" hidden="false" customHeight="false" outlineLevel="0" collapsed="false">
      <c r="A644" s="23" t="s">
        <v>21</v>
      </c>
      <c r="B644" s="24" t="n">
        <v>10888</v>
      </c>
      <c r="C644" s="25" t="n">
        <f aca="false">VLOOKUP(B644,[1]Planilha8!$X$4:$Y$6629,2,0)</f>
        <v>779740</v>
      </c>
      <c r="D644" s="26" t="s">
        <v>185</v>
      </c>
      <c r="E644" s="26" t="str">
        <f aca="false">VLOOKUP(B644,[1]Planilha8!$X$4:$Z$6629,3,0)</f>
        <v>ASTEC</v>
      </c>
      <c r="F644" s="26" t="str">
        <f aca="false">VLOOKUP(B644,[1]Planilha8!$X$4:$AD$6629,7,0)</f>
        <v>BOM</v>
      </c>
      <c r="G644" s="27" t="n">
        <v>43185</v>
      </c>
      <c r="H644" s="28" t="n">
        <v>259.59</v>
      </c>
      <c r="I644" s="29" t="s">
        <v>23</v>
      </c>
      <c r="J644" s="30" t="s">
        <v>170</v>
      </c>
      <c r="K644" s="31" t="n">
        <v>727927</v>
      </c>
      <c r="L644" s="32" t="n">
        <v>2017004933</v>
      </c>
      <c r="M644" s="33" t="n">
        <v>43465</v>
      </c>
      <c r="N644" s="34" t="n">
        <v>97.34625</v>
      </c>
      <c r="O644" s="35" t="n">
        <v>0.5</v>
      </c>
      <c r="P644" s="36" t="n">
        <v>0.0416666666666667</v>
      </c>
      <c r="Q644" s="37" t="n">
        <v>10.81625</v>
      </c>
      <c r="R644" s="38" t="n">
        <v>108.1625</v>
      </c>
      <c r="S644" s="39" t="n">
        <v>151.4275</v>
      </c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MG644" s="0"/>
      <c r="AMH644" s="0"/>
      <c r="AMI644" s="0"/>
      <c r="AMJ644" s="0"/>
    </row>
    <row r="645" s="4" customFormat="true" ht="35.6" hidden="false" customHeight="false" outlineLevel="0" collapsed="false">
      <c r="A645" s="23" t="s">
        <v>21</v>
      </c>
      <c r="B645" s="24" t="n">
        <v>10889</v>
      </c>
      <c r="C645" s="25" t="n">
        <f aca="false">VLOOKUP(B645,[1]Planilha8!$X$4:$Y$6629,2,0)</f>
        <v>779741</v>
      </c>
      <c r="D645" s="26" t="s">
        <v>185</v>
      </c>
      <c r="E645" s="26" t="str">
        <f aca="false">VLOOKUP(B645,[1]Planilha8!$X$4:$Z$6629,3,0)</f>
        <v>ASTEC</v>
      </c>
      <c r="F645" s="26" t="str">
        <f aca="false">VLOOKUP(B645,[1]Planilha8!$X$4:$AD$6629,7,0)</f>
        <v>BOM</v>
      </c>
      <c r="G645" s="27" t="n">
        <v>43185</v>
      </c>
      <c r="H645" s="28" t="n">
        <v>259.59</v>
      </c>
      <c r="I645" s="29" t="s">
        <v>23</v>
      </c>
      <c r="J645" s="30" t="s">
        <v>170</v>
      </c>
      <c r="K645" s="31" t="n">
        <v>727927</v>
      </c>
      <c r="L645" s="32" t="n">
        <v>2017004933</v>
      </c>
      <c r="M645" s="33" t="n">
        <v>43465</v>
      </c>
      <c r="N645" s="34" t="n">
        <v>97.34625</v>
      </c>
      <c r="O645" s="35" t="n">
        <v>0.5</v>
      </c>
      <c r="P645" s="36" t="n">
        <v>0.0416666666666667</v>
      </c>
      <c r="Q645" s="37" t="n">
        <v>10.81625</v>
      </c>
      <c r="R645" s="38" t="n">
        <v>108.1625</v>
      </c>
      <c r="S645" s="39" t="n">
        <v>151.4275</v>
      </c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MG645" s="0"/>
      <c r="AMH645" s="0"/>
      <c r="AMI645" s="0"/>
      <c r="AMJ645" s="0"/>
    </row>
    <row r="646" s="4" customFormat="true" ht="35.6" hidden="false" customHeight="false" outlineLevel="0" collapsed="false">
      <c r="A646" s="23" t="s">
        <v>21</v>
      </c>
      <c r="B646" s="24" t="n">
        <v>10890</v>
      </c>
      <c r="C646" s="25" t="n">
        <f aca="false">VLOOKUP(B646,[1]Planilha8!$X$4:$Y$6629,2,0)</f>
        <v>779742</v>
      </c>
      <c r="D646" s="26" t="s">
        <v>185</v>
      </c>
      <c r="E646" s="26" t="str">
        <f aca="false">VLOOKUP(B646,[1]Planilha8!$X$4:$Z$6629,3,0)</f>
        <v>ASTEC</v>
      </c>
      <c r="F646" s="26" t="str">
        <f aca="false">VLOOKUP(B646,[1]Planilha8!$X$4:$AD$6629,7,0)</f>
        <v>BOM</v>
      </c>
      <c r="G646" s="27" t="n">
        <v>43185</v>
      </c>
      <c r="H646" s="28" t="n">
        <v>259.59</v>
      </c>
      <c r="I646" s="29" t="s">
        <v>23</v>
      </c>
      <c r="J646" s="30" t="s">
        <v>170</v>
      </c>
      <c r="K646" s="31" t="n">
        <v>727927</v>
      </c>
      <c r="L646" s="32" t="n">
        <v>2017004933</v>
      </c>
      <c r="M646" s="33" t="n">
        <v>43465</v>
      </c>
      <c r="N646" s="34" t="n">
        <v>97.34625</v>
      </c>
      <c r="O646" s="35" t="n">
        <v>0.5</v>
      </c>
      <c r="P646" s="36" t="n">
        <v>0.0416666666666667</v>
      </c>
      <c r="Q646" s="37" t="n">
        <v>10.81625</v>
      </c>
      <c r="R646" s="38" t="n">
        <v>108.1625</v>
      </c>
      <c r="S646" s="39" t="n">
        <v>151.4275</v>
      </c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MG646" s="0"/>
      <c r="AMH646" s="0"/>
      <c r="AMI646" s="0"/>
      <c r="AMJ646" s="0"/>
    </row>
    <row r="647" s="4" customFormat="true" ht="46.85" hidden="false" customHeight="false" outlineLevel="0" collapsed="false">
      <c r="A647" s="23" t="s">
        <v>21</v>
      </c>
      <c r="B647" s="24" t="n">
        <v>11015</v>
      </c>
      <c r="C647" s="25" t="n">
        <f aca="false">VLOOKUP(B647,[1]Planilha8!$X$4:$Y$6629,2,0)</f>
        <v>803681</v>
      </c>
      <c r="D647" s="26" t="s">
        <v>187</v>
      </c>
      <c r="E647" s="26" t="str">
        <f aca="false">VLOOKUP(B647,[1]Planilha8!$X$4:$Z$6629,3,0)</f>
        <v>REABILITAÇÃO CARDÍACA</v>
      </c>
      <c r="F647" s="26" t="str">
        <f aca="false">VLOOKUP(B647,[1]Planilha8!$X$4:$AD$6629,7,0)</f>
        <v>BOM</v>
      </c>
      <c r="G647" s="27" t="n">
        <v>43206</v>
      </c>
      <c r="H647" s="28" t="n">
        <v>1752.96</v>
      </c>
      <c r="I647" s="29" t="s">
        <v>23</v>
      </c>
      <c r="J647" s="30" t="s">
        <v>73</v>
      </c>
      <c r="K647" s="31" t="n">
        <v>115765</v>
      </c>
      <c r="L647" s="32" t="n">
        <v>2017005110</v>
      </c>
      <c r="M647" s="33" t="n">
        <v>43465</v>
      </c>
      <c r="N647" s="34" t="n">
        <v>385.6512</v>
      </c>
      <c r="O647" s="35" t="n">
        <v>0.33</v>
      </c>
      <c r="P647" s="36" t="n">
        <v>0.0275</v>
      </c>
      <c r="Q647" s="37" t="n">
        <v>48.2064</v>
      </c>
      <c r="R647" s="38" t="n">
        <v>433.8576</v>
      </c>
      <c r="S647" s="39" t="n">
        <v>1319.1024</v>
      </c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MG647" s="0"/>
      <c r="AMH647" s="0"/>
      <c r="AMI647" s="0"/>
      <c r="AMJ647" s="0"/>
    </row>
    <row r="648" s="4" customFormat="true" ht="46.85" hidden="false" customHeight="false" outlineLevel="0" collapsed="false">
      <c r="A648" s="23" t="s">
        <v>21</v>
      </c>
      <c r="B648" s="24" t="n">
        <v>11098</v>
      </c>
      <c r="C648" s="25" t="n">
        <f aca="false">VLOOKUP(B648,[1]Planilha8!$X$4:$Y$6629,2,0)</f>
        <v>803679</v>
      </c>
      <c r="D648" s="26" t="s">
        <v>188</v>
      </c>
      <c r="E648" s="26" t="str">
        <f aca="false">VLOOKUP(B648,[1]Planilha8!$X$4:$Z$6629,3,0)</f>
        <v>REABILITAÇÃO CARDÍACA</v>
      </c>
      <c r="F648" s="26" t="str">
        <f aca="false">VLOOKUP(B648,[1]Planilha8!$X$4:$AD$6629,7,0)</f>
        <v>BOM</v>
      </c>
      <c r="G648" s="27" t="n">
        <v>43217</v>
      </c>
      <c r="H648" s="28" t="n">
        <v>4299</v>
      </c>
      <c r="I648" s="29" t="s">
        <v>23</v>
      </c>
      <c r="J648" s="30" t="s">
        <v>145</v>
      </c>
      <c r="K648" s="31" t="n">
        <v>62142</v>
      </c>
      <c r="L648" s="32" t="n">
        <v>2017005110</v>
      </c>
      <c r="M648" s="33" t="n">
        <v>43465</v>
      </c>
      <c r="N648" s="34" t="n">
        <v>945.78</v>
      </c>
      <c r="O648" s="35" t="n">
        <v>0.33</v>
      </c>
      <c r="P648" s="36" t="n">
        <v>0.0275</v>
      </c>
      <c r="Q648" s="37" t="n">
        <v>118.2225</v>
      </c>
      <c r="R648" s="38" t="n">
        <v>1064.0025</v>
      </c>
      <c r="S648" s="39" t="n">
        <v>3234.9975</v>
      </c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MG648" s="0"/>
      <c r="AMH648" s="0"/>
      <c r="AMI648" s="0"/>
      <c r="AMJ648" s="0"/>
    </row>
    <row r="649" s="4" customFormat="true" ht="46.85" hidden="false" customHeight="false" outlineLevel="0" collapsed="false">
      <c r="A649" s="23" t="s">
        <v>21</v>
      </c>
      <c r="B649" s="24" t="n">
        <v>11099</v>
      </c>
      <c r="C649" s="25" t="n">
        <f aca="false">VLOOKUP(B649,[1]Planilha8!$X$4:$Y$6629,2,0)</f>
        <v>803680</v>
      </c>
      <c r="D649" s="26" t="s">
        <v>188</v>
      </c>
      <c r="E649" s="26" t="str">
        <f aca="false">VLOOKUP(B649,[1]Planilha8!$X$4:$Z$6629,3,0)</f>
        <v>REABILITAÇÃO CARDÍACA</v>
      </c>
      <c r="F649" s="26" t="str">
        <f aca="false">VLOOKUP(B649,[1]Planilha8!$X$4:$AD$6629,7,0)</f>
        <v>BOM</v>
      </c>
      <c r="G649" s="27" t="n">
        <v>43217</v>
      </c>
      <c r="H649" s="28" t="n">
        <v>4299</v>
      </c>
      <c r="I649" s="29" t="s">
        <v>23</v>
      </c>
      <c r="J649" s="30" t="s">
        <v>145</v>
      </c>
      <c r="K649" s="31" t="n">
        <v>62142</v>
      </c>
      <c r="L649" s="32" t="n">
        <v>2017005110</v>
      </c>
      <c r="M649" s="33" t="n">
        <v>43465</v>
      </c>
      <c r="N649" s="34" t="n">
        <v>945.78</v>
      </c>
      <c r="O649" s="35" t="n">
        <v>0.33</v>
      </c>
      <c r="P649" s="36" t="n">
        <v>0.0275</v>
      </c>
      <c r="Q649" s="37" t="n">
        <v>118.2225</v>
      </c>
      <c r="R649" s="38" t="n">
        <v>1064.0025</v>
      </c>
      <c r="S649" s="39" t="n">
        <v>3234.9975</v>
      </c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MG649" s="0"/>
      <c r="AMH649" s="0"/>
      <c r="AMI649" s="0"/>
      <c r="AMJ649" s="0"/>
    </row>
    <row r="650" s="4" customFormat="true" ht="35.6" hidden="false" customHeight="false" outlineLevel="0" collapsed="false">
      <c r="A650" s="23" t="s">
        <v>21</v>
      </c>
      <c r="B650" s="24" t="n">
        <v>11114</v>
      </c>
      <c r="C650" s="25" t="n">
        <f aca="false">VLOOKUP(B650,[1]Planilha8!$X$4:$Y$6629,2,0)</f>
        <v>2042387</v>
      </c>
      <c r="D650" s="26" t="s">
        <v>138</v>
      </c>
      <c r="E650" s="26" t="str">
        <f aca="false">VLOOKUP(B650,[1]Planilha8!$X$4:$Z$6629,3,0)</f>
        <v>5º ANDAR</v>
      </c>
      <c r="F650" s="26" t="str">
        <f aca="false">VLOOKUP(B650,[1]Planilha8!$X$4:$AD$6629,7,0)</f>
        <v>BOM</v>
      </c>
      <c r="G650" s="27" t="n">
        <v>43222</v>
      </c>
      <c r="H650" s="28" t="n">
        <v>548</v>
      </c>
      <c r="I650" s="29" t="s">
        <v>23</v>
      </c>
      <c r="J650" s="30" t="s">
        <v>189</v>
      </c>
      <c r="K650" s="31" t="n">
        <v>4</v>
      </c>
      <c r="L650" s="32" t="n">
        <v>2017005287</v>
      </c>
      <c r="M650" s="33" t="n">
        <v>43465</v>
      </c>
      <c r="N650" s="34" t="n">
        <v>159.833333333333</v>
      </c>
      <c r="O650" s="35" t="n">
        <v>0.5</v>
      </c>
      <c r="P650" s="36" t="n">
        <v>0.0416666666666667</v>
      </c>
      <c r="Q650" s="37" t="n">
        <v>22.8333333333333</v>
      </c>
      <c r="R650" s="38" t="n">
        <v>182.666666666667</v>
      </c>
      <c r="S650" s="39" t="n">
        <v>365.333333333333</v>
      </c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MG650" s="0"/>
      <c r="AMH650" s="0"/>
      <c r="AMI650" s="0"/>
      <c r="AMJ650" s="0"/>
    </row>
    <row r="651" s="4" customFormat="true" ht="69.35" hidden="false" customHeight="false" outlineLevel="0" collapsed="false">
      <c r="A651" s="23" t="s">
        <v>21</v>
      </c>
      <c r="B651" s="24" t="n">
        <v>11057</v>
      </c>
      <c r="C651" s="25" t="n">
        <f aca="false">VLOOKUP(B651,[1]Planilha8!$X$4:$Y$6629,2,0)</f>
        <v>2042468</v>
      </c>
      <c r="D651" s="26" t="s">
        <v>190</v>
      </c>
      <c r="E651" s="26" t="str">
        <f aca="false">VLOOKUP(B651,[1]Planilha8!$X$4:$Z$6629,3,0)</f>
        <v>DIRETORIA TÉCNICA</v>
      </c>
      <c r="F651" s="26" t="str">
        <f aca="false">VLOOKUP(B651,[1]Planilha8!$X$4:$AD$6629,7,0)</f>
        <v>BOM</v>
      </c>
      <c r="G651" s="27" t="n">
        <v>43236</v>
      </c>
      <c r="H651" s="28" t="n">
        <v>2450</v>
      </c>
      <c r="I651" s="29" t="s">
        <v>23</v>
      </c>
      <c r="J651" s="30" t="s">
        <v>170</v>
      </c>
      <c r="K651" s="31" t="n">
        <v>777915</v>
      </c>
      <c r="L651" s="32" t="n">
        <v>2015005185</v>
      </c>
      <c r="M651" s="33" t="n">
        <v>43465</v>
      </c>
      <c r="N651" s="34" t="n">
        <v>357.291666666667</v>
      </c>
      <c r="O651" s="35" t="n">
        <v>0.25</v>
      </c>
      <c r="P651" s="36" t="n">
        <v>0.0208333333333333</v>
      </c>
      <c r="Q651" s="37" t="n">
        <v>51.0416666666667</v>
      </c>
      <c r="R651" s="38" t="n">
        <v>408.333333333333</v>
      </c>
      <c r="S651" s="39" t="n">
        <v>2041.66666666667</v>
      </c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MG651" s="0"/>
      <c r="AMH651" s="0"/>
      <c r="AMI651" s="0"/>
      <c r="AMJ651" s="0"/>
    </row>
    <row r="652" s="4" customFormat="true" ht="69.35" hidden="false" customHeight="false" outlineLevel="0" collapsed="false">
      <c r="A652" s="23" t="s">
        <v>21</v>
      </c>
      <c r="B652" s="24" t="n">
        <v>11058</v>
      </c>
      <c r="C652" s="25" t="n">
        <f aca="false">VLOOKUP(B652,[1]Planilha8!$X$4:$Y$6629,2,0)</f>
        <v>2042469</v>
      </c>
      <c r="D652" s="26" t="s">
        <v>190</v>
      </c>
      <c r="E652" s="26" t="str">
        <f aca="false">VLOOKUP(B652,[1]Planilha8!$X$4:$Z$6629,3,0)</f>
        <v>NÚCLEO MÉDICO</v>
      </c>
      <c r="F652" s="26" t="str">
        <f aca="false">VLOOKUP(B652,[1]Planilha8!$X$4:$AD$6629,7,0)</f>
        <v>BOM</v>
      </c>
      <c r="G652" s="27" t="n">
        <v>43236</v>
      </c>
      <c r="H652" s="28" t="n">
        <v>2450</v>
      </c>
      <c r="I652" s="29" t="s">
        <v>23</v>
      </c>
      <c r="J652" s="30" t="s">
        <v>170</v>
      </c>
      <c r="K652" s="31" t="n">
        <v>777915</v>
      </c>
      <c r="L652" s="32" t="n">
        <v>2015005185</v>
      </c>
      <c r="M652" s="33" t="n">
        <v>43465</v>
      </c>
      <c r="N652" s="34" t="n">
        <v>357.291666666667</v>
      </c>
      <c r="O652" s="35" t="n">
        <v>0.25</v>
      </c>
      <c r="P652" s="36" t="n">
        <v>0.0208333333333333</v>
      </c>
      <c r="Q652" s="37" t="n">
        <v>51.0416666666667</v>
      </c>
      <c r="R652" s="38" t="n">
        <v>408.333333333333</v>
      </c>
      <c r="S652" s="39" t="n">
        <v>2041.66666666667</v>
      </c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MG652" s="0"/>
      <c r="AMH652" s="0"/>
      <c r="AMI652" s="0"/>
      <c r="AMJ652" s="0"/>
    </row>
    <row r="653" s="4" customFormat="true" ht="69.35" hidden="false" customHeight="false" outlineLevel="0" collapsed="false">
      <c r="A653" s="23" t="s">
        <v>21</v>
      </c>
      <c r="B653" s="24" t="n">
        <v>11059</v>
      </c>
      <c r="C653" s="25" t="n">
        <f aca="false">VLOOKUP(B653,[1]Planilha8!$X$4:$Y$6629,2,0)</f>
        <v>2042470</v>
      </c>
      <c r="D653" s="26" t="s">
        <v>190</v>
      </c>
      <c r="E653" s="26" t="str">
        <f aca="false">VLOOKUP(B653,[1]Planilha8!$X$4:$Z$6629,3,0)</f>
        <v>NÚCLEO MÉDICO</v>
      </c>
      <c r="F653" s="26" t="str">
        <f aca="false">VLOOKUP(B653,[1]Planilha8!$X$4:$AD$6629,7,0)</f>
        <v>BOM</v>
      </c>
      <c r="G653" s="27" t="n">
        <v>43236</v>
      </c>
      <c r="H653" s="28" t="n">
        <v>2450</v>
      </c>
      <c r="I653" s="29" t="s">
        <v>23</v>
      </c>
      <c r="J653" s="30" t="s">
        <v>170</v>
      </c>
      <c r="K653" s="31" t="n">
        <v>777915</v>
      </c>
      <c r="L653" s="32" t="n">
        <v>2015005185</v>
      </c>
      <c r="M653" s="33" t="n">
        <v>43465</v>
      </c>
      <c r="N653" s="34" t="n">
        <v>357.291666666667</v>
      </c>
      <c r="O653" s="35" t="n">
        <v>0.25</v>
      </c>
      <c r="P653" s="36" t="n">
        <v>0.0208333333333333</v>
      </c>
      <c r="Q653" s="37" t="n">
        <v>51.0416666666667</v>
      </c>
      <c r="R653" s="38" t="n">
        <v>408.333333333333</v>
      </c>
      <c r="S653" s="39" t="n">
        <v>2041.66666666667</v>
      </c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MG653" s="0"/>
      <c r="AMH653" s="0"/>
      <c r="AMI653" s="0"/>
      <c r="AMJ653" s="0"/>
    </row>
    <row r="654" s="4" customFormat="true" ht="69.35" hidden="false" customHeight="false" outlineLevel="0" collapsed="false">
      <c r="A654" s="23" t="s">
        <v>21</v>
      </c>
      <c r="B654" s="24" t="n">
        <v>11060</v>
      </c>
      <c r="C654" s="25" t="n">
        <f aca="false">VLOOKUP(B654,[1]Planilha8!$X$4:$Y$6629,2,0)</f>
        <v>2042471</v>
      </c>
      <c r="D654" s="26" t="s">
        <v>190</v>
      </c>
      <c r="E654" s="26" t="str">
        <f aca="false">VLOOKUP(B654,[1]Planilha8!$X$4:$Z$6629,3,0)</f>
        <v>CHI</v>
      </c>
      <c r="F654" s="26" t="str">
        <f aca="false">VLOOKUP(B654,[1]Planilha8!$X$4:$AD$6629,7,0)</f>
        <v>BOM</v>
      </c>
      <c r="G654" s="27" t="n">
        <v>43236</v>
      </c>
      <c r="H654" s="28" t="n">
        <v>2450</v>
      </c>
      <c r="I654" s="29" t="s">
        <v>23</v>
      </c>
      <c r="J654" s="30" t="s">
        <v>170</v>
      </c>
      <c r="K654" s="31" t="n">
        <v>777915</v>
      </c>
      <c r="L654" s="32" t="n">
        <v>2015005185</v>
      </c>
      <c r="M654" s="33" t="n">
        <v>43465</v>
      </c>
      <c r="N654" s="34" t="n">
        <v>357.291666666667</v>
      </c>
      <c r="O654" s="35" t="n">
        <v>0.25</v>
      </c>
      <c r="P654" s="36" t="n">
        <v>0.0208333333333333</v>
      </c>
      <c r="Q654" s="37" t="n">
        <v>51.0416666666667</v>
      </c>
      <c r="R654" s="38" t="n">
        <v>408.333333333333</v>
      </c>
      <c r="S654" s="39" t="n">
        <v>2041.66666666667</v>
      </c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MG654" s="0"/>
      <c r="AMH654" s="0"/>
      <c r="AMI654" s="0"/>
      <c r="AMJ654" s="0"/>
    </row>
    <row r="655" s="4" customFormat="true" ht="69.35" hidden="false" customHeight="false" outlineLevel="0" collapsed="false">
      <c r="A655" s="23" t="s">
        <v>21</v>
      </c>
      <c r="B655" s="24" t="n">
        <v>11061</v>
      </c>
      <c r="C655" s="25" t="n">
        <f aca="false">VLOOKUP(B655,[1]Planilha8!$X$4:$Y$6629,2,0)</f>
        <v>2042472</v>
      </c>
      <c r="D655" s="26" t="s">
        <v>190</v>
      </c>
      <c r="E655" s="26" t="str">
        <f aca="false">VLOOKUP(B655,[1]Planilha8!$X$4:$Z$6629,3,0)</f>
        <v>CUIDADOS PALIATIVOS - 2 ANDAR</v>
      </c>
      <c r="F655" s="26" t="str">
        <f aca="false">VLOOKUP(B655,[1]Planilha8!$X$4:$AD$6629,7,0)</f>
        <v>BOM</v>
      </c>
      <c r="G655" s="27" t="n">
        <v>43236</v>
      </c>
      <c r="H655" s="28" t="n">
        <v>2450</v>
      </c>
      <c r="I655" s="29" t="s">
        <v>23</v>
      </c>
      <c r="J655" s="30" t="s">
        <v>170</v>
      </c>
      <c r="K655" s="31" t="n">
        <v>777915</v>
      </c>
      <c r="L655" s="32" t="n">
        <v>2015005185</v>
      </c>
      <c r="M655" s="33" t="n">
        <v>43465</v>
      </c>
      <c r="N655" s="34" t="n">
        <v>357.291666666667</v>
      </c>
      <c r="O655" s="35" t="n">
        <v>0.25</v>
      </c>
      <c r="P655" s="36" t="n">
        <v>0.0208333333333333</v>
      </c>
      <c r="Q655" s="37" t="n">
        <v>51.0416666666667</v>
      </c>
      <c r="R655" s="38" t="n">
        <v>408.333333333333</v>
      </c>
      <c r="S655" s="39" t="n">
        <v>2041.66666666667</v>
      </c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MG655" s="0"/>
      <c r="AMH655" s="0"/>
      <c r="AMI655" s="0"/>
      <c r="AMJ655" s="0"/>
    </row>
    <row r="656" s="4" customFormat="true" ht="69.35" hidden="false" customHeight="false" outlineLevel="0" collapsed="false">
      <c r="A656" s="23" t="s">
        <v>21</v>
      </c>
      <c r="B656" s="24" t="n">
        <v>11062</v>
      </c>
      <c r="C656" s="25" t="n">
        <f aca="false">VLOOKUP(B656,[1]Planilha8!$X$4:$Y$6629,2,0)</f>
        <v>2042473</v>
      </c>
      <c r="D656" s="26" t="s">
        <v>190</v>
      </c>
      <c r="E656" s="26" t="str">
        <f aca="false">VLOOKUP(B656,[1]Planilha8!$X$4:$Z$6629,3,0)</f>
        <v>AMBULATÓRIO RECEPÇÃO</v>
      </c>
      <c r="F656" s="26" t="str">
        <f aca="false">VLOOKUP(B656,[1]Planilha8!$X$4:$AD$6629,7,0)</f>
        <v>BOM</v>
      </c>
      <c r="G656" s="27" t="n">
        <v>43236</v>
      </c>
      <c r="H656" s="28" t="n">
        <v>2450</v>
      </c>
      <c r="I656" s="29" t="s">
        <v>23</v>
      </c>
      <c r="J656" s="30" t="s">
        <v>170</v>
      </c>
      <c r="K656" s="31" t="n">
        <v>777915</v>
      </c>
      <c r="L656" s="32" t="n">
        <v>2015005185</v>
      </c>
      <c r="M656" s="33" t="n">
        <v>43465</v>
      </c>
      <c r="N656" s="34" t="n">
        <v>357.291666666667</v>
      </c>
      <c r="O656" s="35" t="n">
        <v>0.25</v>
      </c>
      <c r="P656" s="36" t="n">
        <v>0.0208333333333333</v>
      </c>
      <c r="Q656" s="37" t="n">
        <v>51.0416666666667</v>
      </c>
      <c r="R656" s="38" t="n">
        <v>408.333333333333</v>
      </c>
      <c r="S656" s="39" t="n">
        <v>2041.66666666667</v>
      </c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MG656" s="0"/>
      <c r="AMH656" s="0"/>
      <c r="AMI656" s="0"/>
      <c r="AMJ656" s="0"/>
    </row>
    <row r="657" s="4" customFormat="true" ht="69.35" hidden="false" customHeight="false" outlineLevel="0" collapsed="false">
      <c r="A657" s="23" t="s">
        <v>21</v>
      </c>
      <c r="B657" s="24" t="n">
        <v>11063</v>
      </c>
      <c r="C657" s="25" t="n">
        <f aca="false">VLOOKUP(B657,[1]Planilha8!$X$4:$Y$6629,2,0)</f>
        <v>2042474</v>
      </c>
      <c r="D657" s="26" t="s">
        <v>190</v>
      </c>
      <c r="E657" s="26" t="str">
        <f aca="false">VLOOKUP(B657,[1]Planilha8!$X$4:$Z$6629,3,0)</f>
        <v>CUIDADOS PALIATIVOS - 2 ANDAR</v>
      </c>
      <c r="F657" s="26" t="str">
        <f aca="false">VLOOKUP(B657,[1]Planilha8!$X$4:$AD$6629,7,0)</f>
        <v>BOM</v>
      </c>
      <c r="G657" s="27" t="n">
        <v>43236</v>
      </c>
      <c r="H657" s="28" t="n">
        <v>2450</v>
      </c>
      <c r="I657" s="29" t="s">
        <v>23</v>
      </c>
      <c r="J657" s="30" t="s">
        <v>170</v>
      </c>
      <c r="K657" s="31" t="n">
        <v>777915</v>
      </c>
      <c r="L657" s="32" t="n">
        <v>2015005185</v>
      </c>
      <c r="M657" s="33" t="n">
        <v>43465</v>
      </c>
      <c r="N657" s="34" t="n">
        <v>357.291666666667</v>
      </c>
      <c r="O657" s="35" t="n">
        <v>0.25</v>
      </c>
      <c r="P657" s="36" t="n">
        <v>0.0208333333333333</v>
      </c>
      <c r="Q657" s="37" t="n">
        <v>51.0416666666667</v>
      </c>
      <c r="R657" s="38" t="n">
        <v>408.333333333333</v>
      </c>
      <c r="S657" s="39" t="n">
        <v>2041.66666666667</v>
      </c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MG657" s="0"/>
      <c r="AMH657" s="0"/>
      <c r="AMI657" s="0"/>
      <c r="AMJ657" s="0"/>
    </row>
    <row r="658" s="4" customFormat="true" ht="69.35" hidden="false" customHeight="false" outlineLevel="0" collapsed="false">
      <c r="A658" s="23" t="s">
        <v>21</v>
      </c>
      <c r="B658" s="24" t="n">
        <v>11064</v>
      </c>
      <c r="C658" s="25" t="n">
        <f aca="false">VLOOKUP(B658,[1]Planilha8!$X$4:$Y$6629,2,0)</f>
        <v>2042475</v>
      </c>
      <c r="D658" s="26" t="s">
        <v>190</v>
      </c>
      <c r="E658" s="26" t="str">
        <f aca="false">VLOOKUP(B658,[1]Planilha8!$X$4:$Z$6629,3,0)</f>
        <v>ASTEC</v>
      </c>
      <c r="F658" s="26" t="str">
        <f aca="false">VLOOKUP(B658,[1]Planilha8!$X$4:$AD$6629,7,0)</f>
        <v>BOM</v>
      </c>
      <c r="G658" s="27" t="n">
        <v>43236</v>
      </c>
      <c r="H658" s="28" t="n">
        <v>2450</v>
      </c>
      <c r="I658" s="29" t="s">
        <v>23</v>
      </c>
      <c r="J658" s="30" t="s">
        <v>170</v>
      </c>
      <c r="K658" s="31" t="n">
        <v>777915</v>
      </c>
      <c r="L658" s="32" t="n">
        <v>2015005185</v>
      </c>
      <c r="M658" s="33" t="n">
        <v>43465</v>
      </c>
      <c r="N658" s="34" t="n">
        <v>357.291666666667</v>
      </c>
      <c r="O658" s="35" t="n">
        <v>0.25</v>
      </c>
      <c r="P658" s="36" t="n">
        <v>0.0208333333333333</v>
      </c>
      <c r="Q658" s="37" t="n">
        <v>51.0416666666667</v>
      </c>
      <c r="R658" s="38" t="n">
        <v>408.333333333333</v>
      </c>
      <c r="S658" s="39" t="n">
        <v>2041.66666666667</v>
      </c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MG658" s="0"/>
      <c r="AMH658" s="0"/>
      <c r="AMI658" s="0"/>
      <c r="AMJ658" s="0"/>
    </row>
    <row r="659" s="4" customFormat="true" ht="69.35" hidden="false" customHeight="false" outlineLevel="0" collapsed="false">
      <c r="A659" s="23" t="s">
        <v>21</v>
      </c>
      <c r="B659" s="24" t="n">
        <v>11065</v>
      </c>
      <c r="C659" s="25" t="n">
        <f aca="false">VLOOKUP(B659,[1]Planilha8!$X$4:$Y$6629,2,0)</f>
        <v>2042476</v>
      </c>
      <c r="D659" s="26" t="s">
        <v>190</v>
      </c>
      <c r="E659" s="26" t="str">
        <f aca="false">VLOOKUP(B659,[1]Planilha8!$X$4:$Z$6629,3,0)</f>
        <v>ASTEC</v>
      </c>
      <c r="F659" s="26" t="str">
        <f aca="false">VLOOKUP(B659,[1]Planilha8!$X$4:$AD$6629,7,0)</f>
        <v>BOM</v>
      </c>
      <c r="G659" s="27" t="n">
        <v>43236</v>
      </c>
      <c r="H659" s="28" t="n">
        <v>2450</v>
      </c>
      <c r="I659" s="29" t="s">
        <v>23</v>
      </c>
      <c r="J659" s="30" t="s">
        <v>170</v>
      </c>
      <c r="K659" s="31" t="n">
        <v>777915</v>
      </c>
      <c r="L659" s="32" t="n">
        <v>2015005185</v>
      </c>
      <c r="M659" s="33" t="n">
        <v>43465</v>
      </c>
      <c r="N659" s="34" t="n">
        <v>357.291666666667</v>
      </c>
      <c r="O659" s="35" t="n">
        <v>0.25</v>
      </c>
      <c r="P659" s="36" t="n">
        <v>0.0208333333333333</v>
      </c>
      <c r="Q659" s="37" t="n">
        <v>51.0416666666667</v>
      </c>
      <c r="R659" s="38" t="n">
        <v>408.333333333333</v>
      </c>
      <c r="S659" s="39" t="n">
        <v>2041.66666666667</v>
      </c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MG659" s="0"/>
      <c r="AMH659" s="0"/>
      <c r="AMI659" s="0"/>
      <c r="AMJ659" s="0"/>
    </row>
    <row r="660" s="4" customFormat="true" ht="69.35" hidden="false" customHeight="false" outlineLevel="0" collapsed="false">
      <c r="A660" s="23" t="s">
        <v>21</v>
      </c>
      <c r="B660" s="24" t="n">
        <v>11066</v>
      </c>
      <c r="C660" s="25" t="n">
        <f aca="false">VLOOKUP(B660,[1]Planilha8!$X$4:$Y$6629,2,0)</f>
        <v>2042477</v>
      </c>
      <c r="D660" s="26" t="s">
        <v>190</v>
      </c>
      <c r="E660" s="26" t="str">
        <f aca="false">VLOOKUP(B660,[1]Planilha8!$X$4:$Z$6629,3,0)</f>
        <v>ASTEC</v>
      </c>
      <c r="F660" s="26" t="str">
        <f aca="false">VLOOKUP(B660,[1]Planilha8!$X$4:$AD$6629,7,0)</f>
        <v>BOM</v>
      </c>
      <c r="G660" s="27" t="n">
        <v>43236</v>
      </c>
      <c r="H660" s="28" t="n">
        <v>2450</v>
      </c>
      <c r="I660" s="29" t="s">
        <v>23</v>
      </c>
      <c r="J660" s="30" t="s">
        <v>170</v>
      </c>
      <c r="K660" s="31" t="n">
        <v>777915</v>
      </c>
      <c r="L660" s="32" t="n">
        <v>2015005185</v>
      </c>
      <c r="M660" s="33" t="n">
        <v>43465</v>
      </c>
      <c r="N660" s="34" t="n">
        <v>357.291666666667</v>
      </c>
      <c r="O660" s="35" t="n">
        <v>0.25</v>
      </c>
      <c r="P660" s="36" t="n">
        <v>0.0208333333333333</v>
      </c>
      <c r="Q660" s="37" t="n">
        <v>51.0416666666667</v>
      </c>
      <c r="R660" s="38" t="n">
        <v>408.333333333333</v>
      </c>
      <c r="S660" s="39" t="n">
        <v>2041.66666666667</v>
      </c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MG660" s="0"/>
      <c r="AMH660" s="0"/>
      <c r="AMI660" s="0"/>
      <c r="AMJ660" s="0"/>
    </row>
    <row r="661" s="4" customFormat="true" ht="69.35" hidden="false" customHeight="false" outlineLevel="0" collapsed="false">
      <c r="A661" s="23" t="s">
        <v>21</v>
      </c>
      <c r="B661" s="24" t="n">
        <v>11067</v>
      </c>
      <c r="C661" s="25" t="n">
        <f aca="false">VLOOKUP(B661,[1]Planilha8!$X$4:$Y$6629,2,0)</f>
        <v>2042478</v>
      </c>
      <c r="D661" s="26" t="s">
        <v>190</v>
      </c>
      <c r="E661" s="26" t="str">
        <f aca="false">VLOOKUP(B661,[1]Planilha8!$X$4:$Z$6629,3,0)</f>
        <v>ASTEC</v>
      </c>
      <c r="F661" s="26" t="str">
        <f aca="false">VLOOKUP(B661,[1]Planilha8!$X$4:$AD$6629,7,0)</f>
        <v>BOM</v>
      </c>
      <c r="G661" s="27" t="n">
        <v>43236</v>
      </c>
      <c r="H661" s="28" t="n">
        <v>2450</v>
      </c>
      <c r="I661" s="29" t="s">
        <v>23</v>
      </c>
      <c r="J661" s="30" t="s">
        <v>170</v>
      </c>
      <c r="K661" s="31" t="n">
        <v>777915</v>
      </c>
      <c r="L661" s="32" t="n">
        <v>2015005185</v>
      </c>
      <c r="M661" s="33" t="n">
        <v>43465</v>
      </c>
      <c r="N661" s="34" t="n">
        <v>357.291666666667</v>
      </c>
      <c r="O661" s="35" t="n">
        <v>0.25</v>
      </c>
      <c r="P661" s="36" t="n">
        <v>0.0208333333333333</v>
      </c>
      <c r="Q661" s="37" t="n">
        <v>51.0416666666667</v>
      </c>
      <c r="R661" s="38" t="n">
        <v>408.333333333333</v>
      </c>
      <c r="S661" s="39" t="n">
        <v>2041.66666666667</v>
      </c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MG661" s="0"/>
      <c r="AMH661" s="0"/>
      <c r="AMI661" s="0"/>
      <c r="AMJ661" s="0"/>
    </row>
    <row r="662" s="4" customFormat="true" ht="69.35" hidden="false" customHeight="false" outlineLevel="0" collapsed="false">
      <c r="A662" s="23" t="s">
        <v>21</v>
      </c>
      <c r="B662" s="24" t="n">
        <v>11068</v>
      </c>
      <c r="C662" s="25" t="n">
        <f aca="false">VLOOKUP(B662,[1]Planilha8!$X$4:$Y$6629,2,0)</f>
        <v>2042479</v>
      </c>
      <c r="D662" s="26" t="s">
        <v>190</v>
      </c>
      <c r="E662" s="26" t="str">
        <f aca="false">VLOOKUP(B662,[1]Planilha8!$X$4:$Z$6629,3,0)</f>
        <v>ASTEC</v>
      </c>
      <c r="F662" s="26" t="str">
        <f aca="false">VLOOKUP(B662,[1]Planilha8!$X$4:$AD$6629,7,0)</f>
        <v>BOM</v>
      </c>
      <c r="G662" s="27" t="n">
        <v>43236</v>
      </c>
      <c r="H662" s="28" t="n">
        <v>2450</v>
      </c>
      <c r="I662" s="29" t="s">
        <v>23</v>
      </c>
      <c r="J662" s="30" t="s">
        <v>170</v>
      </c>
      <c r="K662" s="31" t="n">
        <v>777915</v>
      </c>
      <c r="L662" s="32" t="n">
        <v>2015005185</v>
      </c>
      <c r="M662" s="33" t="n">
        <v>43465</v>
      </c>
      <c r="N662" s="34" t="n">
        <v>357.291666666667</v>
      </c>
      <c r="O662" s="35" t="n">
        <v>0.25</v>
      </c>
      <c r="P662" s="36" t="n">
        <v>0.0208333333333333</v>
      </c>
      <c r="Q662" s="37" t="n">
        <v>51.0416666666667</v>
      </c>
      <c r="R662" s="38" t="n">
        <v>408.333333333333</v>
      </c>
      <c r="S662" s="39" t="n">
        <v>2041.66666666667</v>
      </c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MG662" s="0"/>
      <c r="AMH662" s="0"/>
      <c r="AMI662" s="0"/>
      <c r="AMJ662" s="0"/>
    </row>
    <row r="663" s="4" customFormat="true" ht="69.35" hidden="false" customHeight="false" outlineLevel="0" collapsed="false">
      <c r="A663" s="23" t="s">
        <v>21</v>
      </c>
      <c r="B663" s="24" t="n">
        <v>11069</v>
      </c>
      <c r="C663" s="25" t="n">
        <f aca="false">VLOOKUP(B663,[1]Planilha8!$X$4:$Y$6629,2,0)</f>
        <v>2042480</v>
      </c>
      <c r="D663" s="26" t="s">
        <v>190</v>
      </c>
      <c r="E663" s="26" t="str">
        <f aca="false">VLOOKUP(B663,[1]Planilha8!$X$4:$Z$6629,3,0)</f>
        <v>ASTEC</v>
      </c>
      <c r="F663" s="26" t="str">
        <f aca="false">VLOOKUP(B663,[1]Planilha8!$X$4:$AD$6629,7,0)</f>
        <v>BOM</v>
      </c>
      <c r="G663" s="27" t="n">
        <v>43236</v>
      </c>
      <c r="H663" s="28" t="n">
        <v>2450</v>
      </c>
      <c r="I663" s="29" t="s">
        <v>23</v>
      </c>
      <c r="J663" s="30" t="s">
        <v>170</v>
      </c>
      <c r="K663" s="31" t="n">
        <v>777915</v>
      </c>
      <c r="L663" s="32" t="n">
        <v>2015005185</v>
      </c>
      <c r="M663" s="33" t="n">
        <v>43465</v>
      </c>
      <c r="N663" s="34" t="n">
        <v>357.291666666667</v>
      </c>
      <c r="O663" s="35" t="n">
        <v>0.25</v>
      </c>
      <c r="P663" s="36" t="n">
        <v>0.0208333333333333</v>
      </c>
      <c r="Q663" s="37" t="n">
        <v>51.0416666666667</v>
      </c>
      <c r="R663" s="38" t="n">
        <v>408.333333333333</v>
      </c>
      <c r="S663" s="39" t="n">
        <v>2041.66666666667</v>
      </c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MG663" s="0"/>
      <c r="AMH663" s="0"/>
      <c r="AMI663" s="0"/>
      <c r="AMJ663" s="0"/>
    </row>
    <row r="664" s="4" customFormat="true" ht="69.35" hidden="false" customHeight="false" outlineLevel="0" collapsed="false">
      <c r="A664" s="23" t="s">
        <v>21</v>
      </c>
      <c r="B664" s="24" t="n">
        <v>11070</v>
      </c>
      <c r="C664" s="25" t="n">
        <f aca="false">VLOOKUP(B664,[1]Planilha8!$X$4:$Y$6629,2,0)</f>
        <v>2042481</v>
      </c>
      <c r="D664" s="26" t="s">
        <v>190</v>
      </c>
      <c r="E664" s="26" t="str">
        <f aca="false">VLOOKUP(B664,[1]Planilha8!$X$4:$Z$6629,3,0)</f>
        <v>FATURAMENTO</v>
      </c>
      <c r="F664" s="26" t="str">
        <f aca="false">VLOOKUP(B664,[1]Planilha8!$X$4:$AD$6629,7,0)</f>
        <v>BOM</v>
      </c>
      <c r="G664" s="27" t="n">
        <v>43236</v>
      </c>
      <c r="H664" s="28" t="n">
        <v>2450</v>
      </c>
      <c r="I664" s="29" t="s">
        <v>23</v>
      </c>
      <c r="J664" s="30" t="s">
        <v>170</v>
      </c>
      <c r="K664" s="31" t="n">
        <v>777915</v>
      </c>
      <c r="L664" s="32" t="n">
        <v>2015005185</v>
      </c>
      <c r="M664" s="33" t="n">
        <v>43465</v>
      </c>
      <c r="N664" s="34" t="n">
        <v>357.291666666667</v>
      </c>
      <c r="O664" s="35" t="n">
        <v>0.25</v>
      </c>
      <c r="P664" s="36" t="n">
        <v>0.0208333333333333</v>
      </c>
      <c r="Q664" s="37" t="n">
        <v>51.0416666666667</v>
      </c>
      <c r="R664" s="38" t="n">
        <v>408.333333333333</v>
      </c>
      <c r="S664" s="39" t="n">
        <v>2041.66666666667</v>
      </c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MG664" s="0"/>
      <c r="AMH664" s="0"/>
      <c r="AMI664" s="0"/>
      <c r="AMJ664" s="0"/>
    </row>
    <row r="665" s="4" customFormat="true" ht="69.35" hidden="false" customHeight="false" outlineLevel="0" collapsed="false">
      <c r="A665" s="23" t="s">
        <v>21</v>
      </c>
      <c r="B665" s="24" t="n">
        <v>11071</v>
      </c>
      <c r="C665" s="25" t="n">
        <f aca="false">VLOOKUP(B665,[1]Planilha8!$X$4:$Y$6629,2,0)</f>
        <v>2042482</v>
      </c>
      <c r="D665" s="26" t="s">
        <v>190</v>
      </c>
      <c r="E665" s="26" t="str">
        <f aca="false">VLOOKUP(B665,[1]Planilha8!$X$4:$Z$6629,3,0)</f>
        <v>FATURAMENTO</v>
      </c>
      <c r="F665" s="26" t="str">
        <f aca="false">VLOOKUP(B665,[1]Planilha8!$X$4:$AD$6629,7,0)</f>
        <v>BOM</v>
      </c>
      <c r="G665" s="27" t="n">
        <v>43236</v>
      </c>
      <c r="H665" s="28" t="n">
        <v>2450</v>
      </c>
      <c r="I665" s="29" t="s">
        <v>23</v>
      </c>
      <c r="J665" s="30" t="s">
        <v>170</v>
      </c>
      <c r="K665" s="31" t="n">
        <v>777915</v>
      </c>
      <c r="L665" s="32" t="n">
        <v>2015005185</v>
      </c>
      <c r="M665" s="33" t="n">
        <v>43465</v>
      </c>
      <c r="N665" s="34" t="n">
        <v>357.291666666667</v>
      </c>
      <c r="O665" s="35" t="n">
        <v>0.25</v>
      </c>
      <c r="P665" s="36" t="n">
        <v>0.0208333333333333</v>
      </c>
      <c r="Q665" s="37" t="n">
        <v>51.0416666666667</v>
      </c>
      <c r="R665" s="38" t="n">
        <v>408.333333333333</v>
      </c>
      <c r="S665" s="39" t="n">
        <v>2041.66666666667</v>
      </c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MG665" s="0"/>
      <c r="AMH665" s="0"/>
      <c r="AMI665" s="0"/>
      <c r="AMJ665" s="0"/>
    </row>
    <row r="666" s="4" customFormat="true" ht="69.35" hidden="false" customHeight="false" outlineLevel="0" collapsed="false">
      <c r="A666" s="23" t="s">
        <v>21</v>
      </c>
      <c r="B666" s="24" t="n">
        <v>11072</v>
      </c>
      <c r="C666" s="25" t="n">
        <f aca="false">VLOOKUP(B666,[1]Planilha8!$X$4:$Y$6629,2,0)</f>
        <v>2042483</v>
      </c>
      <c r="D666" s="26" t="s">
        <v>190</v>
      </c>
      <c r="E666" s="26" t="str">
        <f aca="false">VLOOKUP(B666,[1]Planilha8!$X$4:$Z$6629,3,0)</f>
        <v>APOIO AO DIAGNOSTICO RECEP</v>
      </c>
      <c r="F666" s="26" t="str">
        <f aca="false">VLOOKUP(B666,[1]Planilha8!$X$4:$AD$6629,7,0)</f>
        <v>BOM</v>
      </c>
      <c r="G666" s="27" t="n">
        <v>43236</v>
      </c>
      <c r="H666" s="28" t="n">
        <v>2450</v>
      </c>
      <c r="I666" s="29" t="s">
        <v>23</v>
      </c>
      <c r="J666" s="30" t="s">
        <v>170</v>
      </c>
      <c r="K666" s="31" t="n">
        <v>777915</v>
      </c>
      <c r="L666" s="32" t="n">
        <v>2015005185</v>
      </c>
      <c r="M666" s="33" t="n">
        <v>43465</v>
      </c>
      <c r="N666" s="34" t="n">
        <v>357.291666666667</v>
      </c>
      <c r="O666" s="35" t="n">
        <v>0.25</v>
      </c>
      <c r="P666" s="36" t="n">
        <v>0.0208333333333333</v>
      </c>
      <c r="Q666" s="37" t="n">
        <v>51.0416666666667</v>
      </c>
      <c r="R666" s="38" t="n">
        <v>408.333333333333</v>
      </c>
      <c r="S666" s="39" t="n">
        <v>2041.66666666667</v>
      </c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MG666" s="0"/>
      <c r="AMH666" s="0"/>
      <c r="AMI666" s="0"/>
      <c r="AMJ666" s="0"/>
    </row>
    <row r="667" s="4" customFormat="true" ht="69.35" hidden="false" customHeight="false" outlineLevel="0" collapsed="false">
      <c r="A667" s="23" t="s">
        <v>21</v>
      </c>
      <c r="B667" s="24" t="n">
        <v>11073</v>
      </c>
      <c r="C667" s="25" t="n">
        <f aca="false">VLOOKUP(B667,[1]Planilha8!$X$4:$Y$6629,2,0)</f>
        <v>2042484</v>
      </c>
      <c r="D667" s="26" t="s">
        <v>190</v>
      </c>
      <c r="E667" s="26" t="str">
        <f aca="false">VLOOKUP(B667,[1]Planilha8!$X$4:$Z$6629,3,0)</f>
        <v>ASTEC</v>
      </c>
      <c r="F667" s="26" t="str">
        <f aca="false">VLOOKUP(B667,[1]Planilha8!$X$4:$AD$6629,7,0)</f>
        <v>BOM</v>
      </c>
      <c r="G667" s="27" t="n">
        <v>43236</v>
      </c>
      <c r="H667" s="28" t="n">
        <v>2450</v>
      </c>
      <c r="I667" s="29" t="s">
        <v>23</v>
      </c>
      <c r="J667" s="30" t="s">
        <v>170</v>
      </c>
      <c r="K667" s="31" t="n">
        <v>777915</v>
      </c>
      <c r="L667" s="32" t="n">
        <v>2015005185</v>
      </c>
      <c r="M667" s="33" t="n">
        <v>43465</v>
      </c>
      <c r="N667" s="34" t="n">
        <v>357.291666666667</v>
      </c>
      <c r="O667" s="35" t="n">
        <v>0.25</v>
      </c>
      <c r="P667" s="36" t="n">
        <v>0.0208333333333333</v>
      </c>
      <c r="Q667" s="37" t="n">
        <v>51.0416666666667</v>
      </c>
      <c r="R667" s="38" t="n">
        <v>408.333333333333</v>
      </c>
      <c r="S667" s="39" t="n">
        <v>2041.66666666667</v>
      </c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MG667" s="0"/>
      <c r="AMH667" s="0"/>
      <c r="AMI667" s="0"/>
      <c r="AMJ667" s="0"/>
    </row>
    <row r="668" s="4" customFormat="true" ht="69.35" hidden="false" customHeight="false" outlineLevel="0" collapsed="false">
      <c r="A668" s="23" t="s">
        <v>21</v>
      </c>
      <c r="B668" s="24" t="n">
        <v>11074</v>
      </c>
      <c r="C668" s="25" t="n">
        <f aca="false">VLOOKUP(B668,[1]Planilha8!$X$4:$Y$6629,2,0)</f>
        <v>2042485</v>
      </c>
      <c r="D668" s="26" t="s">
        <v>190</v>
      </c>
      <c r="E668" s="26" t="str">
        <f aca="false">VLOOKUP(B668,[1]Planilha8!$X$4:$Z$6629,3,0)</f>
        <v>HEMODIALISE</v>
      </c>
      <c r="F668" s="26" t="str">
        <f aca="false">VLOOKUP(B668,[1]Planilha8!$X$4:$AD$6629,7,0)</f>
        <v>BOM</v>
      </c>
      <c r="G668" s="27" t="n">
        <v>43236</v>
      </c>
      <c r="H668" s="28" t="n">
        <v>2450</v>
      </c>
      <c r="I668" s="29" t="s">
        <v>23</v>
      </c>
      <c r="J668" s="30" t="s">
        <v>170</v>
      </c>
      <c r="K668" s="31" t="n">
        <v>777915</v>
      </c>
      <c r="L668" s="32" t="n">
        <v>2015005185</v>
      </c>
      <c r="M668" s="33" t="n">
        <v>43465</v>
      </c>
      <c r="N668" s="34" t="n">
        <v>357.291666666667</v>
      </c>
      <c r="O668" s="35" t="n">
        <v>0.25</v>
      </c>
      <c r="P668" s="36" t="n">
        <v>0.0208333333333333</v>
      </c>
      <c r="Q668" s="37" t="n">
        <v>51.0416666666667</v>
      </c>
      <c r="R668" s="38" t="n">
        <v>408.333333333333</v>
      </c>
      <c r="S668" s="39" t="n">
        <v>2041.66666666667</v>
      </c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MG668" s="0"/>
      <c r="AMH668" s="0"/>
      <c r="AMI668" s="0"/>
      <c r="AMJ668" s="0"/>
    </row>
    <row r="669" s="4" customFormat="true" ht="69.35" hidden="false" customHeight="false" outlineLevel="0" collapsed="false">
      <c r="A669" s="23" t="s">
        <v>21</v>
      </c>
      <c r="B669" s="24" t="n">
        <v>11075</v>
      </c>
      <c r="C669" s="25" t="n">
        <f aca="false">VLOOKUP(B669,[1]Planilha8!$X$4:$Y$6629,2,0)</f>
        <v>2042486</v>
      </c>
      <c r="D669" s="26" t="s">
        <v>190</v>
      </c>
      <c r="E669" s="26" t="str">
        <f aca="false">VLOOKUP(B669,[1]Planilha8!$X$4:$Z$6629,3,0)</f>
        <v>ASTEC</v>
      </c>
      <c r="F669" s="26" t="str">
        <f aca="false">VLOOKUP(B669,[1]Planilha8!$X$4:$AD$6629,7,0)</f>
        <v>BOM</v>
      </c>
      <c r="G669" s="27" t="n">
        <v>43236</v>
      </c>
      <c r="H669" s="28" t="n">
        <v>2450</v>
      </c>
      <c r="I669" s="29" t="s">
        <v>23</v>
      </c>
      <c r="J669" s="30" t="s">
        <v>170</v>
      </c>
      <c r="K669" s="31" t="n">
        <v>777915</v>
      </c>
      <c r="L669" s="32" t="n">
        <v>2015005185</v>
      </c>
      <c r="M669" s="33" t="n">
        <v>43465</v>
      </c>
      <c r="N669" s="34" t="n">
        <v>357.291666666667</v>
      </c>
      <c r="O669" s="35" t="n">
        <v>0.25</v>
      </c>
      <c r="P669" s="36" t="n">
        <v>0.0208333333333333</v>
      </c>
      <c r="Q669" s="37" t="n">
        <v>51.0416666666667</v>
      </c>
      <c r="R669" s="38" t="n">
        <v>408.333333333333</v>
      </c>
      <c r="S669" s="39" t="n">
        <v>2041.66666666667</v>
      </c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MG669" s="0"/>
      <c r="AMH669" s="0"/>
      <c r="AMI669" s="0"/>
      <c r="AMJ669" s="0"/>
    </row>
    <row r="670" s="4" customFormat="true" ht="69.35" hidden="false" customHeight="false" outlineLevel="0" collapsed="false">
      <c r="A670" s="23" t="s">
        <v>21</v>
      </c>
      <c r="B670" s="24" t="n">
        <v>11076</v>
      </c>
      <c r="C670" s="25" t="n">
        <f aca="false">VLOOKUP(B670,[1]Planilha8!$X$4:$Y$6629,2,0)</f>
        <v>2042487</v>
      </c>
      <c r="D670" s="26" t="s">
        <v>190</v>
      </c>
      <c r="E670" s="26" t="str">
        <f aca="false">VLOOKUP(B670,[1]Planilha8!$X$4:$Z$6629,3,0)</f>
        <v>AMBULATÓRIO RECEPÇÃO</v>
      </c>
      <c r="F670" s="26" t="str">
        <f aca="false">VLOOKUP(B670,[1]Planilha8!$X$4:$AD$6629,7,0)</f>
        <v>BOM</v>
      </c>
      <c r="G670" s="27" t="n">
        <v>43236</v>
      </c>
      <c r="H670" s="28" t="n">
        <v>2450</v>
      </c>
      <c r="I670" s="29" t="s">
        <v>23</v>
      </c>
      <c r="J670" s="30" t="s">
        <v>170</v>
      </c>
      <c r="K670" s="31" t="n">
        <v>777915</v>
      </c>
      <c r="L670" s="32" t="n">
        <v>2015005185</v>
      </c>
      <c r="M670" s="33" t="n">
        <v>43465</v>
      </c>
      <c r="N670" s="34" t="n">
        <v>357.291666666667</v>
      </c>
      <c r="O670" s="35" t="n">
        <v>0.25</v>
      </c>
      <c r="P670" s="36" t="n">
        <v>0.0208333333333333</v>
      </c>
      <c r="Q670" s="37" t="n">
        <v>51.0416666666667</v>
      </c>
      <c r="R670" s="38" t="n">
        <v>408.333333333333</v>
      </c>
      <c r="S670" s="39" t="n">
        <v>2041.66666666667</v>
      </c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MG670" s="0"/>
      <c r="AMH670" s="0"/>
      <c r="AMI670" s="0"/>
      <c r="AMJ670" s="0"/>
    </row>
    <row r="671" s="4" customFormat="true" ht="46.85" hidden="false" customHeight="false" outlineLevel="0" collapsed="false">
      <c r="A671" s="23" t="s">
        <v>21</v>
      </c>
      <c r="B671" s="24" t="n">
        <v>11077</v>
      </c>
      <c r="C671" s="25" t="n">
        <f aca="false">VLOOKUP(B671,[1]Planilha8!$X$4:$Y$6629,2,0)</f>
        <v>2042488</v>
      </c>
      <c r="D671" s="26" t="s">
        <v>171</v>
      </c>
      <c r="E671" s="26" t="str">
        <f aca="false">VLOOKUP(B671,[1]Planilha8!$X$4:$Z$6629,3,0)</f>
        <v>DIRETORIA TÉCNICA</v>
      </c>
      <c r="F671" s="26" t="str">
        <f aca="false">VLOOKUP(B671,[1]Planilha8!$X$4:$AD$6629,7,0)</f>
        <v>BOM</v>
      </c>
      <c r="G671" s="27" t="n">
        <v>43236</v>
      </c>
      <c r="H671" s="28" t="n">
        <v>320</v>
      </c>
      <c r="I671" s="29" t="s">
        <v>23</v>
      </c>
      <c r="J671" s="30" t="s">
        <v>170</v>
      </c>
      <c r="K671" s="31" t="n">
        <v>777915</v>
      </c>
      <c r="L671" s="32" t="n">
        <v>2015005185</v>
      </c>
      <c r="M671" s="33" t="n">
        <v>43465</v>
      </c>
      <c r="N671" s="34" t="n">
        <v>46.6666666666667</v>
      </c>
      <c r="O671" s="35" t="n">
        <v>0.25</v>
      </c>
      <c r="P671" s="36" t="n">
        <v>0.0208333333333333</v>
      </c>
      <c r="Q671" s="37" t="n">
        <v>6.66666666666667</v>
      </c>
      <c r="R671" s="38" t="n">
        <v>53.3333333333333</v>
      </c>
      <c r="S671" s="39" t="n">
        <v>266.666666666667</v>
      </c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MG671" s="0"/>
      <c r="AMH671" s="0"/>
      <c r="AMI671" s="0"/>
      <c r="AMJ671" s="0"/>
    </row>
    <row r="672" s="4" customFormat="true" ht="35.6" hidden="false" customHeight="false" outlineLevel="0" collapsed="false">
      <c r="A672" s="23" t="s">
        <v>21</v>
      </c>
      <c r="B672" s="24" t="n">
        <v>11078</v>
      </c>
      <c r="C672" s="25" t="n">
        <f aca="false">VLOOKUP(B672,[1]Planilha8!$X$4:$Y$6629,2,0)</f>
        <v>2042489</v>
      </c>
      <c r="D672" s="26" t="s">
        <v>171</v>
      </c>
      <c r="E672" s="26" t="str">
        <f aca="false">VLOOKUP(B672,[1]Planilha8!$X$4:$Z$6629,3,0)</f>
        <v>ASTEC</v>
      </c>
      <c r="F672" s="26" t="str">
        <f aca="false">VLOOKUP(B672,[1]Planilha8!$X$4:$AD$6629,7,0)</f>
        <v>BOM</v>
      </c>
      <c r="G672" s="27" t="n">
        <v>43236</v>
      </c>
      <c r="H672" s="28" t="n">
        <v>320</v>
      </c>
      <c r="I672" s="29" t="s">
        <v>23</v>
      </c>
      <c r="J672" s="30" t="s">
        <v>170</v>
      </c>
      <c r="K672" s="31" t="n">
        <v>777915</v>
      </c>
      <c r="L672" s="32" t="n">
        <v>2015005185</v>
      </c>
      <c r="M672" s="33" t="n">
        <v>43465</v>
      </c>
      <c r="N672" s="34" t="n">
        <v>37.3333333333333</v>
      </c>
      <c r="O672" s="35" t="n">
        <v>0.2</v>
      </c>
      <c r="P672" s="36" t="n">
        <v>0.0166666666666667</v>
      </c>
      <c r="Q672" s="37" t="n">
        <v>5.33333333333333</v>
      </c>
      <c r="R672" s="38" t="n">
        <v>42.6666666666667</v>
      </c>
      <c r="S672" s="39" t="n">
        <v>277.333333333333</v>
      </c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MG672" s="0"/>
      <c r="AMH672" s="0"/>
      <c r="AMI672" s="0"/>
      <c r="AMJ672" s="0"/>
    </row>
    <row r="673" s="4" customFormat="true" ht="35.6" hidden="false" customHeight="false" outlineLevel="0" collapsed="false">
      <c r="A673" s="23" t="s">
        <v>21</v>
      </c>
      <c r="B673" s="24" t="n">
        <v>11079</v>
      </c>
      <c r="C673" s="25" t="n">
        <f aca="false">VLOOKUP(B673,[1]Planilha8!$X$4:$Y$6629,2,0)</f>
        <v>2042490</v>
      </c>
      <c r="D673" s="26" t="s">
        <v>171</v>
      </c>
      <c r="E673" s="26" t="str">
        <f aca="false">VLOOKUP(B673,[1]Planilha8!$X$4:$Z$6629,3,0)</f>
        <v>ASTEC</v>
      </c>
      <c r="F673" s="26" t="str">
        <f aca="false">VLOOKUP(B673,[1]Planilha8!$X$4:$AD$6629,7,0)</f>
        <v>BOM</v>
      </c>
      <c r="G673" s="27" t="n">
        <v>43236</v>
      </c>
      <c r="H673" s="28" t="n">
        <v>320</v>
      </c>
      <c r="I673" s="29" t="s">
        <v>23</v>
      </c>
      <c r="J673" s="30" t="s">
        <v>170</v>
      </c>
      <c r="K673" s="31" t="n">
        <v>777915</v>
      </c>
      <c r="L673" s="32" t="n">
        <v>2015005185</v>
      </c>
      <c r="M673" s="33" t="n">
        <v>43465</v>
      </c>
      <c r="N673" s="34" t="n">
        <v>37.3333333333333</v>
      </c>
      <c r="O673" s="35" t="n">
        <v>0.2</v>
      </c>
      <c r="P673" s="36" t="n">
        <v>0.0166666666666667</v>
      </c>
      <c r="Q673" s="37" t="n">
        <v>5.33333333333333</v>
      </c>
      <c r="R673" s="38" t="n">
        <v>42.6666666666667</v>
      </c>
      <c r="S673" s="39" t="n">
        <v>277.333333333333</v>
      </c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MG673" s="0"/>
      <c r="AMH673" s="0"/>
      <c r="AMI673" s="0"/>
      <c r="AMJ673" s="0"/>
    </row>
    <row r="674" s="4" customFormat="true" ht="46.85" hidden="false" customHeight="false" outlineLevel="0" collapsed="false">
      <c r="A674" s="23" t="s">
        <v>21</v>
      </c>
      <c r="B674" s="24" t="n">
        <v>11080</v>
      </c>
      <c r="C674" s="25" t="n">
        <f aca="false">VLOOKUP(B674,[1]Planilha8!$X$4:$Y$6629,2,0)</f>
        <v>2042491</v>
      </c>
      <c r="D674" s="26" t="s">
        <v>171</v>
      </c>
      <c r="E674" s="26" t="str">
        <f aca="false">VLOOKUP(B674,[1]Planilha8!$X$4:$Z$6629,3,0)</f>
        <v>TRIAGEM MÉDICA CHI</v>
      </c>
      <c r="F674" s="26" t="str">
        <f aca="false">VLOOKUP(B674,[1]Planilha8!$X$4:$AD$6629,7,0)</f>
        <v>BOM</v>
      </c>
      <c r="G674" s="27" t="n">
        <v>43236</v>
      </c>
      <c r="H674" s="28" t="n">
        <v>320</v>
      </c>
      <c r="I674" s="29" t="s">
        <v>23</v>
      </c>
      <c r="J674" s="30" t="s">
        <v>170</v>
      </c>
      <c r="K674" s="31" t="n">
        <v>777915</v>
      </c>
      <c r="L674" s="32" t="n">
        <v>2015005185</v>
      </c>
      <c r="M674" s="33" t="n">
        <v>43465</v>
      </c>
      <c r="N674" s="34" t="n">
        <v>37.3333333333333</v>
      </c>
      <c r="O674" s="35" t="n">
        <v>0.2</v>
      </c>
      <c r="P674" s="36" t="n">
        <v>0.0166666666666667</v>
      </c>
      <c r="Q674" s="37" t="n">
        <v>5.33333333333333</v>
      </c>
      <c r="R674" s="38" t="n">
        <v>42.6666666666667</v>
      </c>
      <c r="S674" s="39" t="n">
        <v>277.333333333333</v>
      </c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MG674" s="0"/>
      <c r="AMH674" s="0"/>
      <c r="AMI674" s="0"/>
      <c r="AMJ674" s="0"/>
    </row>
    <row r="675" s="4" customFormat="true" ht="35.6" hidden="false" customHeight="false" outlineLevel="0" collapsed="false">
      <c r="A675" s="23" t="s">
        <v>21</v>
      </c>
      <c r="B675" s="24" t="n">
        <v>11081</v>
      </c>
      <c r="C675" s="25" t="n">
        <f aca="false">VLOOKUP(B675,[1]Planilha8!$X$4:$Y$6629,2,0)</f>
        <v>2042492</v>
      </c>
      <c r="D675" s="26" t="s">
        <v>171</v>
      </c>
      <c r="E675" s="26" t="str">
        <f aca="false">VLOOKUP(B675,[1]Planilha8!$X$4:$Z$6629,3,0)</f>
        <v>ASTEC</v>
      </c>
      <c r="F675" s="26" t="str">
        <f aca="false">VLOOKUP(B675,[1]Planilha8!$X$4:$AD$6629,7,0)</f>
        <v>BOM</v>
      </c>
      <c r="G675" s="27" t="n">
        <v>43236</v>
      </c>
      <c r="H675" s="28" t="n">
        <v>320</v>
      </c>
      <c r="I675" s="29" t="s">
        <v>23</v>
      </c>
      <c r="J675" s="30" t="s">
        <v>170</v>
      </c>
      <c r="K675" s="31" t="n">
        <v>777915</v>
      </c>
      <c r="L675" s="32" t="n">
        <v>2015005185</v>
      </c>
      <c r="M675" s="33" t="n">
        <v>43465</v>
      </c>
      <c r="N675" s="34" t="n">
        <v>37.3333333333333</v>
      </c>
      <c r="O675" s="35" t="n">
        <v>0.2</v>
      </c>
      <c r="P675" s="36" t="n">
        <v>0.0166666666666667</v>
      </c>
      <c r="Q675" s="37" t="n">
        <v>5.33333333333333</v>
      </c>
      <c r="R675" s="38" t="n">
        <v>42.6666666666667</v>
      </c>
      <c r="S675" s="39" t="n">
        <v>277.333333333333</v>
      </c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MG675" s="0"/>
      <c r="AMH675" s="0"/>
      <c r="AMI675" s="0"/>
      <c r="AMJ675" s="0"/>
    </row>
    <row r="676" s="4" customFormat="true" ht="35.6" hidden="false" customHeight="false" outlineLevel="0" collapsed="false">
      <c r="A676" s="23" t="s">
        <v>21</v>
      </c>
      <c r="B676" s="24" t="n">
        <v>11082</v>
      </c>
      <c r="C676" s="25" t="n">
        <f aca="false">VLOOKUP(B676,[1]Planilha8!$X$4:$Y$6629,2,0)</f>
        <v>2042493</v>
      </c>
      <c r="D676" s="26" t="s">
        <v>171</v>
      </c>
      <c r="E676" s="26" t="str">
        <f aca="false">VLOOKUP(B676,[1]Planilha8!$X$4:$Z$6629,3,0)</f>
        <v>HEMODIALISE</v>
      </c>
      <c r="F676" s="26" t="str">
        <f aca="false">VLOOKUP(B676,[1]Planilha8!$X$4:$AD$6629,7,0)</f>
        <v>BOM</v>
      </c>
      <c r="G676" s="27" t="n">
        <v>43236</v>
      </c>
      <c r="H676" s="28" t="n">
        <v>320</v>
      </c>
      <c r="I676" s="29" t="s">
        <v>23</v>
      </c>
      <c r="J676" s="30" t="s">
        <v>170</v>
      </c>
      <c r="K676" s="31" t="n">
        <v>777915</v>
      </c>
      <c r="L676" s="32" t="n">
        <v>2015005185</v>
      </c>
      <c r="M676" s="33" t="n">
        <v>43465</v>
      </c>
      <c r="N676" s="34" t="n">
        <v>37.3333333333333</v>
      </c>
      <c r="O676" s="35" t="n">
        <v>0.2</v>
      </c>
      <c r="P676" s="36" t="n">
        <v>0.0166666666666667</v>
      </c>
      <c r="Q676" s="37" t="n">
        <v>5.33333333333333</v>
      </c>
      <c r="R676" s="38" t="n">
        <v>42.6666666666667</v>
      </c>
      <c r="S676" s="39" t="n">
        <v>277.333333333333</v>
      </c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MG676" s="0"/>
      <c r="AMH676" s="0"/>
      <c r="AMI676" s="0"/>
      <c r="AMJ676" s="0"/>
    </row>
    <row r="677" s="4" customFormat="true" ht="35.6" hidden="false" customHeight="false" outlineLevel="0" collapsed="false">
      <c r="A677" s="23" t="s">
        <v>21</v>
      </c>
      <c r="B677" s="24" t="n">
        <v>11083</v>
      </c>
      <c r="C677" s="25" t="n">
        <f aca="false">VLOOKUP(B677,[1]Planilha8!$X$4:$Y$6629,2,0)</f>
        <v>2042494</v>
      </c>
      <c r="D677" s="26" t="s">
        <v>171</v>
      </c>
      <c r="E677" s="26" t="str">
        <f aca="false">VLOOKUP(B677,[1]Planilha8!$X$4:$Z$6629,3,0)</f>
        <v>ASTEC</v>
      </c>
      <c r="F677" s="26" t="str">
        <f aca="false">VLOOKUP(B677,[1]Planilha8!$X$4:$AD$6629,7,0)</f>
        <v>BOM</v>
      </c>
      <c r="G677" s="27" t="n">
        <v>43236</v>
      </c>
      <c r="H677" s="28" t="n">
        <v>320</v>
      </c>
      <c r="I677" s="29" t="s">
        <v>23</v>
      </c>
      <c r="J677" s="30" t="s">
        <v>170</v>
      </c>
      <c r="K677" s="31" t="n">
        <v>777915</v>
      </c>
      <c r="L677" s="32" t="n">
        <v>2015005185</v>
      </c>
      <c r="M677" s="33" t="n">
        <v>43465</v>
      </c>
      <c r="N677" s="34" t="n">
        <v>37.3333333333333</v>
      </c>
      <c r="O677" s="35" t="n">
        <v>0.2</v>
      </c>
      <c r="P677" s="36" t="n">
        <v>0.0166666666666667</v>
      </c>
      <c r="Q677" s="37" t="n">
        <v>5.33333333333333</v>
      </c>
      <c r="R677" s="38" t="n">
        <v>42.6666666666667</v>
      </c>
      <c r="S677" s="39" t="n">
        <v>277.333333333333</v>
      </c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MG677" s="0"/>
      <c r="AMH677" s="0"/>
      <c r="AMI677" s="0"/>
      <c r="AMJ677" s="0"/>
    </row>
    <row r="678" s="4" customFormat="true" ht="35.6" hidden="false" customHeight="false" outlineLevel="0" collapsed="false">
      <c r="A678" s="23" t="s">
        <v>21</v>
      </c>
      <c r="B678" s="24" t="n">
        <v>11084</v>
      </c>
      <c r="C678" s="25" t="n">
        <f aca="false">VLOOKUP(B678,[1]Planilha8!$X$4:$Y$6629,2,0)</f>
        <v>2042495</v>
      </c>
      <c r="D678" s="26" t="s">
        <v>171</v>
      </c>
      <c r="E678" s="26" t="str">
        <f aca="false">VLOOKUP(B678,[1]Planilha8!$X$4:$Z$6629,3,0)</f>
        <v>ASTEC</v>
      </c>
      <c r="F678" s="26" t="str">
        <f aca="false">VLOOKUP(B678,[1]Planilha8!$X$4:$AD$6629,7,0)</f>
        <v>BOM</v>
      </c>
      <c r="G678" s="27" t="n">
        <v>43236</v>
      </c>
      <c r="H678" s="28" t="n">
        <v>320</v>
      </c>
      <c r="I678" s="29" t="s">
        <v>23</v>
      </c>
      <c r="J678" s="30" t="s">
        <v>170</v>
      </c>
      <c r="K678" s="31" t="n">
        <v>777915</v>
      </c>
      <c r="L678" s="32" t="n">
        <v>2015005185</v>
      </c>
      <c r="M678" s="33" t="n">
        <v>43465</v>
      </c>
      <c r="N678" s="34" t="n">
        <v>37.3333333333333</v>
      </c>
      <c r="O678" s="35" t="n">
        <v>0.2</v>
      </c>
      <c r="P678" s="36" t="n">
        <v>0.0166666666666667</v>
      </c>
      <c r="Q678" s="37" t="n">
        <v>5.33333333333333</v>
      </c>
      <c r="R678" s="38" t="n">
        <v>42.6666666666667</v>
      </c>
      <c r="S678" s="39" t="n">
        <v>277.333333333333</v>
      </c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MG678" s="0"/>
      <c r="AMH678" s="0"/>
      <c r="AMI678" s="0"/>
      <c r="AMJ678" s="0"/>
    </row>
    <row r="679" s="4" customFormat="true" ht="46.85" hidden="false" customHeight="false" outlineLevel="0" collapsed="false">
      <c r="A679" s="23" t="s">
        <v>21</v>
      </c>
      <c r="B679" s="24" t="n">
        <v>11085</v>
      </c>
      <c r="C679" s="25" t="n">
        <f aca="false">VLOOKUP(B679,[1]Planilha8!$X$4:$Y$6629,2,0)</f>
        <v>2042496</v>
      </c>
      <c r="D679" s="26" t="s">
        <v>171</v>
      </c>
      <c r="E679" s="26" t="str">
        <f aca="false">VLOOKUP(B679,[1]Planilha8!$X$4:$Z$6629,3,0)</f>
        <v>GALPÃO ALMOXARIFADO</v>
      </c>
      <c r="F679" s="26" t="str">
        <f aca="false">VLOOKUP(B679,[1]Planilha8!$X$4:$AD$6629,7,0)</f>
        <v>SUCATA</v>
      </c>
      <c r="G679" s="27" t="n">
        <v>43236</v>
      </c>
      <c r="H679" s="28" t="n">
        <v>320</v>
      </c>
      <c r="I679" s="29" t="s">
        <v>23</v>
      </c>
      <c r="J679" s="30" t="s">
        <v>170</v>
      </c>
      <c r="K679" s="31" t="n">
        <v>777915</v>
      </c>
      <c r="L679" s="32" t="n">
        <v>2015005185</v>
      </c>
      <c r="M679" s="33" t="n">
        <v>43465</v>
      </c>
      <c r="N679" s="34" t="n">
        <v>37.3333333333333</v>
      </c>
      <c r="O679" s="35" t="n">
        <v>0.2</v>
      </c>
      <c r="P679" s="36" t="n">
        <v>0.0166666666666667</v>
      </c>
      <c r="Q679" s="37" t="n">
        <v>5.33333333333333</v>
      </c>
      <c r="R679" s="38" t="n">
        <v>42.6666666666667</v>
      </c>
      <c r="S679" s="39" t="n">
        <v>277.333333333333</v>
      </c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MG679" s="0"/>
      <c r="AMH679" s="0"/>
      <c r="AMI679" s="0"/>
      <c r="AMJ679" s="0"/>
    </row>
    <row r="680" s="4" customFormat="true" ht="35.6" hidden="false" customHeight="false" outlineLevel="0" collapsed="false">
      <c r="A680" s="23" t="s">
        <v>21</v>
      </c>
      <c r="B680" s="24" t="n">
        <v>11086</v>
      </c>
      <c r="C680" s="25" t="n">
        <f aca="false">VLOOKUP(B680,[1]Planilha8!$X$4:$Y$6629,2,0)</f>
        <v>2042497</v>
      </c>
      <c r="D680" s="26" t="s">
        <v>171</v>
      </c>
      <c r="E680" s="26" t="str">
        <f aca="false">VLOOKUP(B680,[1]Planilha8!$X$4:$Z$6629,3,0)</f>
        <v>ASTEC</v>
      </c>
      <c r="F680" s="26" t="str">
        <f aca="false">VLOOKUP(B680,[1]Planilha8!$X$4:$AD$6629,7,0)</f>
        <v>BOM</v>
      </c>
      <c r="G680" s="27" t="n">
        <v>43236</v>
      </c>
      <c r="H680" s="28" t="n">
        <v>320</v>
      </c>
      <c r="I680" s="29" t="s">
        <v>23</v>
      </c>
      <c r="J680" s="30" t="s">
        <v>170</v>
      </c>
      <c r="K680" s="31" t="n">
        <v>777915</v>
      </c>
      <c r="L680" s="32" t="n">
        <v>2015005185</v>
      </c>
      <c r="M680" s="33" t="n">
        <v>43465</v>
      </c>
      <c r="N680" s="34" t="n">
        <v>37.3333333333333</v>
      </c>
      <c r="O680" s="35" t="n">
        <v>0.2</v>
      </c>
      <c r="P680" s="36" t="n">
        <v>0.0166666666666667</v>
      </c>
      <c r="Q680" s="37" t="n">
        <v>5.33333333333333</v>
      </c>
      <c r="R680" s="38" t="n">
        <v>42.6666666666667</v>
      </c>
      <c r="S680" s="39" t="n">
        <v>277.333333333333</v>
      </c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MG680" s="0"/>
      <c r="AMH680" s="0"/>
      <c r="AMI680" s="0"/>
      <c r="AMJ680" s="0"/>
    </row>
    <row r="681" s="4" customFormat="true" ht="35.6" hidden="false" customHeight="false" outlineLevel="0" collapsed="false">
      <c r="A681" s="23" t="s">
        <v>21</v>
      </c>
      <c r="B681" s="24" t="n">
        <v>11087</v>
      </c>
      <c r="C681" s="25" t="n">
        <f aca="false">VLOOKUP(B681,[1]Planilha8!$X$4:$Y$6629,2,0)</f>
        <v>2042498</v>
      </c>
      <c r="D681" s="26" t="s">
        <v>171</v>
      </c>
      <c r="E681" s="26" t="str">
        <f aca="false">VLOOKUP(B681,[1]Planilha8!$X$4:$Z$6629,3,0)</f>
        <v>ASTEC</v>
      </c>
      <c r="F681" s="26" t="str">
        <f aca="false">VLOOKUP(B681,[1]Planilha8!$X$4:$AD$6629,7,0)</f>
        <v>BOM</v>
      </c>
      <c r="G681" s="27" t="n">
        <v>43236</v>
      </c>
      <c r="H681" s="28" t="n">
        <v>320</v>
      </c>
      <c r="I681" s="29" t="s">
        <v>23</v>
      </c>
      <c r="J681" s="30" t="s">
        <v>170</v>
      </c>
      <c r="K681" s="31" t="n">
        <v>777915</v>
      </c>
      <c r="L681" s="32" t="n">
        <v>2015005185</v>
      </c>
      <c r="M681" s="33" t="n">
        <v>43465</v>
      </c>
      <c r="N681" s="34" t="n">
        <v>37.3333333333333</v>
      </c>
      <c r="O681" s="35" t="n">
        <v>0.2</v>
      </c>
      <c r="P681" s="36" t="n">
        <v>0.0166666666666667</v>
      </c>
      <c r="Q681" s="37" t="n">
        <v>5.33333333333333</v>
      </c>
      <c r="R681" s="38" t="n">
        <v>42.6666666666667</v>
      </c>
      <c r="S681" s="39" t="n">
        <v>277.333333333333</v>
      </c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MG681" s="0"/>
      <c r="AMH681" s="0"/>
      <c r="AMI681" s="0"/>
      <c r="AMJ681" s="0"/>
    </row>
    <row r="682" s="4" customFormat="true" ht="35.6" hidden="false" customHeight="false" outlineLevel="0" collapsed="false">
      <c r="A682" s="23" t="s">
        <v>21</v>
      </c>
      <c r="B682" s="24" t="n">
        <v>11088</v>
      </c>
      <c r="C682" s="25" t="n">
        <f aca="false">VLOOKUP(B682,[1]Planilha8!$X$4:$Y$6629,2,0)</f>
        <v>2042499</v>
      </c>
      <c r="D682" s="26" t="s">
        <v>171</v>
      </c>
      <c r="E682" s="26" t="str">
        <f aca="false">VLOOKUP(B682,[1]Planilha8!$X$4:$Z$6629,3,0)</f>
        <v>ASTEC</v>
      </c>
      <c r="F682" s="26" t="str">
        <f aca="false">VLOOKUP(B682,[1]Planilha8!$X$4:$AD$6629,7,0)</f>
        <v>BOM</v>
      </c>
      <c r="G682" s="27" t="n">
        <v>43236</v>
      </c>
      <c r="H682" s="28" t="n">
        <v>320</v>
      </c>
      <c r="I682" s="29" t="s">
        <v>23</v>
      </c>
      <c r="J682" s="30" t="s">
        <v>170</v>
      </c>
      <c r="K682" s="31" t="n">
        <v>777915</v>
      </c>
      <c r="L682" s="32" t="n">
        <v>2015005185</v>
      </c>
      <c r="M682" s="33" t="n">
        <v>43465</v>
      </c>
      <c r="N682" s="34" t="n">
        <v>37.3333333333333</v>
      </c>
      <c r="O682" s="35" t="n">
        <v>0.2</v>
      </c>
      <c r="P682" s="36" t="n">
        <v>0.0166666666666667</v>
      </c>
      <c r="Q682" s="37" t="n">
        <v>5.33333333333333</v>
      </c>
      <c r="R682" s="38" t="n">
        <v>42.6666666666667</v>
      </c>
      <c r="S682" s="39" t="n">
        <v>277.333333333333</v>
      </c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MG682" s="0"/>
      <c r="AMH682" s="0"/>
      <c r="AMI682" s="0"/>
      <c r="AMJ682" s="0"/>
    </row>
    <row r="683" s="4" customFormat="true" ht="35.6" hidden="false" customHeight="false" outlineLevel="0" collapsed="false">
      <c r="A683" s="23" t="s">
        <v>21</v>
      </c>
      <c r="B683" s="24" t="n">
        <v>11089</v>
      </c>
      <c r="C683" s="25" t="n">
        <f aca="false">VLOOKUP(B683,[1]Planilha8!$X$4:$Y$6629,2,0)</f>
        <v>2042500</v>
      </c>
      <c r="D683" s="26" t="s">
        <v>171</v>
      </c>
      <c r="E683" s="26" t="str">
        <f aca="false">VLOOKUP(B683,[1]Planilha8!$X$4:$Z$6629,3,0)</f>
        <v>ASTEC</v>
      </c>
      <c r="F683" s="26" t="str">
        <f aca="false">VLOOKUP(B683,[1]Planilha8!$X$4:$AD$6629,7,0)</f>
        <v>BOM</v>
      </c>
      <c r="G683" s="27" t="n">
        <v>43236</v>
      </c>
      <c r="H683" s="28" t="n">
        <v>320</v>
      </c>
      <c r="I683" s="29" t="s">
        <v>23</v>
      </c>
      <c r="J683" s="30" t="s">
        <v>170</v>
      </c>
      <c r="K683" s="31" t="n">
        <v>777915</v>
      </c>
      <c r="L683" s="32" t="n">
        <v>2015005185</v>
      </c>
      <c r="M683" s="33" t="n">
        <v>43465</v>
      </c>
      <c r="N683" s="34" t="n">
        <v>37.3333333333333</v>
      </c>
      <c r="O683" s="35" t="n">
        <v>0.2</v>
      </c>
      <c r="P683" s="36" t="n">
        <v>0.0166666666666667</v>
      </c>
      <c r="Q683" s="37" t="n">
        <v>5.33333333333333</v>
      </c>
      <c r="R683" s="38" t="n">
        <v>42.6666666666667</v>
      </c>
      <c r="S683" s="39" t="n">
        <v>277.333333333333</v>
      </c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MG683" s="0"/>
      <c r="AMH683" s="0"/>
      <c r="AMI683" s="0"/>
      <c r="AMJ683" s="0"/>
    </row>
    <row r="684" s="4" customFormat="true" ht="35.6" hidden="false" customHeight="false" outlineLevel="0" collapsed="false">
      <c r="A684" s="23" t="s">
        <v>21</v>
      </c>
      <c r="B684" s="24" t="n">
        <v>11090</v>
      </c>
      <c r="C684" s="25" t="n">
        <f aca="false">VLOOKUP(B684,[1]Planilha8!$X$4:$Y$6629,2,0)</f>
        <v>2042501</v>
      </c>
      <c r="D684" s="26" t="s">
        <v>171</v>
      </c>
      <c r="E684" s="26" t="str">
        <f aca="false">VLOOKUP(B684,[1]Planilha8!$X$4:$Z$6629,3,0)</f>
        <v>FATURAMENTO</v>
      </c>
      <c r="F684" s="26" t="str">
        <f aca="false">VLOOKUP(B684,[1]Planilha8!$X$4:$AD$6629,7,0)</f>
        <v>BOM</v>
      </c>
      <c r="G684" s="27" t="n">
        <v>43236</v>
      </c>
      <c r="H684" s="28" t="n">
        <v>320</v>
      </c>
      <c r="I684" s="29" t="s">
        <v>23</v>
      </c>
      <c r="J684" s="30" t="s">
        <v>170</v>
      </c>
      <c r="K684" s="31" t="n">
        <v>777915</v>
      </c>
      <c r="L684" s="32" t="n">
        <v>2015005185</v>
      </c>
      <c r="M684" s="33" t="n">
        <v>43465</v>
      </c>
      <c r="N684" s="34" t="n">
        <v>37.3333333333333</v>
      </c>
      <c r="O684" s="35" t="n">
        <v>0.2</v>
      </c>
      <c r="P684" s="36" t="n">
        <v>0.0166666666666667</v>
      </c>
      <c r="Q684" s="37" t="n">
        <v>5.33333333333333</v>
      </c>
      <c r="R684" s="38" t="n">
        <v>42.6666666666667</v>
      </c>
      <c r="S684" s="39" t="n">
        <v>277.333333333333</v>
      </c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MG684" s="0"/>
      <c r="AMH684" s="0"/>
      <c r="AMI684" s="0"/>
      <c r="AMJ684" s="0"/>
    </row>
    <row r="685" s="4" customFormat="true" ht="35.6" hidden="false" customHeight="false" outlineLevel="0" collapsed="false">
      <c r="A685" s="23" t="s">
        <v>21</v>
      </c>
      <c r="B685" s="24" t="n">
        <v>11091</v>
      </c>
      <c r="C685" s="25" t="n">
        <f aca="false">VLOOKUP(B685,[1]Planilha8!$X$4:$Y$6629,2,0)</f>
        <v>2042502</v>
      </c>
      <c r="D685" s="26" t="s">
        <v>171</v>
      </c>
      <c r="E685" s="26" t="str">
        <f aca="false">VLOOKUP(B685,[1]Planilha8!$X$4:$Z$6629,3,0)</f>
        <v>FATURAMENTO</v>
      </c>
      <c r="F685" s="26" t="str">
        <f aca="false">VLOOKUP(B685,[1]Planilha8!$X$4:$AD$6629,7,0)</f>
        <v>BOM</v>
      </c>
      <c r="G685" s="27" t="n">
        <v>43236</v>
      </c>
      <c r="H685" s="28" t="n">
        <v>320</v>
      </c>
      <c r="I685" s="29" t="s">
        <v>23</v>
      </c>
      <c r="J685" s="30" t="s">
        <v>170</v>
      </c>
      <c r="K685" s="31" t="n">
        <v>777915</v>
      </c>
      <c r="L685" s="32" t="n">
        <v>2015005185</v>
      </c>
      <c r="M685" s="33" t="n">
        <v>43465</v>
      </c>
      <c r="N685" s="34" t="n">
        <v>37.3333333333333</v>
      </c>
      <c r="O685" s="35" t="n">
        <v>0.2</v>
      </c>
      <c r="P685" s="36" t="n">
        <v>0.0166666666666667</v>
      </c>
      <c r="Q685" s="37" t="n">
        <v>5.33333333333333</v>
      </c>
      <c r="R685" s="38" t="n">
        <v>42.6666666666667</v>
      </c>
      <c r="S685" s="39" t="n">
        <v>277.333333333333</v>
      </c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MG685" s="0"/>
      <c r="AMH685" s="0"/>
      <c r="AMI685" s="0"/>
      <c r="AMJ685" s="0"/>
    </row>
    <row r="686" s="4" customFormat="true" ht="35.6" hidden="false" customHeight="false" outlineLevel="0" collapsed="false">
      <c r="A686" s="23" t="s">
        <v>21</v>
      </c>
      <c r="B686" s="24" t="n">
        <v>11092</v>
      </c>
      <c r="C686" s="25" t="n">
        <f aca="false">VLOOKUP(B686,[1]Planilha8!$X$4:$Y$6629,2,0)</f>
        <v>2042503</v>
      </c>
      <c r="D686" s="26" t="s">
        <v>171</v>
      </c>
      <c r="E686" s="26" t="str">
        <f aca="false">VLOOKUP(B686,[1]Planilha8!$X$4:$Z$6629,3,0)</f>
        <v>ASTEC</v>
      </c>
      <c r="F686" s="26" t="str">
        <f aca="false">VLOOKUP(B686,[1]Planilha8!$X$4:$AD$6629,7,0)</f>
        <v>BOM</v>
      </c>
      <c r="G686" s="27" t="n">
        <v>43236</v>
      </c>
      <c r="H686" s="28" t="n">
        <v>320</v>
      </c>
      <c r="I686" s="29" t="s">
        <v>23</v>
      </c>
      <c r="J686" s="30" t="s">
        <v>170</v>
      </c>
      <c r="K686" s="31" t="n">
        <v>777915</v>
      </c>
      <c r="L686" s="32" t="n">
        <v>2015005185</v>
      </c>
      <c r="M686" s="33" t="n">
        <v>43465</v>
      </c>
      <c r="N686" s="34" t="n">
        <v>37.3333333333333</v>
      </c>
      <c r="O686" s="35" t="n">
        <v>0.2</v>
      </c>
      <c r="P686" s="36" t="n">
        <v>0.0166666666666667</v>
      </c>
      <c r="Q686" s="37" t="n">
        <v>5.33333333333333</v>
      </c>
      <c r="R686" s="38" t="n">
        <v>42.6666666666667</v>
      </c>
      <c r="S686" s="39" t="n">
        <v>277.333333333333</v>
      </c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MG686" s="0"/>
      <c r="AMH686" s="0"/>
      <c r="AMI686" s="0"/>
      <c r="AMJ686" s="0"/>
    </row>
    <row r="687" s="4" customFormat="true" ht="35.6" hidden="false" customHeight="false" outlineLevel="0" collapsed="false">
      <c r="A687" s="23" t="s">
        <v>21</v>
      </c>
      <c r="B687" s="24" t="n">
        <v>11093</v>
      </c>
      <c r="C687" s="25" t="n">
        <f aca="false">VLOOKUP(B687,[1]Planilha8!$X$4:$Y$6629,2,0)</f>
        <v>2042504</v>
      </c>
      <c r="D687" s="26" t="s">
        <v>171</v>
      </c>
      <c r="E687" s="26" t="str">
        <f aca="false">VLOOKUP(B687,[1]Planilha8!$X$4:$Z$6629,3,0)</f>
        <v>ASTEC</v>
      </c>
      <c r="F687" s="26" t="str">
        <f aca="false">VLOOKUP(B687,[1]Planilha8!$X$4:$AD$6629,7,0)</f>
        <v>BOM</v>
      </c>
      <c r="G687" s="27" t="n">
        <v>43236</v>
      </c>
      <c r="H687" s="28" t="n">
        <v>320</v>
      </c>
      <c r="I687" s="29" t="s">
        <v>23</v>
      </c>
      <c r="J687" s="30" t="s">
        <v>170</v>
      </c>
      <c r="K687" s="31" t="n">
        <v>777915</v>
      </c>
      <c r="L687" s="32" t="n">
        <v>2015005185</v>
      </c>
      <c r="M687" s="33" t="n">
        <v>43465</v>
      </c>
      <c r="N687" s="34" t="n">
        <v>37.3333333333333</v>
      </c>
      <c r="O687" s="35" t="n">
        <v>0.2</v>
      </c>
      <c r="P687" s="36" t="n">
        <v>0.0166666666666667</v>
      </c>
      <c r="Q687" s="37" t="n">
        <v>5.33333333333333</v>
      </c>
      <c r="R687" s="38" t="n">
        <v>42.6666666666667</v>
      </c>
      <c r="S687" s="39" t="n">
        <v>277.333333333333</v>
      </c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MG687" s="0"/>
      <c r="AMH687" s="0"/>
      <c r="AMI687" s="0"/>
      <c r="AMJ687" s="0"/>
    </row>
    <row r="688" s="4" customFormat="true" ht="35.6" hidden="false" customHeight="false" outlineLevel="0" collapsed="false">
      <c r="A688" s="23" t="s">
        <v>21</v>
      </c>
      <c r="B688" s="24" t="n">
        <v>11094</v>
      </c>
      <c r="C688" s="25" t="n">
        <f aca="false">VLOOKUP(B688,[1]Planilha8!$X$4:$Y$6629,2,0)</f>
        <v>2042505</v>
      </c>
      <c r="D688" s="26" t="s">
        <v>171</v>
      </c>
      <c r="E688" s="26" t="str">
        <f aca="false">VLOOKUP(B688,[1]Planilha8!$X$4:$Z$6629,3,0)</f>
        <v>ASTEC</v>
      </c>
      <c r="F688" s="26" t="str">
        <f aca="false">VLOOKUP(B688,[1]Planilha8!$X$4:$AD$6629,7,0)</f>
        <v>BOM</v>
      </c>
      <c r="G688" s="27" t="n">
        <v>43236</v>
      </c>
      <c r="H688" s="28" t="n">
        <v>320</v>
      </c>
      <c r="I688" s="29" t="s">
        <v>23</v>
      </c>
      <c r="J688" s="30" t="s">
        <v>170</v>
      </c>
      <c r="K688" s="31" t="n">
        <v>777915</v>
      </c>
      <c r="L688" s="32" t="n">
        <v>2015005185</v>
      </c>
      <c r="M688" s="33" t="n">
        <v>43465</v>
      </c>
      <c r="N688" s="34" t="n">
        <v>37.3333333333333</v>
      </c>
      <c r="O688" s="35" t="n">
        <v>0.2</v>
      </c>
      <c r="P688" s="36" t="n">
        <v>0.0166666666666667</v>
      </c>
      <c r="Q688" s="37" t="n">
        <v>5.33333333333333</v>
      </c>
      <c r="R688" s="38" t="n">
        <v>42.6666666666667</v>
      </c>
      <c r="S688" s="39" t="n">
        <v>277.333333333333</v>
      </c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MG688" s="0"/>
      <c r="AMH688" s="0"/>
      <c r="AMI688" s="0"/>
      <c r="AMJ688" s="0"/>
    </row>
    <row r="689" s="4" customFormat="true" ht="35.6" hidden="false" customHeight="false" outlineLevel="0" collapsed="false">
      <c r="A689" s="23" t="s">
        <v>21</v>
      </c>
      <c r="B689" s="24" t="n">
        <v>11095</v>
      </c>
      <c r="C689" s="25" t="n">
        <f aca="false">VLOOKUP(B689,[1]Planilha8!$X$4:$Y$6629,2,0)</f>
        <v>2042506</v>
      </c>
      <c r="D689" s="26" t="s">
        <v>171</v>
      </c>
      <c r="E689" s="26" t="str">
        <f aca="false">VLOOKUP(B689,[1]Planilha8!$X$4:$Z$6629,3,0)</f>
        <v>ASTEC</v>
      </c>
      <c r="F689" s="26" t="str">
        <f aca="false">VLOOKUP(B689,[1]Planilha8!$X$4:$AD$6629,7,0)</f>
        <v>BOM</v>
      </c>
      <c r="G689" s="27" t="n">
        <v>43236</v>
      </c>
      <c r="H689" s="28" t="n">
        <v>320</v>
      </c>
      <c r="I689" s="29" t="s">
        <v>23</v>
      </c>
      <c r="J689" s="30" t="s">
        <v>170</v>
      </c>
      <c r="K689" s="31" t="n">
        <v>777915</v>
      </c>
      <c r="L689" s="32" t="n">
        <v>2015005185</v>
      </c>
      <c r="M689" s="33" t="n">
        <v>43465</v>
      </c>
      <c r="N689" s="34" t="n">
        <v>37.3333333333333</v>
      </c>
      <c r="O689" s="35" t="n">
        <v>0.2</v>
      </c>
      <c r="P689" s="36" t="n">
        <v>0.0166666666666667</v>
      </c>
      <c r="Q689" s="37" t="n">
        <v>5.33333333333333</v>
      </c>
      <c r="R689" s="38" t="n">
        <v>42.6666666666667</v>
      </c>
      <c r="S689" s="39" t="n">
        <v>277.333333333333</v>
      </c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MG689" s="0"/>
      <c r="AMH689" s="0"/>
      <c r="AMI689" s="0"/>
      <c r="AMJ689" s="0"/>
    </row>
    <row r="690" s="4" customFormat="true" ht="35.6" hidden="false" customHeight="false" outlineLevel="0" collapsed="false">
      <c r="A690" s="23" t="s">
        <v>21</v>
      </c>
      <c r="B690" s="24" t="n">
        <v>11096</v>
      </c>
      <c r="C690" s="25" t="n">
        <f aca="false">VLOOKUP(B690,[1]Planilha8!$X$4:$Y$6629,2,0)</f>
        <v>2042507</v>
      </c>
      <c r="D690" s="26" t="s">
        <v>171</v>
      </c>
      <c r="E690" s="26" t="str">
        <f aca="false">VLOOKUP(B690,[1]Planilha8!$X$4:$Z$6629,3,0)</f>
        <v>ASTEC</v>
      </c>
      <c r="F690" s="26" t="str">
        <f aca="false">VLOOKUP(B690,[1]Planilha8!$X$4:$AD$6629,7,0)</f>
        <v>BOM</v>
      </c>
      <c r="G690" s="27" t="n">
        <v>43236</v>
      </c>
      <c r="H690" s="28" t="n">
        <v>320</v>
      </c>
      <c r="I690" s="29" t="s">
        <v>23</v>
      </c>
      <c r="J690" s="30" t="s">
        <v>170</v>
      </c>
      <c r="K690" s="31" t="n">
        <v>777915</v>
      </c>
      <c r="L690" s="32" t="n">
        <v>2015005185</v>
      </c>
      <c r="M690" s="33" t="n">
        <v>43465</v>
      </c>
      <c r="N690" s="34" t="n">
        <v>37.3333333333333</v>
      </c>
      <c r="O690" s="35" t="n">
        <v>0.2</v>
      </c>
      <c r="P690" s="36" t="n">
        <v>0.0166666666666667</v>
      </c>
      <c r="Q690" s="37" t="n">
        <v>5.33333333333333</v>
      </c>
      <c r="R690" s="38" t="n">
        <v>42.6666666666667</v>
      </c>
      <c r="S690" s="39" t="n">
        <v>277.333333333333</v>
      </c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MG690" s="0"/>
      <c r="AMH690" s="0"/>
      <c r="AMI690" s="0"/>
      <c r="AMJ690" s="0"/>
    </row>
    <row r="691" s="4" customFormat="true" ht="58.1" hidden="false" customHeight="false" outlineLevel="0" collapsed="false">
      <c r="A691" s="23" t="s">
        <v>21</v>
      </c>
      <c r="B691" s="24" t="n">
        <v>11126</v>
      </c>
      <c r="C691" s="25" t="n">
        <f aca="false">VLOOKUP(B691,[1]Planilha8!$X$4:$Y$6629,2,0)</f>
        <v>2042458</v>
      </c>
      <c r="D691" s="26" t="s">
        <v>187</v>
      </c>
      <c r="E691" s="26" t="str">
        <f aca="false">VLOOKUP(B691,[1]Planilha8!$X$4:$Z$6629,3,0)</f>
        <v>AUDITÓRIO LUIZ RASSI – HGG</v>
      </c>
      <c r="F691" s="26" t="str">
        <f aca="false">VLOOKUP(B691,[1]Planilha8!$X$4:$AD$6629,7,0)</f>
        <v>BOM</v>
      </c>
      <c r="G691" s="27" t="n">
        <v>43236</v>
      </c>
      <c r="H691" s="28" t="n">
        <v>5400</v>
      </c>
      <c r="I691" s="29" t="s">
        <v>23</v>
      </c>
      <c r="J691" s="30" t="s">
        <v>191</v>
      </c>
      <c r="K691" s="31" t="n">
        <v>6</v>
      </c>
      <c r="L691" s="32" t="n">
        <v>2018001523</v>
      </c>
      <c r="M691" s="33" t="n">
        <v>43465</v>
      </c>
      <c r="N691" s="34" t="n">
        <v>1039.5</v>
      </c>
      <c r="O691" s="35" t="n">
        <v>0.33</v>
      </c>
      <c r="P691" s="36" t="n">
        <v>0.0275</v>
      </c>
      <c r="Q691" s="37" t="n">
        <v>148.5</v>
      </c>
      <c r="R691" s="38" t="n">
        <v>1188</v>
      </c>
      <c r="S691" s="39" t="n">
        <v>4212</v>
      </c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MG691" s="0"/>
      <c r="AMH691" s="0"/>
      <c r="AMI691" s="0"/>
      <c r="AMJ691" s="0"/>
    </row>
    <row r="692" s="4" customFormat="true" ht="58.1" hidden="false" customHeight="false" outlineLevel="0" collapsed="false">
      <c r="A692" s="23" t="s">
        <v>21</v>
      </c>
      <c r="B692" s="24" t="n">
        <v>11127</v>
      </c>
      <c r="C692" s="25" t="n">
        <f aca="false">VLOOKUP(B692,[1]Planilha8!$X$4:$Y$6629,2,0)</f>
        <v>2042459</v>
      </c>
      <c r="D692" s="26" t="s">
        <v>187</v>
      </c>
      <c r="E692" s="26" t="str">
        <f aca="false">VLOOKUP(B692,[1]Planilha8!$X$4:$Z$6629,3,0)</f>
        <v>AUDITÓRIO LUIZ RASSI – HGG</v>
      </c>
      <c r="F692" s="26" t="str">
        <f aca="false">VLOOKUP(B692,[1]Planilha8!$X$4:$AD$6629,7,0)</f>
        <v>BOM</v>
      </c>
      <c r="G692" s="27" t="n">
        <v>43236</v>
      </c>
      <c r="H692" s="28" t="n">
        <v>3500</v>
      </c>
      <c r="I692" s="29" t="s">
        <v>23</v>
      </c>
      <c r="J692" s="30" t="s">
        <v>191</v>
      </c>
      <c r="K692" s="31" t="n">
        <v>4</v>
      </c>
      <c r="L692" s="32" t="n">
        <v>2018001523</v>
      </c>
      <c r="M692" s="33" t="n">
        <v>43465</v>
      </c>
      <c r="N692" s="34" t="n">
        <v>673.75</v>
      </c>
      <c r="O692" s="35" t="n">
        <v>0.33</v>
      </c>
      <c r="P692" s="36" t="n">
        <v>0.0275</v>
      </c>
      <c r="Q692" s="37" t="n">
        <v>96.25</v>
      </c>
      <c r="R692" s="38" t="n">
        <v>770</v>
      </c>
      <c r="S692" s="39" t="n">
        <v>2730</v>
      </c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MG692" s="0"/>
      <c r="AMH692" s="0"/>
      <c r="AMI692" s="0"/>
      <c r="AMJ692" s="0"/>
    </row>
    <row r="693" s="4" customFormat="true" ht="35.6" hidden="false" customHeight="false" outlineLevel="0" collapsed="false">
      <c r="A693" s="23" t="s">
        <v>21</v>
      </c>
      <c r="B693" s="24" t="n">
        <v>9835</v>
      </c>
      <c r="C693" s="25" t="n">
        <f aca="false">VLOOKUP(B693,[1]Planilha8!$X$4:$Y$6629,2,0)</f>
        <v>2042514</v>
      </c>
      <c r="D693" s="26" t="s">
        <v>148</v>
      </c>
      <c r="E693" s="26" t="str">
        <f aca="false">VLOOKUP(B693,[1]Planilha8!$X$4:$Z$6629,3,0)</f>
        <v>ASTEC</v>
      </c>
      <c r="F693" s="26" t="str">
        <f aca="false">VLOOKUP(B693,[1]Planilha8!$X$4:$AD$6629,7,0)</f>
        <v>BOM</v>
      </c>
      <c r="G693" s="27" t="n">
        <v>43250</v>
      </c>
      <c r="H693" s="28" t="n">
        <v>649</v>
      </c>
      <c r="I693" s="29" t="s">
        <v>23</v>
      </c>
      <c r="J693" s="30" t="s">
        <v>123</v>
      </c>
      <c r="K693" s="31" t="n">
        <v>15956</v>
      </c>
      <c r="L693" s="32" t="n">
        <v>2017005922</v>
      </c>
      <c r="M693" s="33" t="n">
        <v>43465</v>
      </c>
      <c r="N693" s="34" t="n">
        <v>189.291666666667</v>
      </c>
      <c r="O693" s="35" t="n">
        <v>0.5</v>
      </c>
      <c r="P693" s="36" t="n">
        <v>0.0416666666666667</v>
      </c>
      <c r="Q693" s="37" t="n">
        <v>27.0416666666667</v>
      </c>
      <c r="R693" s="38" t="n">
        <v>216.333333333333</v>
      </c>
      <c r="S693" s="39" t="n">
        <v>432.666666666667</v>
      </c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MG693" s="0"/>
      <c r="AMH693" s="0"/>
      <c r="AMI693" s="0"/>
      <c r="AMJ693" s="0"/>
    </row>
    <row r="694" s="4" customFormat="true" ht="35.6" hidden="false" customHeight="false" outlineLevel="0" collapsed="false">
      <c r="A694" s="23" t="s">
        <v>21</v>
      </c>
      <c r="B694" s="24" t="n">
        <v>9836</v>
      </c>
      <c r="C694" s="25" t="n">
        <f aca="false">VLOOKUP(B694,[1]Planilha8!$X$4:$Y$6629,2,0)</f>
        <v>2042515</v>
      </c>
      <c r="D694" s="26" t="s">
        <v>148</v>
      </c>
      <c r="E694" s="26" t="str">
        <f aca="false">VLOOKUP(B694,[1]Planilha8!$X$4:$Z$6629,3,0)</f>
        <v>ASTEC</v>
      </c>
      <c r="F694" s="26" t="str">
        <f aca="false">VLOOKUP(B694,[1]Planilha8!$X$4:$AD$6629,7,0)</f>
        <v>BOM</v>
      </c>
      <c r="G694" s="27" t="n">
        <v>43250</v>
      </c>
      <c r="H694" s="28" t="n">
        <v>649</v>
      </c>
      <c r="I694" s="29" t="s">
        <v>23</v>
      </c>
      <c r="J694" s="30" t="s">
        <v>123</v>
      </c>
      <c r="K694" s="31" t="n">
        <v>15956</v>
      </c>
      <c r="L694" s="32" t="n">
        <v>2017005922</v>
      </c>
      <c r="M694" s="33" t="n">
        <v>43465</v>
      </c>
      <c r="N694" s="34" t="n">
        <v>189.291666666667</v>
      </c>
      <c r="O694" s="35" t="n">
        <v>0.5</v>
      </c>
      <c r="P694" s="36" t="n">
        <v>0.0416666666666667</v>
      </c>
      <c r="Q694" s="37" t="n">
        <v>27.0416666666667</v>
      </c>
      <c r="R694" s="38" t="n">
        <v>216.333333333333</v>
      </c>
      <c r="S694" s="39" t="n">
        <v>432.666666666667</v>
      </c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MG694" s="0"/>
      <c r="AMH694" s="0"/>
      <c r="AMI694" s="0"/>
      <c r="AMJ694" s="0"/>
    </row>
    <row r="695" s="4" customFormat="true" ht="35.6" hidden="false" customHeight="false" outlineLevel="0" collapsed="false">
      <c r="A695" s="23" t="s">
        <v>21</v>
      </c>
      <c r="B695" s="24" t="n">
        <v>9837</v>
      </c>
      <c r="C695" s="25" t="n">
        <f aca="false">VLOOKUP(B695,[1]Planilha8!$X$4:$Y$6629,2,0)</f>
        <v>2042516</v>
      </c>
      <c r="D695" s="26" t="s">
        <v>148</v>
      </c>
      <c r="E695" s="26" t="str">
        <f aca="false">VLOOKUP(B695,[1]Planilha8!$X$4:$Z$6629,3,0)</f>
        <v>PORTARIA "A"</v>
      </c>
      <c r="F695" s="26" t="str">
        <f aca="false">VLOOKUP(B695,[1]Planilha8!$X$4:$AD$6629,7,0)</f>
        <v>BOM</v>
      </c>
      <c r="G695" s="27" t="n">
        <v>43250</v>
      </c>
      <c r="H695" s="28" t="n">
        <v>649</v>
      </c>
      <c r="I695" s="29" t="s">
        <v>23</v>
      </c>
      <c r="J695" s="30" t="s">
        <v>123</v>
      </c>
      <c r="K695" s="31" t="n">
        <v>15956</v>
      </c>
      <c r="L695" s="32" t="n">
        <v>2017005922</v>
      </c>
      <c r="M695" s="33" t="n">
        <v>43465</v>
      </c>
      <c r="N695" s="34" t="n">
        <v>189.291666666667</v>
      </c>
      <c r="O695" s="35" t="n">
        <v>0.5</v>
      </c>
      <c r="P695" s="36" t="n">
        <v>0.0416666666666667</v>
      </c>
      <c r="Q695" s="37" t="n">
        <v>27.0416666666667</v>
      </c>
      <c r="R695" s="38" t="n">
        <v>216.333333333333</v>
      </c>
      <c r="S695" s="39" t="n">
        <v>432.666666666667</v>
      </c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MG695" s="0"/>
      <c r="AMH695" s="0"/>
      <c r="AMI695" s="0"/>
      <c r="AMJ695" s="0"/>
    </row>
    <row r="696" s="4" customFormat="true" ht="35.6" hidden="false" customHeight="false" outlineLevel="0" collapsed="false">
      <c r="A696" s="23" t="s">
        <v>21</v>
      </c>
      <c r="B696" s="24" t="n">
        <v>9838</v>
      </c>
      <c r="C696" s="25" t="n">
        <f aca="false">VLOOKUP(B696,[1]Planilha8!$X$4:$Y$6629,2,0)</f>
        <v>2042517</v>
      </c>
      <c r="D696" s="26" t="s">
        <v>148</v>
      </c>
      <c r="E696" s="26" t="str">
        <f aca="false">VLOOKUP(B696,[1]Planilha8!$X$4:$Z$6629,3,0)</f>
        <v>ASTEC</v>
      </c>
      <c r="F696" s="26" t="str">
        <f aca="false">VLOOKUP(B696,[1]Planilha8!$X$4:$AD$6629,7,0)</f>
        <v>BOM</v>
      </c>
      <c r="G696" s="27" t="n">
        <v>43250</v>
      </c>
      <c r="H696" s="28" t="n">
        <v>649</v>
      </c>
      <c r="I696" s="29" t="s">
        <v>23</v>
      </c>
      <c r="J696" s="30" t="s">
        <v>123</v>
      </c>
      <c r="K696" s="31" t="n">
        <v>15956</v>
      </c>
      <c r="L696" s="32" t="n">
        <v>2017005922</v>
      </c>
      <c r="M696" s="33" t="n">
        <v>43465</v>
      </c>
      <c r="N696" s="34" t="n">
        <v>189.291666666667</v>
      </c>
      <c r="O696" s="35" t="n">
        <v>0.5</v>
      </c>
      <c r="P696" s="36" t="n">
        <v>0.0416666666666667</v>
      </c>
      <c r="Q696" s="37" t="n">
        <v>27.0416666666667</v>
      </c>
      <c r="R696" s="38" t="n">
        <v>216.333333333333</v>
      </c>
      <c r="S696" s="39" t="n">
        <v>432.666666666667</v>
      </c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MG696" s="0"/>
      <c r="AMH696" s="0"/>
      <c r="AMI696" s="0"/>
      <c r="AMJ696" s="0"/>
    </row>
    <row r="697" s="4" customFormat="true" ht="35.6" hidden="false" customHeight="false" outlineLevel="0" collapsed="false">
      <c r="A697" s="23" t="s">
        <v>21</v>
      </c>
      <c r="B697" s="24" t="n">
        <v>9839</v>
      </c>
      <c r="C697" s="25" t="n">
        <f aca="false">VLOOKUP(B697,[1]Planilha8!$X$4:$Y$6629,2,0)</f>
        <v>2042518</v>
      </c>
      <c r="D697" s="26" t="s">
        <v>148</v>
      </c>
      <c r="E697" s="26" t="str">
        <f aca="false">VLOOKUP(B697,[1]Planilha8!$X$4:$Z$6629,3,0)</f>
        <v>ASTEC</v>
      </c>
      <c r="F697" s="26" t="str">
        <f aca="false">VLOOKUP(B697,[1]Planilha8!$X$4:$AD$6629,7,0)</f>
        <v>BOM</v>
      </c>
      <c r="G697" s="27" t="n">
        <v>43250</v>
      </c>
      <c r="H697" s="28" t="n">
        <v>649</v>
      </c>
      <c r="I697" s="29" t="s">
        <v>23</v>
      </c>
      <c r="J697" s="30" t="s">
        <v>123</v>
      </c>
      <c r="K697" s="31" t="n">
        <v>15956</v>
      </c>
      <c r="L697" s="32" t="n">
        <v>2017005922</v>
      </c>
      <c r="M697" s="33" t="n">
        <v>43465</v>
      </c>
      <c r="N697" s="34" t="n">
        <v>189.291666666667</v>
      </c>
      <c r="O697" s="35" t="n">
        <v>0.5</v>
      </c>
      <c r="P697" s="36" t="n">
        <v>0.0416666666666667</v>
      </c>
      <c r="Q697" s="37" t="n">
        <v>27.0416666666667</v>
      </c>
      <c r="R697" s="38" t="n">
        <v>216.333333333333</v>
      </c>
      <c r="S697" s="39" t="n">
        <v>432.666666666667</v>
      </c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MG697" s="0"/>
      <c r="AMH697" s="0"/>
      <c r="AMI697" s="0"/>
      <c r="AMJ697" s="0"/>
    </row>
    <row r="698" s="4" customFormat="true" ht="35.6" hidden="false" customHeight="false" outlineLevel="0" collapsed="false">
      <c r="A698" s="23" t="s">
        <v>21</v>
      </c>
      <c r="B698" s="24" t="n">
        <v>9840</v>
      </c>
      <c r="C698" s="25" t="n">
        <f aca="false">VLOOKUP(B698,[1]Planilha8!$X$4:$Y$6629,2,0)</f>
        <v>2042519</v>
      </c>
      <c r="D698" s="26" t="s">
        <v>148</v>
      </c>
      <c r="E698" s="26" t="str">
        <f aca="false">VLOOKUP(B698,[1]Planilha8!$X$4:$Z$6629,3,0)</f>
        <v>ASTEC</v>
      </c>
      <c r="F698" s="26" t="str">
        <f aca="false">VLOOKUP(B698,[1]Planilha8!$X$4:$AD$6629,7,0)</f>
        <v>BOM</v>
      </c>
      <c r="G698" s="27" t="n">
        <v>43250</v>
      </c>
      <c r="H698" s="28" t="n">
        <v>649</v>
      </c>
      <c r="I698" s="29" t="s">
        <v>23</v>
      </c>
      <c r="J698" s="30" t="s">
        <v>123</v>
      </c>
      <c r="K698" s="31" t="n">
        <v>15956</v>
      </c>
      <c r="L698" s="32" t="n">
        <v>2017005922</v>
      </c>
      <c r="M698" s="33" t="n">
        <v>43465</v>
      </c>
      <c r="N698" s="34" t="n">
        <v>189.291666666667</v>
      </c>
      <c r="O698" s="35" t="n">
        <v>0.5</v>
      </c>
      <c r="P698" s="36" t="n">
        <v>0.0416666666666667</v>
      </c>
      <c r="Q698" s="37" t="n">
        <v>27.0416666666667</v>
      </c>
      <c r="R698" s="38" t="n">
        <v>216.333333333333</v>
      </c>
      <c r="S698" s="39" t="n">
        <v>432.666666666667</v>
      </c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MG698" s="0"/>
      <c r="AMH698" s="0"/>
      <c r="AMI698" s="0"/>
      <c r="AMJ698" s="0"/>
    </row>
    <row r="699" s="4" customFormat="true" ht="35.6" hidden="false" customHeight="false" outlineLevel="0" collapsed="false">
      <c r="A699" s="23" t="s">
        <v>21</v>
      </c>
      <c r="B699" s="24" t="n">
        <v>9841</v>
      </c>
      <c r="C699" s="25" t="n">
        <f aca="false">VLOOKUP(B699,[1]Planilha8!$X$4:$Y$6629,2,0)</f>
        <v>2042520</v>
      </c>
      <c r="D699" s="26" t="s">
        <v>148</v>
      </c>
      <c r="E699" s="26" t="str">
        <f aca="false">VLOOKUP(B699,[1]Planilha8!$X$4:$Z$6629,3,0)</f>
        <v>ASTEC</v>
      </c>
      <c r="F699" s="26" t="str">
        <f aca="false">VLOOKUP(B699,[1]Planilha8!$X$4:$AD$6629,7,0)</f>
        <v>BOM</v>
      </c>
      <c r="G699" s="27" t="n">
        <v>43250</v>
      </c>
      <c r="H699" s="28" t="n">
        <v>649</v>
      </c>
      <c r="I699" s="29" t="s">
        <v>23</v>
      </c>
      <c r="J699" s="30" t="s">
        <v>123</v>
      </c>
      <c r="K699" s="31" t="n">
        <v>15956</v>
      </c>
      <c r="L699" s="32" t="n">
        <v>2017005922</v>
      </c>
      <c r="M699" s="33" t="n">
        <v>43465</v>
      </c>
      <c r="N699" s="34" t="n">
        <v>189.291666666667</v>
      </c>
      <c r="O699" s="35" t="n">
        <v>0.5</v>
      </c>
      <c r="P699" s="36" t="n">
        <v>0.0416666666666667</v>
      </c>
      <c r="Q699" s="37" t="n">
        <v>27.0416666666667</v>
      </c>
      <c r="R699" s="38" t="n">
        <v>216.333333333333</v>
      </c>
      <c r="S699" s="39" t="n">
        <v>432.666666666667</v>
      </c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MG699" s="0"/>
      <c r="AMH699" s="0"/>
      <c r="AMI699" s="0"/>
      <c r="AMJ699" s="0"/>
    </row>
    <row r="700" s="4" customFormat="true" ht="35.6" hidden="false" customHeight="false" outlineLevel="0" collapsed="false">
      <c r="A700" s="23" t="s">
        <v>21</v>
      </c>
      <c r="B700" s="24" t="n">
        <v>9842</v>
      </c>
      <c r="C700" s="25" t="n">
        <f aca="false">VLOOKUP(B700,[1]Planilha8!$X$4:$Y$6629,2,0)</f>
        <v>2042521</v>
      </c>
      <c r="D700" s="26" t="s">
        <v>148</v>
      </c>
      <c r="E700" s="26" t="str">
        <f aca="false">VLOOKUP(B700,[1]Planilha8!$X$4:$Z$6629,3,0)</f>
        <v>ASTEC</v>
      </c>
      <c r="F700" s="26" t="str">
        <f aca="false">VLOOKUP(B700,[1]Planilha8!$X$4:$AD$6629,7,0)</f>
        <v>BOM</v>
      </c>
      <c r="G700" s="27" t="n">
        <v>43250</v>
      </c>
      <c r="H700" s="28" t="n">
        <v>649</v>
      </c>
      <c r="I700" s="29" t="s">
        <v>23</v>
      </c>
      <c r="J700" s="30" t="s">
        <v>123</v>
      </c>
      <c r="K700" s="31" t="n">
        <v>15956</v>
      </c>
      <c r="L700" s="32" t="n">
        <v>2017005922</v>
      </c>
      <c r="M700" s="33" t="n">
        <v>43465</v>
      </c>
      <c r="N700" s="34" t="n">
        <v>189.291666666667</v>
      </c>
      <c r="O700" s="35" t="n">
        <v>0.5</v>
      </c>
      <c r="P700" s="36" t="n">
        <v>0.0416666666666667</v>
      </c>
      <c r="Q700" s="37" t="n">
        <v>27.0416666666667</v>
      </c>
      <c r="R700" s="38" t="n">
        <v>216.333333333333</v>
      </c>
      <c r="S700" s="39" t="n">
        <v>432.666666666667</v>
      </c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MG700" s="0"/>
      <c r="AMH700" s="0"/>
      <c r="AMI700" s="0"/>
      <c r="AMJ700" s="0"/>
    </row>
    <row r="701" s="4" customFormat="true" ht="58.1" hidden="false" customHeight="false" outlineLevel="0" collapsed="false">
      <c r="A701" s="23" t="s">
        <v>21</v>
      </c>
      <c r="B701" s="24" t="n">
        <v>11144</v>
      </c>
      <c r="C701" s="25" t="n">
        <f aca="false">VLOOKUP(B701,[1]Planilha8!$X$4:$Y$6629,2,0)</f>
        <v>803088</v>
      </c>
      <c r="D701" s="26" t="s">
        <v>192</v>
      </c>
      <c r="E701" s="26" t="str">
        <f aca="false">VLOOKUP(B701,[1]Planilha8!$X$4:$Z$6629,3,0)</f>
        <v>UNIDADE COLETORA DE SANGUE</v>
      </c>
      <c r="F701" s="26" t="str">
        <f aca="false">VLOOKUP(B701,[1]Planilha8!$X$4:$AD$6629,7,0)</f>
        <v>BOM</v>
      </c>
      <c r="G701" s="27" t="n">
        <v>43255</v>
      </c>
      <c r="H701" s="28" t="n">
        <v>3223.27</v>
      </c>
      <c r="I701" s="29" t="s">
        <v>23</v>
      </c>
      <c r="J701" s="30" t="s">
        <v>193</v>
      </c>
      <c r="K701" s="31" t="n">
        <v>18926</v>
      </c>
      <c r="L701" s="32" t="n">
        <v>2018002272</v>
      </c>
      <c r="M701" s="33" t="n">
        <v>43465</v>
      </c>
      <c r="N701" s="34" t="n">
        <v>531.83955</v>
      </c>
      <c r="O701" s="35" t="n">
        <v>0.33</v>
      </c>
      <c r="P701" s="36" t="n">
        <v>0.0275</v>
      </c>
      <c r="Q701" s="37" t="n">
        <v>88.639925</v>
      </c>
      <c r="R701" s="38" t="n">
        <v>620.479475</v>
      </c>
      <c r="S701" s="39" t="n">
        <v>2602.790525</v>
      </c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MG701" s="0"/>
      <c r="AMH701" s="0"/>
      <c r="AMI701" s="0"/>
      <c r="AMJ701" s="0"/>
    </row>
    <row r="702" s="4" customFormat="true" ht="35.6" hidden="false" customHeight="false" outlineLevel="0" collapsed="false">
      <c r="A702" s="23" t="s">
        <v>21</v>
      </c>
      <c r="B702" s="24" t="n">
        <v>11305</v>
      </c>
      <c r="C702" s="25" t="n">
        <f aca="false">VLOOKUP(B702,[1]Planilha8!$X$4:$Y$6629,2,0)</f>
        <v>802455</v>
      </c>
      <c r="D702" s="26" t="s">
        <v>194</v>
      </c>
      <c r="E702" s="26" t="str">
        <f aca="false">VLOOKUP(B702,[1]Planilha8!$X$4:$Z$6629,3,0)</f>
        <v>CEAD</v>
      </c>
      <c r="F702" s="26" t="str">
        <f aca="false">VLOOKUP(B702,[1]Planilha8!$X$4:$AD$6629,7,0)</f>
        <v>BOM</v>
      </c>
      <c r="G702" s="27" t="n">
        <v>43277</v>
      </c>
      <c r="H702" s="28" t="n">
        <v>520</v>
      </c>
      <c r="I702" s="29" t="s">
        <v>23</v>
      </c>
      <c r="J702" s="30" t="s">
        <v>73</v>
      </c>
      <c r="K702" s="31" t="n">
        <v>119284</v>
      </c>
      <c r="L702" s="32" t="n">
        <v>2018002307</v>
      </c>
      <c r="M702" s="33" t="n">
        <v>43465</v>
      </c>
      <c r="N702" s="34" t="n">
        <v>85.8</v>
      </c>
      <c r="O702" s="35" t="n">
        <v>0.33</v>
      </c>
      <c r="P702" s="36" t="n">
        <v>0.0275</v>
      </c>
      <c r="Q702" s="37" t="n">
        <v>14.3</v>
      </c>
      <c r="R702" s="38" t="n">
        <v>100.1</v>
      </c>
      <c r="S702" s="39" t="n">
        <v>419.9</v>
      </c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MG702" s="0"/>
      <c r="AMH702" s="0"/>
      <c r="AMI702" s="0"/>
      <c r="AMJ702" s="0"/>
    </row>
    <row r="703" s="4" customFormat="true" ht="35.6" hidden="false" customHeight="false" outlineLevel="0" collapsed="false">
      <c r="A703" s="23" t="s">
        <v>21</v>
      </c>
      <c r="B703" s="24" t="n">
        <v>11306</v>
      </c>
      <c r="C703" s="25" t="n">
        <f aca="false">VLOOKUP(B703,[1]Planilha8!$X$4:$Y$6629,2,0)</f>
        <v>802674</v>
      </c>
      <c r="D703" s="26" t="s">
        <v>194</v>
      </c>
      <c r="E703" s="26" t="str">
        <f aca="false">VLOOKUP(B703,[1]Planilha8!$X$4:$Z$6629,3,0)</f>
        <v>CEAD</v>
      </c>
      <c r="F703" s="26" t="str">
        <f aca="false">VLOOKUP(B703,[1]Planilha8!$X$4:$AD$6629,7,0)</f>
        <v>BOM</v>
      </c>
      <c r="G703" s="27" t="n">
        <v>43277</v>
      </c>
      <c r="H703" s="28" t="n">
        <v>520</v>
      </c>
      <c r="I703" s="29" t="s">
        <v>23</v>
      </c>
      <c r="J703" s="30" t="s">
        <v>73</v>
      </c>
      <c r="K703" s="31" t="n">
        <v>119284</v>
      </c>
      <c r="L703" s="32" t="n">
        <v>2018002307</v>
      </c>
      <c r="M703" s="33" t="n">
        <v>43465</v>
      </c>
      <c r="N703" s="34" t="n">
        <v>85.8</v>
      </c>
      <c r="O703" s="35" t="n">
        <v>0.33</v>
      </c>
      <c r="P703" s="36" t="n">
        <v>0.0275</v>
      </c>
      <c r="Q703" s="37" t="n">
        <v>14.3</v>
      </c>
      <c r="R703" s="38" t="n">
        <v>100.1</v>
      </c>
      <c r="S703" s="39" t="n">
        <v>419.9</v>
      </c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MG703" s="0"/>
      <c r="AMH703" s="0"/>
      <c r="AMI703" s="0"/>
      <c r="AMJ703" s="0"/>
    </row>
    <row r="704" s="4" customFormat="true" ht="58.1" hidden="false" customHeight="false" outlineLevel="0" collapsed="false">
      <c r="A704" s="23" t="s">
        <v>21</v>
      </c>
      <c r="B704" s="24" t="n">
        <v>11307</v>
      </c>
      <c r="C704" s="25" t="n">
        <f aca="false">VLOOKUP(B704,[1]Planilha8!$X$4:$Y$6629,2,0)</f>
        <v>802505</v>
      </c>
      <c r="D704" s="26" t="s">
        <v>195</v>
      </c>
      <c r="E704" s="26" t="str">
        <f aca="false">VLOOKUP(B704,[1]Planilha8!$X$4:$Z$6629,3,0)</f>
        <v>AMBULATÓRIO ADM</v>
      </c>
      <c r="F704" s="26" t="str">
        <f aca="false">VLOOKUP(B704,[1]Planilha8!$X$4:$AD$6629,7,0)</f>
        <v>BOM</v>
      </c>
      <c r="G704" s="27" t="n">
        <v>43277</v>
      </c>
      <c r="H704" s="28" t="n">
        <v>2313.16</v>
      </c>
      <c r="I704" s="29" t="s">
        <v>23</v>
      </c>
      <c r="J704" s="30" t="s">
        <v>170</v>
      </c>
      <c r="K704" s="31" t="n">
        <v>807963</v>
      </c>
      <c r="L704" s="32" t="n">
        <v>2018002307</v>
      </c>
      <c r="M704" s="33" t="n">
        <v>43465</v>
      </c>
      <c r="N704" s="34" t="n">
        <v>289.145</v>
      </c>
      <c r="O704" s="35" t="n">
        <v>0.25</v>
      </c>
      <c r="P704" s="36" t="n">
        <v>0.0208333333333333</v>
      </c>
      <c r="Q704" s="37" t="n">
        <v>48.1908333333333</v>
      </c>
      <c r="R704" s="38" t="n">
        <v>337.335833333333</v>
      </c>
      <c r="S704" s="39" t="n">
        <v>1975.82416666667</v>
      </c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MG704" s="0"/>
      <c r="AMH704" s="0"/>
      <c r="AMI704" s="0"/>
      <c r="AMJ704" s="0"/>
    </row>
    <row r="705" s="4" customFormat="true" ht="58.1" hidden="false" customHeight="false" outlineLevel="0" collapsed="false">
      <c r="A705" s="23" t="s">
        <v>21</v>
      </c>
      <c r="B705" s="24" t="n">
        <v>11308</v>
      </c>
      <c r="C705" s="25" t="n">
        <f aca="false">VLOOKUP(B705,[1]Planilha8!$X$4:$Y$6629,2,0)</f>
        <v>802506</v>
      </c>
      <c r="D705" s="26" t="s">
        <v>195</v>
      </c>
      <c r="E705" s="26" t="str">
        <f aca="false">VLOOKUP(B705,[1]Planilha8!$X$4:$Z$6629,3,0)</f>
        <v>CHI GUICHE</v>
      </c>
      <c r="F705" s="26" t="str">
        <f aca="false">VLOOKUP(B705,[1]Planilha8!$X$4:$AD$6629,7,0)</f>
        <v>BOM</v>
      </c>
      <c r="G705" s="27" t="n">
        <v>43277</v>
      </c>
      <c r="H705" s="28" t="n">
        <v>2313.16</v>
      </c>
      <c r="I705" s="29" t="s">
        <v>23</v>
      </c>
      <c r="J705" s="30" t="s">
        <v>170</v>
      </c>
      <c r="K705" s="31" t="n">
        <v>807963</v>
      </c>
      <c r="L705" s="32" t="n">
        <v>2018002307</v>
      </c>
      <c r="M705" s="33" t="n">
        <v>43465</v>
      </c>
      <c r="N705" s="34" t="n">
        <v>289.145</v>
      </c>
      <c r="O705" s="35" t="n">
        <v>0.25</v>
      </c>
      <c r="P705" s="36" t="n">
        <v>0.0208333333333333</v>
      </c>
      <c r="Q705" s="37" t="n">
        <v>48.1908333333333</v>
      </c>
      <c r="R705" s="38" t="n">
        <v>337.335833333333</v>
      </c>
      <c r="S705" s="39" t="n">
        <v>1975.82416666667</v>
      </c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MG705" s="0"/>
      <c r="AMH705" s="0"/>
      <c r="AMI705" s="0"/>
      <c r="AMJ705" s="0"/>
    </row>
    <row r="706" s="4" customFormat="true" ht="58.1" hidden="false" customHeight="false" outlineLevel="0" collapsed="false">
      <c r="A706" s="23" t="s">
        <v>21</v>
      </c>
      <c r="B706" s="24" t="n">
        <v>11309</v>
      </c>
      <c r="C706" s="25" t="n">
        <f aca="false">VLOOKUP(B706,[1]Planilha8!$X$4:$Y$6629,2,0)</f>
        <v>802507</v>
      </c>
      <c r="D706" s="26" t="s">
        <v>195</v>
      </c>
      <c r="E706" s="26" t="str">
        <f aca="false">VLOOKUP(B706,[1]Planilha8!$X$4:$Z$6629,3,0)</f>
        <v>CHI GUICHE</v>
      </c>
      <c r="F706" s="26" t="str">
        <f aca="false">VLOOKUP(B706,[1]Planilha8!$X$4:$AD$6629,7,0)</f>
        <v>BOM</v>
      </c>
      <c r="G706" s="27" t="n">
        <v>43277</v>
      </c>
      <c r="H706" s="28" t="n">
        <v>2313.16</v>
      </c>
      <c r="I706" s="29" t="s">
        <v>23</v>
      </c>
      <c r="J706" s="30" t="s">
        <v>170</v>
      </c>
      <c r="K706" s="31" t="n">
        <v>807963</v>
      </c>
      <c r="L706" s="32" t="n">
        <v>2018002307</v>
      </c>
      <c r="M706" s="33" t="n">
        <v>43465</v>
      </c>
      <c r="N706" s="34" t="n">
        <v>289.145</v>
      </c>
      <c r="O706" s="35" t="n">
        <v>0.25</v>
      </c>
      <c r="P706" s="36" t="n">
        <v>0.0208333333333333</v>
      </c>
      <c r="Q706" s="37" t="n">
        <v>48.1908333333333</v>
      </c>
      <c r="R706" s="38" t="n">
        <v>337.335833333333</v>
      </c>
      <c r="S706" s="39" t="n">
        <v>1975.82416666667</v>
      </c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MG706" s="0"/>
      <c r="AMH706" s="0"/>
      <c r="AMI706" s="0"/>
      <c r="AMJ706" s="0"/>
    </row>
    <row r="707" s="4" customFormat="true" ht="58.1" hidden="false" customHeight="false" outlineLevel="0" collapsed="false">
      <c r="A707" s="23" t="s">
        <v>21</v>
      </c>
      <c r="B707" s="24" t="n">
        <v>11310</v>
      </c>
      <c r="C707" s="25" t="n">
        <f aca="false">VLOOKUP(B707,[1]Planilha8!$X$4:$Y$6629,2,0)</f>
        <v>802508</v>
      </c>
      <c r="D707" s="26" t="s">
        <v>195</v>
      </c>
      <c r="E707" s="26" t="str">
        <f aca="false">VLOOKUP(B707,[1]Planilha8!$X$4:$Z$6629,3,0)</f>
        <v>DIRETORIA ADMINISTRATIVA</v>
      </c>
      <c r="F707" s="26" t="str">
        <f aca="false">VLOOKUP(B707,[1]Planilha8!$X$4:$AD$6629,7,0)</f>
        <v>BOM</v>
      </c>
      <c r="G707" s="27" t="n">
        <v>43277</v>
      </c>
      <c r="H707" s="28" t="n">
        <v>2313.16</v>
      </c>
      <c r="I707" s="29" t="s">
        <v>23</v>
      </c>
      <c r="J707" s="30" t="s">
        <v>170</v>
      </c>
      <c r="K707" s="31" t="n">
        <v>807963</v>
      </c>
      <c r="L707" s="32" t="n">
        <v>2018002307</v>
      </c>
      <c r="M707" s="33" t="n">
        <v>43465</v>
      </c>
      <c r="N707" s="34" t="n">
        <v>289.145</v>
      </c>
      <c r="O707" s="35" t="n">
        <v>0.25</v>
      </c>
      <c r="P707" s="36" t="n">
        <v>0.0208333333333333</v>
      </c>
      <c r="Q707" s="37" t="n">
        <v>48.1908333333333</v>
      </c>
      <c r="R707" s="38" t="n">
        <v>337.335833333333</v>
      </c>
      <c r="S707" s="39" t="n">
        <v>1975.82416666667</v>
      </c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MG707" s="0"/>
      <c r="AMH707" s="0"/>
      <c r="AMI707" s="0"/>
      <c r="AMJ707" s="0"/>
    </row>
    <row r="708" s="4" customFormat="true" ht="58.1" hidden="false" customHeight="false" outlineLevel="0" collapsed="false">
      <c r="A708" s="23" t="s">
        <v>21</v>
      </c>
      <c r="B708" s="24" t="n">
        <v>11311</v>
      </c>
      <c r="C708" s="25" t="n">
        <f aca="false">VLOOKUP(B708,[1]Planilha8!$X$4:$Y$6629,2,0)</f>
        <v>802509</v>
      </c>
      <c r="D708" s="26" t="s">
        <v>195</v>
      </c>
      <c r="E708" s="26" t="str">
        <f aca="false">VLOOKUP(B708,[1]Planilha8!$X$4:$Z$6629,3,0)</f>
        <v>DIRETORIA ADMINISTRATIVA</v>
      </c>
      <c r="F708" s="26" t="str">
        <f aca="false">VLOOKUP(B708,[1]Planilha8!$X$4:$AD$6629,7,0)</f>
        <v>BOM</v>
      </c>
      <c r="G708" s="27" t="n">
        <v>43277</v>
      </c>
      <c r="H708" s="28" t="n">
        <v>2313.16</v>
      </c>
      <c r="I708" s="29" t="s">
        <v>23</v>
      </c>
      <c r="J708" s="30" t="s">
        <v>170</v>
      </c>
      <c r="K708" s="31" t="n">
        <v>807963</v>
      </c>
      <c r="L708" s="32" t="n">
        <v>2018002307</v>
      </c>
      <c r="M708" s="33" t="n">
        <v>43465</v>
      </c>
      <c r="N708" s="34" t="n">
        <v>289.145</v>
      </c>
      <c r="O708" s="35" t="n">
        <v>0.25</v>
      </c>
      <c r="P708" s="36" t="n">
        <v>0.0208333333333333</v>
      </c>
      <c r="Q708" s="37" t="n">
        <v>48.1908333333333</v>
      </c>
      <c r="R708" s="38" t="n">
        <v>337.335833333333</v>
      </c>
      <c r="S708" s="39" t="n">
        <v>1975.82416666667</v>
      </c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MG708" s="0"/>
      <c r="AMH708" s="0"/>
      <c r="AMI708" s="0"/>
      <c r="AMJ708" s="0"/>
    </row>
    <row r="709" s="4" customFormat="true" ht="58.1" hidden="false" customHeight="false" outlineLevel="0" collapsed="false">
      <c r="A709" s="23" t="s">
        <v>21</v>
      </c>
      <c r="B709" s="24" t="n">
        <v>11312</v>
      </c>
      <c r="C709" s="25" t="n">
        <f aca="false">VLOOKUP(B709,[1]Planilha8!$X$4:$Y$6629,2,0)</f>
        <v>802510</v>
      </c>
      <c r="D709" s="26" t="s">
        <v>195</v>
      </c>
      <c r="E709" s="26" t="str">
        <f aca="false">VLOOKUP(B709,[1]Planilha8!$X$4:$Z$6629,3,0)</f>
        <v>SEGURANÇA ADM</v>
      </c>
      <c r="F709" s="26" t="str">
        <f aca="false">VLOOKUP(B709,[1]Planilha8!$X$4:$AD$6629,7,0)</f>
        <v>BOM</v>
      </c>
      <c r="G709" s="27" t="n">
        <v>43277</v>
      </c>
      <c r="H709" s="28" t="n">
        <v>2313.16</v>
      </c>
      <c r="I709" s="29" t="s">
        <v>23</v>
      </c>
      <c r="J709" s="30" t="s">
        <v>170</v>
      </c>
      <c r="K709" s="31" t="n">
        <v>807963</v>
      </c>
      <c r="L709" s="32" t="n">
        <v>2018002307</v>
      </c>
      <c r="M709" s="33" t="n">
        <v>43465</v>
      </c>
      <c r="N709" s="34" t="n">
        <v>289.145</v>
      </c>
      <c r="O709" s="35" t="n">
        <v>0.25</v>
      </c>
      <c r="P709" s="36" t="n">
        <v>0.0208333333333333</v>
      </c>
      <c r="Q709" s="37" t="n">
        <v>48.1908333333333</v>
      </c>
      <c r="R709" s="38" t="n">
        <v>337.335833333333</v>
      </c>
      <c r="S709" s="39" t="n">
        <v>1975.82416666667</v>
      </c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MG709" s="0"/>
      <c r="AMH709" s="0"/>
      <c r="AMI709" s="0"/>
      <c r="AMJ709" s="0"/>
    </row>
    <row r="710" s="4" customFormat="true" ht="58.1" hidden="false" customHeight="false" outlineLevel="0" collapsed="false">
      <c r="A710" s="23" t="s">
        <v>21</v>
      </c>
      <c r="B710" s="24" t="n">
        <v>11313</v>
      </c>
      <c r="C710" s="25" t="n">
        <f aca="false">VLOOKUP(B710,[1]Planilha8!$X$4:$Y$6629,2,0)</f>
        <v>802511</v>
      </c>
      <c r="D710" s="26" t="s">
        <v>195</v>
      </c>
      <c r="E710" s="26" t="str">
        <f aca="false">VLOOKUP(B710,[1]Planilha8!$X$4:$Z$6629,3,0)</f>
        <v>APOIO AO DIAGNOSTICO ADM</v>
      </c>
      <c r="F710" s="26" t="str">
        <f aca="false">VLOOKUP(B710,[1]Planilha8!$X$4:$AD$6629,7,0)</f>
        <v>BOM</v>
      </c>
      <c r="G710" s="27" t="n">
        <v>43277</v>
      </c>
      <c r="H710" s="28" t="n">
        <v>2313.16</v>
      </c>
      <c r="I710" s="29" t="s">
        <v>23</v>
      </c>
      <c r="J710" s="30" t="s">
        <v>170</v>
      </c>
      <c r="K710" s="31" t="n">
        <v>807963</v>
      </c>
      <c r="L710" s="32" t="n">
        <v>2018002307</v>
      </c>
      <c r="M710" s="33" t="n">
        <v>43465</v>
      </c>
      <c r="N710" s="34" t="n">
        <v>289.145</v>
      </c>
      <c r="O710" s="35" t="n">
        <v>0.25</v>
      </c>
      <c r="P710" s="36" t="n">
        <v>0.0208333333333333</v>
      </c>
      <c r="Q710" s="37" t="n">
        <v>48.1908333333333</v>
      </c>
      <c r="R710" s="38" t="n">
        <v>337.335833333333</v>
      </c>
      <c r="S710" s="39" t="n">
        <v>1975.82416666667</v>
      </c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MG710" s="0"/>
      <c r="AMH710" s="0"/>
      <c r="AMI710" s="0"/>
      <c r="AMJ710" s="0"/>
    </row>
    <row r="711" s="4" customFormat="true" ht="58.1" hidden="false" customHeight="false" outlineLevel="0" collapsed="false">
      <c r="A711" s="23" t="s">
        <v>21</v>
      </c>
      <c r="B711" s="24" t="n">
        <v>11314</v>
      </c>
      <c r="C711" s="25" t="n">
        <f aca="false">VLOOKUP(B711,[1]Planilha8!$X$4:$Y$6629,2,0)</f>
        <v>802512</v>
      </c>
      <c r="D711" s="26" t="s">
        <v>195</v>
      </c>
      <c r="E711" s="26" t="str">
        <f aca="false">VLOOKUP(B711,[1]Planilha8!$X$4:$Z$6629,3,0)</f>
        <v>NUTRIÇÃO</v>
      </c>
      <c r="F711" s="26" t="str">
        <f aca="false">VLOOKUP(B711,[1]Planilha8!$X$4:$AD$6629,7,0)</f>
        <v>BOM</v>
      </c>
      <c r="G711" s="27" t="n">
        <v>43277</v>
      </c>
      <c r="H711" s="28" t="n">
        <v>2313.16</v>
      </c>
      <c r="I711" s="29" t="s">
        <v>23</v>
      </c>
      <c r="J711" s="30" t="s">
        <v>170</v>
      </c>
      <c r="K711" s="31" t="n">
        <v>807963</v>
      </c>
      <c r="L711" s="32" t="n">
        <v>2018002307</v>
      </c>
      <c r="M711" s="33" t="n">
        <v>43465</v>
      </c>
      <c r="N711" s="34" t="n">
        <v>289.145</v>
      </c>
      <c r="O711" s="35" t="n">
        <v>0.25</v>
      </c>
      <c r="P711" s="36" t="n">
        <v>0.0208333333333333</v>
      </c>
      <c r="Q711" s="37" t="n">
        <v>48.1908333333333</v>
      </c>
      <c r="R711" s="38" t="n">
        <v>337.335833333333</v>
      </c>
      <c r="S711" s="39" t="n">
        <v>1975.82416666667</v>
      </c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MG711" s="0"/>
      <c r="AMH711" s="0"/>
      <c r="AMI711" s="0"/>
      <c r="AMJ711" s="0"/>
    </row>
    <row r="712" s="4" customFormat="true" ht="58.1" hidden="false" customHeight="false" outlineLevel="0" collapsed="false">
      <c r="A712" s="23" t="s">
        <v>21</v>
      </c>
      <c r="B712" s="24" t="n">
        <v>11315</v>
      </c>
      <c r="C712" s="25" t="n">
        <f aca="false">VLOOKUP(B712,[1]Planilha8!$X$4:$Y$6629,2,0)</f>
        <v>802513</v>
      </c>
      <c r="D712" s="26" t="s">
        <v>195</v>
      </c>
      <c r="E712" s="26" t="str">
        <f aca="false">VLOOKUP(B712,[1]Planilha8!$X$4:$Z$6629,3,0)</f>
        <v>AMBULATÓRIO ADM</v>
      </c>
      <c r="F712" s="26" t="str">
        <f aca="false">VLOOKUP(B712,[1]Planilha8!$X$4:$AD$6629,7,0)</f>
        <v>BOM</v>
      </c>
      <c r="G712" s="27" t="n">
        <v>43277</v>
      </c>
      <c r="H712" s="28" t="n">
        <v>2313.16</v>
      </c>
      <c r="I712" s="29" t="s">
        <v>23</v>
      </c>
      <c r="J712" s="30" t="s">
        <v>170</v>
      </c>
      <c r="K712" s="31" t="n">
        <v>807963</v>
      </c>
      <c r="L712" s="32" t="n">
        <v>2018002307</v>
      </c>
      <c r="M712" s="33" t="n">
        <v>43465</v>
      </c>
      <c r="N712" s="34" t="n">
        <v>289.145</v>
      </c>
      <c r="O712" s="35" t="n">
        <v>0.25</v>
      </c>
      <c r="P712" s="36" t="n">
        <v>0.0208333333333333</v>
      </c>
      <c r="Q712" s="37" t="n">
        <v>48.1908333333333</v>
      </c>
      <c r="R712" s="38" t="n">
        <v>337.335833333333</v>
      </c>
      <c r="S712" s="39" t="n">
        <v>1975.82416666667</v>
      </c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MG712" s="0"/>
      <c r="AMH712" s="0"/>
      <c r="AMI712" s="0"/>
      <c r="AMJ712" s="0"/>
    </row>
    <row r="713" s="4" customFormat="true" ht="58.1" hidden="false" customHeight="false" outlineLevel="0" collapsed="false">
      <c r="A713" s="23" t="s">
        <v>21</v>
      </c>
      <c r="B713" s="24" t="n">
        <v>11316</v>
      </c>
      <c r="C713" s="25" t="n">
        <f aca="false">VLOOKUP(B713,[1]Planilha8!$X$4:$Y$6629,2,0)</f>
        <v>802514</v>
      </c>
      <c r="D713" s="26" t="s">
        <v>195</v>
      </c>
      <c r="E713" s="26" t="str">
        <f aca="false">VLOOKUP(B713,[1]Planilha8!$X$4:$Z$6629,3,0)</f>
        <v>SESMT</v>
      </c>
      <c r="F713" s="26" t="str">
        <f aca="false">VLOOKUP(B713,[1]Planilha8!$X$4:$AD$6629,7,0)</f>
        <v>BOM</v>
      </c>
      <c r="G713" s="27" t="n">
        <v>43277</v>
      </c>
      <c r="H713" s="28" t="n">
        <v>2313.16</v>
      </c>
      <c r="I713" s="29" t="s">
        <v>23</v>
      </c>
      <c r="J713" s="30" t="s">
        <v>170</v>
      </c>
      <c r="K713" s="31" t="n">
        <v>807963</v>
      </c>
      <c r="L713" s="32" t="n">
        <v>2018002307</v>
      </c>
      <c r="M713" s="33" t="n">
        <v>43465</v>
      </c>
      <c r="N713" s="34" t="n">
        <v>289.145</v>
      </c>
      <c r="O713" s="35" t="n">
        <v>0.25</v>
      </c>
      <c r="P713" s="36" t="n">
        <v>0.0208333333333333</v>
      </c>
      <c r="Q713" s="37" t="n">
        <v>48.1908333333333</v>
      </c>
      <c r="R713" s="38" t="n">
        <v>337.335833333333</v>
      </c>
      <c r="S713" s="39" t="n">
        <v>1975.82416666667</v>
      </c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MG713" s="0"/>
      <c r="AMH713" s="0"/>
      <c r="AMI713" s="0"/>
      <c r="AMJ713" s="0"/>
    </row>
    <row r="714" s="4" customFormat="true" ht="58.1" hidden="false" customHeight="false" outlineLevel="0" collapsed="false">
      <c r="A714" s="23" t="s">
        <v>21</v>
      </c>
      <c r="B714" s="24" t="n">
        <v>11317</v>
      </c>
      <c r="C714" s="25" t="n">
        <f aca="false">VLOOKUP(B714,[1]Planilha8!$X$4:$Y$6629,2,0)</f>
        <v>802515</v>
      </c>
      <c r="D714" s="26" t="s">
        <v>195</v>
      </c>
      <c r="E714" s="26" t="str">
        <f aca="false">VLOOKUP(B714,[1]Planilha8!$X$4:$Z$6629,3,0)</f>
        <v>CEAD</v>
      </c>
      <c r="F714" s="26" t="str">
        <f aca="false">VLOOKUP(B714,[1]Planilha8!$X$4:$AD$6629,7,0)</f>
        <v>BOM</v>
      </c>
      <c r="G714" s="27" t="n">
        <v>43277</v>
      </c>
      <c r="H714" s="28" t="n">
        <v>2313.16</v>
      </c>
      <c r="I714" s="29" t="s">
        <v>23</v>
      </c>
      <c r="J714" s="30" t="s">
        <v>170</v>
      </c>
      <c r="K714" s="31" t="n">
        <v>807963</v>
      </c>
      <c r="L714" s="32" t="n">
        <v>2018002307</v>
      </c>
      <c r="M714" s="33" t="n">
        <v>43465</v>
      </c>
      <c r="N714" s="34" t="n">
        <v>289.145</v>
      </c>
      <c r="O714" s="35" t="n">
        <v>0.25</v>
      </c>
      <c r="P714" s="36" t="n">
        <v>0.0208333333333333</v>
      </c>
      <c r="Q714" s="37" t="n">
        <v>48.1908333333333</v>
      </c>
      <c r="R714" s="38" t="n">
        <v>337.335833333333</v>
      </c>
      <c r="S714" s="39" t="n">
        <v>1975.82416666667</v>
      </c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MG714" s="0"/>
      <c r="AMH714" s="0"/>
      <c r="AMI714" s="0"/>
      <c r="AMJ714" s="0"/>
    </row>
    <row r="715" s="4" customFormat="true" ht="58.1" hidden="false" customHeight="false" outlineLevel="0" collapsed="false">
      <c r="A715" s="23" t="s">
        <v>21</v>
      </c>
      <c r="B715" s="24" t="n">
        <v>11318</v>
      </c>
      <c r="C715" s="25" t="n">
        <f aca="false">VLOOKUP(B715,[1]Planilha8!$X$4:$Y$6629,2,0)</f>
        <v>802516</v>
      </c>
      <c r="D715" s="26" t="s">
        <v>195</v>
      </c>
      <c r="E715" s="26" t="str">
        <f aca="false">VLOOKUP(B715,[1]Planilha8!$X$4:$Z$6629,3,0)</f>
        <v>CEAD</v>
      </c>
      <c r="F715" s="26" t="str">
        <f aca="false">VLOOKUP(B715,[1]Planilha8!$X$4:$AD$6629,7,0)</f>
        <v>BOM</v>
      </c>
      <c r="G715" s="27" t="n">
        <v>43277</v>
      </c>
      <c r="H715" s="28" t="n">
        <v>2313.16</v>
      </c>
      <c r="I715" s="29" t="s">
        <v>23</v>
      </c>
      <c r="J715" s="30" t="s">
        <v>170</v>
      </c>
      <c r="K715" s="31" t="n">
        <v>807963</v>
      </c>
      <c r="L715" s="32" t="n">
        <v>2018002307</v>
      </c>
      <c r="M715" s="33" t="n">
        <v>43465</v>
      </c>
      <c r="N715" s="34" t="n">
        <v>289.145</v>
      </c>
      <c r="O715" s="35" t="n">
        <v>0.25</v>
      </c>
      <c r="P715" s="36" t="n">
        <v>0.0208333333333333</v>
      </c>
      <c r="Q715" s="37" t="n">
        <v>48.1908333333333</v>
      </c>
      <c r="R715" s="38" t="n">
        <v>337.335833333333</v>
      </c>
      <c r="S715" s="39" t="n">
        <v>1975.82416666667</v>
      </c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MG715" s="0"/>
      <c r="AMH715" s="0"/>
      <c r="AMI715" s="0"/>
      <c r="AMJ715" s="0"/>
    </row>
    <row r="716" s="4" customFormat="true" ht="58.1" hidden="false" customHeight="false" outlineLevel="0" collapsed="false">
      <c r="A716" s="23" t="s">
        <v>21</v>
      </c>
      <c r="B716" s="24" t="n">
        <v>11319</v>
      </c>
      <c r="C716" s="25" t="n">
        <f aca="false">VLOOKUP(B716,[1]Planilha8!$X$4:$Y$6629,2,0)</f>
        <v>802517</v>
      </c>
      <c r="D716" s="26" t="s">
        <v>195</v>
      </c>
      <c r="E716" s="26" t="str">
        <f aca="false">VLOOKUP(B716,[1]Planilha8!$X$4:$Z$6629,3,0)</f>
        <v>CEAD</v>
      </c>
      <c r="F716" s="26" t="str">
        <f aca="false">VLOOKUP(B716,[1]Planilha8!$X$4:$AD$6629,7,0)</f>
        <v>BOM</v>
      </c>
      <c r="G716" s="27" t="n">
        <v>43277</v>
      </c>
      <c r="H716" s="28" t="n">
        <v>2313.16</v>
      </c>
      <c r="I716" s="29" t="s">
        <v>23</v>
      </c>
      <c r="J716" s="30" t="s">
        <v>170</v>
      </c>
      <c r="K716" s="31" t="n">
        <v>807963</v>
      </c>
      <c r="L716" s="32" t="n">
        <v>2018002307</v>
      </c>
      <c r="M716" s="33" t="n">
        <v>43465</v>
      </c>
      <c r="N716" s="34" t="n">
        <v>289.145</v>
      </c>
      <c r="O716" s="35" t="n">
        <v>0.25</v>
      </c>
      <c r="P716" s="36" t="n">
        <v>0.0208333333333333</v>
      </c>
      <c r="Q716" s="37" t="n">
        <v>48.1908333333333</v>
      </c>
      <c r="R716" s="38" t="n">
        <v>337.335833333333</v>
      </c>
      <c r="S716" s="39" t="n">
        <v>1975.82416666667</v>
      </c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MG716" s="0"/>
      <c r="AMH716" s="0"/>
      <c r="AMI716" s="0"/>
      <c r="AMJ716" s="0"/>
    </row>
    <row r="717" s="4" customFormat="true" ht="58.1" hidden="false" customHeight="false" outlineLevel="0" collapsed="false">
      <c r="A717" s="23" t="s">
        <v>21</v>
      </c>
      <c r="B717" s="24" t="n">
        <v>11320</v>
      </c>
      <c r="C717" s="25" t="n">
        <f aca="false">VLOOKUP(B717,[1]Planilha8!$X$4:$Y$6629,2,0)</f>
        <v>802518</v>
      </c>
      <c r="D717" s="26" t="s">
        <v>195</v>
      </c>
      <c r="E717" s="26" t="str">
        <f aca="false">VLOOKUP(B717,[1]Planilha8!$X$4:$Z$6629,3,0)</f>
        <v>CEAD</v>
      </c>
      <c r="F717" s="26" t="str">
        <f aca="false">VLOOKUP(B717,[1]Planilha8!$X$4:$AD$6629,7,0)</f>
        <v>BOM</v>
      </c>
      <c r="G717" s="27" t="n">
        <v>43277</v>
      </c>
      <c r="H717" s="28" t="n">
        <v>2313.16</v>
      </c>
      <c r="I717" s="29" t="s">
        <v>23</v>
      </c>
      <c r="J717" s="30" t="s">
        <v>170</v>
      </c>
      <c r="K717" s="31" t="n">
        <v>807963</v>
      </c>
      <c r="L717" s="32" t="n">
        <v>2018002307</v>
      </c>
      <c r="M717" s="33" t="n">
        <v>43465</v>
      </c>
      <c r="N717" s="34" t="n">
        <v>289.145</v>
      </c>
      <c r="O717" s="35" t="n">
        <v>0.25</v>
      </c>
      <c r="P717" s="36" t="n">
        <v>0.0208333333333333</v>
      </c>
      <c r="Q717" s="37" t="n">
        <v>48.1908333333333</v>
      </c>
      <c r="R717" s="38" t="n">
        <v>337.335833333333</v>
      </c>
      <c r="S717" s="39" t="n">
        <v>1975.82416666667</v>
      </c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MG717" s="0"/>
      <c r="AMH717" s="0"/>
      <c r="AMI717" s="0"/>
      <c r="AMJ717" s="0"/>
    </row>
    <row r="718" s="4" customFormat="true" ht="58.1" hidden="false" customHeight="false" outlineLevel="0" collapsed="false">
      <c r="A718" s="23" t="s">
        <v>21</v>
      </c>
      <c r="B718" s="24" t="n">
        <v>11321</v>
      </c>
      <c r="C718" s="25" t="n">
        <f aca="false">VLOOKUP(B718,[1]Planilha8!$X$4:$Y$6629,2,0)</f>
        <v>802519</v>
      </c>
      <c r="D718" s="26" t="s">
        <v>195</v>
      </c>
      <c r="E718" s="26" t="str">
        <f aca="false">VLOOKUP(B718,[1]Planilha8!$X$4:$Z$6629,3,0)</f>
        <v>CEAD</v>
      </c>
      <c r="F718" s="26" t="str">
        <f aca="false">VLOOKUP(B718,[1]Planilha8!$X$4:$AD$6629,7,0)</f>
        <v>BOM</v>
      </c>
      <c r="G718" s="27" t="n">
        <v>43277</v>
      </c>
      <c r="H718" s="28" t="n">
        <v>2313.16</v>
      </c>
      <c r="I718" s="29" t="s">
        <v>23</v>
      </c>
      <c r="J718" s="30" t="s">
        <v>170</v>
      </c>
      <c r="K718" s="31" t="n">
        <v>807963</v>
      </c>
      <c r="L718" s="32" t="n">
        <v>2018002307</v>
      </c>
      <c r="M718" s="33" t="n">
        <v>43465</v>
      </c>
      <c r="N718" s="34" t="n">
        <v>289.145</v>
      </c>
      <c r="O718" s="35" t="n">
        <v>0.25</v>
      </c>
      <c r="P718" s="36" t="n">
        <v>0.0208333333333333</v>
      </c>
      <c r="Q718" s="37" t="n">
        <v>48.1908333333333</v>
      </c>
      <c r="R718" s="38" t="n">
        <v>337.335833333333</v>
      </c>
      <c r="S718" s="39" t="n">
        <v>1975.82416666667</v>
      </c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MG718" s="0"/>
      <c r="AMH718" s="0"/>
      <c r="AMI718" s="0"/>
      <c r="AMJ718" s="0"/>
    </row>
    <row r="719" s="4" customFormat="true" ht="58.1" hidden="false" customHeight="false" outlineLevel="0" collapsed="false">
      <c r="A719" s="23" t="s">
        <v>21</v>
      </c>
      <c r="B719" s="24" t="n">
        <v>11322</v>
      </c>
      <c r="C719" s="25" t="n">
        <f aca="false">VLOOKUP(B719,[1]Planilha8!$X$4:$Y$6629,2,0)</f>
        <v>802520</v>
      </c>
      <c r="D719" s="26" t="s">
        <v>195</v>
      </c>
      <c r="E719" s="26" t="str">
        <f aca="false">VLOOKUP(B719,[1]Planilha8!$X$4:$Z$6629,3,0)</f>
        <v>CEAD</v>
      </c>
      <c r="F719" s="26" t="str">
        <f aca="false">VLOOKUP(B719,[1]Planilha8!$X$4:$AD$6629,7,0)</f>
        <v>BOM</v>
      </c>
      <c r="G719" s="27" t="n">
        <v>43277</v>
      </c>
      <c r="H719" s="28" t="n">
        <v>2313.16</v>
      </c>
      <c r="I719" s="29" t="s">
        <v>23</v>
      </c>
      <c r="J719" s="30" t="s">
        <v>170</v>
      </c>
      <c r="K719" s="31" t="n">
        <v>807963</v>
      </c>
      <c r="L719" s="32" t="n">
        <v>2018002307</v>
      </c>
      <c r="M719" s="33" t="n">
        <v>43465</v>
      </c>
      <c r="N719" s="34" t="n">
        <v>289.145</v>
      </c>
      <c r="O719" s="35" t="n">
        <v>0.25</v>
      </c>
      <c r="P719" s="36" t="n">
        <v>0.0208333333333333</v>
      </c>
      <c r="Q719" s="37" t="n">
        <v>48.1908333333333</v>
      </c>
      <c r="R719" s="38" t="n">
        <v>337.335833333333</v>
      </c>
      <c r="S719" s="39" t="n">
        <v>1975.82416666667</v>
      </c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MG719" s="0"/>
      <c r="AMH719" s="0"/>
      <c r="AMI719" s="0"/>
      <c r="AMJ719" s="0"/>
    </row>
    <row r="720" s="4" customFormat="true" ht="58.1" hidden="false" customHeight="false" outlineLevel="0" collapsed="false">
      <c r="A720" s="23" t="s">
        <v>21</v>
      </c>
      <c r="B720" s="24" t="n">
        <v>11323</v>
      </c>
      <c r="C720" s="25" t="n">
        <f aca="false">VLOOKUP(B720,[1]Planilha8!$X$4:$Y$6629,2,0)</f>
        <v>802521</v>
      </c>
      <c r="D720" s="26" t="s">
        <v>195</v>
      </c>
      <c r="E720" s="26" t="str">
        <f aca="false">VLOOKUP(B720,[1]Planilha8!$X$4:$Z$6629,3,0)</f>
        <v>CEAD</v>
      </c>
      <c r="F720" s="26" t="str">
        <f aca="false">VLOOKUP(B720,[1]Planilha8!$X$4:$AD$6629,7,0)</f>
        <v>BOM</v>
      </c>
      <c r="G720" s="27" t="n">
        <v>43277</v>
      </c>
      <c r="H720" s="28" t="n">
        <v>2313.16</v>
      </c>
      <c r="I720" s="29" t="s">
        <v>23</v>
      </c>
      <c r="J720" s="30" t="s">
        <v>170</v>
      </c>
      <c r="K720" s="31" t="n">
        <v>807963</v>
      </c>
      <c r="L720" s="32" t="n">
        <v>2018002307</v>
      </c>
      <c r="M720" s="33" t="n">
        <v>43465</v>
      </c>
      <c r="N720" s="34" t="n">
        <v>289.145</v>
      </c>
      <c r="O720" s="35" t="n">
        <v>0.25</v>
      </c>
      <c r="P720" s="36" t="n">
        <v>0.0208333333333333</v>
      </c>
      <c r="Q720" s="37" t="n">
        <v>48.1908333333333</v>
      </c>
      <c r="R720" s="38" t="n">
        <v>337.335833333333</v>
      </c>
      <c r="S720" s="39" t="n">
        <v>1975.82416666667</v>
      </c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MG720" s="0"/>
      <c r="AMH720" s="0"/>
      <c r="AMI720" s="0"/>
      <c r="AMJ720" s="0"/>
    </row>
    <row r="721" s="4" customFormat="true" ht="58.1" hidden="false" customHeight="false" outlineLevel="0" collapsed="false">
      <c r="A721" s="23" t="s">
        <v>21</v>
      </c>
      <c r="B721" s="24" t="n">
        <v>11324</v>
      </c>
      <c r="C721" s="25" t="n">
        <f aca="false">VLOOKUP(B721,[1]Planilha8!$X$4:$Y$6629,2,0)</f>
        <v>802522</v>
      </c>
      <c r="D721" s="26" t="s">
        <v>195</v>
      </c>
      <c r="E721" s="26" t="str">
        <f aca="false">VLOOKUP(B721,[1]Planilha8!$X$4:$Z$6629,3,0)</f>
        <v>CEAD</v>
      </c>
      <c r="F721" s="26" t="str">
        <f aca="false">VLOOKUP(B721,[1]Planilha8!$X$4:$AD$6629,7,0)</f>
        <v>BOM</v>
      </c>
      <c r="G721" s="27" t="n">
        <v>43277</v>
      </c>
      <c r="H721" s="28" t="n">
        <v>2313.16</v>
      </c>
      <c r="I721" s="29" t="s">
        <v>23</v>
      </c>
      <c r="J721" s="30" t="s">
        <v>170</v>
      </c>
      <c r="K721" s="31" t="n">
        <v>807963</v>
      </c>
      <c r="L721" s="32" t="n">
        <v>2018002307</v>
      </c>
      <c r="M721" s="33" t="n">
        <v>43465</v>
      </c>
      <c r="N721" s="34" t="n">
        <v>289.145</v>
      </c>
      <c r="O721" s="35" t="n">
        <v>0.25</v>
      </c>
      <c r="P721" s="36" t="n">
        <v>0.0208333333333333</v>
      </c>
      <c r="Q721" s="37" t="n">
        <v>48.1908333333333</v>
      </c>
      <c r="R721" s="38" t="n">
        <v>337.335833333333</v>
      </c>
      <c r="S721" s="39" t="n">
        <v>1975.82416666667</v>
      </c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MG721" s="0"/>
      <c r="AMH721" s="0"/>
      <c r="AMI721" s="0"/>
      <c r="AMJ721" s="0"/>
    </row>
    <row r="722" s="4" customFormat="true" ht="58.1" hidden="false" customHeight="false" outlineLevel="0" collapsed="false">
      <c r="A722" s="23" t="s">
        <v>21</v>
      </c>
      <c r="B722" s="24" t="n">
        <v>11325</v>
      </c>
      <c r="C722" s="25" t="n">
        <f aca="false">VLOOKUP(B722,[1]Planilha8!$X$4:$Y$6629,2,0)</f>
        <v>802523</v>
      </c>
      <c r="D722" s="26" t="s">
        <v>195</v>
      </c>
      <c r="E722" s="26" t="str">
        <f aca="false">VLOOKUP(B722,[1]Planilha8!$X$4:$Z$6629,3,0)</f>
        <v>CEAD</v>
      </c>
      <c r="F722" s="26" t="str">
        <f aca="false">VLOOKUP(B722,[1]Planilha8!$X$4:$AD$6629,7,0)</f>
        <v>BOM</v>
      </c>
      <c r="G722" s="27" t="n">
        <v>43277</v>
      </c>
      <c r="H722" s="28" t="n">
        <v>2313.16</v>
      </c>
      <c r="I722" s="29" t="s">
        <v>23</v>
      </c>
      <c r="J722" s="30" t="s">
        <v>170</v>
      </c>
      <c r="K722" s="31" t="n">
        <v>807963</v>
      </c>
      <c r="L722" s="32" t="n">
        <v>2018002307</v>
      </c>
      <c r="M722" s="33" t="n">
        <v>43465</v>
      </c>
      <c r="N722" s="34" t="n">
        <v>289.145</v>
      </c>
      <c r="O722" s="35" t="n">
        <v>0.25</v>
      </c>
      <c r="P722" s="36" t="n">
        <v>0.0208333333333333</v>
      </c>
      <c r="Q722" s="37" t="n">
        <v>48.1908333333333</v>
      </c>
      <c r="R722" s="38" t="n">
        <v>337.335833333333</v>
      </c>
      <c r="S722" s="39" t="n">
        <v>1975.82416666667</v>
      </c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MG722" s="0"/>
      <c r="AMH722" s="0"/>
      <c r="AMI722" s="0"/>
      <c r="AMJ722" s="0"/>
    </row>
    <row r="723" s="4" customFormat="true" ht="58.1" hidden="false" customHeight="false" outlineLevel="0" collapsed="false">
      <c r="A723" s="23" t="s">
        <v>21</v>
      </c>
      <c r="B723" s="24" t="n">
        <v>11326</v>
      </c>
      <c r="C723" s="25" t="n">
        <f aca="false">VLOOKUP(B723,[1]Planilha8!$X$4:$Y$6629,2,0)</f>
        <v>802524</v>
      </c>
      <c r="D723" s="26" t="s">
        <v>195</v>
      </c>
      <c r="E723" s="26" t="str">
        <f aca="false">VLOOKUP(B723,[1]Planilha8!$X$4:$Z$6629,3,0)</f>
        <v>CEAD</v>
      </c>
      <c r="F723" s="26" t="str">
        <f aca="false">VLOOKUP(B723,[1]Planilha8!$X$4:$AD$6629,7,0)</f>
        <v>BOM</v>
      </c>
      <c r="G723" s="27" t="n">
        <v>43277</v>
      </c>
      <c r="H723" s="28" t="n">
        <v>2313.16</v>
      </c>
      <c r="I723" s="29" t="s">
        <v>23</v>
      </c>
      <c r="J723" s="30" t="s">
        <v>170</v>
      </c>
      <c r="K723" s="31" t="n">
        <v>807963</v>
      </c>
      <c r="L723" s="32" t="n">
        <v>2018002307</v>
      </c>
      <c r="M723" s="33" t="n">
        <v>43465</v>
      </c>
      <c r="N723" s="34" t="n">
        <v>289.145</v>
      </c>
      <c r="O723" s="35" t="n">
        <v>0.25</v>
      </c>
      <c r="P723" s="36" t="n">
        <v>0.0208333333333333</v>
      </c>
      <c r="Q723" s="37" t="n">
        <v>48.1908333333333</v>
      </c>
      <c r="R723" s="38" t="n">
        <v>337.335833333333</v>
      </c>
      <c r="S723" s="39" t="n">
        <v>1975.82416666667</v>
      </c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MG723" s="0"/>
      <c r="AMH723" s="0"/>
      <c r="AMI723" s="0"/>
      <c r="AMJ723" s="0"/>
    </row>
    <row r="724" s="4" customFormat="true" ht="58.1" hidden="false" customHeight="false" outlineLevel="0" collapsed="false">
      <c r="A724" s="23" t="s">
        <v>21</v>
      </c>
      <c r="B724" s="24" t="n">
        <v>11327</v>
      </c>
      <c r="C724" s="25" t="n">
        <f aca="false">VLOOKUP(B724,[1]Planilha8!$X$4:$Y$6629,2,0)</f>
        <v>802525</v>
      </c>
      <c r="D724" s="26" t="s">
        <v>195</v>
      </c>
      <c r="E724" s="26" t="str">
        <f aca="false">VLOOKUP(B724,[1]Planilha8!$X$4:$Z$6629,3,0)</f>
        <v>CEAD</v>
      </c>
      <c r="F724" s="26" t="str">
        <f aca="false">VLOOKUP(B724,[1]Planilha8!$X$4:$AD$6629,7,0)</f>
        <v>BOM</v>
      </c>
      <c r="G724" s="27" t="n">
        <v>43277</v>
      </c>
      <c r="H724" s="28" t="n">
        <v>2313.16</v>
      </c>
      <c r="I724" s="29" t="s">
        <v>23</v>
      </c>
      <c r="J724" s="30" t="s">
        <v>170</v>
      </c>
      <c r="K724" s="31" t="n">
        <v>807963</v>
      </c>
      <c r="L724" s="32" t="n">
        <v>2018002307</v>
      </c>
      <c r="M724" s="33" t="n">
        <v>43465</v>
      </c>
      <c r="N724" s="34" t="n">
        <v>289.145</v>
      </c>
      <c r="O724" s="35" t="n">
        <v>0.25</v>
      </c>
      <c r="P724" s="36" t="n">
        <v>0.0208333333333333</v>
      </c>
      <c r="Q724" s="37" t="n">
        <v>48.1908333333333</v>
      </c>
      <c r="R724" s="38" t="n">
        <v>337.335833333333</v>
      </c>
      <c r="S724" s="39" t="n">
        <v>1975.82416666667</v>
      </c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MG724" s="0"/>
      <c r="AMH724" s="0"/>
      <c r="AMI724" s="0"/>
      <c r="AMJ724" s="0"/>
    </row>
    <row r="725" s="4" customFormat="true" ht="58.1" hidden="false" customHeight="false" outlineLevel="0" collapsed="false">
      <c r="A725" s="23" t="s">
        <v>21</v>
      </c>
      <c r="B725" s="24" t="n">
        <v>11328</v>
      </c>
      <c r="C725" s="25" t="n">
        <f aca="false">VLOOKUP(B725,[1]Planilha8!$X$4:$Y$6629,2,0)</f>
        <v>802526</v>
      </c>
      <c r="D725" s="26" t="s">
        <v>195</v>
      </c>
      <c r="E725" s="26" t="str">
        <f aca="false">VLOOKUP(B725,[1]Planilha8!$X$4:$Z$6629,3,0)</f>
        <v>CEAD</v>
      </c>
      <c r="F725" s="26" t="str">
        <f aca="false">VLOOKUP(B725,[1]Planilha8!$X$4:$AD$6629,7,0)</f>
        <v>BOM</v>
      </c>
      <c r="G725" s="27" t="n">
        <v>43277</v>
      </c>
      <c r="H725" s="28" t="n">
        <v>2313.16</v>
      </c>
      <c r="I725" s="29" t="s">
        <v>23</v>
      </c>
      <c r="J725" s="30" t="s">
        <v>170</v>
      </c>
      <c r="K725" s="31" t="n">
        <v>807963</v>
      </c>
      <c r="L725" s="32" t="n">
        <v>2018002307</v>
      </c>
      <c r="M725" s="33" t="n">
        <v>43465</v>
      </c>
      <c r="N725" s="34" t="n">
        <v>289.145</v>
      </c>
      <c r="O725" s="35" t="n">
        <v>0.25</v>
      </c>
      <c r="P725" s="36" t="n">
        <v>0.0208333333333333</v>
      </c>
      <c r="Q725" s="37" t="n">
        <v>48.1908333333333</v>
      </c>
      <c r="R725" s="38" t="n">
        <v>337.335833333333</v>
      </c>
      <c r="S725" s="39" t="n">
        <v>1975.82416666667</v>
      </c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MG725" s="0"/>
      <c r="AMH725" s="0"/>
      <c r="AMI725" s="0"/>
      <c r="AMJ725" s="0"/>
    </row>
    <row r="726" s="4" customFormat="true" ht="58.1" hidden="false" customHeight="false" outlineLevel="0" collapsed="false">
      <c r="A726" s="23" t="s">
        <v>21</v>
      </c>
      <c r="B726" s="24" t="n">
        <v>11329</v>
      </c>
      <c r="C726" s="25" t="n">
        <f aca="false">VLOOKUP(B726,[1]Planilha8!$X$4:$Y$6629,2,0)</f>
        <v>802527</v>
      </c>
      <c r="D726" s="26" t="s">
        <v>195</v>
      </c>
      <c r="E726" s="26" t="str">
        <f aca="false">VLOOKUP(B726,[1]Planilha8!$X$4:$Z$6629,3,0)</f>
        <v>CEAD</v>
      </c>
      <c r="F726" s="26" t="str">
        <f aca="false">VLOOKUP(B726,[1]Planilha8!$X$4:$AD$6629,7,0)</f>
        <v>BOM</v>
      </c>
      <c r="G726" s="27" t="n">
        <v>43277</v>
      </c>
      <c r="H726" s="28" t="n">
        <v>2313.16</v>
      </c>
      <c r="I726" s="29" t="s">
        <v>23</v>
      </c>
      <c r="J726" s="30" t="s">
        <v>170</v>
      </c>
      <c r="K726" s="31" t="n">
        <v>807963</v>
      </c>
      <c r="L726" s="32" t="n">
        <v>2018002307</v>
      </c>
      <c r="M726" s="33" t="n">
        <v>43465</v>
      </c>
      <c r="N726" s="34" t="n">
        <v>289.145</v>
      </c>
      <c r="O726" s="35" t="n">
        <v>0.25</v>
      </c>
      <c r="P726" s="36" t="n">
        <v>0.0208333333333333</v>
      </c>
      <c r="Q726" s="37" t="n">
        <v>48.1908333333333</v>
      </c>
      <c r="R726" s="38" t="n">
        <v>337.335833333333</v>
      </c>
      <c r="S726" s="39" t="n">
        <v>1975.82416666667</v>
      </c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MG726" s="0"/>
      <c r="AMH726" s="0"/>
      <c r="AMI726" s="0"/>
      <c r="AMJ726" s="0"/>
    </row>
    <row r="727" s="4" customFormat="true" ht="58.1" hidden="false" customHeight="false" outlineLevel="0" collapsed="false">
      <c r="A727" s="23" t="s">
        <v>21</v>
      </c>
      <c r="B727" s="24" t="n">
        <v>11330</v>
      </c>
      <c r="C727" s="25" t="n">
        <f aca="false">VLOOKUP(B727,[1]Planilha8!$X$4:$Y$6629,2,0)</f>
        <v>802528</v>
      </c>
      <c r="D727" s="26" t="s">
        <v>195</v>
      </c>
      <c r="E727" s="26" t="str">
        <f aca="false">VLOOKUP(B727,[1]Planilha8!$X$4:$Z$6629,3,0)</f>
        <v>CEAD</v>
      </c>
      <c r="F727" s="26" t="str">
        <f aca="false">VLOOKUP(B727,[1]Planilha8!$X$4:$AD$6629,7,0)</f>
        <v>BOM</v>
      </c>
      <c r="G727" s="27" t="n">
        <v>43277</v>
      </c>
      <c r="H727" s="28" t="n">
        <v>2313.16</v>
      </c>
      <c r="I727" s="29" t="s">
        <v>23</v>
      </c>
      <c r="J727" s="30" t="s">
        <v>170</v>
      </c>
      <c r="K727" s="31" t="n">
        <v>807963</v>
      </c>
      <c r="L727" s="32" t="n">
        <v>2018002307</v>
      </c>
      <c r="M727" s="33" t="n">
        <v>43465</v>
      </c>
      <c r="N727" s="34" t="n">
        <v>289.145</v>
      </c>
      <c r="O727" s="35" t="n">
        <v>0.25</v>
      </c>
      <c r="P727" s="36" t="n">
        <v>0.0208333333333333</v>
      </c>
      <c r="Q727" s="37" t="n">
        <v>48.1908333333333</v>
      </c>
      <c r="R727" s="38" t="n">
        <v>337.335833333333</v>
      </c>
      <c r="S727" s="39" t="n">
        <v>1975.82416666667</v>
      </c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MG727" s="0"/>
      <c r="AMH727" s="0"/>
      <c r="AMI727" s="0"/>
      <c r="AMJ727" s="0"/>
    </row>
    <row r="728" s="4" customFormat="true" ht="58.1" hidden="false" customHeight="false" outlineLevel="0" collapsed="false">
      <c r="A728" s="23" t="s">
        <v>21</v>
      </c>
      <c r="B728" s="24" t="n">
        <v>11331</v>
      </c>
      <c r="C728" s="25" t="n">
        <f aca="false">VLOOKUP(B728,[1]Planilha8!$X$4:$Y$6629,2,0)</f>
        <v>802529</v>
      </c>
      <c r="D728" s="26" t="s">
        <v>195</v>
      </c>
      <c r="E728" s="26" t="str">
        <f aca="false">VLOOKUP(B728,[1]Planilha8!$X$4:$Z$6629,3,0)</f>
        <v>CEAD</v>
      </c>
      <c r="F728" s="26" t="str">
        <f aca="false">VLOOKUP(B728,[1]Planilha8!$X$4:$AD$6629,7,0)</f>
        <v>BOM</v>
      </c>
      <c r="G728" s="27" t="n">
        <v>43277</v>
      </c>
      <c r="H728" s="28" t="n">
        <v>2313.16</v>
      </c>
      <c r="I728" s="29" t="s">
        <v>23</v>
      </c>
      <c r="J728" s="30" t="s">
        <v>170</v>
      </c>
      <c r="K728" s="31" t="n">
        <v>807963</v>
      </c>
      <c r="L728" s="32" t="n">
        <v>2018002307</v>
      </c>
      <c r="M728" s="33" t="n">
        <v>43465</v>
      </c>
      <c r="N728" s="34" t="n">
        <v>289.145</v>
      </c>
      <c r="O728" s="35" t="n">
        <v>0.25</v>
      </c>
      <c r="P728" s="36" t="n">
        <v>0.0208333333333333</v>
      </c>
      <c r="Q728" s="37" t="n">
        <v>48.1908333333333</v>
      </c>
      <c r="R728" s="38" t="n">
        <v>337.335833333333</v>
      </c>
      <c r="S728" s="39" t="n">
        <v>1975.82416666667</v>
      </c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MG728" s="0"/>
      <c r="AMH728" s="0"/>
      <c r="AMI728" s="0"/>
      <c r="AMJ728" s="0"/>
    </row>
    <row r="729" s="4" customFormat="true" ht="58.1" hidden="false" customHeight="false" outlineLevel="0" collapsed="false">
      <c r="A729" s="23" t="s">
        <v>21</v>
      </c>
      <c r="B729" s="24" t="n">
        <v>11332</v>
      </c>
      <c r="C729" s="25" t="n">
        <f aca="false">VLOOKUP(B729,[1]Planilha8!$X$4:$Y$6629,2,0)</f>
        <v>802530</v>
      </c>
      <c r="D729" s="26" t="s">
        <v>195</v>
      </c>
      <c r="E729" s="26" t="str">
        <f aca="false">VLOOKUP(B729,[1]Planilha8!$X$4:$Z$6629,3,0)</f>
        <v>CEAD</v>
      </c>
      <c r="F729" s="26" t="str">
        <f aca="false">VLOOKUP(B729,[1]Planilha8!$X$4:$AD$6629,7,0)</f>
        <v>BOM</v>
      </c>
      <c r="G729" s="27" t="n">
        <v>43277</v>
      </c>
      <c r="H729" s="28" t="n">
        <v>2313.16</v>
      </c>
      <c r="I729" s="29" t="s">
        <v>23</v>
      </c>
      <c r="J729" s="30" t="s">
        <v>170</v>
      </c>
      <c r="K729" s="31" t="n">
        <v>807963</v>
      </c>
      <c r="L729" s="32" t="n">
        <v>2018002307</v>
      </c>
      <c r="M729" s="33" t="n">
        <v>43465</v>
      </c>
      <c r="N729" s="34" t="n">
        <v>289.145</v>
      </c>
      <c r="O729" s="35" t="n">
        <v>0.25</v>
      </c>
      <c r="P729" s="36" t="n">
        <v>0.0208333333333333</v>
      </c>
      <c r="Q729" s="37" t="n">
        <v>48.1908333333333</v>
      </c>
      <c r="R729" s="38" t="n">
        <v>337.335833333333</v>
      </c>
      <c r="S729" s="39" t="n">
        <v>1975.82416666667</v>
      </c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MG729" s="0"/>
      <c r="AMH729" s="0"/>
      <c r="AMI729" s="0"/>
      <c r="AMJ729" s="0"/>
    </row>
    <row r="730" s="4" customFormat="true" ht="58.1" hidden="false" customHeight="false" outlineLevel="0" collapsed="false">
      <c r="A730" s="23" t="s">
        <v>21</v>
      </c>
      <c r="B730" s="24" t="n">
        <v>11333</v>
      </c>
      <c r="C730" s="25" t="n">
        <f aca="false">VLOOKUP(B730,[1]Planilha8!$X$4:$Y$6629,2,0)</f>
        <v>802531</v>
      </c>
      <c r="D730" s="26" t="s">
        <v>195</v>
      </c>
      <c r="E730" s="26" t="str">
        <f aca="false">VLOOKUP(B730,[1]Planilha8!$X$4:$Z$6629,3,0)</f>
        <v>CEAD</v>
      </c>
      <c r="F730" s="26" t="str">
        <f aca="false">VLOOKUP(B730,[1]Planilha8!$X$4:$AD$6629,7,0)</f>
        <v>BOM</v>
      </c>
      <c r="G730" s="27" t="n">
        <v>43277</v>
      </c>
      <c r="H730" s="28" t="n">
        <v>2313.16</v>
      </c>
      <c r="I730" s="29" t="s">
        <v>23</v>
      </c>
      <c r="J730" s="30" t="s">
        <v>170</v>
      </c>
      <c r="K730" s="31" t="n">
        <v>807963</v>
      </c>
      <c r="L730" s="32" t="n">
        <v>2018002307</v>
      </c>
      <c r="M730" s="33" t="n">
        <v>43465</v>
      </c>
      <c r="N730" s="34" t="n">
        <v>289.145</v>
      </c>
      <c r="O730" s="35" t="n">
        <v>0.25</v>
      </c>
      <c r="P730" s="36" t="n">
        <v>0.0208333333333333</v>
      </c>
      <c r="Q730" s="37" t="n">
        <v>48.1908333333333</v>
      </c>
      <c r="R730" s="38" t="n">
        <v>337.335833333333</v>
      </c>
      <c r="S730" s="39" t="n">
        <v>1975.82416666667</v>
      </c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MG730" s="0"/>
      <c r="AMH730" s="0"/>
      <c r="AMI730" s="0"/>
      <c r="AMJ730" s="0"/>
    </row>
    <row r="731" s="4" customFormat="true" ht="58.1" hidden="false" customHeight="false" outlineLevel="0" collapsed="false">
      <c r="A731" s="23" t="s">
        <v>21</v>
      </c>
      <c r="B731" s="24" t="n">
        <v>11334</v>
      </c>
      <c r="C731" s="25" t="n">
        <f aca="false">VLOOKUP(B731,[1]Planilha8!$X$4:$Y$6629,2,0)</f>
        <v>802532</v>
      </c>
      <c r="D731" s="26" t="s">
        <v>195</v>
      </c>
      <c r="E731" s="26" t="str">
        <f aca="false">VLOOKUP(B731,[1]Planilha8!$X$4:$Z$6629,3,0)</f>
        <v>CEAD</v>
      </c>
      <c r="F731" s="26" t="str">
        <f aca="false">VLOOKUP(B731,[1]Planilha8!$X$4:$AD$6629,7,0)</f>
        <v>BOM</v>
      </c>
      <c r="G731" s="27" t="n">
        <v>43277</v>
      </c>
      <c r="H731" s="28" t="n">
        <v>2313.16</v>
      </c>
      <c r="I731" s="29" t="s">
        <v>23</v>
      </c>
      <c r="J731" s="30" t="s">
        <v>170</v>
      </c>
      <c r="K731" s="31" t="n">
        <v>807963</v>
      </c>
      <c r="L731" s="32" t="n">
        <v>2018002307</v>
      </c>
      <c r="M731" s="33" t="n">
        <v>43465</v>
      </c>
      <c r="N731" s="34" t="n">
        <v>289.145</v>
      </c>
      <c r="O731" s="35" t="n">
        <v>0.25</v>
      </c>
      <c r="P731" s="36" t="n">
        <v>0.0208333333333333</v>
      </c>
      <c r="Q731" s="37" t="n">
        <v>48.1908333333333</v>
      </c>
      <c r="R731" s="38" t="n">
        <v>337.335833333333</v>
      </c>
      <c r="S731" s="39" t="n">
        <v>1975.82416666667</v>
      </c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MG731" s="0"/>
      <c r="AMH731" s="0"/>
      <c r="AMI731" s="0"/>
      <c r="AMJ731" s="0"/>
    </row>
    <row r="732" s="4" customFormat="true" ht="58.1" hidden="false" customHeight="false" outlineLevel="0" collapsed="false">
      <c r="A732" s="23" t="s">
        <v>21</v>
      </c>
      <c r="B732" s="24" t="n">
        <v>11335</v>
      </c>
      <c r="C732" s="25" t="n">
        <f aca="false">VLOOKUP(B732,[1]Planilha8!$X$4:$Y$6629,2,0)</f>
        <v>802533</v>
      </c>
      <c r="D732" s="26" t="s">
        <v>195</v>
      </c>
      <c r="E732" s="26" t="str">
        <f aca="false">VLOOKUP(B732,[1]Planilha8!$X$4:$Z$6629,3,0)</f>
        <v>CEAD</v>
      </c>
      <c r="F732" s="26" t="str">
        <f aca="false">VLOOKUP(B732,[1]Planilha8!$X$4:$AD$6629,7,0)</f>
        <v>BOM</v>
      </c>
      <c r="G732" s="27" t="n">
        <v>43277</v>
      </c>
      <c r="H732" s="28" t="n">
        <v>2313.16</v>
      </c>
      <c r="I732" s="29" t="s">
        <v>23</v>
      </c>
      <c r="J732" s="30" t="s">
        <v>170</v>
      </c>
      <c r="K732" s="31" t="n">
        <v>807963</v>
      </c>
      <c r="L732" s="32" t="n">
        <v>2018002307</v>
      </c>
      <c r="M732" s="33" t="n">
        <v>43465</v>
      </c>
      <c r="N732" s="34" t="n">
        <v>289.145</v>
      </c>
      <c r="O732" s="35" t="n">
        <v>0.25</v>
      </c>
      <c r="P732" s="36" t="n">
        <v>0.0208333333333333</v>
      </c>
      <c r="Q732" s="37" t="n">
        <v>48.1908333333333</v>
      </c>
      <c r="R732" s="38" t="n">
        <v>337.335833333333</v>
      </c>
      <c r="S732" s="39" t="n">
        <v>1975.82416666667</v>
      </c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MG732" s="0"/>
      <c r="AMH732" s="0"/>
      <c r="AMI732" s="0"/>
      <c r="AMJ732" s="0"/>
    </row>
    <row r="733" s="4" customFormat="true" ht="58.1" hidden="false" customHeight="false" outlineLevel="0" collapsed="false">
      <c r="A733" s="23" t="s">
        <v>21</v>
      </c>
      <c r="B733" s="24" t="n">
        <v>11336</v>
      </c>
      <c r="C733" s="25" t="n">
        <f aca="false">VLOOKUP(B733,[1]Planilha8!$X$4:$Y$6629,2,0)</f>
        <v>802534</v>
      </c>
      <c r="D733" s="26" t="s">
        <v>195</v>
      </c>
      <c r="E733" s="26" t="str">
        <f aca="false">VLOOKUP(B733,[1]Planilha8!$X$4:$Z$6629,3,0)</f>
        <v>CEAD</v>
      </c>
      <c r="F733" s="26" t="str">
        <f aca="false">VLOOKUP(B733,[1]Planilha8!$X$4:$AD$6629,7,0)</f>
        <v>BOM</v>
      </c>
      <c r="G733" s="27" t="n">
        <v>43277</v>
      </c>
      <c r="H733" s="28" t="n">
        <v>2313.16</v>
      </c>
      <c r="I733" s="29" t="s">
        <v>23</v>
      </c>
      <c r="J733" s="30" t="s">
        <v>170</v>
      </c>
      <c r="K733" s="31" t="n">
        <v>807963</v>
      </c>
      <c r="L733" s="32" t="n">
        <v>2018002307</v>
      </c>
      <c r="M733" s="33" t="n">
        <v>43465</v>
      </c>
      <c r="N733" s="34" t="n">
        <v>289.145</v>
      </c>
      <c r="O733" s="35" t="n">
        <v>0.25</v>
      </c>
      <c r="P733" s="36" t="n">
        <v>0.0208333333333333</v>
      </c>
      <c r="Q733" s="37" t="n">
        <v>48.1908333333333</v>
      </c>
      <c r="R733" s="38" t="n">
        <v>337.335833333333</v>
      </c>
      <c r="S733" s="39" t="n">
        <v>1975.82416666667</v>
      </c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MG733" s="0"/>
      <c r="AMH733" s="0"/>
      <c r="AMI733" s="0"/>
      <c r="AMJ733" s="0"/>
    </row>
    <row r="734" s="4" customFormat="true" ht="35.6" hidden="false" customHeight="false" outlineLevel="0" collapsed="false">
      <c r="A734" s="23" t="s">
        <v>21</v>
      </c>
      <c r="B734" s="24" t="n">
        <v>11337</v>
      </c>
      <c r="C734" s="25" t="n">
        <f aca="false">VLOOKUP(B734,[1]Planilha8!$X$4:$Y$6629,2,0)</f>
        <v>802535</v>
      </c>
      <c r="D734" s="26" t="s">
        <v>171</v>
      </c>
      <c r="E734" s="26" t="str">
        <f aca="false">VLOOKUP(B734,[1]Planilha8!$X$4:$Z$6629,3,0)</f>
        <v>CEAD</v>
      </c>
      <c r="F734" s="26" t="str">
        <f aca="false">VLOOKUP(B734,[1]Planilha8!$X$4:$AD$6629,7,0)</f>
        <v>BOM</v>
      </c>
      <c r="G734" s="27" t="n">
        <v>43277</v>
      </c>
      <c r="H734" s="28" t="n">
        <v>307.48</v>
      </c>
      <c r="I734" s="29" t="s">
        <v>23</v>
      </c>
      <c r="J734" s="30" t="s">
        <v>170</v>
      </c>
      <c r="K734" s="31" t="n">
        <v>807963</v>
      </c>
      <c r="L734" s="32" t="n">
        <v>2018002307</v>
      </c>
      <c r="M734" s="33" t="n">
        <v>43465</v>
      </c>
      <c r="N734" s="34" t="n">
        <v>30.748</v>
      </c>
      <c r="O734" s="35" t="n">
        <v>0.2</v>
      </c>
      <c r="P734" s="36" t="n">
        <v>0.0166666666666667</v>
      </c>
      <c r="Q734" s="37" t="n">
        <v>5.12466666666667</v>
      </c>
      <c r="R734" s="38" t="n">
        <v>35.8726666666667</v>
      </c>
      <c r="S734" s="39" t="n">
        <v>271.607333333333</v>
      </c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MG734" s="0"/>
      <c r="AMH734" s="0"/>
      <c r="AMI734" s="0"/>
      <c r="AMJ734" s="0"/>
    </row>
    <row r="735" s="4" customFormat="true" ht="35.6" hidden="false" customHeight="false" outlineLevel="0" collapsed="false">
      <c r="A735" s="23" t="s">
        <v>21</v>
      </c>
      <c r="B735" s="24" t="n">
        <v>11338</v>
      </c>
      <c r="C735" s="25" t="n">
        <f aca="false">VLOOKUP(B735,[1]Planilha8!$X$4:$Y$6629,2,0)</f>
        <v>802536</v>
      </c>
      <c r="D735" s="26" t="s">
        <v>171</v>
      </c>
      <c r="E735" s="26" t="str">
        <f aca="false">VLOOKUP(B735,[1]Planilha8!$X$4:$Z$6629,3,0)</f>
        <v>CEAD</v>
      </c>
      <c r="F735" s="26" t="str">
        <f aca="false">VLOOKUP(B735,[1]Planilha8!$X$4:$AD$6629,7,0)</f>
        <v>BOM</v>
      </c>
      <c r="G735" s="27" t="n">
        <v>43277</v>
      </c>
      <c r="H735" s="28" t="n">
        <v>307.48</v>
      </c>
      <c r="I735" s="29" t="s">
        <v>23</v>
      </c>
      <c r="J735" s="30" t="s">
        <v>170</v>
      </c>
      <c r="K735" s="31" t="n">
        <v>807963</v>
      </c>
      <c r="L735" s="32" t="n">
        <v>2018002307</v>
      </c>
      <c r="M735" s="33" t="n">
        <v>43465</v>
      </c>
      <c r="N735" s="34" t="n">
        <v>30.748</v>
      </c>
      <c r="O735" s="35" t="n">
        <v>0.2</v>
      </c>
      <c r="P735" s="36" t="n">
        <v>0.0166666666666667</v>
      </c>
      <c r="Q735" s="37" t="n">
        <v>5.12466666666667</v>
      </c>
      <c r="R735" s="38" t="n">
        <v>35.8726666666667</v>
      </c>
      <c r="S735" s="39" t="n">
        <v>271.607333333333</v>
      </c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MG735" s="0"/>
      <c r="AMH735" s="0"/>
      <c r="AMI735" s="0"/>
      <c r="AMJ735" s="0"/>
    </row>
    <row r="736" s="4" customFormat="true" ht="35.6" hidden="false" customHeight="false" outlineLevel="0" collapsed="false">
      <c r="A736" s="23" t="s">
        <v>21</v>
      </c>
      <c r="B736" s="24" t="n">
        <v>11339</v>
      </c>
      <c r="C736" s="25" t="n">
        <f aca="false">VLOOKUP(B736,[1]Planilha8!$X$4:$Y$6629,2,0)</f>
        <v>802537</v>
      </c>
      <c r="D736" s="26" t="s">
        <v>171</v>
      </c>
      <c r="E736" s="26" t="str">
        <f aca="false">VLOOKUP(B736,[1]Planilha8!$X$4:$Z$6629,3,0)</f>
        <v>CEAD</v>
      </c>
      <c r="F736" s="26" t="str">
        <f aca="false">VLOOKUP(B736,[1]Planilha8!$X$4:$AD$6629,7,0)</f>
        <v>BOM</v>
      </c>
      <c r="G736" s="27" t="n">
        <v>43277</v>
      </c>
      <c r="H736" s="28" t="n">
        <v>307.48</v>
      </c>
      <c r="I736" s="29" t="s">
        <v>23</v>
      </c>
      <c r="J736" s="30" t="s">
        <v>170</v>
      </c>
      <c r="K736" s="31" t="n">
        <v>807963</v>
      </c>
      <c r="L736" s="32" t="n">
        <v>2018002307</v>
      </c>
      <c r="M736" s="33" t="n">
        <v>43465</v>
      </c>
      <c r="N736" s="34" t="n">
        <v>30.748</v>
      </c>
      <c r="O736" s="35" t="n">
        <v>0.2</v>
      </c>
      <c r="P736" s="36" t="n">
        <v>0.0166666666666667</v>
      </c>
      <c r="Q736" s="37" t="n">
        <v>5.12466666666667</v>
      </c>
      <c r="R736" s="38" t="n">
        <v>35.8726666666667</v>
      </c>
      <c r="S736" s="39" t="n">
        <v>271.607333333333</v>
      </c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MG736" s="0"/>
      <c r="AMH736" s="0"/>
      <c r="AMI736" s="0"/>
      <c r="AMJ736" s="0"/>
    </row>
    <row r="737" s="4" customFormat="true" ht="35.6" hidden="false" customHeight="false" outlineLevel="0" collapsed="false">
      <c r="A737" s="23" t="s">
        <v>21</v>
      </c>
      <c r="B737" s="24" t="n">
        <v>11340</v>
      </c>
      <c r="C737" s="25" t="n">
        <f aca="false">VLOOKUP(B737,[1]Planilha8!$X$4:$Y$6629,2,0)</f>
        <v>802538</v>
      </c>
      <c r="D737" s="26" t="s">
        <v>171</v>
      </c>
      <c r="E737" s="26" t="str">
        <f aca="false">VLOOKUP(B737,[1]Planilha8!$X$4:$Z$6629,3,0)</f>
        <v>TRANSPLANTE</v>
      </c>
      <c r="F737" s="26" t="str">
        <f aca="false">VLOOKUP(B737,[1]Planilha8!$X$4:$AD$6629,7,0)</f>
        <v>BOM</v>
      </c>
      <c r="G737" s="27" t="n">
        <v>43277</v>
      </c>
      <c r="H737" s="28" t="n">
        <v>307.48</v>
      </c>
      <c r="I737" s="29" t="s">
        <v>23</v>
      </c>
      <c r="J737" s="30" t="s">
        <v>170</v>
      </c>
      <c r="K737" s="31" t="n">
        <v>807963</v>
      </c>
      <c r="L737" s="32" t="n">
        <v>2018002307</v>
      </c>
      <c r="M737" s="33" t="n">
        <v>43465</v>
      </c>
      <c r="N737" s="34" t="n">
        <v>30.748</v>
      </c>
      <c r="O737" s="35" t="n">
        <v>0.2</v>
      </c>
      <c r="P737" s="36" t="n">
        <v>0.0166666666666667</v>
      </c>
      <c r="Q737" s="37" t="n">
        <v>5.12466666666667</v>
      </c>
      <c r="R737" s="38" t="n">
        <v>35.8726666666667</v>
      </c>
      <c r="S737" s="39" t="n">
        <v>271.607333333333</v>
      </c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MG737" s="0"/>
      <c r="AMH737" s="0"/>
      <c r="AMI737" s="0"/>
      <c r="AMJ737" s="0"/>
    </row>
    <row r="738" s="4" customFormat="true" ht="35.6" hidden="false" customHeight="false" outlineLevel="0" collapsed="false">
      <c r="A738" s="23" t="s">
        <v>21</v>
      </c>
      <c r="B738" s="24" t="n">
        <v>11341</v>
      </c>
      <c r="C738" s="25" t="n">
        <f aca="false">VLOOKUP(B738,[1]Planilha8!$X$4:$Y$6629,2,0)</f>
        <v>802539</v>
      </c>
      <c r="D738" s="26" t="s">
        <v>171</v>
      </c>
      <c r="E738" s="26" t="str">
        <f aca="false">VLOOKUP(B738,[1]Planilha8!$X$4:$Z$6629,3,0)</f>
        <v>CEAD</v>
      </c>
      <c r="F738" s="26" t="str">
        <f aca="false">VLOOKUP(B738,[1]Planilha8!$X$4:$AD$6629,7,0)</f>
        <v>BOM</v>
      </c>
      <c r="G738" s="27" t="n">
        <v>43277</v>
      </c>
      <c r="H738" s="28" t="n">
        <v>307.48</v>
      </c>
      <c r="I738" s="29" t="s">
        <v>23</v>
      </c>
      <c r="J738" s="30" t="s">
        <v>170</v>
      </c>
      <c r="K738" s="31" t="n">
        <v>807963</v>
      </c>
      <c r="L738" s="32" t="n">
        <v>2018002307</v>
      </c>
      <c r="M738" s="33" t="n">
        <v>43465</v>
      </c>
      <c r="N738" s="34" t="n">
        <v>30.748</v>
      </c>
      <c r="O738" s="35" t="n">
        <v>0.2</v>
      </c>
      <c r="P738" s="36" t="n">
        <v>0.0166666666666667</v>
      </c>
      <c r="Q738" s="37" t="n">
        <v>5.12466666666667</v>
      </c>
      <c r="R738" s="38" t="n">
        <v>35.8726666666667</v>
      </c>
      <c r="S738" s="39" t="n">
        <v>271.607333333333</v>
      </c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MG738" s="0"/>
      <c r="AMH738" s="0"/>
      <c r="AMI738" s="0"/>
      <c r="AMJ738" s="0"/>
    </row>
    <row r="739" s="4" customFormat="true" ht="35.6" hidden="false" customHeight="false" outlineLevel="0" collapsed="false">
      <c r="A739" s="23" t="s">
        <v>21</v>
      </c>
      <c r="B739" s="24" t="n">
        <v>11342</v>
      </c>
      <c r="C739" s="25" t="n">
        <f aca="false">VLOOKUP(B739,[1]Planilha8!$X$4:$Y$6629,2,0)</f>
        <v>802540</v>
      </c>
      <c r="D739" s="26" t="s">
        <v>171</v>
      </c>
      <c r="E739" s="26" t="str">
        <f aca="false">VLOOKUP(B739,[1]Planilha8!$X$4:$Z$6629,3,0)</f>
        <v>CEAD</v>
      </c>
      <c r="F739" s="26" t="str">
        <f aca="false">VLOOKUP(B739,[1]Planilha8!$X$4:$AD$6629,7,0)</f>
        <v>BOM</v>
      </c>
      <c r="G739" s="27" t="n">
        <v>43277</v>
      </c>
      <c r="H739" s="28" t="n">
        <v>307.48</v>
      </c>
      <c r="I739" s="29" t="s">
        <v>23</v>
      </c>
      <c r="J739" s="30" t="s">
        <v>170</v>
      </c>
      <c r="K739" s="31" t="n">
        <v>807963</v>
      </c>
      <c r="L739" s="32" t="n">
        <v>2018002307</v>
      </c>
      <c r="M739" s="33" t="n">
        <v>43465</v>
      </c>
      <c r="N739" s="34" t="n">
        <v>30.748</v>
      </c>
      <c r="O739" s="35" t="n">
        <v>0.2</v>
      </c>
      <c r="P739" s="36" t="n">
        <v>0.0166666666666667</v>
      </c>
      <c r="Q739" s="37" t="n">
        <v>5.12466666666667</v>
      </c>
      <c r="R739" s="38" t="n">
        <v>35.8726666666667</v>
      </c>
      <c r="S739" s="39" t="n">
        <v>271.607333333333</v>
      </c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MG739" s="0"/>
      <c r="AMH739" s="0"/>
      <c r="AMI739" s="0"/>
      <c r="AMJ739" s="0"/>
    </row>
    <row r="740" s="4" customFormat="true" ht="35.6" hidden="false" customHeight="false" outlineLevel="0" collapsed="false">
      <c r="A740" s="23" t="s">
        <v>21</v>
      </c>
      <c r="B740" s="24" t="n">
        <v>11343</v>
      </c>
      <c r="C740" s="25" t="n">
        <f aca="false">VLOOKUP(B740,[1]Planilha8!$X$4:$Y$6629,2,0)</f>
        <v>802541</v>
      </c>
      <c r="D740" s="26" t="s">
        <v>171</v>
      </c>
      <c r="E740" s="26" t="str">
        <f aca="false">VLOOKUP(B740,[1]Planilha8!$X$4:$Z$6629,3,0)</f>
        <v>CEAD</v>
      </c>
      <c r="F740" s="26" t="str">
        <f aca="false">VLOOKUP(B740,[1]Planilha8!$X$4:$AD$6629,7,0)</f>
        <v>BOM</v>
      </c>
      <c r="G740" s="27" t="n">
        <v>43277</v>
      </c>
      <c r="H740" s="28" t="n">
        <v>307.48</v>
      </c>
      <c r="I740" s="29" t="s">
        <v>23</v>
      </c>
      <c r="J740" s="30" t="s">
        <v>170</v>
      </c>
      <c r="K740" s="31" t="n">
        <v>807963</v>
      </c>
      <c r="L740" s="32" t="n">
        <v>2018002307</v>
      </c>
      <c r="M740" s="33" t="n">
        <v>43465</v>
      </c>
      <c r="N740" s="34" t="n">
        <v>30.748</v>
      </c>
      <c r="O740" s="35" t="n">
        <v>0.2</v>
      </c>
      <c r="P740" s="36" t="n">
        <v>0.0166666666666667</v>
      </c>
      <c r="Q740" s="37" t="n">
        <v>5.12466666666667</v>
      </c>
      <c r="R740" s="38" t="n">
        <v>35.8726666666667</v>
      </c>
      <c r="S740" s="39" t="n">
        <v>271.607333333333</v>
      </c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MG740" s="0"/>
      <c r="AMH740" s="0"/>
      <c r="AMI740" s="0"/>
      <c r="AMJ740" s="0"/>
    </row>
    <row r="741" s="4" customFormat="true" ht="35.6" hidden="false" customHeight="false" outlineLevel="0" collapsed="false">
      <c r="A741" s="23" t="s">
        <v>21</v>
      </c>
      <c r="B741" s="24" t="n">
        <v>11344</v>
      </c>
      <c r="C741" s="25" t="n">
        <f aca="false">VLOOKUP(B741,[1]Planilha8!$X$4:$Y$6629,2,0)</f>
        <v>802542</v>
      </c>
      <c r="D741" s="26" t="s">
        <v>171</v>
      </c>
      <c r="E741" s="26" t="str">
        <f aca="false">VLOOKUP(B741,[1]Planilha8!$X$4:$Z$6629,3,0)</f>
        <v>CEAD</v>
      </c>
      <c r="F741" s="26" t="str">
        <f aca="false">VLOOKUP(B741,[1]Planilha8!$X$4:$AD$6629,7,0)</f>
        <v>BOM</v>
      </c>
      <c r="G741" s="27" t="n">
        <v>43277</v>
      </c>
      <c r="H741" s="28" t="n">
        <v>307.48</v>
      </c>
      <c r="I741" s="29" t="s">
        <v>23</v>
      </c>
      <c r="J741" s="30" t="s">
        <v>170</v>
      </c>
      <c r="K741" s="31" t="n">
        <v>807963</v>
      </c>
      <c r="L741" s="32" t="n">
        <v>2018002307</v>
      </c>
      <c r="M741" s="33" t="n">
        <v>43465</v>
      </c>
      <c r="N741" s="34" t="n">
        <v>30.748</v>
      </c>
      <c r="O741" s="35" t="n">
        <v>0.2</v>
      </c>
      <c r="P741" s="36" t="n">
        <v>0.0166666666666667</v>
      </c>
      <c r="Q741" s="37" t="n">
        <v>5.12466666666667</v>
      </c>
      <c r="R741" s="38" t="n">
        <v>35.8726666666667</v>
      </c>
      <c r="S741" s="39" t="n">
        <v>271.607333333333</v>
      </c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MG741" s="0"/>
      <c r="AMH741" s="0"/>
      <c r="AMI741" s="0"/>
      <c r="AMJ741" s="0"/>
    </row>
    <row r="742" s="4" customFormat="true" ht="35.6" hidden="false" customHeight="false" outlineLevel="0" collapsed="false">
      <c r="A742" s="23" t="s">
        <v>21</v>
      </c>
      <c r="B742" s="24" t="n">
        <v>11345</v>
      </c>
      <c r="C742" s="25" t="n">
        <f aca="false">VLOOKUP(B742,[1]Planilha8!$X$4:$Y$6629,2,0)</f>
        <v>802543</v>
      </c>
      <c r="D742" s="26" t="s">
        <v>171</v>
      </c>
      <c r="E742" s="26" t="str">
        <f aca="false">VLOOKUP(B742,[1]Planilha8!$X$4:$Z$6629,3,0)</f>
        <v>CEAD</v>
      </c>
      <c r="F742" s="26" t="str">
        <f aca="false">VLOOKUP(B742,[1]Planilha8!$X$4:$AD$6629,7,0)</f>
        <v>BOM</v>
      </c>
      <c r="G742" s="27" t="n">
        <v>43277</v>
      </c>
      <c r="H742" s="28" t="n">
        <v>307.48</v>
      </c>
      <c r="I742" s="29" t="s">
        <v>23</v>
      </c>
      <c r="J742" s="30" t="s">
        <v>170</v>
      </c>
      <c r="K742" s="31" t="n">
        <v>807963</v>
      </c>
      <c r="L742" s="32" t="n">
        <v>2018002307</v>
      </c>
      <c r="M742" s="33" t="n">
        <v>43465</v>
      </c>
      <c r="N742" s="34" t="n">
        <v>30.748</v>
      </c>
      <c r="O742" s="35" t="n">
        <v>0.2</v>
      </c>
      <c r="P742" s="36" t="n">
        <v>0.0166666666666667</v>
      </c>
      <c r="Q742" s="37" t="n">
        <v>5.12466666666667</v>
      </c>
      <c r="R742" s="38" t="n">
        <v>35.8726666666667</v>
      </c>
      <c r="S742" s="39" t="n">
        <v>271.607333333333</v>
      </c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MG742" s="0"/>
      <c r="AMH742" s="0"/>
      <c r="AMI742" s="0"/>
      <c r="AMJ742" s="0"/>
    </row>
    <row r="743" s="4" customFormat="true" ht="35.6" hidden="false" customHeight="false" outlineLevel="0" collapsed="false">
      <c r="A743" s="23" t="s">
        <v>21</v>
      </c>
      <c r="B743" s="24" t="n">
        <v>11346</v>
      </c>
      <c r="C743" s="25" t="n">
        <f aca="false">VLOOKUP(B743,[1]Planilha8!$X$4:$Y$6629,2,0)</f>
        <v>802544</v>
      </c>
      <c r="D743" s="26" t="s">
        <v>171</v>
      </c>
      <c r="E743" s="26" t="str">
        <f aca="false">VLOOKUP(B743,[1]Planilha8!$X$4:$Z$6629,3,0)</f>
        <v>SESMT</v>
      </c>
      <c r="F743" s="26" t="str">
        <f aca="false">VLOOKUP(B743,[1]Planilha8!$X$4:$AD$6629,7,0)</f>
        <v>BOM</v>
      </c>
      <c r="G743" s="27" t="n">
        <v>43277</v>
      </c>
      <c r="H743" s="28" t="n">
        <v>307.48</v>
      </c>
      <c r="I743" s="29" t="s">
        <v>23</v>
      </c>
      <c r="J743" s="30" t="s">
        <v>170</v>
      </c>
      <c r="K743" s="31" t="n">
        <v>807963</v>
      </c>
      <c r="L743" s="32" t="n">
        <v>2018002307</v>
      </c>
      <c r="M743" s="33" t="n">
        <v>43465</v>
      </c>
      <c r="N743" s="34" t="n">
        <v>30.748</v>
      </c>
      <c r="O743" s="35" t="n">
        <v>0.2</v>
      </c>
      <c r="P743" s="36" t="n">
        <v>0.0166666666666667</v>
      </c>
      <c r="Q743" s="37" t="n">
        <v>5.12466666666667</v>
      </c>
      <c r="R743" s="38" t="n">
        <v>35.8726666666667</v>
      </c>
      <c r="S743" s="39" t="n">
        <v>271.607333333333</v>
      </c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MG743" s="0"/>
      <c r="AMH743" s="0"/>
      <c r="AMI743" s="0"/>
      <c r="AMJ743" s="0"/>
    </row>
    <row r="744" s="4" customFormat="true" ht="35.6" hidden="false" customHeight="false" outlineLevel="0" collapsed="false">
      <c r="A744" s="23" t="s">
        <v>21</v>
      </c>
      <c r="B744" s="24" t="n">
        <v>11347</v>
      </c>
      <c r="C744" s="25" t="n">
        <f aca="false">VLOOKUP(B744,[1]Planilha8!$X$4:$Y$6629,2,0)</f>
        <v>802545</v>
      </c>
      <c r="D744" s="26" t="s">
        <v>171</v>
      </c>
      <c r="E744" s="26" t="str">
        <f aca="false">VLOOKUP(B744,[1]Planilha8!$X$4:$Z$6629,3,0)</f>
        <v>CEAD</v>
      </c>
      <c r="F744" s="26" t="str">
        <f aca="false">VLOOKUP(B744,[1]Planilha8!$X$4:$AD$6629,7,0)</f>
        <v>BOM</v>
      </c>
      <c r="G744" s="27" t="n">
        <v>43277</v>
      </c>
      <c r="H744" s="28" t="n">
        <v>307.48</v>
      </c>
      <c r="I744" s="29" t="s">
        <v>23</v>
      </c>
      <c r="J744" s="30" t="s">
        <v>170</v>
      </c>
      <c r="K744" s="31" t="n">
        <v>807963</v>
      </c>
      <c r="L744" s="32" t="n">
        <v>2018002307</v>
      </c>
      <c r="M744" s="33" t="n">
        <v>43465</v>
      </c>
      <c r="N744" s="34" t="n">
        <v>30.748</v>
      </c>
      <c r="O744" s="35" t="n">
        <v>0.2</v>
      </c>
      <c r="P744" s="36" t="n">
        <v>0.0166666666666667</v>
      </c>
      <c r="Q744" s="37" t="n">
        <v>5.12466666666667</v>
      </c>
      <c r="R744" s="38" t="n">
        <v>35.8726666666667</v>
      </c>
      <c r="S744" s="39" t="n">
        <v>271.607333333333</v>
      </c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MG744" s="0"/>
      <c r="AMH744" s="0"/>
      <c r="AMI744" s="0"/>
      <c r="AMJ744" s="0"/>
    </row>
    <row r="745" s="4" customFormat="true" ht="35.6" hidden="false" customHeight="false" outlineLevel="0" collapsed="false">
      <c r="A745" s="23" t="s">
        <v>21</v>
      </c>
      <c r="B745" s="24" t="n">
        <v>11348</v>
      </c>
      <c r="C745" s="25" t="n">
        <f aca="false">VLOOKUP(B745,[1]Planilha8!$X$4:$Y$6629,2,0)</f>
        <v>802546</v>
      </c>
      <c r="D745" s="26" t="s">
        <v>171</v>
      </c>
      <c r="E745" s="26" t="str">
        <f aca="false">VLOOKUP(B745,[1]Planilha8!$X$4:$Z$6629,3,0)</f>
        <v>CEAD</v>
      </c>
      <c r="F745" s="26" t="str">
        <f aca="false">VLOOKUP(B745,[1]Planilha8!$X$4:$AD$6629,7,0)</f>
        <v>BOM</v>
      </c>
      <c r="G745" s="27" t="n">
        <v>43277</v>
      </c>
      <c r="H745" s="28" t="n">
        <v>307.48</v>
      </c>
      <c r="I745" s="29" t="s">
        <v>23</v>
      </c>
      <c r="J745" s="30" t="s">
        <v>170</v>
      </c>
      <c r="K745" s="31" t="n">
        <v>807963</v>
      </c>
      <c r="L745" s="32" t="n">
        <v>2018002307</v>
      </c>
      <c r="M745" s="33" t="n">
        <v>43465</v>
      </c>
      <c r="N745" s="34" t="n">
        <v>30.748</v>
      </c>
      <c r="O745" s="35" t="n">
        <v>0.2</v>
      </c>
      <c r="P745" s="36" t="n">
        <v>0.0166666666666667</v>
      </c>
      <c r="Q745" s="37" t="n">
        <v>5.12466666666667</v>
      </c>
      <c r="R745" s="38" t="n">
        <v>35.8726666666667</v>
      </c>
      <c r="S745" s="39" t="n">
        <v>271.607333333333</v>
      </c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MG745" s="0"/>
      <c r="AMH745" s="0"/>
      <c r="AMI745" s="0"/>
      <c r="AMJ745" s="0"/>
    </row>
    <row r="746" s="4" customFormat="true" ht="35.6" hidden="false" customHeight="false" outlineLevel="0" collapsed="false">
      <c r="A746" s="23" t="s">
        <v>21</v>
      </c>
      <c r="B746" s="24" t="n">
        <v>11349</v>
      </c>
      <c r="C746" s="25" t="n">
        <f aca="false">VLOOKUP(B746,[1]Planilha8!$X$4:$Y$6629,2,0)</f>
        <v>802547</v>
      </c>
      <c r="D746" s="26" t="s">
        <v>171</v>
      </c>
      <c r="E746" s="26" t="str">
        <f aca="false">VLOOKUP(B746,[1]Planilha8!$X$4:$Z$6629,3,0)</f>
        <v>CEAD</v>
      </c>
      <c r="F746" s="26" t="str">
        <f aca="false">VLOOKUP(B746,[1]Planilha8!$X$4:$AD$6629,7,0)</f>
        <v>BOM</v>
      </c>
      <c r="G746" s="27" t="n">
        <v>43277</v>
      </c>
      <c r="H746" s="28" t="n">
        <v>307.48</v>
      </c>
      <c r="I746" s="29" t="s">
        <v>23</v>
      </c>
      <c r="J746" s="30" t="s">
        <v>170</v>
      </c>
      <c r="K746" s="31" t="n">
        <v>807963</v>
      </c>
      <c r="L746" s="32" t="n">
        <v>2018002307</v>
      </c>
      <c r="M746" s="33" t="n">
        <v>43465</v>
      </c>
      <c r="N746" s="34" t="n">
        <v>30.748</v>
      </c>
      <c r="O746" s="35" t="n">
        <v>0.2</v>
      </c>
      <c r="P746" s="36" t="n">
        <v>0.0166666666666667</v>
      </c>
      <c r="Q746" s="37" t="n">
        <v>5.12466666666667</v>
      </c>
      <c r="R746" s="38" t="n">
        <v>35.8726666666667</v>
      </c>
      <c r="S746" s="39" t="n">
        <v>271.607333333333</v>
      </c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MG746" s="0"/>
      <c r="AMH746" s="0"/>
      <c r="AMI746" s="0"/>
      <c r="AMJ746" s="0"/>
    </row>
    <row r="747" s="4" customFormat="true" ht="35.6" hidden="false" customHeight="false" outlineLevel="0" collapsed="false">
      <c r="A747" s="23" t="s">
        <v>21</v>
      </c>
      <c r="B747" s="24" t="n">
        <v>11350</v>
      </c>
      <c r="C747" s="25" t="n">
        <f aca="false">VLOOKUP(B747,[1]Planilha8!$X$4:$Y$6629,2,0)</f>
        <v>802548</v>
      </c>
      <c r="D747" s="26" t="s">
        <v>171</v>
      </c>
      <c r="E747" s="26" t="str">
        <f aca="false">VLOOKUP(B747,[1]Planilha8!$X$4:$Z$6629,3,0)</f>
        <v>CEAD</v>
      </c>
      <c r="F747" s="26" t="str">
        <f aca="false">VLOOKUP(B747,[1]Planilha8!$X$4:$AD$6629,7,0)</f>
        <v>BOM</v>
      </c>
      <c r="G747" s="27" t="n">
        <v>43277</v>
      </c>
      <c r="H747" s="28" t="n">
        <v>307.48</v>
      </c>
      <c r="I747" s="29" t="s">
        <v>23</v>
      </c>
      <c r="J747" s="30" t="s">
        <v>170</v>
      </c>
      <c r="K747" s="31" t="n">
        <v>807963</v>
      </c>
      <c r="L747" s="32" t="n">
        <v>2018002307</v>
      </c>
      <c r="M747" s="33" t="n">
        <v>43465</v>
      </c>
      <c r="N747" s="34" t="n">
        <v>30.748</v>
      </c>
      <c r="O747" s="35" t="n">
        <v>0.2</v>
      </c>
      <c r="P747" s="36" t="n">
        <v>0.0166666666666667</v>
      </c>
      <c r="Q747" s="37" t="n">
        <v>5.12466666666667</v>
      </c>
      <c r="R747" s="38" t="n">
        <v>35.8726666666667</v>
      </c>
      <c r="S747" s="39" t="n">
        <v>271.607333333333</v>
      </c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MG747" s="0"/>
      <c r="AMH747" s="0"/>
      <c r="AMI747" s="0"/>
      <c r="AMJ747" s="0"/>
    </row>
    <row r="748" s="4" customFormat="true" ht="35.6" hidden="false" customHeight="false" outlineLevel="0" collapsed="false">
      <c r="A748" s="23" t="s">
        <v>21</v>
      </c>
      <c r="B748" s="24" t="n">
        <v>11351</v>
      </c>
      <c r="C748" s="25" t="n">
        <f aca="false">VLOOKUP(B748,[1]Planilha8!$X$4:$Y$6629,2,0)</f>
        <v>802549</v>
      </c>
      <c r="D748" s="26" t="s">
        <v>171</v>
      </c>
      <c r="E748" s="26" t="str">
        <f aca="false">VLOOKUP(B748,[1]Planilha8!$X$4:$Z$6629,3,0)</f>
        <v>CEAD</v>
      </c>
      <c r="F748" s="26" t="str">
        <f aca="false">VLOOKUP(B748,[1]Planilha8!$X$4:$AD$6629,7,0)</f>
        <v>BOM</v>
      </c>
      <c r="G748" s="27" t="n">
        <v>43277</v>
      </c>
      <c r="H748" s="28" t="n">
        <v>307.48</v>
      </c>
      <c r="I748" s="29" t="s">
        <v>23</v>
      </c>
      <c r="J748" s="30" t="s">
        <v>170</v>
      </c>
      <c r="K748" s="31" t="n">
        <v>807963</v>
      </c>
      <c r="L748" s="32" t="n">
        <v>2018002307</v>
      </c>
      <c r="M748" s="33" t="n">
        <v>43465</v>
      </c>
      <c r="N748" s="34" t="n">
        <v>30.748</v>
      </c>
      <c r="O748" s="35" t="n">
        <v>0.2</v>
      </c>
      <c r="P748" s="36" t="n">
        <v>0.0166666666666667</v>
      </c>
      <c r="Q748" s="37" t="n">
        <v>5.12466666666667</v>
      </c>
      <c r="R748" s="38" t="n">
        <v>35.8726666666667</v>
      </c>
      <c r="S748" s="39" t="n">
        <v>271.607333333333</v>
      </c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MG748" s="0"/>
      <c r="AMH748" s="0"/>
      <c r="AMI748" s="0"/>
      <c r="AMJ748" s="0"/>
    </row>
    <row r="749" s="4" customFormat="true" ht="35.6" hidden="false" customHeight="false" outlineLevel="0" collapsed="false">
      <c r="A749" s="23" t="s">
        <v>21</v>
      </c>
      <c r="B749" s="24" t="n">
        <v>11352</v>
      </c>
      <c r="C749" s="25" t="n">
        <f aca="false">VLOOKUP(B749,[1]Planilha8!$X$4:$Y$6629,2,0)</f>
        <v>802550</v>
      </c>
      <c r="D749" s="26" t="s">
        <v>171</v>
      </c>
      <c r="E749" s="26" t="str">
        <f aca="false">VLOOKUP(B749,[1]Planilha8!$X$4:$Z$6629,3,0)</f>
        <v>CEAD</v>
      </c>
      <c r="F749" s="26" t="str">
        <f aca="false">VLOOKUP(B749,[1]Planilha8!$X$4:$AD$6629,7,0)</f>
        <v>BOM</v>
      </c>
      <c r="G749" s="27" t="n">
        <v>43277</v>
      </c>
      <c r="H749" s="28" t="n">
        <v>307.48</v>
      </c>
      <c r="I749" s="29" t="s">
        <v>23</v>
      </c>
      <c r="J749" s="30" t="s">
        <v>170</v>
      </c>
      <c r="K749" s="31" t="n">
        <v>807963</v>
      </c>
      <c r="L749" s="32" t="n">
        <v>2018002307</v>
      </c>
      <c r="M749" s="33" t="n">
        <v>43465</v>
      </c>
      <c r="N749" s="34" t="n">
        <v>30.748</v>
      </c>
      <c r="O749" s="35" t="n">
        <v>0.2</v>
      </c>
      <c r="P749" s="36" t="n">
        <v>0.0166666666666667</v>
      </c>
      <c r="Q749" s="37" t="n">
        <v>5.12466666666667</v>
      </c>
      <c r="R749" s="38" t="n">
        <v>35.8726666666667</v>
      </c>
      <c r="S749" s="39" t="n">
        <v>271.607333333333</v>
      </c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MG749" s="0"/>
      <c r="AMH749" s="0"/>
      <c r="AMI749" s="0"/>
      <c r="AMJ749" s="0"/>
    </row>
    <row r="750" s="4" customFormat="true" ht="35.6" hidden="false" customHeight="false" outlineLevel="0" collapsed="false">
      <c r="A750" s="23" t="s">
        <v>21</v>
      </c>
      <c r="B750" s="24" t="n">
        <v>11353</v>
      </c>
      <c r="C750" s="25" t="n">
        <f aca="false">VLOOKUP(B750,[1]Planilha8!$X$4:$Y$6629,2,0)</f>
        <v>802551</v>
      </c>
      <c r="D750" s="26" t="s">
        <v>171</v>
      </c>
      <c r="E750" s="26" t="str">
        <f aca="false">VLOOKUP(B750,[1]Planilha8!$X$4:$Z$6629,3,0)</f>
        <v>CEAD</v>
      </c>
      <c r="F750" s="26" t="str">
        <f aca="false">VLOOKUP(B750,[1]Planilha8!$X$4:$AD$6629,7,0)</f>
        <v>BOM</v>
      </c>
      <c r="G750" s="27" t="n">
        <v>43277</v>
      </c>
      <c r="H750" s="28" t="n">
        <v>307.48</v>
      </c>
      <c r="I750" s="29" t="s">
        <v>23</v>
      </c>
      <c r="J750" s="30" t="s">
        <v>170</v>
      </c>
      <c r="K750" s="31" t="n">
        <v>807963</v>
      </c>
      <c r="L750" s="32" t="n">
        <v>2018002307</v>
      </c>
      <c r="M750" s="33" t="n">
        <v>43465</v>
      </c>
      <c r="N750" s="34" t="n">
        <v>30.748</v>
      </c>
      <c r="O750" s="35" t="n">
        <v>0.2</v>
      </c>
      <c r="P750" s="36" t="n">
        <v>0.0166666666666667</v>
      </c>
      <c r="Q750" s="37" t="n">
        <v>5.12466666666667</v>
      </c>
      <c r="R750" s="38" t="n">
        <v>35.8726666666667</v>
      </c>
      <c r="S750" s="39" t="n">
        <v>271.607333333333</v>
      </c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MG750" s="0"/>
      <c r="AMH750" s="0"/>
      <c r="AMI750" s="0"/>
      <c r="AMJ750" s="0"/>
    </row>
    <row r="751" s="4" customFormat="true" ht="35.6" hidden="false" customHeight="false" outlineLevel="0" collapsed="false">
      <c r="A751" s="23" t="s">
        <v>21</v>
      </c>
      <c r="B751" s="24" t="n">
        <v>11354</v>
      </c>
      <c r="C751" s="25" t="n">
        <f aca="false">VLOOKUP(B751,[1]Planilha8!$X$4:$Y$6629,2,0)</f>
        <v>802552</v>
      </c>
      <c r="D751" s="26" t="s">
        <v>171</v>
      </c>
      <c r="E751" s="26" t="str">
        <f aca="false">VLOOKUP(B751,[1]Planilha8!$X$4:$Z$6629,3,0)</f>
        <v>CEAD</v>
      </c>
      <c r="F751" s="26" t="str">
        <f aca="false">VLOOKUP(B751,[1]Planilha8!$X$4:$AD$6629,7,0)</f>
        <v>BOM</v>
      </c>
      <c r="G751" s="27" t="n">
        <v>43277</v>
      </c>
      <c r="H751" s="28" t="n">
        <v>307.48</v>
      </c>
      <c r="I751" s="29" t="s">
        <v>23</v>
      </c>
      <c r="J751" s="30" t="s">
        <v>170</v>
      </c>
      <c r="K751" s="31" t="n">
        <v>807963</v>
      </c>
      <c r="L751" s="32" t="n">
        <v>2018002307</v>
      </c>
      <c r="M751" s="33" t="n">
        <v>43465</v>
      </c>
      <c r="N751" s="34" t="n">
        <v>30.748</v>
      </c>
      <c r="O751" s="35" t="n">
        <v>0.2</v>
      </c>
      <c r="P751" s="36" t="n">
        <v>0.0166666666666667</v>
      </c>
      <c r="Q751" s="37" t="n">
        <v>5.12466666666667</v>
      </c>
      <c r="R751" s="38" t="n">
        <v>35.8726666666667</v>
      </c>
      <c r="S751" s="39" t="n">
        <v>271.607333333333</v>
      </c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MG751" s="0"/>
      <c r="AMH751" s="0"/>
      <c r="AMI751" s="0"/>
      <c r="AMJ751" s="0"/>
    </row>
    <row r="752" s="4" customFormat="true" ht="35.6" hidden="false" customHeight="false" outlineLevel="0" collapsed="false">
      <c r="A752" s="23" t="s">
        <v>21</v>
      </c>
      <c r="B752" s="24" t="n">
        <v>11355</v>
      </c>
      <c r="C752" s="25" t="n">
        <f aca="false">VLOOKUP(B752,[1]Planilha8!$X$4:$Y$6629,2,0)</f>
        <v>802553</v>
      </c>
      <c r="D752" s="26" t="s">
        <v>171</v>
      </c>
      <c r="E752" s="26" t="str">
        <f aca="false">VLOOKUP(B752,[1]Planilha8!$X$4:$Z$6629,3,0)</f>
        <v>CEAD</v>
      </c>
      <c r="F752" s="26" t="str">
        <f aca="false">VLOOKUP(B752,[1]Planilha8!$X$4:$AD$6629,7,0)</f>
        <v>BOM</v>
      </c>
      <c r="G752" s="27" t="n">
        <v>43277</v>
      </c>
      <c r="H752" s="28" t="n">
        <v>307.48</v>
      </c>
      <c r="I752" s="29" t="s">
        <v>23</v>
      </c>
      <c r="J752" s="30" t="s">
        <v>170</v>
      </c>
      <c r="K752" s="31" t="n">
        <v>807963</v>
      </c>
      <c r="L752" s="32" t="n">
        <v>2018002307</v>
      </c>
      <c r="M752" s="33" t="n">
        <v>43465</v>
      </c>
      <c r="N752" s="34" t="n">
        <v>30.748</v>
      </c>
      <c r="O752" s="35" t="n">
        <v>0.2</v>
      </c>
      <c r="P752" s="36" t="n">
        <v>0.0166666666666667</v>
      </c>
      <c r="Q752" s="37" t="n">
        <v>5.12466666666667</v>
      </c>
      <c r="R752" s="38" t="n">
        <v>35.8726666666667</v>
      </c>
      <c r="S752" s="39" t="n">
        <v>271.607333333333</v>
      </c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MG752" s="0"/>
      <c r="AMH752" s="0"/>
      <c r="AMI752" s="0"/>
      <c r="AMJ752" s="0"/>
    </row>
    <row r="753" s="4" customFormat="true" ht="35.6" hidden="false" customHeight="false" outlineLevel="0" collapsed="false">
      <c r="A753" s="23" t="s">
        <v>21</v>
      </c>
      <c r="B753" s="24" t="n">
        <v>11356</v>
      </c>
      <c r="C753" s="25" t="n">
        <f aca="false">VLOOKUP(B753,[1]Planilha8!$X$4:$Y$6629,2,0)</f>
        <v>802554</v>
      </c>
      <c r="D753" s="26" t="s">
        <v>171</v>
      </c>
      <c r="E753" s="26" t="str">
        <f aca="false">VLOOKUP(B753,[1]Planilha8!$X$4:$Z$6629,3,0)</f>
        <v>CEAD</v>
      </c>
      <c r="F753" s="26" t="str">
        <f aca="false">VLOOKUP(B753,[1]Planilha8!$X$4:$AD$6629,7,0)</f>
        <v>BOM</v>
      </c>
      <c r="G753" s="27" t="n">
        <v>43277</v>
      </c>
      <c r="H753" s="28" t="n">
        <v>307.48</v>
      </c>
      <c r="I753" s="29" t="s">
        <v>23</v>
      </c>
      <c r="J753" s="30" t="s">
        <v>170</v>
      </c>
      <c r="K753" s="31" t="n">
        <v>807963</v>
      </c>
      <c r="L753" s="32" t="n">
        <v>2018002307</v>
      </c>
      <c r="M753" s="33" t="n">
        <v>43465</v>
      </c>
      <c r="N753" s="34" t="n">
        <v>30.748</v>
      </c>
      <c r="O753" s="35" t="n">
        <v>0.2</v>
      </c>
      <c r="P753" s="36" t="n">
        <v>0.0166666666666667</v>
      </c>
      <c r="Q753" s="37" t="n">
        <v>5.12466666666667</v>
      </c>
      <c r="R753" s="38" t="n">
        <v>35.8726666666667</v>
      </c>
      <c r="S753" s="39" t="n">
        <v>271.607333333333</v>
      </c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MG753" s="0"/>
      <c r="AMH753" s="0"/>
      <c r="AMI753" s="0"/>
      <c r="AMJ753" s="0"/>
    </row>
    <row r="754" s="4" customFormat="true" ht="35.6" hidden="false" customHeight="false" outlineLevel="0" collapsed="false">
      <c r="A754" s="23" t="s">
        <v>21</v>
      </c>
      <c r="B754" s="24" t="n">
        <v>11357</v>
      </c>
      <c r="C754" s="25" t="n">
        <f aca="false">VLOOKUP(B754,[1]Planilha8!$X$4:$Y$6629,2,0)</f>
        <v>802555</v>
      </c>
      <c r="D754" s="26" t="s">
        <v>171</v>
      </c>
      <c r="E754" s="26" t="str">
        <f aca="false">VLOOKUP(B754,[1]Planilha8!$X$4:$Z$6629,3,0)</f>
        <v>CEAD</v>
      </c>
      <c r="F754" s="26" t="str">
        <f aca="false">VLOOKUP(B754,[1]Planilha8!$X$4:$AD$6629,7,0)</f>
        <v>BOM</v>
      </c>
      <c r="G754" s="27" t="n">
        <v>43277</v>
      </c>
      <c r="H754" s="28" t="n">
        <v>307.48</v>
      </c>
      <c r="I754" s="29" t="s">
        <v>23</v>
      </c>
      <c r="J754" s="30" t="s">
        <v>170</v>
      </c>
      <c r="K754" s="31" t="n">
        <v>807963</v>
      </c>
      <c r="L754" s="32" t="n">
        <v>2018002307</v>
      </c>
      <c r="M754" s="33" t="n">
        <v>43465</v>
      </c>
      <c r="N754" s="34" t="n">
        <v>30.748</v>
      </c>
      <c r="O754" s="35" t="n">
        <v>0.2</v>
      </c>
      <c r="P754" s="36" t="n">
        <v>0.0166666666666667</v>
      </c>
      <c r="Q754" s="37" t="n">
        <v>5.12466666666667</v>
      </c>
      <c r="R754" s="38" t="n">
        <v>35.8726666666667</v>
      </c>
      <c r="S754" s="39" t="n">
        <v>271.607333333333</v>
      </c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MG754" s="0"/>
      <c r="AMH754" s="0"/>
      <c r="AMI754" s="0"/>
      <c r="AMJ754" s="0"/>
    </row>
    <row r="755" s="4" customFormat="true" ht="35.6" hidden="false" customHeight="false" outlineLevel="0" collapsed="false">
      <c r="A755" s="23" t="s">
        <v>21</v>
      </c>
      <c r="B755" s="24" t="n">
        <v>11358</v>
      </c>
      <c r="C755" s="25" t="n">
        <f aca="false">VLOOKUP(B755,[1]Planilha8!$X$4:$Y$6629,2,0)</f>
        <v>802556</v>
      </c>
      <c r="D755" s="26" t="s">
        <v>171</v>
      </c>
      <c r="E755" s="26" t="str">
        <f aca="false">VLOOKUP(B755,[1]Planilha8!$X$4:$Z$6629,3,0)</f>
        <v>CEAD</v>
      </c>
      <c r="F755" s="26" t="str">
        <f aca="false">VLOOKUP(B755,[1]Planilha8!$X$4:$AD$6629,7,0)</f>
        <v>BOM</v>
      </c>
      <c r="G755" s="27" t="n">
        <v>43277</v>
      </c>
      <c r="H755" s="28" t="n">
        <v>307.48</v>
      </c>
      <c r="I755" s="29" t="s">
        <v>23</v>
      </c>
      <c r="J755" s="30" t="s">
        <v>170</v>
      </c>
      <c r="K755" s="31" t="n">
        <v>807963</v>
      </c>
      <c r="L755" s="32" t="n">
        <v>2018002307</v>
      </c>
      <c r="M755" s="33" t="n">
        <v>43465</v>
      </c>
      <c r="N755" s="34" t="n">
        <v>30.748</v>
      </c>
      <c r="O755" s="35" t="n">
        <v>0.2</v>
      </c>
      <c r="P755" s="36" t="n">
        <v>0.0166666666666667</v>
      </c>
      <c r="Q755" s="37" t="n">
        <v>5.12466666666667</v>
      </c>
      <c r="R755" s="38" t="n">
        <v>35.8726666666667</v>
      </c>
      <c r="S755" s="39" t="n">
        <v>271.607333333333</v>
      </c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MG755" s="0"/>
      <c r="AMH755" s="0"/>
      <c r="AMI755" s="0"/>
      <c r="AMJ755" s="0"/>
    </row>
    <row r="756" s="4" customFormat="true" ht="35.6" hidden="false" customHeight="false" outlineLevel="0" collapsed="false">
      <c r="A756" s="23" t="s">
        <v>21</v>
      </c>
      <c r="B756" s="24" t="n">
        <v>11359</v>
      </c>
      <c r="C756" s="25" t="n">
        <f aca="false">VLOOKUP(B756,[1]Planilha8!$X$4:$Y$6629,2,0)</f>
        <v>802557</v>
      </c>
      <c r="D756" s="26" t="s">
        <v>171</v>
      </c>
      <c r="E756" s="26" t="str">
        <f aca="false">VLOOKUP(B756,[1]Planilha8!$X$4:$Z$6629,3,0)</f>
        <v>CEAD</v>
      </c>
      <c r="F756" s="26" t="str">
        <f aca="false">VLOOKUP(B756,[1]Planilha8!$X$4:$AD$6629,7,0)</f>
        <v>BOM</v>
      </c>
      <c r="G756" s="27" t="n">
        <v>43277</v>
      </c>
      <c r="H756" s="28" t="n">
        <v>307.48</v>
      </c>
      <c r="I756" s="29" t="s">
        <v>23</v>
      </c>
      <c r="J756" s="30" t="s">
        <v>170</v>
      </c>
      <c r="K756" s="31" t="n">
        <v>807963</v>
      </c>
      <c r="L756" s="32" t="n">
        <v>2018002307</v>
      </c>
      <c r="M756" s="33" t="n">
        <v>43465</v>
      </c>
      <c r="N756" s="34" t="n">
        <v>30.748</v>
      </c>
      <c r="O756" s="35" t="n">
        <v>0.2</v>
      </c>
      <c r="P756" s="36" t="n">
        <v>0.0166666666666667</v>
      </c>
      <c r="Q756" s="37" t="n">
        <v>5.12466666666667</v>
      </c>
      <c r="R756" s="38" t="n">
        <v>35.8726666666667</v>
      </c>
      <c r="S756" s="39" t="n">
        <v>271.607333333333</v>
      </c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MG756" s="0"/>
      <c r="AMH756" s="0"/>
      <c r="AMI756" s="0"/>
      <c r="AMJ756" s="0"/>
    </row>
    <row r="757" s="4" customFormat="true" ht="35.6" hidden="false" customHeight="false" outlineLevel="0" collapsed="false">
      <c r="A757" s="23" t="s">
        <v>21</v>
      </c>
      <c r="B757" s="24" t="n">
        <v>11360</v>
      </c>
      <c r="C757" s="25" t="n">
        <f aca="false">VLOOKUP(B757,[1]Planilha8!$X$4:$Y$6629,2,0)</f>
        <v>802558</v>
      </c>
      <c r="D757" s="26" t="s">
        <v>171</v>
      </c>
      <c r="E757" s="26" t="str">
        <f aca="false">VLOOKUP(B757,[1]Planilha8!$X$4:$Z$6629,3,0)</f>
        <v>CEAD</v>
      </c>
      <c r="F757" s="26" t="str">
        <f aca="false">VLOOKUP(B757,[1]Planilha8!$X$4:$AD$6629,7,0)</f>
        <v>BOM</v>
      </c>
      <c r="G757" s="27" t="n">
        <v>43277</v>
      </c>
      <c r="H757" s="28" t="n">
        <v>307.48</v>
      </c>
      <c r="I757" s="29" t="s">
        <v>23</v>
      </c>
      <c r="J757" s="30" t="s">
        <v>170</v>
      </c>
      <c r="K757" s="31" t="n">
        <v>807963</v>
      </c>
      <c r="L757" s="32" t="n">
        <v>2018002307</v>
      </c>
      <c r="M757" s="33" t="n">
        <v>43465</v>
      </c>
      <c r="N757" s="34" t="n">
        <v>30.748</v>
      </c>
      <c r="O757" s="35" t="n">
        <v>0.2</v>
      </c>
      <c r="P757" s="36" t="n">
        <v>0.0166666666666667</v>
      </c>
      <c r="Q757" s="37" t="n">
        <v>5.12466666666667</v>
      </c>
      <c r="R757" s="38" t="n">
        <v>35.8726666666667</v>
      </c>
      <c r="S757" s="39" t="n">
        <v>271.607333333333</v>
      </c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MG757" s="0"/>
      <c r="AMH757" s="0"/>
      <c r="AMI757" s="0"/>
      <c r="AMJ757" s="0"/>
    </row>
    <row r="758" s="4" customFormat="true" ht="35.6" hidden="false" customHeight="false" outlineLevel="0" collapsed="false">
      <c r="A758" s="23" t="s">
        <v>21</v>
      </c>
      <c r="B758" s="24" t="n">
        <v>11361</v>
      </c>
      <c r="C758" s="25" t="n">
        <f aca="false">VLOOKUP(B758,[1]Planilha8!$X$4:$Y$6629,2,0)</f>
        <v>802559</v>
      </c>
      <c r="D758" s="26" t="s">
        <v>171</v>
      </c>
      <c r="E758" s="26" t="str">
        <f aca="false">VLOOKUP(B758,[1]Planilha8!$X$4:$Z$6629,3,0)</f>
        <v>CEAD</v>
      </c>
      <c r="F758" s="26" t="str">
        <f aca="false">VLOOKUP(B758,[1]Planilha8!$X$4:$AD$6629,7,0)</f>
        <v>BOM</v>
      </c>
      <c r="G758" s="27" t="n">
        <v>43277</v>
      </c>
      <c r="H758" s="28" t="n">
        <v>307.48</v>
      </c>
      <c r="I758" s="29" t="s">
        <v>23</v>
      </c>
      <c r="J758" s="30" t="s">
        <v>170</v>
      </c>
      <c r="K758" s="31" t="n">
        <v>807963</v>
      </c>
      <c r="L758" s="32" t="n">
        <v>2018002307</v>
      </c>
      <c r="M758" s="33" t="n">
        <v>43465</v>
      </c>
      <c r="N758" s="34" t="n">
        <v>30.748</v>
      </c>
      <c r="O758" s="35" t="n">
        <v>0.2</v>
      </c>
      <c r="P758" s="36" t="n">
        <v>0.0166666666666667</v>
      </c>
      <c r="Q758" s="37" t="n">
        <v>5.12466666666667</v>
      </c>
      <c r="R758" s="38" t="n">
        <v>35.8726666666667</v>
      </c>
      <c r="S758" s="39" t="n">
        <v>271.607333333333</v>
      </c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MG758" s="0"/>
      <c r="AMH758" s="0"/>
      <c r="AMI758" s="0"/>
      <c r="AMJ758" s="0"/>
    </row>
    <row r="759" s="4" customFormat="true" ht="35.6" hidden="false" customHeight="false" outlineLevel="0" collapsed="false">
      <c r="A759" s="23" t="s">
        <v>21</v>
      </c>
      <c r="B759" s="24" t="n">
        <v>11362</v>
      </c>
      <c r="C759" s="25" t="n">
        <f aca="false">VLOOKUP(B759,[1]Planilha8!$X$4:$Y$6629,2,0)</f>
        <v>802560</v>
      </c>
      <c r="D759" s="26" t="s">
        <v>171</v>
      </c>
      <c r="E759" s="26" t="str">
        <f aca="false">VLOOKUP(B759,[1]Planilha8!$X$4:$Z$6629,3,0)</f>
        <v>CEAD</v>
      </c>
      <c r="F759" s="26" t="str">
        <f aca="false">VLOOKUP(B759,[1]Planilha8!$X$4:$AD$6629,7,0)</f>
        <v>BOM</v>
      </c>
      <c r="G759" s="27" t="n">
        <v>43277</v>
      </c>
      <c r="H759" s="28" t="n">
        <v>307.48</v>
      </c>
      <c r="I759" s="29" t="s">
        <v>23</v>
      </c>
      <c r="J759" s="30" t="s">
        <v>170</v>
      </c>
      <c r="K759" s="31" t="n">
        <v>807963</v>
      </c>
      <c r="L759" s="32" t="n">
        <v>2018002307</v>
      </c>
      <c r="M759" s="33" t="n">
        <v>43465</v>
      </c>
      <c r="N759" s="34" t="n">
        <v>30.748</v>
      </c>
      <c r="O759" s="35" t="n">
        <v>0.2</v>
      </c>
      <c r="P759" s="36" t="n">
        <v>0.0166666666666667</v>
      </c>
      <c r="Q759" s="37" t="n">
        <v>5.12466666666667</v>
      </c>
      <c r="R759" s="38" t="n">
        <v>35.8726666666667</v>
      </c>
      <c r="S759" s="39" t="n">
        <v>271.607333333333</v>
      </c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MG759" s="0"/>
      <c r="AMH759" s="0"/>
      <c r="AMI759" s="0"/>
      <c r="AMJ759" s="0"/>
    </row>
    <row r="760" s="4" customFormat="true" ht="35.6" hidden="false" customHeight="false" outlineLevel="0" collapsed="false">
      <c r="A760" s="23" t="s">
        <v>21</v>
      </c>
      <c r="B760" s="24" t="n">
        <v>11363</v>
      </c>
      <c r="C760" s="25" t="n">
        <f aca="false">VLOOKUP(B760,[1]Planilha8!$X$4:$Y$6629,2,0)</f>
        <v>802561</v>
      </c>
      <c r="D760" s="26" t="s">
        <v>171</v>
      </c>
      <c r="E760" s="26" t="str">
        <f aca="false">VLOOKUP(B760,[1]Planilha8!$X$4:$Z$6629,3,0)</f>
        <v>CEAD</v>
      </c>
      <c r="F760" s="26" t="str">
        <f aca="false">VLOOKUP(B760,[1]Planilha8!$X$4:$AD$6629,7,0)</f>
        <v>BOM</v>
      </c>
      <c r="G760" s="27" t="n">
        <v>43277</v>
      </c>
      <c r="H760" s="28" t="n">
        <v>307.48</v>
      </c>
      <c r="I760" s="29" t="s">
        <v>23</v>
      </c>
      <c r="J760" s="30" t="s">
        <v>170</v>
      </c>
      <c r="K760" s="31" t="n">
        <v>807963</v>
      </c>
      <c r="L760" s="32" t="n">
        <v>2018002307</v>
      </c>
      <c r="M760" s="33" t="n">
        <v>43465</v>
      </c>
      <c r="N760" s="34" t="n">
        <v>30.748</v>
      </c>
      <c r="O760" s="35" t="n">
        <v>0.2</v>
      </c>
      <c r="P760" s="36" t="n">
        <v>0.0166666666666667</v>
      </c>
      <c r="Q760" s="37" t="n">
        <v>5.12466666666667</v>
      </c>
      <c r="R760" s="38" t="n">
        <v>35.8726666666667</v>
      </c>
      <c r="S760" s="39" t="n">
        <v>271.607333333333</v>
      </c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MG760" s="0"/>
      <c r="AMH760" s="0"/>
      <c r="AMI760" s="0"/>
      <c r="AMJ760" s="0"/>
    </row>
    <row r="761" s="4" customFormat="true" ht="35.6" hidden="false" customHeight="false" outlineLevel="0" collapsed="false">
      <c r="A761" s="23" t="s">
        <v>21</v>
      </c>
      <c r="B761" s="24" t="n">
        <v>11364</v>
      </c>
      <c r="C761" s="25" t="n">
        <f aca="false">VLOOKUP(B761,[1]Planilha8!$X$4:$Y$6629,2,0)</f>
        <v>802562</v>
      </c>
      <c r="D761" s="26" t="s">
        <v>171</v>
      </c>
      <c r="E761" s="26" t="str">
        <f aca="false">VLOOKUP(B761,[1]Planilha8!$X$4:$Z$6629,3,0)</f>
        <v>CEAD</v>
      </c>
      <c r="F761" s="26" t="str">
        <f aca="false">VLOOKUP(B761,[1]Planilha8!$X$4:$AD$6629,7,0)</f>
        <v>BOM</v>
      </c>
      <c r="G761" s="27" t="n">
        <v>43277</v>
      </c>
      <c r="H761" s="28" t="n">
        <v>307.48</v>
      </c>
      <c r="I761" s="29" t="s">
        <v>23</v>
      </c>
      <c r="J761" s="30" t="s">
        <v>170</v>
      </c>
      <c r="K761" s="31" t="n">
        <v>807963</v>
      </c>
      <c r="L761" s="32" t="n">
        <v>2018002307</v>
      </c>
      <c r="M761" s="33" t="n">
        <v>43465</v>
      </c>
      <c r="N761" s="34" t="n">
        <v>30.748</v>
      </c>
      <c r="O761" s="35" t="n">
        <v>0.2</v>
      </c>
      <c r="P761" s="36" t="n">
        <v>0.0166666666666667</v>
      </c>
      <c r="Q761" s="37" t="n">
        <v>5.12466666666667</v>
      </c>
      <c r="R761" s="38" t="n">
        <v>35.8726666666667</v>
      </c>
      <c r="S761" s="39" t="n">
        <v>271.607333333333</v>
      </c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MG761" s="0"/>
      <c r="AMH761" s="0"/>
      <c r="AMI761" s="0"/>
      <c r="AMJ761" s="0"/>
    </row>
    <row r="762" s="4" customFormat="true" ht="35.6" hidden="false" customHeight="false" outlineLevel="0" collapsed="false">
      <c r="A762" s="23" t="s">
        <v>21</v>
      </c>
      <c r="B762" s="24" t="n">
        <v>11365</v>
      </c>
      <c r="C762" s="25" t="n">
        <f aca="false">VLOOKUP(B762,[1]Planilha8!$X$4:$Y$6629,2,0)</f>
        <v>802563</v>
      </c>
      <c r="D762" s="26" t="s">
        <v>171</v>
      </c>
      <c r="E762" s="26" t="str">
        <f aca="false">VLOOKUP(B762,[1]Planilha8!$X$4:$Z$6629,3,0)</f>
        <v>CEAD</v>
      </c>
      <c r="F762" s="26" t="str">
        <f aca="false">VLOOKUP(B762,[1]Planilha8!$X$4:$AD$6629,7,0)</f>
        <v>BOM</v>
      </c>
      <c r="G762" s="27" t="n">
        <v>43277</v>
      </c>
      <c r="H762" s="28" t="n">
        <v>307.48</v>
      </c>
      <c r="I762" s="29" t="s">
        <v>23</v>
      </c>
      <c r="J762" s="30" t="s">
        <v>170</v>
      </c>
      <c r="K762" s="31" t="n">
        <v>807963</v>
      </c>
      <c r="L762" s="32" t="n">
        <v>2018002307</v>
      </c>
      <c r="M762" s="33" t="n">
        <v>43465</v>
      </c>
      <c r="N762" s="34" t="n">
        <v>30.748</v>
      </c>
      <c r="O762" s="35" t="n">
        <v>0.2</v>
      </c>
      <c r="P762" s="36" t="n">
        <v>0.0166666666666667</v>
      </c>
      <c r="Q762" s="37" t="n">
        <v>5.12466666666667</v>
      </c>
      <c r="R762" s="38" t="n">
        <v>35.8726666666667</v>
      </c>
      <c r="S762" s="39" t="n">
        <v>271.607333333333</v>
      </c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MG762" s="0"/>
      <c r="AMH762" s="0"/>
      <c r="AMI762" s="0"/>
      <c r="AMJ762" s="0"/>
    </row>
    <row r="763" s="4" customFormat="true" ht="35.6" hidden="false" customHeight="false" outlineLevel="0" collapsed="false">
      <c r="A763" s="23" t="s">
        <v>21</v>
      </c>
      <c r="B763" s="24" t="n">
        <v>11366</v>
      </c>
      <c r="C763" s="25" t="n">
        <f aca="false">VLOOKUP(B763,[1]Planilha8!$X$4:$Y$6629,2,0)</f>
        <v>802564</v>
      </c>
      <c r="D763" s="26" t="s">
        <v>171</v>
      </c>
      <c r="E763" s="26" t="str">
        <f aca="false">VLOOKUP(B763,[1]Planilha8!$X$4:$Z$6629,3,0)</f>
        <v>CEAD</v>
      </c>
      <c r="F763" s="26" t="str">
        <f aca="false">VLOOKUP(B763,[1]Planilha8!$X$4:$AD$6629,7,0)</f>
        <v>BOM</v>
      </c>
      <c r="G763" s="27" t="n">
        <v>43277</v>
      </c>
      <c r="H763" s="28" t="n">
        <v>307.48</v>
      </c>
      <c r="I763" s="29" t="s">
        <v>23</v>
      </c>
      <c r="J763" s="30" t="s">
        <v>170</v>
      </c>
      <c r="K763" s="31" t="n">
        <v>807963</v>
      </c>
      <c r="L763" s="32" t="n">
        <v>2018002307</v>
      </c>
      <c r="M763" s="33" t="n">
        <v>43465</v>
      </c>
      <c r="N763" s="34" t="n">
        <v>30.748</v>
      </c>
      <c r="O763" s="35" t="n">
        <v>0.2</v>
      </c>
      <c r="P763" s="36" t="n">
        <v>0.0166666666666667</v>
      </c>
      <c r="Q763" s="37" t="n">
        <v>5.12466666666667</v>
      </c>
      <c r="R763" s="38" t="n">
        <v>35.8726666666667</v>
      </c>
      <c r="S763" s="39" t="n">
        <v>271.607333333333</v>
      </c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MG763" s="0"/>
      <c r="AMH763" s="0"/>
      <c r="AMI763" s="0"/>
      <c r="AMJ763" s="0"/>
    </row>
    <row r="764" s="4" customFormat="true" ht="35.6" hidden="false" customHeight="false" outlineLevel="0" collapsed="false">
      <c r="A764" s="23" t="s">
        <v>21</v>
      </c>
      <c r="B764" s="24" t="n">
        <v>11367</v>
      </c>
      <c r="C764" s="25" t="n">
        <f aca="false">VLOOKUP(B764,[1]Planilha8!$X$4:$Y$6629,2,0)</f>
        <v>802565</v>
      </c>
      <c r="D764" s="26" t="s">
        <v>196</v>
      </c>
      <c r="E764" s="26" t="str">
        <f aca="false">VLOOKUP(B764,[1]Planilha8!$X$4:$Z$6629,3,0)</f>
        <v>CEAD</v>
      </c>
      <c r="F764" s="26" t="str">
        <f aca="false">VLOOKUP(B764,[1]Planilha8!$X$4:$AD$6629,7,0)</f>
        <v>BOM</v>
      </c>
      <c r="G764" s="27" t="n">
        <v>43277</v>
      </c>
      <c r="H764" s="28" t="n">
        <v>2546.88</v>
      </c>
      <c r="I764" s="29" t="s">
        <v>23</v>
      </c>
      <c r="J764" s="30" t="s">
        <v>170</v>
      </c>
      <c r="K764" s="31" t="n">
        <v>807963</v>
      </c>
      <c r="L764" s="32" t="n">
        <v>2018002307</v>
      </c>
      <c r="M764" s="33" t="n">
        <v>43465</v>
      </c>
      <c r="N764" s="34" t="n">
        <v>420.2352</v>
      </c>
      <c r="O764" s="35" t="n">
        <v>0.33</v>
      </c>
      <c r="P764" s="36" t="n">
        <v>0.0275</v>
      </c>
      <c r="Q764" s="37" t="n">
        <v>70.0392</v>
      </c>
      <c r="R764" s="38" t="n">
        <v>490.2744</v>
      </c>
      <c r="S764" s="39" t="n">
        <v>2056.6056</v>
      </c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MG764" s="0"/>
      <c r="AMH764" s="0"/>
      <c r="AMI764" s="0"/>
      <c r="AMJ764" s="0"/>
    </row>
    <row r="765" s="4" customFormat="true" ht="114.35" hidden="false" customHeight="false" outlineLevel="0" collapsed="false">
      <c r="A765" s="23" t="s">
        <v>21</v>
      </c>
      <c r="B765" s="24" t="n">
        <v>11368</v>
      </c>
      <c r="C765" s="25" t="n">
        <f aca="false">VLOOKUP(B765,[1]Planilha8!$X$4:$Y$6629,2,0)</f>
        <v>802566</v>
      </c>
      <c r="D765" s="26" t="s">
        <v>196</v>
      </c>
      <c r="E765" s="26" t="str">
        <f aca="false">VLOOKUP(B765,[1]Planilha8!$X$4:$Z$6629,3,0)</f>
        <v>ADMINISTRAÇÃO - SEDE - SALA DE REUNIÕES PISO INFERIOR</v>
      </c>
      <c r="F765" s="26" t="str">
        <f aca="false">VLOOKUP(B765,[1]Planilha8!$X$4:$AD$6629,7,0)</f>
        <v>BOM</v>
      </c>
      <c r="G765" s="27" t="n">
        <v>43277</v>
      </c>
      <c r="H765" s="28" t="n">
        <v>2546.88</v>
      </c>
      <c r="I765" s="29" t="s">
        <v>23</v>
      </c>
      <c r="J765" s="30" t="s">
        <v>170</v>
      </c>
      <c r="K765" s="31" t="n">
        <v>807963</v>
      </c>
      <c r="L765" s="32" t="n">
        <v>2018002307</v>
      </c>
      <c r="M765" s="33" t="n">
        <v>43465</v>
      </c>
      <c r="N765" s="34" t="n">
        <v>420.2352</v>
      </c>
      <c r="O765" s="35" t="n">
        <v>0.33</v>
      </c>
      <c r="P765" s="36" t="n">
        <v>0.0275</v>
      </c>
      <c r="Q765" s="37" t="n">
        <v>70.0392</v>
      </c>
      <c r="R765" s="38" t="n">
        <v>490.2744</v>
      </c>
      <c r="S765" s="39" t="n">
        <v>2056.6056</v>
      </c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MG765" s="0"/>
      <c r="AMH765" s="0"/>
      <c r="AMI765" s="0"/>
      <c r="AMJ765" s="0"/>
    </row>
    <row r="766" s="4" customFormat="true" ht="46.85" hidden="false" customHeight="false" outlineLevel="0" collapsed="false">
      <c r="A766" s="23" t="s">
        <v>21</v>
      </c>
      <c r="B766" s="24" t="n">
        <v>11369</v>
      </c>
      <c r="C766" s="25" t="n">
        <f aca="false">VLOOKUP(B766,[1]Planilha8!$X$4:$Y$6629,2,0)</f>
        <v>802457</v>
      </c>
      <c r="D766" s="26" t="s">
        <v>152</v>
      </c>
      <c r="E766" s="26" t="str">
        <f aca="false">VLOOKUP(B766,[1]Planilha8!$X$4:$Z$6629,3,0)</f>
        <v>ASTEC</v>
      </c>
      <c r="F766" s="26" t="str">
        <f aca="false">VLOOKUP(B766,[1]Planilha8!$X$4:$AD$6629,7,0)</f>
        <v>BOM</v>
      </c>
      <c r="G766" s="27" t="n">
        <v>43277</v>
      </c>
      <c r="H766" s="28" t="n">
        <v>12571.36</v>
      </c>
      <c r="I766" s="29" t="s">
        <v>23</v>
      </c>
      <c r="J766" s="30" t="s">
        <v>170</v>
      </c>
      <c r="K766" s="31" t="n">
        <v>810688</v>
      </c>
      <c r="L766" s="32" t="n">
        <v>2018002307</v>
      </c>
      <c r="M766" s="33" t="n">
        <v>43465</v>
      </c>
      <c r="N766" s="34" t="n">
        <v>1571.42</v>
      </c>
      <c r="O766" s="35" t="n">
        <v>0.25</v>
      </c>
      <c r="P766" s="36" t="n">
        <v>0.0208333333333333</v>
      </c>
      <c r="Q766" s="37" t="n">
        <v>261.903333333333</v>
      </c>
      <c r="R766" s="38" t="n">
        <v>1833.32333333333</v>
      </c>
      <c r="S766" s="39" t="n">
        <v>10738.0366666667</v>
      </c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MG766" s="0"/>
      <c r="AMH766" s="0"/>
      <c r="AMI766" s="0"/>
      <c r="AMJ766" s="0"/>
    </row>
    <row r="767" s="4" customFormat="true" ht="46.85" hidden="false" customHeight="false" outlineLevel="0" collapsed="false">
      <c r="A767" s="23" t="s">
        <v>21</v>
      </c>
      <c r="B767" s="24" t="n">
        <v>11370</v>
      </c>
      <c r="C767" s="25" t="n">
        <f aca="false">VLOOKUP(B767,[1]Planilha8!$X$4:$Y$6629,2,0)</f>
        <v>802458</v>
      </c>
      <c r="D767" s="26" t="s">
        <v>152</v>
      </c>
      <c r="E767" s="26" t="str">
        <f aca="false">VLOOKUP(B767,[1]Planilha8!$X$4:$Z$6629,3,0)</f>
        <v>CEAD</v>
      </c>
      <c r="F767" s="26" t="str">
        <f aca="false">VLOOKUP(B767,[1]Planilha8!$X$4:$AD$6629,7,0)</f>
        <v>BOM</v>
      </c>
      <c r="G767" s="27" t="n">
        <v>43277</v>
      </c>
      <c r="H767" s="28" t="n">
        <v>12571.36</v>
      </c>
      <c r="I767" s="29" t="s">
        <v>23</v>
      </c>
      <c r="J767" s="30" t="s">
        <v>170</v>
      </c>
      <c r="K767" s="31" t="n">
        <v>810688</v>
      </c>
      <c r="L767" s="32" t="n">
        <v>2018002307</v>
      </c>
      <c r="M767" s="33" t="n">
        <v>43465</v>
      </c>
      <c r="N767" s="34" t="n">
        <v>1571.42</v>
      </c>
      <c r="O767" s="35" t="n">
        <v>0.25</v>
      </c>
      <c r="P767" s="36" t="n">
        <v>0.0208333333333333</v>
      </c>
      <c r="Q767" s="37" t="n">
        <v>261.903333333333</v>
      </c>
      <c r="R767" s="38" t="n">
        <v>1833.32333333333</v>
      </c>
      <c r="S767" s="39" t="n">
        <v>10738.0366666667</v>
      </c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MG767" s="0"/>
      <c r="AMH767" s="0"/>
      <c r="AMI767" s="0"/>
      <c r="AMJ767" s="0"/>
    </row>
    <row r="768" s="4" customFormat="true" ht="58.1" hidden="false" customHeight="false" outlineLevel="0" collapsed="false">
      <c r="A768" s="23" t="s">
        <v>21</v>
      </c>
      <c r="B768" s="24" t="n">
        <v>11371</v>
      </c>
      <c r="C768" s="25" t="n">
        <f aca="false">VLOOKUP(B768,[1]Planilha8!$X$4:$Y$6629,2,0)</f>
        <v>802459</v>
      </c>
      <c r="D768" s="26" t="s">
        <v>152</v>
      </c>
      <c r="E768" s="26" t="str">
        <f aca="false">VLOOKUP(B768,[1]Planilha8!$X$4:$Z$6629,3,0)</f>
        <v>ADMINISTRAÇÃO - SEDE - ASTEC</v>
      </c>
      <c r="F768" s="26" t="str">
        <f aca="false">VLOOKUP(B768,[1]Planilha8!$X$4:$AD$6629,7,0)</f>
        <v>BOM</v>
      </c>
      <c r="G768" s="27" t="n">
        <v>43277</v>
      </c>
      <c r="H768" s="28" t="n">
        <v>12571.36</v>
      </c>
      <c r="I768" s="29" t="s">
        <v>23</v>
      </c>
      <c r="J768" s="30" t="s">
        <v>170</v>
      </c>
      <c r="K768" s="31" t="n">
        <v>810688</v>
      </c>
      <c r="L768" s="32" t="n">
        <v>2018002307</v>
      </c>
      <c r="M768" s="33" t="n">
        <v>43465</v>
      </c>
      <c r="N768" s="34" t="n">
        <v>1571.42</v>
      </c>
      <c r="O768" s="35" t="n">
        <v>0.25</v>
      </c>
      <c r="P768" s="36" t="n">
        <v>0.0208333333333333</v>
      </c>
      <c r="Q768" s="37" t="n">
        <v>261.903333333333</v>
      </c>
      <c r="R768" s="38" t="n">
        <v>1833.32333333333</v>
      </c>
      <c r="S768" s="39" t="n">
        <v>10738.0366666667</v>
      </c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MG768" s="0"/>
      <c r="AMH768" s="0"/>
      <c r="AMI768" s="0"/>
      <c r="AMJ768" s="0"/>
    </row>
    <row r="769" s="4" customFormat="true" ht="35.6" hidden="false" customHeight="false" outlineLevel="0" collapsed="false">
      <c r="A769" s="23" t="s">
        <v>21</v>
      </c>
      <c r="B769" s="24" t="n">
        <v>11372</v>
      </c>
      <c r="C769" s="25" t="n">
        <f aca="false">VLOOKUP(B769,[1]Planilha8!$X$4:$Y$6629,2,0)</f>
        <v>802460</v>
      </c>
      <c r="D769" s="26" t="s">
        <v>197</v>
      </c>
      <c r="E769" s="26" t="str">
        <f aca="false">VLOOKUP(B769,[1]Planilha8!$X$4:$Z$6629,3,0)</f>
        <v>CEAD</v>
      </c>
      <c r="F769" s="26" t="str">
        <f aca="false">VLOOKUP(B769,[1]Planilha8!$X$4:$AD$6629,7,0)</f>
        <v>BOM</v>
      </c>
      <c r="G769" s="27" t="n">
        <v>43277</v>
      </c>
      <c r="H769" s="28" t="n">
        <v>660.6</v>
      </c>
      <c r="I769" s="29" t="s">
        <v>23</v>
      </c>
      <c r="J769" s="30" t="s">
        <v>170</v>
      </c>
      <c r="K769" s="31" t="n">
        <v>77523</v>
      </c>
      <c r="L769" s="32" t="n">
        <v>2018002307</v>
      </c>
      <c r="M769" s="33" t="n">
        <v>43465</v>
      </c>
      <c r="N769" s="34" t="n">
        <v>165.15</v>
      </c>
      <c r="O769" s="35" t="n">
        <v>0.5</v>
      </c>
      <c r="P769" s="36" t="n">
        <v>0.0416666666666667</v>
      </c>
      <c r="Q769" s="37" t="n">
        <v>27.525</v>
      </c>
      <c r="R769" s="38" t="n">
        <v>192.675</v>
      </c>
      <c r="S769" s="39" t="n">
        <v>467.925</v>
      </c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MG769" s="0"/>
      <c r="AMH769" s="0"/>
      <c r="AMI769" s="0"/>
      <c r="AMJ769" s="0"/>
    </row>
    <row r="770" s="4" customFormat="true" ht="46.85" hidden="false" customHeight="false" outlineLevel="0" collapsed="false">
      <c r="A770" s="23" t="s">
        <v>21</v>
      </c>
      <c r="B770" s="24" t="n">
        <v>11373</v>
      </c>
      <c r="C770" s="25" t="n">
        <f aca="false">VLOOKUP(B770,[1]Planilha8!$X$4:$Y$6629,2,0)</f>
        <v>802461</v>
      </c>
      <c r="D770" s="26" t="s">
        <v>197</v>
      </c>
      <c r="E770" s="26" t="str">
        <f aca="false">VLOOKUP(B770,[1]Planilha8!$X$4:$Z$6629,3,0)</f>
        <v>GERÊNCIA DE PESSOAL - HGG</v>
      </c>
      <c r="F770" s="26" t="str">
        <f aca="false">VLOOKUP(B770,[1]Planilha8!$X$4:$AD$6629,7,0)</f>
        <v>BOM</v>
      </c>
      <c r="G770" s="27" t="n">
        <v>43277</v>
      </c>
      <c r="H770" s="28" t="n">
        <v>660.6</v>
      </c>
      <c r="I770" s="29" t="s">
        <v>23</v>
      </c>
      <c r="J770" s="30" t="s">
        <v>170</v>
      </c>
      <c r="K770" s="31" t="n">
        <v>77523</v>
      </c>
      <c r="L770" s="32" t="n">
        <v>2018002307</v>
      </c>
      <c r="M770" s="33" t="n">
        <v>43465</v>
      </c>
      <c r="N770" s="34" t="n">
        <v>165.15</v>
      </c>
      <c r="O770" s="35" t="n">
        <v>0.5</v>
      </c>
      <c r="P770" s="36" t="n">
        <v>0.0416666666666667</v>
      </c>
      <c r="Q770" s="37" t="n">
        <v>27.525</v>
      </c>
      <c r="R770" s="38" t="n">
        <v>192.675</v>
      </c>
      <c r="S770" s="39" t="n">
        <v>467.925</v>
      </c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MG770" s="0"/>
      <c r="AMH770" s="0"/>
      <c r="AMI770" s="0"/>
      <c r="AMJ770" s="0"/>
    </row>
    <row r="771" s="4" customFormat="true" ht="35.6" hidden="false" customHeight="false" outlineLevel="0" collapsed="false">
      <c r="A771" s="23" t="s">
        <v>21</v>
      </c>
      <c r="B771" s="24" t="n">
        <v>11374</v>
      </c>
      <c r="C771" s="25" t="n">
        <f aca="false">VLOOKUP(B771,[1]Planilha8!$X$4:$Y$6629,2,0)</f>
        <v>802456</v>
      </c>
      <c r="D771" s="26" t="s">
        <v>198</v>
      </c>
      <c r="E771" s="26" t="str">
        <f aca="false">VLOOKUP(B771,[1]Planilha8!$X$4:$Z$6629,3,0)</f>
        <v>CEAD</v>
      </c>
      <c r="F771" s="26" t="str">
        <f aca="false">VLOOKUP(B771,[1]Planilha8!$X$4:$AD$6629,7,0)</f>
        <v>BOM</v>
      </c>
      <c r="G771" s="27" t="n">
        <v>43277</v>
      </c>
      <c r="H771" s="28" t="n">
        <v>2718.33</v>
      </c>
      <c r="I771" s="29" t="s">
        <v>23</v>
      </c>
      <c r="J771" s="30" t="s">
        <v>170</v>
      </c>
      <c r="K771" s="31" t="n">
        <v>77979</v>
      </c>
      <c r="L771" s="32" t="n">
        <v>2018002307</v>
      </c>
      <c r="M771" s="33" t="n">
        <v>43465</v>
      </c>
      <c r="N771" s="34" t="n">
        <v>448.52445</v>
      </c>
      <c r="O771" s="35" t="n">
        <v>0.33</v>
      </c>
      <c r="P771" s="36" t="n">
        <v>0.0275</v>
      </c>
      <c r="Q771" s="37" t="n">
        <v>74.754075</v>
      </c>
      <c r="R771" s="38" t="n">
        <v>523.278525</v>
      </c>
      <c r="S771" s="39" t="n">
        <v>2195.051475</v>
      </c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MG771" s="0"/>
      <c r="AMH771" s="0"/>
      <c r="AMI771" s="0"/>
      <c r="AMJ771" s="0"/>
    </row>
    <row r="772" s="4" customFormat="true" ht="35.6" hidden="false" customHeight="false" outlineLevel="0" collapsed="false">
      <c r="A772" s="23" t="s">
        <v>21</v>
      </c>
      <c r="B772" s="24" t="n">
        <v>11375</v>
      </c>
      <c r="C772" s="25" t="n">
        <f aca="false">VLOOKUP(B772,[1]Planilha8!$X$4:$Y$6629,2,0)</f>
        <v>802573</v>
      </c>
      <c r="D772" s="26" t="s">
        <v>199</v>
      </c>
      <c r="E772" s="26" t="str">
        <f aca="false">VLOOKUP(B772,[1]Planilha8!$X$4:$Z$6629,3,0)</f>
        <v>CEAD</v>
      </c>
      <c r="F772" s="26" t="str">
        <f aca="false">VLOOKUP(B772,[1]Planilha8!$X$4:$AD$6629,7,0)</f>
        <v>BOM</v>
      </c>
      <c r="G772" s="27" t="n">
        <v>43277</v>
      </c>
      <c r="H772" s="28" t="n">
        <v>1835</v>
      </c>
      <c r="I772" s="29" t="s">
        <v>23</v>
      </c>
      <c r="J772" s="30" t="s">
        <v>137</v>
      </c>
      <c r="K772" s="31" t="n">
        <v>136661</v>
      </c>
      <c r="L772" s="32" t="n">
        <v>2018002225</v>
      </c>
      <c r="M772" s="33" t="n">
        <v>43465</v>
      </c>
      <c r="N772" s="34" t="n">
        <v>183.5</v>
      </c>
      <c r="O772" s="35" t="n">
        <v>0.2</v>
      </c>
      <c r="P772" s="36" t="n">
        <v>0.0166666666666667</v>
      </c>
      <c r="Q772" s="37" t="n">
        <v>30.5833333333333</v>
      </c>
      <c r="R772" s="38" t="n">
        <v>214.083333333333</v>
      </c>
      <c r="S772" s="39" t="n">
        <v>1620.91666666667</v>
      </c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MG772" s="0"/>
      <c r="AMH772" s="0"/>
      <c r="AMI772" s="0"/>
      <c r="AMJ772" s="0"/>
    </row>
    <row r="773" s="4" customFormat="true" ht="35.6" hidden="false" customHeight="false" outlineLevel="0" collapsed="false">
      <c r="A773" s="23" t="s">
        <v>21</v>
      </c>
      <c r="B773" s="24" t="n">
        <v>11376</v>
      </c>
      <c r="C773" s="25" t="n">
        <f aca="false">VLOOKUP(B773,[1]Planilha8!$X$4:$Y$6629,2,0)</f>
        <v>802574</v>
      </c>
      <c r="D773" s="26" t="s">
        <v>200</v>
      </c>
      <c r="E773" s="26" t="str">
        <f aca="false">VLOOKUP(B773,[1]Planilha8!$X$4:$Z$6629,3,0)</f>
        <v>CEAD</v>
      </c>
      <c r="F773" s="26" t="str">
        <f aca="false">VLOOKUP(B773,[1]Planilha8!$X$4:$AD$6629,7,0)</f>
        <v>BOM</v>
      </c>
      <c r="G773" s="27" t="n">
        <v>43277</v>
      </c>
      <c r="H773" s="28" t="n">
        <v>589</v>
      </c>
      <c r="I773" s="29" t="s">
        <v>23</v>
      </c>
      <c r="J773" s="30" t="s">
        <v>137</v>
      </c>
      <c r="K773" s="31" t="n">
        <v>136661</v>
      </c>
      <c r="L773" s="32" t="n">
        <v>2018002225</v>
      </c>
      <c r="M773" s="33" t="n">
        <v>43465</v>
      </c>
      <c r="N773" s="34" t="n">
        <v>97.185</v>
      </c>
      <c r="O773" s="35" t="n">
        <v>0.33</v>
      </c>
      <c r="P773" s="36" t="n">
        <v>0.0275</v>
      </c>
      <c r="Q773" s="37" t="n">
        <v>16.1975</v>
      </c>
      <c r="R773" s="38" t="n">
        <v>113.3825</v>
      </c>
      <c r="S773" s="39" t="n">
        <v>475.6175</v>
      </c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MG773" s="0"/>
      <c r="AMH773" s="0"/>
      <c r="AMI773" s="0"/>
      <c r="AMJ773" s="0"/>
    </row>
    <row r="774" s="4" customFormat="true" ht="35.6" hidden="false" customHeight="false" outlineLevel="0" collapsed="false">
      <c r="A774" s="23" t="s">
        <v>21</v>
      </c>
      <c r="B774" s="24" t="n">
        <v>11377</v>
      </c>
      <c r="C774" s="25" t="n">
        <f aca="false">VLOOKUP(B774,[1]Planilha8!$X$4:$Y$6629,2,0)</f>
        <v>802575</v>
      </c>
      <c r="D774" s="26" t="s">
        <v>200</v>
      </c>
      <c r="E774" s="26" t="str">
        <f aca="false">VLOOKUP(B774,[1]Planilha8!$X$4:$Z$6629,3,0)</f>
        <v>ALMOXARIFADO</v>
      </c>
      <c r="F774" s="26" t="str">
        <f aca="false">VLOOKUP(B774,[1]Planilha8!$X$4:$AD$6629,7,0)</f>
        <v>BOM</v>
      </c>
      <c r="G774" s="27" t="n">
        <v>43277</v>
      </c>
      <c r="H774" s="28" t="n">
        <v>589</v>
      </c>
      <c r="I774" s="29" t="s">
        <v>23</v>
      </c>
      <c r="J774" s="30" t="s">
        <v>137</v>
      </c>
      <c r="K774" s="31" t="n">
        <v>136661</v>
      </c>
      <c r="L774" s="32" t="n">
        <v>2018002225</v>
      </c>
      <c r="M774" s="33" t="n">
        <v>43465</v>
      </c>
      <c r="N774" s="34" t="n">
        <v>97.185</v>
      </c>
      <c r="O774" s="35" t="n">
        <v>0.33</v>
      </c>
      <c r="P774" s="36" t="n">
        <v>0.0275</v>
      </c>
      <c r="Q774" s="37" t="n">
        <v>16.1975</v>
      </c>
      <c r="R774" s="38" t="n">
        <v>113.3825</v>
      </c>
      <c r="S774" s="39" t="n">
        <v>475.6175</v>
      </c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MG774" s="0"/>
      <c r="AMH774" s="0"/>
      <c r="AMI774" s="0"/>
      <c r="AMJ774" s="0"/>
    </row>
    <row r="775" s="4" customFormat="true" ht="35.6" hidden="false" customHeight="false" outlineLevel="0" collapsed="false">
      <c r="A775" s="23" t="s">
        <v>21</v>
      </c>
      <c r="B775" s="24" t="n">
        <v>11378</v>
      </c>
      <c r="C775" s="25" t="n">
        <f aca="false">VLOOKUP(B775,[1]Planilha8!$X$4:$Y$6629,2,0)</f>
        <v>802576</v>
      </c>
      <c r="D775" s="26" t="s">
        <v>201</v>
      </c>
      <c r="E775" s="26" t="str">
        <f aca="false">VLOOKUP(B775,[1]Planilha8!$X$4:$Z$6629,3,0)</f>
        <v>CEAD</v>
      </c>
      <c r="F775" s="26" t="str">
        <f aca="false">VLOOKUP(B775,[1]Planilha8!$X$4:$AD$6629,7,0)</f>
        <v>BOM</v>
      </c>
      <c r="G775" s="27" t="n">
        <v>43277</v>
      </c>
      <c r="H775" s="28" t="n">
        <v>2070</v>
      </c>
      <c r="I775" s="29" t="s">
        <v>23</v>
      </c>
      <c r="J775" s="30" t="s">
        <v>137</v>
      </c>
      <c r="K775" s="31" t="n">
        <v>136668</v>
      </c>
      <c r="L775" s="32" t="n">
        <v>2018002520</v>
      </c>
      <c r="M775" s="33" t="n">
        <v>43465</v>
      </c>
      <c r="N775" s="34" t="n">
        <v>341.55</v>
      </c>
      <c r="O775" s="35" t="n">
        <v>0.33</v>
      </c>
      <c r="P775" s="36" t="n">
        <v>0.0275</v>
      </c>
      <c r="Q775" s="37" t="n">
        <v>56.925</v>
      </c>
      <c r="R775" s="38" t="n">
        <v>398.475</v>
      </c>
      <c r="S775" s="39" t="n">
        <v>1671.525</v>
      </c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MG775" s="0"/>
      <c r="AMH775" s="0"/>
      <c r="AMI775" s="0"/>
      <c r="AMJ775" s="0"/>
    </row>
    <row r="776" s="4" customFormat="true" ht="58.1" hidden="false" customHeight="false" outlineLevel="0" collapsed="false">
      <c r="A776" s="23" t="s">
        <v>21</v>
      </c>
      <c r="B776" s="24" t="n">
        <v>11385</v>
      </c>
      <c r="C776" s="25" t="n">
        <f aca="false">VLOOKUP(B776,[1]Planilha8!$X$4:$Y$6629,2,0)</f>
        <v>802578</v>
      </c>
      <c r="D776" s="26" t="s">
        <v>202</v>
      </c>
      <c r="E776" s="26" t="str">
        <f aca="false">VLOOKUP(B776,[1]Planilha8!$X$4:$Z$6629,3,0)</f>
        <v>CEAD</v>
      </c>
      <c r="F776" s="26" t="str">
        <f aca="false">VLOOKUP(B776,[1]Planilha8!$X$4:$AD$6629,7,0)</f>
        <v>BOM</v>
      </c>
      <c r="G776" s="27" t="n">
        <v>43277</v>
      </c>
      <c r="H776" s="28" t="n">
        <v>2901.14</v>
      </c>
      <c r="I776" s="29" t="s">
        <v>23</v>
      </c>
      <c r="J776" s="30" t="s">
        <v>145</v>
      </c>
      <c r="K776" s="31" t="n">
        <v>68189</v>
      </c>
      <c r="L776" s="32" t="n">
        <v>2018003022</v>
      </c>
      <c r="M776" s="33" t="n">
        <v>43465</v>
      </c>
      <c r="N776" s="34" t="n">
        <v>478.6881</v>
      </c>
      <c r="O776" s="35" t="n">
        <v>0.33</v>
      </c>
      <c r="P776" s="36" t="n">
        <v>0.0275</v>
      </c>
      <c r="Q776" s="37" t="n">
        <v>79.78135</v>
      </c>
      <c r="R776" s="38" t="n">
        <v>558.46945</v>
      </c>
      <c r="S776" s="39" t="n">
        <v>2342.67055</v>
      </c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MG776" s="0"/>
      <c r="AMH776" s="0"/>
      <c r="AMI776" s="0"/>
      <c r="AMJ776" s="0"/>
    </row>
    <row r="777" s="4" customFormat="true" ht="58.1" hidden="false" customHeight="false" outlineLevel="0" collapsed="false">
      <c r="A777" s="23" t="s">
        <v>21</v>
      </c>
      <c r="B777" s="24" t="n">
        <v>11386</v>
      </c>
      <c r="C777" s="25" t="n">
        <f aca="false">VLOOKUP(B777,[1]Planilha8!$X$4:$Y$6629,2,0)</f>
        <v>802579</v>
      </c>
      <c r="D777" s="26" t="s">
        <v>202</v>
      </c>
      <c r="E777" s="26" t="str">
        <f aca="false">VLOOKUP(B777,[1]Planilha8!$X$4:$Z$6629,3,0)</f>
        <v>CEAD</v>
      </c>
      <c r="F777" s="26" t="str">
        <f aca="false">VLOOKUP(B777,[1]Planilha8!$X$4:$AD$6629,7,0)</f>
        <v>BOM</v>
      </c>
      <c r="G777" s="27" t="n">
        <v>43277</v>
      </c>
      <c r="H777" s="28" t="n">
        <v>2901.14</v>
      </c>
      <c r="I777" s="29" t="s">
        <v>23</v>
      </c>
      <c r="J777" s="30" t="s">
        <v>145</v>
      </c>
      <c r="K777" s="31" t="n">
        <v>68189</v>
      </c>
      <c r="L777" s="32" t="n">
        <v>2018003022</v>
      </c>
      <c r="M777" s="33" t="n">
        <v>43465</v>
      </c>
      <c r="N777" s="34" t="n">
        <v>478.6881</v>
      </c>
      <c r="O777" s="35" t="n">
        <v>0.33</v>
      </c>
      <c r="P777" s="36" t="n">
        <v>0.0275</v>
      </c>
      <c r="Q777" s="37" t="n">
        <v>79.78135</v>
      </c>
      <c r="R777" s="38" t="n">
        <v>558.46945</v>
      </c>
      <c r="S777" s="39" t="n">
        <v>2342.67055</v>
      </c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MG777" s="0"/>
      <c r="AMH777" s="0"/>
      <c r="AMI777" s="0"/>
      <c r="AMJ777" s="0"/>
    </row>
    <row r="778" s="4" customFormat="true" ht="35.6" hidden="false" customHeight="false" outlineLevel="0" collapsed="false">
      <c r="A778" s="23" t="s">
        <v>21</v>
      </c>
      <c r="B778" s="24" t="n">
        <v>11387</v>
      </c>
      <c r="C778" s="25" t="n">
        <f aca="false">VLOOKUP(B778,[1]Planilha8!$X$4:$Y$6629,2,0)</f>
        <v>803086</v>
      </c>
      <c r="D778" s="26" t="s">
        <v>203</v>
      </c>
      <c r="E778" s="26" t="str">
        <f aca="false">VLOOKUP(B778,[1]Planilha8!$X$4:$Z$6629,3,0)</f>
        <v>CEAD</v>
      </c>
      <c r="F778" s="26" t="str">
        <f aca="false">VLOOKUP(B778,[1]Planilha8!$X$4:$AD$6629,7,0)</f>
        <v>BOM</v>
      </c>
      <c r="G778" s="27" t="n">
        <v>43279</v>
      </c>
      <c r="H778" s="28" t="n">
        <v>350</v>
      </c>
      <c r="I778" s="29" t="s">
        <v>23</v>
      </c>
      <c r="J778" s="30" t="s">
        <v>204</v>
      </c>
      <c r="K778" s="31" t="n">
        <v>2</v>
      </c>
      <c r="L778" s="32" t="n">
        <v>2018003022</v>
      </c>
      <c r="M778" s="33" t="n">
        <v>43465</v>
      </c>
      <c r="N778" s="34" t="n">
        <v>57.75</v>
      </c>
      <c r="O778" s="35" t="n">
        <v>0.33</v>
      </c>
      <c r="P778" s="36" t="n">
        <v>0.0275</v>
      </c>
      <c r="Q778" s="37" t="n">
        <v>9.625</v>
      </c>
      <c r="R778" s="38" t="n">
        <v>67.375</v>
      </c>
      <c r="S778" s="39" t="n">
        <v>282.625</v>
      </c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MG778" s="0"/>
      <c r="AMH778" s="0"/>
      <c r="AMI778" s="0"/>
      <c r="AMJ778" s="0"/>
    </row>
    <row r="779" s="4" customFormat="true" ht="35.6" hidden="false" customHeight="false" outlineLevel="0" collapsed="false">
      <c r="A779" s="23" t="s">
        <v>21</v>
      </c>
      <c r="B779" s="24" t="n">
        <v>11388</v>
      </c>
      <c r="C779" s="25" t="n">
        <f aca="false">VLOOKUP(B779,[1]Planilha8!$X$4:$Y$6629,2,0)</f>
        <v>803087</v>
      </c>
      <c r="D779" s="26" t="s">
        <v>203</v>
      </c>
      <c r="E779" s="26" t="str">
        <f aca="false">VLOOKUP(B779,[1]Planilha8!$X$4:$Z$6629,3,0)</f>
        <v>CEAD</v>
      </c>
      <c r="F779" s="26" t="str">
        <f aca="false">VLOOKUP(B779,[1]Planilha8!$X$4:$AD$6629,7,0)</f>
        <v>BOM</v>
      </c>
      <c r="G779" s="27" t="n">
        <v>43279</v>
      </c>
      <c r="H779" s="28" t="n">
        <v>350</v>
      </c>
      <c r="I779" s="29" t="s">
        <v>23</v>
      </c>
      <c r="J779" s="30" t="s">
        <v>204</v>
      </c>
      <c r="K779" s="31" t="n">
        <v>2</v>
      </c>
      <c r="L779" s="32" t="n">
        <v>2018003022</v>
      </c>
      <c r="M779" s="33" t="n">
        <v>43465</v>
      </c>
      <c r="N779" s="34" t="n">
        <v>57.75</v>
      </c>
      <c r="O779" s="35" t="n">
        <v>0.33</v>
      </c>
      <c r="P779" s="36" t="n">
        <v>0.0275</v>
      </c>
      <c r="Q779" s="37" t="n">
        <v>9.625</v>
      </c>
      <c r="R779" s="38" t="n">
        <v>67.375</v>
      </c>
      <c r="S779" s="39" t="n">
        <v>282.625</v>
      </c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MG779" s="0"/>
      <c r="AMH779" s="0"/>
      <c r="AMI779" s="0"/>
      <c r="AMJ779" s="0"/>
    </row>
    <row r="780" s="4" customFormat="true" ht="35.6" hidden="false" customHeight="false" outlineLevel="0" collapsed="false">
      <c r="A780" s="23" t="s">
        <v>21</v>
      </c>
      <c r="B780" s="24" t="n">
        <v>11437</v>
      </c>
      <c r="C780" s="25" t="n">
        <f aca="false">VLOOKUP(B780,[1]Planilha8!$X$4:$Y$6629,2,0)</f>
        <v>821906</v>
      </c>
      <c r="D780" s="26" t="s">
        <v>205</v>
      </c>
      <c r="E780" s="26" t="str">
        <f aca="false">VLOOKUP(B780,[1]Planilha8!$X$4:$Z$6629,3,0)</f>
        <v>CEAD</v>
      </c>
      <c r="F780" s="26" t="str">
        <f aca="false">VLOOKUP(B780,[1]Planilha8!$X$4:$AD$6629,7,0)</f>
        <v>BOM</v>
      </c>
      <c r="G780" s="27" t="n">
        <v>43290</v>
      </c>
      <c r="H780" s="28" t="n">
        <v>1750.1</v>
      </c>
      <c r="I780" s="29" t="s">
        <v>23</v>
      </c>
      <c r="J780" s="30" t="s">
        <v>206</v>
      </c>
      <c r="K780" s="31" t="n">
        <v>279392</v>
      </c>
      <c r="L780" s="32" t="n">
        <v>2018002307</v>
      </c>
      <c r="M780" s="33" t="n">
        <v>43465</v>
      </c>
      <c r="N780" s="34" t="n">
        <v>123.965416666667</v>
      </c>
      <c r="O780" s="35" t="n">
        <v>0.17</v>
      </c>
      <c r="P780" s="36" t="n">
        <v>0.0141666666666667</v>
      </c>
      <c r="Q780" s="37" t="n">
        <v>24.7930833333333</v>
      </c>
      <c r="R780" s="38" t="n">
        <v>148.7585</v>
      </c>
      <c r="S780" s="39" t="n">
        <v>1601.3415</v>
      </c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MG780" s="0"/>
      <c r="AMH780" s="0"/>
      <c r="AMI780" s="0"/>
      <c r="AMJ780" s="0"/>
    </row>
    <row r="781" s="4" customFormat="true" ht="35.6" hidden="false" customHeight="false" outlineLevel="0" collapsed="false">
      <c r="A781" s="23" t="s">
        <v>21</v>
      </c>
      <c r="B781" s="24" t="n">
        <v>11479</v>
      </c>
      <c r="C781" s="25" t="n">
        <f aca="false">VLOOKUP(B781,[1]Planilha8!$X$4:$Y$6629,2,0)</f>
        <v>822168</v>
      </c>
      <c r="D781" s="26" t="s">
        <v>207</v>
      </c>
      <c r="E781" s="26" t="str">
        <f aca="false">VLOOKUP(B781,[1]Planilha8!$X$4:$Z$6629,3,0)</f>
        <v>CEAD</v>
      </c>
      <c r="F781" s="26" t="str">
        <f aca="false">VLOOKUP(B781,[1]Planilha8!$X$4:$AD$6629,7,0)</f>
        <v>BOM</v>
      </c>
      <c r="G781" s="27" t="n">
        <v>43298</v>
      </c>
      <c r="H781" s="28" t="n">
        <v>9123.39</v>
      </c>
      <c r="I781" s="29" t="s">
        <v>23</v>
      </c>
      <c r="J781" s="30" t="s">
        <v>208</v>
      </c>
      <c r="K781" s="31" t="n">
        <v>21083</v>
      </c>
      <c r="L781" s="32" t="n">
        <v>2018002307</v>
      </c>
      <c r="M781" s="33" t="n">
        <v>43465</v>
      </c>
      <c r="N781" s="34" t="n">
        <v>950.353125</v>
      </c>
      <c r="O781" s="35" t="n">
        <v>0.25</v>
      </c>
      <c r="P781" s="36" t="n">
        <v>0.0208333333333333</v>
      </c>
      <c r="Q781" s="37" t="n">
        <v>190.070625</v>
      </c>
      <c r="R781" s="38" t="n">
        <v>1140.42375</v>
      </c>
      <c r="S781" s="39" t="n">
        <v>7982.96625</v>
      </c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MG781" s="0"/>
      <c r="AMH781" s="0"/>
      <c r="AMI781" s="0"/>
      <c r="AMJ781" s="0"/>
    </row>
    <row r="782" s="4" customFormat="true" ht="35.6" hidden="false" customHeight="false" outlineLevel="0" collapsed="false">
      <c r="A782" s="23" t="s">
        <v>21</v>
      </c>
      <c r="B782" s="24" t="n">
        <v>11480</v>
      </c>
      <c r="C782" s="25" t="n">
        <f aca="false">VLOOKUP(B782,[1]Planilha8!$X$4:$Y$6629,2,0)</f>
        <v>822169</v>
      </c>
      <c r="D782" s="26" t="s">
        <v>209</v>
      </c>
      <c r="E782" s="26" t="str">
        <f aca="false">VLOOKUP(B782,[1]Planilha8!$X$4:$Z$6629,3,0)</f>
        <v>CEAD</v>
      </c>
      <c r="F782" s="26" t="str">
        <f aca="false">VLOOKUP(B782,[1]Planilha8!$X$4:$AD$6629,7,0)</f>
        <v>BOM</v>
      </c>
      <c r="G782" s="27" t="n">
        <v>43298</v>
      </c>
      <c r="H782" s="28" t="n">
        <v>2581.91</v>
      </c>
      <c r="I782" s="29" t="s">
        <v>23</v>
      </c>
      <c r="J782" s="30" t="s">
        <v>208</v>
      </c>
      <c r="K782" s="31" t="n">
        <v>21083</v>
      </c>
      <c r="L782" s="32" t="n">
        <v>2018002307</v>
      </c>
      <c r="M782" s="33" t="n">
        <v>43465</v>
      </c>
      <c r="N782" s="34" t="n">
        <v>537.897916666667</v>
      </c>
      <c r="O782" s="35" t="n">
        <v>0.5</v>
      </c>
      <c r="P782" s="36" t="n">
        <v>0.0416666666666667</v>
      </c>
      <c r="Q782" s="37" t="n">
        <v>107.579583333333</v>
      </c>
      <c r="R782" s="38" t="n">
        <v>645.4775</v>
      </c>
      <c r="S782" s="39" t="n">
        <v>1936.4325</v>
      </c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MG782" s="0"/>
      <c r="AMH782" s="0"/>
      <c r="AMI782" s="0"/>
      <c r="AMJ782" s="0"/>
    </row>
    <row r="783" s="4" customFormat="true" ht="46.85" hidden="false" customHeight="false" outlineLevel="0" collapsed="false">
      <c r="A783" s="23" t="s">
        <v>21</v>
      </c>
      <c r="B783" s="24" t="n">
        <v>11638</v>
      </c>
      <c r="C783" s="25" t="n">
        <f aca="false">VLOOKUP(B783,[1]Planilha8!$X$4:$Y$6629,2,0)</f>
        <v>1794270</v>
      </c>
      <c r="D783" s="26" t="s">
        <v>210</v>
      </c>
      <c r="E783" s="26" t="str">
        <f aca="false">VLOOKUP(B783,[1]Planilha8!$X$4:$Z$6629,3,0)</f>
        <v>CEAD</v>
      </c>
      <c r="F783" s="26" t="str">
        <f aca="false">VLOOKUP(B783,[1]Planilha8!$X$4:$AD$6629,7,0)</f>
        <v>BOM</v>
      </c>
      <c r="G783" s="27" t="n">
        <v>43349</v>
      </c>
      <c r="H783" s="28" t="n">
        <v>850</v>
      </c>
      <c r="I783" s="29" t="s">
        <v>23</v>
      </c>
      <c r="J783" s="30" t="s">
        <v>211</v>
      </c>
      <c r="K783" s="31" t="n">
        <v>4</v>
      </c>
      <c r="L783" s="32" t="n">
        <v>2018002222</v>
      </c>
      <c r="M783" s="33" t="n">
        <v>43465</v>
      </c>
      <c r="N783" s="34" t="n">
        <v>70.125</v>
      </c>
      <c r="O783" s="35" t="n">
        <v>0.33</v>
      </c>
      <c r="P783" s="36" t="n">
        <v>0.0275</v>
      </c>
      <c r="Q783" s="37" t="n">
        <v>23.375</v>
      </c>
      <c r="R783" s="38" t="n">
        <v>93.5</v>
      </c>
      <c r="S783" s="39" t="n">
        <v>756.5</v>
      </c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MG783" s="0"/>
      <c r="AMH783" s="0"/>
      <c r="AMI783" s="0"/>
      <c r="AMJ783" s="0"/>
    </row>
    <row r="784" s="4" customFormat="true" ht="35.6" hidden="false" customHeight="false" outlineLevel="0" collapsed="false">
      <c r="A784" s="23" t="s">
        <v>21</v>
      </c>
      <c r="B784" s="24" t="n">
        <v>11639</v>
      </c>
      <c r="C784" s="25" t="n">
        <f aca="false">VLOOKUP(B784,[1]Planilha8!$X$4:$Y$6629,2,0)</f>
        <v>1794271</v>
      </c>
      <c r="D784" s="26" t="s">
        <v>212</v>
      </c>
      <c r="E784" s="26" t="str">
        <f aca="false">VLOOKUP(B784,[1]Planilha8!$X$4:$Z$6629,3,0)</f>
        <v>CEAD</v>
      </c>
      <c r="F784" s="26" t="str">
        <f aca="false">VLOOKUP(B784,[1]Planilha8!$X$4:$AD$6629,7,0)</f>
        <v>BOM</v>
      </c>
      <c r="G784" s="27" t="n">
        <v>43349</v>
      </c>
      <c r="H784" s="28" t="n">
        <v>508</v>
      </c>
      <c r="I784" s="29" t="s">
        <v>23</v>
      </c>
      <c r="J784" s="30" t="s">
        <v>211</v>
      </c>
      <c r="K784" s="31" t="n">
        <v>4</v>
      </c>
      <c r="L784" s="32" t="n">
        <v>2018002222</v>
      </c>
      <c r="M784" s="33" t="n">
        <v>43465</v>
      </c>
      <c r="N784" s="34" t="n">
        <v>41.91</v>
      </c>
      <c r="O784" s="35" t="n">
        <v>0.33</v>
      </c>
      <c r="P784" s="36" t="n">
        <v>0.0275</v>
      </c>
      <c r="Q784" s="37" t="n">
        <v>13.97</v>
      </c>
      <c r="R784" s="38" t="n">
        <v>55.88</v>
      </c>
      <c r="S784" s="39" t="n">
        <v>452.12</v>
      </c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MG784" s="0"/>
      <c r="AMH784" s="0"/>
      <c r="AMI784" s="0"/>
      <c r="AMJ784" s="0"/>
    </row>
    <row r="785" s="4" customFormat="true" ht="46.85" hidden="false" customHeight="false" outlineLevel="0" collapsed="false">
      <c r="A785" s="23" t="s">
        <v>21</v>
      </c>
      <c r="B785" s="24" t="n">
        <v>11721</v>
      </c>
      <c r="C785" s="25" t="n">
        <f aca="false">VLOOKUP(B785,[1]Planilha8!$X$4:$Y$6629,2,0)</f>
        <v>1793424</v>
      </c>
      <c r="D785" s="26" t="s">
        <v>213</v>
      </c>
      <c r="E785" s="26" t="str">
        <f aca="false">VLOOKUP(B785,[1]Planilha8!$X$4:$Z$6629,3,0)</f>
        <v>ÁREAS COMUNS</v>
      </c>
      <c r="F785" s="26" t="str">
        <f aca="false">VLOOKUP(B785,[1]Planilha8!$X$4:$AD$6629,7,0)</f>
        <v>BOM</v>
      </c>
      <c r="G785" s="27" t="n">
        <v>43375</v>
      </c>
      <c r="H785" s="28" t="n">
        <v>865</v>
      </c>
      <c r="I785" s="29" t="s">
        <v>23</v>
      </c>
      <c r="J785" s="30" t="s">
        <v>214</v>
      </c>
      <c r="K785" s="31" t="n">
        <v>201</v>
      </c>
      <c r="L785" s="32" t="n">
        <v>2018002487</v>
      </c>
      <c r="M785" s="33" t="n">
        <v>43465</v>
      </c>
      <c r="N785" s="34" t="n">
        <v>47.575</v>
      </c>
      <c r="O785" s="35" t="n">
        <v>0.33</v>
      </c>
      <c r="P785" s="36" t="n">
        <v>0.0275</v>
      </c>
      <c r="Q785" s="37" t="n">
        <v>23.7875</v>
      </c>
      <c r="R785" s="38" t="n">
        <v>71.3625</v>
      </c>
      <c r="S785" s="39" t="n">
        <v>793.6375</v>
      </c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MG785" s="0"/>
      <c r="AMH785" s="0"/>
      <c r="AMI785" s="0"/>
      <c r="AMJ785" s="0"/>
    </row>
    <row r="786" s="4" customFormat="true" ht="46.85" hidden="false" customHeight="false" outlineLevel="0" collapsed="false">
      <c r="A786" s="23" t="s">
        <v>21</v>
      </c>
      <c r="B786" s="24" t="n">
        <v>11753</v>
      </c>
      <c r="C786" s="25" t="n">
        <f aca="false">VLOOKUP(B786,[1]Planilha8!$X$4:$Y$6629,2,0)</f>
        <v>1876881</v>
      </c>
      <c r="D786" s="26" t="s">
        <v>215</v>
      </c>
      <c r="E786" s="26" t="str">
        <f aca="false">VLOOKUP(B786,[1]Planilha8!$X$4:$Z$6629,3,0)</f>
        <v>AMBULATÓRIO</v>
      </c>
      <c r="F786" s="26" t="str">
        <f aca="false">VLOOKUP(B786,[1]Planilha8!$X$4:$AD$6629,7,0)</f>
        <v>BOM</v>
      </c>
      <c r="G786" s="27" t="n">
        <v>43404</v>
      </c>
      <c r="H786" s="28" t="n">
        <v>2399.56</v>
      </c>
      <c r="I786" s="29" t="s">
        <v>23</v>
      </c>
      <c r="J786" s="30" t="s">
        <v>170</v>
      </c>
      <c r="K786" s="31" t="n">
        <v>874178</v>
      </c>
      <c r="L786" s="32" t="n">
        <v>2018004735</v>
      </c>
      <c r="M786" s="33" t="n">
        <v>43465</v>
      </c>
      <c r="N786" s="34" t="n">
        <v>79.9853333333333</v>
      </c>
      <c r="O786" s="35" t="n">
        <v>0.2</v>
      </c>
      <c r="P786" s="36" t="n">
        <v>0.0166666666666667</v>
      </c>
      <c r="Q786" s="37" t="n">
        <v>39.9926666666667</v>
      </c>
      <c r="R786" s="38" t="n">
        <v>119.978</v>
      </c>
      <c r="S786" s="39" t="n">
        <v>2279.582</v>
      </c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MG786" s="0"/>
      <c r="AMH786" s="0"/>
      <c r="AMI786" s="0"/>
      <c r="AMJ786" s="0"/>
    </row>
    <row r="787" s="4" customFormat="true" ht="46.85" hidden="false" customHeight="false" outlineLevel="0" collapsed="false">
      <c r="A787" s="23" t="s">
        <v>21</v>
      </c>
      <c r="B787" s="24" t="n">
        <v>11754</v>
      </c>
      <c r="C787" s="25" t="n">
        <f aca="false">VLOOKUP(B787,[1]Planilha8!$X$4:$Y$6629,2,0)</f>
        <v>1876882</v>
      </c>
      <c r="D787" s="26" t="s">
        <v>215</v>
      </c>
      <c r="E787" s="26" t="str">
        <f aca="false">VLOOKUP(B787,[1]Planilha8!$X$4:$Z$6629,3,0)</f>
        <v>APOIO AO DIAGNÓSTICO</v>
      </c>
      <c r="F787" s="26" t="str">
        <f aca="false">VLOOKUP(B787,[1]Planilha8!$X$4:$AD$6629,7,0)</f>
        <v>BOM</v>
      </c>
      <c r="G787" s="27" t="n">
        <v>43404</v>
      </c>
      <c r="H787" s="28" t="n">
        <v>2399.56</v>
      </c>
      <c r="I787" s="29" t="s">
        <v>23</v>
      </c>
      <c r="J787" s="30" t="s">
        <v>170</v>
      </c>
      <c r="K787" s="31" t="n">
        <v>874178</v>
      </c>
      <c r="L787" s="32" t="n">
        <v>2018004735</v>
      </c>
      <c r="M787" s="33" t="n">
        <v>43465</v>
      </c>
      <c r="N787" s="34" t="n">
        <v>79.9853333333333</v>
      </c>
      <c r="O787" s="35" t="n">
        <v>0.2</v>
      </c>
      <c r="P787" s="36" t="n">
        <v>0.0166666666666667</v>
      </c>
      <c r="Q787" s="37" t="n">
        <v>39.9926666666667</v>
      </c>
      <c r="R787" s="38" t="n">
        <v>119.978</v>
      </c>
      <c r="S787" s="39" t="n">
        <v>2279.582</v>
      </c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MG787" s="0"/>
      <c r="AMH787" s="0"/>
      <c r="AMI787" s="0"/>
      <c r="AMJ787" s="0"/>
    </row>
    <row r="788" s="41" customFormat="true" ht="58.1" hidden="false" customHeight="false" outlineLevel="0" collapsed="false">
      <c r="A788" s="23" t="s">
        <v>21</v>
      </c>
      <c r="B788" s="24" t="n">
        <v>11755</v>
      </c>
      <c r="C788" s="25" t="n">
        <f aca="false">VLOOKUP(B788,[1]Planilha8!$X$4:$Y$6629,2,0)</f>
        <v>1876883</v>
      </c>
      <c r="D788" s="26" t="s">
        <v>216</v>
      </c>
      <c r="E788" s="26" t="str">
        <f aca="false">VLOOKUP(B788,[1]Planilha8!$X$4:$Z$6629,3,0)</f>
        <v>ASTEC</v>
      </c>
      <c r="F788" s="26" t="str">
        <f aca="false">VLOOKUP(B788,[1]Planilha8!$X$4:$AD$6629,7,0)</f>
        <v>BOM</v>
      </c>
      <c r="G788" s="27" t="n">
        <v>43409</v>
      </c>
      <c r="H788" s="28" t="n">
        <v>2925</v>
      </c>
      <c r="I788" s="29" t="s">
        <v>23</v>
      </c>
      <c r="J788" s="30" t="s">
        <v>170</v>
      </c>
      <c r="K788" s="31" t="n">
        <v>876175</v>
      </c>
      <c r="L788" s="32" t="n">
        <v>2018005295</v>
      </c>
      <c r="M788" s="33" t="n">
        <v>43465</v>
      </c>
      <c r="N788" s="34" t="n">
        <v>48.75</v>
      </c>
      <c r="O788" s="35" t="n">
        <v>0.2</v>
      </c>
      <c r="P788" s="36" t="n">
        <v>0.0166666666666667</v>
      </c>
      <c r="Q788" s="37" t="n">
        <v>48.75</v>
      </c>
      <c r="R788" s="38" t="n">
        <v>97.5</v>
      </c>
      <c r="S788" s="39" t="n">
        <v>2827.5</v>
      </c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LF788" s="4"/>
      <c r="ALG788" s="4"/>
      <c r="ALH788" s="4"/>
      <c r="ALI788" s="4"/>
      <c r="ALJ788" s="4"/>
      <c r="ALK788" s="4"/>
      <c r="ALL788" s="4"/>
      <c r="ALM788" s="4"/>
      <c r="ALN788" s="4"/>
      <c r="ALO788" s="4"/>
      <c r="ALP788" s="4"/>
      <c r="ALQ788" s="4"/>
      <c r="ALR788" s="4"/>
      <c r="ALS788" s="4"/>
      <c r="ALT788" s="4"/>
      <c r="ALU788" s="4"/>
      <c r="ALV788" s="4"/>
      <c r="ALW788" s="4"/>
      <c r="ALX788" s="4"/>
      <c r="ALY788" s="4"/>
      <c r="ALZ788" s="4"/>
      <c r="AMA788" s="4"/>
      <c r="AMB788" s="4"/>
      <c r="AMC788" s="4"/>
      <c r="AMD788" s="4"/>
      <c r="AME788" s="4"/>
      <c r="AMF788" s="4"/>
    </row>
    <row r="789" s="41" customFormat="true" ht="58.1" hidden="false" customHeight="false" outlineLevel="0" collapsed="false">
      <c r="A789" s="23" t="s">
        <v>21</v>
      </c>
      <c r="B789" s="24" t="n">
        <v>11756</v>
      </c>
      <c r="C789" s="25" t="n">
        <f aca="false">VLOOKUP(B789,[1]Planilha8!$X$4:$Y$6629,2,0)</f>
        <v>1876884</v>
      </c>
      <c r="D789" s="26" t="s">
        <v>216</v>
      </c>
      <c r="E789" s="26" t="str">
        <f aca="false">VLOOKUP(B789,[1]Planilha8!$X$4:$Z$6629,3,0)</f>
        <v>ASTEC</v>
      </c>
      <c r="F789" s="26" t="str">
        <f aca="false">VLOOKUP(B789,[1]Planilha8!$X$4:$AD$6629,7,0)</f>
        <v>BOM</v>
      </c>
      <c r="G789" s="27" t="n">
        <v>43409</v>
      </c>
      <c r="H789" s="28" t="n">
        <v>2925</v>
      </c>
      <c r="I789" s="29" t="s">
        <v>23</v>
      </c>
      <c r="J789" s="30" t="s">
        <v>170</v>
      </c>
      <c r="K789" s="31" t="n">
        <v>876175</v>
      </c>
      <c r="L789" s="32" t="n">
        <v>2018005295</v>
      </c>
      <c r="M789" s="33" t="n">
        <v>43465</v>
      </c>
      <c r="N789" s="34" t="n">
        <v>48.75</v>
      </c>
      <c r="O789" s="35" t="n">
        <v>0.2</v>
      </c>
      <c r="P789" s="36" t="n">
        <v>0.0166666666666667</v>
      </c>
      <c r="Q789" s="37" t="n">
        <v>48.75</v>
      </c>
      <c r="R789" s="38" t="n">
        <v>97.5</v>
      </c>
      <c r="S789" s="39" t="n">
        <v>2827.5</v>
      </c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LF789" s="4"/>
      <c r="ALG789" s="4"/>
      <c r="ALH789" s="4"/>
      <c r="ALI789" s="4"/>
      <c r="ALJ789" s="4"/>
      <c r="ALK789" s="4"/>
      <c r="ALL789" s="4"/>
      <c r="ALM789" s="4"/>
      <c r="ALN789" s="4"/>
      <c r="ALO789" s="4"/>
      <c r="ALP789" s="4"/>
      <c r="ALQ789" s="4"/>
      <c r="ALR789" s="4"/>
      <c r="ALS789" s="4"/>
      <c r="ALT789" s="4"/>
      <c r="ALU789" s="4"/>
      <c r="ALV789" s="4"/>
      <c r="ALW789" s="4"/>
      <c r="ALX789" s="4"/>
      <c r="ALY789" s="4"/>
      <c r="ALZ789" s="4"/>
      <c r="AMA789" s="4"/>
      <c r="AMB789" s="4"/>
      <c r="AMC789" s="4"/>
      <c r="AMD789" s="4"/>
      <c r="AME789" s="4"/>
      <c r="AMF789" s="4"/>
    </row>
    <row r="790" s="41" customFormat="true" ht="58.1" hidden="false" customHeight="false" outlineLevel="0" collapsed="false">
      <c r="A790" s="23" t="s">
        <v>21</v>
      </c>
      <c r="B790" s="24" t="n">
        <v>11757</v>
      </c>
      <c r="C790" s="25" t="n">
        <f aca="false">VLOOKUP(B790,[1]Planilha8!$X$4:$Y$6629,2,0)</f>
        <v>1876885</v>
      </c>
      <c r="D790" s="26" t="s">
        <v>216</v>
      </c>
      <c r="E790" s="26" t="str">
        <f aca="false">VLOOKUP(B790,[1]Planilha8!$X$4:$Z$6629,3,0)</f>
        <v>ASTEC</v>
      </c>
      <c r="F790" s="26" t="str">
        <f aca="false">VLOOKUP(B790,[1]Planilha8!$X$4:$AD$6629,7,0)</f>
        <v>BOM</v>
      </c>
      <c r="G790" s="27" t="n">
        <v>43409</v>
      </c>
      <c r="H790" s="28" t="n">
        <v>2925</v>
      </c>
      <c r="I790" s="29" t="s">
        <v>23</v>
      </c>
      <c r="J790" s="30" t="s">
        <v>170</v>
      </c>
      <c r="K790" s="31" t="n">
        <v>876175</v>
      </c>
      <c r="L790" s="32" t="n">
        <v>2018005295</v>
      </c>
      <c r="M790" s="33" t="n">
        <v>43465</v>
      </c>
      <c r="N790" s="34" t="n">
        <v>48.75</v>
      </c>
      <c r="O790" s="35" t="n">
        <v>0.2</v>
      </c>
      <c r="P790" s="36" t="n">
        <v>0.0166666666666667</v>
      </c>
      <c r="Q790" s="37" t="n">
        <v>48.75</v>
      </c>
      <c r="R790" s="38" t="n">
        <v>97.5</v>
      </c>
      <c r="S790" s="39" t="n">
        <v>2827.5</v>
      </c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LF790" s="4"/>
      <c r="ALG790" s="4"/>
      <c r="ALH790" s="4"/>
      <c r="ALI790" s="4"/>
      <c r="ALJ790" s="4"/>
      <c r="ALK790" s="4"/>
      <c r="ALL790" s="4"/>
      <c r="ALM790" s="4"/>
      <c r="ALN790" s="4"/>
      <c r="ALO790" s="4"/>
      <c r="ALP790" s="4"/>
      <c r="ALQ790" s="4"/>
      <c r="ALR790" s="4"/>
      <c r="ALS790" s="4"/>
      <c r="ALT790" s="4"/>
      <c r="ALU790" s="4"/>
      <c r="ALV790" s="4"/>
      <c r="ALW790" s="4"/>
      <c r="ALX790" s="4"/>
      <c r="ALY790" s="4"/>
      <c r="ALZ790" s="4"/>
      <c r="AMA790" s="4"/>
      <c r="AMB790" s="4"/>
      <c r="AMC790" s="4"/>
      <c r="AMD790" s="4"/>
      <c r="AME790" s="4"/>
      <c r="AMF790" s="4"/>
    </row>
    <row r="791" s="41" customFormat="true" ht="58.1" hidden="false" customHeight="false" outlineLevel="0" collapsed="false">
      <c r="A791" s="23" t="s">
        <v>21</v>
      </c>
      <c r="B791" s="24" t="n">
        <v>11758</v>
      </c>
      <c r="C791" s="25" t="n">
        <f aca="false">VLOOKUP(B791,[1]Planilha8!$X$4:$Y$6629,2,0)</f>
        <v>1876886</v>
      </c>
      <c r="D791" s="26" t="s">
        <v>216</v>
      </c>
      <c r="E791" s="26" t="str">
        <f aca="false">VLOOKUP(B791,[1]Planilha8!$X$4:$Z$6629,3,0)</f>
        <v>ASTEC</v>
      </c>
      <c r="F791" s="26" t="str">
        <f aca="false">VLOOKUP(B791,[1]Planilha8!$X$4:$AD$6629,7,0)</f>
        <v>BOM</v>
      </c>
      <c r="G791" s="27" t="n">
        <v>43409</v>
      </c>
      <c r="H791" s="28" t="n">
        <v>2925</v>
      </c>
      <c r="I791" s="29" t="s">
        <v>23</v>
      </c>
      <c r="J791" s="30" t="s">
        <v>170</v>
      </c>
      <c r="K791" s="31" t="n">
        <v>876175</v>
      </c>
      <c r="L791" s="32" t="n">
        <v>2018005295</v>
      </c>
      <c r="M791" s="33" t="n">
        <v>43465</v>
      </c>
      <c r="N791" s="34" t="n">
        <v>48.75</v>
      </c>
      <c r="O791" s="35" t="n">
        <v>0.2</v>
      </c>
      <c r="P791" s="36" t="n">
        <v>0.0166666666666667</v>
      </c>
      <c r="Q791" s="37" t="n">
        <v>48.75</v>
      </c>
      <c r="R791" s="38" t="n">
        <v>97.5</v>
      </c>
      <c r="S791" s="39" t="n">
        <v>2827.5</v>
      </c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LF791" s="4"/>
      <c r="ALG791" s="4"/>
      <c r="ALH791" s="4"/>
      <c r="ALI791" s="4"/>
      <c r="ALJ791" s="4"/>
      <c r="ALK791" s="4"/>
      <c r="ALL791" s="4"/>
      <c r="ALM791" s="4"/>
      <c r="ALN791" s="4"/>
      <c r="ALO791" s="4"/>
      <c r="ALP791" s="4"/>
      <c r="ALQ791" s="4"/>
      <c r="ALR791" s="4"/>
      <c r="ALS791" s="4"/>
      <c r="ALT791" s="4"/>
      <c r="ALU791" s="4"/>
      <c r="ALV791" s="4"/>
      <c r="ALW791" s="4"/>
      <c r="ALX791" s="4"/>
      <c r="ALY791" s="4"/>
      <c r="ALZ791" s="4"/>
      <c r="AMA791" s="4"/>
      <c r="AMB791" s="4"/>
      <c r="AMC791" s="4"/>
      <c r="AMD791" s="4"/>
      <c r="AME791" s="4"/>
      <c r="AMF791" s="4"/>
    </row>
    <row r="792" s="41" customFormat="true" ht="58.1" hidden="false" customHeight="false" outlineLevel="0" collapsed="false">
      <c r="A792" s="23" t="s">
        <v>21</v>
      </c>
      <c r="B792" s="24" t="n">
        <v>11759</v>
      </c>
      <c r="C792" s="25" t="n">
        <f aca="false">VLOOKUP(B792,[1]Planilha8!$X$4:$Y$6629,2,0)</f>
        <v>1876887</v>
      </c>
      <c r="D792" s="26" t="s">
        <v>216</v>
      </c>
      <c r="E792" s="26" t="str">
        <f aca="false">VLOOKUP(B792,[1]Planilha8!$X$4:$Z$6629,3,0)</f>
        <v>ASTEC</v>
      </c>
      <c r="F792" s="26" t="str">
        <f aca="false">VLOOKUP(B792,[1]Planilha8!$X$4:$AD$6629,7,0)</f>
        <v>BOM</v>
      </c>
      <c r="G792" s="27" t="n">
        <v>43409</v>
      </c>
      <c r="H792" s="28" t="n">
        <v>2925</v>
      </c>
      <c r="I792" s="29" t="s">
        <v>23</v>
      </c>
      <c r="J792" s="30" t="s">
        <v>170</v>
      </c>
      <c r="K792" s="31" t="n">
        <v>876175</v>
      </c>
      <c r="L792" s="32" t="n">
        <v>2018005295</v>
      </c>
      <c r="M792" s="33" t="n">
        <v>43465</v>
      </c>
      <c r="N792" s="34" t="n">
        <v>48.75</v>
      </c>
      <c r="O792" s="35" t="n">
        <v>0.2</v>
      </c>
      <c r="P792" s="36" t="n">
        <v>0.0166666666666667</v>
      </c>
      <c r="Q792" s="37" t="n">
        <v>48.75</v>
      </c>
      <c r="R792" s="38" t="n">
        <v>97.5</v>
      </c>
      <c r="S792" s="39" t="n">
        <v>2827.5</v>
      </c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LF792" s="4"/>
      <c r="ALG792" s="4"/>
      <c r="ALH792" s="4"/>
      <c r="ALI792" s="4"/>
      <c r="ALJ792" s="4"/>
      <c r="ALK792" s="4"/>
      <c r="ALL792" s="4"/>
      <c r="ALM792" s="4"/>
      <c r="ALN792" s="4"/>
      <c r="ALO792" s="4"/>
      <c r="ALP792" s="4"/>
      <c r="ALQ792" s="4"/>
      <c r="ALR792" s="4"/>
      <c r="ALS792" s="4"/>
      <c r="ALT792" s="4"/>
      <c r="ALU792" s="4"/>
      <c r="ALV792" s="4"/>
      <c r="ALW792" s="4"/>
      <c r="ALX792" s="4"/>
      <c r="ALY792" s="4"/>
      <c r="ALZ792" s="4"/>
      <c r="AMA792" s="4"/>
      <c r="AMB792" s="4"/>
      <c r="AMC792" s="4"/>
      <c r="AMD792" s="4"/>
      <c r="AME792" s="4"/>
      <c r="AMF792" s="4"/>
    </row>
    <row r="793" s="41" customFormat="true" ht="58.1" hidden="false" customHeight="false" outlineLevel="0" collapsed="false">
      <c r="A793" s="23" t="s">
        <v>21</v>
      </c>
      <c r="B793" s="24" t="n">
        <v>11760</v>
      </c>
      <c r="C793" s="25" t="n">
        <f aca="false">VLOOKUP(B793,[1]Planilha8!$X$4:$Y$6629,2,0)</f>
        <v>1876888</v>
      </c>
      <c r="D793" s="26" t="s">
        <v>216</v>
      </c>
      <c r="E793" s="26" t="str">
        <f aca="false">VLOOKUP(B793,[1]Planilha8!$X$4:$Z$6629,3,0)</f>
        <v>ASTEC</v>
      </c>
      <c r="F793" s="26" t="str">
        <f aca="false">VLOOKUP(B793,[1]Planilha8!$X$4:$AD$6629,7,0)</f>
        <v>BOM</v>
      </c>
      <c r="G793" s="27" t="n">
        <v>43409</v>
      </c>
      <c r="H793" s="28" t="n">
        <v>2925</v>
      </c>
      <c r="I793" s="29" t="s">
        <v>23</v>
      </c>
      <c r="J793" s="30" t="s">
        <v>170</v>
      </c>
      <c r="K793" s="31" t="n">
        <v>876175</v>
      </c>
      <c r="L793" s="32" t="n">
        <v>2018005295</v>
      </c>
      <c r="M793" s="33" t="n">
        <v>43465</v>
      </c>
      <c r="N793" s="34" t="n">
        <v>48.75</v>
      </c>
      <c r="O793" s="35" t="n">
        <v>0.2</v>
      </c>
      <c r="P793" s="36" t="n">
        <v>0.0166666666666667</v>
      </c>
      <c r="Q793" s="37" t="n">
        <v>48.75</v>
      </c>
      <c r="R793" s="38" t="n">
        <v>97.5</v>
      </c>
      <c r="S793" s="39" t="n">
        <v>2827.5</v>
      </c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LF793" s="4"/>
      <c r="ALG793" s="4"/>
      <c r="ALH793" s="4"/>
      <c r="ALI793" s="4"/>
      <c r="ALJ793" s="4"/>
      <c r="ALK793" s="4"/>
      <c r="ALL793" s="4"/>
      <c r="ALM793" s="4"/>
      <c r="ALN793" s="4"/>
      <c r="ALO793" s="4"/>
      <c r="ALP793" s="4"/>
      <c r="ALQ793" s="4"/>
      <c r="ALR793" s="4"/>
      <c r="ALS793" s="4"/>
      <c r="ALT793" s="4"/>
      <c r="ALU793" s="4"/>
      <c r="ALV793" s="4"/>
      <c r="ALW793" s="4"/>
      <c r="ALX793" s="4"/>
      <c r="ALY793" s="4"/>
      <c r="ALZ793" s="4"/>
      <c r="AMA793" s="4"/>
      <c r="AMB793" s="4"/>
      <c r="AMC793" s="4"/>
      <c r="AMD793" s="4"/>
      <c r="AME793" s="4"/>
      <c r="AMF793" s="4"/>
    </row>
    <row r="794" s="41" customFormat="true" ht="58.1" hidden="false" customHeight="false" outlineLevel="0" collapsed="false">
      <c r="A794" s="23" t="s">
        <v>21</v>
      </c>
      <c r="B794" s="24" t="n">
        <v>11761</v>
      </c>
      <c r="C794" s="25" t="n">
        <f aca="false">VLOOKUP(B794,[1]Planilha8!$X$4:$Y$6629,2,0)</f>
        <v>1876889</v>
      </c>
      <c r="D794" s="26" t="s">
        <v>216</v>
      </c>
      <c r="E794" s="26" t="str">
        <f aca="false">VLOOKUP(B794,[1]Planilha8!$X$4:$Z$6629,3,0)</f>
        <v>ASTEC</v>
      </c>
      <c r="F794" s="26" t="str">
        <f aca="false">VLOOKUP(B794,[1]Planilha8!$X$4:$AD$6629,7,0)</f>
        <v>BOM</v>
      </c>
      <c r="G794" s="27" t="n">
        <v>43409</v>
      </c>
      <c r="H794" s="28" t="n">
        <v>2925</v>
      </c>
      <c r="I794" s="29" t="s">
        <v>23</v>
      </c>
      <c r="J794" s="30" t="s">
        <v>170</v>
      </c>
      <c r="K794" s="31" t="n">
        <v>876175</v>
      </c>
      <c r="L794" s="32" t="n">
        <v>2018005295</v>
      </c>
      <c r="M794" s="33" t="n">
        <v>43465</v>
      </c>
      <c r="N794" s="34" t="n">
        <v>48.75</v>
      </c>
      <c r="O794" s="35" t="n">
        <v>0.2</v>
      </c>
      <c r="P794" s="36" t="n">
        <v>0.0166666666666667</v>
      </c>
      <c r="Q794" s="37" t="n">
        <v>48.75</v>
      </c>
      <c r="R794" s="38" t="n">
        <v>97.5</v>
      </c>
      <c r="S794" s="39" t="n">
        <v>2827.5</v>
      </c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LF794" s="4"/>
      <c r="ALG794" s="4"/>
      <c r="ALH794" s="4"/>
      <c r="ALI794" s="4"/>
      <c r="ALJ794" s="4"/>
      <c r="ALK794" s="4"/>
      <c r="ALL794" s="4"/>
      <c r="ALM794" s="4"/>
      <c r="ALN794" s="4"/>
      <c r="ALO794" s="4"/>
      <c r="ALP794" s="4"/>
      <c r="ALQ794" s="4"/>
      <c r="ALR794" s="4"/>
      <c r="ALS794" s="4"/>
      <c r="ALT794" s="4"/>
      <c r="ALU794" s="4"/>
      <c r="ALV794" s="4"/>
      <c r="ALW794" s="4"/>
      <c r="ALX794" s="4"/>
      <c r="ALY794" s="4"/>
      <c r="ALZ794" s="4"/>
      <c r="AMA794" s="4"/>
      <c r="AMB794" s="4"/>
      <c r="AMC794" s="4"/>
      <c r="AMD794" s="4"/>
      <c r="AME794" s="4"/>
      <c r="AMF794" s="4"/>
    </row>
    <row r="795" s="41" customFormat="true" ht="58.1" hidden="false" customHeight="false" outlineLevel="0" collapsed="false">
      <c r="A795" s="23" t="s">
        <v>21</v>
      </c>
      <c r="B795" s="24" t="n">
        <v>11762</v>
      </c>
      <c r="C795" s="25" t="n">
        <f aca="false">VLOOKUP(B795,[1]Planilha8!$X$4:$Y$6629,2,0)</f>
        <v>1876890</v>
      </c>
      <c r="D795" s="26" t="s">
        <v>216</v>
      </c>
      <c r="E795" s="26" t="str">
        <f aca="false">VLOOKUP(B795,[1]Planilha8!$X$4:$Z$6629,3,0)</f>
        <v>ASTEC</v>
      </c>
      <c r="F795" s="26" t="str">
        <f aca="false">VLOOKUP(B795,[1]Planilha8!$X$4:$AD$6629,7,0)</f>
        <v>BOM</v>
      </c>
      <c r="G795" s="27" t="n">
        <v>43409</v>
      </c>
      <c r="H795" s="28" t="n">
        <v>2925</v>
      </c>
      <c r="I795" s="29" t="s">
        <v>23</v>
      </c>
      <c r="J795" s="30" t="s">
        <v>170</v>
      </c>
      <c r="K795" s="31" t="n">
        <v>876175</v>
      </c>
      <c r="L795" s="32" t="n">
        <v>2018005295</v>
      </c>
      <c r="M795" s="33" t="n">
        <v>43465</v>
      </c>
      <c r="N795" s="34" t="n">
        <v>48.75</v>
      </c>
      <c r="O795" s="35" t="n">
        <v>0.2</v>
      </c>
      <c r="P795" s="36" t="n">
        <v>0.0166666666666667</v>
      </c>
      <c r="Q795" s="37" t="n">
        <v>48.75</v>
      </c>
      <c r="R795" s="38" t="n">
        <v>97.5</v>
      </c>
      <c r="S795" s="39" t="n">
        <v>2827.5</v>
      </c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LF795" s="4"/>
      <c r="ALG795" s="4"/>
      <c r="ALH795" s="4"/>
      <c r="ALI795" s="4"/>
      <c r="ALJ795" s="4"/>
      <c r="ALK795" s="4"/>
      <c r="ALL795" s="4"/>
      <c r="ALM795" s="4"/>
      <c r="ALN795" s="4"/>
      <c r="ALO795" s="4"/>
      <c r="ALP795" s="4"/>
      <c r="ALQ795" s="4"/>
      <c r="ALR795" s="4"/>
      <c r="ALS795" s="4"/>
      <c r="ALT795" s="4"/>
      <c r="ALU795" s="4"/>
      <c r="ALV795" s="4"/>
      <c r="ALW795" s="4"/>
      <c r="ALX795" s="4"/>
      <c r="ALY795" s="4"/>
      <c r="ALZ795" s="4"/>
      <c r="AMA795" s="4"/>
      <c r="AMB795" s="4"/>
      <c r="AMC795" s="4"/>
      <c r="AMD795" s="4"/>
      <c r="AME795" s="4"/>
      <c r="AMF795" s="4"/>
    </row>
    <row r="796" s="41" customFormat="true" ht="58.1" hidden="false" customHeight="false" outlineLevel="0" collapsed="false">
      <c r="A796" s="23" t="s">
        <v>21</v>
      </c>
      <c r="B796" s="24" t="n">
        <v>11763</v>
      </c>
      <c r="C796" s="25" t="n">
        <f aca="false">VLOOKUP(B796,[1]Planilha8!$X$4:$Y$6629,2,0)</f>
        <v>1876891</v>
      </c>
      <c r="D796" s="26" t="s">
        <v>216</v>
      </c>
      <c r="E796" s="26" t="str">
        <f aca="false">VLOOKUP(B796,[1]Planilha8!$X$4:$Z$6629,3,0)</f>
        <v>ASTEC</v>
      </c>
      <c r="F796" s="26" t="str">
        <f aca="false">VLOOKUP(B796,[1]Planilha8!$X$4:$AD$6629,7,0)</f>
        <v>BOM</v>
      </c>
      <c r="G796" s="27" t="n">
        <v>43409</v>
      </c>
      <c r="H796" s="28" t="n">
        <v>2925</v>
      </c>
      <c r="I796" s="29" t="s">
        <v>23</v>
      </c>
      <c r="J796" s="30" t="s">
        <v>170</v>
      </c>
      <c r="K796" s="31" t="n">
        <v>876175</v>
      </c>
      <c r="L796" s="32" t="n">
        <v>2018005295</v>
      </c>
      <c r="M796" s="33" t="n">
        <v>43465</v>
      </c>
      <c r="N796" s="34" t="n">
        <v>48.75</v>
      </c>
      <c r="O796" s="35" t="n">
        <v>0.2</v>
      </c>
      <c r="P796" s="36" t="n">
        <v>0.0166666666666667</v>
      </c>
      <c r="Q796" s="37" t="n">
        <v>48.75</v>
      </c>
      <c r="R796" s="38" t="n">
        <v>97.5</v>
      </c>
      <c r="S796" s="39" t="n">
        <v>2827.5</v>
      </c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LF796" s="4"/>
      <c r="ALG796" s="4"/>
      <c r="ALH796" s="4"/>
      <c r="ALI796" s="4"/>
      <c r="ALJ796" s="4"/>
      <c r="ALK796" s="4"/>
      <c r="ALL796" s="4"/>
      <c r="ALM796" s="4"/>
      <c r="ALN796" s="4"/>
      <c r="ALO796" s="4"/>
      <c r="ALP796" s="4"/>
      <c r="ALQ796" s="4"/>
      <c r="ALR796" s="4"/>
      <c r="ALS796" s="4"/>
      <c r="ALT796" s="4"/>
      <c r="ALU796" s="4"/>
      <c r="ALV796" s="4"/>
      <c r="ALW796" s="4"/>
      <c r="ALX796" s="4"/>
      <c r="ALY796" s="4"/>
      <c r="ALZ796" s="4"/>
      <c r="AMA796" s="4"/>
      <c r="AMB796" s="4"/>
      <c r="AMC796" s="4"/>
      <c r="AMD796" s="4"/>
      <c r="AME796" s="4"/>
      <c r="AMF796" s="4"/>
    </row>
    <row r="797" s="41" customFormat="true" ht="58.1" hidden="false" customHeight="false" outlineLevel="0" collapsed="false">
      <c r="A797" s="23" t="s">
        <v>21</v>
      </c>
      <c r="B797" s="24" t="n">
        <v>11764</v>
      </c>
      <c r="C797" s="25" t="n">
        <f aca="false">VLOOKUP(B797,[1]Planilha8!$X$4:$Y$6629,2,0)</f>
        <v>1876892</v>
      </c>
      <c r="D797" s="26" t="s">
        <v>216</v>
      </c>
      <c r="E797" s="26" t="str">
        <f aca="false">VLOOKUP(B797,[1]Planilha8!$X$4:$Z$6629,3,0)</f>
        <v>ASTEC</v>
      </c>
      <c r="F797" s="26" t="str">
        <f aca="false">VLOOKUP(B797,[1]Planilha8!$X$4:$AD$6629,7,0)</f>
        <v>BOM</v>
      </c>
      <c r="G797" s="27" t="n">
        <v>43409</v>
      </c>
      <c r="H797" s="28" t="n">
        <v>2925</v>
      </c>
      <c r="I797" s="29" t="s">
        <v>23</v>
      </c>
      <c r="J797" s="30" t="s">
        <v>170</v>
      </c>
      <c r="K797" s="31" t="n">
        <v>876175</v>
      </c>
      <c r="L797" s="32" t="n">
        <v>2018005295</v>
      </c>
      <c r="M797" s="33" t="n">
        <v>43465</v>
      </c>
      <c r="N797" s="34" t="n">
        <v>48.75</v>
      </c>
      <c r="O797" s="35" t="n">
        <v>0.2</v>
      </c>
      <c r="P797" s="36" t="n">
        <v>0.0166666666666667</v>
      </c>
      <c r="Q797" s="37" t="n">
        <v>48.75</v>
      </c>
      <c r="R797" s="38" t="n">
        <v>97.5</v>
      </c>
      <c r="S797" s="39" t="n">
        <v>2827.5</v>
      </c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LF797" s="4"/>
      <c r="ALG797" s="4"/>
      <c r="ALH797" s="4"/>
      <c r="ALI797" s="4"/>
      <c r="ALJ797" s="4"/>
      <c r="ALK797" s="4"/>
      <c r="ALL797" s="4"/>
      <c r="ALM797" s="4"/>
      <c r="ALN797" s="4"/>
      <c r="ALO797" s="4"/>
      <c r="ALP797" s="4"/>
      <c r="ALQ797" s="4"/>
      <c r="ALR797" s="4"/>
      <c r="ALS797" s="4"/>
      <c r="ALT797" s="4"/>
      <c r="ALU797" s="4"/>
      <c r="ALV797" s="4"/>
      <c r="ALW797" s="4"/>
      <c r="ALX797" s="4"/>
      <c r="ALY797" s="4"/>
      <c r="ALZ797" s="4"/>
      <c r="AMA797" s="4"/>
      <c r="AMB797" s="4"/>
      <c r="AMC797" s="4"/>
      <c r="AMD797" s="4"/>
      <c r="AME797" s="4"/>
      <c r="AMF797" s="4"/>
    </row>
    <row r="798" s="41" customFormat="true" ht="58.1" hidden="false" customHeight="false" outlineLevel="0" collapsed="false">
      <c r="A798" s="23" t="s">
        <v>21</v>
      </c>
      <c r="B798" s="24" t="n">
        <v>11765</v>
      </c>
      <c r="C798" s="25" t="n">
        <f aca="false">VLOOKUP(B798,[1]Planilha8!$X$4:$Y$6629,2,0)</f>
        <v>1876893</v>
      </c>
      <c r="D798" s="26" t="s">
        <v>216</v>
      </c>
      <c r="E798" s="26" t="str">
        <f aca="false">VLOOKUP(B798,[1]Planilha8!$X$4:$Z$6629,3,0)</f>
        <v>CENTRO CIRÚRGICO</v>
      </c>
      <c r="F798" s="26" t="str">
        <f aca="false">VLOOKUP(B798,[1]Planilha8!$X$4:$AD$6629,7,0)</f>
        <v>BOM</v>
      </c>
      <c r="G798" s="27" t="n">
        <v>43409</v>
      </c>
      <c r="H798" s="28" t="n">
        <v>2925</v>
      </c>
      <c r="I798" s="29" t="s">
        <v>23</v>
      </c>
      <c r="J798" s="30" t="s">
        <v>170</v>
      </c>
      <c r="K798" s="31" t="n">
        <v>876175</v>
      </c>
      <c r="L798" s="32" t="n">
        <v>2018005295</v>
      </c>
      <c r="M798" s="33" t="n">
        <v>43465</v>
      </c>
      <c r="N798" s="34" t="n">
        <v>48.75</v>
      </c>
      <c r="O798" s="35" t="n">
        <v>0.2</v>
      </c>
      <c r="P798" s="36" t="n">
        <v>0.0166666666666667</v>
      </c>
      <c r="Q798" s="37" t="n">
        <v>48.75</v>
      </c>
      <c r="R798" s="38" t="n">
        <v>97.5</v>
      </c>
      <c r="S798" s="39" t="n">
        <v>2827.5</v>
      </c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LF798" s="4"/>
      <c r="ALG798" s="4"/>
      <c r="ALH798" s="4"/>
      <c r="ALI798" s="4"/>
      <c r="ALJ798" s="4"/>
      <c r="ALK798" s="4"/>
      <c r="ALL798" s="4"/>
      <c r="ALM798" s="4"/>
      <c r="ALN798" s="4"/>
      <c r="ALO798" s="4"/>
      <c r="ALP798" s="4"/>
      <c r="ALQ798" s="4"/>
      <c r="ALR798" s="4"/>
      <c r="ALS798" s="4"/>
      <c r="ALT798" s="4"/>
      <c r="ALU798" s="4"/>
      <c r="ALV798" s="4"/>
      <c r="ALW798" s="4"/>
      <c r="ALX798" s="4"/>
      <c r="ALY798" s="4"/>
      <c r="ALZ798" s="4"/>
      <c r="AMA798" s="4"/>
      <c r="AMB798" s="4"/>
      <c r="AMC798" s="4"/>
      <c r="AMD798" s="4"/>
      <c r="AME798" s="4"/>
      <c r="AMF798" s="4"/>
    </row>
    <row r="799" s="41" customFormat="true" ht="58.1" hidden="false" customHeight="false" outlineLevel="0" collapsed="false">
      <c r="A799" s="23" t="s">
        <v>21</v>
      </c>
      <c r="B799" s="24" t="n">
        <v>11766</v>
      </c>
      <c r="C799" s="25" t="n">
        <f aca="false">VLOOKUP(B799,[1]Planilha8!$X$4:$Y$6629,2,0)</f>
        <v>1876894</v>
      </c>
      <c r="D799" s="26" t="s">
        <v>216</v>
      </c>
      <c r="E799" s="26" t="str">
        <f aca="false">VLOOKUP(B799,[1]Planilha8!$X$4:$Z$6629,3,0)</f>
        <v>ASTEC</v>
      </c>
      <c r="F799" s="26" t="str">
        <f aca="false">VLOOKUP(B799,[1]Planilha8!$X$4:$AD$6629,7,0)</f>
        <v>BOM</v>
      </c>
      <c r="G799" s="27" t="n">
        <v>43409</v>
      </c>
      <c r="H799" s="28" t="n">
        <v>2925</v>
      </c>
      <c r="I799" s="29" t="s">
        <v>23</v>
      </c>
      <c r="J799" s="30" t="s">
        <v>170</v>
      </c>
      <c r="K799" s="31" t="n">
        <v>876175</v>
      </c>
      <c r="L799" s="32" t="n">
        <v>2018005295</v>
      </c>
      <c r="M799" s="33" t="n">
        <v>43465</v>
      </c>
      <c r="N799" s="34" t="n">
        <v>48.75</v>
      </c>
      <c r="O799" s="35" t="n">
        <v>0.2</v>
      </c>
      <c r="P799" s="36" t="n">
        <v>0.0166666666666667</v>
      </c>
      <c r="Q799" s="37" t="n">
        <v>48.75</v>
      </c>
      <c r="R799" s="38" t="n">
        <v>97.5</v>
      </c>
      <c r="S799" s="39" t="n">
        <v>2827.5</v>
      </c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LF799" s="4"/>
      <c r="ALG799" s="4"/>
      <c r="ALH799" s="4"/>
      <c r="ALI799" s="4"/>
      <c r="ALJ799" s="4"/>
      <c r="ALK799" s="4"/>
      <c r="ALL799" s="4"/>
      <c r="ALM799" s="4"/>
      <c r="ALN799" s="4"/>
      <c r="ALO799" s="4"/>
      <c r="ALP799" s="4"/>
      <c r="ALQ799" s="4"/>
      <c r="ALR799" s="4"/>
      <c r="ALS799" s="4"/>
      <c r="ALT799" s="4"/>
      <c r="ALU799" s="4"/>
      <c r="ALV799" s="4"/>
      <c r="ALW799" s="4"/>
      <c r="ALX799" s="4"/>
      <c r="ALY799" s="4"/>
      <c r="ALZ799" s="4"/>
      <c r="AMA799" s="4"/>
      <c r="AMB799" s="4"/>
      <c r="AMC799" s="4"/>
      <c r="AMD799" s="4"/>
      <c r="AME799" s="4"/>
      <c r="AMF799" s="4"/>
    </row>
    <row r="800" s="41" customFormat="true" ht="58.1" hidden="false" customHeight="false" outlineLevel="0" collapsed="false">
      <c r="A800" s="23" t="s">
        <v>21</v>
      </c>
      <c r="B800" s="24" t="n">
        <v>11767</v>
      </c>
      <c r="C800" s="25" t="n">
        <f aca="false">VLOOKUP(B800,[1]Planilha8!$X$4:$Y$6629,2,0)</f>
        <v>1876895</v>
      </c>
      <c r="D800" s="26" t="s">
        <v>216</v>
      </c>
      <c r="E800" s="26" t="str">
        <f aca="false">VLOOKUP(B800,[1]Planilha8!$X$4:$Z$6629,3,0)</f>
        <v>ASTEC</v>
      </c>
      <c r="F800" s="26" t="str">
        <f aca="false">VLOOKUP(B800,[1]Planilha8!$X$4:$AD$6629,7,0)</f>
        <v>BOM</v>
      </c>
      <c r="G800" s="27" t="n">
        <v>43409</v>
      </c>
      <c r="H800" s="28" t="n">
        <v>2925</v>
      </c>
      <c r="I800" s="29" t="s">
        <v>23</v>
      </c>
      <c r="J800" s="30" t="s">
        <v>170</v>
      </c>
      <c r="K800" s="31" t="n">
        <v>876175</v>
      </c>
      <c r="L800" s="32" t="n">
        <v>2018005295</v>
      </c>
      <c r="M800" s="33" t="n">
        <v>43465</v>
      </c>
      <c r="N800" s="34" t="n">
        <v>48.75</v>
      </c>
      <c r="O800" s="35" t="n">
        <v>0.2</v>
      </c>
      <c r="P800" s="36" t="n">
        <v>0.0166666666666667</v>
      </c>
      <c r="Q800" s="37" t="n">
        <v>48.75</v>
      </c>
      <c r="R800" s="38" t="n">
        <v>97.5</v>
      </c>
      <c r="S800" s="39" t="n">
        <v>2827.5</v>
      </c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LF800" s="4"/>
      <c r="ALG800" s="4"/>
      <c r="ALH800" s="4"/>
      <c r="ALI800" s="4"/>
      <c r="ALJ800" s="4"/>
      <c r="ALK800" s="4"/>
      <c r="ALL800" s="4"/>
      <c r="ALM800" s="4"/>
      <c r="ALN800" s="4"/>
      <c r="ALO800" s="4"/>
      <c r="ALP800" s="4"/>
      <c r="ALQ800" s="4"/>
      <c r="ALR800" s="4"/>
      <c r="ALS800" s="4"/>
      <c r="ALT800" s="4"/>
      <c r="ALU800" s="4"/>
      <c r="ALV800" s="4"/>
      <c r="ALW800" s="4"/>
      <c r="ALX800" s="4"/>
      <c r="ALY800" s="4"/>
      <c r="ALZ800" s="4"/>
      <c r="AMA800" s="4"/>
      <c r="AMB800" s="4"/>
      <c r="AMC800" s="4"/>
      <c r="AMD800" s="4"/>
      <c r="AME800" s="4"/>
      <c r="AMF800" s="4"/>
    </row>
    <row r="801" s="41" customFormat="true" ht="58.1" hidden="false" customHeight="false" outlineLevel="0" collapsed="false">
      <c r="A801" s="23" t="s">
        <v>21</v>
      </c>
      <c r="B801" s="24" t="n">
        <v>11768</v>
      </c>
      <c r="C801" s="25" t="n">
        <f aca="false">VLOOKUP(B801,[1]Planilha8!$X$4:$Y$6629,2,0)</f>
        <v>1876896</v>
      </c>
      <c r="D801" s="26" t="s">
        <v>216</v>
      </c>
      <c r="E801" s="26" t="str">
        <f aca="false">VLOOKUP(B801,[1]Planilha8!$X$4:$Z$6629,3,0)</f>
        <v>ASTEC</v>
      </c>
      <c r="F801" s="26" t="str">
        <f aca="false">VLOOKUP(B801,[1]Planilha8!$X$4:$AD$6629,7,0)</f>
        <v>BOM</v>
      </c>
      <c r="G801" s="27" t="n">
        <v>43409</v>
      </c>
      <c r="H801" s="28" t="n">
        <v>2925</v>
      </c>
      <c r="I801" s="29" t="s">
        <v>23</v>
      </c>
      <c r="J801" s="30" t="s">
        <v>170</v>
      </c>
      <c r="K801" s="31" t="n">
        <v>876175</v>
      </c>
      <c r="L801" s="32" t="n">
        <v>2018005295</v>
      </c>
      <c r="M801" s="33" t="n">
        <v>43465</v>
      </c>
      <c r="N801" s="34" t="n">
        <v>48.75</v>
      </c>
      <c r="O801" s="35" t="n">
        <v>0.2</v>
      </c>
      <c r="P801" s="36" t="n">
        <v>0.0166666666666667</v>
      </c>
      <c r="Q801" s="37" t="n">
        <v>48.75</v>
      </c>
      <c r="R801" s="38" t="n">
        <v>97.5</v>
      </c>
      <c r="S801" s="39" t="n">
        <v>2827.5</v>
      </c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LF801" s="4"/>
      <c r="ALG801" s="4"/>
      <c r="ALH801" s="4"/>
      <c r="ALI801" s="4"/>
      <c r="ALJ801" s="4"/>
      <c r="ALK801" s="4"/>
      <c r="ALL801" s="4"/>
      <c r="ALM801" s="4"/>
      <c r="ALN801" s="4"/>
      <c r="ALO801" s="4"/>
      <c r="ALP801" s="4"/>
      <c r="ALQ801" s="4"/>
      <c r="ALR801" s="4"/>
      <c r="ALS801" s="4"/>
      <c r="ALT801" s="4"/>
      <c r="ALU801" s="4"/>
      <c r="ALV801" s="4"/>
      <c r="ALW801" s="4"/>
      <c r="ALX801" s="4"/>
      <c r="ALY801" s="4"/>
      <c r="ALZ801" s="4"/>
      <c r="AMA801" s="4"/>
      <c r="AMB801" s="4"/>
      <c r="AMC801" s="4"/>
      <c r="AMD801" s="4"/>
      <c r="AME801" s="4"/>
      <c r="AMF801" s="4"/>
    </row>
    <row r="802" s="41" customFormat="true" ht="35.6" hidden="false" customHeight="false" outlineLevel="0" collapsed="false">
      <c r="A802" s="23" t="s">
        <v>21</v>
      </c>
      <c r="B802" s="24" t="n">
        <v>11769</v>
      </c>
      <c r="C802" s="25" t="n">
        <f aca="false">VLOOKUP(B802,[1]Planilha8!$X$4:$Y$6629,2,0)</f>
        <v>1876897</v>
      </c>
      <c r="D802" s="26" t="s">
        <v>217</v>
      </c>
      <c r="E802" s="26" t="str">
        <f aca="false">VLOOKUP(B802,[1]Planilha8!$X$4:$Z$6629,3,0)</f>
        <v>ASTEC</v>
      </c>
      <c r="F802" s="26" t="str">
        <f aca="false">VLOOKUP(B802,[1]Planilha8!$X$4:$AD$6629,7,0)</f>
        <v>BOM</v>
      </c>
      <c r="G802" s="27" t="n">
        <v>43409</v>
      </c>
      <c r="H802" s="28" t="n">
        <v>637</v>
      </c>
      <c r="I802" s="29" t="s">
        <v>23</v>
      </c>
      <c r="J802" s="30" t="s">
        <v>170</v>
      </c>
      <c r="K802" s="31" t="n">
        <v>876175</v>
      </c>
      <c r="L802" s="32" t="n">
        <v>2018005295</v>
      </c>
      <c r="M802" s="33" t="n">
        <v>43465</v>
      </c>
      <c r="N802" s="34" t="n">
        <v>10.6166666666667</v>
      </c>
      <c r="O802" s="35" t="n">
        <v>0.2</v>
      </c>
      <c r="P802" s="36" t="n">
        <v>0.0166666666666667</v>
      </c>
      <c r="Q802" s="37" t="n">
        <v>10.6166666666667</v>
      </c>
      <c r="R802" s="38" t="n">
        <v>21.2333333333333</v>
      </c>
      <c r="S802" s="39" t="n">
        <v>615.766666666667</v>
      </c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LF802" s="4"/>
      <c r="ALG802" s="4"/>
      <c r="ALH802" s="4"/>
      <c r="ALI802" s="4"/>
      <c r="ALJ802" s="4"/>
      <c r="ALK802" s="4"/>
      <c r="ALL802" s="4"/>
      <c r="ALM802" s="4"/>
      <c r="ALN802" s="4"/>
      <c r="ALO802" s="4"/>
      <c r="ALP802" s="4"/>
      <c r="ALQ802" s="4"/>
      <c r="ALR802" s="4"/>
      <c r="ALS802" s="4"/>
      <c r="ALT802" s="4"/>
      <c r="ALU802" s="4"/>
      <c r="ALV802" s="4"/>
      <c r="ALW802" s="4"/>
      <c r="ALX802" s="4"/>
      <c r="ALY802" s="4"/>
      <c r="ALZ802" s="4"/>
      <c r="AMA802" s="4"/>
      <c r="AMB802" s="4"/>
      <c r="AMC802" s="4"/>
      <c r="AMD802" s="4"/>
      <c r="AME802" s="4"/>
      <c r="AMF802" s="4"/>
    </row>
    <row r="803" s="41" customFormat="true" ht="46.85" hidden="false" customHeight="false" outlineLevel="0" collapsed="false">
      <c r="A803" s="23" t="s">
        <v>21</v>
      </c>
      <c r="B803" s="24" t="n">
        <v>11770</v>
      </c>
      <c r="C803" s="25" t="n">
        <f aca="false">VLOOKUP(B803,[1]Planilha8!$X$4:$Y$6629,2,0)</f>
        <v>1876898</v>
      </c>
      <c r="D803" s="26" t="s">
        <v>217</v>
      </c>
      <c r="E803" s="26" t="str">
        <f aca="false">VLOOKUP(B803,[1]Planilha8!$X$4:$Z$6629,3,0)</f>
        <v>DIRETORIA DE ENFERMAGEM</v>
      </c>
      <c r="F803" s="26" t="str">
        <f aca="false">VLOOKUP(B803,[1]Planilha8!$X$4:$AD$6629,7,0)</f>
        <v>BOM</v>
      </c>
      <c r="G803" s="27" t="n">
        <v>43409</v>
      </c>
      <c r="H803" s="28" t="n">
        <v>637</v>
      </c>
      <c r="I803" s="29" t="s">
        <v>23</v>
      </c>
      <c r="J803" s="30" t="s">
        <v>170</v>
      </c>
      <c r="K803" s="31" t="n">
        <v>876175</v>
      </c>
      <c r="L803" s="32" t="n">
        <v>2018005295</v>
      </c>
      <c r="M803" s="33" t="n">
        <v>43465</v>
      </c>
      <c r="N803" s="34" t="n">
        <v>10.6166666666667</v>
      </c>
      <c r="O803" s="35" t="n">
        <v>0.2</v>
      </c>
      <c r="P803" s="36" t="n">
        <v>0.0166666666666667</v>
      </c>
      <c r="Q803" s="37" t="n">
        <v>10.6166666666667</v>
      </c>
      <c r="R803" s="38" t="n">
        <v>21.2333333333333</v>
      </c>
      <c r="S803" s="39" t="n">
        <v>615.766666666667</v>
      </c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LF803" s="4"/>
      <c r="ALG803" s="4"/>
      <c r="ALH803" s="4"/>
      <c r="ALI803" s="4"/>
      <c r="ALJ803" s="4"/>
      <c r="ALK803" s="4"/>
      <c r="ALL803" s="4"/>
      <c r="ALM803" s="4"/>
      <c r="ALN803" s="4"/>
      <c r="ALO803" s="4"/>
      <c r="ALP803" s="4"/>
      <c r="ALQ803" s="4"/>
      <c r="ALR803" s="4"/>
      <c r="ALS803" s="4"/>
      <c r="ALT803" s="4"/>
      <c r="ALU803" s="4"/>
      <c r="ALV803" s="4"/>
      <c r="ALW803" s="4"/>
      <c r="ALX803" s="4"/>
      <c r="ALY803" s="4"/>
      <c r="ALZ803" s="4"/>
      <c r="AMA803" s="4"/>
      <c r="AMB803" s="4"/>
      <c r="AMC803" s="4"/>
      <c r="AMD803" s="4"/>
      <c r="AME803" s="4"/>
      <c r="AMF803" s="4"/>
    </row>
    <row r="804" s="41" customFormat="true" ht="35.6" hidden="false" customHeight="false" outlineLevel="0" collapsed="false">
      <c r="A804" s="23" t="s">
        <v>21</v>
      </c>
      <c r="B804" s="24" t="n">
        <v>11771</v>
      </c>
      <c r="C804" s="25" t="n">
        <f aca="false">VLOOKUP(B804,[1]Planilha8!$X$4:$Y$6629,2,0)</f>
        <v>1876899</v>
      </c>
      <c r="D804" s="26" t="s">
        <v>217</v>
      </c>
      <c r="E804" s="26" t="str">
        <f aca="false">VLOOKUP(B804,[1]Planilha8!$X$4:$Z$6629,3,0)</f>
        <v>ASTEC</v>
      </c>
      <c r="F804" s="26" t="str">
        <f aca="false">VLOOKUP(B804,[1]Planilha8!$X$4:$AD$6629,7,0)</f>
        <v>BOM</v>
      </c>
      <c r="G804" s="27" t="n">
        <v>43409</v>
      </c>
      <c r="H804" s="28" t="n">
        <v>637</v>
      </c>
      <c r="I804" s="29" t="s">
        <v>23</v>
      </c>
      <c r="J804" s="30" t="s">
        <v>170</v>
      </c>
      <c r="K804" s="31" t="n">
        <v>876175</v>
      </c>
      <c r="L804" s="32" t="n">
        <v>2018005295</v>
      </c>
      <c r="M804" s="33" t="n">
        <v>43465</v>
      </c>
      <c r="N804" s="34" t="n">
        <v>10.6166666666667</v>
      </c>
      <c r="O804" s="35" t="n">
        <v>0.2</v>
      </c>
      <c r="P804" s="36" t="n">
        <v>0.0166666666666667</v>
      </c>
      <c r="Q804" s="37" t="n">
        <v>10.6166666666667</v>
      </c>
      <c r="R804" s="38" t="n">
        <v>21.2333333333333</v>
      </c>
      <c r="S804" s="39" t="n">
        <v>615.766666666667</v>
      </c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LF804" s="4"/>
      <c r="ALG804" s="4"/>
      <c r="ALH804" s="4"/>
      <c r="ALI804" s="4"/>
      <c r="ALJ804" s="4"/>
      <c r="ALK804" s="4"/>
      <c r="ALL804" s="4"/>
      <c r="ALM804" s="4"/>
      <c r="ALN804" s="4"/>
      <c r="ALO804" s="4"/>
      <c r="ALP804" s="4"/>
      <c r="ALQ804" s="4"/>
      <c r="ALR804" s="4"/>
      <c r="ALS804" s="4"/>
      <c r="ALT804" s="4"/>
      <c r="ALU804" s="4"/>
      <c r="ALV804" s="4"/>
      <c r="ALW804" s="4"/>
      <c r="ALX804" s="4"/>
      <c r="ALY804" s="4"/>
      <c r="ALZ804" s="4"/>
      <c r="AMA804" s="4"/>
      <c r="AMB804" s="4"/>
      <c r="AMC804" s="4"/>
      <c r="AMD804" s="4"/>
      <c r="AME804" s="4"/>
      <c r="AMF804" s="4"/>
    </row>
    <row r="805" s="41" customFormat="true" ht="35.6" hidden="false" customHeight="false" outlineLevel="0" collapsed="false">
      <c r="A805" s="23" t="s">
        <v>21</v>
      </c>
      <c r="B805" s="24" t="n">
        <v>11772</v>
      </c>
      <c r="C805" s="25" t="n">
        <f aca="false">VLOOKUP(B805,[1]Planilha8!$X$4:$Y$6629,2,0)</f>
        <v>1876900</v>
      </c>
      <c r="D805" s="26" t="s">
        <v>217</v>
      </c>
      <c r="E805" s="26" t="str">
        <f aca="false">VLOOKUP(B805,[1]Planilha8!$X$4:$Z$6629,3,0)</f>
        <v>ASTEC</v>
      </c>
      <c r="F805" s="26" t="str">
        <f aca="false">VLOOKUP(B805,[1]Planilha8!$X$4:$AD$6629,7,0)</f>
        <v>BOM</v>
      </c>
      <c r="G805" s="27" t="n">
        <v>43409</v>
      </c>
      <c r="H805" s="28" t="n">
        <v>637</v>
      </c>
      <c r="I805" s="29" t="s">
        <v>23</v>
      </c>
      <c r="J805" s="30" t="s">
        <v>170</v>
      </c>
      <c r="K805" s="31" t="n">
        <v>876175</v>
      </c>
      <c r="L805" s="32" t="n">
        <v>2018005295</v>
      </c>
      <c r="M805" s="33" t="n">
        <v>43465</v>
      </c>
      <c r="N805" s="34" t="n">
        <v>10.6166666666667</v>
      </c>
      <c r="O805" s="35" t="n">
        <v>0.2</v>
      </c>
      <c r="P805" s="36" t="n">
        <v>0.0166666666666667</v>
      </c>
      <c r="Q805" s="37" t="n">
        <v>10.6166666666667</v>
      </c>
      <c r="R805" s="38" t="n">
        <v>21.2333333333333</v>
      </c>
      <c r="S805" s="39" t="n">
        <v>615.766666666667</v>
      </c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LF805" s="4"/>
      <c r="ALG805" s="4"/>
      <c r="ALH805" s="4"/>
      <c r="ALI805" s="4"/>
      <c r="ALJ805" s="4"/>
      <c r="ALK805" s="4"/>
      <c r="ALL805" s="4"/>
      <c r="ALM805" s="4"/>
      <c r="ALN805" s="4"/>
      <c r="ALO805" s="4"/>
      <c r="ALP805" s="4"/>
      <c r="ALQ805" s="4"/>
      <c r="ALR805" s="4"/>
      <c r="ALS805" s="4"/>
      <c r="ALT805" s="4"/>
      <c r="ALU805" s="4"/>
      <c r="ALV805" s="4"/>
      <c r="ALW805" s="4"/>
      <c r="ALX805" s="4"/>
      <c r="ALY805" s="4"/>
      <c r="ALZ805" s="4"/>
      <c r="AMA805" s="4"/>
      <c r="AMB805" s="4"/>
      <c r="AMC805" s="4"/>
      <c r="AMD805" s="4"/>
      <c r="AME805" s="4"/>
      <c r="AMF805" s="4"/>
    </row>
    <row r="806" s="41" customFormat="true" ht="35.6" hidden="false" customHeight="false" outlineLevel="0" collapsed="false">
      <c r="A806" s="23" t="s">
        <v>21</v>
      </c>
      <c r="B806" s="24" t="n">
        <v>11773</v>
      </c>
      <c r="C806" s="25" t="n">
        <f aca="false">VLOOKUP(B806,[1]Planilha8!$X$4:$Y$6629,2,0)</f>
        <v>1876901</v>
      </c>
      <c r="D806" s="26" t="s">
        <v>217</v>
      </c>
      <c r="E806" s="26" t="str">
        <f aca="false">VLOOKUP(B806,[1]Planilha8!$X$4:$Z$6629,3,0)</f>
        <v>ASTEC</v>
      </c>
      <c r="F806" s="26" t="str">
        <f aca="false">VLOOKUP(B806,[1]Planilha8!$X$4:$AD$6629,7,0)</f>
        <v>BOM</v>
      </c>
      <c r="G806" s="27" t="n">
        <v>43409</v>
      </c>
      <c r="H806" s="28" t="n">
        <v>637</v>
      </c>
      <c r="I806" s="29" t="s">
        <v>23</v>
      </c>
      <c r="J806" s="30" t="s">
        <v>170</v>
      </c>
      <c r="K806" s="31" t="n">
        <v>876175</v>
      </c>
      <c r="L806" s="32" t="n">
        <v>2018005295</v>
      </c>
      <c r="M806" s="33" t="n">
        <v>43465</v>
      </c>
      <c r="N806" s="34" t="n">
        <v>10.6166666666667</v>
      </c>
      <c r="O806" s="35" t="n">
        <v>0.2</v>
      </c>
      <c r="P806" s="36" t="n">
        <v>0.0166666666666667</v>
      </c>
      <c r="Q806" s="37" t="n">
        <v>10.6166666666667</v>
      </c>
      <c r="R806" s="38" t="n">
        <v>21.2333333333333</v>
      </c>
      <c r="S806" s="39" t="n">
        <v>615.766666666667</v>
      </c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LF806" s="4"/>
      <c r="ALG806" s="4"/>
      <c r="ALH806" s="4"/>
      <c r="ALI806" s="4"/>
      <c r="ALJ806" s="4"/>
      <c r="ALK806" s="4"/>
      <c r="ALL806" s="4"/>
      <c r="ALM806" s="4"/>
      <c r="ALN806" s="4"/>
      <c r="ALO806" s="4"/>
      <c r="ALP806" s="4"/>
      <c r="ALQ806" s="4"/>
      <c r="ALR806" s="4"/>
      <c r="ALS806" s="4"/>
      <c r="ALT806" s="4"/>
      <c r="ALU806" s="4"/>
      <c r="ALV806" s="4"/>
      <c r="ALW806" s="4"/>
      <c r="ALX806" s="4"/>
      <c r="ALY806" s="4"/>
      <c r="ALZ806" s="4"/>
      <c r="AMA806" s="4"/>
      <c r="AMB806" s="4"/>
      <c r="AMC806" s="4"/>
      <c r="AMD806" s="4"/>
      <c r="AME806" s="4"/>
      <c r="AMF806" s="4"/>
    </row>
    <row r="807" s="41" customFormat="true" ht="35.6" hidden="false" customHeight="false" outlineLevel="0" collapsed="false">
      <c r="A807" s="23" t="s">
        <v>21</v>
      </c>
      <c r="B807" s="24" t="n">
        <v>11774</v>
      </c>
      <c r="C807" s="25" t="n">
        <f aca="false">VLOOKUP(B807,[1]Planilha8!$X$4:$Y$6629,2,0)</f>
        <v>1876902</v>
      </c>
      <c r="D807" s="26" t="s">
        <v>217</v>
      </c>
      <c r="E807" s="26" t="str">
        <f aca="false">VLOOKUP(B807,[1]Planilha8!$X$4:$Z$6629,3,0)</f>
        <v>ASTEC</v>
      </c>
      <c r="F807" s="26" t="str">
        <f aca="false">VLOOKUP(B807,[1]Planilha8!$X$4:$AD$6629,7,0)</f>
        <v>BOM</v>
      </c>
      <c r="G807" s="27" t="n">
        <v>43409</v>
      </c>
      <c r="H807" s="28" t="n">
        <v>637</v>
      </c>
      <c r="I807" s="29" t="s">
        <v>23</v>
      </c>
      <c r="J807" s="30" t="s">
        <v>170</v>
      </c>
      <c r="K807" s="31" t="n">
        <v>876175</v>
      </c>
      <c r="L807" s="32" t="n">
        <v>2018005295</v>
      </c>
      <c r="M807" s="33" t="n">
        <v>43465</v>
      </c>
      <c r="N807" s="34" t="n">
        <v>10.6166666666667</v>
      </c>
      <c r="O807" s="35" t="n">
        <v>0.2</v>
      </c>
      <c r="P807" s="36" t="n">
        <v>0.0166666666666667</v>
      </c>
      <c r="Q807" s="37" t="n">
        <v>10.6166666666667</v>
      </c>
      <c r="R807" s="38" t="n">
        <v>21.2333333333333</v>
      </c>
      <c r="S807" s="39" t="n">
        <v>615.766666666667</v>
      </c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LF807" s="4"/>
      <c r="ALG807" s="4"/>
      <c r="ALH807" s="4"/>
      <c r="ALI807" s="4"/>
      <c r="ALJ807" s="4"/>
      <c r="ALK807" s="4"/>
      <c r="ALL807" s="4"/>
      <c r="ALM807" s="4"/>
      <c r="ALN807" s="4"/>
      <c r="ALO807" s="4"/>
      <c r="ALP807" s="4"/>
      <c r="ALQ807" s="4"/>
      <c r="ALR807" s="4"/>
      <c r="ALS807" s="4"/>
      <c r="ALT807" s="4"/>
      <c r="ALU807" s="4"/>
      <c r="ALV807" s="4"/>
      <c r="ALW807" s="4"/>
      <c r="ALX807" s="4"/>
      <c r="ALY807" s="4"/>
      <c r="ALZ807" s="4"/>
      <c r="AMA807" s="4"/>
      <c r="AMB807" s="4"/>
      <c r="AMC807" s="4"/>
      <c r="AMD807" s="4"/>
      <c r="AME807" s="4"/>
      <c r="AMF807" s="4"/>
    </row>
    <row r="808" s="41" customFormat="true" ht="35.6" hidden="false" customHeight="false" outlineLevel="0" collapsed="false">
      <c r="A808" s="23" t="s">
        <v>21</v>
      </c>
      <c r="B808" s="24" t="n">
        <v>11775</v>
      </c>
      <c r="C808" s="25" t="n">
        <f aca="false">VLOOKUP(B808,[1]Planilha8!$X$4:$Y$6629,2,0)</f>
        <v>1876903</v>
      </c>
      <c r="D808" s="26" t="s">
        <v>217</v>
      </c>
      <c r="E808" s="26" t="str">
        <f aca="false">VLOOKUP(B808,[1]Planilha8!$X$4:$Z$6629,3,0)</f>
        <v>ASTEC</v>
      </c>
      <c r="F808" s="26" t="str">
        <f aca="false">VLOOKUP(B808,[1]Planilha8!$X$4:$AD$6629,7,0)</f>
        <v>BOM</v>
      </c>
      <c r="G808" s="27" t="n">
        <v>43409</v>
      </c>
      <c r="H808" s="28" t="n">
        <v>637</v>
      </c>
      <c r="I808" s="29" t="s">
        <v>23</v>
      </c>
      <c r="J808" s="30" t="s">
        <v>170</v>
      </c>
      <c r="K808" s="31" t="n">
        <v>876175</v>
      </c>
      <c r="L808" s="32" t="n">
        <v>2018005295</v>
      </c>
      <c r="M808" s="33" t="n">
        <v>43465</v>
      </c>
      <c r="N808" s="34" t="n">
        <v>10.6166666666667</v>
      </c>
      <c r="O808" s="35" t="n">
        <v>0.2</v>
      </c>
      <c r="P808" s="36" t="n">
        <v>0.0166666666666667</v>
      </c>
      <c r="Q808" s="37" t="n">
        <v>10.6166666666667</v>
      </c>
      <c r="R808" s="38" t="n">
        <v>21.2333333333333</v>
      </c>
      <c r="S808" s="39" t="n">
        <v>615.766666666667</v>
      </c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LF808" s="4"/>
      <c r="ALG808" s="4"/>
      <c r="ALH808" s="4"/>
      <c r="ALI808" s="4"/>
      <c r="ALJ808" s="4"/>
      <c r="ALK808" s="4"/>
      <c r="ALL808" s="4"/>
      <c r="ALM808" s="4"/>
      <c r="ALN808" s="4"/>
      <c r="ALO808" s="4"/>
      <c r="ALP808" s="4"/>
      <c r="ALQ808" s="4"/>
      <c r="ALR808" s="4"/>
      <c r="ALS808" s="4"/>
      <c r="ALT808" s="4"/>
      <c r="ALU808" s="4"/>
      <c r="ALV808" s="4"/>
      <c r="ALW808" s="4"/>
      <c r="ALX808" s="4"/>
      <c r="ALY808" s="4"/>
      <c r="ALZ808" s="4"/>
      <c r="AMA808" s="4"/>
      <c r="AMB808" s="4"/>
      <c r="AMC808" s="4"/>
      <c r="AMD808" s="4"/>
      <c r="AME808" s="4"/>
      <c r="AMF808" s="4"/>
    </row>
    <row r="809" s="41" customFormat="true" ht="35.6" hidden="false" customHeight="false" outlineLevel="0" collapsed="false">
      <c r="A809" s="23" t="s">
        <v>21</v>
      </c>
      <c r="B809" s="24" t="n">
        <v>11776</v>
      </c>
      <c r="C809" s="25" t="n">
        <f aca="false">VLOOKUP(B809,[1]Planilha8!$X$4:$Y$6629,2,0)</f>
        <v>1876904</v>
      </c>
      <c r="D809" s="26" t="s">
        <v>217</v>
      </c>
      <c r="E809" s="26" t="str">
        <f aca="false">VLOOKUP(B809,[1]Planilha8!$X$4:$Z$6629,3,0)</f>
        <v>BIBLIOTECA</v>
      </c>
      <c r="F809" s="26" t="str">
        <f aca="false">VLOOKUP(B809,[1]Planilha8!$X$4:$AD$6629,7,0)</f>
        <v>BOM</v>
      </c>
      <c r="G809" s="27" t="n">
        <v>43409</v>
      </c>
      <c r="H809" s="28" t="n">
        <v>637</v>
      </c>
      <c r="I809" s="29" t="s">
        <v>23</v>
      </c>
      <c r="J809" s="30" t="s">
        <v>170</v>
      </c>
      <c r="K809" s="31" t="n">
        <v>876175</v>
      </c>
      <c r="L809" s="32" t="n">
        <v>2018005295</v>
      </c>
      <c r="M809" s="33" t="n">
        <v>43465</v>
      </c>
      <c r="N809" s="34" t="n">
        <v>10.6166666666667</v>
      </c>
      <c r="O809" s="35" t="n">
        <v>0.2</v>
      </c>
      <c r="P809" s="36" t="n">
        <v>0.0166666666666667</v>
      </c>
      <c r="Q809" s="37" t="n">
        <v>10.6166666666667</v>
      </c>
      <c r="R809" s="38" t="n">
        <v>21.2333333333333</v>
      </c>
      <c r="S809" s="39" t="n">
        <v>615.766666666667</v>
      </c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LF809" s="4"/>
      <c r="ALG809" s="4"/>
      <c r="ALH809" s="4"/>
      <c r="ALI809" s="4"/>
      <c r="ALJ809" s="4"/>
      <c r="ALK809" s="4"/>
      <c r="ALL809" s="4"/>
      <c r="ALM809" s="4"/>
      <c r="ALN809" s="4"/>
      <c r="ALO809" s="4"/>
      <c r="ALP809" s="4"/>
      <c r="ALQ809" s="4"/>
      <c r="ALR809" s="4"/>
      <c r="ALS809" s="4"/>
      <c r="ALT809" s="4"/>
      <c r="ALU809" s="4"/>
      <c r="ALV809" s="4"/>
      <c r="ALW809" s="4"/>
      <c r="ALX809" s="4"/>
      <c r="ALY809" s="4"/>
      <c r="ALZ809" s="4"/>
      <c r="AMA809" s="4"/>
      <c r="AMB809" s="4"/>
      <c r="AMC809" s="4"/>
      <c r="AMD809" s="4"/>
      <c r="AME809" s="4"/>
      <c r="AMF809" s="4"/>
    </row>
    <row r="810" s="41" customFormat="true" ht="35.6" hidden="false" customHeight="false" outlineLevel="0" collapsed="false">
      <c r="A810" s="23" t="s">
        <v>21</v>
      </c>
      <c r="B810" s="24" t="n">
        <v>11777</v>
      </c>
      <c r="C810" s="25" t="n">
        <f aca="false">VLOOKUP(B810,[1]Planilha8!$X$4:$Y$6629,2,0)</f>
        <v>1876905</v>
      </c>
      <c r="D810" s="26" t="s">
        <v>217</v>
      </c>
      <c r="E810" s="26" t="str">
        <f aca="false">VLOOKUP(B810,[1]Planilha8!$X$4:$Z$6629,3,0)</f>
        <v>ASTEC</v>
      </c>
      <c r="F810" s="26" t="str">
        <f aca="false">VLOOKUP(B810,[1]Planilha8!$X$4:$AD$6629,7,0)</f>
        <v>BOM</v>
      </c>
      <c r="G810" s="27" t="n">
        <v>43409</v>
      </c>
      <c r="H810" s="28" t="n">
        <v>637</v>
      </c>
      <c r="I810" s="29" t="s">
        <v>23</v>
      </c>
      <c r="J810" s="30" t="s">
        <v>170</v>
      </c>
      <c r="K810" s="31" t="n">
        <v>876175</v>
      </c>
      <c r="L810" s="32" t="n">
        <v>2018005295</v>
      </c>
      <c r="M810" s="33" t="n">
        <v>43465</v>
      </c>
      <c r="N810" s="34" t="n">
        <v>10.6166666666667</v>
      </c>
      <c r="O810" s="35" t="n">
        <v>0.2</v>
      </c>
      <c r="P810" s="36" t="n">
        <v>0.0166666666666667</v>
      </c>
      <c r="Q810" s="37" t="n">
        <v>10.6166666666667</v>
      </c>
      <c r="R810" s="38" t="n">
        <v>21.2333333333333</v>
      </c>
      <c r="S810" s="39" t="n">
        <v>615.766666666667</v>
      </c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LF810" s="4"/>
      <c r="ALG810" s="4"/>
      <c r="ALH810" s="4"/>
      <c r="ALI810" s="4"/>
      <c r="ALJ810" s="4"/>
      <c r="ALK810" s="4"/>
      <c r="ALL810" s="4"/>
      <c r="ALM810" s="4"/>
      <c r="ALN810" s="4"/>
      <c r="ALO810" s="4"/>
      <c r="ALP810" s="4"/>
      <c r="ALQ810" s="4"/>
      <c r="ALR810" s="4"/>
      <c r="ALS810" s="4"/>
      <c r="ALT810" s="4"/>
      <c r="ALU810" s="4"/>
      <c r="ALV810" s="4"/>
      <c r="ALW810" s="4"/>
      <c r="ALX810" s="4"/>
      <c r="ALY810" s="4"/>
      <c r="ALZ810" s="4"/>
      <c r="AMA810" s="4"/>
      <c r="AMB810" s="4"/>
      <c r="AMC810" s="4"/>
      <c r="AMD810" s="4"/>
      <c r="AME810" s="4"/>
      <c r="AMF810" s="4"/>
    </row>
    <row r="811" s="41" customFormat="true" ht="35.6" hidden="false" customHeight="false" outlineLevel="0" collapsed="false">
      <c r="A811" s="23" t="s">
        <v>21</v>
      </c>
      <c r="B811" s="24" t="n">
        <v>11778</v>
      </c>
      <c r="C811" s="25" t="n">
        <f aca="false">VLOOKUP(B811,[1]Planilha8!$X$4:$Y$6629,2,0)</f>
        <v>1876906</v>
      </c>
      <c r="D811" s="26" t="s">
        <v>217</v>
      </c>
      <c r="E811" s="26" t="str">
        <f aca="false">VLOOKUP(B811,[1]Planilha8!$X$4:$Z$6629,3,0)</f>
        <v>ASTEC</v>
      </c>
      <c r="F811" s="26" t="str">
        <f aca="false">VLOOKUP(B811,[1]Planilha8!$X$4:$AD$6629,7,0)</f>
        <v>BOM</v>
      </c>
      <c r="G811" s="27" t="n">
        <v>43409</v>
      </c>
      <c r="H811" s="28" t="n">
        <v>637</v>
      </c>
      <c r="I811" s="29" t="s">
        <v>23</v>
      </c>
      <c r="J811" s="30" t="s">
        <v>170</v>
      </c>
      <c r="K811" s="31" t="n">
        <v>876175</v>
      </c>
      <c r="L811" s="32" t="n">
        <v>2018005295</v>
      </c>
      <c r="M811" s="33" t="n">
        <v>43465</v>
      </c>
      <c r="N811" s="34" t="n">
        <v>10.6166666666667</v>
      </c>
      <c r="O811" s="35" t="n">
        <v>0.2</v>
      </c>
      <c r="P811" s="36" t="n">
        <v>0.0166666666666667</v>
      </c>
      <c r="Q811" s="37" t="n">
        <v>10.6166666666667</v>
      </c>
      <c r="R811" s="38" t="n">
        <v>21.2333333333333</v>
      </c>
      <c r="S811" s="39" t="n">
        <v>615.766666666667</v>
      </c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LF811" s="4"/>
      <c r="ALG811" s="4"/>
      <c r="ALH811" s="4"/>
      <c r="ALI811" s="4"/>
      <c r="ALJ811" s="4"/>
      <c r="ALK811" s="4"/>
      <c r="ALL811" s="4"/>
      <c r="ALM811" s="4"/>
      <c r="ALN811" s="4"/>
      <c r="ALO811" s="4"/>
      <c r="ALP811" s="4"/>
      <c r="ALQ811" s="4"/>
      <c r="ALR811" s="4"/>
      <c r="ALS811" s="4"/>
      <c r="ALT811" s="4"/>
      <c r="ALU811" s="4"/>
      <c r="ALV811" s="4"/>
      <c r="ALW811" s="4"/>
      <c r="ALX811" s="4"/>
      <c r="ALY811" s="4"/>
      <c r="ALZ811" s="4"/>
      <c r="AMA811" s="4"/>
      <c r="AMB811" s="4"/>
      <c r="AMC811" s="4"/>
      <c r="AMD811" s="4"/>
      <c r="AME811" s="4"/>
      <c r="AMF811" s="4"/>
    </row>
    <row r="812" s="41" customFormat="true" ht="35.6" hidden="false" customHeight="false" outlineLevel="0" collapsed="false">
      <c r="A812" s="23" t="s">
        <v>21</v>
      </c>
      <c r="B812" s="24" t="n">
        <v>11779</v>
      </c>
      <c r="C812" s="25" t="n">
        <f aca="false">VLOOKUP(B812,[1]Planilha8!$X$4:$Y$6629,2,0)</f>
        <v>1876907</v>
      </c>
      <c r="D812" s="26" t="s">
        <v>217</v>
      </c>
      <c r="E812" s="26" t="str">
        <f aca="false">VLOOKUP(B812,[1]Planilha8!$X$4:$Z$6629,3,0)</f>
        <v>COREMU</v>
      </c>
      <c r="F812" s="26" t="str">
        <f aca="false">VLOOKUP(B812,[1]Planilha8!$X$4:$AD$6629,7,0)</f>
        <v>BOM</v>
      </c>
      <c r="G812" s="27" t="n">
        <v>43409</v>
      </c>
      <c r="H812" s="28" t="n">
        <v>637</v>
      </c>
      <c r="I812" s="29" t="s">
        <v>23</v>
      </c>
      <c r="J812" s="30" t="s">
        <v>170</v>
      </c>
      <c r="K812" s="31" t="n">
        <v>876175</v>
      </c>
      <c r="L812" s="32" t="n">
        <v>2018005295</v>
      </c>
      <c r="M812" s="33" t="n">
        <v>43465</v>
      </c>
      <c r="N812" s="34" t="n">
        <v>10.6166666666667</v>
      </c>
      <c r="O812" s="35" t="n">
        <v>0.2</v>
      </c>
      <c r="P812" s="36" t="n">
        <v>0.0166666666666667</v>
      </c>
      <c r="Q812" s="37" t="n">
        <v>10.6166666666667</v>
      </c>
      <c r="R812" s="38" t="n">
        <v>21.2333333333333</v>
      </c>
      <c r="S812" s="39" t="n">
        <v>615.766666666667</v>
      </c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LF812" s="4"/>
      <c r="ALG812" s="4"/>
      <c r="ALH812" s="4"/>
      <c r="ALI812" s="4"/>
      <c r="ALJ812" s="4"/>
      <c r="ALK812" s="4"/>
      <c r="ALL812" s="4"/>
      <c r="ALM812" s="4"/>
      <c r="ALN812" s="4"/>
      <c r="ALO812" s="4"/>
      <c r="ALP812" s="4"/>
      <c r="ALQ812" s="4"/>
      <c r="ALR812" s="4"/>
      <c r="ALS812" s="4"/>
      <c r="ALT812" s="4"/>
      <c r="ALU812" s="4"/>
      <c r="ALV812" s="4"/>
      <c r="ALW812" s="4"/>
      <c r="ALX812" s="4"/>
      <c r="ALY812" s="4"/>
      <c r="ALZ812" s="4"/>
      <c r="AMA812" s="4"/>
      <c r="AMB812" s="4"/>
      <c r="AMC812" s="4"/>
      <c r="AMD812" s="4"/>
      <c r="AME812" s="4"/>
      <c r="AMF812" s="4"/>
    </row>
    <row r="813" s="41" customFormat="true" ht="35.6" hidden="false" customHeight="false" outlineLevel="0" collapsed="false">
      <c r="A813" s="23" t="s">
        <v>21</v>
      </c>
      <c r="B813" s="24" t="n">
        <v>11780</v>
      </c>
      <c r="C813" s="25" t="n">
        <f aca="false">VLOOKUP(B813,[1]Planilha8!$X$4:$Y$6629,2,0)</f>
        <v>1876908</v>
      </c>
      <c r="D813" s="26" t="s">
        <v>217</v>
      </c>
      <c r="E813" s="26" t="str">
        <f aca="false">VLOOKUP(B813,[1]Planilha8!$X$4:$Z$6629,3,0)</f>
        <v>ASTEC</v>
      </c>
      <c r="F813" s="26" t="str">
        <f aca="false">VLOOKUP(B813,[1]Planilha8!$X$4:$AD$6629,7,0)</f>
        <v>BOM</v>
      </c>
      <c r="G813" s="27" t="n">
        <v>43409</v>
      </c>
      <c r="H813" s="28" t="n">
        <v>637</v>
      </c>
      <c r="I813" s="29" t="s">
        <v>23</v>
      </c>
      <c r="J813" s="30" t="s">
        <v>170</v>
      </c>
      <c r="K813" s="31" t="n">
        <v>876175</v>
      </c>
      <c r="L813" s="32" t="n">
        <v>2018005295</v>
      </c>
      <c r="M813" s="33" t="n">
        <v>43465</v>
      </c>
      <c r="N813" s="34" t="n">
        <v>10.6166666666667</v>
      </c>
      <c r="O813" s="35" t="n">
        <v>0.2</v>
      </c>
      <c r="P813" s="36" t="n">
        <v>0.0166666666666667</v>
      </c>
      <c r="Q813" s="37" t="n">
        <v>10.6166666666667</v>
      </c>
      <c r="R813" s="38" t="n">
        <v>21.2333333333333</v>
      </c>
      <c r="S813" s="39" t="n">
        <v>615.766666666667</v>
      </c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LF813" s="4"/>
      <c r="ALG813" s="4"/>
      <c r="ALH813" s="4"/>
      <c r="ALI813" s="4"/>
      <c r="ALJ813" s="4"/>
      <c r="ALK813" s="4"/>
      <c r="ALL813" s="4"/>
      <c r="ALM813" s="4"/>
      <c r="ALN813" s="4"/>
      <c r="ALO813" s="4"/>
      <c r="ALP813" s="4"/>
      <c r="ALQ813" s="4"/>
      <c r="ALR813" s="4"/>
      <c r="ALS813" s="4"/>
      <c r="ALT813" s="4"/>
      <c r="ALU813" s="4"/>
      <c r="ALV813" s="4"/>
      <c r="ALW813" s="4"/>
      <c r="ALX813" s="4"/>
      <c r="ALY813" s="4"/>
      <c r="ALZ813" s="4"/>
      <c r="AMA813" s="4"/>
      <c r="AMB813" s="4"/>
      <c r="AMC813" s="4"/>
      <c r="AMD813" s="4"/>
      <c r="AME813" s="4"/>
      <c r="AMF813" s="4"/>
    </row>
    <row r="814" s="41" customFormat="true" ht="35.6" hidden="false" customHeight="false" outlineLevel="0" collapsed="false">
      <c r="A814" s="23" t="s">
        <v>21</v>
      </c>
      <c r="B814" s="24" t="n">
        <v>11781</v>
      </c>
      <c r="C814" s="25" t="n">
        <f aca="false">VLOOKUP(B814,[1]Planilha8!$X$4:$Y$6629,2,0)</f>
        <v>1876909</v>
      </c>
      <c r="D814" s="26" t="s">
        <v>217</v>
      </c>
      <c r="E814" s="26" t="str">
        <f aca="false">VLOOKUP(B814,[1]Planilha8!$X$4:$Z$6629,3,0)</f>
        <v>ASTEC</v>
      </c>
      <c r="F814" s="26" t="str">
        <f aca="false">VLOOKUP(B814,[1]Planilha8!$X$4:$AD$6629,7,0)</f>
        <v>BOM</v>
      </c>
      <c r="G814" s="27" t="n">
        <v>43409</v>
      </c>
      <c r="H814" s="28" t="n">
        <v>637</v>
      </c>
      <c r="I814" s="29" t="s">
        <v>23</v>
      </c>
      <c r="J814" s="30" t="s">
        <v>170</v>
      </c>
      <c r="K814" s="31" t="n">
        <v>876175</v>
      </c>
      <c r="L814" s="32" t="n">
        <v>2018005295</v>
      </c>
      <c r="M814" s="33" t="n">
        <v>43465</v>
      </c>
      <c r="N814" s="34" t="n">
        <v>10.6166666666667</v>
      </c>
      <c r="O814" s="35" t="n">
        <v>0.2</v>
      </c>
      <c r="P814" s="36" t="n">
        <v>0.0166666666666667</v>
      </c>
      <c r="Q814" s="37" t="n">
        <v>10.6166666666667</v>
      </c>
      <c r="R814" s="38" t="n">
        <v>21.2333333333333</v>
      </c>
      <c r="S814" s="39" t="n">
        <v>615.766666666667</v>
      </c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LF814" s="4"/>
      <c r="ALG814" s="4"/>
      <c r="ALH814" s="4"/>
      <c r="ALI814" s="4"/>
      <c r="ALJ814" s="4"/>
      <c r="ALK814" s="4"/>
      <c r="ALL814" s="4"/>
      <c r="ALM814" s="4"/>
      <c r="ALN814" s="4"/>
      <c r="ALO814" s="4"/>
      <c r="ALP814" s="4"/>
      <c r="ALQ814" s="4"/>
      <c r="ALR814" s="4"/>
      <c r="ALS814" s="4"/>
      <c r="ALT814" s="4"/>
      <c r="ALU814" s="4"/>
      <c r="ALV814" s="4"/>
      <c r="ALW814" s="4"/>
      <c r="ALX814" s="4"/>
      <c r="ALY814" s="4"/>
      <c r="ALZ814" s="4"/>
      <c r="AMA814" s="4"/>
      <c r="AMB814" s="4"/>
      <c r="AMC814" s="4"/>
      <c r="AMD814" s="4"/>
      <c r="AME814" s="4"/>
      <c r="AMF814" s="4"/>
    </row>
    <row r="815" s="41" customFormat="true" ht="35.6" hidden="false" customHeight="false" outlineLevel="0" collapsed="false">
      <c r="A815" s="23" t="s">
        <v>21</v>
      </c>
      <c r="B815" s="24" t="n">
        <v>11782</v>
      </c>
      <c r="C815" s="25" t="n">
        <f aca="false">VLOOKUP(B815,[1]Planilha8!$X$4:$Y$6629,2,0)</f>
        <v>1876910</v>
      </c>
      <c r="D815" s="26" t="s">
        <v>217</v>
      </c>
      <c r="E815" s="26" t="str">
        <f aca="false">VLOOKUP(B815,[1]Planilha8!$X$4:$Z$6629,3,0)</f>
        <v>ASTEC</v>
      </c>
      <c r="F815" s="26" t="str">
        <f aca="false">VLOOKUP(B815,[1]Planilha8!$X$4:$AD$6629,7,0)</f>
        <v>BOM</v>
      </c>
      <c r="G815" s="27" t="n">
        <v>43409</v>
      </c>
      <c r="H815" s="28" t="n">
        <v>637</v>
      </c>
      <c r="I815" s="29" t="s">
        <v>23</v>
      </c>
      <c r="J815" s="30" t="s">
        <v>170</v>
      </c>
      <c r="K815" s="31" t="n">
        <v>876175</v>
      </c>
      <c r="L815" s="32" t="n">
        <v>2018005295</v>
      </c>
      <c r="M815" s="33" t="n">
        <v>43465</v>
      </c>
      <c r="N815" s="34" t="n">
        <v>10.6166666666667</v>
      </c>
      <c r="O815" s="35" t="n">
        <v>0.2</v>
      </c>
      <c r="P815" s="36" t="n">
        <v>0.0166666666666667</v>
      </c>
      <c r="Q815" s="37" t="n">
        <v>10.6166666666667</v>
      </c>
      <c r="R815" s="38" t="n">
        <v>21.2333333333333</v>
      </c>
      <c r="S815" s="39" t="n">
        <v>615.766666666667</v>
      </c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LF815" s="4"/>
      <c r="ALG815" s="4"/>
      <c r="ALH815" s="4"/>
      <c r="ALI815" s="4"/>
      <c r="ALJ815" s="4"/>
      <c r="ALK815" s="4"/>
      <c r="ALL815" s="4"/>
      <c r="ALM815" s="4"/>
      <c r="ALN815" s="4"/>
      <c r="ALO815" s="4"/>
      <c r="ALP815" s="4"/>
      <c r="ALQ815" s="4"/>
      <c r="ALR815" s="4"/>
      <c r="ALS815" s="4"/>
      <c r="ALT815" s="4"/>
      <c r="ALU815" s="4"/>
      <c r="ALV815" s="4"/>
      <c r="ALW815" s="4"/>
      <c r="ALX815" s="4"/>
      <c r="ALY815" s="4"/>
      <c r="ALZ815" s="4"/>
      <c r="AMA815" s="4"/>
      <c r="AMB815" s="4"/>
      <c r="AMC815" s="4"/>
      <c r="AMD815" s="4"/>
      <c r="AME815" s="4"/>
      <c r="AMF815" s="4"/>
    </row>
    <row r="816" s="4" customFormat="true" ht="58.1" hidden="false" customHeight="false" outlineLevel="0" collapsed="false">
      <c r="A816" s="23" t="s">
        <v>21</v>
      </c>
      <c r="B816" s="24" t="n">
        <v>11805</v>
      </c>
      <c r="C816" s="25" t="n">
        <f aca="false">VLOOKUP(B816,[1]Planilha8!$X$4:$Y$6629,2,0)</f>
        <v>1883810</v>
      </c>
      <c r="D816" s="26" t="s">
        <v>218</v>
      </c>
      <c r="E816" s="26" t="str">
        <f aca="false">VLOOKUP(B816,[1]Planilha8!$X$4:$Z$6629,3,0)</f>
        <v>CENTRAL DE RELACIONAMENTO</v>
      </c>
      <c r="F816" s="26" t="str">
        <f aca="false">VLOOKUP(B816,[1]Planilha8!$X$4:$AD$6629,7,0)</f>
        <v>BOM</v>
      </c>
      <c r="G816" s="27" t="n">
        <v>43472</v>
      </c>
      <c r="H816" s="28" t="n">
        <v>433</v>
      </c>
      <c r="I816" s="29" t="s">
        <v>23</v>
      </c>
      <c r="J816" s="30" t="s">
        <v>137</v>
      </c>
      <c r="K816" s="31" t="n">
        <v>145644</v>
      </c>
      <c r="L816" s="32" t="n">
        <v>2018002729</v>
      </c>
      <c r="M816" s="33" t="n">
        <v>43472</v>
      </c>
      <c r="N816" s="34" t="n">
        <v>0</v>
      </c>
      <c r="O816" s="35" t="n">
        <v>0</v>
      </c>
      <c r="P816" s="36" t="n">
        <v>0</v>
      </c>
      <c r="Q816" s="37" t="n">
        <v>0</v>
      </c>
      <c r="R816" s="38" t="n">
        <v>0</v>
      </c>
      <c r="S816" s="39" t="n">
        <v>433</v>
      </c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MG816" s="0"/>
      <c r="AMH816" s="0"/>
      <c r="AMI816" s="0"/>
      <c r="AMJ816" s="0"/>
    </row>
    <row r="817" s="4" customFormat="true" ht="35.6" hidden="false" customHeight="false" outlineLevel="0" collapsed="false">
      <c r="A817" s="23" t="s">
        <v>21</v>
      </c>
      <c r="B817" s="24" t="n">
        <v>11806</v>
      </c>
      <c r="C817" s="25" t="n">
        <f aca="false">VLOOKUP(B817,[1]Planilha8!$X$4:$Y$6629,2,0)</f>
        <v>1883815</v>
      </c>
      <c r="D817" s="26" t="s">
        <v>219</v>
      </c>
      <c r="E817" s="26" t="str">
        <f aca="false">VLOOKUP(B817,[1]Planilha8!$X$4:$Z$6629,3,0)</f>
        <v>ASTEC</v>
      </c>
      <c r="F817" s="26" t="str">
        <f aca="false">VLOOKUP(B817,[1]Planilha8!$X$4:$AD$6629,7,0)</f>
        <v>BOM</v>
      </c>
      <c r="G817" s="27" t="n">
        <v>43472</v>
      </c>
      <c r="H817" s="28" t="n">
        <v>1898.65</v>
      </c>
      <c r="I817" s="29" t="s">
        <v>23</v>
      </c>
      <c r="J817" s="30" t="s">
        <v>170</v>
      </c>
      <c r="K817" s="31" t="n">
        <v>100036</v>
      </c>
      <c r="L817" s="32" t="n">
        <v>2018005958</v>
      </c>
      <c r="M817" s="33" t="n">
        <v>43472</v>
      </c>
      <c r="N817" s="34" t="n">
        <v>0</v>
      </c>
      <c r="O817" s="35" t="n">
        <v>0</v>
      </c>
      <c r="P817" s="36" t="n">
        <v>0</v>
      </c>
      <c r="Q817" s="37" t="n">
        <v>0</v>
      </c>
      <c r="R817" s="38" t="n">
        <v>0</v>
      </c>
      <c r="S817" s="39" t="n">
        <v>1898.65</v>
      </c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MG817" s="0"/>
      <c r="AMH817" s="0"/>
      <c r="AMI817" s="0"/>
      <c r="AMJ817" s="0"/>
    </row>
    <row r="818" s="4" customFormat="true" ht="35.6" hidden="false" customHeight="false" outlineLevel="0" collapsed="false">
      <c r="A818" s="23" t="s">
        <v>21</v>
      </c>
      <c r="B818" s="24" t="n">
        <v>11807</v>
      </c>
      <c r="C818" s="25" t="n">
        <f aca="false">VLOOKUP(B818,[1]Planilha8!$X$4:$Y$6629,2,0)</f>
        <v>1883816</v>
      </c>
      <c r="D818" s="26" t="s">
        <v>219</v>
      </c>
      <c r="E818" s="26" t="str">
        <f aca="false">VLOOKUP(B818,[1]Planilha8!$X$4:$Z$6629,3,0)</f>
        <v>ASTEC</v>
      </c>
      <c r="F818" s="26" t="str">
        <f aca="false">VLOOKUP(B818,[1]Planilha8!$X$4:$AD$6629,7,0)</f>
        <v>BOM</v>
      </c>
      <c r="G818" s="27" t="n">
        <v>43472</v>
      </c>
      <c r="H818" s="28" t="n">
        <v>1898.65</v>
      </c>
      <c r="I818" s="29" t="s">
        <v>23</v>
      </c>
      <c r="J818" s="30" t="s">
        <v>170</v>
      </c>
      <c r="K818" s="31" t="n">
        <v>100036</v>
      </c>
      <c r="L818" s="32" t="n">
        <v>2018005958</v>
      </c>
      <c r="M818" s="33" t="n">
        <v>43472</v>
      </c>
      <c r="N818" s="34" t="n">
        <v>0</v>
      </c>
      <c r="O818" s="35" t="n">
        <v>0</v>
      </c>
      <c r="P818" s="36" t="n">
        <v>0</v>
      </c>
      <c r="Q818" s="37" t="n">
        <v>0</v>
      </c>
      <c r="R818" s="38" t="n">
        <v>0</v>
      </c>
      <c r="S818" s="39" t="n">
        <v>1898.65</v>
      </c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MG818" s="0"/>
      <c r="AMH818" s="0"/>
      <c r="AMI818" s="0"/>
      <c r="AMJ818" s="0"/>
    </row>
    <row r="819" s="4" customFormat="true" ht="46.85" hidden="false" customHeight="false" outlineLevel="0" collapsed="false">
      <c r="A819" s="23" t="s">
        <v>21</v>
      </c>
      <c r="B819" s="24" t="n">
        <v>11812</v>
      </c>
      <c r="C819" s="25" t="n">
        <f aca="false">VLOOKUP(B819,[1]Planilha8!$X$4:$Y$6629,2,0)</f>
        <v>1889171</v>
      </c>
      <c r="D819" s="26" t="s">
        <v>210</v>
      </c>
      <c r="E819" s="26" t="str">
        <f aca="false">VLOOKUP(B819,[1]Planilha8!$X$4:$Z$6629,3,0)</f>
        <v>ÁREAS COMUNS</v>
      </c>
      <c r="F819" s="26" t="str">
        <f aca="false">VLOOKUP(B819,[1]Planilha8!$X$4:$AD$6629,7,0)</f>
        <v>BOM</v>
      </c>
      <c r="G819" s="27" t="n">
        <v>43515</v>
      </c>
      <c r="H819" s="28" t="n">
        <v>865</v>
      </c>
      <c r="I819" s="29" t="s">
        <v>23</v>
      </c>
      <c r="J819" s="30" t="s">
        <v>220</v>
      </c>
      <c r="K819" s="31" t="n">
        <v>208</v>
      </c>
      <c r="L819" s="32" t="n">
        <v>2017002487</v>
      </c>
      <c r="M819" s="33" t="n">
        <v>43515</v>
      </c>
      <c r="N819" s="34" t="n">
        <v>0</v>
      </c>
      <c r="O819" s="35" t="n">
        <v>0</v>
      </c>
      <c r="P819" s="36" t="n">
        <v>0</v>
      </c>
      <c r="Q819" s="37" t="n">
        <v>0</v>
      </c>
      <c r="R819" s="38" t="n">
        <v>0</v>
      </c>
      <c r="S819" s="39" t="n">
        <v>865</v>
      </c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MG819" s="0"/>
      <c r="AMH819" s="0"/>
      <c r="AMI819" s="0"/>
      <c r="AMJ819" s="0"/>
    </row>
    <row r="820" s="4" customFormat="true" ht="35.6" hidden="false" customHeight="false" outlineLevel="0" collapsed="false">
      <c r="A820" s="23" t="s">
        <v>21</v>
      </c>
      <c r="B820" s="24" t="n">
        <v>11862</v>
      </c>
      <c r="C820" s="25" t="n">
        <f aca="false">VLOOKUP(B820,[1]Planilha8!$X$4:$Y$6629,2,0)</f>
        <v>1913962</v>
      </c>
      <c r="D820" s="26" t="s">
        <v>221</v>
      </c>
      <c r="E820" s="26" t="str">
        <f aca="false">VLOOKUP(B820,[1]Planilha8!$X$4:$Z$6629,3,0)</f>
        <v>FARMÁCIA</v>
      </c>
      <c r="F820" s="26" t="str">
        <f aca="false">VLOOKUP(B820,[1]Planilha8!$X$4:$AD$6629,7,0)</f>
        <v>BOM</v>
      </c>
      <c r="G820" s="27" t="n">
        <v>43557</v>
      </c>
      <c r="H820" s="28" t="n">
        <v>1140.71</v>
      </c>
      <c r="I820" s="29" t="s">
        <v>23</v>
      </c>
      <c r="J820" s="30" t="s">
        <v>222</v>
      </c>
      <c r="K820" s="31" t="n">
        <v>57076</v>
      </c>
      <c r="L820" s="32" t="n">
        <v>2018003764</v>
      </c>
      <c r="M820" s="33" t="n">
        <v>43557</v>
      </c>
      <c r="N820" s="34" t="n">
        <v>0</v>
      </c>
      <c r="O820" s="35" t="n">
        <v>0</v>
      </c>
      <c r="P820" s="36" t="n">
        <v>0</v>
      </c>
      <c r="Q820" s="37" t="n">
        <v>0</v>
      </c>
      <c r="R820" s="38" t="n">
        <v>0</v>
      </c>
      <c r="S820" s="39" t="n">
        <v>1140.71</v>
      </c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MG820" s="0"/>
      <c r="AMH820" s="0"/>
      <c r="AMI820" s="0"/>
      <c r="AMJ820" s="0"/>
    </row>
    <row r="821" s="4" customFormat="true" ht="35.6" hidden="false" customHeight="false" outlineLevel="0" collapsed="false">
      <c r="A821" s="23" t="s">
        <v>21</v>
      </c>
      <c r="B821" s="24" t="n">
        <v>11863</v>
      </c>
      <c r="C821" s="25" t="n">
        <f aca="false">VLOOKUP(B821,[1]Planilha8!$X$4:$Y$6629,2,0)</f>
        <v>1913961</v>
      </c>
      <c r="D821" s="26" t="s">
        <v>221</v>
      </c>
      <c r="E821" s="26" t="str">
        <f aca="false">VLOOKUP(B821,[1]Planilha8!$X$4:$Z$6629,3,0)</f>
        <v>ALMOXARIFADO</v>
      </c>
      <c r="F821" s="26" t="str">
        <f aca="false">VLOOKUP(B821,[1]Planilha8!$X$4:$AD$6629,7,0)</f>
        <v>BOM</v>
      </c>
      <c r="G821" s="27" t="n">
        <v>43557</v>
      </c>
      <c r="H821" s="28" t="n">
        <v>1140.71</v>
      </c>
      <c r="I821" s="29" t="s">
        <v>23</v>
      </c>
      <c r="J821" s="30" t="s">
        <v>222</v>
      </c>
      <c r="K821" s="31" t="n">
        <v>57076</v>
      </c>
      <c r="L821" s="32" t="n">
        <v>2018003764</v>
      </c>
      <c r="M821" s="33" t="n">
        <v>43557</v>
      </c>
      <c r="N821" s="34" t="n">
        <v>0</v>
      </c>
      <c r="O821" s="35" t="n">
        <v>0</v>
      </c>
      <c r="P821" s="36" t="n">
        <v>0</v>
      </c>
      <c r="Q821" s="37" t="n">
        <v>0</v>
      </c>
      <c r="R821" s="38" t="n">
        <v>0</v>
      </c>
      <c r="S821" s="39" t="n">
        <v>1140.71</v>
      </c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MG821" s="0"/>
      <c r="AMH821" s="0"/>
      <c r="AMI821" s="0"/>
      <c r="AMJ821" s="0"/>
    </row>
    <row r="822" s="4" customFormat="true" ht="35.6" hidden="false" customHeight="false" outlineLevel="0" collapsed="false">
      <c r="A822" s="23" t="s">
        <v>21</v>
      </c>
      <c r="B822" s="24" t="n">
        <v>11864</v>
      </c>
      <c r="C822" s="25" t="n">
        <f aca="false">VLOOKUP(B822,[1]Planilha8!$X$4:$Y$6629,2,0)</f>
        <v>1913959</v>
      </c>
      <c r="D822" s="26" t="s">
        <v>223</v>
      </c>
      <c r="E822" s="26" t="str">
        <f aca="false">VLOOKUP(B822,[1]Planilha8!$X$4:$Z$6629,3,0)</f>
        <v>CEAD</v>
      </c>
      <c r="F822" s="26" t="str">
        <f aca="false">VLOOKUP(B822,[1]Planilha8!$X$4:$AD$6629,7,0)</f>
        <v>BOM</v>
      </c>
      <c r="G822" s="27" t="n">
        <v>43557</v>
      </c>
      <c r="H822" s="28" t="n">
        <v>589.65</v>
      </c>
      <c r="I822" s="29" t="s">
        <v>23</v>
      </c>
      <c r="J822" s="30" t="s">
        <v>222</v>
      </c>
      <c r="K822" s="31" t="n">
        <v>57076</v>
      </c>
      <c r="L822" s="32" t="n">
        <v>2018003764</v>
      </c>
      <c r="M822" s="33" t="n">
        <v>43557</v>
      </c>
      <c r="N822" s="34" t="n">
        <v>0</v>
      </c>
      <c r="O822" s="35" t="n">
        <v>0</v>
      </c>
      <c r="P822" s="36" t="n">
        <v>0</v>
      </c>
      <c r="Q822" s="37" t="n">
        <v>0</v>
      </c>
      <c r="R822" s="38" t="n">
        <v>0</v>
      </c>
      <c r="S822" s="39" t="n">
        <v>589.65</v>
      </c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MG822" s="0"/>
      <c r="AMH822" s="0"/>
      <c r="AMI822" s="0"/>
      <c r="AMJ822" s="0"/>
    </row>
    <row r="823" s="4" customFormat="true" ht="35.6" hidden="false" customHeight="false" outlineLevel="0" collapsed="false">
      <c r="A823" s="23" t="s">
        <v>21</v>
      </c>
      <c r="B823" s="24" t="n">
        <v>11865</v>
      </c>
      <c r="C823" s="25" t="n">
        <f aca="false">VLOOKUP(B823,[1]Planilha8!$X$4:$Y$6629,2,0)</f>
        <v>1913960</v>
      </c>
      <c r="D823" s="26" t="s">
        <v>221</v>
      </c>
      <c r="E823" s="26" t="str">
        <f aca="false">VLOOKUP(B823,[1]Planilha8!$X$4:$Z$6629,3,0)</f>
        <v>BANCO DE SANGUE</v>
      </c>
      <c r="F823" s="26" t="str">
        <f aca="false">VLOOKUP(B823,[1]Planilha8!$X$4:$AD$6629,7,0)</f>
        <v>BOM</v>
      </c>
      <c r="G823" s="27" t="n">
        <v>43557</v>
      </c>
      <c r="H823" s="28" t="n">
        <v>1140.71</v>
      </c>
      <c r="I823" s="29" t="s">
        <v>23</v>
      </c>
      <c r="J823" s="30" t="s">
        <v>222</v>
      </c>
      <c r="K823" s="31" t="n">
        <v>57076</v>
      </c>
      <c r="L823" s="32" t="n">
        <v>2018003764</v>
      </c>
      <c r="M823" s="33" t="n">
        <v>43557</v>
      </c>
      <c r="N823" s="34" t="n">
        <v>0</v>
      </c>
      <c r="O823" s="35" t="n">
        <v>0</v>
      </c>
      <c r="P823" s="36" t="n">
        <v>0</v>
      </c>
      <c r="Q823" s="37" t="n">
        <v>0</v>
      </c>
      <c r="R823" s="38" t="n">
        <v>0</v>
      </c>
      <c r="S823" s="39" t="n">
        <v>1140.71</v>
      </c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MG823" s="0"/>
      <c r="AMH823" s="0"/>
      <c r="AMI823" s="0"/>
      <c r="AMJ823" s="0"/>
    </row>
    <row r="824" s="4" customFormat="true" ht="35.6" hidden="false" customHeight="false" outlineLevel="0" collapsed="false">
      <c r="A824" s="23" t="s">
        <v>21</v>
      </c>
      <c r="B824" s="24" t="n">
        <v>11868</v>
      </c>
      <c r="C824" s="25" t="n">
        <f aca="false">VLOOKUP(B824,[1]Planilha8!$X$4:$Y$6629,2,0)</f>
        <v>1922179</v>
      </c>
      <c r="D824" s="26" t="s">
        <v>224</v>
      </c>
      <c r="E824" s="26" t="str">
        <f aca="false">VLOOKUP(B824,[1]Planilha8!$X$4:$Z$6629,3,0)</f>
        <v>T.I.</v>
      </c>
      <c r="F824" s="26" t="str">
        <f aca="false">VLOOKUP(B824,[1]Planilha8!$X$4:$AD$6629,7,0)</f>
        <v>BOM</v>
      </c>
      <c r="G824" s="27" t="n">
        <v>43571</v>
      </c>
      <c r="H824" s="28" t="n">
        <v>14703.52</v>
      </c>
      <c r="I824" s="29" t="s">
        <v>23</v>
      </c>
      <c r="J824" s="30" t="s">
        <v>170</v>
      </c>
      <c r="K824" s="31" t="n">
        <v>113025</v>
      </c>
      <c r="L824" s="32" t="n">
        <v>2018004508</v>
      </c>
      <c r="M824" s="33" t="n">
        <v>43571</v>
      </c>
      <c r="N824" s="34" t="n">
        <v>0</v>
      </c>
      <c r="O824" s="35" t="n">
        <v>0</v>
      </c>
      <c r="P824" s="36" t="n">
        <v>0</v>
      </c>
      <c r="Q824" s="37" t="n">
        <v>0</v>
      </c>
      <c r="R824" s="38" t="n">
        <v>0</v>
      </c>
      <c r="S824" s="39" t="n">
        <v>14703.52</v>
      </c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MG824" s="0"/>
      <c r="AMH824" s="0"/>
      <c r="AMI824" s="0"/>
      <c r="AMJ824" s="0"/>
    </row>
    <row r="825" s="4" customFormat="true" ht="35.6" hidden="false" customHeight="false" outlineLevel="0" collapsed="false">
      <c r="A825" s="23" t="s">
        <v>21</v>
      </c>
      <c r="B825" s="24" t="n">
        <v>11869</v>
      </c>
      <c r="C825" s="25" t="n">
        <f aca="false">VLOOKUP(B825,[1]Planilha8!$X$4:$Y$6629,2,0)</f>
        <v>1917520</v>
      </c>
      <c r="D825" s="26" t="s">
        <v>138</v>
      </c>
      <c r="E825" s="26" t="str">
        <f aca="false">VLOOKUP(B825,[1]Planilha8!$X$4:$Z$6629,3,0)</f>
        <v>ASTEC</v>
      </c>
      <c r="F825" s="26" t="str">
        <f aca="false">VLOOKUP(B825,[1]Planilha8!$X$4:$AD$6629,7,0)</f>
        <v>BOM</v>
      </c>
      <c r="G825" s="27" t="n">
        <v>43662</v>
      </c>
      <c r="H825" s="28" t="n">
        <v>685.7</v>
      </c>
      <c r="I825" s="29" t="s">
        <v>23</v>
      </c>
      <c r="J825" s="30" t="s">
        <v>145</v>
      </c>
      <c r="K825" s="31" t="n">
        <v>105257</v>
      </c>
      <c r="L825" s="32" t="n">
        <v>2018006512</v>
      </c>
      <c r="M825" s="33" t="n">
        <v>43662</v>
      </c>
      <c r="N825" s="34" t="n">
        <v>0</v>
      </c>
      <c r="O825" s="35" t="n">
        <v>0</v>
      </c>
      <c r="P825" s="36" t="n">
        <v>0</v>
      </c>
      <c r="Q825" s="37" t="n">
        <v>0</v>
      </c>
      <c r="R825" s="38" t="n">
        <v>0</v>
      </c>
      <c r="S825" s="39" t="n">
        <v>685.7</v>
      </c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MG825" s="0"/>
      <c r="AMH825" s="0"/>
      <c r="AMI825" s="0"/>
      <c r="AMJ825" s="0"/>
    </row>
    <row r="826" s="4" customFormat="true" ht="35.6" hidden="false" customHeight="false" outlineLevel="0" collapsed="false">
      <c r="A826" s="23" t="s">
        <v>21</v>
      </c>
      <c r="B826" s="24" t="n">
        <v>11870</v>
      </c>
      <c r="C826" s="25" t="n">
        <f aca="false">VLOOKUP(B826,[1]Planilha8!$X$4:$Y$6629,2,0)</f>
        <v>1917521</v>
      </c>
      <c r="D826" s="26" t="s">
        <v>225</v>
      </c>
      <c r="E826" s="26" t="str">
        <f aca="false">VLOOKUP(B826,[1]Planilha8!$X$4:$Z$6629,3,0)</f>
        <v>BANCO DE SANGUE</v>
      </c>
      <c r="F826" s="26" t="str">
        <f aca="false">VLOOKUP(B826,[1]Planilha8!$X$4:$AD$6629,7,0)</f>
        <v>BOM</v>
      </c>
      <c r="G826" s="27" t="n">
        <v>43662</v>
      </c>
      <c r="H826" s="28" t="n">
        <v>1124.95</v>
      </c>
      <c r="I826" s="29" t="s">
        <v>23</v>
      </c>
      <c r="J826" s="30" t="s">
        <v>145</v>
      </c>
      <c r="K826" s="31" t="n">
        <v>105257</v>
      </c>
      <c r="L826" s="32" t="n">
        <v>2018006512</v>
      </c>
      <c r="M826" s="33" t="n">
        <v>43662</v>
      </c>
      <c r="N826" s="34" t="n">
        <v>0</v>
      </c>
      <c r="O826" s="35" t="n">
        <v>0</v>
      </c>
      <c r="P826" s="36" t="n">
        <v>0</v>
      </c>
      <c r="Q826" s="37" t="n">
        <v>0</v>
      </c>
      <c r="R826" s="38" t="n">
        <v>0</v>
      </c>
      <c r="S826" s="39" t="n">
        <v>1124.95</v>
      </c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MG826" s="0"/>
      <c r="AMH826" s="0"/>
      <c r="AMI826" s="0"/>
      <c r="AMJ826" s="0"/>
    </row>
    <row r="827" s="4" customFormat="true" ht="114.35" hidden="false" customHeight="false" outlineLevel="0" collapsed="false">
      <c r="A827" s="23" t="s">
        <v>21</v>
      </c>
      <c r="B827" s="24" t="n">
        <v>11871</v>
      </c>
      <c r="C827" s="25" t="n">
        <f aca="false">VLOOKUP(B827,[1]Planilha8!$X$4:$Y$6629,2,0)</f>
        <v>1917532</v>
      </c>
      <c r="D827" s="26" t="s">
        <v>226</v>
      </c>
      <c r="E827" s="26" t="str">
        <f aca="false">VLOOKUP(B827,[1]Planilha8!$X$4:$Z$6629,3,0)</f>
        <v>T.I.</v>
      </c>
      <c r="F827" s="26" t="str">
        <f aca="false">VLOOKUP(B827,[1]Planilha8!$X$4:$AD$6629,7,0)</f>
        <v>BOM</v>
      </c>
      <c r="G827" s="27" t="n">
        <v>43672</v>
      </c>
      <c r="H827" s="28" t="n">
        <v>29805</v>
      </c>
      <c r="I827" s="29" t="s">
        <v>23</v>
      </c>
      <c r="J827" s="30" t="s">
        <v>174</v>
      </c>
      <c r="K827" s="31" t="n">
        <v>26237</v>
      </c>
      <c r="L827" s="32" t="n">
        <v>2018006609</v>
      </c>
      <c r="M827" s="33" t="n">
        <v>43672</v>
      </c>
      <c r="N827" s="34" t="n">
        <v>0</v>
      </c>
      <c r="O827" s="35" t="n">
        <v>0</v>
      </c>
      <c r="P827" s="36" t="n">
        <v>0</v>
      </c>
      <c r="Q827" s="37" t="n">
        <v>0</v>
      </c>
      <c r="R827" s="38" t="n">
        <v>0</v>
      </c>
      <c r="S827" s="39" t="n">
        <v>29805</v>
      </c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MG827" s="0"/>
      <c r="AMH827" s="0"/>
      <c r="AMI827" s="0"/>
      <c r="AMJ827" s="0"/>
    </row>
    <row r="828" s="4" customFormat="true" ht="46.85" hidden="false" customHeight="false" outlineLevel="0" collapsed="false">
      <c r="A828" s="23" t="s">
        <v>21</v>
      </c>
      <c r="B828" s="24" t="n">
        <v>11872</v>
      </c>
      <c r="C828" s="25" t="n">
        <f aca="false">VLOOKUP(B828,[1]Planilha8!$X$4:$Y$6629,2,0)</f>
        <v>1919036</v>
      </c>
      <c r="D828" s="26" t="s">
        <v>227</v>
      </c>
      <c r="E828" s="26" t="str">
        <f aca="false">VLOOKUP(B828,[1]Planilha8!$X$4:$Z$6629,3,0)</f>
        <v>T.I.</v>
      </c>
      <c r="F828" s="26" t="str">
        <f aca="false">VLOOKUP(B828,[1]Planilha8!$X$4:$AD$6629,7,0)</f>
        <v>BOM</v>
      </c>
      <c r="G828" s="27" t="n">
        <v>43672</v>
      </c>
      <c r="H828" s="28" t="n">
        <v>1787</v>
      </c>
      <c r="I828" s="29" t="s">
        <v>23</v>
      </c>
      <c r="J828" s="30" t="s">
        <v>228</v>
      </c>
      <c r="K828" s="31" t="n">
        <v>6814</v>
      </c>
      <c r="L828" s="32" t="n">
        <v>2018006609</v>
      </c>
      <c r="M828" s="33" t="n">
        <v>43672</v>
      </c>
      <c r="N828" s="34" t="n">
        <v>0</v>
      </c>
      <c r="O828" s="35" t="n">
        <v>0</v>
      </c>
      <c r="P828" s="36" t="n">
        <v>0</v>
      </c>
      <c r="Q828" s="37" t="n">
        <v>0</v>
      </c>
      <c r="R828" s="38" t="n">
        <v>0</v>
      </c>
      <c r="S828" s="39" t="n">
        <v>1787</v>
      </c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MG828" s="0"/>
      <c r="AMH828" s="0"/>
      <c r="AMI828" s="0"/>
      <c r="AMJ828" s="0"/>
    </row>
    <row r="829" s="4" customFormat="true" ht="46.85" hidden="false" customHeight="false" outlineLevel="0" collapsed="false">
      <c r="A829" s="23" t="s">
        <v>21</v>
      </c>
      <c r="B829" s="24" t="n">
        <v>11909</v>
      </c>
      <c r="C829" s="25" t="str">
        <f aca="false">VLOOKUP(B829,[1]Planilha8!$X$4:$Y$6629,2,0)</f>
        <v>-</v>
      </c>
      <c r="D829" s="26" t="s">
        <v>104</v>
      </c>
      <c r="E829" s="26" t="str">
        <f aca="false">VLOOKUP(B829,[1]Planilha8!$X$4:$Z$6629,3,0)</f>
        <v>RECEPÇÃO CENTRAL</v>
      </c>
      <c r="F829" s="26" t="str">
        <f aca="false">VLOOKUP(B829,[1]Planilha8!$X$4:$AD$6629,7,0)</f>
        <v>BOM</v>
      </c>
      <c r="G829" s="27" t="n">
        <v>43774</v>
      </c>
      <c r="H829" s="28" t="n">
        <v>1298</v>
      </c>
      <c r="I829" s="29" t="s">
        <v>23</v>
      </c>
      <c r="J829" s="30" t="s">
        <v>145</v>
      </c>
      <c r="K829" s="31" t="n">
        <v>861349</v>
      </c>
      <c r="L829" s="32" t="n">
        <v>2019003962</v>
      </c>
      <c r="M829" s="33" t="n">
        <v>43774</v>
      </c>
      <c r="N829" s="34" t="n">
        <v>0</v>
      </c>
      <c r="O829" s="35" t="n">
        <v>0</v>
      </c>
      <c r="P829" s="36" t="n">
        <v>0</v>
      </c>
      <c r="Q829" s="37" t="n">
        <v>0</v>
      </c>
      <c r="R829" s="38" t="n">
        <v>0</v>
      </c>
      <c r="S829" s="39" t="n">
        <v>1298</v>
      </c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MG829" s="0"/>
      <c r="AMH829" s="0"/>
      <c r="AMI829" s="0"/>
      <c r="AMJ829" s="0"/>
    </row>
    <row r="830" s="4" customFormat="true" ht="35.6" hidden="false" customHeight="false" outlineLevel="0" collapsed="false">
      <c r="A830" s="23" t="s">
        <v>21</v>
      </c>
      <c r="B830" s="24" t="n">
        <v>11910</v>
      </c>
      <c r="C830" s="25" t="str">
        <f aca="false">VLOOKUP(B830,[1]Planilha8!$X$4:$Y$6629,2,0)</f>
        <v>-</v>
      </c>
      <c r="D830" s="26" t="s">
        <v>104</v>
      </c>
      <c r="E830" s="26" t="str">
        <f aca="false">VLOOKUP(B830,[1]Planilha8!$X$4:$Z$6629,3,0)</f>
        <v>CTI</v>
      </c>
      <c r="F830" s="26" t="str">
        <f aca="false">VLOOKUP(B830,[1]Planilha8!$X$4:$AD$6629,7,0)</f>
        <v>BOM</v>
      </c>
      <c r="G830" s="27" t="n">
        <v>43774</v>
      </c>
      <c r="H830" s="28" t="n">
        <v>1298</v>
      </c>
      <c r="I830" s="29" t="s">
        <v>23</v>
      </c>
      <c r="J830" s="30" t="s">
        <v>145</v>
      </c>
      <c r="K830" s="31" t="n">
        <v>861349</v>
      </c>
      <c r="L830" s="32" t="n">
        <v>2019003962</v>
      </c>
      <c r="M830" s="33" t="n">
        <v>43774</v>
      </c>
      <c r="N830" s="34" t="n">
        <v>0</v>
      </c>
      <c r="O830" s="35" t="n">
        <v>0</v>
      </c>
      <c r="P830" s="36" t="n">
        <v>0</v>
      </c>
      <c r="Q830" s="37" t="n">
        <v>0</v>
      </c>
      <c r="R830" s="38" t="n">
        <v>0</v>
      </c>
      <c r="S830" s="39" t="n">
        <v>1298</v>
      </c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MG830" s="0"/>
      <c r="AMH830" s="0"/>
      <c r="AMI830" s="0"/>
      <c r="AMJ830" s="0"/>
    </row>
    <row r="831" s="4" customFormat="true" ht="35.6" hidden="false" customHeight="false" outlineLevel="0" collapsed="false">
      <c r="A831" s="23" t="s">
        <v>21</v>
      </c>
      <c r="B831" s="24" t="n">
        <v>11911</v>
      </c>
      <c r="C831" s="25" t="str">
        <f aca="false">VLOOKUP(B831,[1]Planilha8!$X$4:$Y$6629,2,0)</f>
        <v>-</v>
      </c>
      <c r="D831" s="26" t="s">
        <v>104</v>
      </c>
      <c r="E831" s="26" t="str">
        <f aca="false">VLOOKUP(B831,[1]Planilha8!$X$4:$Z$6629,3,0)</f>
        <v>T.I.</v>
      </c>
      <c r="F831" s="26" t="str">
        <f aca="false">VLOOKUP(B831,[1]Planilha8!$X$4:$AD$6629,7,0)</f>
        <v>BOM</v>
      </c>
      <c r="G831" s="27" t="n">
        <v>43774</v>
      </c>
      <c r="H831" s="28" t="n">
        <v>1298</v>
      </c>
      <c r="I831" s="29" t="s">
        <v>23</v>
      </c>
      <c r="J831" s="30" t="s">
        <v>145</v>
      </c>
      <c r="K831" s="31" t="n">
        <v>861349</v>
      </c>
      <c r="L831" s="32" t="n">
        <v>2019003962</v>
      </c>
      <c r="M831" s="33" t="n">
        <v>43774</v>
      </c>
      <c r="N831" s="34" t="n">
        <v>0</v>
      </c>
      <c r="O831" s="35" t="n">
        <v>0</v>
      </c>
      <c r="P831" s="36" t="n">
        <v>0</v>
      </c>
      <c r="Q831" s="37" t="n">
        <v>0</v>
      </c>
      <c r="R831" s="38" t="n">
        <v>0</v>
      </c>
      <c r="S831" s="39" t="n">
        <v>1298</v>
      </c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MG831" s="0"/>
      <c r="AMH831" s="0"/>
      <c r="AMI831" s="0"/>
      <c r="AMJ831" s="0"/>
    </row>
    <row r="832" s="4" customFormat="true" ht="35.6" hidden="false" customHeight="false" outlineLevel="0" collapsed="false">
      <c r="A832" s="23" t="s">
        <v>21</v>
      </c>
      <c r="B832" s="24" t="n">
        <v>11912</v>
      </c>
      <c r="C832" s="25" t="str">
        <f aca="false">VLOOKUP(B832,[1]Planilha8!$X$4:$Y$6629,2,0)</f>
        <v>-</v>
      </c>
      <c r="D832" s="26" t="s">
        <v>104</v>
      </c>
      <c r="E832" s="26" t="str">
        <f aca="false">VLOOKUP(B832,[1]Planilha8!$X$4:$Z$6629,3,0)</f>
        <v>CLINICA MÉDICA</v>
      </c>
      <c r="F832" s="26" t="str">
        <f aca="false">VLOOKUP(B832,[1]Planilha8!$X$4:$AD$6629,7,0)</f>
        <v>BOM</v>
      </c>
      <c r="G832" s="27" t="n">
        <v>43774</v>
      </c>
      <c r="H832" s="28" t="n">
        <v>1298</v>
      </c>
      <c r="I832" s="29" t="s">
        <v>23</v>
      </c>
      <c r="J832" s="30" t="s">
        <v>145</v>
      </c>
      <c r="K832" s="31" t="n">
        <v>861349</v>
      </c>
      <c r="L832" s="32" t="n">
        <v>2019003962</v>
      </c>
      <c r="M832" s="33" t="n">
        <v>43774</v>
      </c>
      <c r="N832" s="34" t="n">
        <v>0</v>
      </c>
      <c r="O832" s="35" t="n">
        <v>0</v>
      </c>
      <c r="P832" s="36" t="n">
        <v>0</v>
      </c>
      <c r="Q832" s="37" t="n">
        <v>0</v>
      </c>
      <c r="R832" s="38" t="n">
        <v>0</v>
      </c>
      <c r="S832" s="39" t="n">
        <v>1298</v>
      </c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MG832" s="0"/>
      <c r="AMH832" s="0"/>
      <c r="AMI832" s="0"/>
      <c r="AMJ832" s="0"/>
    </row>
    <row r="833" s="4" customFormat="true" ht="91.85" hidden="false" customHeight="false" outlineLevel="0" collapsed="false">
      <c r="A833" s="23" t="s">
        <v>21</v>
      </c>
      <c r="B833" s="24" t="n">
        <v>12046</v>
      </c>
      <c r="C833" s="25" t="n">
        <f aca="false">VLOOKUP(B833,[1]Planilha8!$X$4:$Y$6629,2,0)</f>
        <v>2322500</v>
      </c>
      <c r="D833" s="26" t="s">
        <v>229</v>
      </c>
      <c r="E833" s="26" t="str">
        <f aca="false">VLOOKUP(B833,[1]Planilha8!$X$4:$Z$6629,3,0)</f>
        <v>AMBULATÓRIO – GERÊNCIA ALA A</v>
      </c>
      <c r="F833" s="26" t="str">
        <f aca="false">VLOOKUP(B833,[1]Planilha8!$X$4:$AD$6629,7,0)</f>
        <v>BOM</v>
      </c>
      <c r="G833" s="27" t="n">
        <v>44029</v>
      </c>
      <c r="H833" s="28" t="n">
        <v>3531.94</v>
      </c>
      <c r="I833" s="29" t="s">
        <v>23</v>
      </c>
      <c r="J833" s="30" t="s">
        <v>153</v>
      </c>
      <c r="K833" s="31" t="n">
        <v>2049868</v>
      </c>
      <c r="L833" s="32" t="n">
        <v>2020001270</v>
      </c>
      <c r="M833" s="33" t="n">
        <v>44029</v>
      </c>
      <c r="N833" s="34" t="n">
        <v>0</v>
      </c>
      <c r="O833" s="35" t="n">
        <v>0</v>
      </c>
      <c r="P833" s="36" t="n">
        <v>0</v>
      </c>
      <c r="Q833" s="37" t="n">
        <v>0</v>
      </c>
      <c r="R833" s="38" t="n">
        <v>0</v>
      </c>
      <c r="S833" s="39" t="n">
        <v>3531.94</v>
      </c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MG833" s="0"/>
      <c r="AMH833" s="0"/>
      <c r="AMI833" s="0"/>
      <c r="AMJ833" s="0"/>
    </row>
    <row r="834" s="4" customFormat="true" ht="91.85" hidden="false" customHeight="false" outlineLevel="0" collapsed="false">
      <c r="A834" s="23" t="s">
        <v>21</v>
      </c>
      <c r="B834" s="24" t="n">
        <v>12048</v>
      </c>
      <c r="C834" s="25" t="n">
        <f aca="false">VLOOKUP(B834,[1]Planilha8!$X$4:$Y$6629,2,0)</f>
        <v>2322501</v>
      </c>
      <c r="D834" s="26" t="s">
        <v>229</v>
      </c>
      <c r="E834" s="26" t="str">
        <f aca="false">VLOOKUP(B834,[1]Planilha8!$X$4:$Z$6629,3,0)</f>
        <v>CLÍNICA MÉDICA   ALA 2 –  GERÊNCIA  DE  ENFERMAGEM</v>
      </c>
      <c r="F834" s="26" t="str">
        <f aca="false">VLOOKUP(B834,[1]Planilha8!$X$4:$AD$6629,7,0)</f>
        <v>BOM</v>
      </c>
      <c r="G834" s="27" t="n">
        <v>44056</v>
      </c>
      <c r="H834" s="28" t="n">
        <v>3531.94</v>
      </c>
      <c r="I834" s="29" t="s">
        <v>23</v>
      </c>
      <c r="J834" s="30" t="s">
        <v>153</v>
      </c>
      <c r="K834" s="31" t="n">
        <v>2049868</v>
      </c>
      <c r="L834" s="32" t="n">
        <v>2020001270</v>
      </c>
      <c r="M834" s="33" t="n">
        <v>44056</v>
      </c>
      <c r="N834" s="34" t="n">
        <v>0</v>
      </c>
      <c r="O834" s="35" t="n">
        <v>0</v>
      </c>
      <c r="P834" s="36" t="n">
        <v>0</v>
      </c>
      <c r="Q834" s="37" t="n">
        <v>0</v>
      </c>
      <c r="R834" s="38" t="n">
        <v>0</v>
      </c>
      <c r="S834" s="39" t="n">
        <v>3531.94</v>
      </c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MG834" s="0"/>
      <c r="AMH834" s="0"/>
      <c r="AMI834" s="0"/>
      <c r="AMJ834" s="0"/>
    </row>
    <row r="835" s="4" customFormat="true" ht="91.85" hidden="false" customHeight="false" outlineLevel="0" collapsed="false">
      <c r="A835" s="23" t="s">
        <v>21</v>
      </c>
      <c r="B835" s="24" t="n">
        <v>12049</v>
      </c>
      <c r="C835" s="25" t="n">
        <f aca="false">VLOOKUP(B835,[1]Planilha8!$X$4:$Y$6629,2,0)</f>
        <v>2322547</v>
      </c>
      <c r="D835" s="26" t="s">
        <v>229</v>
      </c>
      <c r="E835" s="26" t="str">
        <f aca="false">VLOOKUP(B835,[1]Planilha8!$X$4:$Z$6629,3,0)</f>
        <v>CLÍNICA MÉDICA   ALA 2 –  GERÊNCIA  DE  ENFERMAGEM</v>
      </c>
      <c r="F835" s="26" t="str">
        <f aca="false">VLOOKUP(B835,[1]Planilha8!$X$4:$AD$6629,7,0)</f>
        <v>BOM</v>
      </c>
      <c r="G835" s="27" t="n">
        <v>44056</v>
      </c>
      <c r="H835" s="28" t="n">
        <v>3531.94</v>
      </c>
      <c r="I835" s="29" t="s">
        <v>23</v>
      </c>
      <c r="J835" s="30" t="s">
        <v>153</v>
      </c>
      <c r="K835" s="31" t="n">
        <v>2049868</v>
      </c>
      <c r="L835" s="32" t="n">
        <v>2020001270</v>
      </c>
      <c r="M835" s="33" t="n">
        <v>44056</v>
      </c>
      <c r="N835" s="34" t="n">
        <v>0</v>
      </c>
      <c r="O835" s="35" t="n">
        <v>0</v>
      </c>
      <c r="P835" s="36" t="n">
        <v>0</v>
      </c>
      <c r="Q835" s="37" t="n">
        <v>0</v>
      </c>
      <c r="R835" s="38" t="n">
        <v>0</v>
      </c>
      <c r="S835" s="39" t="n">
        <v>3531.94</v>
      </c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MG835" s="0"/>
      <c r="AMH835" s="0"/>
      <c r="AMI835" s="0"/>
      <c r="AMJ835" s="0"/>
    </row>
    <row r="836" s="4" customFormat="true" ht="91.85" hidden="false" customHeight="false" outlineLevel="0" collapsed="false">
      <c r="A836" s="23" t="s">
        <v>21</v>
      </c>
      <c r="B836" s="24" t="n">
        <v>12050</v>
      </c>
      <c r="C836" s="25" t="n">
        <f aca="false">VLOOKUP(B836,[1]Planilha8!$X$4:$Y$6629,2,0)</f>
        <v>2322503</v>
      </c>
      <c r="D836" s="26" t="s">
        <v>229</v>
      </c>
      <c r="E836" s="26" t="str">
        <f aca="false">VLOOKUP(B836,[1]Planilha8!$X$4:$Z$6629,3,0)</f>
        <v>CHI - NUCLEO ADMINISTRATIVO</v>
      </c>
      <c r="F836" s="26" t="str">
        <f aca="false">VLOOKUP(B836,[1]Planilha8!$X$4:$AD$6629,7,0)</f>
        <v>BOM</v>
      </c>
      <c r="G836" s="27" t="n">
        <v>44056</v>
      </c>
      <c r="H836" s="28" t="n">
        <v>3531.94</v>
      </c>
      <c r="I836" s="29" t="s">
        <v>23</v>
      </c>
      <c r="J836" s="30" t="s">
        <v>153</v>
      </c>
      <c r="K836" s="31" t="n">
        <v>2049868</v>
      </c>
      <c r="L836" s="32" t="n">
        <v>2020001270</v>
      </c>
      <c r="M836" s="33" t="n">
        <v>44056</v>
      </c>
      <c r="N836" s="34" t="n">
        <v>0</v>
      </c>
      <c r="O836" s="35" t="n">
        <v>0</v>
      </c>
      <c r="P836" s="36" t="n">
        <v>0</v>
      </c>
      <c r="Q836" s="37" t="n">
        <v>0</v>
      </c>
      <c r="R836" s="38" t="n">
        <v>0</v>
      </c>
      <c r="S836" s="39" t="n">
        <v>3531.94</v>
      </c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MG836" s="0"/>
      <c r="AMH836" s="0"/>
      <c r="AMI836" s="0"/>
      <c r="AMJ836" s="0"/>
    </row>
    <row r="837" s="4" customFormat="true" ht="91.85" hidden="false" customHeight="false" outlineLevel="0" collapsed="false">
      <c r="A837" s="23" t="s">
        <v>21</v>
      </c>
      <c r="B837" s="24" t="n">
        <v>12051</v>
      </c>
      <c r="C837" s="25" t="n">
        <f aca="false">VLOOKUP(B837,[1]Planilha8!$X$4:$Y$6629,2,0)</f>
        <v>2322504</v>
      </c>
      <c r="D837" s="26" t="s">
        <v>229</v>
      </c>
      <c r="E837" s="26" t="str">
        <f aca="false">VLOOKUP(B837,[1]Planilha8!$X$4:$Z$6629,3,0)</f>
        <v>NUTRIÇÃO</v>
      </c>
      <c r="F837" s="26" t="str">
        <f aca="false">VLOOKUP(B837,[1]Planilha8!$X$4:$AD$6629,7,0)</f>
        <v>BOM</v>
      </c>
      <c r="G837" s="27" t="n">
        <v>44056</v>
      </c>
      <c r="H837" s="28" t="n">
        <v>3531.94</v>
      </c>
      <c r="I837" s="29" t="s">
        <v>23</v>
      </c>
      <c r="J837" s="30" t="s">
        <v>153</v>
      </c>
      <c r="K837" s="31" t="n">
        <v>2049868</v>
      </c>
      <c r="L837" s="32" t="n">
        <v>2020001270</v>
      </c>
      <c r="M837" s="33" t="n">
        <v>44056</v>
      </c>
      <c r="N837" s="34" t="n">
        <v>0</v>
      </c>
      <c r="O837" s="35" t="n">
        <v>0</v>
      </c>
      <c r="P837" s="36" t="n">
        <v>0</v>
      </c>
      <c r="Q837" s="37" t="n">
        <v>0</v>
      </c>
      <c r="R837" s="38" t="n">
        <v>0</v>
      </c>
      <c r="S837" s="39" t="n">
        <v>3531.94</v>
      </c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MG837" s="0"/>
      <c r="AMH837" s="0"/>
      <c r="AMI837" s="0"/>
      <c r="AMJ837" s="0"/>
    </row>
    <row r="838" s="4" customFormat="true" ht="91.85" hidden="false" customHeight="false" outlineLevel="0" collapsed="false">
      <c r="A838" s="23" t="s">
        <v>21</v>
      </c>
      <c r="B838" s="24" t="n">
        <v>12052</v>
      </c>
      <c r="C838" s="25" t="n">
        <f aca="false">VLOOKUP(B838,[1]Planilha8!$X$4:$Y$6629,2,0)</f>
        <v>2322505</v>
      </c>
      <c r="D838" s="26" t="s">
        <v>229</v>
      </c>
      <c r="E838" s="26" t="str">
        <f aca="false">VLOOKUP(B838,[1]Planilha8!$X$4:$Z$6629,3,0)</f>
        <v>NUTRIÇÃO</v>
      </c>
      <c r="F838" s="26" t="str">
        <f aca="false">VLOOKUP(B838,[1]Planilha8!$X$4:$AD$6629,7,0)</f>
        <v>BOM</v>
      </c>
      <c r="G838" s="27" t="n">
        <v>44056</v>
      </c>
      <c r="H838" s="28" t="n">
        <v>3531.94</v>
      </c>
      <c r="I838" s="29" t="s">
        <v>23</v>
      </c>
      <c r="J838" s="30" t="s">
        <v>153</v>
      </c>
      <c r="K838" s="31" t="n">
        <v>2049868</v>
      </c>
      <c r="L838" s="32" t="n">
        <v>2020001270</v>
      </c>
      <c r="M838" s="33" t="n">
        <v>44056</v>
      </c>
      <c r="N838" s="34" t="n">
        <v>0</v>
      </c>
      <c r="O838" s="35" t="n">
        <v>0</v>
      </c>
      <c r="P838" s="36" t="n">
        <v>0</v>
      </c>
      <c r="Q838" s="37" t="n">
        <v>0</v>
      </c>
      <c r="R838" s="38" t="n">
        <v>0</v>
      </c>
      <c r="S838" s="39" t="n">
        <v>3531.94</v>
      </c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MG838" s="0"/>
      <c r="AMH838" s="0"/>
      <c r="AMI838" s="0"/>
      <c r="AMJ838" s="0"/>
    </row>
    <row r="839" s="4" customFormat="true" ht="91.85" hidden="false" customHeight="false" outlineLevel="0" collapsed="false">
      <c r="A839" s="23" t="s">
        <v>21</v>
      </c>
      <c r="B839" s="24" t="n">
        <v>12053</v>
      </c>
      <c r="C839" s="25" t="n">
        <f aca="false">VLOOKUP(B839,[1]Planilha8!$X$4:$Y$6629,2,0)</f>
        <v>2322506</v>
      </c>
      <c r="D839" s="26" t="s">
        <v>229</v>
      </c>
      <c r="E839" s="26" t="str">
        <f aca="false">VLOOKUP(B839,[1]Planilha8!$X$4:$Z$6629,3,0)</f>
        <v>CHI – CENTRAL HUMANIZADA DE INTERNAÇÃO</v>
      </c>
      <c r="F839" s="26" t="str">
        <f aca="false">VLOOKUP(B839,[1]Planilha8!$X$4:$AD$6629,7,0)</f>
        <v>BOM</v>
      </c>
      <c r="G839" s="27" t="n">
        <v>44056</v>
      </c>
      <c r="H839" s="28" t="n">
        <v>3531.94</v>
      </c>
      <c r="I839" s="29" t="s">
        <v>23</v>
      </c>
      <c r="J839" s="30" t="s">
        <v>153</v>
      </c>
      <c r="K839" s="31" t="n">
        <v>2049868</v>
      </c>
      <c r="L839" s="32" t="n">
        <v>2020001270</v>
      </c>
      <c r="M839" s="33" t="n">
        <v>44056</v>
      </c>
      <c r="N839" s="34" t="n">
        <v>0</v>
      </c>
      <c r="O839" s="35" t="n">
        <v>0</v>
      </c>
      <c r="P839" s="36" t="n">
        <v>0</v>
      </c>
      <c r="Q839" s="37" t="n">
        <v>0</v>
      </c>
      <c r="R839" s="38" t="n">
        <v>0</v>
      </c>
      <c r="S839" s="39" t="n">
        <v>3531.94</v>
      </c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MG839" s="0"/>
      <c r="AMH839" s="0"/>
      <c r="AMI839" s="0"/>
      <c r="AMJ839" s="0"/>
    </row>
    <row r="840" s="4" customFormat="true" ht="91.85" hidden="false" customHeight="false" outlineLevel="0" collapsed="false">
      <c r="A840" s="23" t="s">
        <v>21</v>
      </c>
      <c r="B840" s="24" t="n">
        <v>12054</v>
      </c>
      <c r="C840" s="25" t="n">
        <f aca="false">VLOOKUP(B840,[1]Planilha8!$X$4:$Y$6629,2,0)</f>
        <v>2322507</v>
      </c>
      <c r="D840" s="26" t="s">
        <v>229</v>
      </c>
      <c r="E840" s="26" t="str">
        <f aca="false">VLOOKUP(B840,[1]Planilha8!$X$4:$Z$6629,3,0)</f>
        <v>AMBULATÓRIO – GERÊNCIA ALA A</v>
      </c>
      <c r="F840" s="26" t="str">
        <f aca="false">VLOOKUP(B840,[1]Planilha8!$X$4:$AD$6629,7,0)</f>
        <v>BOM</v>
      </c>
      <c r="G840" s="27" t="n">
        <v>44056</v>
      </c>
      <c r="H840" s="28" t="n">
        <v>3531.94</v>
      </c>
      <c r="I840" s="29" t="s">
        <v>23</v>
      </c>
      <c r="J840" s="30" t="s">
        <v>153</v>
      </c>
      <c r="K840" s="31" t="n">
        <v>2049868</v>
      </c>
      <c r="L840" s="32" t="n">
        <v>2020001270</v>
      </c>
      <c r="M840" s="33" t="n">
        <v>44056</v>
      </c>
      <c r="N840" s="34" t="n">
        <v>0</v>
      </c>
      <c r="O840" s="35" t="n">
        <v>0</v>
      </c>
      <c r="P840" s="36" t="n">
        <v>0</v>
      </c>
      <c r="Q840" s="37" t="n">
        <v>0</v>
      </c>
      <c r="R840" s="38" t="n">
        <v>0</v>
      </c>
      <c r="S840" s="39" t="n">
        <v>3531.94</v>
      </c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MG840" s="0"/>
      <c r="AMH840" s="0"/>
      <c r="AMI840" s="0"/>
      <c r="AMJ840" s="0"/>
    </row>
    <row r="841" s="4" customFormat="true" ht="91.85" hidden="false" customHeight="false" outlineLevel="0" collapsed="false">
      <c r="A841" s="23" t="s">
        <v>21</v>
      </c>
      <c r="B841" s="24" t="n">
        <v>12055</v>
      </c>
      <c r="C841" s="25" t="n">
        <f aca="false">VLOOKUP(B841,[1]Planilha8!$X$4:$Y$6629,2,0)</f>
        <v>2322508</v>
      </c>
      <c r="D841" s="26" t="s">
        <v>229</v>
      </c>
      <c r="E841" s="26" t="str">
        <f aca="false">VLOOKUP(B841,[1]Planilha8!$X$4:$Z$6629,3,0)</f>
        <v>ESCRITÓRIO DE QUALIDADE</v>
      </c>
      <c r="F841" s="26" t="str">
        <f aca="false">VLOOKUP(B841,[1]Planilha8!$X$4:$AD$6629,7,0)</f>
        <v>BOM</v>
      </c>
      <c r="G841" s="27" t="n">
        <v>44056</v>
      </c>
      <c r="H841" s="28" t="n">
        <v>3531.94</v>
      </c>
      <c r="I841" s="29" t="s">
        <v>23</v>
      </c>
      <c r="J841" s="30" t="s">
        <v>153</v>
      </c>
      <c r="K841" s="31" t="n">
        <v>2049868</v>
      </c>
      <c r="L841" s="32" t="n">
        <v>2020001270</v>
      </c>
      <c r="M841" s="33" t="n">
        <v>44056</v>
      </c>
      <c r="N841" s="34" t="n">
        <v>0</v>
      </c>
      <c r="O841" s="35" t="n">
        <v>0</v>
      </c>
      <c r="P841" s="36" t="n">
        <v>0</v>
      </c>
      <c r="Q841" s="37" t="n">
        <v>0</v>
      </c>
      <c r="R841" s="38" t="n">
        <v>0</v>
      </c>
      <c r="S841" s="39" t="n">
        <v>3531.94</v>
      </c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MG841" s="0"/>
      <c r="AMH841" s="0"/>
      <c r="AMI841" s="0"/>
      <c r="AMJ841" s="0"/>
    </row>
    <row r="842" s="4" customFormat="true" ht="91.85" hidden="false" customHeight="false" outlineLevel="0" collapsed="false">
      <c r="A842" s="23" t="s">
        <v>21</v>
      </c>
      <c r="B842" s="24" t="n">
        <v>12056</v>
      </c>
      <c r="C842" s="25" t="n">
        <f aca="false">VLOOKUP(B842,[1]Planilha8!$X$4:$Y$6629,2,0)</f>
        <v>2322509</v>
      </c>
      <c r="D842" s="26" t="s">
        <v>229</v>
      </c>
      <c r="E842" s="26" t="str">
        <f aca="false">VLOOKUP(B842,[1]Planilha8!$X$4:$Z$6629,3,0)</f>
        <v>DIRETORIA DE ENFERMAGEM</v>
      </c>
      <c r="F842" s="26" t="str">
        <f aca="false">VLOOKUP(B842,[1]Planilha8!$X$4:$AD$6629,7,0)</f>
        <v>BOM</v>
      </c>
      <c r="G842" s="27" t="n">
        <v>44056</v>
      </c>
      <c r="H842" s="28" t="n">
        <v>3531.94</v>
      </c>
      <c r="I842" s="29" t="s">
        <v>23</v>
      </c>
      <c r="J842" s="30" t="s">
        <v>153</v>
      </c>
      <c r="K842" s="31" t="n">
        <v>2049868</v>
      </c>
      <c r="L842" s="32" t="n">
        <v>2020001270</v>
      </c>
      <c r="M842" s="33" t="n">
        <v>44056</v>
      </c>
      <c r="N842" s="34" t="n">
        <v>0</v>
      </c>
      <c r="O842" s="35" t="n">
        <v>0</v>
      </c>
      <c r="P842" s="36" t="n">
        <v>0</v>
      </c>
      <c r="Q842" s="37" t="n">
        <v>0</v>
      </c>
      <c r="R842" s="38" t="n">
        <v>0</v>
      </c>
      <c r="S842" s="39" t="n">
        <v>3531.94</v>
      </c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MG842" s="0"/>
      <c r="AMH842" s="0"/>
      <c r="AMI842" s="0"/>
      <c r="AMJ842" s="0"/>
    </row>
    <row r="843" s="4" customFormat="true" ht="91.85" hidden="false" customHeight="false" outlineLevel="0" collapsed="false">
      <c r="A843" s="23" t="s">
        <v>21</v>
      </c>
      <c r="B843" s="24" t="n">
        <v>12057</v>
      </c>
      <c r="C843" s="25" t="n">
        <f aca="false">VLOOKUP(B843,[1]Planilha8!$X$4:$Y$6629,2,0)</f>
        <v>2322510</v>
      </c>
      <c r="D843" s="26" t="s">
        <v>229</v>
      </c>
      <c r="E843" s="26" t="str">
        <f aca="false">VLOOKUP(B843,[1]Planilha8!$X$4:$Z$6629,3,0)</f>
        <v>SAC</v>
      </c>
      <c r="F843" s="26" t="str">
        <f aca="false">VLOOKUP(B843,[1]Planilha8!$X$4:$AD$6629,7,0)</f>
        <v>BOM</v>
      </c>
      <c r="G843" s="27" t="n">
        <v>44056</v>
      </c>
      <c r="H843" s="28" t="n">
        <v>3531.94</v>
      </c>
      <c r="I843" s="29" t="s">
        <v>23</v>
      </c>
      <c r="J843" s="30" t="s">
        <v>153</v>
      </c>
      <c r="K843" s="31" t="n">
        <v>2049868</v>
      </c>
      <c r="L843" s="32" t="n">
        <v>2020001270</v>
      </c>
      <c r="M843" s="33" t="n">
        <v>44056</v>
      </c>
      <c r="N843" s="34" t="n">
        <v>0</v>
      </c>
      <c r="O843" s="35" t="n">
        <v>0</v>
      </c>
      <c r="P843" s="36" t="n">
        <v>0</v>
      </c>
      <c r="Q843" s="37" t="n">
        <v>0</v>
      </c>
      <c r="R843" s="38" t="n">
        <v>0</v>
      </c>
      <c r="S843" s="39" t="n">
        <v>3531.94</v>
      </c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MG843" s="0"/>
      <c r="AMH843" s="0"/>
      <c r="AMI843" s="0"/>
      <c r="AMJ843" s="0"/>
    </row>
    <row r="844" s="4" customFormat="true" ht="91.85" hidden="false" customHeight="false" outlineLevel="0" collapsed="false">
      <c r="A844" s="23" t="s">
        <v>21</v>
      </c>
      <c r="B844" s="24" t="n">
        <v>12058</v>
      </c>
      <c r="C844" s="25" t="n">
        <f aca="false">VLOOKUP(B844,[1]Planilha8!$X$4:$Y$6629,2,0)</f>
        <v>2322511</v>
      </c>
      <c r="D844" s="26" t="s">
        <v>229</v>
      </c>
      <c r="E844" s="26" t="str">
        <f aca="false">VLOOKUP(B844,[1]Planilha8!$X$4:$Z$6629,3,0)</f>
        <v>CENTRO CIRURGICO – CHEFIA</v>
      </c>
      <c r="F844" s="26" t="str">
        <f aca="false">VLOOKUP(B844,[1]Planilha8!$X$4:$AD$6629,7,0)</f>
        <v>BOM</v>
      </c>
      <c r="G844" s="27" t="n">
        <v>44056</v>
      </c>
      <c r="H844" s="28" t="n">
        <v>3531.94</v>
      </c>
      <c r="I844" s="29" t="s">
        <v>23</v>
      </c>
      <c r="J844" s="30" t="s">
        <v>153</v>
      </c>
      <c r="K844" s="31" t="n">
        <v>2049868</v>
      </c>
      <c r="L844" s="32" t="n">
        <v>2020001270</v>
      </c>
      <c r="M844" s="33" t="n">
        <v>44056</v>
      </c>
      <c r="N844" s="34" t="n">
        <v>0</v>
      </c>
      <c r="O844" s="35" t="n">
        <v>0</v>
      </c>
      <c r="P844" s="36" t="n">
        <v>0</v>
      </c>
      <c r="Q844" s="37" t="n">
        <v>0</v>
      </c>
      <c r="R844" s="38" t="n">
        <v>0</v>
      </c>
      <c r="S844" s="39" t="n">
        <v>3531.94</v>
      </c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MG844" s="0"/>
      <c r="AMH844" s="0"/>
      <c r="AMI844" s="0"/>
      <c r="AMJ844" s="0"/>
    </row>
    <row r="845" s="4" customFormat="true" ht="91.85" hidden="false" customHeight="false" outlineLevel="0" collapsed="false">
      <c r="A845" s="23" t="s">
        <v>21</v>
      </c>
      <c r="B845" s="24" t="n">
        <v>12059</v>
      </c>
      <c r="C845" s="25" t="n">
        <f aca="false">VLOOKUP(B845,[1]Planilha8!$X$4:$Y$6629,2,0)</f>
        <v>2322512</v>
      </c>
      <c r="D845" s="26" t="s">
        <v>229</v>
      </c>
      <c r="E845" s="26" t="str">
        <f aca="false">VLOOKUP(B845,[1]Planilha8!$X$4:$Z$6629,3,0)</f>
        <v>ALMOXARIFADO</v>
      </c>
      <c r="F845" s="26" t="str">
        <f aca="false">VLOOKUP(B845,[1]Planilha8!$X$4:$AD$6629,7,0)</f>
        <v>BOM</v>
      </c>
      <c r="G845" s="27" t="n">
        <v>44056</v>
      </c>
      <c r="H845" s="28" t="n">
        <v>3531.94</v>
      </c>
      <c r="I845" s="29" t="s">
        <v>23</v>
      </c>
      <c r="J845" s="30" t="s">
        <v>153</v>
      </c>
      <c r="K845" s="31" t="n">
        <v>2049868</v>
      </c>
      <c r="L845" s="32" t="n">
        <v>2020001270</v>
      </c>
      <c r="M845" s="33" t="n">
        <v>44056</v>
      </c>
      <c r="N845" s="34" t="n">
        <v>0</v>
      </c>
      <c r="O845" s="35" t="n">
        <v>0</v>
      </c>
      <c r="P845" s="36" t="n">
        <v>0</v>
      </c>
      <c r="Q845" s="37" t="n">
        <v>0</v>
      </c>
      <c r="R845" s="38" t="n">
        <v>0</v>
      </c>
      <c r="S845" s="39" t="n">
        <v>3531.94</v>
      </c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MG845" s="0"/>
      <c r="AMH845" s="0"/>
      <c r="AMI845" s="0"/>
      <c r="AMJ845" s="0"/>
    </row>
    <row r="846" s="4" customFormat="true" ht="91.85" hidden="false" customHeight="false" outlineLevel="0" collapsed="false">
      <c r="A846" s="23" t="s">
        <v>21</v>
      </c>
      <c r="B846" s="24" t="n">
        <v>12060</v>
      </c>
      <c r="C846" s="25" t="n">
        <f aca="false">VLOOKUP(B846,[1]Planilha8!$X$4:$Y$6629,2,0)</f>
        <v>2322513</v>
      </c>
      <c r="D846" s="26" t="s">
        <v>229</v>
      </c>
      <c r="E846" s="26" t="str">
        <f aca="false">VLOOKUP(B846,[1]Planilha8!$X$4:$Z$6629,3,0)</f>
        <v>CENTRO CIRURGICO – CHEFIA</v>
      </c>
      <c r="F846" s="26" t="str">
        <f aca="false">VLOOKUP(B846,[1]Planilha8!$X$4:$AD$6629,7,0)</f>
        <v>BOM</v>
      </c>
      <c r="G846" s="27" t="n">
        <v>44056</v>
      </c>
      <c r="H846" s="28" t="n">
        <v>3531.94</v>
      </c>
      <c r="I846" s="29" t="s">
        <v>23</v>
      </c>
      <c r="J846" s="30" t="s">
        <v>153</v>
      </c>
      <c r="K846" s="31" t="n">
        <v>2049868</v>
      </c>
      <c r="L846" s="32" t="n">
        <v>2020001270</v>
      </c>
      <c r="M846" s="33" t="n">
        <v>44056</v>
      </c>
      <c r="N846" s="34" t="n">
        <v>0</v>
      </c>
      <c r="O846" s="35" t="n">
        <v>0</v>
      </c>
      <c r="P846" s="36" t="n">
        <v>0</v>
      </c>
      <c r="Q846" s="37" t="n">
        <v>0</v>
      </c>
      <c r="R846" s="38" t="n">
        <v>0</v>
      </c>
      <c r="S846" s="39" t="n">
        <v>3531.94</v>
      </c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MG846" s="0"/>
      <c r="AMH846" s="0"/>
      <c r="AMI846" s="0"/>
      <c r="AMJ846" s="0"/>
    </row>
    <row r="847" s="4" customFormat="true" ht="91.85" hidden="false" customHeight="false" outlineLevel="0" collapsed="false">
      <c r="A847" s="23" t="s">
        <v>21</v>
      </c>
      <c r="B847" s="24" t="n">
        <v>12061</v>
      </c>
      <c r="C847" s="25" t="n">
        <f aca="false">VLOOKUP(B847,[1]Planilha8!$X$4:$Y$6629,2,0)</f>
        <v>2322514</v>
      </c>
      <c r="D847" s="26" t="s">
        <v>229</v>
      </c>
      <c r="E847" s="26" t="str">
        <f aca="false">VLOOKUP(B847,[1]Planilha8!$X$4:$Z$6629,3,0)</f>
        <v>CTI – SALA ADMINISTRATIVA</v>
      </c>
      <c r="F847" s="26" t="str">
        <f aca="false">VLOOKUP(B847,[1]Planilha8!$X$4:$AD$6629,7,0)</f>
        <v>BOM</v>
      </c>
      <c r="G847" s="27" t="n">
        <v>44056</v>
      </c>
      <c r="H847" s="28" t="n">
        <v>3531.94</v>
      </c>
      <c r="I847" s="29" t="s">
        <v>23</v>
      </c>
      <c r="J847" s="30" t="s">
        <v>153</v>
      </c>
      <c r="K847" s="31" t="n">
        <v>2049868</v>
      </c>
      <c r="L847" s="32" t="n">
        <v>2020001270</v>
      </c>
      <c r="M847" s="33" t="n">
        <v>44056</v>
      </c>
      <c r="N847" s="34" t="n">
        <v>0</v>
      </c>
      <c r="O847" s="35" t="n">
        <v>0</v>
      </c>
      <c r="P847" s="36" t="n">
        <v>0</v>
      </c>
      <c r="Q847" s="37" t="n">
        <v>0</v>
      </c>
      <c r="R847" s="38" t="n">
        <v>0</v>
      </c>
      <c r="S847" s="39" t="n">
        <v>3531.94</v>
      </c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MG847" s="0"/>
      <c r="AMH847" s="0"/>
      <c r="AMI847" s="0"/>
      <c r="AMJ847" s="0"/>
    </row>
    <row r="848" s="4" customFormat="true" ht="91.85" hidden="false" customHeight="false" outlineLevel="0" collapsed="false">
      <c r="A848" s="23" t="s">
        <v>21</v>
      </c>
      <c r="B848" s="24" t="n">
        <v>12062</v>
      </c>
      <c r="C848" s="25" t="n">
        <f aca="false">VLOOKUP(B848,[1]Planilha8!$X$4:$Y$6629,2,0)</f>
        <v>2322515</v>
      </c>
      <c r="D848" s="26" t="s">
        <v>229</v>
      </c>
      <c r="E848" s="26" t="str">
        <f aca="false">VLOOKUP(B848,[1]Planilha8!$X$4:$Z$6629,3,0)</f>
        <v>CENTRO CIRÚRGICO - CORREDOR ALA A</v>
      </c>
      <c r="F848" s="26" t="str">
        <f aca="false">VLOOKUP(B848,[1]Planilha8!$X$4:$AD$6629,7,0)</f>
        <v>BOM</v>
      </c>
      <c r="G848" s="27" t="n">
        <v>44056</v>
      </c>
      <c r="H848" s="28" t="n">
        <v>3531.94</v>
      </c>
      <c r="I848" s="29" t="s">
        <v>23</v>
      </c>
      <c r="J848" s="30" t="s">
        <v>153</v>
      </c>
      <c r="K848" s="31" t="n">
        <v>2049868</v>
      </c>
      <c r="L848" s="32" t="n">
        <v>2020001270</v>
      </c>
      <c r="M848" s="33" t="n">
        <v>44056</v>
      </c>
      <c r="N848" s="34" t="n">
        <v>0</v>
      </c>
      <c r="O848" s="35" t="n">
        <v>0</v>
      </c>
      <c r="P848" s="36" t="n">
        <v>0</v>
      </c>
      <c r="Q848" s="37" t="n">
        <v>0</v>
      </c>
      <c r="R848" s="38" t="n">
        <v>0</v>
      </c>
      <c r="S848" s="39" t="n">
        <v>3531.94</v>
      </c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MG848" s="0"/>
      <c r="AMH848" s="0"/>
      <c r="AMI848" s="0"/>
      <c r="AMJ848" s="0"/>
    </row>
    <row r="849" s="4" customFormat="true" ht="91.85" hidden="false" customHeight="false" outlineLevel="0" collapsed="false">
      <c r="A849" s="23" t="s">
        <v>21</v>
      </c>
      <c r="B849" s="24" t="n">
        <v>12063</v>
      </c>
      <c r="C849" s="25" t="n">
        <f aca="false">VLOOKUP(B849,[1]Planilha8!$X$4:$Y$6629,2,0)</f>
        <v>2322548</v>
      </c>
      <c r="D849" s="26" t="s">
        <v>229</v>
      </c>
      <c r="E849" s="26" t="str">
        <f aca="false">VLOOKUP(B849,[1]Planilha8!$X$4:$Z$6629,3,0)</f>
        <v>CAPELANIA</v>
      </c>
      <c r="F849" s="26" t="str">
        <f aca="false">VLOOKUP(B849,[1]Planilha8!$X$4:$AD$6629,7,0)</f>
        <v>BOM</v>
      </c>
      <c r="G849" s="27" t="n">
        <v>44056</v>
      </c>
      <c r="H849" s="28" t="n">
        <v>3531.94</v>
      </c>
      <c r="I849" s="29" t="s">
        <v>23</v>
      </c>
      <c r="J849" s="30" t="s">
        <v>153</v>
      </c>
      <c r="K849" s="31" t="n">
        <v>2049868</v>
      </c>
      <c r="L849" s="32" t="n">
        <v>2020001270</v>
      </c>
      <c r="M849" s="33" t="n">
        <v>44056</v>
      </c>
      <c r="N849" s="34" t="n">
        <v>0</v>
      </c>
      <c r="O849" s="35" t="n">
        <v>0</v>
      </c>
      <c r="P849" s="36" t="n">
        <v>0</v>
      </c>
      <c r="Q849" s="37" t="n">
        <v>0</v>
      </c>
      <c r="R849" s="38" t="n">
        <v>0</v>
      </c>
      <c r="S849" s="39" t="n">
        <v>3531.94</v>
      </c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MG849" s="0"/>
      <c r="AMH849" s="0"/>
      <c r="AMI849" s="0"/>
      <c r="AMJ849" s="0"/>
    </row>
    <row r="850" s="4" customFormat="true" ht="91.85" hidden="false" customHeight="false" outlineLevel="0" collapsed="false">
      <c r="A850" s="23" t="s">
        <v>21</v>
      </c>
      <c r="B850" s="24" t="n">
        <v>12064</v>
      </c>
      <c r="C850" s="25" t="n">
        <f aca="false">VLOOKUP(B850,[1]Planilha8!$X$4:$Y$6629,2,0)</f>
        <v>2322502</v>
      </c>
      <c r="D850" s="26" t="s">
        <v>229</v>
      </c>
      <c r="E850" s="26" t="str">
        <f aca="false">VLOOKUP(B850,[1]Planilha8!$X$4:$Z$6629,3,0)</f>
        <v>DIRETORIA DE ENFERMAGEM</v>
      </c>
      <c r="F850" s="26" t="str">
        <f aca="false">VLOOKUP(B850,[1]Planilha8!$X$4:$AD$6629,7,0)</f>
        <v>BOM</v>
      </c>
      <c r="G850" s="27" t="n">
        <v>44056</v>
      </c>
      <c r="H850" s="28" t="n">
        <v>3531.94</v>
      </c>
      <c r="I850" s="29" t="s">
        <v>23</v>
      </c>
      <c r="J850" s="30" t="s">
        <v>153</v>
      </c>
      <c r="K850" s="31" t="n">
        <v>2049868</v>
      </c>
      <c r="L850" s="32" t="n">
        <v>2020001270</v>
      </c>
      <c r="M850" s="33" t="n">
        <v>44056</v>
      </c>
      <c r="N850" s="34" t="n">
        <v>0</v>
      </c>
      <c r="O850" s="35" t="n">
        <v>0</v>
      </c>
      <c r="P850" s="36" t="n">
        <v>0</v>
      </c>
      <c r="Q850" s="37" t="n">
        <v>0</v>
      </c>
      <c r="R850" s="38" t="n">
        <v>0</v>
      </c>
      <c r="S850" s="39" t="n">
        <v>3531.94</v>
      </c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MG850" s="0"/>
      <c r="AMH850" s="0"/>
      <c r="AMI850" s="0"/>
      <c r="AMJ850" s="0"/>
    </row>
    <row r="851" s="4" customFormat="true" ht="91.85" hidden="false" customHeight="false" outlineLevel="0" collapsed="false">
      <c r="A851" s="23" t="s">
        <v>21</v>
      </c>
      <c r="B851" s="24" t="n">
        <v>12065</v>
      </c>
      <c r="C851" s="25" t="n">
        <f aca="false">VLOOKUP(B851,[1]Planilha8!$X$4:$Y$6629,2,0)</f>
        <v>2322528</v>
      </c>
      <c r="D851" s="26" t="s">
        <v>229</v>
      </c>
      <c r="E851" s="26" t="str">
        <f aca="false">VLOOKUP(B851,[1]Planilha8!$X$4:$Z$6629,3,0)</f>
        <v>CENTRO CIRURGICO - SALA DE REUNIAO</v>
      </c>
      <c r="F851" s="26" t="str">
        <f aca="false">VLOOKUP(B851,[1]Planilha8!$X$4:$AD$6629,7,0)</f>
        <v>BOM</v>
      </c>
      <c r="G851" s="27" t="n">
        <v>44056</v>
      </c>
      <c r="H851" s="28" t="n">
        <v>3531.94</v>
      </c>
      <c r="I851" s="29" t="s">
        <v>23</v>
      </c>
      <c r="J851" s="30" t="s">
        <v>153</v>
      </c>
      <c r="K851" s="31" t="n">
        <v>2049868</v>
      </c>
      <c r="L851" s="32" t="n">
        <v>2020001270</v>
      </c>
      <c r="M851" s="33" t="n">
        <v>44056</v>
      </c>
      <c r="N851" s="34" t="n">
        <v>0</v>
      </c>
      <c r="O851" s="35" t="n">
        <v>0</v>
      </c>
      <c r="P851" s="36" t="n">
        <v>0</v>
      </c>
      <c r="Q851" s="37" t="n">
        <v>0</v>
      </c>
      <c r="R851" s="38" t="n">
        <v>0</v>
      </c>
      <c r="S851" s="39" t="n">
        <v>3531.94</v>
      </c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MG851" s="0"/>
      <c r="AMH851" s="0"/>
      <c r="AMI851" s="0"/>
      <c r="AMJ851" s="0"/>
    </row>
    <row r="852" s="4" customFormat="true" ht="91.85" hidden="false" customHeight="false" outlineLevel="0" collapsed="false">
      <c r="A852" s="23" t="s">
        <v>21</v>
      </c>
      <c r="B852" s="24" t="n">
        <v>12066</v>
      </c>
      <c r="C852" s="25" t="n">
        <f aca="false">VLOOKUP(B852,[1]Planilha8!$X$4:$Y$6629,2,0)</f>
        <v>2322516</v>
      </c>
      <c r="D852" s="26" t="s">
        <v>229</v>
      </c>
      <c r="E852" s="26" t="str">
        <f aca="false">VLOOKUP(B852,[1]Planilha8!$X$4:$Z$6629,3,0)</f>
        <v>AMBULATÓRIO – GERÊNCIA ALA A</v>
      </c>
      <c r="F852" s="26" t="str">
        <f aca="false">VLOOKUP(B852,[1]Planilha8!$X$4:$AD$6629,7,0)</f>
        <v>BOM</v>
      </c>
      <c r="G852" s="27" t="n">
        <v>44056</v>
      </c>
      <c r="H852" s="28" t="n">
        <v>3531.94</v>
      </c>
      <c r="I852" s="29" t="s">
        <v>23</v>
      </c>
      <c r="J852" s="30" t="s">
        <v>153</v>
      </c>
      <c r="K852" s="31" t="n">
        <v>2049868</v>
      </c>
      <c r="L852" s="32" t="n">
        <v>2020001270</v>
      </c>
      <c r="M852" s="33" t="n">
        <v>44056</v>
      </c>
      <c r="N852" s="34" t="n">
        <v>0</v>
      </c>
      <c r="O852" s="35" t="n">
        <v>0</v>
      </c>
      <c r="P852" s="36" t="n">
        <v>0</v>
      </c>
      <c r="Q852" s="37" t="n">
        <v>0</v>
      </c>
      <c r="R852" s="38" t="n">
        <v>0</v>
      </c>
      <c r="S852" s="39" t="n">
        <v>3531.94</v>
      </c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MG852" s="0"/>
      <c r="AMH852" s="0"/>
      <c r="AMI852" s="0"/>
      <c r="AMJ852" s="0"/>
    </row>
    <row r="853" s="4" customFormat="true" ht="91.85" hidden="false" customHeight="false" outlineLevel="0" collapsed="false">
      <c r="A853" s="23" t="s">
        <v>21</v>
      </c>
      <c r="B853" s="24" t="n">
        <v>12067</v>
      </c>
      <c r="C853" s="25" t="n">
        <f aca="false">VLOOKUP(B853,[1]Planilha8!$X$4:$Y$6629,2,0)</f>
        <v>2322517</v>
      </c>
      <c r="D853" s="26" t="s">
        <v>229</v>
      </c>
      <c r="E853" s="26" t="str">
        <f aca="false">VLOOKUP(B853,[1]Planilha8!$X$4:$Z$6629,3,0)</f>
        <v>AMBULATÓRIO – GERÊNCIA ENFERMAGEM ALA A</v>
      </c>
      <c r="F853" s="26" t="str">
        <f aca="false">VLOOKUP(B853,[1]Planilha8!$X$4:$AD$6629,7,0)</f>
        <v>BOM</v>
      </c>
      <c r="G853" s="27" t="n">
        <v>44056</v>
      </c>
      <c r="H853" s="28" t="n">
        <v>3531.94</v>
      </c>
      <c r="I853" s="29" t="s">
        <v>23</v>
      </c>
      <c r="J853" s="30" t="s">
        <v>153</v>
      </c>
      <c r="K853" s="31" t="n">
        <v>2049868</v>
      </c>
      <c r="L853" s="32" t="n">
        <v>2020001270</v>
      </c>
      <c r="M853" s="33" t="n">
        <v>44056</v>
      </c>
      <c r="N853" s="34" t="n">
        <v>0</v>
      </c>
      <c r="O853" s="35" t="n">
        <v>0</v>
      </c>
      <c r="P853" s="36" t="n">
        <v>0</v>
      </c>
      <c r="Q853" s="37" t="n">
        <v>0</v>
      </c>
      <c r="R853" s="38" t="n">
        <v>0</v>
      </c>
      <c r="S853" s="39" t="n">
        <v>3531.94</v>
      </c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MG853" s="0"/>
      <c r="AMH853" s="0"/>
      <c r="AMI853" s="0"/>
      <c r="AMJ853" s="0"/>
    </row>
    <row r="854" s="4" customFormat="true" ht="91.85" hidden="false" customHeight="false" outlineLevel="0" collapsed="false">
      <c r="A854" s="23" t="s">
        <v>21</v>
      </c>
      <c r="B854" s="24" t="n">
        <v>12068</v>
      </c>
      <c r="C854" s="25" t="n">
        <f aca="false">VLOOKUP(B854,[1]Planilha8!$X$4:$Y$6629,2,0)</f>
        <v>2322518</v>
      </c>
      <c r="D854" s="26" t="s">
        <v>229</v>
      </c>
      <c r="E854" s="26" t="str">
        <f aca="false">VLOOKUP(B854,[1]Planilha8!$X$4:$Z$6629,3,0)</f>
        <v>OUVIDORIA</v>
      </c>
      <c r="F854" s="26" t="str">
        <f aca="false">VLOOKUP(B854,[1]Planilha8!$X$4:$AD$6629,7,0)</f>
        <v>BOM</v>
      </c>
      <c r="G854" s="27" t="n">
        <v>44056</v>
      </c>
      <c r="H854" s="28" t="n">
        <v>3531.94</v>
      </c>
      <c r="I854" s="29" t="s">
        <v>23</v>
      </c>
      <c r="J854" s="30" t="s">
        <v>153</v>
      </c>
      <c r="K854" s="31" t="n">
        <v>2049868</v>
      </c>
      <c r="L854" s="32" t="n">
        <v>2020001270</v>
      </c>
      <c r="M854" s="33" t="n">
        <v>44056</v>
      </c>
      <c r="N854" s="34" t="n">
        <v>0</v>
      </c>
      <c r="O854" s="35" t="n">
        <v>0</v>
      </c>
      <c r="P854" s="36" t="n">
        <v>0</v>
      </c>
      <c r="Q854" s="37" t="n">
        <v>0</v>
      </c>
      <c r="R854" s="38" t="n">
        <v>0</v>
      </c>
      <c r="S854" s="39" t="n">
        <v>3531.94</v>
      </c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MG854" s="0"/>
      <c r="AMH854" s="0"/>
      <c r="AMI854" s="0"/>
      <c r="AMJ854" s="0"/>
    </row>
    <row r="855" s="4" customFormat="true" ht="91.85" hidden="false" customHeight="false" outlineLevel="0" collapsed="false">
      <c r="A855" s="23" t="s">
        <v>21</v>
      </c>
      <c r="B855" s="24" t="n">
        <v>12069</v>
      </c>
      <c r="C855" s="25" t="n">
        <f aca="false">VLOOKUP(B855,[1]Planilha8!$X$4:$Y$6629,2,0)</f>
        <v>2322519</v>
      </c>
      <c r="D855" s="26" t="s">
        <v>229</v>
      </c>
      <c r="E855" s="26" t="str">
        <f aca="false">VLOOKUP(B855,[1]Planilha8!$X$4:$Z$6629,3,0)</f>
        <v>centro cirúrgico – rpa</v>
      </c>
      <c r="F855" s="26" t="str">
        <f aca="false">VLOOKUP(B855,[1]Planilha8!$X$4:$AD$6629,7,0)</f>
        <v>BOM</v>
      </c>
      <c r="G855" s="27" t="n">
        <v>44056</v>
      </c>
      <c r="H855" s="28" t="n">
        <v>3531.94</v>
      </c>
      <c r="I855" s="29" t="s">
        <v>23</v>
      </c>
      <c r="J855" s="30" t="s">
        <v>153</v>
      </c>
      <c r="K855" s="31" t="n">
        <v>2049868</v>
      </c>
      <c r="L855" s="32" t="n">
        <v>2020001270</v>
      </c>
      <c r="M855" s="33" t="n">
        <v>44056</v>
      </c>
      <c r="N855" s="34" t="n">
        <v>0</v>
      </c>
      <c r="O855" s="35" t="n">
        <v>0</v>
      </c>
      <c r="P855" s="36" t="n">
        <v>0</v>
      </c>
      <c r="Q855" s="37" t="n">
        <v>0</v>
      </c>
      <c r="R855" s="38" t="n">
        <v>0</v>
      </c>
      <c r="S855" s="39" t="n">
        <v>3531.94</v>
      </c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MG855" s="0"/>
      <c r="AMH855" s="0"/>
      <c r="AMI855" s="0"/>
      <c r="AMJ855" s="0"/>
    </row>
    <row r="856" s="4" customFormat="true" ht="91.85" hidden="false" customHeight="false" outlineLevel="0" collapsed="false">
      <c r="A856" s="23" t="s">
        <v>21</v>
      </c>
      <c r="B856" s="24" t="n">
        <v>12070</v>
      </c>
      <c r="C856" s="25" t="n">
        <f aca="false">VLOOKUP(B856,[1]Planilha8!$X$4:$Y$6629,2,0)</f>
        <v>2322520</v>
      </c>
      <c r="D856" s="26" t="s">
        <v>229</v>
      </c>
      <c r="E856" s="26" t="str">
        <f aca="false">VLOOKUP(B856,[1]Planilha8!$X$4:$Z$6629,3,0)</f>
        <v>CHI – CENTRAL HUMANIZADA DE INTERNAÇÃO</v>
      </c>
      <c r="F856" s="26" t="str">
        <f aca="false">VLOOKUP(B856,[1]Planilha8!$X$4:$AD$6629,7,0)</f>
        <v>BOM</v>
      </c>
      <c r="G856" s="27" t="n">
        <v>44056</v>
      </c>
      <c r="H856" s="28" t="n">
        <v>3531.94</v>
      </c>
      <c r="I856" s="29" t="s">
        <v>23</v>
      </c>
      <c r="J856" s="30" t="s">
        <v>153</v>
      </c>
      <c r="K856" s="31" t="n">
        <v>2049868</v>
      </c>
      <c r="L856" s="32" t="n">
        <v>2020001270</v>
      </c>
      <c r="M856" s="33" t="n">
        <v>44056</v>
      </c>
      <c r="N856" s="34" t="n">
        <v>0</v>
      </c>
      <c r="O856" s="35" t="n">
        <v>0</v>
      </c>
      <c r="P856" s="36" t="n">
        <v>0</v>
      </c>
      <c r="Q856" s="37" t="n">
        <v>0</v>
      </c>
      <c r="R856" s="38" t="n">
        <v>0</v>
      </c>
      <c r="S856" s="39" t="n">
        <v>3531.94</v>
      </c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MG856" s="0"/>
      <c r="AMH856" s="0"/>
      <c r="AMI856" s="0"/>
      <c r="AMJ856" s="0"/>
    </row>
    <row r="857" s="4" customFormat="true" ht="91.85" hidden="false" customHeight="false" outlineLevel="0" collapsed="false">
      <c r="A857" s="23" t="s">
        <v>21</v>
      </c>
      <c r="B857" s="24" t="n">
        <v>12071</v>
      </c>
      <c r="C857" s="25" t="n">
        <f aca="false">VLOOKUP(B857,[1]Planilha8!$X$4:$Y$6629,2,0)</f>
        <v>2322521</v>
      </c>
      <c r="D857" s="26" t="s">
        <v>229</v>
      </c>
      <c r="E857" s="26" t="str">
        <f aca="false">VLOOKUP(B857,[1]Planilha8!$X$4:$Z$6629,3,0)</f>
        <v>ESCRITÓRIO DE QUALIDADE</v>
      </c>
      <c r="F857" s="26" t="str">
        <f aca="false">VLOOKUP(B857,[1]Planilha8!$X$4:$AD$6629,7,0)</f>
        <v>BOM</v>
      </c>
      <c r="G857" s="27" t="n">
        <v>44056</v>
      </c>
      <c r="H857" s="28" t="n">
        <v>3531.94</v>
      </c>
      <c r="I857" s="29" t="s">
        <v>23</v>
      </c>
      <c r="J857" s="30" t="s">
        <v>153</v>
      </c>
      <c r="K857" s="31" t="n">
        <v>2049868</v>
      </c>
      <c r="L857" s="32" t="n">
        <v>2020001270</v>
      </c>
      <c r="M857" s="33" t="n">
        <v>44056</v>
      </c>
      <c r="N857" s="34" t="n">
        <v>0</v>
      </c>
      <c r="O857" s="35" t="n">
        <v>0</v>
      </c>
      <c r="P857" s="36" t="n">
        <v>0</v>
      </c>
      <c r="Q857" s="37" t="n">
        <v>0</v>
      </c>
      <c r="R857" s="38" t="n">
        <v>0</v>
      </c>
      <c r="S857" s="39" t="n">
        <v>3531.94</v>
      </c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MG857" s="0"/>
      <c r="AMH857" s="0"/>
      <c r="AMI857" s="0"/>
      <c r="AMJ857" s="0"/>
    </row>
    <row r="858" s="4" customFormat="true" ht="91.85" hidden="false" customHeight="false" outlineLevel="0" collapsed="false">
      <c r="A858" s="23" t="s">
        <v>21</v>
      </c>
      <c r="B858" s="24" t="n">
        <v>12072</v>
      </c>
      <c r="C858" s="25" t="n">
        <f aca="false">VLOOKUP(B858,[1]Planilha8!$X$4:$Y$6629,2,0)</f>
        <v>2322522</v>
      </c>
      <c r="D858" s="26" t="s">
        <v>229</v>
      </c>
      <c r="E858" s="26" t="str">
        <f aca="false">VLOOKUP(B858,[1]Planilha8!$X$4:$Z$6629,3,0)</f>
        <v>CCIH</v>
      </c>
      <c r="F858" s="26" t="str">
        <f aca="false">VLOOKUP(B858,[1]Planilha8!$X$4:$AD$6629,7,0)</f>
        <v>BOM</v>
      </c>
      <c r="G858" s="27" t="n">
        <v>44056</v>
      </c>
      <c r="H858" s="28" t="n">
        <v>3531.94</v>
      </c>
      <c r="I858" s="29" t="s">
        <v>23</v>
      </c>
      <c r="J858" s="30" t="s">
        <v>153</v>
      </c>
      <c r="K858" s="31" t="n">
        <v>2049868</v>
      </c>
      <c r="L858" s="32" t="n">
        <v>2020001270</v>
      </c>
      <c r="M858" s="33" t="n">
        <v>44056</v>
      </c>
      <c r="N858" s="34" t="n">
        <v>0</v>
      </c>
      <c r="O858" s="35" t="n">
        <v>0</v>
      </c>
      <c r="P858" s="36" t="n">
        <v>0</v>
      </c>
      <c r="Q858" s="37" t="n">
        <v>0</v>
      </c>
      <c r="R858" s="38" t="n">
        <v>0</v>
      </c>
      <c r="S858" s="39" t="n">
        <v>3531.94</v>
      </c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MG858" s="0"/>
      <c r="AMH858" s="0"/>
      <c r="AMI858" s="0"/>
      <c r="AMJ858" s="0"/>
    </row>
    <row r="859" s="4" customFormat="true" ht="91.85" hidden="false" customHeight="false" outlineLevel="0" collapsed="false">
      <c r="A859" s="23" t="s">
        <v>21</v>
      </c>
      <c r="B859" s="24" t="n">
        <v>12073</v>
      </c>
      <c r="C859" s="25" t="n">
        <f aca="false">VLOOKUP(B859,[1]Planilha8!$X$4:$Y$6629,2,0)</f>
        <v>2322523</v>
      </c>
      <c r="D859" s="26" t="s">
        <v>229</v>
      </c>
      <c r="E859" s="26" t="str">
        <f aca="false">VLOOKUP(B859,[1]Planilha8!$X$4:$Z$6629,3,0)</f>
        <v>FATURAMENTO</v>
      </c>
      <c r="F859" s="26" t="str">
        <f aca="false">VLOOKUP(B859,[1]Planilha8!$X$4:$AD$6629,7,0)</f>
        <v>BOM</v>
      </c>
      <c r="G859" s="27" t="n">
        <v>44056</v>
      </c>
      <c r="H859" s="28" t="n">
        <v>3531.94</v>
      </c>
      <c r="I859" s="29" t="s">
        <v>23</v>
      </c>
      <c r="J859" s="30" t="s">
        <v>153</v>
      </c>
      <c r="K859" s="31" t="n">
        <v>2049868</v>
      </c>
      <c r="L859" s="32" t="n">
        <v>2020001270</v>
      </c>
      <c r="M859" s="33" t="n">
        <v>44056</v>
      </c>
      <c r="N859" s="34" t="n">
        <v>0</v>
      </c>
      <c r="O859" s="35" t="n">
        <v>0</v>
      </c>
      <c r="P859" s="36" t="n">
        <v>0</v>
      </c>
      <c r="Q859" s="37" t="n">
        <v>0</v>
      </c>
      <c r="R859" s="38" t="n">
        <v>0</v>
      </c>
      <c r="S859" s="39" t="n">
        <v>3531.94</v>
      </c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MG859" s="0"/>
      <c r="AMH859" s="0"/>
      <c r="AMI859" s="0"/>
      <c r="AMJ859" s="0"/>
    </row>
    <row r="860" s="4" customFormat="true" ht="91.85" hidden="false" customHeight="false" outlineLevel="0" collapsed="false">
      <c r="A860" s="23" t="s">
        <v>21</v>
      </c>
      <c r="B860" s="24" t="n">
        <v>12074</v>
      </c>
      <c r="C860" s="25" t="n">
        <f aca="false">VLOOKUP(B860,[1]Planilha8!$X$4:$Y$6629,2,0)</f>
        <v>2322524</v>
      </c>
      <c r="D860" s="26" t="s">
        <v>229</v>
      </c>
      <c r="E860" s="26" t="str">
        <f aca="false">VLOOKUP(B860,[1]Planilha8!$X$4:$Z$6629,3,0)</f>
        <v>CCIH</v>
      </c>
      <c r="F860" s="26" t="str">
        <f aca="false">VLOOKUP(B860,[1]Planilha8!$X$4:$AD$6629,7,0)</f>
        <v>BOM</v>
      </c>
      <c r="G860" s="27" t="n">
        <v>44056</v>
      </c>
      <c r="H860" s="28" t="n">
        <v>3531.94</v>
      </c>
      <c r="I860" s="29" t="s">
        <v>23</v>
      </c>
      <c r="J860" s="30" t="s">
        <v>153</v>
      </c>
      <c r="K860" s="31" t="n">
        <v>2049868</v>
      </c>
      <c r="L860" s="32" t="n">
        <v>2020001270</v>
      </c>
      <c r="M860" s="33" t="n">
        <v>44056</v>
      </c>
      <c r="N860" s="34" t="n">
        <v>0</v>
      </c>
      <c r="O860" s="35" t="n">
        <v>0</v>
      </c>
      <c r="P860" s="36" t="n">
        <v>0</v>
      </c>
      <c r="Q860" s="37" t="n">
        <v>0</v>
      </c>
      <c r="R860" s="38" t="n">
        <v>0</v>
      </c>
      <c r="S860" s="39" t="n">
        <v>3531.94</v>
      </c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MG860" s="0"/>
      <c r="AMH860" s="0"/>
      <c r="AMI860" s="0"/>
      <c r="AMJ860" s="0"/>
    </row>
    <row r="861" s="4" customFormat="true" ht="91.85" hidden="false" customHeight="false" outlineLevel="0" collapsed="false">
      <c r="A861" s="23" t="s">
        <v>21</v>
      </c>
      <c r="B861" s="24" t="n">
        <v>12075</v>
      </c>
      <c r="C861" s="25" t="n">
        <f aca="false">VLOOKUP(B861,[1]Planilha8!$X$4:$Y$6629,2,0)</f>
        <v>2322525</v>
      </c>
      <c r="D861" s="26" t="s">
        <v>229</v>
      </c>
      <c r="E861" s="26" t="str">
        <f aca="false">VLOOKUP(B861,[1]Planilha8!$X$4:$Z$6629,3,0)</f>
        <v>CCIH</v>
      </c>
      <c r="F861" s="26" t="str">
        <f aca="false">VLOOKUP(B861,[1]Planilha8!$X$4:$AD$6629,7,0)</f>
        <v>BOM</v>
      </c>
      <c r="G861" s="27" t="n">
        <v>44056</v>
      </c>
      <c r="H861" s="28" t="n">
        <v>3531.94</v>
      </c>
      <c r="I861" s="29" t="s">
        <v>23</v>
      </c>
      <c r="J861" s="30" t="s">
        <v>153</v>
      </c>
      <c r="K861" s="31" t="n">
        <v>2049868</v>
      </c>
      <c r="L861" s="32" t="n">
        <v>2020001270</v>
      </c>
      <c r="M861" s="33" t="n">
        <v>44056</v>
      </c>
      <c r="N861" s="34" t="n">
        <v>0</v>
      </c>
      <c r="O861" s="35" t="n">
        <v>0</v>
      </c>
      <c r="P861" s="36" t="n">
        <v>0</v>
      </c>
      <c r="Q861" s="37" t="n">
        <v>0</v>
      </c>
      <c r="R861" s="38" t="n">
        <v>0</v>
      </c>
      <c r="S861" s="39" t="n">
        <v>3531.94</v>
      </c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MG861" s="0"/>
      <c r="AMH861" s="0"/>
      <c r="AMI861" s="0"/>
      <c r="AMJ861" s="0"/>
    </row>
    <row r="862" s="4" customFormat="true" ht="91.85" hidden="false" customHeight="false" outlineLevel="0" collapsed="false">
      <c r="A862" s="23" t="s">
        <v>21</v>
      </c>
      <c r="B862" s="24" t="n">
        <v>12076</v>
      </c>
      <c r="C862" s="25" t="n">
        <f aca="false">VLOOKUP(B862,[1]Planilha8!$X$4:$Y$6629,2,0)</f>
        <v>2322526</v>
      </c>
      <c r="D862" s="26" t="s">
        <v>229</v>
      </c>
      <c r="E862" s="26" t="str">
        <f aca="false">VLOOKUP(B862,[1]Planilha8!$X$4:$Z$6629,3,0)</f>
        <v>TRANSPLANTE</v>
      </c>
      <c r="F862" s="26" t="str">
        <f aca="false">VLOOKUP(B862,[1]Planilha8!$X$4:$AD$6629,7,0)</f>
        <v>BOM</v>
      </c>
      <c r="G862" s="27" t="n">
        <v>44056</v>
      </c>
      <c r="H862" s="28" t="n">
        <v>3531.94</v>
      </c>
      <c r="I862" s="29" t="s">
        <v>23</v>
      </c>
      <c r="J862" s="30" t="s">
        <v>153</v>
      </c>
      <c r="K862" s="31" t="n">
        <v>2049868</v>
      </c>
      <c r="L862" s="32" t="n">
        <v>2020001270</v>
      </c>
      <c r="M862" s="33" t="n">
        <v>44056</v>
      </c>
      <c r="N862" s="34" t="n">
        <v>0</v>
      </c>
      <c r="O862" s="35" t="n">
        <v>0</v>
      </c>
      <c r="P862" s="36" t="n">
        <v>0</v>
      </c>
      <c r="Q862" s="37" t="n">
        <v>0</v>
      </c>
      <c r="R862" s="38" t="n">
        <v>0</v>
      </c>
      <c r="S862" s="39" t="n">
        <v>3531.94</v>
      </c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MG862" s="0"/>
      <c r="AMH862" s="0"/>
      <c r="AMI862" s="0"/>
      <c r="AMJ862" s="0"/>
    </row>
    <row r="863" s="4" customFormat="true" ht="91.85" hidden="false" customHeight="false" outlineLevel="0" collapsed="false">
      <c r="A863" s="23" t="s">
        <v>21</v>
      </c>
      <c r="B863" s="24" t="n">
        <v>12077</v>
      </c>
      <c r="C863" s="25" t="n">
        <f aca="false">VLOOKUP(B863,[1]Planilha8!$X$4:$Y$6629,2,0)</f>
        <v>2322527</v>
      </c>
      <c r="D863" s="26" t="s">
        <v>229</v>
      </c>
      <c r="E863" s="26" t="str">
        <f aca="false">VLOOKUP(B863,[1]Planilha8!$X$4:$Z$6629,3,0)</f>
        <v>CLÍNICA MÉDICA   ALA 2 –  GERÊNCIA  DE  ENFERMAGEM</v>
      </c>
      <c r="F863" s="26" t="str">
        <f aca="false">VLOOKUP(B863,[1]Planilha8!$X$4:$AD$6629,7,0)</f>
        <v>BOM</v>
      </c>
      <c r="G863" s="27" t="n">
        <v>44056</v>
      </c>
      <c r="H863" s="28" t="n">
        <v>3531.94</v>
      </c>
      <c r="I863" s="29" t="s">
        <v>23</v>
      </c>
      <c r="J863" s="30" t="s">
        <v>153</v>
      </c>
      <c r="K863" s="31" t="n">
        <v>2049868</v>
      </c>
      <c r="L863" s="32" t="n">
        <v>2020001270</v>
      </c>
      <c r="M863" s="33" t="n">
        <v>44056</v>
      </c>
      <c r="N863" s="34" t="n">
        <v>0</v>
      </c>
      <c r="O863" s="35" t="n">
        <v>0</v>
      </c>
      <c r="P863" s="36" t="n">
        <v>0</v>
      </c>
      <c r="Q863" s="37" t="n">
        <v>0</v>
      </c>
      <c r="R863" s="38" t="n">
        <v>0</v>
      </c>
      <c r="S863" s="39" t="n">
        <v>3531.94</v>
      </c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MG863" s="0"/>
      <c r="AMH863" s="0"/>
      <c r="AMI863" s="0"/>
      <c r="AMJ863" s="0"/>
    </row>
    <row r="864" s="4" customFormat="true" ht="91.85" hidden="false" customHeight="false" outlineLevel="0" collapsed="false">
      <c r="A864" s="23" t="s">
        <v>21</v>
      </c>
      <c r="B864" s="24" t="n">
        <v>12078</v>
      </c>
      <c r="C864" s="25" t="n">
        <f aca="false">VLOOKUP(B864,[1]Planilha8!$X$4:$Y$6629,2,0)</f>
        <v>2322549</v>
      </c>
      <c r="D864" s="26" t="s">
        <v>229</v>
      </c>
      <c r="E864" s="26" t="str">
        <f aca="false">VLOOKUP(B864,[1]Planilha8!$X$4:$Z$6629,3,0)</f>
        <v>AMBULATÓRIO – RECEPÇÃO GUICHÊ 03</v>
      </c>
      <c r="F864" s="26" t="str">
        <f aca="false">VLOOKUP(B864,[1]Planilha8!$X$4:$AD$6629,7,0)</f>
        <v>BOM</v>
      </c>
      <c r="G864" s="27" t="n">
        <v>44056</v>
      </c>
      <c r="H864" s="28" t="n">
        <v>3531.94</v>
      </c>
      <c r="I864" s="29" t="s">
        <v>23</v>
      </c>
      <c r="J864" s="30" t="s">
        <v>153</v>
      </c>
      <c r="K864" s="31" t="n">
        <v>2049868</v>
      </c>
      <c r="L864" s="32" t="n">
        <v>2020001270</v>
      </c>
      <c r="M864" s="33" t="n">
        <v>44056</v>
      </c>
      <c r="N864" s="34" t="n">
        <v>0</v>
      </c>
      <c r="O864" s="35" t="n">
        <v>0</v>
      </c>
      <c r="P864" s="36" t="n">
        <v>0</v>
      </c>
      <c r="Q864" s="37" t="n">
        <v>0</v>
      </c>
      <c r="R864" s="38" t="n">
        <v>0</v>
      </c>
      <c r="S864" s="39" t="n">
        <v>3531.94</v>
      </c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MG864" s="0"/>
      <c r="AMH864" s="0"/>
      <c r="AMI864" s="0"/>
      <c r="AMJ864" s="0"/>
    </row>
    <row r="865" s="4" customFormat="true" ht="91.85" hidden="false" customHeight="false" outlineLevel="0" collapsed="false">
      <c r="A865" s="23" t="s">
        <v>21</v>
      </c>
      <c r="B865" s="24" t="n">
        <v>12079</v>
      </c>
      <c r="C865" s="25" t="n">
        <f aca="false">VLOOKUP(B865,[1]Planilha8!$X$4:$Y$6629,2,0)</f>
        <v>2322529</v>
      </c>
      <c r="D865" s="26" t="s">
        <v>229</v>
      </c>
      <c r="E865" s="26" t="str">
        <f aca="false">VLOOKUP(B865,[1]Planilha8!$X$4:$Z$6629,3,0)</f>
        <v>AMBULATÓRIO – RECEPÇÃO GUICHÊ 09</v>
      </c>
      <c r="F865" s="26" t="str">
        <f aca="false">VLOOKUP(B865,[1]Planilha8!$X$4:$AD$6629,7,0)</f>
        <v>BOM</v>
      </c>
      <c r="G865" s="27" t="n">
        <v>44056</v>
      </c>
      <c r="H865" s="28" t="n">
        <v>3531.94</v>
      </c>
      <c r="I865" s="29" t="s">
        <v>23</v>
      </c>
      <c r="J865" s="30" t="s">
        <v>153</v>
      </c>
      <c r="K865" s="31" t="n">
        <v>2049868</v>
      </c>
      <c r="L865" s="32" t="n">
        <v>2020001270</v>
      </c>
      <c r="M865" s="33" t="n">
        <v>44056</v>
      </c>
      <c r="N865" s="34" t="n">
        <v>0</v>
      </c>
      <c r="O865" s="35" t="n">
        <v>0</v>
      </c>
      <c r="P865" s="36" t="n">
        <v>0</v>
      </c>
      <c r="Q865" s="37" t="n">
        <v>0</v>
      </c>
      <c r="R865" s="38" t="n">
        <v>0</v>
      </c>
      <c r="S865" s="39" t="n">
        <v>3531.94</v>
      </c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MG865" s="0"/>
      <c r="AMH865" s="0"/>
      <c r="AMI865" s="0"/>
      <c r="AMJ865" s="0"/>
    </row>
    <row r="866" s="4" customFormat="true" ht="91.85" hidden="false" customHeight="false" outlineLevel="0" collapsed="false">
      <c r="A866" s="23" t="s">
        <v>21</v>
      </c>
      <c r="B866" s="24" t="n">
        <v>12080</v>
      </c>
      <c r="C866" s="25" t="n">
        <f aca="false">VLOOKUP(B866,[1]Planilha8!$X$4:$Y$6629,2,0)</f>
        <v>2322530</v>
      </c>
      <c r="D866" s="26" t="s">
        <v>229</v>
      </c>
      <c r="E866" s="26" t="str">
        <f aca="false">VLOOKUP(B866,[1]Planilha8!$X$4:$Z$6629,3,0)</f>
        <v>AMBULATÓRIO – RECEPÇÃO GUICHÊ 05</v>
      </c>
      <c r="F866" s="26" t="str">
        <f aca="false">VLOOKUP(B866,[1]Planilha8!$X$4:$AD$6629,7,0)</f>
        <v>BOM</v>
      </c>
      <c r="G866" s="27" t="n">
        <v>44056</v>
      </c>
      <c r="H866" s="28" t="n">
        <v>3531.94</v>
      </c>
      <c r="I866" s="29" t="s">
        <v>23</v>
      </c>
      <c r="J866" s="30" t="s">
        <v>153</v>
      </c>
      <c r="K866" s="31" t="n">
        <v>2049868</v>
      </c>
      <c r="L866" s="32" t="n">
        <v>2020001270</v>
      </c>
      <c r="M866" s="33" t="n">
        <v>44056</v>
      </c>
      <c r="N866" s="34" t="n">
        <v>0</v>
      </c>
      <c r="O866" s="35" t="n">
        <v>0</v>
      </c>
      <c r="P866" s="36" t="n">
        <v>0</v>
      </c>
      <c r="Q866" s="37" t="n">
        <v>0</v>
      </c>
      <c r="R866" s="38" t="n">
        <v>0</v>
      </c>
      <c r="S866" s="39" t="n">
        <v>3531.94</v>
      </c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MG866" s="0"/>
      <c r="AMH866" s="0"/>
      <c r="AMI866" s="0"/>
      <c r="AMJ866" s="0"/>
    </row>
    <row r="867" s="4" customFormat="true" ht="91.85" hidden="false" customHeight="false" outlineLevel="0" collapsed="false">
      <c r="A867" s="23" t="s">
        <v>21</v>
      </c>
      <c r="B867" s="24" t="n">
        <v>12081</v>
      </c>
      <c r="C867" s="25" t="n">
        <f aca="false">VLOOKUP(B867,[1]Planilha8!$X$4:$Y$6629,2,0)</f>
        <v>2322531</v>
      </c>
      <c r="D867" s="26" t="s">
        <v>229</v>
      </c>
      <c r="E867" s="26" t="str">
        <f aca="false">VLOOKUP(B867,[1]Planilha8!$X$4:$Z$6629,3,0)</f>
        <v>AMBULATÓRIO – RECEPÇÃO</v>
      </c>
      <c r="F867" s="26" t="str">
        <f aca="false">VLOOKUP(B867,[1]Planilha8!$X$4:$AD$6629,7,0)</f>
        <v>BOM</v>
      </c>
      <c r="G867" s="27" t="n">
        <v>44056</v>
      </c>
      <c r="H867" s="28" t="n">
        <v>3531.94</v>
      </c>
      <c r="I867" s="29" t="s">
        <v>23</v>
      </c>
      <c r="J867" s="30" t="s">
        <v>153</v>
      </c>
      <c r="K867" s="31" t="n">
        <v>2049868</v>
      </c>
      <c r="L867" s="32" t="n">
        <v>2020001270</v>
      </c>
      <c r="M867" s="33" t="n">
        <v>44056</v>
      </c>
      <c r="N867" s="34" t="n">
        <v>0</v>
      </c>
      <c r="O867" s="35" t="n">
        <v>0</v>
      </c>
      <c r="P867" s="36" t="n">
        <v>0</v>
      </c>
      <c r="Q867" s="37" t="n">
        <v>0</v>
      </c>
      <c r="R867" s="38" t="n">
        <v>0</v>
      </c>
      <c r="S867" s="39" t="n">
        <v>3531.94</v>
      </c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MG867" s="0"/>
      <c r="AMH867" s="0"/>
      <c r="AMI867" s="0"/>
      <c r="AMJ867" s="0"/>
    </row>
    <row r="868" s="4" customFormat="true" ht="91.85" hidden="false" customHeight="false" outlineLevel="0" collapsed="false">
      <c r="A868" s="23" t="s">
        <v>21</v>
      </c>
      <c r="B868" s="24" t="n">
        <v>12082</v>
      </c>
      <c r="C868" s="25" t="n">
        <f aca="false">VLOOKUP(B868,[1]Planilha8!$X$4:$Y$6629,2,0)</f>
        <v>2322532</v>
      </c>
      <c r="D868" s="26" t="s">
        <v>229</v>
      </c>
      <c r="E868" s="26" t="str">
        <f aca="false">VLOOKUP(B868,[1]Planilha8!$X$4:$Z$6629,3,0)</f>
        <v>FATURAMENTO</v>
      </c>
      <c r="F868" s="26" t="str">
        <f aca="false">VLOOKUP(B868,[1]Planilha8!$X$4:$AD$6629,7,0)</f>
        <v>BOM</v>
      </c>
      <c r="G868" s="27" t="n">
        <v>44056</v>
      </c>
      <c r="H868" s="28" t="n">
        <v>3531.94</v>
      </c>
      <c r="I868" s="29" t="s">
        <v>23</v>
      </c>
      <c r="J868" s="30" t="s">
        <v>153</v>
      </c>
      <c r="K868" s="31" t="n">
        <v>2049868</v>
      </c>
      <c r="L868" s="32" t="n">
        <v>2020001270</v>
      </c>
      <c r="M868" s="33" t="n">
        <v>44056</v>
      </c>
      <c r="N868" s="34" t="n">
        <v>0</v>
      </c>
      <c r="O868" s="35" t="n">
        <v>0</v>
      </c>
      <c r="P868" s="36" t="n">
        <v>0</v>
      </c>
      <c r="Q868" s="37" t="n">
        <v>0</v>
      </c>
      <c r="R868" s="38" t="n">
        <v>0</v>
      </c>
      <c r="S868" s="39" t="n">
        <v>3531.94</v>
      </c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MG868" s="0"/>
      <c r="AMH868" s="0"/>
      <c r="AMI868" s="0"/>
      <c r="AMJ868" s="0"/>
    </row>
    <row r="869" s="4" customFormat="true" ht="91.85" hidden="false" customHeight="false" outlineLevel="0" collapsed="false">
      <c r="A869" s="23" t="s">
        <v>21</v>
      </c>
      <c r="B869" s="24" t="n">
        <v>12083</v>
      </c>
      <c r="C869" s="25" t="n">
        <f aca="false">VLOOKUP(B869,[1]Planilha8!$X$4:$Y$6629,2,0)</f>
        <v>2322533</v>
      </c>
      <c r="D869" s="26" t="s">
        <v>229</v>
      </c>
      <c r="E869" s="26" t="str">
        <f aca="false">VLOOKUP(B869,[1]Planilha8!$X$4:$Z$6629,3,0)</f>
        <v>AMBULATÓRIO – RECEPÇÃO GUICHÊ 06</v>
      </c>
      <c r="F869" s="26" t="str">
        <f aca="false">VLOOKUP(B869,[1]Planilha8!$X$4:$AD$6629,7,0)</f>
        <v>BOM</v>
      </c>
      <c r="G869" s="27" t="n">
        <v>44056</v>
      </c>
      <c r="H869" s="28" t="n">
        <v>3531.94</v>
      </c>
      <c r="I869" s="29" t="s">
        <v>23</v>
      </c>
      <c r="J869" s="30" t="s">
        <v>153</v>
      </c>
      <c r="K869" s="31" t="n">
        <v>2049868</v>
      </c>
      <c r="L869" s="32" t="n">
        <v>2020001270</v>
      </c>
      <c r="M869" s="33" t="n">
        <v>44056</v>
      </c>
      <c r="N869" s="34" t="n">
        <v>0</v>
      </c>
      <c r="O869" s="35" t="n">
        <v>0</v>
      </c>
      <c r="P869" s="36" t="n">
        <v>0</v>
      </c>
      <c r="Q869" s="37" t="n">
        <v>0</v>
      </c>
      <c r="R869" s="38" t="n">
        <v>0</v>
      </c>
      <c r="S869" s="39" t="n">
        <v>3531.94</v>
      </c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MG869" s="0"/>
      <c r="AMH869" s="0"/>
      <c r="AMI869" s="0"/>
      <c r="AMJ869" s="0"/>
    </row>
    <row r="870" s="4" customFormat="true" ht="91.85" hidden="false" customHeight="false" outlineLevel="0" collapsed="false">
      <c r="A870" s="23" t="s">
        <v>21</v>
      </c>
      <c r="B870" s="24" t="n">
        <v>12084</v>
      </c>
      <c r="C870" s="25" t="n">
        <f aca="false">VLOOKUP(B870,[1]Planilha8!$X$4:$Y$6629,2,0)</f>
        <v>2322534</v>
      </c>
      <c r="D870" s="26" t="s">
        <v>229</v>
      </c>
      <c r="E870" s="26" t="str">
        <f aca="false">VLOOKUP(B870,[1]Planilha8!$X$4:$Z$6629,3,0)</f>
        <v>CHI – GUARDA VOLUMES</v>
      </c>
      <c r="F870" s="26" t="str">
        <f aca="false">VLOOKUP(B870,[1]Planilha8!$X$4:$AD$6629,7,0)</f>
        <v>BOM</v>
      </c>
      <c r="G870" s="27" t="n">
        <v>44056</v>
      </c>
      <c r="H870" s="28" t="n">
        <v>3531.94</v>
      </c>
      <c r="I870" s="29" t="s">
        <v>23</v>
      </c>
      <c r="J870" s="30" t="s">
        <v>153</v>
      </c>
      <c r="K870" s="31" t="n">
        <v>2049868</v>
      </c>
      <c r="L870" s="32" t="n">
        <v>2020001270</v>
      </c>
      <c r="M870" s="33" t="n">
        <v>44056</v>
      </c>
      <c r="N870" s="34" t="n">
        <v>0</v>
      </c>
      <c r="O870" s="35" t="n">
        <v>0</v>
      </c>
      <c r="P870" s="36" t="n">
        <v>0</v>
      </c>
      <c r="Q870" s="37" t="n">
        <v>0</v>
      </c>
      <c r="R870" s="38" t="n">
        <v>0</v>
      </c>
      <c r="S870" s="39" t="n">
        <v>3531.94</v>
      </c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MG870" s="0"/>
      <c r="AMH870" s="0"/>
      <c r="AMI870" s="0"/>
      <c r="AMJ870" s="0"/>
    </row>
    <row r="871" s="4" customFormat="true" ht="91.85" hidden="false" customHeight="false" outlineLevel="0" collapsed="false">
      <c r="A871" s="23" t="s">
        <v>21</v>
      </c>
      <c r="B871" s="24" t="n">
        <v>12085</v>
      </c>
      <c r="C871" s="25" t="n">
        <f aca="false">VLOOKUP(B871,[1]Planilha8!$X$4:$Y$6629,2,0)</f>
        <v>2322535</v>
      </c>
      <c r="D871" s="26" t="s">
        <v>229</v>
      </c>
      <c r="E871" s="26" t="str">
        <f aca="false">VLOOKUP(B871,[1]Planilha8!$X$4:$Z$6629,3,0)</f>
        <v>ALMOXARIFADO</v>
      </c>
      <c r="F871" s="26" t="str">
        <f aca="false">VLOOKUP(B871,[1]Planilha8!$X$4:$AD$6629,7,0)</f>
        <v>BOM</v>
      </c>
      <c r="G871" s="27" t="n">
        <v>44056</v>
      </c>
      <c r="H871" s="28" t="n">
        <v>3531.94</v>
      </c>
      <c r="I871" s="29" t="s">
        <v>23</v>
      </c>
      <c r="J871" s="30" t="s">
        <v>153</v>
      </c>
      <c r="K871" s="31" t="n">
        <v>2049868</v>
      </c>
      <c r="L871" s="32" t="n">
        <v>2020001270</v>
      </c>
      <c r="M871" s="33" t="n">
        <v>44056</v>
      </c>
      <c r="N871" s="34" t="n">
        <v>0</v>
      </c>
      <c r="O871" s="35" t="n">
        <v>0</v>
      </c>
      <c r="P871" s="36" t="n">
        <v>0</v>
      </c>
      <c r="Q871" s="37" t="n">
        <v>0</v>
      </c>
      <c r="R871" s="38" t="n">
        <v>0</v>
      </c>
      <c r="S871" s="39" t="n">
        <v>3531.94</v>
      </c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MG871" s="0"/>
      <c r="AMH871" s="0"/>
      <c r="AMI871" s="0"/>
      <c r="AMJ871" s="0"/>
    </row>
    <row r="872" s="4" customFormat="true" ht="91.85" hidden="false" customHeight="false" outlineLevel="0" collapsed="false">
      <c r="A872" s="23" t="s">
        <v>21</v>
      </c>
      <c r="B872" s="24" t="n">
        <v>12086</v>
      </c>
      <c r="C872" s="25" t="n">
        <f aca="false">VLOOKUP(B872,[1]Planilha8!$X$4:$Y$6629,2,0)</f>
        <v>2322536</v>
      </c>
      <c r="D872" s="26" t="s">
        <v>229</v>
      </c>
      <c r="E872" s="26" t="str">
        <f aca="false">VLOOKUP(B872,[1]Planilha8!$X$4:$Z$6629,3,0)</f>
        <v>CENTRO CIRÚRGICO – FARMÁCIA</v>
      </c>
      <c r="F872" s="26" t="str">
        <f aca="false">VLOOKUP(B872,[1]Planilha8!$X$4:$AD$6629,7,0)</f>
        <v>BOM</v>
      </c>
      <c r="G872" s="27" t="n">
        <v>44056</v>
      </c>
      <c r="H872" s="28" t="n">
        <v>3531.94</v>
      </c>
      <c r="I872" s="29" t="s">
        <v>23</v>
      </c>
      <c r="J872" s="30" t="s">
        <v>153</v>
      </c>
      <c r="K872" s="31" t="n">
        <v>2049868</v>
      </c>
      <c r="L872" s="32" t="n">
        <v>2020001270</v>
      </c>
      <c r="M872" s="33" t="n">
        <v>44056</v>
      </c>
      <c r="N872" s="34" t="n">
        <v>0</v>
      </c>
      <c r="O872" s="35" t="n">
        <v>0</v>
      </c>
      <c r="P872" s="36" t="n">
        <v>0</v>
      </c>
      <c r="Q872" s="37" t="n">
        <v>0</v>
      </c>
      <c r="R872" s="38" t="n">
        <v>0</v>
      </c>
      <c r="S872" s="39" t="n">
        <v>3531.94</v>
      </c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MG872" s="0"/>
      <c r="AMH872" s="0"/>
      <c r="AMI872" s="0"/>
      <c r="AMJ872" s="0"/>
    </row>
    <row r="873" s="4" customFormat="true" ht="91.85" hidden="false" customHeight="false" outlineLevel="0" collapsed="false">
      <c r="A873" s="23" t="s">
        <v>21</v>
      </c>
      <c r="B873" s="24" t="n">
        <v>12087</v>
      </c>
      <c r="C873" s="25" t="n">
        <f aca="false">VLOOKUP(B873,[1]Planilha8!$X$4:$Y$6629,2,0)</f>
        <v>2322537</v>
      </c>
      <c r="D873" s="26" t="s">
        <v>229</v>
      </c>
      <c r="E873" s="26" t="str">
        <f aca="false">VLOOKUP(B873,[1]Planilha8!$X$4:$Z$6629,3,0)</f>
        <v>GERÊNCIA DE DESENVOLVIMENTO DE PESSOAS</v>
      </c>
      <c r="F873" s="26" t="str">
        <f aca="false">VLOOKUP(B873,[1]Planilha8!$X$4:$AD$6629,7,0)</f>
        <v>BOM</v>
      </c>
      <c r="G873" s="27" t="n">
        <v>44056</v>
      </c>
      <c r="H873" s="28" t="n">
        <v>3531.94</v>
      </c>
      <c r="I873" s="29" t="s">
        <v>23</v>
      </c>
      <c r="J873" s="30" t="s">
        <v>153</v>
      </c>
      <c r="K873" s="31" t="n">
        <v>2049868</v>
      </c>
      <c r="L873" s="32" t="n">
        <v>2020001270</v>
      </c>
      <c r="M873" s="33" t="n">
        <v>44056</v>
      </c>
      <c r="N873" s="34" t="n">
        <v>0</v>
      </c>
      <c r="O873" s="35" t="n">
        <v>0</v>
      </c>
      <c r="P873" s="36" t="n">
        <v>0</v>
      </c>
      <c r="Q873" s="37" t="n">
        <v>0</v>
      </c>
      <c r="R873" s="38" t="n">
        <v>0</v>
      </c>
      <c r="S873" s="39" t="n">
        <v>3531.94</v>
      </c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MG873" s="0"/>
      <c r="AMH873" s="0"/>
      <c r="AMI873" s="0"/>
      <c r="AMJ873" s="0"/>
    </row>
    <row r="874" s="4" customFormat="true" ht="91.85" hidden="false" customHeight="false" outlineLevel="0" collapsed="false">
      <c r="A874" s="23" t="s">
        <v>21</v>
      </c>
      <c r="B874" s="24" t="n">
        <v>12088</v>
      </c>
      <c r="C874" s="25" t="n">
        <f aca="false">VLOOKUP(B874,[1]Planilha8!$X$4:$Y$6629,2,0)</f>
        <v>2322538</v>
      </c>
      <c r="D874" s="26" t="s">
        <v>229</v>
      </c>
      <c r="E874" s="26" t="str">
        <f aca="false">VLOOKUP(B874,[1]Planilha8!$X$4:$Z$6629,3,0)</f>
        <v>HEMODIALISE / DIÁLISE</v>
      </c>
      <c r="F874" s="26" t="str">
        <f aca="false">VLOOKUP(B874,[1]Planilha8!$X$4:$AD$6629,7,0)</f>
        <v>BOM</v>
      </c>
      <c r="G874" s="27" t="n">
        <v>44056</v>
      </c>
      <c r="H874" s="28" t="n">
        <v>3531.94</v>
      </c>
      <c r="I874" s="29" t="s">
        <v>23</v>
      </c>
      <c r="J874" s="30" t="s">
        <v>153</v>
      </c>
      <c r="K874" s="31" t="n">
        <v>2049868</v>
      </c>
      <c r="L874" s="32" t="n">
        <v>2020001270</v>
      </c>
      <c r="M874" s="33" t="n">
        <v>44056</v>
      </c>
      <c r="N874" s="34" t="n">
        <v>0</v>
      </c>
      <c r="O874" s="35" t="n">
        <v>0</v>
      </c>
      <c r="P874" s="36" t="n">
        <v>0</v>
      </c>
      <c r="Q874" s="37" t="n">
        <v>0</v>
      </c>
      <c r="R874" s="38" t="n">
        <v>0</v>
      </c>
      <c r="S874" s="39" t="n">
        <v>3531.94</v>
      </c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MG874" s="0"/>
      <c r="AMH874" s="0"/>
      <c r="AMI874" s="0"/>
      <c r="AMJ874" s="0"/>
    </row>
    <row r="875" s="4" customFormat="true" ht="91.85" hidden="false" customHeight="false" outlineLevel="0" collapsed="false">
      <c r="A875" s="23" t="s">
        <v>21</v>
      </c>
      <c r="B875" s="24" t="n">
        <v>12089</v>
      </c>
      <c r="C875" s="25" t="n">
        <f aca="false">VLOOKUP(B875,[1]Planilha8!$X$4:$Y$6629,2,0)</f>
        <v>2322539</v>
      </c>
      <c r="D875" s="26" t="s">
        <v>229</v>
      </c>
      <c r="E875" s="26" t="str">
        <f aca="false">VLOOKUP(B875,[1]Planilha8!$X$4:$Z$6629,3,0)</f>
        <v>CENTRO CIRURGICO - SALA DE REUNIAO</v>
      </c>
      <c r="F875" s="26" t="str">
        <f aca="false">VLOOKUP(B875,[1]Planilha8!$X$4:$AD$6629,7,0)</f>
        <v>BOM</v>
      </c>
      <c r="G875" s="27" t="n">
        <v>44056</v>
      </c>
      <c r="H875" s="28" t="n">
        <v>3531.94</v>
      </c>
      <c r="I875" s="29" t="s">
        <v>23</v>
      </c>
      <c r="J875" s="30" t="s">
        <v>153</v>
      </c>
      <c r="K875" s="31" t="n">
        <v>2049868</v>
      </c>
      <c r="L875" s="32" t="n">
        <v>2020001270</v>
      </c>
      <c r="M875" s="33" t="n">
        <v>44056</v>
      </c>
      <c r="N875" s="34" t="n">
        <v>0</v>
      </c>
      <c r="O875" s="35" t="n">
        <v>0</v>
      </c>
      <c r="P875" s="36" t="n">
        <v>0</v>
      </c>
      <c r="Q875" s="37" t="n">
        <v>0</v>
      </c>
      <c r="R875" s="38" t="n">
        <v>0</v>
      </c>
      <c r="S875" s="39" t="n">
        <v>3531.94</v>
      </c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MG875" s="0"/>
      <c r="AMH875" s="0"/>
      <c r="AMI875" s="0"/>
      <c r="AMJ875" s="0"/>
    </row>
    <row r="876" s="4" customFormat="true" ht="91.85" hidden="false" customHeight="false" outlineLevel="0" collapsed="false">
      <c r="A876" s="23" t="s">
        <v>21</v>
      </c>
      <c r="B876" s="24" t="n">
        <v>12090</v>
      </c>
      <c r="C876" s="25" t="n">
        <f aca="false">VLOOKUP(B876,[1]Planilha8!$X$4:$Y$6629,2,0)</f>
        <v>2322540</v>
      </c>
      <c r="D876" s="26" t="s">
        <v>229</v>
      </c>
      <c r="E876" s="26" t="str">
        <f aca="false">VLOOKUP(B876,[1]Planilha8!$X$4:$Z$6629,3,0)</f>
        <v>FARMÁCIA – DOSE</v>
      </c>
      <c r="F876" s="26" t="str">
        <f aca="false">VLOOKUP(B876,[1]Planilha8!$X$4:$AD$6629,7,0)</f>
        <v>BOM</v>
      </c>
      <c r="G876" s="27" t="n">
        <v>44056</v>
      </c>
      <c r="H876" s="28" t="n">
        <v>3531.94</v>
      </c>
      <c r="I876" s="29" t="s">
        <v>23</v>
      </c>
      <c r="J876" s="30" t="s">
        <v>153</v>
      </c>
      <c r="K876" s="31" t="n">
        <v>2049868</v>
      </c>
      <c r="L876" s="32" t="n">
        <v>2020001270</v>
      </c>
      <c r="M876" s="33" t="n">
        <v>44056</v>
      </c>
      <c r="N876" s="34" t="n">
        <v>0</v>
      </c>
      <c r="O876" s="35" t="n">
        <v>0</v>
      </c>
      <c r="P876" s="36" t="n">
        <v>0</v>
      </c>
      <c r="Q876" s="37" t="n">
        <v>0</v>
      </c>
      <c r="R876" s="38" t="n">
        <v>0</v>
      </c>
      <c r="S876" s="39" t="n">
        <v>3531.94</v>
      </c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MG876" s="0"/>
      <c r="AMH876" s="0"/>
      <c r="AMI876" s="0"/>
      <c r="AMJ876" s="0"/>
    </row>
    <row r="877" s="4" customFormat="true" ht="91.85" hidden="false" customHeight="false" outlineLevel="0" collapsed="false">
      <c r="A877" s="23" t="s">
        <v>21</v>
      </c>
      <c r="B877" s="24" t="n">
        <v>12091</v>
      </c>
      <c r="C877" s="25" t="n">
        <f aca="false">VLOOKUP(B877,[1]Planilha8!$X$4:$Y$6629,2,0)</f>
        <v>2322541</v>
      </c>
      <c r="D877" s="26" t="s">
        <v>229</v>
      </c>
      <c r="E877" s="26" t="str">
        <f aca="false">VLOOKUP(B877,[1]Planilha8!$X$4:$Z$6629,3,0)</f>
        <v>GERÊNCIA – APOIO AO DIAGNÓSTICO</v>
      </c>
      <c r="F877" s="26" t="str">
        <f aca="false">VLOOKUP(B877,[1]Planilha8!$X$4:$AD$6629,7,0)</f>
        <v>BOM</v>
      </c>
      <c r="G877" s="27" t="n">
        <v>44056</v>
      </c>
      <c r="H877" s="28" t="n">
        <v>3531.94</v>
      </c>
      <c r="I877" s="29" t="s">
        <v>23</v>
      </c>
      <c r="J877" s="30" t="s">
        <v>153</v>
      </c>
      <c r="K877" s="31" t="n">
        <v>2049868</v>
      </c>
      <c r="L877" s="32" t="n">
        <v>2020001270</v>
      </c>
      <c r="M877" s="33" t="n">
        <v>44056</v>
      </c>
      <c r="N877" s="34" t="n">
        <v>0</v>
      </c>
      <c r="O877" s="35" t="n">
        <v>0</v>
      </c>
      <c r="P877" s="36" t="n">
        <v>0</v>
      </c>
      <c r="Q877" s="37" t="n">
        <v>0</v>
      </c>
      <c r="R877" s="38" t="n">
        <v>0</v>
      </c>
      <c r="S877" s="39" t="n">
        <v>3531.94</v>
      </c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MG877" s="0"/>
      <c r="AMH877" s="0"/>
      <c r="AMI877" s="0"/>
      <c r="AMJ877" s="0"/>
    </row>
    <row r="878" s="4" customFormat="true" ht="91.85" hidden="false" customHeight="false" outlineLevel="0" collapsed="false">
      <c r="A878" s="23" t="s">
        <v>21</v>
      </c>
      <c r="B878" s="24" t="n">
        <v>12092</v>
      </c>
      <c r="C878" s="25" t="n">
        <f aca="false">VLOOKUP(B878,[1]Planilha8!$X$4:$Y$6629,2,0)</f>
        <v>2322542</v>
      </c>
      <c r="D878" s="26" t="s">
        <v>229</v>
      </c>
      <c r="E878" s="26" t="str">
        <f aca="false">VLOOKUP(B878,[1]Planilha8!$X$4:$Z$6629,3,0)</f>
        <v>FATURAMENTO</v>
      </c>
      <c r="F878" s="26" t="str">
        <f aca="false">VLOOKUP(B878,[1]Planilha8!$X$4:$AD$6629,7,0)</f>
        <v>BOM</v>
      </c>
      <c r="G878" s="27" t="n">
        <v>44056</v>
      </c>
      <c r="H878" s="28" t="n">
        <v>3531.94</v>
      </c>
      <c r="I878" s="29" t="s">
        <v>23</v>
      </c>
      <c r="J878" s="30" t="s">
        <v>153</v>
      </c>
      <c r="K878" s="31" t="n">
        <v>2049868</v>
      </c>
      <c r="L878" s="32" t="n">
        <v>2020001270</v>
      </c>
      <c r="M878" s="33" t="n">
        <v>44056</v>
      </c>
      <c r="N878" s="34" t="n">
        <v>0</v>
      </c>
      <c r="O878" s="35" t="n">
        <v>0</v>
      </c>
      <c r="P878" s="36" t="n">
        <v>0</v>
      </c>
      <c r="Q878" s="37" t="n">
        <v>0</v>
      </c>
      <c r="R878" s="38" t="n">
        <v>0</v>
      </c>
      <c r="S878" s="39" t="n">
        <v>3531.94</v>
      </c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MG878" s="0"/>
      <c r="AMH878" s="0"/>
      <c r="AMI878" s="0"/>
      <c r="AMJ878" s="0"/>
    </row>
    <row r="879" s="4" customFormat="true" ht="91.85" hidden="false" customHeight="false" outlineLevel="0" collapsed="false">
      <c r="A879" s="23" t="s">
        <v>21</v>
      </c>
      <c r="B879" s="24" t="n">
        <v>12093</v>
      </c>
      <c r="C879" s="25" t="n">
        <f aca="false">VLOOKUP(B879,[1]Planilha8!$X$4:$Y$6629,2,0)</f>
        <v>2322543</v>
      </c>
      <c r="D879" s="26" t="s">
        <v>229</v>
      </c>
      <c r="E879" s="26" t="str">
        <f aca="false">VLOOKUP(B879,[1]Planilha8!$X$4:$Z$6629,3,0)</f>
        <v>AMBULATÓRIO – RECEPÇÃO GUICHÊ 01</v>
      </c>
      <c r="F879" s="26" t="str">
        <f aca="false">VLOOKUP(B879,[1]Planilha8!$X$4:$AD$6629,7,0)</f>
        <v>BOM</v>
      </c>
      <c r="G879" s="27" t="n">
        <v>44056</v>
      </c>
      <c r="H879" s="28" t="n">
        <v>3531.94</v>
      </c>
      <c r="I879" s="29" t="s">
        <v>23</v>
      </c>
      <c r="J879" s="30" t="s">
        <v>153</v>
      </c>
      <c r="K879" s="31" t="n">
        <v>2049868</v>
      </c>
      <c r="L879" s="32" t="n">
        <v>2020001270</v>
      </c>
      <c r="M879" s="33" t="n">
        <v>44056</v>
      </c>
      <c r="N879" s="34" t="n">
        <v>0</v>
      </c>
      <c r="O879" s="35" t="n">
        <v>0</v>
      </c>
      <c r="P879" s="36" t="n">
        <v>0</v>
      </c>
      <c r="Q879" s="37" t="n">
        <v>0</v>
      </c>
      <c r="R879" s="38" t="n">
        <v>0</v>
      </c>
      <c r="S879" s="39" t="n">
        <v>3531.94</v>
      </c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MG879" s="0"/>
      <c r="AMH879" s="0"/>
      <c r="AMI879" s="0"/>
      <c r="AMJ879" s="0"/>
    </row>
    <row r="880" s="4" customFormat="true" ht="91.85" hidden="false" customHeight="false" outlineLevel="0" collapsed="false">
      <c r="A880" s="23" t="s">
        <v>21</v>
      </c>
      <c r="B880" s="24" t="n">
        <v>12094</v>
      </c>
      <c r="C880" s="25" t="n">
        <f aca="false">VLOOKUP(B880,[1]Planilha8!$X$4:$Y$6629,2,0)</f>
        <v>2322544</v>
      </c>
      <c r="D880" s="26" t="s">
        <v>229</v>
      </c>
      <c r="E880" s="26" t="str">
        <f aca="false">VLOOKUP(B880,[1]Planilha8!$X$4:$Z$6629,3,0)</f>
        <v>FATURAMENTO</v>
      </c>
      <c r="F880" s="26" t="str">
        <f aca="false">VLOOKUP(B880,[1]Planilha8!$X$4:$AD$6629,7,0)</f>
        <v>BOM</v>
      </c>
      <c r="G880" s="27" t="n">
        <v>44056</v>
      </c>
      <c r="H880" s="28" t="n">
        <v>3531.94</v>
      </c>
      <c r="I880" s="29" t="s">
        <v>23</v>
      </c>
      <c r="J880" s="30" t="s">
        <v>153</v>
      </c>
      <c r="K880" s="31" t="n">
        <v>2049868</v>
      </c>
      <c r="L880" s="32" t="n">
        <v>2020001270</v>
      </c>
      <c r="M880" s="33" t="n">
        <v>44056</v>
      </c>
      <c r="N880" s="34" t="n">
        <v>0</v>
      </c>
      <c r="O880" s="35" t="n">
        <v>0</v>
      </c>
      <c r="P880" s="36" t="n">
        <v>0</v>
      </c>
      <c r="Q880" s="37" t="n">
        <v>0</v>
      </c>
      <c r="R880" s="38" t="n">
        <v>0</v>
      </c>
      <c r="S880" s="39" t="n">
        <v>3531.94</v>
      </c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MG880" s="0"/>
      <c r="AMH880" s="0"/>
      <c r="AMI880" s="0"/>
      <c r="AMJ880" s="0"/>
    </row>
    <row r="881" s="4" customFormat="true" ht="91.85" hidden="false" customHeight="false" outlineLevel="0" collapsed="false">
      <c r="A881" s="23" t="s">
        <v>21</v>
      </c>
      <c r="B881" s="24" t="n">
        <v>12095</v>
      </c>
      <c r="C881" s="25" t="n">
        <f aca="false">VLOOKUP(B881,[1]Planilha8!$X$4:$Y$6629,2,0)</f>
        <v>2322545</v>
      </c>
      <c r="D881" s="26" t="s">
        <v>229</v>
      </c>
      <c r="E881" s="26" t="str">
        <f aca="false">VLOOKUP(B881,[1]Planilha8!$X$4:$Z$6629,3,0)</f>
        <v>EQUIPE MULTIPROFISSIONAL</v>
      </c>
      <c r="F881" s="26" t="str">
        <f aca="false">VLOOKUP(B881,[1]Planilha8!$X$4:$AD$6629,7,0)</f>
        <v>BOM</v>
      </c>
      <c r="G881" s="27" t="n">
        <v>44056</v>
      </c>
      <c r="H881" s="28" t="n">
        <v>3531.94</v>
      </c>
      <c r="I881" s="29" t="s">
        <v>23</v>
      </c>
      <c r="J881" s="30" t="s">
        <v>153</v>
      </c>
      <c r="K881" s="31" t="n">
        <v>2049868</v>
      </c>
      <c r="L881" s="32" t="n">
        <v>2020001270</v>
      </c>
      <c r="M881" s="33" t="n">
        <v>44056</v>
      </c>
      <c r="N881" s="34" t="n">
        <v>0</v>
      </c>
      <c r="O881" s="35" t="n">
        <v>0</v>
      </c>
      <c r="P881" s="36" t="n">
        <v>0</v>
      </c>
      <c r="Q881" s="37" t="n">
        <v>0</v>
      </c>
      <c r="R881" s="38" t="n">
        <v>0</v>
      </c>
      <c r="S881" s="39" t="n">
        <v>3531.94</v>
      </c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MG881" s="0"/>
      <c r="AMH881" s="0"/>
      <c r="AMI881" s="0"/>
      <c r="AMJ881" s="0"/>
    </row>
    <row r="882" s="4" customFormat="true" ht="91.85" hidden="false" customHeight="false" outlineLevel="0" collapsed="false">
      <c r="A882" s="23" t="s">
        <v>21</v>
      </c>
      <c r="B882" s="24" t="n">
        <v>12096</v>
      </c>
      <c r="C882" s="25" t="n">
        <f aca="false">VLOOKUP(B882,[1]Planilha8!$X$4:$Y$6629,2,0)</f>
        <v>2322546</v>
      </c>
      <c r="D882" s="26" t="s">
        <v>229</v>
      </c>
      <c r="E882" s="26" t="str">
        <f aca="false">VLOOKUP(B882,[1]Planilha8!$X$4:$Z$6629,3,0)</f>
        <v>AMBULATÓRIO – RECEPÇÃO GUICHÊ 02</v>
      </c>
      <c r="F882" s="26" t="str">
        <f aca="false">VLOOKUP(B882,[1]Planilha8!$X$4:$AD$6629,7,0)</f>
        <v>BOM</v>
      </c>
      <c r="G882" s="27" t="n">
        <v>44056</v>
      </c>
      <c r="H882" s="28" t="n">
        <v>3531.94</v>
      </c>
      <c r="I882" s="29" t="s">
        <v>23</v>
      </c>
      <c r="J882" s="30" t="s">
        <v>153</v>
      </c>
      <c r="K882" s="31" t="n">
        <v>2049868</v>
      </c>
      <c r="L882" s="32" t="n">
        <v>2020001270</v>
      </c>
      <c r="M882" s="33" t="n">
        <v>44056</v>
      </c>
      <c r="N882" s="34" t="n">
        <v>0</v>
      </c>
      <c r="O882" s="35" t="n">
        <v>0</v>
      </c>
      <c r="P882" s="36" t="n">
        <v>0</v>
      </c>
      <c r="Q882" s="37" t="n">
        <v>0</v>
      </c>
      <c r="R882" s="38" t="n">
        <v>0</v>
      </c>
      <c r="S882" s="39" t="n">
        <v>3531.94</v>
      </c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MG882" s="0"/>
      <c r="AMH882" s="0"/>
      <c r="AMI882" s="0"/>
      <c r="AMJ882" s="0"/>
    </row>
    <row r="883" s="4" customFormat="true" ht="91.85" hidden="false" customHeight="false" outlineLevel="0" collapsed="false">
      <c r="A883" s="23" t="s">
        <v>21</v>
      </c>
      <c r="B883" s="24" t="n">
        <v>12204</v>
      </c>
      <c r="C883" s="25" t="n">
        <f aca="false">VLOOKUP(B883,[1]Planilha8!$X$4:$Y$6629,2,0)</f>
        <v>2321630</v>
      </c>
      <c r="D883" s="26" t="s">
        <v>230</v>
      </c>
      <c r="E883" s="26" t="str">
        <f aca="false">VLOOKUP(B883,[1]Planilha8!$X$4:$Z$6629,3,0)</f>
        <v>AMBULATÓRIO – ALA A</v>
      </c>
      <c r="F883" s="26" t="str">
        <f aca="false">VLOOKUP(B883,[1]Planilha8!$X$4:$AD$6629,7,0)</f>
        <v>BOM</v>
      </c>
      <c r="G883" s="27" t="n">
        <v>44056</v>
      </c>
      <c r="H883" s="28" t="n">
        <v>2946.94</v>
      </c>
      <c r="I883" s="29" t="s">
        <v>23</v>
      </c>
      <c r="J883" s="30" t="s">
        <v>153</v>
      </c>
      <c r="K883" s="31" t="n">
        <v>2158295</v>
      </c>
      <c r="L883" s="32" t="n">
        <v>2020001701</v>
      </c>
      <c r="M883" s="33" t="n">
        <v>44056</v>
      </c>
      <c r="N883" s="34" t="n">
        <v>0</v>
      </c>
      <c r="O883" s="35" t="n">
        <v>0</v>
      </c>
      <c r="P883" s="36" t="n">
        <v>0</v>
      </c>
      <c r="Q883" s="37" t="n">
        <v>0</v>
      </c>
      <c r="R883" s="38" t="n">
        <v>0</v>
      </c>
      <c r="S883" s="39" t="n">
        <v>2946.94</v>
      </c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MG883" s="0"/>
      <c r="AMH883" s="0"/>
      <c r="AMI883" s="0"/>
      <c r="AMJ883" s="0"/>
    </row>
    <row r="884" s="4" customFormat="true" ht="91.85" hidden="false" customHeight="false" outlineLevel="0" collapsed="false">
      <c r="A884" s="23" t="s">
        <v>21</v>
      </c>
      <c r="B884" s="24" t="n">
        <v>12205</v>
      </c>
      <c r="C884" s="25" t="n">
        <f aca="false">VLOOKUP(B884,[1]Planilha8!$X$4:$Y$6629,2,0)</f>
        <v>2321631</v>
      </c>
      <c r="D884" s="26" t="s">
        <v>230</v>
      </c>
      <c r="E884" s="26" t="str">
        <f aca="false">VLOOKUP(B884,[1]Planilha8!$X$4:$Z$6629,3,0)</f>
        <v>AMBULATÓRIO – ALA B</v>
      </c>
      <c r="F884" s="26" t="str">
        <f aca="false">VLOOKUP(B884,[1]Planilha8!$X$4:$AD$6629,7,0)</f>
        <v>BOM</v>
      </c>
      <c r="G884" s="27" t="n">
        <v>44056</v>
      </c>
      <c r="H884" s="28" t="n">
        <v>2946.94</v>
      </c>
      <c r="I884" s="29" t="s">
        <v>23</v>
      </c>
      <c r="J884" s="30" t="s">
        <v>153</v>
      </c>
      <c r="K884" s="31" t="n">
        <v>2158295</v>
      </c>
      <c r="L884" s="32" t="n">
        <v>2020001701</v>
      </c>
      <c r="M884" s="33" t="n">
        <v>44056</v>
      </c>
      <c r="N884" s="34" t="n">
        <v>0</v>
      </c>
      <c r="O884" s="35" t="n">
        <v>0</v>
      </c>
      <c r="P884" s="36" t="n">
        <v>0</v>
      </c>
      <c r="Q884" s="37" t="n">
        <v>0</v>
      </c>
      <c r="R884" s="38" t="n">
        <v>0</v>
      </c>
      <c r="S884" s="39" t="n">
        <v>2946.94</v>
      </c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MG884" s="0"/>
      <c r="AMH884" s="0"/>
      <c r="AMI884" s="0"/>
      <c r="AMJ884" s="0"/>
    </row>
    <row r="885" s="4" customFormat="true" ht="91.85" hidden="false" customHeight="false" outlineLevel="0" collapsed="false">
      <c r="A885" s="23" t="s">
        <v>21</v>
      </c>
      <c r="B885" s="24" t="n">
        <v>12206</v>
      </c>
      <c r="C885" s="25" t="n">
        <f aca="false">VLOOKUP(B885,[1]Planilha8!$X$4:$Y$6629,2,0)</f>
        <v>2321632</v>
      </c>
      <c r="D885" s="26" t="s">
        <v>230</v>
      </c>
      <c r="E885" s="26" t="str">
        <f aca="false">VLOOKUP(B885,[1]Planilha8!$X$4:$Z$6629,3,0)</f>
        <v>AMBULATÓRIO – ALA C</v>
      </c>
      <c r="F885" s="26" t="str">
        <f aca="false">VLOOKUP(B885,[1]Planilha8!$X$4:$AD$6629,7,0)</f>
        <v>BOM</v>
      </c>
      <c r="G885" s="27" t="n">
        <v>44056</v>
      </c>
      <c r="H885" s="28" t="n">
        <v>2948.94</v>
      </c>
      <c r="I885" s="29" t="s">
        <v>23</v>
      </c>
      <c r="J885" s="30" t="s">
        <v>153</v>
      </c>
      <c r="K885" s="31" t="n">
        <v>2158295</v>
      </c>
      <c r="L885" s="32" t="n">
        <v>2020001701</v>
      </c>
      <c r="M885" s="33" t="n">
        <v>44056</v>
      </c>
      <c r="N885" s="34" t="n">
        <v>0</v>
      </c>
      <c r="O885" s="35" t="n">
        <v>0</v>
      </c>
      <c r="P885" s="36" t="n">
        <v>0</v>
      </c>
      <c r="Q885" s="37" t="n">
        <v>0</v>
      </c>
      <c r="R885" s="38" t="n">
        <v>0</v>
      </c>
      <c r="S885" s="39" t="n">
        <v>2948.94</v>
      </c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MG885" s="0"/>
      <c r="AMH885" s="0"/>
      <c r="AMI885" s="0"/>
      <c r="AMJ885" s="0"/>
    </row>
    <row r="886" s="4" customFormat="true" ht="91.85" hidden="false" customHeight="false" outlineLevel="0" collapsed="false">
      <c r="A886" s="23" t="s">
        <v>21</v>
      </c>
      <c r="B886" s="24" t="n">
        <v>12207</v>
      </c>
      <c r="C886" s="25" t="n">
        <f aca="false">VLOOKUP(B886,[1]Planilha8!$X$4:$Y$6629,2,0)</f>
        <v>2321633</v>
      </c>
      <c r="D886" s="26" t="s">
        <v>230</v>
      </c>
      <c r="E886" s="26" t="str">
        <f aca="false">VLOOKUP(B886,[1]Planilha8!$X$4:$Z$6629,3,0)</f>
        <v>AMBULATÓRIO – ALA D</v>
      </c>
      <c r="F886" s="26" t="str">
        <f aca="false">VLOOKUP(B886,[1]Planilha8!$X$4:$AD$6629,7,0)</f>
        <v>BOM</v>
      </c>
      <c r="G886" s="27" t="n">
        <v>44056</v>
      </c>
      <c r="H886" s="28" t="n">
        <v>2948.94</v>
      </c>
      <c r="I886" s="29" t="s">
        <v>23</v>
      </c>
      <c r="J886" s="30" t="s">
        <v>153</v>
      </c>
      <c r="K886" s="31" t="n">
        <v>2158295</v>
      </c>
      <c r="L886" s="32" t="n">
        <v>2020001701</v>
      </c>
      <c r="M886" s="33" t="n">
        <v>44056</v>
      </c>
      <c r="N886" s="34" t="n">
        <v>0</v>
      </c>
      <c r="O886" s="35" t="n">
        <v>0</v>
      </c>
      <c r="P886" s="36" t="n">
        <v>0</v>
      </c>
      <c r="Q886" s="37" t="n">
        <v>0</v>
      </c>
      <c r="R886" s="38" t="n">
        <v>0</v>
      </c>
      <c r="S886" s="39" t="n">
        <v>2948.94</v>
      </c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MG886" s="0"/>
      <c r="AMH886" s="0"/>
      <c r="AMI886" s="0"/>
      <c r="AMJ886" s="0"/>
    </row>
    <row r="887" s="4" customFormat="true" ht="91.85" hidden="false" customHeight="false" outlineLevel="0" collapsed="false">
      <c r="A887" s="23" t="s">
        <v>21</v>
      </c>
      <c r="B887" s="24" t="n">
        <v>12208</v>
      </c>
      <c r="C887" s="25" t="n">
        <f aca="false">VLOOKUP(B887,[1]Planilha8!$X$4:$Y$6629,2,0)</f>
        <v>2321634</v>
      </c>
      <c r="D887" s="26" t="s">
        <v>230</v>
      </c>
      <c r="E887" s="26" t="str">
        <f aca="false">VLOOKUP(B887,[1]Planilha8!$X$4:$Z$6629,3,0)</f>
        <v>AMBULATÓRIO – ALA E</v>
      </c>
      <c r="F887" s="26" t="str">
        <f aca="false">VLOOKUP(B887,[1]Planilha8!$X$4:$AD$6629,7,0)</f>
        <v>BOM</v>
      </c>
      <c r="G887" s="27" t="n">
        <v>44056</v>
      </c>
      <c r="H887" s="28" t="n">
        <v>2946.94</v>
      </c>
      <c r="I887" s="29" t="s">
        <v>23</v>
      </c>
      <c r="J887" s="30" t="s">
        <v>153</v>
      </c>
      <c r="K887" s="31" t="n">
        <v>2158295</v>
      </c>
      <c r="L887" s="32" t="n">
        <v>2020001701</v>
      </c>
      <c r="M887" s="33" t="n">
        <v>44056</v>
      </c>
      <c r="N887" s="34" t="n">
        <v>0</v>
      </c>
      <c r="O887" s="35" t="n">
        <v>0</v>
      </c>
      <c r="P887" s="36" t="n">
        <v>0</v>
      </c>
      <c r="Q887" s="37" t="n">
        <v>0</v>
      </c>
      <c r="R887" s="38" t="n">
        <v>0</v>
      </c>
      <c r="S887" s="39" t="n">
        <v>2946.94</v>
      </c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MG887" s="0"/>
      <c r="AMH887" s="0"/>
      <c r="AMI887" s="0"/>
      <c r="AMJ887" s="0"/>
    </row>
    <row r="888" s="4" customFormat="true" ht="91.85" hidden="false" customHeight="false" outlineLevel="0" collapsed="false">
      <c r="A888" s="23" t="s">
        <v>21</v>
      </c>
      <c r="B888" s="24" t="n">
        <v>11997</v>
      </c>
      <c r="C888" s="25" t="n">
        <f aca="false">VLOOKUP(B888,[1]Planilha8!$X$4:$Y$6629,2,0)</f>
        <v>2321740</v>
      </c>
      <c r="D888" s="26" t="s">
        <v>229</v>
      </c>
      <c r="E888" s="26" t="str">
        <f aca="false">VLOOKUP(B888,[1]Planilha8!$X$4:$Z$6629,3,0)</f>
        <v>FARMÁCIA – CAF</v>
      </c>
      <c r="F888" s="26" t="str">
        <f aca="false">VLOOKUP(B888,[1]Planilha8!$X$4:$AD$6629,7,0)</f>
        <v>BOM</v>
      </c>
      <c r="G888" s="27" t="n">
        <v>44057</v>
      </c>
      <c r="H888" s="28" t="n">
        <v>3531.94</v>
      </c>
      <c r="I888" s="29" t="s">
        <v>23</v>
      </c>
      <c r="J888" s="30" t="s">
        <v>153</v>
      </c>
      <c r="K888" s="31" t="n">
        <v>2049850</v>
      </c>
      <c r="L888" s="32" t="n">
        <v>2020001270</v>
      </c>
      <c r="M888" s="33" t="n">
        <v>44057</v>
      </c>
      <c r="N888" s="34" t="n">
        <v>0</v>
      </c>
      <c r="O888" s="35" t="n">
        <v>0</v>
      </c>
      <c r="P888" s="36" t="n">
        <v>0</v>
      </c>
      <c r="Q888" s="37" t="n">
        <v>0</v>
      </c>
      <c r="R888" s="38" t="n">
        <v>0</v>
      </c>
      <c r="S888" s="39" t="n">
        <v>3531.94</v>
      </c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MG888" s="0"/>
      <c r="AMH888" s="0"/>
      <c r="AMI888" s="0"/>
      <c r="AMJ888" s="0"/>
    </row>
    <row r="889" s="4" customFormat="true" ht="91.85" hidden="false" customHeight="false" outlineLevel="0" collapsed="false">
      <c r="A889" s="23" t="s">
        <v>21</v>
      </c>
      <c r="B889" s="24" t="n">
        <v>11998</v>
      </c>
      <c r="C889" s="25" t="n">
        <f aca="false">VLOOKUP(B889,[1]Planilha8!$X$4:$Y$6629,2,0)</f>
        <v>2321741</v>
      </c>
      <c r="D889" s="26" t="s">
        <v>229</v>
      </c>
      <c r="E889" s="26" t="str">
        <f aca="false">VLOOKUP(B889,[1]Planilha8!$X$4:$Z$6629,3,0)</f>
        <v>ASTEC</v>
      </c>
      <c r="F889" s="26" t="str">
        <f aca="false">VLOOKUP(B889,[1]Planilha8!$X$4:$AD$6629,7,0)</f>
        <v>BOM</v>
      </c>
      <c r="G889" s="27" t="n">
        <v>44057</v>
      </c>
      <c r="H889" s="28" t="n">
        <v>3531.94</v>
      </c>
      <c r="I889" s="29" t="s">
        <v>23</v>
      </c>
      <c r="J889" s="30" t="s">
        <v>153</v>
      </c>
      <c r="K889" s="31" t="n">
        <v>2049850</v>
      </c>
      <c r="L889" s="32" t="n">
        <v>2020001270</v>
      </c>
      <c r="M889" s="33" t="n">
        <v>44057</v>
      </c>
      <c r="N889" s="34" t="n">
        <v>0</v>
      </c>
      <c r="O889" s="35" t="n">
        <v>0</v>
      </c>
      <c r="P889" s="36" t="n">
        <v>0</v>
      </c>
      <c r="Q889" s="37" t="n">
        <v>0</v>
      </c>
      <c r="R889" s="38" t="n">
        <v>0</v>
      </c>
      <c r="S889" s="39" t="n">
        <v>3531.94</v>
      </c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MG889" s="0"/>
      <c r="AMH889" s="0"/>
      <c r="AMI889" s="0"/>
      <c r="AMJ889" s="0"/>
    </row>
    <row r="890" s="4" customFormat="true" ht="91.85" hidden="false" customHeight="false" outlineLevel="0" collapsed="false">
      <c r="A890" s="23" t="s">
        <v>21</v>
      </c>
      <c r="B890" s="24" t="n">
        <v>11999</v>
      </c>
      <c r="C890" s="25" t="n">
        <f aca="false">VLOOKUP(B890,[1]Planilha8!$X$4:$Y$6629,2,0)</f>
        <v>2321742</v>
      </c>
      <c r="D890" s="26" t="s">
        <v>229</v>
      </c>
      <c r="E890" s="26" t="str">
        <f aca="false">VLOOKUP(B890,[1]Planilha8!$X$4:$Z$6629,3,0)</f>
        <v>ENGENHARIA CLINICA</v>
      </c>
      <c r="F890" s="26" t="str">
        <f aca="false">VLOOKUP(B890,[1]Planilha8!$X$4:$AD$6629,7,0)</f>
        <v>BOM</v>
      </c>
      <c r="G890" s="27" t="n">
        <v>44057</v>
      </c>
      <c r="H890" s="28" t="n">
        <v>3531.94</v>
      </c>
      <c r="I890" s="29" t="s">
        <v>23</v>
      </c>
      <c r="J890" s="30" t="s">
        <v>153</v>
      </c>
      <c r="K890" s="31" t="n">
        <v>2049850</v>
      </c>
      <c r="L890" s="32" t="n">
        <v>2020001270</v>
      </c>
      <c r="M890" s="33" t="n">
        <v>44057</v>
      </c>
      <c r="N890" s="34" t="n">
        <v>0</v>
      </c>
      <c r="O890" s="35" t="n">
        <v>0</v>
      </c>
      <c r="P890" s="36" t="n">
        <v>0</v>
      </c>
      <c r="Q890" s="37" t="n">
        <v>0</v>
      </c>
      <c r="R890" s="38" t="n">
        <v>0</v>
      </c>
      <c r="S890" s="39" t="n">
        <v>3531.94</v>
      </c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MG890" s="0"/>
      <c r="AMH890" s="0"/>
      <c r="AMI890" s="0"/>
      <c r="AMJ890" s="0"/>
    </row>
    <row r="891" s="4" customFormat="true" ht="91.85" hidden="false" customHeight="false" outlineLevel="0" collapsed="false">
      <c r="A891" s="23" t="s">
        <v>21</v>
      </c>
      <c r="B891" s="24" t="n">
        <v>12000</v>
      </c>
      <c r="C891" s="25" t="n">
        <f aca="false">VLOOKUP(B891,[1]Planilha8!$X$4:$Y$6629,2,0)</f>
        <v>2321743</v>
      </c>
      <c r="D891" s="26" t="s">
        <v>229</v>
      </c>
      <c r="E891" s="26" t="str">
        <f aca="false">VLOOKUP(B891,[1]Planilha8!$X$4:$Z$6629,3,0)</f>
        <v>ALMOXARIFADO</v>
      </c>
      <c r="F891" s="26" t="str">
        <f aca="false">VLOOKUP(B891,[1]Planilha8!$X$4:$AD$6629,7,0)</f>
        <v>BOM</v>
      </c>
      <c r="G891" s="27" t="n">
        <v>44057</v>
      </c>
      <c r="H891" s="28" t="n">
        <v>3531.94</v>
      </c>
      <c r="I891" s="29" t="s">
        <v>23</v>
      </c>
      <c r="J891" s="30" t="s">
        <v>153</v>
      </c>
      <c r="K891" s="31" t="n">
        <v>2049850</v>
      </c>
      <c r="L891" s="32" t="n">
        <v>2020001270</v>
      </c>
      <c r="M891" s="33" t="n">
        <v>44057</v>
      </c>
      <c r="N891" s="34" t="n">
        <v>0</v>
      </c>
      <c r="O891" s="35" t="n">
        <v>0</v>
      </c>
      <c r="P891" s="36" t="n">
        <v>0</v>
      </c>
      <c r="Q891" s="37" t="n">
        <v>0</v>
      </c>
      <c r="R891" s="38" t="n">
        <v>0</v>
      </c>
      <c r="S891" s="39" t="n">
        <v>3531.94</v>
      </c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MG891" s="0"/>
      <c r="AMH891" s="0"/>
      <c r="AMI891" s="0"/>
      <c r="AMJ891" s="0"/>
    </row>
    <row r="892" s="4" customFormat="true" ht="91.85" hidden="false" customHeight="false" outlineLevel="0" collapsed="false">
      <c r="A892" s="23" t="s">
        <v>21</v>
      </c>
      <c r="B892" s="24" t="n">
        <v>12001</v>
      </c>
      <c r="C892" s="25" t="n">
        <f aca="false">VLOOKUP(B892,[1]Planilha8!$X$4:$Y$6629,2,0)</f>
        <v>2321744</v>
      </c>
      <c r="D892" s="26" t="s">
        <v>229</v>
      </c>
      <c r="E892" s="26" t="str">
        <f aca="false">VLOOKUP(B892,[1]Planilha8!$X$4:$Z$6629,3,0)</f>
        <v>ASTEC</v>
      </c>
      <c r="F892" s="26" t="str">
        <f aca="false">VLOOKUP(B892,[1]Planilha8!$X$4:$AD$6629,7,0)</f>
        <v>BOM</v>
      </c>
      <c r="G892" s="27" t="n">
        <v>44057</v>
      </c>
      <c r="H892" s="28" t="n">
        <v>3531.94</v>
      </c>
      <c r="I892" s="29" t="s">
        <v>23</v>
      </c>
      <c r="J892" s="30" t="s">
        <v>153</v>
      </c>
      <c r="K892" s="31" t="n">
        <v>2049850</v>
      </c>
      <c r="L892" s="32" t="n">
        <v>2020001270</v>
      </c>
      <c r="M892" s="33" t="n">
        <v>44057</v>
      </c>
      <c r="N892" s="34" t="n">
        <v>0</v>
      </c>
      <c r="O892" s="35" t="n">
        <v>0</v>
      </c>
      <c r="P892" s="36" t="n">
        <v>0</v>
      </c>
      <c r="Q892" s="37" t="n">
        <v>0</v>
      </c>
      <c r="R892" s="38" t="n">
        <v>0</v>
      </c>
      <c r="S892" s="39" t="n">
        <v>3531.94</v>
      </c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MG892" s="0"/>
      <c r="AMH892" s="0"/>
      <c r="AMI892" s="0"/>
      <c r="AMJ892" s="0"/>
    </row>
    <row r="893" s="4" customFormat="true" ht="91.85" hidden="false" customHeight="false" outlineLevel="0" collapsed="false">
      <c r="A893" s="23" t="s">
        <v>21</v>
      </c>
      <c r="B893" s="24" t="n">
        <v>12002</v>
      </c>
      <c r="C893" s="25" t="n">
        <f aca="false">VLOOKUP(B893,[1]Planilha8!$X$4:$Y$6629,2,0)</f>
        <v>2321745</v>
      </c>
      <c r="D893" s="26" t="s">
        <v>229</v>
      </c>
      <c r="E893" s="26" t="str">
        <f aca="false">VLOOKUP(B893,[1]Planilha8!$X$4:$Z$6629,3,0)</f>
        <v>UTI - FARMÁCIA SATÉLITE</v>
      </c>
      <c r="F893" s="26" t="str">
        <f aca="false">VLOOKUP(B893,[1]Planilha8!$X$4:$AD$6629,7,0)</f>
        <v>BOM</v>
      </c>
      <c r="G893" s="27" t="n">
        <v>44057</v>
      </c>
      <c r="H893" s="28" t="n">
        <v>3531.94</v>
      </c>
      <c r="I893" s="29" t="s">
        <v>23</v>
      </c>
      <c r="J893" s="30" t="s">
        <v>153</v>
      </c>
      <c r="K893" s="31" t="n">
        <v>2049850</v>
      </c>
      <c r="L893" s="32" t="n">
        <v>2020001270</v>
      </c>
      <c r="M893" s="33" t="n">
        <v>44057</v>
      </c>
      <c r="N893" s="34" t="n">
        <v>0</v>
      </c>
      <c r="O893" s="35" t="n">
        <v>0</v>
      </c>
      <c r="P893" s="36" t="n">
        <v>0</v>
      </c>
      <c r="Q893" s="37" t="n">
        <v>0</v>
      </c>
      <c r="R893" s="38" t="n">
        <v>0</v>
      </c>
      <c r="S893" s="39" t="n">
        <v>3531.94</v>
      </c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MG893" s="0"/>
      <c r="AMH893" s="0"/>
      <c r="AMI893" s="0"/>
      <c r="AMJ893" s="0"/>
    </row>
    <row r="894" s="4" customFormat="true" ht="91.85" hidden="false" customHeight="false" outlineLevel="0" collapsed="false">
      <c r="A894" s="23" t="s">
        <v>21</v>
      </c>
      <c r="B894" s="24" t="n">
        <v>12003</v>
      </c>
      <c r="C894" s="25" t="n">
        <f aca="false">VLOOKUP(B894,[1]Planilha8!$X$4:$Y$6629,2,0)</f>
        <v>2321746</v>
      </c>
      <c r="D894" s="26" t="s">
        <v>229</v>
      </c>
      <c r="E894" s="26" t="str">
        <f aca="false">VLOOKUP(B894,[1]Planilha8!$X$4:$Z$6629,3,0)</f>
        <v>FARMÁCIA – DOSE</v>
      </c>
      <c r="F894" s="26" t="str">
        <f aca="false">VLOOKUP(B894,[1]Planilha8!$X$4:$AD$6629,7,0)</f>
        <v>BOM</v>
      </c>
      <c r="G894" s="27" t="n">
        <v>44057</v>
      </c>
      <c r="H894" s="28" t="n">
        <v>3531.94</v>
      </c>
      <c r="I894" s="29" t="s">
        <v>23</v>
      </c>
      <c r="J894" s="30" t="s">
        <v>153</v>
      </c>
      <c r="K894" s="31" t="n">
        <v>2049850</v>
      </c>
      <c r="L894" s="32" t="n">
        <v>2020001270</v>
      </c>
      <c r="M894" s="33" t="n">
        <v>44057</v>
      </c>
      <c r="N894" s="34" t="n">
        <v>0</v>
      </c>
      <c r="O894" s="35" t="n">
        <v>0</v>
      </c>
      <c r="P894" s="36" t="n">
        <v>0</v>
      </c>
      <c r="Q894" s="37" t="n">
        <v>0</v>
      </c>
      <c r="R894" s="38" t="n">
        <v>0</v>
      </c>
      <c r="S894" s="39" t="n">
        <v>3531.94</v>
      </c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MG894" s="0"/>
      <c r="AMH894" s="0"/>
      <c r="AMI894" s="0"/>
      <c r="AMJ894" s="0"/>
    </row>
    <row r="895" s="4" customFormat="true" ht="91.85" hidden="false" customHeight="false" outlineLevel="0" collapsed="false">
      <c r="A895" s="23" t="s">
        <v>21</v>
      </c>
      <c r="B895" s="24" t="n">
        <v>12004</v>
      </c>
      <c r="C895" s="25" t="n">
        <f aca="false">VLOOKUP(B895,[1]Planilha8!$X$4:$Y$6629,2,0)</f>
        <v>2321747</v>
      </c>
      <c r="D895" s="26" t="s">
        <v>229</v>
      </c>
      <c r="E895" s="26" t="str">
        <f aca="false">VLOOKUP(B895,[1]Planilha8!$X$4:$Z$6629,3,0)</f>
        <v>ALMOXARIFADO</v>
      </c>
      <c r="F895" s="26" t="str">
        <f aca="false">VLOOKUP(B895,[1]Planilha8!$X$4:$AD$6629,7,0)</f>
        <v>BOM</v>
      </c>
      <c r="G895" s="27" t="n">
        <v>44057</v>
      </c>
      <c r="H895" s="28" t="n">
        <v>3531.94</v>
      </c>
      <c r="I895" s="29" t="s">
        <v>23</v>
      </c>
      <c r="J895" s="30" t="s">
        <v>153</v>
      </c>
      <c r="K895" s="31" t="n">
        <v>2049850</v>
      </c>
      <c r="L895" s="32" t="n">
        <v>2020001270</v>
      </c>
      <c r="M895" s="33" t="n">
        <v>44057</v>
      </c>
      <c r="N895" s="34" t="n">
        <v>0</v>
      </c>
      <c r="O895" s="35" t="n">
        <v>0</v>
      </c>
      <c r="P895" s="36" t="n">
        <v>0</v>
      </c>
      <c r="Q895" s="37" t="n">
        <v>0</v>
      </c>
      <c r="R895" s="38" t="n">
        <v>0</v>
      </c>
      <c r="S895" s="39" t="n">
        <v>3531.94</v>
      </c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MG895" s="0"/>
      <c r="AMH895" s="0"/>
      <c r="AMI895" s="0"/>
      <c r="AMJ895" s="0"/>
    </row>
    <row r="896" s="4" customFormat="true" ht="91.85" hidden="false" customHeight="false" outlineLevel="0" collapsed="false">
      <c r="A896" s="23" t="s">
        <v>21</v>
      </c>
      <c r="B896" s="24" t="n">
        <v>12005</v>
      </c>
      <c r="C896" s="25" t="n">
        <f aca="false">VLOOKUP(B896,[1]Planilha8!$X$4:$Y$6629,2,0)</f>
        <v>2321748</v>
      </c>
      <c r="D896" s="26" t="s">
        <v>229</v>
      </c>
      <c r="E896" s="26" t="str">
        <f aca="false">VLOOKUP(B896,[1]Planilha8!$X$4:$Z$6629,3,0)</f>
        <v>ASTEC</v>
      </c>
      <c r="F896" s="26" t="str">
        <f aca="false">VLOOKUP(B896,[1]Planilha8!$X$4:$AD$6629,7,0)</f>
        <v>BOM</v>
      </c>
      <c r="G896" s="27" t="n">
        <v>44057</v>
      </c>
      <c r="H896" s="28" t="n">
        <v>3531.94</v>
      </c>
      <c r="I896" s="29" t="s">
        <v>23</v>
      </c>
      <c r="J896" s="30" t="s">
        <v>153</v>
      </c>
      <c r="K896" s="31" t="n">
        <v>2049850</v>
      </c>
      <c r="L896" s="32" t="n">
        <v>2020001270</v>
      </c>
      <c r="M896" s="33" t="n">
        <v>44057</v>
      </c>
      <c r="N896" s="34" t="n">
        <v>0</v>
      </c>
      <c r="O896" s="35" t="n">
        <v>0</v>
      </c>
      <c r="P896" s="36" t="n">
        <v>0</v>
      </c>
      <c r="Q896" s="37" t="n">
        <v>0</v>
      </c>
      <c r="R896" s="38" t="n">
        <v>0</v>
      </c>
      <c r="S896" s="39" t="n">
        <v>3531.94</v>
      </c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MG896" s="0"/>
      <c r="AMH896" s="0"/>
      <c r="AMI896" s="0"/>
      <c r="AMJ896" s="0"/>
    </row>
    <row r="897" s="4" customFormat="true" ht="91.85" hidden="false" customHeight="false" outlineLevel="0" collapsed="false">
      <c r="A897" s="23" t="s">
        <v>21</v>
      </c>
      <c r="B897" s="24" t="n">
        <v>12006</v>
      </c>
      <c r="C897" s="25" t="n">
        <f aca="false">VLOOKUP(B897,[1]Planilha8!$X$4:$Y$6629,2,0)</f>
        <v>2321749</v>
      </c>
      <c r="D897" s="26" t="s">
        <v>229</v>
      </c>
      <c r="E897" s="26" t="str">
        <f aca="false">VLOOKUP(B897,[1]Planilha8!$X$4:$Z$6629,3,0)</f>
        <v>SESMT -GERENCIA</v>
      </c>
      <c r="F897" s="26" t="str">
        <f aca="false">VLOOKUP(B897,[1]Planilha8!$X$4:$AD$6629,7,0)</f>
        <v>BOM</v>
      </c>
      <c r="G897" s="27" t="n">
        <v>44057</v>
      </c>
      <c r="H897" s="28" t="n">
        <v>3531.94</v>
      </c>
      <c r="I897" s="29" t="s">
        <v>23</v>
      </c>
      <c r="J897" s="30" t="s">
        <v>153</v>
      </c>
      <c r="K897" s="31" t="n">
        <v>2049850</v>
      </c>
      <c r="L897" s="32" t="n">
        <v>2020001270</v>
      </c>
      <c r="M897" s="33" t="n">
        <v>44057</v>
      </c>
      <c r="N897" s="34" t="n">
        <v>0</v>
      </c>
      <c r="O897" s="35" t="n">
        <v>0</v>
      </c>
      <c r="P897" s="36" t="n">
        <v>0</v>
      </c>
      <c r="Q897" s="37" t="n">
        <v>0</v>
      </c>
      <c r="R897" s="38" t="n">
        <v>0</v>
      </c>
      <c r="S897" s="39" t="n">
        <v>3531.94</v>
      </c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MG897" s="0"/>
      <c r="AMH897" s="0"/>
      <c r="AMI897" s="0"/>
      <c r="AMJ897" s="0"/>
    </row>
    <row r="898" s="4" customFormat="true" ht="91.85" hidden="false" customHeight="false" outlineLevel="0" collapsed="false">
      <c r="A898" s="23" t="s">
        <v>21</v>
      </c>
      <c r="B898" s="24" t="n">
        <v>12007</v>
      </c>
      <c r="C898" s="25" t="n">
        <f aca="false">VLOOKUP(B898,[1]Planilha8!$X$4:$Y$6629,2,0)</f>
        <v>2321750</v>
      </c>
      <c r="D898" s="26" t="s">
        <v>229</v>
      </c>
      <c r="E898" s="26" t="str">
        <f aca="false">VLOOKUP(B898,[1]Planilha8!$X$4:$Z$6629,3,0)</f>
        <v>PSICOLOGIA</v>
      </c>
      <c r="F898" s="26" t="str">
        <f aca="false">VLOOKUP(B898,[1]Planilha8!$X$4:$AD$6629,7,0)</f>
        <v>BOM</v>
      </c>
      <c r="G898" s="27" t="n">
        <v>44057</v>
      </c>
      <c r="H898" s="28" t="n">
        <v>3531.94</v>
      </c>
      <c r="I898" s="29" t="s">
        <v>23</v>
      </c>
      <c r="J898" s="30" t="s">
        <v>153</v>
      </c>
      <c r="K898" s="31" t="n">
        <v>2049850</v>
      </c>
      <c r="L898" s="32" t="n">
        <v>2020001270</v>
      </c>
      <c r="M898" s="33" t="n">
        <v>44057</v>
      </c>
      <c r="N898" s="34" t="n">
        <v>0</v>
      </c>
      <c r="O898" s="35" t="n">
        <v>0</v>
      </c>
      <c r="P898" s="36" t="n">
        <v>0</v>
      </c>
      <c r="Q898" s="37" t="n">
        <v>0</v>
      </c>
      <c r="R898" s="38" t="n">
        <v>0</v>
      </c>
      <c r="S898" s="39" t="n">
        <v>3531.94</v>
      </c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MG898" s="0"/>
      <c r="AMH898" s="0"/>
      <c r="AMI898" s="0"/>
      <c r="AMJ898" s="0"/>
    </row>
    <row r="899" s="4" customFormat="true" ht="91.85" hidden="false" customHeight="false" outlineLevel="0" collapsed="false">
      <c r="A899" s="23" t="s">
        <v>21</v>
      </c>
      <c r="B899" s="24" t="n">
        <v>12008</v>
      </c>
      <c r="C899" s="25" t="n">
        <f aca="false">VLOOKUP(B899,[1]Planilha8!$X$4:$Y$6629,2,0)</f>
        <v>2321751</v>
      </c>
      <c r="D899" s="26" t="s">
        <v>229</v>
      </c>
      <c r="E899" s="26" t="str">
        <f aca="false">VLOOKUP(B899,[1]Planilha8!$X$4:$Z$6629,3,0)</f>
        <v>ASTEC</v>
      </c>
      <c r="F899" s="26" t="str">
        <f aca="false">VLOOKUP(B899,[1]Planilha8!$X$4:$AD$6629,7,0)</f>
        <v>BOM</v>
      </c>
      <c r="G899" s="27" t="n">
        <v>44057</v>
      </c>
      <c r="H899" s="28" t="n">
        <v>3531.94</v>
      </c>
      <c r="I899" s="29" t="s">
        <v>23</v>
      </c>
      <c r="J899" s="30" t="s">
        <v>153</v>
      </c>
      <c r="K899" s="31" t="n">
        <v>2049850</v>
      </c>
      <c r="L899" s="32" t="n">
        <v>2020001270</v>
      </c>
      <c r="M899" s="33" t="n">
        <v>44057</v>
      </c>
      <c r="N899" s="34" t="n">
        <v>0</v>
      </c>
      <c r="O899" s="35" t="n">
        <v>0</v>
      </c>
      <c r="P899" s="36" t="n">
        <v>0</v>
      </c>
      <c r="Q899" s="37" t="n">
        <v>0</v>
      </c>
      <c r="R899" s="38" t="n">
        <v>0</v>
      </c>
      <c r="S899" s="39" t="n">
        <v>3531.94</v>
      </c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MG899" s="0"/>
      <c r="AMH899" s="0"/>
      <c r="AMI899" s="0"/>
      <c r="AMJ899" s="0"/>
    </row>
    <row r="900" s="4" customFormat="true" ht="91.85" hidden="false" customHeight="false" outlineLevel="0" collapsed="false">
      <c r="A900" s="23" t="s">
        <v>21</v>
      </c>
      <c r="B900" s="24" t="n">
        <v>12009</v>
      </c>
      <c r="C900" s="25" t="n">
        <f aca="false">VLOOKUP(B900,[1]Planilha8!$X$4:$Y$6629,2,0)</f>
        <v>2321786</v>
      </c>
      <c r="D900" s="26" t="s">
        <v>229</v>
      </c>
      <c r="E900" s="26" t="str">
        <f aca="false">VLOOKUP(B900,[1]Planilha8!$X$4:$Z$6629,3,0)</f>
        <v>FARMÁCIA – DOSE</v>
      </c>
      <c r="F900" s="26" t="str">
        <f aca="false">VLOOKUP(B900,[1]Planilha8!$X$4:$AD$6629,7,0)</f>
        <v>BOM</v>
      </c>
      <c r="G900" s="27" t="n">
        <v>44057</v>
      </c>
      <c r="H900" s="28" t="n">
        <v>3531.94</v>
      </c>
      <c r="I900" s="29" t="s">
        <v>23</v>
      </c>
      <c r="J900" s="30" t="s">
        <v>153</v>
      </c>
      <c r="K900" s="31" t="n">
        <v>2049850</v>
      </c>
      <c r="L900" s="32" t="n">
        <v>2020001270</v>
      </c>
      <c r="M900" s="33" t="n">
        <v>44057</v>
      </c>
      <c r="N900" s="34" t="n">
        <v>0</v>
      </c>
      <c r="O900" s="35" t="n">
        <v>0</v>
      </c>
      <c r="P900" s="36" t="n">
        <v>0</v>
      </c>
      <c r="Q900" s="37" t="n">
        <v>0</v>
      </c>
      <c r="R900" s="38" t="n">
        <v>0</v>
      </c>
      <c r="S900" s="39" t="n">
        <v>3531.94</v>
      </c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MG900" s="0"/>
      <c r="AMH900" s="0"/>
      <c r="AMI900" s="0"/>
      <c r="AMJ900" s="0"/>
    </row>
    <row r="901" s="4" customFormat="true" ht="91.85" hidden="false" customHeight="false" outlineLevel="0" collapsed="false">
      <c r="A901" s="23" t="s">
        <v>21</v>
      </c>
      <c r="B901" s="24" t="n">
        <v>12010</v>
      </c>
      <c r="C901" s="25" t="n">
        <f aca="false">VLOOKUP(B901,[1]Planilha8!$X$4:$Y$6629,2,0)</f>
        <v>2321752</v>
      </c>
      <c r="D901" s="26" t="s">
        <v>229</v>
      </c>
      <c r="E901" s="26" t="str">
        <f aca="false">VLOOKUP(B901,[1]Planilha8!$X$4:$Z$6629,3,0)</f>
        <v>DIRETORIA DE ENFERMAGEM</v>
      </c>
      <c r="F901" s="26" t="str">
        <f aca="false">VLOOKUP(B901,[1]Planilha8!$X$4:$AD$6629,7,0)</f>
        <v>BOM</v>
      </c>
      <c r="G901" s="27" t="n">
        <v>44057</v>
      </c>
      <c r="H901" s="28" t="n">
        <v>3531.94</v>
      </c>
      <c r="I901" s="29" t="s">
        <v>23</v>
      </c>
      <c r="J901" s="30" t="s">
        <v>153</v>
      </c>
      <c r="K901" s="31" t="n">
        <v>2049850</v>
      </c>
      <c r="L901" s="32" t="n">
        <v>2020001270</v>
      </c>
      <c r="M901" s="33" t="n">
        <v>44057</v>
      </c>
      <c r="N901" s="34" t="n">
        <v>0</v>
      </c>
      <c r="O901" s="35" t="n">
        <v>0</v>
      </c>
      <c r="P901" s="36" t="n">
        <v>0</v>
      </c>
      <c r="Q901" s="37" t="n">
        <v>0</v>
      </c>
      <c r="R901" s="38" t="n">
        <v>0</v>
      </c>
      <c r="S901" s="39" t="n">
        <v>3531.94</v>
      </c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MG901" s="0"/>
      <c r="AMH901" s="0"/>
      <c r="AMI901" s="0"/>
      <c r="AMJ901" s="0"/>
    </row>
    <row r="902" s="4" customFormat="true" ht="91.85" hidden="false" customHeight="false" outlineLevel="0" collapsed="false">
      <c r="A902" s="23" t="s">
        <v>21</v>
      </c>
      <c r="B902" s="24" t="n">
        <v>12011</v>
      </c>
      <c r="C902" s="25" t="n">
        <f aca="false">VLOOKUP(B902,[1]Planilha8!$X$4:$Y$6629,2,0)</f>
        <v>2321753</v>
      </c>
      <c r="D902" s="26" t="s">
        <v>229</v>
      </c>
      <c r="E902" s="26" t="str">
        <f aca="false">VLOOKUP(B902,[1]Planilha8!$X$4:$Z$6629,3,0)</f>
        <v>ADMINISTRAÇÃO - SEDE - ASTEC</v>
      </c>
      <c r="F902" s="26" t="str">
        <f aca="false">VLOOKUP(B902,[1]Planilha8!$X$4:$AD$6629,7,0)</f>
        <v>BOM</v>
      </c>
      <c r="G902" s="27" t="n">
        <v>44057</v>
      </c>
      <c r="H902" s="28" t="n">
        <v>3531.94</v>
      </c>
      <c r="I902" s="29" t="s">
        <v>23</v>
      </c>
      <c r="J902" s="30" t="s">
        <v>153</v>
      </c>
      <c r="K902" s="31" t="n">
        <v>2049850</v>
      </c>
      <c r="L902" s="32" t="n">
        <v>2020001270</v>
      </c>
      <c r="M902" s="33" t="n">
        <v>44057</v>
      </c>
      <c r="N902" s="34" t="n">
        <v>0</v>
      </c>
      <c r="O902" s="35" t="n">
        <v>0</v>
      </c>
      <c r="P902" s="36" t="n">
        <v>0</v>
      </c>
      <c r="Q902" s="37" t="n">
        <v>0</v>
      </c>
      <c r="R902" s="38" t="n">
        <v>0</v>
      </c>
      <c r="S902" s="39" t="n">
        <v>3531.94</v>
      </c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MG902" s="0"/>
      <c r="AMH902" s="0"/>
      <c r="AMI902" s="0"/>
      <c r="AMJ902" s="0"/>
    </row>
    <row r="903" s="4" customFormat="true" ht="91.85" hidden="false" customHeight="false" outlineLevel="0" collapsed="false">
      <c r="A903" s="23" t="s">
        <v>21</v>
      </c>
      <c r="B903" s="24" t="n">
        <v>12012</v>
      </c>
      <c r="C903" s="25" t="n">
        <f aca="false">VLOOKUP(B903,[1]Planilha8!$X$4:$Y$6629,2,0)</f>
        <v>2321754</v>
      </c>
      <c r="D903" s="26" t="s">
        <v>229</v>
      </c>
      <c r="E903" s="26" t="str">
        <f aca="false">VLOOKUP(B903,[1]Planilha8!$X$4:$Z$6629,3,0)</f>
        <v>ALMOXARIFADO</v>
      </c>
      <c r="F903" s="26" t="str">
        <f aca="false">VLOOKUP(B903,[1]Planilha8!$X$4:$AD$6629,7,0)</f>
        <v>BOM</v>
      </c>
      <c r="G903" s="27" t="n">
        <v>44057</v>
      </c>
      <c r="H903" s="28" t="n">
        <v>3531.94</v>
      </c>
      <c r="I903" s="29" t="s">
        <v>23</v>
      </c>
      <c r="J903" s="30" t="s">
        <v>153</v>
      </c>
      <c r="K903" s="31" t="n">
        <v>2049850</v>
      </c>
      <c r="L903" s="32" t="n">
        <v>2020001270</v>
      </c>
      <c r="M903" s="33" t="n">
        <v>44057</v>
      </c>
      <c r="N903" s="34" t="n">
        <v>0</v>
      </c>
      <c r="O903" s="35" t="n">
        <v>0</v>
      </c>
      <c r="P903" s="36" t="n">
        <v>0</v>
      </c>
      <c r="Q903" s="37" t="n">
        <v>0</v>
      </c>
      <c r="R903" s="38" t="n">
        <v>0</v>
      </c>
      <c r="S903" s="39" t="n">
        <v>3531.94</v>
      </c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MG903" s="0"/>
      <c r="AMH903" s="0"/>
      <c r="AMI903" s="0"/>
      <c r="AMJ903" s="0"/>
    </row>
    <row r="904" s="4" customFormat="true" ht="91.85" hidden="false" customHeight="false" outlineLevel="0" collapsed="false">
      <c r="A904" s="23" t="s">
        <v>21</v>
      </c>
      <c r="B904" s="24" t="n">
        <v>12013</v>
      </c>
      <c r="C904" s="25" t="n">
        <f aca="false">VLOOKUP(B904,[1]Planilha8!$X$4:$Y$6629,2,0)</f>
        <v>2321755</v>
      </c>
      <c r="D904" s="26" t="s">
        <v>229</v>
      </c>
      <c r="E904" s="26" t="str">
        <f aca="false">VLOOKUP(B904,[1]Planilha8!$X$4:$Z$6629,3,0)</f>
        <v>ALMOXARIFADO</v>
      </c>
      <c r="F904" s="26" t="str">
        <f aca="false">VLOOKUP(B904,[1]Planilha8!$X$4:$AD$6629,7,0)</f>
        <v>BOM</v>
      </c>
      <c r="G904" s="27" t="n">
        <v>44057</v>
      </c>
      <c r="H904" s="28" t="n">
        <v>3531.94</v>
      </c>
      <c r="I904" s="29" t="s">
        <v>23</v>
      </c>
      <c r="J904" s="30" t="s">
        <v>153</v>
      </c>
      <c r="K904" s="31" t="n">
        <v>2049850</v>
      </c>
      <c r="L904" s="32" t="n">
        <v>2020001270</v>
      </c>
      <c r="M904" s="33" t="n">
        <v>44057</v>
      </c>
      <c r="N904" s="34" t="n">
        <v>0</v>
      </c>
      <c r="O904" s="35" t="n">
        <v>0</v>
      </c>
      <c r="P904" s="36" t="n">
        <v>0</v>
      </c>
      <c r="Q904" s="37" t="n">
        <v>0</v>
      </c>
      <c r="R904" s="38" t="n">
        <v>0</v>
      </c>
      <c r="S904" s="39" t="n">
        <v>3531.94</v>
      </c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MG904" s="0"/>
      <c r="AMH904" s="0"/>
      <c r="AMI904" s="0"/>
      <c r="AMJ904" s="0"/>
    </row>
    <row r="905" s="4" customFormat="true" ht="91.85" hidden="false" customHeight="false" outlineLevel="0" collapsed="false">
      <c r="A905" s="23" t="s">
        <v>21</v>
      </c>
      <c r="B905" s="24" t="n">
        <v>12014</v>
      </c>
      <c r="C905" s="25" t="n">
        <f aca="false">VLOOKUP(B905,[1]Planilha8!$X$4:$Y$6629,2,0)</f>
        <v>2321756</v>
      </c>
      <c r="D905" s="26" t="s">
        <v>229</v>
      </c>
      <c r="E905" s="26" t="str">
        <f aca="false">VLOOKUP(B905,[1]Planilha8!$X$4:$Z$6629,3,0)</f>
        <v>EQUIPE MULTIPROFISSIONAL</v>
      </c>
      <c r="F905" s="26" t="str">
        <f aca="false">VLOOKUP(B905,[1]Planilha8!$X$4:$AD$6629,7,0)</f>
        <v>BOM</v>
      </c>
      <c r="G905" s="27" t="n">
        <v>44057</v>
      </c>
      <c r="H905" s="28" t="n">
        <v>3531.94</v>
      </c>
      <c r="I905" s="29" t="s">
        <v>23</v>
      </c>
      <c r="J905" s="30" t="s">
        <v>153</v>
      </c>
      <c r="K905" s="31" t="n">
        <v>2049850</v>
      </c>
      <c r="L905" s="32" t="n">
        <v>2020001270</v>
      </c>
      <c r="M905" s="33" t="n">
        <v>44057</v>
      </c>
      <c r="N905" s="34" t="n">
        <v>0</v>
      </c>
      <c r="O905" s="35" t="n">
        <v>0</v>
      </c>
      <c r="P905" s="36" t="n">
        <v>0</v>
      </c>
      <c r="Q905" s="37" t="n">
        <v>0</v>
      </c>
      <c r="R905" s="38" t="n">
        <v>0</v>
      </c>
      <c r="S905" s="39" t="n">
        <v>3531.94</v>
      </c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MG905" s="0"/>
      <c r="AMH905" s="0"/>
      <c r="AMI905" s="0"/>
      <c r="AMJ905" s="0"/>
    </row>
    <row r="906" s="4" customFormat="true" ht="91.85" hidden="false" customHeight="false" outlineLevel="0" collapsed="false">
      <c r="A906" s="23" t="s">
        <v>21</v>
      </c>
      <c r="B906" s="24" t="n">
        <v>12015</v>
      </c>
      <c r="C906" s="25" t="n">
        <f aca="false">VLOOKUP(B906,[1]Planilha8!$X$4:$Y$6629,2,0)</f>
        <v>2321757</v>
      </c>
      <c r="D906" s="26" t="s">
        <v>229</v>
      </c>
      <c r="E906" s="26" t="str">
        <f aca="false">VLOOKUP(B906,[1]Planilha8!$X$4:$Z$6629,3,0)</f>
        <v>FARMÁCIA – CAF</v>
      </c>
      <c r="F906" s="26" t="str">
        <f aca="false">VLOOKUP(B906,[1]Planilha8!$X$4:$AD$6629,7,0)</f>
        <v>BOM</v>
      </c>
      <c r="G906" s="27" t="n">
        <v>44057</v>
      </c>
      <c r="H906" s="28" t="n">
        <v>3531.94</v>
      </c>
      <c r="I906" s="29" t="s">
        <v>23</v>
      </c>
      <c r="J906" s="30" t="s">
        <v>153</v>
      </c>
      <c r="K906" s="31" t="n">
        <v>2049850</v>
      </c>
      <c r="L906" s="32" t="n">
        <v>2020001270</v>
      </c>
      <c r="M906" s="33" t="n">
        <v>44057</v>
      </c>
      <c r="N906" s="34" t="n">
        <v>0</v>
      </c>
      <c r="O906" s="35" t="n">
        <v>0</v>
      </c>
      <c r="P906" s="36" t="n">
        <v>0</v>
      </c>
      <c r="Q906" s="37" t="n">
        <v>0</v>
      </c>
      <c r="R906" s="38" t="n">
        <v>0</v>
      </c>
      <c r="S906" s="39" t="n">
        <v>3531.94</v>
      </c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MG906" s="0"/>
      <c r="AMH906" s="0"/>
      <c r="AMI906" s="0"/>
      <c r="AMJ906" s="0"/>
    </row>
    <row r="907" s="4" customFormat="true" ht="91.85" hidden="false" customHeight="false" outlineLevel="0" collapsed="false">
      <c r="A907" s="23" t="s">
        <v>21</v>
      </c>
      <c r="B907" s="24" t="n">
        <v>12016</v>
      </c>
      <c r="C907" s="25" t="n">
        <f aca="false">VLOOKUP(B907,[1]Planilha8!$X$4:$Y$6629,2,0)</f>
        <v>2321770</v>
      </c>
      <c r="D907" s="26" t="s">
        <v>229</v>
      </c>
      <c r="E907" s="26" t="str">
        <f aca="false">VLOOKUP(B907,[1]Planilha8!$X$4:$Z$6629,3,0)</f>
        <v>GERÊNCIA DE HOTELARIA</v>
      </c>
      <c r="F907" s="26" t="str">
        <f aca="false">VLOOKUP(B907,[1]Planilha8!$X$4:$AD$6629,7,0)</f>
        <v>BOM</v>
      </c>
      <c r="G907" s="27" t="n">
        <v>44057</v>
      </c>
      <c r="H907" s="28" t="n">
        <v>3531.94</v>
      </c>
      <c r="I907" s="29" t="s">
        <v>23</v>
      </c>
      <c r="J907" s="30" t="s">
        <v>153</v>
      </c>
      <c r="K907" s="31" t="n">
        <v>2049850</v>
      </c>
      <c r="L907" s="32" t="n">
        <v>2020001270</v>
      </c>
      <c r="M907" s="33" t="n">
        <v>44057</v>
      </c>
      <c r="N907" s="34" t="n">
        <v>0</v>
      </c>
      <c r="O907" s="35" t="n">
        <v>0</v>
      </c>
      <c r="P907" s="36" t="n">
        <v>0</v>
      </c>
      <c r="Q907" s="37" t="n">
        <v>0</v>
      </c>
      <c r="R907" s="38" t="n">
        <v>0</v>
      </c>
      <c r="S907" s="39" t="n">
        <v>3531.94</v>
      </c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MG907" s="0"/>
      <c r="AMH907" s="0"/>
      <c r="AMI907" s="0"/>
      <c r="AMJ907" s="0"/>
    </row>
    <row r="908" s="4" customFormat="true" ht="91.85" hidden="false" customHeight="false" outlineLevel="0" collapsed="false">
      <c r="A908" s="23" t="s">
        <v>21</v>
      </c>
      <c r="B908" s="24" t="n">
        <v>12017</v>
      </c>
      <c r="C908" s="25" t="n">
        <f aca="false">VLOOKUP(B908,[1]Planilha8!$X$4:$Y$6629,2,0)</f>
        <v>2321787</v>
      </c>
      <c r="D908" s="26" t="s">
        <v>229</v>
      </c>
      <c r="E908" s="26" t="str">
        <f aca="false">VLOOKUP(B908,[1]Planilha8!$X$4:$Z$6629,3,0)</f>
        <v>FATURAMENTO</v>
      </c>
      <c r="F908" s="26" t="str">
        <f aca="false">VLOOKUP(B908,[1]Planilha8!$X$4:$AD$6629,7,0)</f>
        <v>BOM</v>
      </c>
      <c r="G908" s="27" t="n">
        <v>44057</v>
      </c>
      <c r="H908" s="28" t="n">
        <v>3531.94</v>
      </c>
      <c r="I908" s="29" t="s">
        <v>23</v>
      </c>
      <c r="J908" s="30" t="s">
        <v>153</v>
      </c>
      <c r="K908" s="31" t="n">
        <v>2049850</v>
      </c>
      <c r="L908" s="32" t="n">
        <v>2020001270</v>
      </c>
      <c r="M908" s="33" t="n">
        <v>44057</v>
      </c>
      <c r="N908" s="34" t="n">
        <v>0</v>
      </c>
      <c r="O908" s="35" t="n">
        <v>0</v>
      </c>
      <c r="P908" s="36" t="n">
        <v>0</v>
      </c>
      <c r="Q908" s="37" t="n">
        <v>0</v>
      </c>
      <c r="R908" s="38" t="n">
        <v>0</v>
      </c>
      <c r="S908" s="39" t="n">
        <v>3531.94</v>
      </c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MG908" s="0"/>
      <c r="AMH908" s="0"/>
      <c r="AMI908" s="0"/>
      <c r="AMJ908" s="0"/>
    </row>
    <row r="909" s="4" customFormat="true" ht="91.85" hidden="false" customHeight="false" outlineLevel="0" collapsed="false">
      <c r="A909" s="23" t="s">
        <v>21</v>
      </c>
      <c r="B909" s="24" t="n">
        <v>12018</v>
      </c>
      <c r="C909" s="25" t="n">
        <f aca="false">VLOOKUP(B909,[1]Planilha8!$X$4:$Y$6629,2,0)</f>
        <v>2321759</v>
      </c>
      <c r="D909" s="26" t="s">
        <v>229</v>
      </c>
      <c r="E909" s="26" t="str">
        <f aca="false">VLOOKUP(B909,[1]Planilha8!$X$4:$Z$6629,3,0)</f>
        <v>GERÊNCIA MANUTENÇÃO PREDIAL</v>
      </c>
      <c r="F909" s="26" t="str">
        <f aca="false">VLOOKUP(B909,[1]Planilha8!$X$4:$AD$6629,7,0)</f>
        <v>BOM</v>
      </c>
      <c r="G909" s="27" t="n">
        <v>44057</v>
      </c>
      <c r="H909" s="28" t="n">
        <v>3531.94</v>
      </c>
      <c r="I909" s="29" t="s">
        <v>23</v>
      </c>
      <c r="J909" s="30" t="s">
        <v>153</v>
      </c>
      <c r="K909" s="31" t="n">
        <v>2049850</v>
      </c>
      <c r="L909" s="32" t="n">
        <v>2020001270</v>
      </c>
      <c r="M909" s="33" t="n">
        <v>44057</v>
      </c>
      <c r="N909" s="34" t="n">
        <v>0</v>
      </c>
      <c r="O909" s="35" t="n">
        <v>0</v>
      </c>
      <c r="P909" s="36" t="n">
        <v>0</v>
      </c>
      <c r="Q909" s="37" t="n">
        <v>0</v>
      </c>
      <c r="R909" s="38" t="n">
        <v>0</v>
      </c>
      <c r="S909" s="39" t="n">
        <v>3531.94</v>
      </c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MG909" s="0"/>
      <c r="AMH909" s="0"/>
      <c r="AMI909" s="0"/>
      <c r="AMJ909" s="0"/>
    </row>
    <row r="910" s="4" customFormat="true" ht="91.85" hidden="false" customHeight="false" outlineLevel="0" collapsed="false">
      <c r="A910" s="23" t="s">
        <v>21</v>
      </c>
      <c r="B910" s="24" t="n">
        <v>12019</v>
      </c>
      <c r="C910" s="25" t="n">
        <f aca="false">VLOOKUP(B910,[1]Planilha8!$X$4:$Y$6629,2,0)</f>
        <v>2321760</v>
      </c>
      <c r="D910" s="26" t="s">
        <v>229</v>
      </c>
      <c r="E910" s="26" t="str">
        <f aca="false">VLOOKUP(B910,[1]Planilha8!$X$4:$Z$6629,3,0)</f>
        <v>UNIDADE COLETORA DE SANGUE</v>
      </c>
      <c r="F910" s="26" t="str">
        <f aca="false">VLOOKUP(B910,[1]Planilha8!$X$4:$AD$6629,7,0)</f>
        <v>BOM</v>
      </c>
      <c r="G910" s="27" t="n">
        <v>44057</v>
      </c>
      <c r="H910" s="28" t="n">
        <v>3531.94</v>
      </c>
      <c r="I910" s="29" t="s">
        <v>23</v>
      </c>
      <c r="J910" s="30" t="s">
        <v>153</v>
      </c>
      <c r="K910" s="31" t="n">
        <v>2049850</v>
      </c>
      <c r="L910" s="32" t="n">
        <v>2020001270</v>
      </c>
      <c r="M910" s="33" t="n">
        <v>44057</v>
      </c>
      <c r="N910" s="34" t="n">
        <v>0</v>
      </c>
      <c r="O910" s="35" t="n">
        <v>0</v>
      </c>
      <c r="P910" s="36" t="n">
        <v>0</v>
      </c>
      <c r="Q910" s="37" t="n">
        <v>0</v>
      </c>
      <c r="R910" s="38" t="n">
        <v>0</v>
      </c>
      <c r="S910" s="39" t="n">
        <v>3531.94</v>
      </c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MG910" s="0"/>
      <c r="AMH910" s="0"/>
      <c r="AMI910" s="0"/>
      <c r="AMJ910" s="0"/>
    </row>
    <row r="911" s="4" customFormat="true" ht="91.85" hidden="false" customHeight="false" outlineLevel="0" collapsed="false">
      <c r="A911" s="23" t="s">
        <v>21</v>
      </c>
      <c r="B911" s="24" t="n">
        <v>12020</v>
      </c>
      <c r="C911" s="25" t="n">
        <f aca="false">VLOOKUP(B911,[1]Planilha8!$X$4:$Y$6629,2,0)</f>
        <v>2321761</v>
      </c>
      <c r="D911" s="26" t="s">
        <v>229</v>
      </c>
      <c r="E911" s="26" t="str">
        <f aca="false">VLOOKUP(B911,[1]Planilha8!$X$4:$Z$6629,3,0)</f>
        <v>FARMÁCIA – DOSE</v>
      </c>
      <c r="F911" s="26" t="str">
        <f aca="false">VLOOKUP(B911,[1]Planilha8!$X$4:$AD$6629,7,0)</f>
        <v>BOM</v>
      </c>
      <c r="G911" s="27" t="n">
        <v>44057</v>
      </c>
      <c r="H911" s="28" t="n">
        <v>3531.94</v>
      </c>
      <c r="I911" s="29" t="s">
        <v>23</v>
      </c>
      <c r="J911" s="30" t="s">
        <v>153</v>
      </c>
      <c r="K911" s="31" t="n">
        <v>2049850</v>
      </c>
      <c r="L911" s="32" t="n">
        <v>2020001270</v>
      </c>
      <c r="M911" s="33" t="n">
        <v>44057</v>
      </c>
      <c r="N911" s="34" t="n">
        <v>0</v>
      </c>
      <c r="O911" s="35" t="n">
        <v>0</v>
      </c>
      <c r="P911" s="36" t="n">
        <v>0</v>
      </c>
      <c r="Q911" s="37" t="n">
        <v>0</v>
      </c>
      <c r="R911" s="38" t="n">
        <v>0</v>
      </c>
      <c r="S911" s="39" t="n">
        <v>3531.94</v>
      </c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MG911" s="0"/>
      <c r="AMH911" s="0"/>
      <c r="AMI911" s="0"/>
      <c r="AMJ911" s="0"/>
    </row>
    <row r="912" s="4" customFormat="true" ht="91.85" hidden="false" customHeight="false" outlineLevel="0" collapsed="false">
      <c r="A912" s="23" t="s">
        <v>21</v>
      </c>
      <c r="B912" s="24" t="n">
        <v>12021</v>
      </c>
      <c r="C912" s="25" t="n">
        <f aca="false">VLOOKUP(B912,[1]Planilha8!$X$4:$Y$6629,2,0)</f>
        <v>2321762</v>
      </c>
      <c r="D912" s="26" t="s">
        <v>229</v>
      </c>
      <c r="E912" s="26" t="str">
        <f aca="false">VLOOKUP(B912,[1]Planilha8!$X$4:$Z$6629,3,0)</f>
        <v>SAME</v>
      </c>
      <c r="F912" s="26" t="str">
        <f aca="false">VLOOKUP(B912,[1]Planilha8!$X$4:$AD$6629,7,0)</f>
        <v>BOM</v>
      </c>
      <c r="G912" s="27" t="n">
        <v>44057</v>
      </c>
      <c r="H912" s="28" t="n">
        <v>3531.94</v>
      </c>
      <c r="I912" s="29" t="s">
        <v>23</v>
      </c>
      <c r="J912" s="30" t="s">
        <v>153</v>
      </c>
      <c r="K912" s="31" t="n">
        <v>2049850</v>
      </c>
      <c r="L912" s="32" t="n">
        <v>2020001270</v>
      </c>
      <c r="M912" s="33" t="n">
        <v>44057</v>
      </c>
      <c r="N912" s="34" t="n">
        <v>0</v>
      </c>
      <c r="O912" s="35" t="n">
        <v>0</v>
      </c>
      <c r="P912" s="36" t="n">
        <v>0</v>
      </c>
      <c r="Q912" s="37" t="n">
        <v>0</v>
      </c>
      <c r="R912" s="38" t="n">
        <v>0</v>
      </c>
      <c r="S912" s="39" t="n">
        <v>3531.94</v>
      </c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MG912" s="0"/>
      <c r="AMH912" s="0"/>
      <c r="AMI912" s="0"/>
      <c r="AMJ912" s="0"/>
    </row>
    <row r="913" s="4" customFormat="true" ht="91.85" hidden="false" customHeight="false" outlineLevel="0" collapsed="false">
      <c r="A913" s="23" t="s">
        <v>21</v>
      </c>
      <c r="B913" s="24" t="n">
        <v>12022</v>
      </c>
      <c r="C913" s="25" t="n">
        <f aca="false">VLOOKUP(B913,[1]Planilha8!$X$4:$Y$6629,2,0)</f>
        <v>2321763</v>
      </c>
      <c r="D913" s="26" t="s">
        <v>229</v>
      </c>
      <c r="E913" s="26" t="str">
        <f aca="false">VLOOKUP(B913,[1]Planilha8!$X$4:$Z$6629,3,0)</f>
        <v>BANCO DE SANGUE  -TRIAGEM</v>
      </c>
      <c r="F913" s="26" t="str">
        <f aca="false">VLOOKUP(B913,[1]Planilha8!$X$4:$AD$6629,7,0)</f>
        <v>BOM</v>
      </c>
      <c r="G913" s="27" t="n">
        <v>44057</v>
      </c>
      <c r="H913" s="28" t="n">
        <v>3531.94</v>
      </c>
      <c r="I913" s="29" t="s">
        <v>23</v>
      </c>
      <c r="J913" s="30" t="s">
        <v>153</v>
      </c>
      <c r="K913" s="31" t="n">
        <v>2049850</v>
      </c>
      <c r="L913" s="32" t="n">
        <v>2020001270</v>
      </c>
      <c r="M913" s="33" t="n">
        <v>44057</v>
      </c>
      <c r="N913" s="34" t="n">
        <v>0</v>
      </c>
      <c r="O913" s="35" t="n">
        <v>0</v>
      </c>
      <c r="P913" s="36" t="n">
        <v>0</v>
      </c>
      <c r="Q913" s="37" t="n">
        <v>0</v>
      </c>
      <c r="R913" s="38" t="n">
        <v>0</v>
      </c>
      <c r="S913" s="39" t="n">
        <v>3531.94</v>
      </c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MG913" s="0"/>
      <c r="AMH913" s="0"/>
      <c r="AMI913" s="0"/>
      <c r="AMJ913" s="0"/>
    </row>
    <row r="914" s="4" customFormat="true" ht="91.85" hidden="false" customHeight="false" outlineLevel="0" collapsed="false">
      <c r="A914" s="23" t="s">
        <v>21</v>
      </c>
      <c r="B914" s="24" t="n">
        <v>12023</v>
      </c>
      <c r="C914" s="25" t="n">
        <f aca="false">VLOOKUP(B914,[1]Planilha8!$X$4:$Y$6629,2,0)</f>
        <v>2321764</v>
      </c>
      <c r="D914" s="26" t="s">
        <v>229</v>
      </c>
      <c r="E914" s="26" t="str">
        <f aca="false">VLOOKUP(B914,[1]Planilha8!$X$4:$Z$6629,3,0)</f>
        <v>FARMÁCIA – DOSE</v>
      </c>
      <c r="F914" s="26" t="str">
        <f aca="false">VLOOKUP(B914,[1]Planilha8!$X$4:$AD$6629,7,0)</f>
        <v>BOM</v>
      </c>
      <c r="G914" s="27" t="n">
        <v>44057</v>
      </c>
      <c r="H914" s="28" t="n">
        <v>3531.94</v>
      </c>
      <c r="I914" s="29" t="s">
        <v>23</v>
      </c>
      <c r="J914" s="30" t="s">
        <v>153</v>
      </c>
      <c r="K914" s="31" t="n">
        <v>2049850</v>
      </c>
      <c r="L914" s="32" t="n">
        <v>2020001270</v>
      </c>
      <c r="M914" s="33" t="n">
        <v>44057</v>
      </c>
      <c r="N914" s="34" t="n">
        <v>0</v>
      </c>
      <c r="O914" s="35" t="n">
        <v>0</v>
      </c>
      <c r="P914" s="36" t="n">
        <v>0</v>
      </c>
      <c r="Q914" s="37" t="n">
        <v>0</v>
      </c>
      <c r="R914" s="38" t="n">
        <v>0</v>
      </c>
      <c r="S914" s="39" t="n">
        <v>3531.94</v>
      </c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MG914" s="0"/>
      <c r="AMH914" s="0"/>
      <c r="AMI914" s="0"/>
      <c r="AMJ914" s="0"/>
    </row>
    <row r="915" s="4" customFormat="true" ht="91.85" hidden="false" customHeight="false" outlineLevel="0" collapsed="false">
      <c r="A915" s="23" t="s">
        <v>21</v>
      </c>
      <c r="B915" s="24" t="n">
        <v>12024</v>
      </c>
      <c r="C915" s="25" t="n">
        <f aca="false">VLOOKUP(B915,[1]Planilha8!$X$4:$Y$6629,2,0)</f>
        <v>2321765</v>
      </c>
      <c r="D915" s="26" t="s">
        <v>229</v>
      </c>
      <c r="E915" s="26" t="str">
        <f aca="false">VLOOKUP(B915,[1]Planilha8!$X$4:$Z$6629,3,0)</f>
        <v>ASTEC</v>
      </c>
      <c r="F915" s="26" t="str">
        <f aca="false">VLOOKUP(B915,[1]Planilha8!$X$4:$AD$6629,7,0)</f>
        <v>BOM</v>
      </c>
      <c r="G915" s="27" t="n">
        <v>44057</v>
      </c>
      <c r="H915" s="28" t="n">
        <v>3531.94</v>
      </c>
      <c r="I915" s="29" t="s">
        <v>23</v>
      </c>
      <c r="J915" s="30" t="s">
        <v>153</v>
      </c>
      <c r="K915" s="31" t="n">
        <v>2049850</v>
      </c>
      <c r="L915" s="32" t="n">
        <v>2020001270</v>
      </c>
      <c r="M915" s="33" t="n">
        <v>44057</v>
      </c>
      <c r="N915" s="34" t="n">
        <v>0</v>
      </c>
      <c r="O915" s="35" t="n">
        <v>0</v>
      </c>
      <c r="P915" s="36" t="n">
        <v>0</v>
      </c>
      <c r="Q915" s="37" t="n">
        <v>0</v>
      </c>
      <c r="R915" s="38" t="n">
        <v>0</v>
      </c>
      <c r="S915" s="39" t="n">
        <v>3531.94</v>
      </c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MG915" s="0"/>
      <c r="AMH915" s="0"/>
      <c r="AMI915" s="0"/>
      <c r="AMJ915" s="0"/>
    </row>
    <row r="916" s="4" customFormat="true" ht="91.85" hidden="false" customHeight="false" outlineLevel="0" collapsed="false">
      <c r="A916" s="23" t="s">
        <v>21</v>
      </c>
      <c r="B916" s="24" t="n">
        <v>12025</v>
      </c>
      <c r="C916" s="25" t="n">
        <f aca="false">VLOOKUP(B916,[1]Planilha8!$X$4:$Y$6629,2,0)</f>
        <v>2321766</v>
      </c>
      <c r="D916" s="26" t="s">
        <v>229</v>
      </c>
      <c r="E916" s="26" t="str">
        <f aca="false">VLOOKUP(B916,[1]Planilha8!$X$4:$Z$6629,3,0)</f>
        <v>EQUIPE MULTIPROFISSIONAL</v>
      </c>
      <c r="F916" s="26" t="str">
        <f aca="false">VLOOKUP(B916,[1]Planilha8!$X$4:$AD$6629,7,0)</f>
        <v>BOM</v>
      </c>
      <c r="G916" s="27" t="n">
        <v>44057</v>
      </c>
      <c r="H916" s="28" t="n">
        <v>3531.94</v>
      </c>
      <c r="I916" s="29" t="s">
        <v>23</v>
      </c>
      <c r="J916" s="30" t="s">
        <v>153</v>
      </c>
      <c r="K916" s="31" t="n">
        <v>2049850</v>
      </c>
      <c r="L916" s="32" t="n">
        <v>2020001270</v>
      </c>
      <c r="M916" s="33" t="n">
        <v>44057</v>
      </c>
      <c r="N916" s="34" t="n">
        <v>0</v>
      </c>
      <c r="O916" s="35" t="n">
        <v>0</v>
      </c>
      <c r="P916" s="36" t="n">
        <v>0</v>
      </c>
      <c r="Q916" s="37" t="n">
        <v>0</v>
      </c>
      <c r="R916" s="38" t="n">
        <v>0</v>
      </c>
      <c r="S916" s="39" t="n">
        <v>3531.94</v>
      </c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MG916" s="0"/>
      <c r="AMH916" s="0"/>
      <c r="AMI916" s="0"/>
      <c r="AMJ916" s="0"/>
    </row>
    <row r="917" s="4" customFormat="true" ht="91.85" hidden="false" customHeight="false" outlineLevel="0" collapsed="false">
      <c r="A917" s="23" t="s">
        <v>21</v>
      </c>
      <c r="B917" s="24" t="n">
        <v>12026</v>
      </c>
      <c r="C917" s="25" t="n">
        <f aca="false">VLOOKUP(B917,[1]Planilha8!$X$4:$Y$6629,2,0)</f>
        <v>2321767</v>
      </c>
      <c r="D917" s="26" t="s">
        <v>229</v>
      </c>
      <c r="E917" s="26" t="str">
        <f aca="false">VLOOKUP(B917,[1]Planilha8!$X$4:$Z$6629,3,0)</f>
        <v>GERÊNCIA – APOIO AO DIAGNÓSTICO</v>
      </c>
      <c r="F917" s="26" t="str">
        <f aca="false">VLOOKUP(B917,[1]Planilha8!$X$4:$AD$6629,7,0)</f>
        <v>BOM</v>
      </c>
      <c r="G917" s="27" t="n">
        <v>44057</v>
      </c>
      <c r="H917" s="28" t="n">
        <v>3531.94</v>
      </c>
      <c r="I917" s="29" t="s">
        <v>23</v>
      </c>
      <c r="J917" s="30" t="s">
        <v>153</v>
      </c>
      <c r="K917" s="31" t="n">
        <v>2049850</v>
      </c>
      <c r="L917" s="32" t="n">
        <v>2020001270</v>
      </c>
      <c r="M917" s="33" t="n">
        <v>44057</v>
      </c>
      <c r="N917" s="34" t="n">
        <v>0</v>
      </c>
      <c r="O917" s="35" t="n">
        <v>0</v>
      </c>
      <c r="P917" s="36" t="n">
        <v>0</v>
      </c>
      <c r="Q917" s="37" t="n">
        <v>0</v>
      </c>
      <c r="R917" s="38" t="n">
        <v>0</v>
      </c>
      <c r="S917" s="39" t="n">
        <v>3531.94</v>
      </c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MG917" s="0"/>
      <c r="AMH917" s="0"/>
      <c r="AMI917" s="0"/>
      <c r="AMJ917" s="0"/>
    </row>
    <row r="918" s="4" customFormat="true" ht="91.85" hidden="false" customHeight="false" outlineLevel="0" collapsed="false">
      <c r="A918" s="23" t="s">
        <v>21</v>
      </c>
      <c r="B918" s="24" t="n">
        <v>12027</v>
      </c>
      <c r="C918" s="25" t="n">
        <f aca="false">VLOOKUP(B918,[1]Planilha8!$X$4:$Y$6629,2,0)</f>
        <v>2321769</v>
      </c>
      <c r="D918" s="26" t="s">
        <v>229</v>
      </c>
      <c r="E918" s="26" t="str">
        <f aca="false">VLOOKUP(B918,[1]Planilha8!$X$4:$Z$6629,3,0)</f>
        <v>FARMÁCIA – CAF</v>
      </c>
      <c r="F918" s="26" t="str">
        <f aca="false">VLOOKUP(B918,[1]Planilha8!$X$4:$AD$6629,7,0)</f>
        <v>BOM</v>
      </c>
      <c r="G918" s="27" t="n">
        <v>44057</v>
      </c>
      <c r="H918" s="28" t="n">
        <v>3531.94</v>
      </c>
      <c r="I918" s="29" t="s">
        <v>23</v>
      </c>
      <c r="J918" s="30" t="s">
        <v>153</v>
      </c>
      <c r="K918" s="31" t="n">
        <v>2049850</v>
      </c>
      <c r="L918" s="32" t="n">
        <v>2020001270</v>
      </c>
      <c r="M918" s="33" t="n">
        <v>44057</v>
      </c>
      <c r="N918" s="34" t="n">
        <v>0</v>
      </c>
      <c r="O918" s="35" t="n">
        <v>0</v>
      </c>
      <c r="P918" s="36" t="n">
        <v>0</v>
      </c>
      <c r="Q918" s="37" t="n">
        <v>0</v>
      </c>
      <c r="R918" s="38" t="n">
        <v>0</v>
      </c>
      <c r="S918" s="39" t="n">
        <v>3531.94</v>
      </c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MG918" s="0"/>
      <c r="AMH918" s="0"/>
      <c r="AMI918" s="0"/>
      <c r="AMJ918" s="0"/>
    </row>
    <row r="919" s="4" customFormat="true" ht="91.85" hidden="false" customHeight="false" outlineLevel="0" collapsed="false">
      <c r="A919" s="23" t="s">
        <v>21</v>
      </c>
      <c r="B919" s="24" t="n">
        <v>12028</v>
      </c>
      <c r="C919" s="25" t="n">
        <f aca="false">VLOOKUP(B919,[1]Planilha8!$X$4:$Y$6629,2,0)</f>
        <v>2324768</v>
      </c>
      <c r="D919" s="26" t="s">
        <v>229</v>
      </c>
      <c r="E919" s="26" t="str">
        <f aca="false">VLOOKUP(B919,[1]Planilha8!$X$4:$Z$6629,3,0)</f>
        <v>APOIO AO DIAGNÓSTICO RECEPÇÃO</v>
      </c>
      <c r="F919" s="26" t="str">
        <f aca="false">VLOOKUP(B919,[1]Planilha8!$X$4:$AD$6629,7,0)</f>
        <v>BOM</v>
      </c>
      <c r="G919" s="27" t="n">
        <v>44057</v>
      </c>
      <c r="H919" s="28" t="n">
        <v>3531.94</v>
      </c>
      <c r="I919" s="29" t="s">
        <v>23</v>
      </c>
      <c r="J919" s="30" t="s">
        <v>153</v>
      </c>
      <c r="K919" s="31" t="n">
        <v>2049850</v>
      </c>
      <c r="L919" s="32" t="n">
        <v>2020001270</v>
      </c>
      <c r="M919" s="33" t="n">
        <v>44057</v>
      </c>
      <c r="N919" s="34" t="n">
        <v>0</v>
      </c>
      <c r="O919" s="35" t="n">
        <v>0</v>
      </c>
      <c r="P919" s="36" t="n">
        <v>0</v>
      </c>
      <c r="Q919" s="37" t="n">
        <v>0</v>
      </c>
      <c r="R919" s="38" t="n">
        <v>0</v>
      </c>
      <c r="S919" s="39" t="n">
        <v>3531.94</v>
      </c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MG919" s="0"/>
      <c r="AMH919" s="0"/>
      <c r="AMI919" s="0"/>
      <c r="AMJ919" s="0"/>
    </row>
    <row r="920" s="4" customFormat="true" ht="91.85" hidden="false" customHeight="false" outlineLevel="0" collapsed="false">
      <c r="A920" s="23" t="s">
        <v>21</v>
      </c>
      <c r="B920" s="24" t="n">
        <v>12029</v>
      </c>
      <c r="C920" s="25" t="n">
        <f aca="false">VLOOKUP(B920,[1]Planilha8!$X$4:$Y$6629,2,0)</f>
        <v>2321771</v>
      </c>
      <c r="D920" s="26" t="s">
        <v>229</v>
      </c>
      <c r="E920" s="26" t="str">
        <f aca="false">VLOOKUP(B920,[1]Planilha8!$X$4:$Z$6629,3,0)</f>
        <v>REABILITAÇÃO E FISIOTERAPIA</v>
      </c>
      <c r="F920" s="26" t="str">
        <f aca="false">VLOOKUP(B920,[1]Planilha8!$X$4:$AD$6629,7,0)</f>
        <v>BOM</v>
      </c>
      <c r="G920" s="27" t="n">
        <v>44057</v>
      </c>
      <c r="H920" s="28" t="n">
        <v>3531.94</v>
      </c>
      <c r="I920" s="29" t="s">
        <v>23</v>
      </c>
      <c r="J920" s="30" t="s">
        <v>153</v>
      </c>
      <c r="K920" s="31" t="n">
        <v>2049850</v>
      </c>
      <c r="L920" s="32" t="n">
        <v>2020001270</v>
      </c>
      <c r="M920" s="33" t="n">
        <v>44057</v>
      </c>
      <c r="N920" s="34" t="n">
        <v>0</v>
      </c>
      <c r="O920" s="35" t="n">
        <v>0</v>
      </c>
      <c r="P920" s="36" t="n">
        <v>0</v>
      </c>
      <c r="Q920" s="37" t="n">
        <v>0</v>
      </c>
      <c r="R920" s="38" t="n">
        <v>0</v>
      </c>
      <c r="S920" s="39" t="n">
        <v>3531.94</v>
      </c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MG920" s="0"/>
      <c r="AMH920" s="0"/>
      <c r="AMI920" s="0"/>
      <c r="AMJ920" s="0"/>
    </row>
    <row r="921" s="4" customFormat="true" ht="91.85" hidden="false" customHeight="false" outlineLevel="0" collapsed="false">
      <c r="A921" s="23" t="s">
        <v>21</v>
      </c>
      <c r="B921" s="24" t="n">
        <v>12030</v>
      </c>
      <c r="C921" s="25" t="n">
        <f aca="false">VLOOKUP(B921,[1]Planilha8!$X$4:$Y$6629,2,0)</f>
        <v>2321772</v>
      </c>
      <c r="D921" s="26" t="s">
        <v>229</v>
      </c>
      <c r="E921" s="26" t="str">
        <f aca="false">VLOOKUP(B921,[1]Planilha8!$X$4:$Z$6629,3,0)</f>
        <v>GERÊNCIA MANUTENÇÃO PREDIAL</v>
      </c>
      <c r="F921" s="26" t="str">
        <f aca="false">VLOOKUP(B921,[1]Planilha8!$X$4:$AD$6629,7,0)</f>
        <v>BOM</v>
      </c>
      <c r="G921" s="27" t="n">
        <v>44057</v>
      </c>
      <c r="H921" s="28" t="n">
        <v>3531.94</v>
      </c>
      <c r="I921" s="29" t="s">
        <v>23</v>
      </c>
      <c r="J921" s="30" t="s">
        <v>153</v>
      </c>
      <c r="K921" s="31" t="n">
        <v>2049850</v>
      </c>
      <c r="L921" s="32" t="n">
        <v>2020001270</v>
      </c>
      <c r="M921" s="33" t="n">
        <v>44057</v>
      </c>
      <c r="N921" s="34" t="n">
        <v>0</v>
      </c>
      <c r="O921" s="35" t="n">
        <v>0</v>
      </c>
      <c r="P921" s="36" t="n">
        <v>0</v>
      </c>
      <c r="Q921" s="37" t="n">
        <v>0</v>
      </c>
      <c r="R921" s="38" t="n">
        <v>0</v>
      </c>
      <c r="S921" s="39" t="n">
        <v>3531.94</v>
      </c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MG921" s="0"/>
      <c r="AMH921" s="0"/>
      <c r="AMI921" s="0"/>
      <c r="AMJ921" s="0"/>
    </row>
    <row r="922" s="4" customFormat="true" ht="91.85" hidden="false" customHeight="false" outlineLevel="0" collapsed="false">
      <c r="A922" s="23" t="s">
        <v>21</v>
      </c>
      <c r="B922" s="24" t="n">
        <v>12031</v>
      </c>
      <c r="C922" s="25" t="n">
        <f aca="false">VLOOKUP(B922,[1]Planilha8!$X$4:$Y$6629,2,0)</f>
        <v>2321773</v>
      </c>
      <c r="D922" s="26" t="s">
        <v>229</v>
      </c>
      <c r="E922" s="26" t="str">
        <f aca="false">VLOOKUP(B922,[1]Planilha8!$X$4:$Z$6629,3,0)</f>
        <v>APOIO AO DIAGNÓSTICO – RECEPÇÃO</v>
      </c>
      <c r="F922" s="26" t="str">
        <f aca="false">VLOOKUP(B922,[1]Planilha8!$X$4:$AD$6629,7,0)</f>
        <v>BOM</v>
      </c>
      <c r="G922" s="27" t="n">
        <v>44057</v>
      </c>
      <c r="H922" s="28" t="n">
        <v>3531.94</v>
      </c>
      <c r="I922" s="29" t="s">
        <v>23</v>
      </c>
      <c r="J922" s="30" t="s">
        <v>153</v>
      </c>
      <c r="K922" s="31" t="n">
        <v>2049850</v>
      </c>
      <c r="L922" s="32" t="n">
        <v>2020001270</v>
      </c>
      <c r="M922" s="33" t="n">
        <v>44057</v>
      </c>
      <c r="N922" s="34" t="n">
        <v>0</v>
      </c>
      <c r="O922" s="35" t="n">
        <v>0</v>
      </c>
      <c r="P922" s="36" t="n">
        <v>0</v>
      </c>
      <c r="Q922" s="37" t="n">
        <v>0</v>
      </c>
      <c r="R922" s="38" t="n">
        <v>0</v>
      </c>
      <c r="S922" s="39" t="n">
        <v>3531.94</v>
      </c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MG922" s="0"/>
      <c r="AMH922" s="0"/>
      <c r="AMI922" s="0"/>
      <c r="AMJ922" s="0"/>
    </row>
    <row r="923" s="4" customFormat="true" ht="91.85" hidden="false" customHeight="false" outlineLevel="0" collapsed="false">
      <c r="A923" s="23" t="s">
        <v>21</v>
      </c>
      <c r="B923" s="24" t="n">
        <v>12032</v>
      </c>
      <c r="C923" s="25" t="n">
        <f aca="false">VLOOKUP(B923,[1]Planilha8!$X$4:$Y$6629,2,0)</f>
        <v>2321774</v>
      </c>
      <c r="D923" s="26" t="s">
        <v>229</v>
      </c>
      <c r="E923" s="26" t="str">
        <f aca="false">VLOOKUP(B923,[1]Planilha8!$X$4:$Z$6629,3,0)</f>
        <v>ENGENHARIA CLINICA</v>
      </c>
      <c r="F923" s="26" t="str">
        <f aca="false">VLOOKUP(B923,[1]Planilha8!$X$4:$AD$6629,7,0)</f>
        <v>BOM</v>
      </c>
      <c r="G923" s="27" t="n">
        <v>44057</v>
      </c>
      <c r="H923" s="28" t="n">
        <v>3531.94</v>
      </c>
      <c r="I923" s="29" t="s">
        <v>23</v>
      </c>
      <c r="J923" s="30" t="s">
        <v>153</v>
      </c>
      <c r="K923" s="31" t="n">
        <v>2049850</v>
      </c>
      <c r="L923" s="32" t="n">
        <v>2020001270</v>
      </c>
      <c r="M923" s="33" t="n">
        <v>44057</v>
      </c>
      <c r="N923" s="34" t="n">
        <v>0</v>
      </c>
      <c r="O923" s="35" t="n">
        <v>0</v>
      </c>
      <c r="P923" s="36" t="n">
        <v>0</v>
      </c>
      <c r="Q923" s="37" t="n">
        <v>0</v>
      </c>
      <c r="R923" s="38" t="n">
        <v>0</v>
      </c>
      <c r="S923" s="39" t="n">
        <v>3531.94</v>
      </c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MG923" s="0"/>
      <c r="AMH923" s="0"/>
      <c r="AMI923" s="0"/>
      <c r="AMJ923" s="0"/>
    </row>
    <row r="924" s="4" customFormat="true" ht="91.85" hidden="false" customHeight="false" outlineLevel="0" collapsed="false">
      <c r="A924" s="23" t="s">
        <v>21</v>
      </c>
      <c r="B924" s="24" t="n">
        <v>12033</v>
      </c>
      <c r="C924" s="25" t="n">
        <f aca="false">VLOOKUP(B924,[1]Planilha8!$X$4:$Y$6629,2,0)</f>
        <v>2321775</v>
      </c>
      <c r="D924" s="26" t="s">
        <v>229</v>
      </c>
      <c r="E924" s="26" t="str">
        <f aca="false">VLOOKUP(B924,[1]Planilha8!$X$4:$Z$6629,3,0)</f>
        <v>APOIO AO DIAGNÓSTICO RECEPÇÃO</v>
      </c>
      <c r="F924" s="26" t="str">
        <f aca="false">VLOOKUP(B924,[1]Planilha8!$X$4:$AD$6629,7,0)</f>
        <v>BOM</v>
      </c>
      <c r="G924" s="27" t="n">
        <v>44057</v>
      </c>
      <c r="H924" s="28" t="n">
        <v>3531.94</v>
      </c>
      <c r="I924" s="29" t="s">
        <v>23</v>
      </c>
      <c r="J924" s="30" t="s">
        <v>153</v>
      </c>
      <c r="K924" s="31" t="n">
        <v>2049850</v>
      </c>
      <c r="L924" s="32" t="n">
        <v>2020001270</v>
      </c>
      <c r="M924" s="33" t="n">
        <v>44057</v>
      </c>
      <c r="N924" s="34" t="n">
        <v>0</v>
      </c>
      <c r="O924" s="35" t="n">
        <v>0</v>
      </c>
      <c r="P924" s="36" t="n">
        <v>0</v>
      </c>
      <c r="Q924" s="37" t="n">
        <v>0</v>
      </c>
      <c r="R924" s="38" t="n">
        <v>0</v>
      </c>
      <c r="S924" s="39" t="n">
        <v>3531.94</v>
      </c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MG924" s="0"/>
      <c r="AMH924" s="0"/>
      <c r="AMI924" s="0"/>
      <c r="AMJ924" s="0"/>
    </row>
    <row r="925" s="4" customFormat="true" ht="91.85" hidden="false" customHeight="false" outlineLevel="0" collapsed="false">
      <c r="A925" s="23" t="s">
        <v>21</v>
      </c>
      <c r="B925" s="24" t="n">
        <v>12034</v>
      </c>
      <c r="C925" s="25" t="n">
        <f aca="false">VLOOKUP(B925,[1]Planilha8!$X$4:$Y$6629,2,0)</f>
        <v>2321776</v>
      </c>
      <c r="D925" s="26" t="s">
        <v>229</v>
      </c>
      <c r="E925" s="26" t="str">
        <f aca="false">VLOOKUP(B925,[1]Planilha8!$X$4:$Z$6629,3,0)</f>
        <v>CHI - NUCLEO ADMINISTRATIVO</v>
      </c>
      <c r="F925" s="26" t="str">
        <f aca="false">VLOOKUP(B925,[1]Planilha8!$X$4:$AD$6629,7,0)</f>
        <v>BOM</v>
      </c>
      <c r="G925" s="27" t="n">
        <v>44057</v>
      </c>
      <c r="H925" s="28" t="n">
        <v>3531.94</v>
      </c>
      <c r="I925" s="29" t="s">
        <v>23</v>
      </c>
      <c r="J925" s="30" t="s">
        <v>153</v>
      </c>
      <c r="K925" s="31" t="n">
        <v>2049850</v>
      </c>
      <c r="L925" s="32" t="n">
        <v>2020001270</v>
      </c>
      <c r="M925" s="33" t="n">
        <v>44057</v>
      </c>
      <c r="N925" s="34" t="n">
        <v>0</v>
      </c>
      <c r="O925" s="35" t="n">
        <v>0</v>
      </c>
      <c r="P925" s="36" t="n">
        <v>0</v>
      </c>
      <c r="Q925" s="37" t="n">
        <v>0</v>
      </c>
      <c r="R925" s="38" t="n">
        <v>0</v>
      </c>
      <c r="S925" s="39" t="n">
        <v>3531.94</v>
      </c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MG925" s="0"/>
      <c r="AMH925" s="0"/>
      <c r="AMI925" s="0"/>
      <c r="AMJ925" s="0"/>
    </row>
    <row r="926" s="4" customFormat="true" ht="91.85" hidden="false" customHeight="false" outlineLevel="0" collapsed="false">
      <c r="A926" s="23" t="s">
        <v>21</v>
      </c>
      <c r="B926" s="24" t="n">
        <v>12035</v>
      </c>
      <c r="C926" s="25" t="n">
        <f aca="false">VLOOKUP(B926,[1]Planilha8!$X$4:$Y$6629,2,0)</f>
        <v>2321777</v>
      </c>
      <c r="D926" s="26" t="s">
        <v>229</v>
      </c>
      <c r="E926" s="26" t="str">
        <f aca="false">VLOOKUP(B926,[1]Planilha8!$X$4:$Z$6629,3,0)</f>
        <v>LABORATÓRIO</v>
      </c>
      <c r="F926" s="26" t="str">
        <f aca="false">VLOOKUP(B926,[1]Planilha8!$X$4:$AD$6629,7,0)</f>
        <v>BOM</v>
      </c>
      <c r="G926" s="27" t="n">
        <v>44057</v>
      </c>
      <c r="H926" s="28" t="n">
        <v>3531.94</v>
      </c>
      <c r="I926" s="29" t="s">
        <v>23</v>
      </c>
      <c r="J926" s="30" t="s">
        <v>153</v>
      </c>
      <c r="K926" s="31" t="n">
        <v>2049850</v>
      </c>
      <c r="L926" s="32" t="n">
        <v>2020001270</v>
      </c>
      <c r="M926" s="33" t="n">
        <v>44057</v>
      </c>
      <c r="N926" s="34" t="n">
        <v>0</v>
      </c>
      <c r="O926" s="35" t="n">
        <v>0</v>
      </c>
      <c r="P926" s="36" t="n">
        <v>0</v>
      </c>
      <c r="Q926" s="37" t="n">
        <v>0</v>
      </c>
      <c r="R926" s="38" t="n">
        <v>0</v>
      </c>
      <c r="S926" s="39" t="n">
        <v>3531.94</v>
      </c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MG926" s="0"/>
      <c r="AMH926" s="0"/>
      <c r="AMI926" s="0"/>
      <c r="AMJ926" s="0"/>
    </row>
    <row r="927" s="4" customFormat="true" ht="91.85" hidden="false" customHeight="false" outlineLevel="0" collapsed="false">
      <c r="A927" s="23" t="s">
        <v>21</v>
      </c>
      <c r="B927" s="24" t="n">
        <v>12036</v>
      </c>
      <c r="C927" s="25" t="n">
        <f aca="false">VLOOKUP(B927,[1]Planilha8!$X$4:$Y$6629,2,0)</f>
        <v>2321778</v>
      </c>
      <c r="D927" s="26" t="s">
        <v>229</v>
      </c>
      <c r="E927" s="26" t="str">
        <f aca="false">VLOOKUP(B927,[1]Planilha8!$X$4:$Z$6629,3,0)</f>
        <v>AMBULATÓRIO – GERÊNCIA ALA A</v>
      </c>
      <c r="F927" s="26" t="str">
        <f aca="false">VLOOKUP(B927,[1]Planilha8!$X$4:$AD$6629,7,0)</f>
        <v>BOM</v>
      </c>
      <c r="G927" s="27" t="n">
        <v>44057</v>
      </c>
      <c r="H927" s="28" t="n">
        <v>3531.94</v>
      </c>
      <c r="I927" s="29" t="s">
        <v>23</v>
      </c>
      <c r="J927" s="30" t="s">
        <v>153</v>
      </c>
      <c r="K927" s="31" t="n">
        <v>2049850</v>
      </c>
      <c r="L927" s="32" t="n">
        <v>2020001270</v>
      </c>
      <c r="M927" s="33" t="n">
        <v>44057</v>
      </c>
      <c r="N927" s="34" t="n">
        <v>0</v>
      </c>
      <c r="O927" s="35" t="n">
        <v>0</v>
      </c>
      <c r="P927" s="36" t="n">
        <v>0</v>
      </c>
      <c r="Q927" s="37" t="n">
        <v>0</v>
      </c>
      <c r="R927" s="38" t="n">
        <v>0</v>
      </c>
      <c r="S927" s="39" t="n">
        <v>3531.94</v>
      </c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MG927" s="0"/>
      <c r="AMH927" s="0"/>
      <c r="AMI927" s="0"/>
      <c r="AMJ927" s="0"/>
    </row>
    <row r="928" s="4" customFormat="true" ht="91.85" hidden="false" customHeight="false" outlineLevel="0" collapsed="false">
      <c r="A928" s="23" t="s">
        <v>21</v>
      </c>
      <c r="B928" s="24" t="n">
        <v>12037</v>
      </c>
      <c r="C928" s="25" t="n">
        <f aca="false">VLOOKUP(B928,[1]Planilha8!$X$4:$Y$6629,2,0)</f>
        <v>2321779</v>
      </c>
      <c r="D928" s="26" t="s">
        <v>229</v>
      </c>
      <c r="E928" s="26" t="str">
        <f aca="false">VLOOKUP(B928,[1]Planilha8!$X$4:$Z$6629,3,0)</f>
        <v>NUTRIÇÃO</v>
      </c>
      <c r="F928" s="26" t="str">
        <f aca="false">VLOOKUP(B928,[1]Planilha8!$X$4:$AD$6629,7,0)</f>
        <v>BOM</v>
      </c>
      <c r="G928" s="27" t="n">
        <v>44057</v>
      </c>
      <c r="H928" s="28" t="n">
        <v>3531.94</v>
      </c>
      <c r="I928" s="29" t="s">
        <v>23</v>
      </c>
      <c r="J928" s="30" t="s">
        <v>153</v>
      </c>
      <c r="K928" s="31" t="n">
        <v>2049850</v>
      </c>
      <c r="L928" s="32" t="n">
        <v>2020001270</v>
      </c>
      <c r="M928" s="33" t="n">
        <v>44057</v>
      </c>
      <c r="N928" s="34" t="n">
        <v>0</v>
      </c>
      <c r="O928" s="35" t="n">
        <v>0</v>
      </c>
      <c r="P928" s="36" t="n">
        <v>0</v>
      </c>
      <c r="Q928" s="37" t="n">
        <v>0</v>
      </c>
      <c r="R928" s="38" t="n">
        <v>0</v>
      </c>
      <c r="S928" s="39" t="n">
        <v>3531.94</v>
      </c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MG928" s="0"/>
      <c r="AMH928" s="0"/>
      <c r="AMI928" s="0"/>
      <c r="AMJ928" s="0"/>
    </row>
    <row r="929" s="4" customFormat="true" ht="91.85" hidden="false" customHeight="false" outlineLevel="0" collapsed="false">
      <c r="A929" s="23" t="s">
        <v>21</v>
      </c>
      <c r="B929" s="24" t="n">
        <v>12038</v>
      </c>
      <c r="C929" s="25" t="n">
        <f aca="false">VLOOKUP(B929,[1]Planilha8!$X$4:$Y$6629,2,0)</f>
        <v>2321780</v>
      </c>
      <c r="D929" s="26" t="s">
        <v>229</v>
      </c>
      <c r="E929" s="26" t="str">
        <f aca="false">VLOOKUP(B929,[1]Planilha8!$X$4:$Z$6629,3,0)</f>
        <v>CME</v>
      </c>
      <c r="F929" s="26" t="str">
        <f aca="false">VLOOKUP(B929,[1]Planilha8!$X$4:$AD$6629,7,0)</f>
        <v>BOM</v>
      </c>
      <c r="G929" s="27" t="n">
        <v>44057</v>
      </c>
      <c r="H929" s="28" t="n">
        <v>3531.94</v>
      </c>
      <c r="I929" s="29" t="s">
        <v>23</v>
      </c>
      <c r="J929" s="30" t="s">
        <v>153</v>
      </c>
      <c r="K929" s="31" t="n">
        <v>2049850</v>
      </c>
      <c r="L929" s="32" t="n">
        <v>2020001270</v>
      </c>
      <c r="M929" s="33" t="n">
        <v>44057</v>
      </c>
      <c r="N929" s="34" t="n">
        <v>0</v>
      </c>
      <c r="O929" s="35" t="n">
        <v>0</v>
      </c>
      <c r="P929" s="36" t="n">
        <v>0</v>
      </c>
      <c r="Q929" s="37" t="n">
        <v>0</v>
      </c>
      <c r="R929" s="38" t="n">
        <v>0</v>
      </c>
      <c r="S929" s="39" t="n">
        <v>3531.94</v>
      </c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MG929" s="0"/>
      <c r="AMH929" s="0"/>
      <c r="AMI929" s="0"/>
      <c r="AMJ929" s="0"/>
    </row>
    <row r="930" s="4" customFormat="true" ht="91.85" hidden="false" customHeight="false" outlineLevel="0" collapsed="false">
      <c r="A930" s="23" t="s">
        <v>21</v>
      </c>
      <c r="B930" s="24" t="n">
        <v>12039</v>
      </c>
      <c r="C930" s="25" t="n">
        <f aca="false">VLOOKUP(B930,[1]Planilha8!$X$4:$Y$6629,2,0)</f>
        <v>2321781</v>
      </c>
      <c r="D930" s="26" t="s">
        <v>229</v>
      </c>
      <c r="E930" s="26" t="str">
        <f aca="false">VLOOKUP(B930,[1]Planilha8!$X$4:$Z$6629,3,0)</f>
        <v>CLÍNICA CIRÚRGICA  ALA 3- SALA ENFERMAGEM</v>
      </c>
      <c r="F930" s="26" t="str">
        <f aca="false">VLOOKUP(B930,[1]Planilha8!$X$4:$AD$6629,7,0)</f>
        <v>BOM</v>
      </c>
      <c r="G930" s="27" t="n">
        <v>44057</v>
      </c>
      <c r="H930" s="28" t="n">
        <v>3531.94</v>
      </c>
      <c r="I930" s="29" t="s">
        <v>23</v>
      </c>
      <c r="J930" s="30" t="s">
        <v>153</v>
      </c>
      <c r="K930" s="31" t="n">
        <v>2049850</v>
      </c>
      <c r="L930" s="32" t="n">
        <v>2020001270</v>
      </c>
      <c r="M930" s="33" t="n">
        <v>44057</v>
      </c>
      <c r="N930" s="34" t="n">
        <v>0</v>
      </c>
      <c r="O930" s="35" t="n">
        <v>0</v>
      </c>
      <c r="P930" s="36" t="n">
        <v>0</v>
      </c>
      <c r="Q930" s="37" t="n">
        <v>0</v>
      </c>
      <c r="R930" s="38" t="n">
        <v>0</v>
      </c>
      <c r="S930" s="39" t="n">
        <v>3531.94</v>
      </c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MG930" s="0"/>
      <c r="AMH930" s="0"/>
      <c r="AMI930" s="0"/>
      <c r="AMJ930" s="0"/>
    </row>
    <row r="931" s="4" customFormat="true" ht="91.85" hidden="false" customHeight="false" outlineLevel="0" collapsed="false">
      <c r="A931" s="23" t="s">
        <v>21</v>
      </c>
      <c r="B931" s="24" t="n">
        <v>12040</v>
      </c>
      <c r="C931" s="25" t="n">
        <f aca="false">VLOOKUP(B931,[1]Planilha8!$X$4:$Y$6629,2,0)</f>
        <v>2321782</v>
      </c>
      <c r="D931" s="26" t="s">
        <v>231</v>
      </c>
      <c r="E931" s="26" t="str">
        <f aca="false">VLOOKUP(B931,[1]Planilha8!$X$4:$Z$6629,3,0)</f>
        <v>CHI – TRIAGEM MÉDICA</v>
      </c>
      <c r="F931" s="26" t="str">
        <f aca="false">VLOOKUP(B931,[1]Planilha8!$X$4:$AD$6629,7,0)</f>
        <v>BOM</v>
      </c>
      <c r="G931" s="27" t="n">
        <v>44057</v>
      </c>
      <c r="H931" s="28" t="n">
        <v>3531.94</v>
      </c>
      <c r="I931" s="29" t="s">
        <v>23</v>
      </c>
      <c r="J931" s="30" t="s">
        <v>153</v>
      </c>
      <c r="K931" s="31" t="n">
        <v>2049850</v>
      </c>
      <c r="L931" s="32" t="n">
        <v>2020001270</v>
      </c>
      <c r="M931" s="33" t="n">
        <v>44057</v>
      </c>
      <c r="N931" s="34" t="n">
        <v>0</v>
      </c>
      <c r="O931" s="35" t="n">
        <v>0</v>
      </c>
      <c r="P931" s="36" t="n">
        <v>0</v>
      </c>
      <c r="Q931" s="37" t="n">
        <v>0</v>
      </c>
      <c r="R931" s="38" t="n">
        <v>0</v>
      </c>
      <c r="S931" s="39" t="n">
        <v>3531.94</v>
      </c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MG931" s="0"/>
      <c r="AMH931" s="0"/>
      <c r="AMI931" s="0"/>
      <c r="AMJ931" s="0"/>
    </row>
    <row r="932" s="4" customFormat="true" ht="91.85" hidden="false" customHeight="false" outlineLevel="0" collapsed="false">
      <c r="A932" s="23" t="s">
        <v>21</v>
      </c>
      <c r="B932" s="24" t="n">
        <v>12041</v>
      </c>
      <c r="C932" s="25" t="n">
        <f aca="false">VLOOKUP(B932,[1]Planilha8!$X$4:$Y$6629,2,0)</f>
        <v>2321788</v>
      </c>
      <c r="D932" s="26" t="s">
        <v>229</v>
      </c>
      <c r="E932" s="26" t="str">
        <f aca="false">VLOOKUP(B932,[1]Planilha8!$X$4:$Z$6629,3,0)</f>
        <v>ALMOXARIFADO</v>
      </c>
      <c r="F932" s="26" t="str">
        <f aca="false">VLOOKUP(B932,[1]Planilha8!$X$4:$AD$6629,7,0)</f>
        <v>BOM</v>
      </c>
      <c r="G932" s="27" t="n">
        <v>44057</v>
      </c>
      <c r="H932" s="28" t="n">
        <v>3531.94</v>
      </c>
      <c r="I932" s="29" t="s">
        <v>23</v>
      </c>
      <c r="J932" s="30" t="s">
        <v>153</v>
      </c>
      <c r="K932" s="31" t="n">
        <v>2049850</v>
      </c>
      <c r="L932" s="32" t="n">
        <v>2020001270</v>
      </c>
      <c r="M932" s="33" t="n">
        <v>44057</v>
      </c>
      <c r="N932" s="34" t="n">
        <v>0</v>
      </c>
      <c r="O932" s="35" t="n">
        <v>0</v>
      </c>
      <c r="P932" s="36" t="n">
        <v>0</v>
      </c>
      <c r="Q932" s="37" t="n">
        <v>0</v>
      </c>
      <c r="R932" s="38" t="n">
        <v>0</v>
      </c>
      <c r="S932" s="39" t="n">
        <v>3531.94</v>
      </c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MG932" s="0"/>
      <c r="AMH932" s="0"/>
      <c r="AMI932" s="0"/>
      <c r="AMJ932" s="0"/>
    </row>
    <row r="933" s="4" customFormat="true" ht="91.85" hidden="false" customHeight="false" outlineLevel="0" collapsed="false">
      <c r="A933" s="23" t="s">
        <v>21</v>
      </c>
      <c r="B933" s="24" t="n">
        <v>12042</v>
      </c>
      <c r="C933" s="25" t="n">
        <f aca="false">VLOOKUP(B933,[1]Planilha8!$X$4:$Y$6629,2,0)</f>
        <v>2321785</v>
      </c>
      <c r="D933" s="26" t="s">
        <v>229</v>
      </c>
      <c r="E933" s="26" t="str">
        <f aca="false">VLOOKUP(B933,[1]Planilha8!$X$4:$Z$6629,3,0)</f>
        <v>CLINICA CIRURGICA</v>
      </c>
      <c r="F933" s="26" t="str">
        <f aca="false">VLOOKUP(B933,[1]Planilha8!$X$4:$AD$6629,7,0)</f>
        <v>BOM</v>
      </c>
      <c r="G933" s="27" t="n">
        <v>44057</v>
      </c>
      <c r="H933" s="28" t="n">
        <v>3531.94</v>
      </c>
      <c r="I933" s="29" t="s">
        <v>23</v>
      </c>
      <c r="J933" s="30" t="s">
        <v>153</v>
      </c>
      <c r="K933" s="31" t="n">
        <v>2049850</v>
      </c>
      <c r="L933" s="32" t="n">
        <v>2020001270</v>
      </c>
      <c r="M933" s="33" t="n">
        <v>44057</v>
      </c>
      <c r="N933" s="34" t="n">
        <v>0</v>
      </c>
      <c r="O933" s="35" t="n">
        <v>0</v>
      </c>
      <c r="P933" s="36" t="n">
        <v>0</v>
      </c>
      <c r="Q933" s="37" t="n">
        <v>0</v>
      </c>
      <c r="R933" s="38" t="n">
        <v>0</v>
      </c>
      <c r="S933" s="39" t="n">
        <v>3531.94</v>
      </c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MG933" s="0"/>
      <c r="AMH933" s="0"/>
      <c r="AMI933" s="0"/>
      <c r="AMJ933" s="0"/>
    </row>
    <row r="934" s="4" customFormat="true" ht="91.85" hidden="false" customHeight="false" outlineLevel="0" collapsed="false">
      <c r="A934" s="23" t="s">
        <v>21</v>
      </c>
      <c r="B934" s="24" t="n">
        <v>12043</v>
      </c>
      <c r="C934" s="25" t="n">
        <f aca="false">VLOOKUP(B934,[1]Planilha8!$X$4:$Y$6629,2,0)</f>
        <v>2321789</v>
      </c>
      <c r="D934" s="26" t="s">
        <v>229</v>
      </c>
      <c r="E934" s="26" t="str">
        <f aca="false">VLOOKUP(B934,[1]Planilha8!$X$4:$Z$6629,3,0)</f>
        <v>AMBULATÓRIO – RECEPÇÃO GUICHÊ 04</v>
      </c>
      <c r="F934" s="26" t="str">
        <f aca="false">VLOOKUP(B934,[1]Planilha8!$X$4:$AD$6629,7,0)</f>
        <v>BOM</v>
      </c>
      <c r="G934" s="27" t="n">
        <v>44057</v>
      </c>
      <c r="H934" s="28" t="n">
        <v>3531.94</v>
      </c>
      <c r="I934" s="29" t="s">
        <v>23</v>
      </c>
      <c r="J934" s="30" t="s">
        <v>153</v>
      </c>
      <c r="K934" s="31" t="n">
        <v>2049850</v>
      </c>
      <c r="L934" s="32" t="n">
        <v>2020001270</v>
      </c>
      <c r="M934" s="33" t="n">
        <v>44057</v>
      </c>
      <c r="N934" s="34" t="n">
        <v>0</v>
      </c>
      <c r="O934" s="35" t="n">
        <v>0</v>
      </c>
      <c r="P934" s="36" t="n">
        <v>0</v>
      </c>
      <c r="Q934" s="37" t="n">
        <v>0</v>
      </c>
      <c r="R934" s="38" t="n">
        <v>0</v>
      </c>
      <c r="S934" s="39" t="n">
        <v>3531.94</v>
      </c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MG934" s="0"/>
      <c r="AMH934" s="0"/>
      <c r="AMI934" s="0"/>
      <c r="AMJ934" s="0"/>
    </row>
    <row r="935" s="4" customFormat="true" ht="91.85" hidden="false" customHeight="false" outlineLevel="0" collapsed="false">
      <c r="A935" s="23" t="s">
        <v>21</v>
      </c>
      <c r="B935" s="24" t="n">
        <v>12044</v>
      </c>
      <c r="C935" s="25" t="n">
        <f aca="false">VLOOKUP(B935,[1]Planilha8!$X$4:$Y$6629,2,0)</f>
        <v>2321783</v>
      </c>
      <c r="D935" s="26" t="s">
        <v>229</v>
      </c>
      <c r="E935" s="26" t="str">
        <f aca="false">VLOOKUP(B935,[1]Planilha8!$X$4:$Z$6629,3,0)</f>
        <v>CENTRO CIRÚRGICO – FARMÁCIA</v>
      </c>
      <c r="F935" s="26" t="str">
        <f aca="false">VLOOKUP(B935,[1]Planilha8!$X$4:$AD$6629,7,0)</f>
        <v>BOM</v>
      </c>
      <c r="G935" s="27" t="n">
        <v>44057</v>
      </c>
      <c r="H935" s="28" t="n">
        <v>3531.94</v>
      </c>
      <c r="I935" s="29" t="s">
        <v>23</v>
      </c>
      <c r="J935" s="30" t="s">
        <v>153</v>
      </c>
      <c r="K935" s="31" t="n">
        <v>2049850</v>
      </c>
      <c r="L935" s="32" t="n">
        <v>2020001270</v>
      </c>
      <c r="M935" s="33" t="n">
        <v>44057</v>
      </c>
      <c r="N935" s="34" t="n">
        <v>0</v>
      </c>
      <c r="O935" s="35" t="n">
        <v>0</v>
      </c>
      <c r="P935" s="36" t="n">
        <v>0</v>
      </c>
      <c r="Q935" s="37" t="n">
        <v>0</v>
      </c>
      <c r="R935" s="38" t="n">
        <v>0</v>
      </c>
      <c r="S935" s="39" t="n">
        <v>3531.94</v>
      </c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MG935" s="0"/>
      <c r="AMH935" s="0"/>
      <c r="AMI935" s="0"/>
      <c r="AMJ935" s="0"/>
    </row>
    <row r="936" s="4" customFormat="true" ht="91.85" hidden="false" customHeight="false" outlineLevel="0" collapsed="false">
      <c r="A936" s="23" t="s">
        <v>21</v>
      </c>
      <c r="B936" s="24" t="n">
        <v>12045</v>
      </c>
      <c r="C936" s="25" t="n">
        <f aca="false">VLOOKUP(B936,[1]Planilha8!$X$4:$Y$6629,2,0)</f>
        <v>2321784</v>
      </c>
      <c r="D936" s="26" t="s">
        <v>229</v>
      </c>
      <c r="E936" s="26" t="str">
        <f aca="false">VLOOKUP(B936,[1]Planilha8!$X$4:$Z$6629,3,0)</f>
        <v>DIRETORIA MULTIPROFISSIONAL</v>
      </c>
      <c r="F936" s="26" t="str">
        <f aca="false">VLOOKUP(B936,[1]Planilha8!$X$4:$AD$6629,7,0)</f>
        <v>BOM</v>
      </c>
      <c r="G936" s="27" t="n">
        <v>44057</v>
      </c>
      <c r="H936" s="28" t="n">
        <v>3531.94</v>
      </c>
      <c r="I936" s="29" t="s">
        <v>23</v>
      </c>
      <c r="J936" s="30" t="s">
        <v>153</v>
      </c>
      <c r="K936" s="31" t="n">
        <v>2049850</v>
      </c>
      <c r="L936" s="32" t="n">
        <v>2020001270</v>
      </c>
      <c r="M936" s="33" t="n">
        <v>44057</v>
      </c>
      <c r="N936" s="34" t="n">
        <v>0</v>
      </c>
      <c r="O936" s="35" t="n">
        <v>0</v>
      </c>
      <c r="P936" s="36" t="n">
        <v>0</v>
      </c>
      <c r="Q936" s="37" t="n">
        <v>0</v>
      </c>
      <c r="R936" s="38" t="n">
        <v>0</v>
      </c>
      <c r="S936" s="39" t="n">
        <v>3531.94</v>
      </c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MG936" s="0"/>
      <c r="AMH936" s="0"/>
      <c r="AMI936" s="0"/>
      <c r="AMJ936" s="0"/>
    </row>
    <row r="937" s="4" customFormat="true" ht="91.85" hidden="false" customHeight="false" outlineLevel="0" collapsed="false">
      <c r="A937" s="23" t="s">
        <v>21</v>
      </c>
      <c r="B937" s="24" t="n">
        <v>12047</v>
      </c>
      <c r="C937" s="25" t="n">
        <f aca="false">VLOOKUP(B937,[1]Planilha8!$X$4:$Y$6629,2,0)</f>
        <v>2321758</v>
      </c>
      <c r="D937" s="26" t="s">
        <v>229</v>
      </c>
      <c r="E937" s="26" t="str">
        <f aca="false">VLOOKUP(B937,[1]Planilha8!$X$4:$Z$6629,3,0)</f>
        <v>GERÊNCIA MÉDICA</v>
      </c>
      <c r="F937" s="26" t="str">
        <f aca="false">VLOOKUP(B937,[1]Planilha8!$X$4:$AD$6629,7,0)</f>
        <v>BOM</v>
      </c>
      <c r="G937" s="27" t="n">
        <v>44057</v>
      </c>
      <c r="H937" s="28" t="n">
        <v>3531.94</v>
      </c>
      <c r="I937" s="29" t="s">
        <v>23</v>
      </c>
      <c r="J937" s="30" t="s">
        <v>153</v>
      </c>
      <c r="K937" s="31" t="n">
        <v>2049850</v>
      </c>
      <c r="L937" s="32" t="n">
        <v>2020001270</v>
      </c>
      <c r="M937" s="33" t="n">
        <v>44057</v>
      </c>
      <c r="N937" s="34" t="n">
        <v>0</v>
      </c>
      <c r="O937" s="35" t="n">
        <v>0</v>
      </c>
      <c r="P937" s="36" t="n">
        <v>0</v>
      </c>
      <c r="Q937" s="37" t="n">
        <v>0</v>
      </c>
      <c r="R937" s="38" t="n">
        <v>0</v>
      </c>
      <c r="S937" s="39" t="n">
        <v>3531.94</v>
      </c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MG937" s="0"/>
      <c r="AMH937" s="0"/>
      <c r="AMI937" s="0"/>
      <c r="AMJ937" s="0"/>
    </row>
    <row r="938" s="4" customFormat="true" ht="35.6" hidden="false" customHeight="false" outlineLevel="0" collapsed="false">
      <c r="A938" s="23" t="s">
        <v>21</v>
      </c>
      <c r="B938" s="24" t="n">
        <v>12097</v>
      </c>
      <c r="C938" s="25" t="n">
        <f aca="false">VLOOKUP(B938,[1]Planilha8!$X$4:$Y$6629,2,0)</f>
        <v>2321790</v>
      </c>
      <c r="D938" s="26" t="s">
        <v>232</v>
      </c>
      <c r="E938" s="26" t="str">
        <f aca="false">VLOOKUP(B938,[1]Planilha8!$X$4:$Z$6629,3,0)</f>
        <v>ALMOXARIFADO</v>
      </c>
      <c r="F938" s="26" t="str">
        <f aca="false">VLOOKUP(B938,[1]Planilha8!$X$4:$AD$6629,7,0)</f>
        <v>BOM</v>
      </c>
      <c r="G938" s="27" t="n">
        <v>44057</v>
      </c>
      <c r="H938" s="28" t="n">
        <v>761.72</v>
      </c>
      <c r="I938" s="29" t="s">
        <v>23</v>
      </c>
      <c r="J938" s="30" t="s">
        <v>153</v>
      </c>
      <c r="K938" s="31" t="n">
        <v>2049850</v>
      </c>
      <c r="L938" s="32" t="n">
        <v>2020001270</v>
      </c>
      <c r="M938" s="33" t="n">
        <v>44057</v>
      </c>
      <c r="N938" s="34" t="n">
        <v>0</v>
      </c>
      <c r="O938" s="35" t="n">
        <v>0</v>
      </c>
      <c r="P938" s="36" t="n">
        <v>0</v>
      </c>
      <c r="Q938" s="37" t="n">
        <v>0</v>
      </c>
      <c r="R938" s="38" t="n">
        <v>0</v>
      </c>
      <c r="S938" s="39" t="n">
        <v>761.72</v>
      </c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MG938" s="0"/>
      <c r="AMH938" s="0"/>
      <c r="AMI938" s="0"/>
      <c r="AMJ938" s="0"/>
    </row>
    <row r="939" s="4" customFormat="true" ht="35.6" hidden="false" customHeight="false" outlineLevel="0" collapsed="false">
      <c r="A939" s="23" t="s">
        <v>21</v>
      </c>
      <c r="B939" s="24" t="n">
        <v>12098</v>
      </c>
      <c r="C939" s="25" t="n">
        <f aca="false">VLOOKUP(B939,[1]Planilha8!$X$4:$Y$6629,2,0)</f>
        <v>2321791</v>
      </c>
      <c r="D939" s="26" t="s">
        <v>232</v>
      </c>
      <c r="E939" s="26" t="str">
        <f aca="false">VLOOKUP(B939,[1]Planilha8!$X$4:$Z$6629,3,0)</f>
        <v>ALMOXARIFADO</v>
      </c>
      <c r="F939" s="26" t="str">
        <f aca="false">VLOOKUP(B939,[1]Planilha8!$X$4:$AD$6629,7,0)</f>
        <v>BOM</v>
      </c>
      <c r="G939" s="27" t="n">
        <v>44057</v>
      </c>
      <c r="H939" s="28" t="n">
        <v>761.72</v>
      </c>
      <c r="I939" s="29" t="s">
        <v>23</v>
      </c>
      <c r="J939" s="30" t="s">
        <v>153</v>
      </c>
      <c r="K939" s="31" t="n">
        <v>2049850</v>
      </c>
      <c r="L939" s="32" t="n">
        <v>2020001270</v>
      </c>
      <c r="M939" s="33" t="n">
        <v>44057</v>
      </c>
      <c r="N939" s="34" t="n">
        <v>0</v>
      </c>
      <c r="O939" s="35" t="n">
        <v>0</v>
      </c>
      <c r="P939" s="36" t="n">
        <v>0</v>
      </c>
      <c r="Q939" s="37" t="n">
        <v>0</v>
      </c>
      <c r="R939" s="38" t="n">
        <v>0</v>
      </c>
      <c r="S939" s="39" t="n">
        <v>761.72</v>
      </c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MG939" s="0"/>
      <c r="AMH939" s="0"/>
      <c r="AMI939" s="0"/>
      <c r="AMJ939" s="0"/>
    </row>
    <row r="940" s="4" customFormat="true" ht="35.6" hidden="false" customHeight="false" outlineLevel="0" collapsed="false">
      <c r="A940" s="23" t="s">
        <v>21</v>
      </c>
      <c r="B940" s="24" t="n">
        <v>12099</v>
      </c>
      <c r="C940" s="25" t="n">
        <f aca="false">VLOOKUP(B940,[1]Planilha8!$X$4:$Y$6629,2,0)</f>
        <v>2321792</v>
      </c>
      <c r="D940" s="26" t="s">
        <v>232</v>
      </c>
      <c r="E940" s="26" t="str">
        <f aca="false">VLOOKUP(B940,[1]Planilha8!$X$4:$Z$6629,3,0)</f>
        <v>ALMOXARIFADO</v>
      </c>
      <c r="F940" s="26" t="str">
        <f aca="false">VLOOKUP(B940,[1]Planilha8!$X$4:$AD$6629,7,0)</f>
        <v>BOM</v>
      </c>
      <c r="G940" s="27" t="n">
        <v>44057</v>
      </c>
      <c r="H940" s="28" t="n">
        <v>761.72</v>
      </c>
      <c r="I940" s="29" t="s">
        <v>23</v>
      </c>
      <c r="J940" s="30" t="s">
        <v>153</v>
      </c>
      <c r="K940" s="31" t="n">
        <v>2049850</v>
      </c>
      <c r="L940" s="32" t="n">
        <v>2020001270</v>
      </c>
      <c r="M940" s="33" t="n">
        <v>44057</v>
      </c>
      <c r="N940" s="34" t="n">
        <v>0</v>
      </c>
      <c r="O940" s="35" t="n">
        <v>0</v>
      </c>
      <c r="P940" s="36" t="n">
        <v>0</v>
      </c>
      <c r="Q940" s="37" t="n">
        <v>0</v>
      </c>
      <c r="R940" s="38" t="n">
        <v>0</v>
      </c>
      <c r="S940" s="39" t="n">
        <v>761.72</v>
      </c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MG940" s="0"/>
      <c r="AMH940" s="0"/>
      <c r="AMI940" s="0"/>
      <c r="AMJ940" s="0"/>
    </row>
    <row r="941" s="4" customFormat="true" ht="35.6" hidden="false" customHeight="false" outlineLevel="0" collapsed="false">
      <c r="A941" s="23" t="s">
        <v>21</v>
      </c>
      <c r="B941" s="24" t="n">
        <v>12100</v>
      </c>
      <c r="C941" s="25" t="e">
        <f aca="false">VLOOKUP(B941,[1]Planilha8!$X$4:$Y$6629,2,0)</f>
        <v>#VALUE!</v>
      </c>
      <c r="D941" s="26" t="s">
        <v>232</v>
      </c>
      <c r="E941" s="26" t="e">
        <f aca="false">VLOOKUP(B941,[1]Planilha8!$X$4:$Z$6629,3,0)</f>
        <v>#VALUE!</v>
      </c>
      <c r="F941" s="26" t="str">
        <f aca="false">VLOOKUP(B941,[1]Planilha8!$X$4:$AD$6629,7,0)</f>
        <v>BOM</v>
      </c>
      <c r="G941" s="27" t="n">
        <v>44057</v>
      </c>
      <c r="H941" s="28" t="n">
        <v>761.72</v>
      </c>
      <c r="I941" s="29" t="s">
        <v>23</v>
      </c>
      <c r="J941" s="30" t="s">
        <v>153</v>
      </c>
      <c r="K941" s="31" t="n">
        <v>2049850</v>
      </c>
      <c r="L941" s="32" t="n">
        <v>2020001270</v>
      </c>
      <c r="M941" s="33" t="n">
        <v>44057</v>
      </c>
      <c r="N941" s="34" t="n">
        <v>0</v>
      </c>
      <c r="O941" s="35" t="n">
        <v>0</v>
      </c>
      <c r="P941" s="36" t="n">
        <v>0</v>
      </c>
      <c r="Q941" s="37" t="n">
        <v>0</v>
      </c>
      <c r="R941" s="38" t="n">
        <v>0</v>
      </c>
      <c r="S941" s="39" t="n">
        <v>761.72</v>
      </c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MG941" s="0"/>
      <c r="AMH941" s="0"/>
      <c r="AMI941" s="0"/>
      <c r="AMJ941" s="0"/>
    </row>
    <row r="942" s="4" customFormat="true" ht="35.6" hidden="false" customHeight="false" outlineLevel="0" collapsed="false">
      <c r="A942" s="23" t="s">
        <v>21</v>
      </c>
      <c r="B942" s="24" t="n">
        <v>12101</v>
      </c>
      <c r="C942" s="25" t="n">
        <f aca="false">VLOOKUP(B942,[1]Planilha8!$X$4:$Y$6629,2,0)</f>
        <v>2321794</v>
      </c>
      <c r="D942" s="26" t="s">
        <v>232</v>
      </c>
      <c r="E942" s="26" t="str">
        <f aca="false">VLOOKUP(B942,[1]Planilha8!$X$4:$Z$6629,3,0)</f>
        <v>ALMOXARIFADO</v>
      </c>
      <c r="F942" s="26" t="str">
        <f aca="false">VLOOKUP(B942,[1]Planilha8!$X$4:$AD$6629,7,0)</f>
        <v>BOM</v>
      </c>
      <c r="G942" s="27" t="n">
        <v>44057</v>
      </c>
      <c r="H942" s="28" t="n">
        <v>761.72</v>
      </c>
      <c r="I942" s="29" t="s">
        <v>23</v>
      </c>
      <c r="J942" s="30" t="s">
        <v>153</v>
      </c>
      <c r="K942" s="31" t="n">
        <v>2049850</v>
      </c>
      <c r="L942" s="32" t="n">
        <v>2020001270</v>
      </c>
      <c r="M942" s="33" t="n">
        <v>44057</v>
      </c>
      <c r="N942" s="34" t="n">
        <v>0</v>
      </c>
      <c r="O942" s="35" t="n">
        <v>0</v>
      </c>
      <c r="P942" s="36" t="n">
        <v>0</v>
      </c>
      <c r="Q942" s="37" t="n">
        <v>0</v>
      </c>
      <c r="R942" s="38" t="n">
        <v>0</v>
      </c>
      <c r="S942" s="39" t="n">
        <v>761.72</v>
      </c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MG942" s="0"/>
      <c r="AMH942" s="0"/>
      <c r="AMI942" s="0"/>
      <c r="AMJ942" s="0"/>
    </row>
    <row r="943" s="4" customFormat="true" ht="35.6" hidden="false" customHeight="false" outlineLevel="0" collapsed="false">
      <c r="A943" s="23" t="s">
        <v>21</v>
      </c>
      <c r="B943" s="24" t="n">
        <v>12102</v>
      </c>
      <c r="C943" s="25" t="n">
        <f aca="false">VLOOKUP(B943,[1]Planilha8!$X$4:$Y$6629,2,0)</f>
        <v>2321795</v>
      </c>
      <c r="D943" s="26" t="s">
        <v>232</v>
      </c>
      <c r="E943" s="26" t="str">
        <f aca="false">VLOOKUP(B943,[1]Planilha8!$X$4:$Z$6629,3,0)</f>
        <v>FARMÁCIA – CAF</v>
      </c>
      <c r="F943" s="26" t="str">
        <f aca="false">VLOOKUP(B943,[1]Planilha8!$X$4:$AD$6629,7,0)</f>
        <v>BOM</v>
      </c>
      <c r="G943" s="27" t="n">
        <v>44057</v>
      </c>
      <c r="H943" s="28" t="n">
        <v>761.72</v>
      </c>
      <c r="I943" s="29" t="s">
        <v>23</v>
      </c>
      <c r="J943" s="30" t="s">
        <v>153</v>
      </c>
      <c r="K943" s="31" t="n">
        <v>2049850</v>
      </c>
      <c r="L943" s="32" t="n">
        <v>2020001270</v>
      </c>
      <c r="M943" s="33" t="n">
        <v>44057</v>
      </c>
      <c r="N943" s="34" t="n">
        <v>0</v>
      </c>
      <c r="O943" s="35" t="n">
        <v>0</v>
      </c>
      <c r="P943" s="36" t="n">
        <v>0</v>
      </c>
      <c r="Q943" s="37" t="n">
        <v>0</v>
      </c>
      <c r="R943" s="38" t="n">
        <v>0</v>
      </c>
      <c r="S943" s="39" t="n">
        <v>761.72</v>
      </c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MG943" s="0"/>
      <c r="AMH943" s="0"/>
      <c r="AMI943" s="0"/>
      <c r="AMJ943" s="0"/>
    </row>
    <row r="944" s="4" customFormat="true" ht="35.6" hidden="false" customHeight="false" outlineLevel="0" collapsed="false">
      <c r="A944" s="23" t="s">
        <v>21</v>
      </c>
      <c r="B944" s="24" t="n">
        <v>12103</v>
      </c>
      <c r="C944" s="25" t="n">
        <f aca="false">VLOOKUP(B944,[1]Planilha8!$X$4:$Y$6629,2,0)</f>
        <v>2321796</v>
      </c>
      <c r="D944" s="26" t="s">
        <v>232</v>
      </c>
      <c r="E944" s="26" t="str">
        <f aca="false">VLOOKUP(B944,[1]Planilha8!$X$4:$Z$6629,3,0)</f>
        <v>ALMOXARIFADO</v>
      </c>
      <c r="F944" s="26" t="str">
        <f aca="false">VLOOKUP(B944,[1]Planilha8!$X$4:$AD$6629,7,0)</f>
        <v>BOM</v>
      </c>
      <c r="G944" s="27" t="n">
        <v>44057</v>
      </c>
      <c r="H944" s="28" t="n">
        <v>761.72</v>
      </c>
      <c r="I944" s="29" t="s">
        <v>23</v>
      </c>
      <c r="J944" s="30" t="s">
        <v>153</v>
      </c>
      <c r="K944" s="31" t="n">
        <v>2049850</v>
      </c>
      <c r="L944" s="32" t="n">
        <v>2020001270</v>
      </c>
      <c r="M944" s="33" t="n">
        <v>44057</v>
      </c>
      <c r="N944" s="34" t="n">
        <v>0</v>
      </c>
      <c r="O944" s="35" t="n">
        <v>0</v>
      </c>
      <c r="P944" s="36" t="n">
        <v>0</v>
      </c>
      <c r="Q944" s="37" t="n">
        <v>0</v>
      </c>
      <c r="R944" s="38" t="n">
        <v>0</v>
      </c>
      <c r="S944" s="39" t="n">
        <v>761.72</v>
      </c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MG944" s="0"/>
      <c r="AMH944" s="0"/>
      <c r="AMI944" s="0"/>
      <c r="AMJ944" s="0"/>
    </row>
    <row r="945" s="4" customFormat="true" ht="35.6" hidden="false" customHeight="false" outlineLevel="0" collapsed="false">
      <c r="A945" s="23" t="s">
        <v>21</v>
      </c>
      <c r="B945" s="24" t="n">
        <v>12104</v>
      </c>
      <c r="C945" s="25" t="n">
        <f aca="false">VLOOKUP(B945,[1]Planilha8!$X$4:$Y$6629,2,0)</f>
        <v>2321839</v>
      </c>
      <c r="D945" s="26" t="s">
        <v>232</v>
      </c>
      <c r="E945" s="26" t="str">
        <f aca="false">VLOOKUP(B945,[1]Planilha8!$X$4:$Z$6629,3,0)</f>
        <v>FATURAMENTO</v>
      </c>
      <c r="F945" s="26" t="str">
        <f aca="false">VLOOKUP(B945,[1]Planilha8!$X$4:$AD$6629,7,0)</f>
        <v>BOM</v>
      </c>
      <c r="G945" s="27" t="n">
        <v>44057</v>
      </c>
      <c r="H945" s="28" t="n">
        <v>761.72</v>
      </c>
      <c r="I945" s="29" t="s">
        <v>23</v>
      </c>
      <c r="J945" s="30" t="s">
        <v>153</v>
      </c>
      <c r="K945" s="31" t="n">
        <v>2049850</v>
      </c>
      <c r="L945" s="32" t="n">
        <v>2020001270</v>
      </c>
      <c r="M945" s="33" t="n">
        <v>44057</v>
      </c>
      <c r="N945" s="34" t="n">
        <v>0</v>
      </c>
      <c r="O945" s="35" t="n">
        <v>0</v>
      </c>
      <c r="P945" s="36" t="n">
        <v>0</v>
      </c>
      <c r="Q945" s="37" t="n">
        <v>0</v>
      </c>
      <c r="R945" s="38" t="n">
        <v>0</v>
      </c>
      <c r="S945" s="39" t="n">
        <v>761.72</v>
      </c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MG945" s="0"/>
      <c r="AMH945" s="0"/>
      <c r="AMI945" s="0"/>
      <c r="AMJ945" s="0"/>
    </row>
    <row r="946" s="4" customFormat="true" ht="46.85" hidden="false" customHeight="false" outlineLevel="0" collapsed="false">
      <c r="A946" s="23" t="s">
        <v>21</v>
      </c>
      <c r="B946" s="24" t="n">
        <v>12105</v>
      </c>
      <c r="C946" s="25" t="n">
        <f aca="false">VLOOKUP(B946,[1]Planilha8!$X$4:$Y$6629,2,0)</f>
        <v>2321797</v>
      </c>
      <c r="D946" s="26" t="s">
        <v>232</v>
      </c>
      <c r="E946" s="26" t="str">
        <f aca="false">VLOOKUP(B946,[1]Planilha8!$X$4:$Z$6629,3,0)</f>
        <v>DIRETORIA DE ENFERMAGEM</v>
      </c>
      <c r="F946" s="26" t="str">
        <f aca="false">VLOOKUP(B946,[1]Planilha8!$X$4:$AD$6629,7,0)</f>
        <v>BOM</v>
      </c>
      <c r="G946" s="27" t="n">
        <v>44057</v>
      </c>
      <c r="H946" s="28" t="n">
        <v>761.72</v>
      </c>
      <c r="I946" s="29" t="s">
        <v>23</v>
      </c>
      <c r="J946" s="30" t="s">
        <v>153</v>
      </c>
      <c r="K946" s="31" t="n">
        <v>2049850</v>
      </c>
      <c r="L946" s="32" t="n">
        <v>2020001270</v>
      </c>
      <c r="M946" s="33" t="n">
        <v>44057</v>
      </c>
      <c r="N946" s="34" t="n">
        <v>0</v>
      </c>
      <c r="O946" s="35" t="n">
        <v>0</v>
      </c>
      <c r="P946" s="36" t="n">
        <v>0</v>
      </c>
      <c r="Q946" s="37" t="n">
        <v>0</v>
      </c>
      <c r="R946" s="38" t="n">
        <v>0</v>
      </c>
      <c r="S946" s="39" t="n">
        <v>761.72</v>
      </c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MG946" s="0"/>
      <c r="AMH946" s="0"/>
      <c r="AMI946" s="0"/>
      <c r="AMJ946" s="0"/>
    </row>
    <row r="947" s="4" customFormat="true" ht="35.6" hidden="false" customHeight="false" outlineLevel="0" collapsed="false">
      <c r="A947" s="23" t="s">
        <v>21</v>
      </c>
      <c r="B947" s="24" t="n">
        <v>12106</v>
      </c>
      <c r="C947" s="25" t="n">
        <f aca="false">VLOOKUP(B947,[1]Planilha8!$X$4:$Y$6629,2,0)</f>
        <v>2321798</v>
      </c>
      <c r="D947" s="26" t="s">
        <v>232</v>
      </c>
      <c r="E947" s="26" t="str">
        <f aca="false">VLOOKUP(B947,[1]Planilha8!$X$4:$Z$6629,3,0)</f>
        <v>FATURAMENTO</v>
      </c>
      <c r="F947" s="26" t="str">
        <f aca="false">VLOOKUP(B947,[1]Planilha8!$X$4:$AD$6629,7,0)</f>
        <v>BOM</v>
      </c>
      <c r="G947" s="27" t="n">
        <v>44057</v>
      </c>
      <c r="H947" s="28" t="n">
        <v>761.72</v>
      </c>
      <c r="I947" s="29" t="s">
        <v>23</v>
      </c>
      <c r="J947" s="30" t="s">
        <v>153</v>
      </c>
      <c r="K947" s="31" t="n">
        <v>2049850</v>
      </c>
      <c r="L947" s="32" t="n">
        <v>2020001270</v>
      </c>
      <c r="M947" s="33" t="n">
        <v>44057</v>
      </c>
      <c r="N947" s="34" t="n">
        <v>0</v>
      </c>
      <c r="O947" s="35" t="n">
        <v>0</v>
      </c>
      <c r="P947" s="36" t="n">
        <v>0</v>
      </c>
      <c r="Q947" s="37" t="n">
        <v>0</v>
      </c>
      <c r="R947" s="38" t="n">
        <v>0</v>
      </c>
      <c r="S947" s="39" t="n">
        <v>761.72</v>
      </c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MG947" s="0"/>
      <c r="AMH947" s="0"/>
      <c r="AMI947" s="0"/>
      <c r="AMJ947" s="0"/>
    </row>
    <row r="948" s="4" customFormat="true" ht="35.6" hidden="false" customHeight="false" outlineLevel="0" collapsed="false">
      <c r="A948" s="23" t="s">
        <v>21</v>
      </c>
      <c r="B948" s="24" t="n">
        <v>12107</v>
      </c>
      <c r="C948" s="25" t="n">
        <f aca="false">VLOOKUP(B948,[1]Planilha8!$X$4:$Y$6629,2,0)</f>
        <v>2321799</v>
      </c>
      <c r="D948" s="26" t="s">
        <v>232</v>
      </c>
      <c r="E948" s="26" t="str">
        <f aca="false">VLOOKUP(B948,[1]Planilha8!$X$4:$Z$6629,3,0)</f>
        <v>HEMODIALISE / DIÁLISE</v>
      </c>
      <c r="F948" s="26" t="str">
        <f aca="false">VLOOKUP(B948,[1]Planilha8!$X$4:$AD$6629,7,0)</f>
        <v>BOM</v>
      </c>
      <c r="G948" s="27" t="n">
        <v>44057</v>
      </c>
      <c r="H948" s="28" t="n">
        <v>761.72</v>
      </c>
      <c r="I948" s="29" t="s">
        <v>23</v>
      </c>
      <c r="J948" s="30" t="s">
        <v>153</v>
      </c>
      <c r="K948" s="31" t="n">
        <v>2049850</v>
      </c>
      <c r="L948" s="32" t="n">
        <v>2020001270</v>
      </c>
      <c r="M948" s="33" t="n">
        <v>44057</v>
      </c>
      <c r="N948" s="34" t="n">
        <v>0</v>
      </c>
      <c r="O948" s="35" t="n">
        <v>0</v>
      </c>
      <c r="P948" s="36" t="n">
        <v>0</v>
      </c>
      <c r="Q948" s="37" t="n">
        <v>0</v>
      </c>
      <c r="R948" s="38" t="n">
        <v>0</v>
      </c>
      <c r="S948" s="39" t="n">
        <v>761.72</v>
      </c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MG948" s="0"/>
      <c r="AMH948" s="0"/>
      <c r="AMI948" s="0"/>
      <c r="AMJ948" s="0"/>
    </row>
    <row r="949" s="4" customFormat="true" ht="58.1" hidden="false" customHeight="false" outlineLevel="0" collapsed="false">
      <c r="A949" s="23" t="s">
        <v>21</v>
      </c>
      <c r="B949" s="24" t="n">
        <v>12108</v>
      </c>
      <c r="C949" s="25" t="n">
        <f aca="false">VLOOKUP(B949,[1]Planilha8!$X$4:$Y$6629,2,0)</f>
        <v>2321800</v>
      </c>
      <c r="D949" s="26" t="s">
        <v>232</v>
      </c>
      <c r="E949" s="26" t="str">
        <f aca="false">VLOOKUP(B949,[1]Planilha8!$X$4:$Z$6629,3,0)</f>
        <v>CENTRO CIRÚRGICO – FARMÁCIA</v>
      </c>
      <c r="F949" s="26" t="str">
        <f aca="false">VLOOKUP(B949,[1]Planilha8!$X$4:$AD$6629,7,0)</f>
        <v>BOM</v>
      </c>
      <c r="G949" s="27" t="n">
        <v>44057</v>
      </c>
      <c r="H949" s="28" t="n">
        <v>761.72</v>
      </c>
      <c r="I949" s="29" t="s">
        <v>23</v>
      </c>
      <c r="J949" s="30" t="s">
        <v>153</v>
      </c>
      <c r="K949" s="31" t="n">
        <v>2049850</v>
      </c>
      <c r="L949" s="32" t="n">
        <v>2020001270</v>
      </c>
      <c r="M949" s="33" t="n">
        <v>44057</v>
      </c>
      <c r="N949" s="34" t="n">
        <v>0</v>
      </c>
      <c r="O949" s="35" t="n">
        <v>0</v>
      </c>
      <c r="P949" s="36" t="n">
        <v>0</v>
      </c>
      <c r="Q949" s="37" t="n">
        <v>0</v>
      </c>
      <c r="R949" s="38" t="n">
        <v>0</v>
      </c>
      <c r="S949" s="39" t="n">
        <v>761.72</v>
      </c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MG949" s="0"/>
      <c r="AMH949" s="0"/>
      <c r="AMI949" s="0"/>
      <c r="AMJ949" s="0"/>
    </row>
    <row r="950" s="4" customFormat="true" ht="35.6" hidden="false" customHeight="false" outlineLevel="0" collapsed="false">
      <c r="A950" s="23" t="s">
        <v>21</v>
      </c>
      <c r="B950" s="24" t="n">
        <v>12109</v>
      </c>
      <c r="C950" s="25" t="n">
        <f aca="false">VLOOKUP(B950,[1]Planilha8!$X$4:$Y$6629,2,0)</f>
        <v>2321801</v>
      </c>
      <c r="D950" s="26" t="s">
        <v>232</v>
      </c>
      <c r="E950" s="26" t="str">
        <f aca="false">VLOOKUP(B950,[1]Planilha8!$X$4:$Z$6629,3,0)</f>
        <v>ALMOXARIFADO</v>
      </c>
      <c r="F950" s="26" t="str">
        <f aca="false">VLOOKUP(B950,[1]Planilha8!$X$4:$AD$6629,7,0)</f>
        <v>BOM</v>
      </c>
      <c r="G950" s="27" t="n">
        <v>44057</v>
      </c>
      <c r="H950" s="28" t="n">
        <v>761.72</v>
      </c>
      <c r="I950" s="29" t="s">
        <v>23</v>
      </c>
      <c r="J950" s="30" t="s">
        <v>153</v>
      </c>
      <c r="K950" s="31" t="n">
        <v>2049850</v>
      </c>
      <c r="L950" s="32" t="n">
        <v>2020001270</v>
      </c>
      <c r="M950" s="33" t="n">
        <v>44057</v>
      </c>
      <c r="N950" s="34" t="n">
        <v>0</v>
      </c>
      <c r="O950" s="35" t="n">
        <v>0</v>
      </c>
      <c r="P950" s="36" t="n">
        <v>0</v>
      </c>
      <c r="Q950" s="37" t="n">
        <v>0</v>
      </c>
      <c r="R950" s="38" t="n">
        <v>0</v>
      </c>
      <c r="S950" s="39" t="n">
        <v>761.72</v>
      </c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MG950" s="0"/>
      <c r="AMH950" s="0"/>
      <c r="AMI950" s="0"/>
      <c r="AMJ950" s="0"/>
    </row>
    <row r="951" s="4" customFormat="true" ht="80.6" hidden="false" customHeight="false" outlineLevel="0" collapsed="false">
      <c r="A951" s="23" t="s">
        <v>21</v>
      </c>
      <c r="B951" s="24" t="n">
        <v>12110</v>
      </c>
      <c r="C951" s="25" t="n">
        <f aca="false">VLOOKUP(B951,[1]Planilha8!$X$4:$Y$6629,2,0)</f>
        <v>2321802</v>
      </c>
      <c r="D951" s="26" t="s">
        <v>232</v>
      </c>
      <c r="E951" s="26" t="str">
        <f aca="false">VLOOKUP(B951,[1]Planilha8!$X$4:$Z$6629,3,0)</f>
        <v>CENTRO CIRÚRGICO - SALA DE REUNIÃO</v>
      </c>
      <c r="F951" s="26" t="str">
        <f aca="false">VLOOKUP(B951,[1]Planilha8!$X$4:$AD$6629,7,0)</f>
        <v>BOM</v>
      </c>
      <c r="G951" s="27" t="n">
        <v>44057</v>
      </c>
      <c r="H951" s="28" t="n">
        <v>761.72</v>
      </c>
      <c r="I951" s="29" t="s">
        <v>23</v>
      </c>
      <c r="J951" s="30" t="s">
        <v>153</v>
      </c>
      <c r="K951" s="31" t="n">
        <v>2049850</v>
      </c>
      <c r="L951" s="32" t="n">
        <v>2020001270</v>
      </c>
      <c r="M951" s="33" t="n">
        <v>44057</v>
      </c>
      <c r="N951" s="34" t="n">
        <v>0</v>
      </c>
      <c r="O951" s="35" t="n">
        <v>0</v>
      </c>
      <c r="P951" s="36" t="n">
        <v>0</v>
      </c>
      <c r="Q951" s="37" t="n">
        <v>0</v>
      </c>
      <c r="R951" s="38" t="n">
        <v>0</v>
      </c>
      <c r="S951" s="39" t="n">
        <v>761.72</v>
      </c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MG951" s="0"/>
      <c r="AMH951" s="0"/>
      <c r="AMI951" s="0"/>
      <c r="AMJ951" s="0"/>
    </row>
    <row r="952" s="4" customFormat="true" ht="35.6" hidden="false" customHeight="false" outlineLevel="0" collapsed="false">
      <c r="A952" s="23" t="s">
        <v>21</v>
      </c>
      <c r="B952" s="24" t="n">
        <v>12111</v>
      </c>
      <c r="C952" s="25" t="n">
        <f aca="false">VLOOKUP(B952,[1]Planilha8!$X$4:$Y$6629,2,0)</f>
        <v>2321803</v>
      </c>
      <c r="D952" s="26" t="s">
        <v>232</v>
      </c>
      <c r="E952" s="26" t="str">
        <f aca="false">VLOOKUP(B952,[1]Planilha8!$X$4:$Z$6629,3,0)</f>
        <v>FATURAMENTO</v>
      </c>
      <c r="F952" s="26" t="str">
        <f aca="false">VLOOKUP(B952,[1]Planilha8!$X$4:$AD$6629,7,0)</f>
        <v>BOM</v>
      </c>
      <c r="G952" s="27" t="n">
        <v>44057</v>
      </c>
      <c r="H952" s="28" t="n">
        <v>761.72</v>
      </c>
      <c r="I952" s="29" t="s">
        <v>23</v>
      </c>
      <c r="J952" s="30" t="s">
        <v>153</v>
      </c>
      <c r="K952" s="31" t="n">
        <v>2049850</v>
      </c>
      <c r="L952" s="32" t="n">
        <v>2020001270</v>
      </c>
      <c r="M952" s="33" t="n">
        <v>44057</v>
      </c>
      <c r="N952" s="34" t="n">
        <v>0</v>
      </c>
      <c r="O952" s="35" t="n">
        <v>0</v>
      </c>
      <c r="P952" s="36" t="n">
        <v>0</v>
      </c>
      <c r="Q952" s="37" t="n">
        <v>0</v>
      </c>
      <c r="R952" s="38" t="n">
        <v>0</v>
      </c>
      <c r="S952" s="39" t="n">
        <v>761.72</v>
      </c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MG952" s="0"/>
      <c r="AMH952" s="0"/>
      <c r="AMI952" s="0"/>
      <c r="AMJ952" s="0"/>
    </row>
    <row r="953" s="4" customFormat="true" ht="91.85" hidden="false" customHeight="false" outlineLevel="0" collapsed="false">
      <c r="A953" s="23" t="s">
        <v>21</v>
      </c>
      <c r="B953" s="24" t="n">
        <v>12112</v>
      </c>
      <c r="C953" s="25" t="n">
        <f aca="false">VLOOKUP(B953,[1]Planilha8!$X$4:$Y$6629,2,0)</f>
        <v>2321804</v>
      </c>
      <c r="D953" s="26" t="s">
        <v>232</v>
      </c>
      <c r="E953" s="26" t="str">
        <f aca="false">VLOOKUP(B953,[1]Planilha8!$X$4:$Z$6629,3,0)</f>
        <v>CHI – CENTRAL HUMANIZADA DE INTERNAÇÃO</v>
      </c>
      <c r="F953" s="26" t="str">
        <f aca="false">VLOOKUP(B953,[1]Planilha8!$X$4:$AD$6629,7,0)</f>
        <v>BOM</v>
      </c>
      <c r="G953" s="27" t="n">
        <v>44057</v>
      </c>
      <c r="H953" s="28" t="n">
        <v>761.72</v>
      </c>
      <c r="I953" s="29" t="s">
        <v>23</v>
      </c>
      <c r="J953" s="30" t="s">
        <v>153</v>
      </c>
      <c r="K953" s="31" t="n">
        <v>2049850</v>
      </c>
      <c r="L953" s="32" t="n">
        <v>2020001270</v>
      </c>
      <c r="M953" s="33" t="n">
        <v>44057</v>
      </c>
      <c r="N953" s="34" t="n">
        <v>0</v>
      </c>
      <c r="O953" s="35" t="n">
        <v>0</v>
      </c>
      <c r="P953" s="36" t="n">
        <v>0</v>
      </c>
      <c r="Q953" s="37" t="n">
        <v>0</v>
      </c>
      <c r="R953" s="38" t="n">
        <v>0</v>
      </c>
      <c r="S953" s="39" t="n">
        <v>761.72</v>
      </c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MG953" s="0"/>
      <c r="AMH953" s="0"/>
      <c r="AMI953" s="0"/>
      <c r="AMJ953" s="0"/>
    </row>
    <row r="954" s="4" customFormat="true" ht="35.6" hidden="false" customHeight="false" outlineLevel="0" collapsed="false">
      <c r="A954" s="23" t="s">
        <v>21</v>
      </c>
      <c r="B954" s="24" t="n">
        <v>12113</v>
      </c>
      <c r="C954" s="25" t="n">
        <f aca="false">VLOOKUP(B954,[1]Planilha8!$X$4:$Y$6629,2,0)</f>
        <v>2321805</v>
      </c>
      <c r="D954" s="26" t="s">
        <v>232</v>
      </c>
      <c r="E954" s="26" t="str">
        <f aca="false">VLOOKUP(B954,[1]Planilha8!$X$4:$Z$6629,3,0)</f>
        <v>FARMÁCIA – DOSE</v>
      </c>
      <c r="F954" s="26" t="str">
        <f aca="false">VLOOKUP(B954,[1]Planilha8!$X$4:$AD$6629,7,0)</f>
        <v>BOM</v>
      </c>
      <c r="G954" s="27" t="n">
        <v>44057</v>
      </c>
      <c r="H954" s="28" t="n">
        <v>761.72</v>
      </c>
      <c r="I954" s="29" t="s">
        <v>23</v>
      </c>
      <c r="J954" s="30" t="s">
        <v>153</v>
      </c>
      <c r="K954" s="31" t="n">
        <v>2049850</v>
      </c>
      <c r="L954" s="32" t="n">
        <v>2020001270</v>
      </c>
      <c r="M954" s="33" t="n">
        <v>44057</v>
      </c>
      <c r="N954" s="34" t="n">
        <v>0</v>
      </c>
      <c r="O954" s="35" t="n">
        <v>0</v>
      </c>
      <c r="P954" s="36" t="n">
        <v>0</v>
      </c>
      <c r="Q954" s="37" t="n">
        <v>0</v>
      </c>
      <c r="R954" s="38" t="n">
        <v>0</v>
      </c>
      <c r="S954" s="39" t="n">
        <v>761.72</v>
      </c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MG954" s="0"/>
      <c r="AMH954" s="0"/>
      <c r="AMI954" s="0"/>
      <c r="AMJ954" s="0"/>
    </row>
    <row r="955" s="4" customFormat="true" ht="35.6" hidden="false" customHeight="false" outlineLevel="0" collapsed="false">
      <c r="A955" s="23" t="s">
        <v>21</v>
      </c>
      <c r="B955" s="24" t="n">
        <v>12114</v>
      </c>
      <c r="C955" s="25" t="n">
        <f aca="false">VLOOKUP(B955,[1]Planilha8!$X$4:$Y$6629,2,0)</f>
        <v>2321806</v>
      </c>
      <c r="D955" s="26" t="s">
        <v>232</v>
      </c>
      <c r="E955" s="26" t="str">
        <f aca="false">VLOOKUP(B955,[1]Planilha8!$X$4:$Z$6629,3,0)</f>
        <v>LABORATÓRIO</v>
      </c>
      <c r="F955" s="26" t="str">
        <f aca="false">VLOOKUP(B955,[1]Planilha8!$X$4:$AD$6629,7,0)</f>
        <v>BOM</v>
      </c>
      <c r="G955" s="27" t="n">
        <v>44057</v>
      </c>
      <c r="H955" s="28" t="n">
        <v>761.72</v>
      </c>
      <c r="I955" s="29" t="s">
        <v>23</v>
      </c>
      <c r="J955" s="30" t="s">
        <v>153</v>
      </c>
      <c r="K955" s="31" t="n">
        <v>2049850</v>
      </c>
      <c r="L955" s="32" t="n">
        <v>2020001270</v>
      </c>
      <c r="M955" s="33" t="n">
        <v>44057</v>
      </c>
      <c r="N955" s="34" t="n">
        <v>0</v>
      </c>
      <c r="O955" s="35" t="n">
        <v>0</v>
      </c>
      <c r="P955" s="36" t="n">
        <v>0</v>
      </c>
      <c r="Q955" s="37" t="n">
        <v>0</v>
      </c>
      <c r="R955" s="38" t="n">
        <v>0</v>
      </c>
      <c r="S955" s="39" t="n">
        <v>761.72</v>
      </c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MG955" s="0"/>
      <c r="AMH955" s="0"/>
      <c r="AMI955" s="0"/>
      <c r="AMJ955" s="0"/>
    </row>
    <row r="956" s="4" customFormat="true" ht="35.6" hidden="false" customHeight="false" outlineLevel="0" collapsed="false">
      <c r="A956" s="23" t="s">
        <v>21</v>
      </c>
      <c r="B956" s="24" t="n">
        <v>12115</v>
      </c>
      <c r="C956" s="25" t="n">
        <f aca="false">VLOOKUP(B956,[1]Planilha8!$X$4:$Y$6629,2,0)</f>
        <v>2321807</v>
      </c>
      <c r="D956" s="26" t="s">
        <v>232</v>
      </c>
      <c r="E956" s="26" t="str">
        <f aca="false">VLOOKUP(B956,[1]Planilha8!$X$4:$Z$6629,3,0)</f>
        <v>ALMOXARIFADO</v>
      </c>
      <c r="F956" s="26" t="str">
        <f aca="false">VLOOKUP(B956,[1]Planilha8!$X$4:$AD$6629,7,0)</f>
        <v>BOM</v>
      </c>
      <c r="G956" s="27" t="n">
        <v>44057</v>
      </c>
      <c r="H956" s="28" t="n">
        <v>761.72</v>
      </c>
      <c r="I956" s="29" t="s">
        <v>23</v>
      </c>
      <c r="J956" s="30" t="s">
        <v>153</v>
      </c>
      <c r="K956" s="31" t="n">
        <v>2049850</v>
      </c>
      <c r="L956" s="32" t="n">
        <v>2020001270</v>
      </c>
      <c r="M956" s="33" t="n">
        <v>44057</v>
      </c>
      <c r="N956" s="34" t="n">
        <v>0</v>
      </c>
      <c r="O956" s="35" t="n">
        <v>0</v>
      </c>
      <c r="P956" s="36" t="n">
        <v>0</v>
      </c>
      <c r="Q956" s="37" t="n">
        <v>0</v>
      </c>
      <c r="R956" s="38" t="n">
        <v>0</v>
      </c>
      <c r="S956" s="39" t="n">
        <v>761.72</v>
      </c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MG956" s="0"/>
      <c r="AMH956" s="0"/>
      <c r="AMI956" s="0"/>
      <c r="AMJ956" s="0"/>
    </row>
    <row r="957" s="4" customFormat="true" ht="80.6" hidden="false" customHeight="false" outlineLevel="0" collapsed="false">
      <c r="A957" s="23" t="s">
        <v>21</v>
      </c>
      <c r="B957" s="24" t="n">
        <v>12116</v>
      </c>
      <c r="C957" s="25" t="n">
        <f aca="false">VLOOKUP(B957,[1]Planilha8!$X$4:$Y$6629,2,0)</f>
        <v>2321808</v>
      </c>
      <c r="D957" s="26" t="s">
        <v>232</v>
      </c>
      <c r="E957" s="26" t="str">
        <f aca="false">VLOOKUP(B957,[1]Planilha8!$X$4:$Z$6629,3,0)</f>
        <v>CLÍNICA CIRÚRGICA  ALA 3- SALA CARDIOLOGISTA</v>
      </c>
      <c r="F957" s="26" t="str">
        <f aca="false">VLOOKUP(B957,[1]Planilha8!$X$4:$AD$6629,7,0)</f>
        <v>BOM</v>
      </c>
      <c r="G957" s="27" t="n">
        <v>44057</v>
      </c>
      <c r="H957" s="28" t="n">
        <v>761.72</v>
      </c>
      <c r="I957" s="29" t="s">
        <v>23</v>
      </c>
      <c r="J957" s="30" t="s">
        <v>153</v>
      </c>
      <c r="K957" s="31" t="n">
        <v>2049850</v>
      </c>
      <c r="L957" s="32" t="n">
        <v>2020001270</v>
      </c>
      <c r="M957" s="33" t="n">
        <v>44057</v>
      </c>
      <c r="N957" s="34" t="n">
        <v>0</v>
      </c>
      <c r="O957" s="35" t="n">
        <v>0</v>
      </c>
      <c r="P957" s="36" t="n">
        <v>0</v>
      </c>
      <c r="Q957" s="37" t="n">
        <v>0</v>
      </c>
      <c r="R957" s="38" t="n">
        <v>0</v>
      </c>
      <c r="S957" s="39" t="n">
        <v>761.72</v>
      </c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MG957" s="0"/>
      <c r="AMH957" s="0"/>
      <c r="AMI957" s="0"/>
      <c r="AMJ957" s="0"/>
    </row>
    <row r="958" s="4" customFormat="true" ht="58.1" hidden="false" customHeight="false" outlineLevel="0" collapsed="false">
      <c r="A958" s="23" t="s">
        <v>21</v>
      </c>
      <c r="B958" s="24" t="n">
        <v>12117</v>
      </c>
      <c r="C958" s="25" t="n">
        <f aca="false">VLOOKUP(B958,[1]Planilha8!$X$4:$Y$6629,2,0)</f>
        <v>2321809</v>
      </c>
      <c r="D958" s="26" t="s">
        <v>232</v>
      </c>
      <c r="E958" s="26" t="str">
        <f aca="false">VLOOKUP(B958,[1]Planilha8!$X$4:$Z$6629,3,0)</f>
        <v>CHI – GUARDA VOLUMES</v>
      </c>
      <c r="F958" s="26" t="str">
        <f aca="false">VLOOKUP(B958,[1]Planilha8!$X$4:$AD$6629,7,0)</f>
        <v>BOM</v>
      </c>
      <c r="G958" s="27" t="n">
        <v>44057</v>
      </c>
      <c r="H958" s="28" t="n">
        <v>761.72</v>
      </c>
      <c r="I958" s="29" t="s">
        <v>23</v>
      </c>
      <c r="J958" s="30" t="s">
        <v>153</v>
      </c>
      <c r="K958" s="31" t="n">
        <v>2049850</v>
      </c>
      <c r="L958" s="32" t="n">
        <v>2020001270</v>
      </c>
      <c r="M958" s="33" t="n">
        <v>44057</v>
      </c>
      <c r="N958" s="34" t="n">
        <v>0</v>
      </c>
      <c r="O958" s="35" t="n">
        <v>0</v>
      </c>
      <c r="P958" s="36" t="n">
        <v>0</v>
      </c>
      <c r="Q958" s="37" t="n">
        <v>0</v>
      </c>
      <c r="R958" s="38" t="n">
        <v>0</v>
      </c>
      <c r="S958" s="39" t="n">
        <v>761.72</v>
      </c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MG958" s="0"/>
      <c r="AMH958" s="0"/>
      <c r="AMI958" s="0"/>
      <c r="AMJ958" s="0"/>
    </row>
    <row r="959" s="4" customFormat="true" ht="46.85" hidden="false" customHeight="false" outlineLevel="0" collapsed="false">
      <c r="A959" s="23" t="s">
        <v>21</v>
      </c>
      <c r="B959" s="24" t="n">
        <v>12118</v>
      </c>
      <c r="C959" s="25" t="n">
        <f aca="false">VLOOKUP(B959,[1]Planilha8!$X$4:$Y$6629,2,0)</f>
        <v>2321810</v>
      </c>
      <c r="D959" s="26" t="s">
        <v>232</v>
      </c>
      <c r="E959" s="26" t="str">
        <f aca="false">VLOOKUP(B959,[1]Planilha8!$X$4:$Z$6629,3,0)</f>
        <v>CENTRO CIRURGICO – CHEFIA</v>
      </c>
      <c r="F959" s="26" t="str">
        <f aca="false">VLOOKUP(B959,[1]Planilha8!$X$4:$AD$6629,7,0)</f>
        <v>BOM</v>
      </c>
      <c r="G959" s="27" t="n">
        <v>44057</v>
      </c>
      <c r="H959" s="28" t="n">
        <v>761.72</v>
      </c>
      <c r="I959" s="29" t="s">
        <v>23</v>
      </c>
      <c r="J959" s="30" t="s">
        <v>153</v>
      </c>
      <c r="K959" s="31" t="n">
        <v>2049850</v>
      </c>
      <c r="L959" s="32" t="n">
        <v>2020001270</v>
      </c>
      <c r="M959" s="33" t="n">
        <v>44057</v>
      </c>
      <c r="N959" s="34" t="n">
        <v>0</v>
      </c>
      <c r="O959" s="35" t="n">
        <v>0</v>
      </c>
      <c r="P959" s="36" t="n">
        <v>0</v>
      </c>
      <c r="Q959" s="37" t="n">
        <v>0</v>
      </c>
      <c r="R959" s="38" t="n">
        <v>0</v>
      </c>
      <c r="S959" s="39" t="n">
        <v>761.72</v>
      </c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MG959" s="0"/>
      <c r="AMH959" s="0"/>
      <c r="AMI959" s="0"/>
      <c r="AMJ959" s="0"/>
    </row>
    <row r="960" s="4" customFormat="true" ht="46.85" hidden="false" customHeight="false" outlineLevel="0" collapsed="false">
      <c r="A960" s="23" t="s">
        <v>21</v>
      </c>
      <c r="B960" s="24" t="n">
        <v>12119</v>
      </c>
      <c r="C960" s="25" t="n">
        <f aca="false">VLOOKUP(B960,[1]Planilha8!$X$4:$Y$6629,2,0)</f>
        <v>2321811</v>
      </c>
      <c r="D960" s="26" t="s">
        <v>232</v>
      </c>
      <c r="E960" s="26" t="str">
        <f aca="false">VLOOKUP(B960,[1]Planilha8!$X$4:$Z$6629,3,0)</f>
        <v>CENTRO CIRURGICO – CHEFIA</v>
      </c>
      <c r="F960" s="26" t="str">
        <f aca="false">VLOOKUP(B960,[1]Planilha8!$X$4:$AD$6629,7,0)</f>
        <v>BOM</v>
      </c>
      <c r="G960" s="27" t="n">
        <v>44057</v>
      </c>
      <c r="H960" s="28" t="n">
        <v>761.72</v>
      </c>
      <c r="I960" s="29" t="s">
        <v>23</v>
      </c>
      <c r="J960" s="30" t="s">
        <v>153</v>
      </c>
      <c r="K960" s="31" t="n">
        <v>2049850</v>
      </c>
      <c r="L960" s="32" t="n">
        <v>2020001270</v>
      </c>
      <c r="M960" s="33" t="n">
        <v>44057</v>
      </c>
      <c r="N960" s="34" t="n">
        <v>0</v>
      </c>
      <c r="O960" s="35" t="n">
        <v>0</v>
      </c>
      <c r="P960" s="36" t="n">
        <v>0</v>
      </c>
      <c r="Q960" s="37" t="n">
        <v>0</v>
      </c>
      <c r="R960" s="38" t="n">
        <v>0</v>
      </c>
      <c r="S960" s="39" t="n">
        <v>761.72</v>
      </c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MG960" s="0"/>
      <c r="AMH960" s="0"/>
      <c r="AMI960" s="0"/>
      <c r="AMJ960" s="0"/>
    </row>
    <row r="961" s="4" customFormat="true" ht="35.6" hidden="false" customHeight="false" outlineLevel="0" collapsed="false">
      <c r="A961" s="23" t="s">
        <v>21</v>
      </c>
      <c r="B961" s="24" t="n">
        <v>12120</v>
      </c>
      <c r="C961" s="25" t="n">
        <f aca="false">VLOOKUP(B961,[1]Planilha8!$X$4:$Y$6629,2,0)</f>
        <v>2321812</v>
      </c>
      <c r="D961" s="26" t="s">
        <v>232</v>
      </c>
      <c r="E961" s="26" t="str">
        <f aca="false">VLOOKUP(B961,[1]Planilha8!$X$4:$Z$6629,3,0)</f>
        <v>FARMÁCIA – DOSE</v>
      </c>
      <c r="F961" s="26" t="str">
        <f aca="false">VLOOKUP(B961,[1]Planilha8!$X$4:$AD$6629,7,0)</f>
        <v>BOM</v>
      </c>
      <c r="G961" s="27" t="n">
        <v>44057</v>
      </c>
      <c r="H961" s="28" t="n">
        <v>761.72</v>
      </c>
      <c r="I961" s="29" t="s">
        <v>23</v>
      </c>
      <c r="J961" s="30" t="s">
        <v>153</v>
      </c>
      <c r="K961" s="31" t="n">
        <v>2049850</v>
      </c>
      <c r="L961" s="32" t="n">
        <v>2020001270</v>
      </c>
      <c r="M961" s="33" t="n">
        <v>44057</v>
      </c>
      <c r="N961" s="34" t="n">
        <v>0</v>
      </c>
      <c r="O961" s="35" t="n">
        <v>0</v>
      </c>
      <c r="P961" s="36" t="n">
        <v>0</v>
      </c>
      <c r="Q961" s="37" t="n">
        <v>0</v>
      </c>
      <c r="R961" s="38" t="n">
        <v>0</v>
      </c>
      <c r="S961" s="39" t="n">
        <v>761.72</v>
      </c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MG961" s="0"/>
      <c r="AMH961" s="0"/>
      <c r="AMI961" s="0"/>
      <c r="AMJ961" s="0"/>
    </row>
    <row r="962" s="4" customFormat="true" ht="35.6" hidden="false" customHeight="false" outlineLevel="0" collapsed="false">
      <c r="A962" s="23" t="s">
        <v>21</v>
      </c>
      <c r="B962" s="24" t="n">
        <v>12121</v>
      </c>
      <c r="C962" s="25" t="n">
        <f aca="false">VLOOKUP(B962,[1]Planilha8!$X$4:$Y$6629,2,0)</f>
        <v>2321813</v>
      </c>
      <c r="D962" s="26" t="s">
        <v>232</v>
      </c>
      <c r="E962" s="26" t="str">
        <f aca="false">VLOOKUP(B962,[1]Planilha8!$X$4:$Z$6629,3,0)</f>
        <v>FARMÁCIA – CAF</v>
      </c>
      <c r="F962" s="26" t="str">
        <f aca="false">VLOOKUP(B962,[1]Planilha8!$X$4:$AD$6629,7,0)</f>
        <v>BOM</v>
      </c>
      <c r="G962" s="27" t="n">
        <v>44057</v>
      </c>
      <c r="H962" s="28" t="n">
        <v>761.72</v>
      </c>
      <c r="I962" s="29" t="s">
        <v>23</v>
      </c>
      <c r="J962" s="30" t="s">
        <v>153</v>
      </c>
      <c r="K962" s="31" t="n">
        <v>2049850</v>
      </c>
      <c r="L962" s="32" t="n">
        <v>2020001270</v>
      </c>
      <c r="M962" s="33" t="n">
        <v>44057</v>
      </c>
      <c r="N962" s="34" t="n">
        <v>0</v>
      </c>
      <c r="O962" s="35" t="n">
        <v>0</v>
      </c>
      <c r="P962" s="36" t="n">
        <v>0</v>
      </c>
      <c r="Q962" s="37" t="n">
        <v>0</v>
      </c>
      <c r="R962" s="38" t="n">
        <v>0</v>
      </c>
      <c r="S962" s="39" t="n">
        <v>761.72</v>
      </c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MG962" s="0"/>
      <c r="AMH962" s="0"/>
      <c r="AMI962" s="0"/>
      <c r="AMJ962" s="0"/>
    </row>
    <row r="963" s="4" customFormat="true" ht="35.6" hidden="false" customHeight="false" outlineLevel="0" collapsed="false">
      <c r="A963" s="23" t="s">
        <v>21</v>
      </c>
      <c r="B963" s="24" t="n">
        <v>12122</v>
      </c>
      <c r="C963" s="25" t="n">
        <f aca="false">VLOOKUP(B963,[1]Planilha8!$X$4:$Y$6629,2,0)</f>
        <v>2321814</v>
      </c>
      <c r="D963" s="26" t="s">
        <v>232</v>
      </c>
      <c r="E963" s="26" t="str">
        <f aca="false">VLOOKUP(B963,[1]Planilha8!$X$4:$Z$6629,3,0)</f>
        <v>FATURAMENTO</v>
      </c>
      <c r="F963" s="26" t="str">
        <f aca="false">VLOOKUP(B963,[1]Planilha8!$X$4:$AD$6629,7,0)</f>
        <v>BOM</v>
      </c>
      <c r="G963" s="27" t="n">
        <v>44057</v>
      </c>
      <c r="H963" s="28" t="n">
        <v>761.72</v>
      </c>
      <c r="I963" s="29" t="s">
        <v>23</v>
      </c>
      <c r="J963" s="30" t="s">
        <v>153</v>
      </c>
      <c r="K963" s="31" t="n">
        <v>2049850</v>
      </c>
      <c r="L963" s="32" t="n">
        <v>2020001270</v>
      </c>
      <c r="M963" s="33" t="n">
        <v>44057</v>
      </c>
      <c r="N963" s="34" t="n">
        <v>0</v>
      </c>
      <c r="O963" s="35" t="n">
        <v>0</v>
      </c>
      <c r="P963" s="36" t="n">
        <v>0</v>
      </c>
      <c r="Q963" s="37" t="n">
        <v>0</v>
      </c>
      <c r="R963" s="38" t="n">
        <v>0</v>
      </c>
      <c r="S963" s="39" t="n">
        <v>761.72</v>
      </c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MG963" s="0"/>
      <c r="AMH963" s="0"/>
      <c r="AMI963" s="0"/>
      <c r="AMJ963" s="0"/>
    </row>
    <row r="964" s="4" customFormat="true" ht="35.6" hidden="false" customHeight="false" outlineLevel="0" collapsed="false">
      <c r="A964" s="23" t="s">
        <v>21</v>
      </c>
      <c r="B964" s="24" t="n">
        <v>12123</v>
      </c>
      <c r="C964" s="25" t="n">
        <f aca="false">VLOOKUP(B964,[1]Planilha8!$X$4:$Y$6629,2,0)</f>
        <v>2321815</v>
      </c>
      <c r="D964" s="26" t="s">
        <v>232</v>
      </c>
      <c r="E964" s="26" t="str">
        <f aca="false">VLOOKUP(B964,[1]Planilha8!$X$4:$Z$6629,3,0)</f>
        <v>ALMOXARIFADO</v>
      </c>
      <c r="F964" s="26" t="str">
        <f aca="false">VLOOKUP(B964,[1]Planilha8!$X$4:$AD$6629,7,0)</f>
        <v>BOM</v>
      </c>
      <c r="G964" s="27" t="n">
        <v>44057</v>
      </c>
      <c r="H964" s="28" t="n">
        <v>761.72</v>
      </c>
      <c r="I964" s="29" t="s">
        <v>23</v>
      </c>
      <c r="J964" s="30" t="s">
        <v>153</v>
      </c>
      <c r="K964" s="31" t="n">
        <v>2049850</v>
      </c>
      <c r="L964" s="32" t="n">
        <v>2020001270</v>
      </c>
      <c r="M964" s="33" t="n">
        <v>44057</v>
      </c>
      <c r="N964" s="34" t="n">
        <v>0</v>
      </c>
      <c r="O964" s="35" t="n">
        <v>0</v>
      </c>
      <c r="P964" s="36" t="n">
        <v>0</v>
      </c>
      <c r="Q964" s="37" t="n">
        <v>0</v>
      </c>
      <c r="R964" s="38" t="n">
        <v>0</v>
      </c>
      <c r="S964" s="39" t="n">
        <v>761.72</v>
      </c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MG964" s="0"/>
      <c r="AMH964" s="0"/>
      <c r="AMI964" s="0"/>
      <c r="AMJ964" s="0"/>
    </row>
    <row r="965" s="4" customFormat="true" ht="46.85" hidden="false" customHeight="false" outlineLevel="0" collapsed="false">
      <c r="A965" s="23" t="s">
        <v>21</v>
      </c>
      <c r="B965" s="24" t="n">
        <v>12124</v>
      </c>
      <c r="C965" s="25" t="n">
        <f aca="false">VLOOKUP(B965,[1]Planilha8!$X$4:$Y$6629,2,0)</f>
        <v>2321816</v>
      </c>
      <c r="D965" s="26" t="s">
        <v>232</v>
      </c>
      <c r="E965" s="26" t="str">
        <f aca="false">VLOOKUP(B965,[1]Planilha8!$X$4:$Z$6629,3,0)</f>
        <v>DIRETORIA DE ENFERMAGEM</v>
      </c>
      <c r="F965" s="26" t="str">
        <f aca="false">VLOOKUP(B965,[1]Planilha8!$X$4:$AD$6629,7,0)</f>
        <v>BOM</v>
      </c>
      <c r="G965" s="27" t="n">
        <v>44057</v>
      </c>
      <c r="H965" s="28" t="n">
        <v>761.72</v>
      </c>
      <c r="I965" s="29" t="s">
        <v>23</v>
      </c>
      <c r="J965" s="30" t="s">
        <v>153</v>
      </c>
      <c r="K965" s="31" t="n">
        <v>2049850</v>
      </c>
      <c r="L965" s="32" t="n">
        <v>2020001270</v>
      </c>
      <c r="M965" s="33" t="n">
        <v>44057</v>
      </c>
      <c r="N965" s="34" t="n">
        <v>0</v>
      </c>
      <c r="O965" s="35" t="n">
        <v>0</v>
      </c>
      <c r="P965" s="36" t="n">
        <v>0</v>
      </c>
      <c r="Q965" s="37" t="n">
        <v>0</v>
      </c>
      <c r="R965" s="38" t="n">
        <v>0</v>
      </c>
      <c r="S965" s="39" t="n">
        <v>761.72</v>
      </c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MG965" s="0"/>
      <c r="AMH965" s="0"/>
      <c r="AMI965" s="0"/>
      <c r="AMJ965" s="0"/>
    </row>
    <row r="966" s="4" customFormat="true" ht="80.6" hidden="false" customHeight="false" outlineLevel="0" collapsed="false">
      <c r="A966" s="23" t="s">
        <v>21</v>
      </c>
      <c r="B966" s="24" t="n">
        <v>12125</v>
      </c>
      <c r="C966" s="25" t="n">
        <f aca="false">VLOOKUP(B966,[1]Planilha8!$X$4:$Y$6629,2,0)</f>
        <v>2321817</v>
      </c>
      <c r="D966" s="26" t="s">
        <v>232</v>
      </c>
      <c r="E966" s="26" t="str">
        <f aca="false">VLOOKUP(B966,[1]Planilha8!$X$4:$Z$6629,3,0)</f>
        <v>AMBULATÓRIO – RECEPÇÃO GUICHÊ 06</v>
      </c>
      <c r="F966" s="26" t="str">
        <f aca="false">VLOOKUP(B966,[1]Planilha8!$X$4:$AD$6629,7,0)</f>
        <v>BOM</v>
      </c>
      <c r="G966" s="27" t="n">
        <v>44057</v>
      </c>
      <c r="H966" s="28" t="n">
        <v>761.72</v>
      </c>
      <c r="I966" s="29" t="s">
        <v>23</v>
      </c>
      <c r="J966" s="30" t="s">
        <v>153</v>
      </c>
      <c r="K966" s="31" t="n">
        <v>2049850</v>
      </c>
      <c r="L966" s="32" t="n">
        <v>2020001270</v>
      </c>
      <c r="M966" s="33" t="n">
        <v>44057</v>
      </c>
      <c r="N966" s="34" t="n">
        <v>0</v>
      </c>
      <c r="O966" s="35" t="n">
        <v>0</v>
      </c>
      <c r="P966" s="36" t="n">
        <v>0</v>
      </c>
      <c r="Q966" s="37" t="n">
        <v>0</v>
      </c>
      <c r="R966" s="38" t="n">
        <v>0</v>
      </c>
      <c r="S966" s="39" t="n">
        <v>761.72</v>
      </c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MG966" s="0"/>
      <c r="AMH966" s="0"/>
      <c r="AMI966" s="0"/>
      <c r="AMJ966" s="0"/>
    </row>
    <row r="967" s="4" customFormat="true" ht="80.6" hidden="false" customHeight="false" outlineLevel="0" collapsed="false">
      <c r="A967" s="23" t="s">
        <v>21</v>
      </c>
      <c r="B967" s="24" t="n">
        <v>12126</v>
      </c>
      <c r="C967" s="25" t="n">
        <f aca="false">VLOOKUP(B967,[1]Planilha8!$X$4:$Y$6629,2,0)</f>
        <v>2321818</v>
      </c>
      <c r="D967" s="26" t="s">
        <v>232</v>
      </c>
      <c r="E967" s="26" t="str">
        <f aca="false">VLOOKUP(B967,[1]Planilha8!$X$4:$Z$6629,3,0)</f>
        <v>AMBULATÓRIO – RECEPÇÃO GUICHÊ 02</v>
      </c>
      <c r="F967" s="26" t="str">
        <f aca="false">VLOOKUP(B967,[1]Planilha8!$X$4:$AD$6629,7,0)</f>
        <v>BOM</v>
      </c>
      <c r="G967" s="27" t="n">
        <v>44057</v>
      </c>
      <c r="H967" s="28" t="n">
        <v>761.72</v>
      </c>
      <c r="I967" s="29" t="s">
        <v>23</v>
      </c>
      <c r="J967" s="30" t="s">
        <v>153</v>
      </c>
      <c r="K967" s="31" t="n">
        <v>2049850</v>
      </c>
      <c r="L967" s="32" t="n">
        <v>2020001270</v>
      </c>
      <c r="M967" s="33" t="n">
        <v>44057</v>
      </c>
      <c r="N967" s="34" t="n">
        <v>0</v>
      </c>
      <c r="O967" s="35" t="n">
        <v>0</v>
      </c>
      <c r="P967" s="36" t="n">
        <v>0</v>
      </c>
      <c r="Q967" s="37" t="n">
        <v>0</v>
      </c>
      <c r="R967" s="38" t="n">
        <v>0</v>
      </c>
      <c r="S967" s="39" t="n">
        <v>761.72</v>
      </c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MG967" s="0"/>
      <c r="AMH967" s="0"/>
      <c r="AMI967" s="0"/>
      <c r="AMJ967" s="0"/>
    </row>
    <row r="968" s="4" customFormat="true" ht="46.85" hidden="false" customHeight="false" outlineLevel="0" collapsed="false">
      <c r="A968" s="23" t="s">
        <v>21</v>
      </c>
      <c r="B968" s="24" t="n">
        <v>12127</v>
      </c>
      <c r="C968" s="25" t="n">
        <f aca="false">VLOOKUP(B968,[1]Planilha8!$X$4:$Y$6629,2,0)</f>
        <v>2321819</v>
      </c>
      <c r="D968" s="26" t="s">
        <v>232</v>
      </c>
      <c r="E968" s="26" t="str">
        <f aca="false">VLOOKUP(B968,[1]Planilha8!$X$4:$Z$6629,3,0)</f>
        <v>EQUIPE MULTIPROFISSIONAL</v>
      </c>
      <c r="F968" s="26" t="str">
        <f aca="false">VLOOKUP(B968,[1]Planilha8!$X$4:$AD$6629,7,0)</f>
        <v>BOM</v>
      </c>
      <c r="G968" s="27" t="n">
        <v>44057</v>
      </c>
      <c r="H968" s="28" t="n">
        <v>761.72</v>
      </c>
      <c r="I968" s="29" t="s">
        <v>23</v>
      </c>
      <c r="J968" s="30" t="s">
        <v>153</v>
      </c>
      <c r="K968" s="31" t="n">
        <v>2049850</v>
      </c>
      <c r="L968" s="32" t="n">
        <v>2020001270</v>
      </c>
      <c r="M968" s="33" t="n">
        <v>44057</v>
      </c>
      <c r="N968" s="34" t="n">
        <v>0</v>
      </c>
      <c r="O968" s="35" t="n">
        <v>0</v>
      </c>
      <c r="P968" s="36" t="n">
        <v>0</v>
      </c>
      <c r="Q968" s="37" t="n">
        <v>0</v>
      </c>
      <c r="R968" s="38" t="n">
        <v>0</v>
      </c>
      <c r="S968" s="39" t="n">
        <v>761.72</v>
      </c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MG968" s="0"/>
      <c r="AMH968" s="0"/>
      <c r="AMI968" s="0"/>
      <c r="AMJ968" s="0"/>
    </row>
    <row r="969" s="4" customFormat="true" ht="58.1" hidden="false" customHeight="false" outlineLevel="0" collapsed="false">
      <c r="A969" s="23" t="s">
        <v>21</v>
      </c>
      <c r="B969" s="24" t="n">
        <v>12128</v>
      </c>
      <c r="C969" s="25" t="n">
        <f aca="false">VLOOKUP(B969,[1]Planilha8!$X$4:$Y$6629,2,0)</f>
        <v>2321820</v>
      </c>
      <c r="D969" s="26" t="s">
        <v>232</v>
      </c>
      <c r="E969" s="26" t="str">
        <f aca="false">VLOOKUP(B969,[1]Planilha8!$X$4:$Z$6629,3,0)</f>
        <v>CHI - NUCLEO ADMINISTRATIVO</v>
      </c>
      <c r="F969" s="26" t="str">
        <f aca="false">VLOOKUP(B969,[1]Planilha8!$X$4:$AD$6629,7,0)</f>
        <v>BOM</v>
      </c>
      <c r="G969" s="27" t="n">
        <v>44057</v>
      </c>
      <c r="H969" s="28" t="n">
        <v>761.72</v>
      </c>
      <c r="I969" s="29" t="s">
        <v>23</v>
      </c>
      <c r="J969" s="30" t="s">
        <v>153</v>
      </c>
      <c r="K969" s="31" t="n">
        <v>2049850</v>
      </c>
      <c r="L969" s="32" t="n">
        <v>2020001270</v>
      </c>
      <c r="M969" s="33" t="n">
        <v>44057</v>
      </c>
      <c r="N969" s="34" t="n">
        <v>0</v>
      </c>
      <c r="O969" s="35" t="n">
        <v>0</v>
      </c>
      <c r="P969" s="36" t="n">
        <v>0</v>
      </c>
      <c r="Q969" s="37" t="n">
        <v>0</v>
      </c>
      <c r="R969" s="38" t="n">
        <v>0</v>
      </c>
      <c r="S969" s="39" t="n">
        <v>761.72</v>
      </c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MG969" s="0"/>
      <c r="AMH969" s="0"/>
      <c r="AMI969" s="0"/>
      <c r="AMJ969" s="0"/>
    </row>
    <row r="970" s="4" customFormat="true" ht="80.6" hidden="false" customHeight="false" outlineLevel="0" collapsed="false">
      <c r="A970" s="23" t="s">
        <v>21</v>
      </c>
      <c r="B970" s="24" t="n">
        <v>12129</v>
      </c>
      <c r="C970" s="25" t="n">
        <f aca="false">VLOOKUP(B970,[1]Planilha8!$X$4:$Y$6629,2,0)</f>
        <v>2321821</v>
      </c>
      <c r="D970" s="26" t="s">
        <v>232</v>
      </c>
      <c r="E970" s="26" t="str">
        <f aca="false">VLOOKUP(B970,[1]Planilha8!$X$4:$Z$6629,3,0)</f>
        <v>AMBULATÓRIO – RECEPÇÃO GUICHÊ 04</v>
      </c>
      <c r="F970" s="26" t="str">
        <f aca="false">VLOOKUP(B970,[1]Planilha8!$X$4:$AD$6629,7,0)</f>
        <v>BOM</v>
      </c>
      <c r="G970" s="27" t="n">
        <v>44057</v>
      </c>
      <c r="H970" s="28" t="n">
        <v>761.72</v>
      </c>
      <c r="I970" s="29" t="s">
        <v>23</v>
      </c>
      <c r="J970" s="30" t="s">
        <v>153</v>
      </c>
      <c r="K970" s="31" t="n">
        <v>2049850</v>
      </c>
      <c r="L970" s="32" t="n">
        <v>2020001270</v>
      </c>
      <c r="M970" s="33" t="n">
        <v>44057</v>
      </c>
      <c r="N970" s="34" t="n">
        <v>0</v>
      </c>
      <c r="O970" s="35" t="n">
        <v>0</v>
      </c>
      <c r="P970" s="36" t="n">
        <v>0</v>
      </c>
      <c r="Q970" s="37" t="n">
        <v>0</v>
      </c>
      <c r="R970" s="38" t="n">
        <v>0</v>
      </c>
      <c r="S970" s="39" t="n">
        <v>761.72</v>
      </c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MG970" s="0"/>
      <c r="AMH970" s="0"/>
      <c r="AMI970" s="0"/>
      <c r="AMJ970" s="0"/>
    </row>
    <row r="971" s="4" customFormat="true" ht="35.6" hidden="false" customHeight="false" outlineLevel="0" collapsed="false">
      <c r="A971" s="23" t="s">
        <v>21</v>
      </c>
      <c r="B971" s="24" t="n">
        <v>12130</v>
      </c>
      <c r="C971" s="25" t="n">
        <f aca="false">VLOOKUP(B971,[1]Planilha8!$X$4:$Y$6629,2,0)</f>
        <v>2321822</v>
      </c>
      <c r="D971" s="26" t="s">
        <v>232</v>
      </c>
      <c r="E971" s="26" t="str">
        <f aca="false">VLOOKUP(B971,[1]Planilha8!$X$4:$Z$6629,3,0)</f>
        <v>ALMOXARIFADO</v>
      </c>
      <c r="F971" s="26" t="str">
        <f aca="false">VLOOKUP(B971,[1]Planilha8!$X$4:$AD$6629,7,0)</f>
        <v>BOM</v>
      </c>
      <c r="G971" s="27" t="n">
        <v>44057</v>
      </c>
      <c r="H971" s="28" t="n">
        <v>761.72</v>
      </c>
      <c r="I971" s="29" t="s">
        <v>23</v>
      </c>
      <c r="J971" s="30" t="s">
        <v>153</v>
      </c>
      <c r="K971" s="31" t="n">
        <v>2049850</v>
      </c>
      <c r="L971" s="32" t="n">
        <v>2020001270</v>
      </c>
      <c r="M971" s="33" t="n">
        <v>44057</v>
      </c>
      <c r="N971" s="34" t="n">
        <v>0</v>
      </c>
      <c r="O971" s="35" t="n">
        <v>0</v>
      </c>
      <c r="P971" s="36" t="n">
        <v>0</v>
      </c>
      <c r="Q971" s="37" t="n">
        <v>0</v>
      </c>
      <c r="R971" s="38" t="n">
        <v>0</v>
      </c>
      <c r="S971" s="39" t="n">
        <v>761.72</v>
      </c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MG971" s="0"/>
      <c r="AMH971" s="0"/>
      <c r="AMI971" s="0"/>
      <c r="AMJ971" s="0"/>
    </row>
    <row r="972" s="4" customFormat="true" ht="58.1" hidden="false" customHeight="false" outlineLevel="0" collapsed="false">
      <c r="A972" s="23" t="s">
        <v>21</v>
      </c>
      <c r="B972" s="24" t="n">
        <v>12131</v>
      </c>
      <c r="C972" s="25" t="n">
        <f aca="false">VLOOKUP(B972,[1]Planilha8!$X$4:$Y$6629,2,0)</f>
        <v>2321823</v>
      </c>
      <c r="D972" s="26" t="s">
        <v>232</v>
      </c>
      <c r="E972" s="26" t="str">
        <f aca="false">VLOOKUP(B972,[1]Planilha8!$X$4:$Z$6629,3,0)</f>
        <v>CENTRO CIRURGICO – FARMACIA</v>
      </c>
      <c r="F972" s="26" t="str">
        <f aca="false">VLOOKUP(B972,[1]Planilha8!$X$4:$AD$6629,7,0)</f>
        <v>BOM</v>
      </c>
      <c r="G972" s="27" t="n">
        <v>44057</v>
      </c>
      <c r="H972" s="28" t="n">
        <v>761.72</v>
      </c>
      <c r="I972" s="29" t="s">
        <v>23</v>
      </c>
      <c r="J972" s="30" t="s">
        <v>153</v>
      </c>
      <c r="K972" s="31" t="n">
        <v>2049850</v>
      </c>
      <c r="L972" s="32" t="n">
        <v>2020001270</v>
      </c>
      <c r="M972" s="33" t="n">
        <v>44057</v>
      </c>
      <c r="N972" s="34" t="n">
        <v>0</v>
      </c>
      <c r="O972" s="35" t="n">
        <v>0</v>
      </c>
      <c r="P972" s="36" t="n">
        <v>0</v>
      </c>
      <c r="Q972" s="37" t="n">
        <v>0</v>
      </c>
      <c r="R972" s="38" t="n">
        <v>0</v>
      </c>
      <c r="S972" s="39" t="n">
        <v>761.72</v>
      </c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MG972" s="0"/>
      <c r="AMH972" s="0"/>
      <c r="AMI972" s="0"/>
      <c r="AMJ972" s="0"/>
    </row>
    <row r="973" s="4" customFormat="true" ht="35.6" hidden="false" customHeight="false" outlineLevel="0" collapsed="false">
      <c r="A973" s="23" t="s">
        <v>21</v>
      </c>
      <c r="B973" s="24" t="n">
        <v>12132</v>
      </c>
      <c r="C973" s="25" t="n">
        <f aca="false">VLOOKUP(B973,[1]Planilha8!$X$4:$Y$6629,2,0)</f>
        <v>2321824</v>
      </c>
      <c r="D973" s="26" t="s">
        <v>232</v>
      </c>
      <c r="E973" s="26" t="str">
        <f aca="false">VLOOKUP(B973,[1]Planilha8!$X$4:$Z$6629,3,0)</f>
        <v>TRANSPLANTE</v>
      </c>
      <c r="F973" s="26" t="str">
        <f aca="false">VLOOKUP(B973,[1]Planilha8!$X$4:$AD$6629,7,0)</f>
        <v>BOM</v>
      </c>
      <c r="G973" s="27" t="n">
        <v>44057</v>
      </c>
      <c r="H973" s="28" t="n">
        <v>761.72</v>
      </c>
      <c r="I973" s="29" t="s">
        <v>23</v>
      </c>
      <c r="J973" s="30" t="s">
        <v>153</v>
      </c>
      <c r="K973" s="31" t="n">
        <v>2049850</v>
      </c>
      <c r="L973" s="32" t="n">
        <v>2020001270</v>
      </c>
      <c r="M973" s="33" t="n">
        <v>44057</v>
      </c>
      <c r="N973" s="34" t="n">
        <v>0</v>
      </c>
      <c r="O973" s="35" t="n">
        <v>0</v>
      </c>
      <c r="P973" s="36" t="n">
        <v>0</v>
      </c>
      <c r="Q973" s="37" t="n">
        <v>0</v>
      </c>
      <c r="R973" s="38" t="n">
        <v>0</v>
      </c>
      <c r="S973" s="39" t="n">
        <v>761.72</v>
      </c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MG973" s="0"/>
      <c r="AMH973" s="0"/>
      <c r="AMI973" s="0"/>
      <c r="AMJ973" s="0"/>
    </row>
    <row r="974" s="4" customFormat="true" ht="58.1" hidden="false" customHeight="false" outlineLevel="0" collapsed="false">
      <c r="A974" s="23" t="s">
        <v>21</v>
      </c>
      <c r="B974" s="24" t="n">
        <v>12133</v>
      </c>
      <c r="C974" s="25" t="n">
        <f aca="false">VLOOKUP(B974,[1]Planilha8!$X$4:$Y$6629,2,0)</f>
        <v>2321825</v>
      </c>
      <c r="D974" s="26" t="s">
        <v>232</v>
      </c>
      <c r="E974" s="26" t="str">
        <f aca="false">VLOOKUP(B974,[1]Planilha8!$X$4:$Z$6629,3,0)</f>
        <v>DIRETORIA MULTIPROFISSIONAL</v>
      </c>
      <c r="F974" s="26" t="str">
        <f aca="false">VLOOKUP(B974,[1]Planilha8!$X$4:$AD$6629,7,0)</f>
        <v>BOM</v>
      </c>
      <c r="G974" s="27" t="n">
        <v>44057</v>
      </c>
      <c r="H974" s="28" t="n">
        <v>761.72</v>
      </c>
      <c r="I974" s="29" t="s">
        <v>23</v>
      </c>
      <c r="J974" s="30" t="s">
        <v>153</v>
      </c>
      <c r="K974" s="31" t="n">
        <v>2049850</v>
      </c>
      <c r="L974" s="32" t="n">
        <v>2020001270</v>
      </c>
      <c r="M974" s="33" t="n">
        <v>44057</v>
      </c>
      <c r="N974" s="34" t="n">
        <v>0</v>
      </c>
      <c r="O974" s="35" t="n">
        <v>0</v>
      </c>
      <c r="P974" s="36" t="n">
        <v>0</v>
      </c>
      <c r="Q974" s="37" t="n">
        <v>0</v>
      </c>
      <c r="R974" s="38" t="n">
        <v>0</v>
      </c>
      <c r="S974" s="39" t="n">
        <v>761.72</v>
      </c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MG974" s="0"/>
      <c r="AMH974" s="0"/>
      <c r="AMI974" s="0"/>
      <c r="AMJ974" s="0"/>
    </row>
    <row r="975" s="4" customFormat="true" ht="80.6" hidden="false" customHeight="false" outlineLevel="0" collapsed="false">
      <c r="A975" s="23" t="s">
        <v>21</v>
      </c>
      <c r="B975" s="24" t="n">
        <v>12134</v>
      </c>
      <c r="C975" s="25" t="n">
        <f aca="false">VLOOKUP(B975,[1]Planilha8!$X$4:$Y$6629,2,0)</f>
        <v>2321826</v>
      </c>
      <c r="D975" s="26" t="s">
        <v>232</v>
      </c>
      <c r="E975" s="26" t="str">
        <f aca="false">VLOOKUP(B975,[1]Planilha8!$X$4:$Z$6629,3,0)</f>
        <v>CENTRO CIRURGICO - SALA DE REUNIAO</v>
      </c>
      <c r="F975" s="26" t="str">
        <f aca="false">VLOOKUP(B975,[1]Planilha8!$X$4:$AD$6629,7,0)</f>
        <v>BOM</v>
      </c>
      <c r="G975" s="27" t="n">
        <v>44057</v>
      </c>
      <c r="H975" s="28" t="n">
        <v>761.72</v>
      </c>
      <c r="I975" s="29" t="s">
        <v>23</v>
      </c>
      <c r="J975" s="30" t="s">
        <v>153</v>
      </c>
      <c r="K975" s="31" t="n">
        <v>2049850</v>
      </c>
      <c r="L975" s="32" t="n">
        <v>2020001270</v>
      </c>
      <c r="M975" s="33" t="n">
        <v>44057</v>
      </c>
      <c r="N975" s="34" t="n">
        <v>0</v>
      </c>
      <c r="O975" s="35" t="n">
        <v>0</v>
      </c>
      <c r="P975" s="36" t="n">
        <v>0</v>
      </c>
      <c r="Q975" s="37" t="n">
        <v>0</v>
      </c>
      <c r="R975" s="38" t="n">
        <v>0</v>
      </c>
      <c r="S975" s="39" t="n">
        <v>761.72</v>
      </c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MG975" s="0"/>
      <c r="AMH975" s="0"/>
      <c r="AMI975" s="0"/>
      <c r="AMJ975" s="0"/>
    </row>
    <row r="976" s="4" customFormat="true" ht="35.6" hidden="false" customHeight="false" outlineLevel="0" collapsed="false">
      <c r="A976" s="23" t="s">
        <v>21</v>
      </c>
      <c r="B976" s="24" t="n">
        <v>12135</v>
      </c>
      <c r="C976" s="25" t="n">
        <f aca="false">VLOOKUP(B976,[1]Planilha8!$X$4:$Y$6629,2,0)</f>
        <v>2321827</v>
      </c>
      <c r="D976" s="26" t="s">
        <v>232</v>
      </c>
      <c r="E976" s="26" t="str">
        <f aca="false">VLOOKUP(B976,[1]Planilha8!$X$4:$Z$6629,3,0)</f>
        <v>ALMOXARIFADO</v>
      </c>
      <c r="F976" s="26" t="str">
        <f aca="false">VLOOKUP(B976,[1]Planilha8!$X$4:$AD$6629,7,0)</f>
        <v>BOM</v>
      </c>
      <c r="G976" s="27" t="n">
        <v>44057</v>
      </c>
      <c r="H976" s="28" t="n">
        <v>761.72</v>
      </c>
      <c r="I976" s="29" t="s">
        <v>23</v>
      </c>
      <c r="J976" s="30" t="s">
        <v>153</v>
      </c>
      <c r="K976" s="31" t="n">
        <v>2049850</v>
      </c>
      <c r="L976" s="32" t="n">
        <v>2020001270</v>
      </c>
      <c r="M976" s="33" t="n">
        <v>44057</v>
      </c>
      <c r="N976" s="34" t="n">
        <v>0</v>
      </c>
      <c r="O976" s="35" t="n">
        <v>0</v>
      </c>
      <c r="P976" s="36" t="n">
        <v>0</v>
      </c>
      <c r="Q976" s="37" t="n">
        <v>0</v>
      </c>
      <c r="R976" s="38" t="n">
        <v>0</v>
      </c>
      <c r="S976" s="39" t="n">
        <v>761.72</v>
      </c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MG976" s="0"/>
      <c r="AMH976" s="0"/>
      <c r="AMI976" s="0"/>
      <c r="AMJ976" s="0"/>
    </row>
    <row r="977" s="4" customFormat="true" ht="80.6" hidden="false" customHeight="false" outlineLevel="0" collapsed="false">
      <c r="A977" s="23" t="s">
        <v>21</v>
      </c>
      <c r="B977" s="24" t="n">
        <v>12136</v>
      </c>
      <c r="C977" s="25" t="n">
        <f aca="false">VLOOKUP(B977,[1]Planilha8!$X$4:$Y$6629,2,0)</f>
        <v>2321828</v>
      </c>
      <c r="D977" s="26" t="s">
        <v>232</v>
      </c>
      <c r="E977" s="26" t="str">
        <f aca="false">VLOOKUP(B977,[1]Planilha8!$X$4:$Z$6629,3,0)</f>
        <v>AMBULATÓRIO – RECEPÇÃO GUICHÊ 03</v>
      </c>
      <c r="F977" s="26" t="str">
        <f aca="false">VLOOKUP(B977,[1]Planilha8!$X$4:$AD$6629,7,0)</f>
        <v>BOM</v>
      </c>
      <c r="G977" s="27" t="n">
        <v>44057</v>
      </c>
      <c r="H977" s="28" t="n">
        <v>761.72</v>
      </c>
      <c r="I977" s="29" t="s">
        <v>23</v>
      </c>
      <c r="J977" s="30" t="s">
        <v>153</v>
      </c>
      <c r="K977" s="31" t="n">
        <v>2049850</v>
      </c>
      <c r="L977" s="32" t="n">
        <v>2020001270</v>
      </c>
      <c r="M977" s="33" t="n">
        <v>44057</v>
      </c>
      <c r="N977" s="34" t="n">
        <v>0</v>
      </c>
      <c r="O977" s="35" t="n">
        <v>0</v>
      </c>
      <c r="P977" s="36" t="n">
        <v>0</v>
      </c>
      <c r="Q977" s="37" t="n">
        <v>0</v>
      </c>
      <c r="R977" s="38" t="n">
        <v>0</v>
      </c>
      <c r="S977" s="39" t="n">
        <v>761.72</v>
      </c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MG977" s="0"/>
      <c r="AMH977" s="0"/>
      <c r="AMI977" s="0"/>
      <c r="AMJ977" s="0"/>
    </row>
    <row r="978" s="4" customFormat="true" ht="58.1" hidden="false" customHeight="false" outlineLevel="0" collapsed="false">
      <c r="A978" s="23" t="s">
        <v>21</v>
      </c>
      <c r="B978" s="24" t="n">
        <v>12137</v>
      </c>
      <c r="C978" s="25" t="n">
        <f aca="false">VLOOKUP(B978,[1]Planilha8!$X$4:$Y$6629,2,0)</f>
        <v>2321829</v>
      </c>
      <c r="D978" s="26" t="s">
        <v>232</v>
      </c>
      <c r="E978" s="26" t="str">
        <f aca="false">VLOOKUP(B978,[1]Planilha8!$X$4:$Z$6629,3,0)</f>
        <v>CHI - NUCLEO ADMINISTRATIVO</v>
      </c>
      <c r="F978" s="26" t="str">
        <f aca="false">VLOOKUP(B978,[1]Planilha8!$X$4:$AD$6629,7,0)</f>
        <v>BOM</v>
      </c>
      <c r="G978" s="27" t="n">
        <v>44057</v>
      </c>
      <c r="H978" s="28" t="n">
        <v>761.72</v>
      </c>
      <c r="I978" s="29" t="s">
        <v>23</v>
      </c>
      <c r="J978" s="30" t="s">
        <v>153</v>
      </c>
      <c r="K978" s="31" t="n">
        <v>2049850</v>
      </c>
      <c r="L978" s="32" t="n">
        <v>2020001270</v>
      </c>
      <c r="M978" s="33" t="n">
        <v>44057</v>
      </c>
      <c r="N978" s="34" t="n">
        <v>0</v>
      </c>
      <c r="O978" s="35" t="n">
        <v>0</v>
      </c>
      <c r="P978" s="36" t="n">
        <v>0</v>
      </c>
      <c r="Q978" s="37" t="n">
        <v>0</v>
      </c>
      <c r="R978" s="38" t="n">
        <v>0</v>
      </c>
      <c r="S978" s="39" t="n">
        <v>761.72</v>
      </c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MG978" s="0"/>
      <c r="AMH978" s="0"/>
      <c r="AMI978" s="0"/>
      <c r="AMJ978" s="0"/>
    </row>
    <row r="979" s="4" customFormat="true" ht="58.1" hidden="false" customHeight="false" outlineLevel="0" collapsed="false">
      <c r="A979" s="23" t="s">
        <v>21</v>
      </c>
      <c r="B979" s="24" t="n">
        <v>12138</v>
      </c>
      <c r="C979" s="25" t="n">
        <f aca="false">VLOOKUP(B979,[1]Planilha8!$X$4:$Y$6629,2,0)</f>
        <v>2321830</v>
      </c>
      <c r="D979" s="26" t="s">
        <v>232</v>
      </c>
      <c r="E979" s="26" t="str">
        <f aca="false">VLOOKUP(B979,[1]Planilha8!$X$4:$Z$6629,3,0)</f>
        <v>CHI - NUCLEO ADMINISTRATIVO</v>
      </c>
      <c r="F979" s="26" t="str">
        <f aca="false">VLOOKUP(B979,[1]Planilha8!$X$4:$AD$6629,7,0)</f>
        <v>BOM</v>
      </c>
      <c r="G979" s="27" t="n">
        <v>44057</v>
      </c>
      <c r="H979" s="28" t="n">
        <v>761.72</v>
      </c>
      <c r="I979" s="29" t="s">
        <v>23</v>
      </c>
      <c r="J979" s="30" t="s">
        <v>153</v>
      </c>
      <c r="K979" s="31" t="n">
        <v>2049850</v>
      </c>
      <c r="L979" s="32" t="n">
        <v>2020001270</v>
      </c>
      <c r="M979" s="33" t="n">
        <v>44057</v>
      </c>
      <c r="N979" s="34" t="n">
        <v>0</v>
      </c>
      <c r="O979" s="35" t="n">
        <v>0</v>
      </c>
      <c r="P979" s="36" t="n">
        <v>0</v>
      </c>
      <c r="Q979" s="37" t="n">
        <v>0</v>
      </c>
      <c r="R979" s="38" t="n">
        <v>0</v>
      </c>
      <c r="S979" s="39" t="n">
        <v>761.72</v>
      </c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MG979" s="0"/>
      <c r="AMH979" s="0"/>
      <c r="AMI979" s="0"/>
      <c r="AMJ979" s="0"/>
    </row>
    <row r="980" s="4" customFormat="true" ht="80.6" hidden="false" customHeight="false" outlineLevel="0" collapsed="false">
      <c r="A980" s="23" t="s">
        <v>21</v>
      </c>
      <c r="B980" s="24" t="n">
        <v>12139</v>
      </c>
      <c r="C980" s="25" t="n">
        <f aca="false">VLOOKUP(B980,[1]Planilha8!$X$4:$Y$6629,2,0)</f>
        <v>2321831</v>
      </c>
      <c r="D980" s="26" t="s">
        <v>232</v>
      </c>
      <c r="E980" s="26" t="str">
        <f aca="false">VLOOKUP(B980,[1]Planilha8!$X$4:$Z$6629,3,0)</f>
        <v>GERÊNCIA DE DESENVOLVIMENTO DE PESSOAS</v>
      </c>
      <c r="F980" s="26" t="str">
        <f aca="false">VLOOKUP(B980,[1]Planilha8!$X$4:$AD$6629,7,0)</f>
        <v>BOM</v>
      </c>
      <c r="G980" s="27" t="n">
        <v>44057</v>
      </c>
      <c r="H980" s="28" t="n">
        <v>761.72</v>
      </c>
      <c r="I980" s="29" t="s">
        <v>23</v>
      </c>
      <c r="J980" s="30" t="s">
        <v>153</v>
      </c>
      <c r="K980" s="31" t="n">
        <v>2049850</v>
      </c>
      <c r="L980" s="32" t="n">
        <v>2020001270</v>
      </c>
      <c r="M980" s="33" t="n">
        <v>44057</v>
      </c>
      <c r="N980" s="34" t="n">
        <v>0</v>
      </c>
      <c r="O980" s="35" t="n">
        <v>0</v>
      </c>
      <c r="P980" s="36" t="n">
        <v>0</v>
      </c>
      <c r="Q980" s="37" t="n">
        <v>0</v>
      </c>
      <c r="R980" s="38" t="n">
        <v>0</v>
      </c>
      <c r="S980" s="39" t="n">
        <v>761.72</v>
      </c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MG980" s="0"/>
      <c r="AMH980" s="0"/>
      <c r="AMI980" s="0"/>
      <c r="AMJ980" s="0"/>
    </row>
    <row r="981" s="4" customFormat="true" ht="80.6" hidden="false" customHeight="false" outlineLevel="0" collapsed="false">
      <c r="A981" s="23" t="s">
        <v>21</v>
      </c>
      <c r="B981" s="24" t="n">
        <v>12140</v>
      </c>
      <c r="C981" s="25" t="n">
        <f aca="false">VLOOKUP(B981,[1]Planilha8!$X$4:$Y$6629,2,0)</f>
        <v>2321832</v>
      </c>
      <c r="D981" s="26" t="s">
        <v>232</v>
      </c>
      <c r="E981" s="26" t="str">
        <f aca="false">VLOOKUP(B981,[1]Planilha8!$X$4:$Z$6629,3,0)</f>
        <v>AMBULATÓRIO – RECEPÇÃO GUICHÊ 05</v>
      </c>
      <c r="F981" s="26" t="str">
        <f aca="false">VLOOKUP(B981,[1]Planilha8!$X$4:$AD$6629,7,0)</f>
        <v>BOM</v>
      </c>
      <c r="G981" s="27" t="n">
        <v>44057</v>
      </c>
      <c r="H981" s="28" t="n">
        <v>761.72</v>
      </c>
      <c r="I981" s="29" t="s">
        <v>23</v>
      </c>
      <c r="J981" s="30" t="s">
        <v>153</v>
      </c>
      <c r="K981" s="31" t="n">
        <v>2049850</v>
      </c>
      <c r="L981" s="32" t="n">
        <v>2020001270</v>
      </c>
      <c r="M981" s="33" t="n">
        <v>44057</v>
      </c>
      <c r="N981" s="34" t="n">
        <v>0</v>
      </c>
      <c r="O981" s="35" t="n">
        <v>0</v>
      </c>
      <c r="P981" s="36" t="n">
        <v>0</v>
      </c>
      <c r="Q981" s="37" t="n">
        <v>0</v>
      </c>
      <c r="R981" s="38" t="n">
        <v>0</v>
      </c>
      <c r="S981" s="39" t="n">
        <v>761.72</v>
      </c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MG981" s="0"/>
      <c r="AMH981" s="0"/>
      <c r="AMI981" s="0"/>
      <c r="AMJ981" s="0"/>
    </row>
    <row r="982" s="4" customFormat="true" ht="46.85" hidden="false" customHeight="false" outlineLevel="0" collapsed="false">
      <c r="A982" s="23" t="s">
        <v>21</v>
      </c>
      <c r="B982" s="24" t="n">
        <v>12141</v>
      </c>
      <c r="C982" s="25" t="n">
        <f aca="false">VLOOKUP(B982,[1]Planilha8!$X$4:$Y$6629,2,0)</f>
        <v>2321833</v>
      </c>
      <c r="D982" s="26" t="s">
        <v>232</v>
      </c>
      <c r="E982" s="26" t="str">
        <f aca="false">VLOOKUP(B982,[1]Planilha8!$X$4:$Z$6629,3,0)</f>
        <v>GALPÃO ALMOXARIFADO</v>
      </c>
      <c r="F982" s="26" t="str">
        <f aca="false">VLOOKUP(B982,[1]Planilha8!$X$4:$AD$6629,7,0)</f>
        <v>BOM</v>
      </c>
      <c r="G982" s="27" t="n">
        <v>44057</v>
      </c>
      <c r="H982" s="28" t="n">
        <v>761.72</v>
      </c>
      <c r="I982" s="29" t="s">
        <v>23</v>
      </c>
      <c r="J982" s="30" t="s">
        <v>153</v>
      </c>
      <c r="K982" s="31" t="n">
        <v>2049850</v>
      </c>
      <c r="L982" s="32" t="n">
        <v>2020001270</v>
      </c>
      <c r="M982" s="33" t="n">
        <v>44057</v>
      </c>
      <c r="N982" s="34" t="n">
        <v>0</v>
      </c>
      <c r="O982" s="35" t="n">
        <v>0</v>
      </c>
      <c r="P982" s="36" t="n">
        <v>0</v>
      </c>
      <c r="Q982" s="37" t="n">
        <v>0</v>
      </c>
      <c r="R982" s="38" t="n">
        <v>0</v>
      </c>
      <c r="S982" s="39" t="n">
        <v>761.72</v>
      </c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MG982" s="0"/>
      <c r="AMH982" s="0"/>
      <c r="AMI982" s="0"/>
      <c r="AMJ982" s="0"/>
    </row>
    <row r="983" s="4" customFormat="true" ht="91.85" hidden="false" customHeight="false" outlineLevel="0" collapsed="false">
      <c r="A983" s="23" t="s">
        <v>21</v>
      </c>
      <c r="B983" s="24" t="n">
        <v>12142</v>
      </c>
      <c r="C983" s="25" t="n">
        <f aca="false">VLOOKUP(B983,[1]Planilha8!$X$4:$Y$6629,2,0)</f>
        <v>2321834</v>
      </c>
      <c r="D983" s="26" t="s">
        <v>232</v>
      </c>
      <c r="E983" s="26" t="str">
        <f aca="false">VLOOKUP(B983,[1]Planilha8!$X$4:$Z$6629,3,0)</f>
        <v>CLÍNICA MÉDICA   ALA 2 –  GERÊNCIA  DE  ENFERMAGEM</v>
      </c>
      <c r="F983" s="26" t="str">
        <f aca="false">VLOOKUP(B983,[1]Planilha8!$X$4:$AD$6629,7,0)</f>
        <v>BOM</v>
      </c>
      <c r="G983" s="27" t="n">
        <v>44057</v>
      </c>
      <c r="H983" s="28" t="n">
        <v>761.72</v>
      </c>
      <c r="I983" s="29" t="s">
        <v>23</v>
      </c>
      <c r="J983" s="30" t="s">
        <v>153</v>
      </c>
      <c r="K983" s="31" t="n">
        <v>2049850</v>
      </c>
      <c r="L983" s="32" t="n">
        <v>2020001270</v>
      </c>
      <c r="M983" s="33" t="n">
        <v>44057</v>
      </c>
      <c r="N983" s="34" t="n">
        <v>0</v>
      </c>
      <c r="O983" s="35" t="n">
        <v>0</v>
      </c>
      <c r="P983" s="36" t="n">
        <v>0</v>
      </c>
      <c r="Q983" s="37" t="n">
        <v>0</v>
      </c>
      <c r="R983" s="38" t="n">
        <v>0</v>
      </c>
      <c r="S983" s="39" t="n">
        <v>761.72</v>
      </c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MG983" s="0"/>
      <c r="AMH983" s="0"/>
      <c r="AMI983" s="0"/>
      <c r="AMJ983" s="0"/>
    </row>
    <row r="984" s="4" customFormat="true" ht="69.35" hidden="false" customHeight="false" outlineLevel="0" collapsed="false">
      <c r="A984" s="23" t="s">
        <v>21</v>
      </c>
      <c r="B984" s="24" t="n">
        <v>12143</v>
      </c>
      <c r="C984" s="25" t="n">
        <f aca="false">VLOOKUP(B984,[1]Planilha8!$X$4:$Y$6629,2,0)</f>
        <v>2321835</v>
      </c>
      <c r="D984" s="26" t="s">
        <v>232</v>
      </c>
      <c r="E984" s="26" t="str">
        <f aca="false">VLOOKUP(B984,[1]Planilha8!$X$4:$Z$6629,3,0)</f>
        <v>CLÍNICA CIRÚRGICA  ALA 3- SALA ENFERMAGEM</v>
      </c>
      <c r="F984" s="26" t="str">
        <f aca="false">VLOOKUP(B984,[1]Planilha8!$X$4:$AD$6629,7,0)</f>
        <v>BOM</v>
      </c>
      <c r="G984" s="27" t="n">
        <v>44057</v>
      </c>
      <c r="H984" s="28" t="n">
        <v>761.72</v>
      </c>
      <c r="I984" s="29" t="s">
        <v>23</v>
      </c>
      <c r="J984" s="30" t="s">
        <v>153</v>
      </c>
      <c r="K984" s="31" t="n">
        <v>2049850</v>
      </c>
      <c r="L984" s="32" t="n">
        <v>2020001270</v>
      </c>
      <c r="M984" s="33" t="n">
        <v>44057</v>
      </c>
      <c r="N984" s="34" t="n">
        <v>0</v>
      </c>
      <c r="O984" s="35" t="n">
        <v>0</v>
      </c>
      <c r="P984" s="36" t="n">
        <v>0</v>
      </c>
      <c r="Q984" s="37" t="n">
        <v>0</v>
      </c>
      <c r="R984" s="38" t="n">
        <v>0</v>
      </c>
      <c r="S984" s="39" t="n">
        <v>761.72</v>
      </c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MG984" s="0"/>
      <c r="AMH984" s="0"/>
      <c r="AMI984" s="0"/>
      <c r="AMJ984" s="0"/>
    </row>
    <row r="985" s="4" customFormat="true" ht="69.35" hidden="false" customHeight="false" outlineLevel="0" collapsed="false">
      <c r="A985" s="23" t="s">
        <v>21</v>
      </c>
      <c r="B985" s="24" t="n">
        <v>12144</v>
      </c>
      <c r="C985" s="25" t="n">
        <f aca="false">VLOOKUP(B985,[1]Planilha8!$X$4:$Y$6629,2,0)</f>
        <v>2321836</v>
      </c>
      <c r="D985" s="26" t="s">
        <v>232</v>
      </c>
      <c r="E985" s="26" t="str">
        <f aca="false">VLOOKUP(B985,[1]Planilha8!$X$4:$Z$6629,3,0)</f>
        <v>AMBULATÓRIO – GERÊNCIA ALA A</v>
      </c>
      <c r="F985" s="26" t="str">
        <f aca="false">VLOOKUP(B985,[1]Planilha8!$X$4:$AD$6629,7,0)</f>
        <v>BOM</v>
      </c>
      <c r="G985" s="27" t="n">
        <v>44057</v>
      </c>
      <c r="H985" s="28" t="n">
        <v>761.72</v>
      </c>
      <c r="I985" s="29" t="s">
        <v>23</v>
      </c>
      <c r="J985" s="30" t="s">
        <v>153</v>
      </c>
      <c r="K985" s="31" t="n">
        <v>2049850</v>
      </c>
      <c r="L985" s="32" t="n">
        <v>2020001270</v>
      </c>
      <c r="M985" s="33" t="n">
        <v>44057</v>
      </c>
      <c r="N985" s="34" t="n">
        <v>0</v>
      </c>
      <c r="O985" s="35" t="n">
        <v>0</v>
      </c>
      <c r="P985" s="36" t="n">
        <v>0</v>
      </c>
      <c r="Q985" s="37" t="n">
        <v>0</v>
      </c>
      <c r="R985" s="38" t="n">
        <v>0</v>
      </c>
      <c r="S985" s="39" t="n">
        <v>761.72</v>
      </c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MG985" s="0"/>
      <c r="AMH985" s="0"/>
      <c r="AMI985" s="0"/>
      <c r="AMJ985" s="0"/>
    </row>
    <row r="986" s="4" customFormat="true" ht="35.6" hidden="false" customHeight="false" outlineLevel="0" collapsed="false">
      <c r="A986" s="23" t="s">
        <v>21</v>
      </c>
      <c r="B986" s="24" t="n">
        <v>12145</v>
      </c>
      <c r="C986" s="25" t="n">
        <f aca="false">VLOOKUP(B986,[1]Planilha8!$X$4:$Y$6629,2,0)</f>
        <v>2321837</v>
      </c>
      <c r="D986" s="26" t="s">
        <v>232</v>
      </c>
      <c r="E986" s="26" t="str">
        <f aca="false">VLOOKUP(B986,[1]Planilha8!$X$4:$Z$6629,3,0)</f>
        <v>FARMÁCIA – CAF</v>
      </c>
      <c r="F986" s="26" t="str">
        <f aca="false">VLOOKUP(B986,[1]Planilha8!$X$4:$AD$6629,7,0)</f>
        <v>BOM</v>
      </c>
      <c r="G986" s="27" t="n">
        <v>44057</v>
      </c>
      <c r="H986" s="28" t="n">
        <v>761.72</v>
      </c>
      <c r="I986" s="29" t="s">
        <v>23</v>
      </c>
      <c r="J986" s="30" t="s">
        <v>153</v>
      </c>
      <c r="K986" s="31" t="n">
        <v>2049850</v>
      </c>
      <c r="L986" s="32" t="n">
        <v>2020001270</v>
      </c>
      <c r="M986" s="33" t="n">
        <v>44057</v>
      </c>
      <c r="N986" s="34" t="n">
        <v>0</v>
      </c>
      <c r="O986" s="35" t="n">
        <v>0</v>
      </c>
      <c r="P986" s="36" t="n">
        <v>0</v>
      </c>
      <c r="Q986" s="37" t="n">
        <v>0</v>
      </c>
      <c r="R986" s="38" t="n">
        <v>0</v>
      </c>
      <c r="S986" s="39" t="n">
        <v>761.72</v>
      </c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MG986" s="0"/>
      <c r="AMH986" s="0"/>
      <c r="AMI986" s="0"/>
      <c r="AMJ986" s="0"/>
    </row>
    <row r="987" s="4" customFormat="true" ht="35.6" hidden="false" customHeight="false" outlineLevel="0" collapsed="false">
      <c r="A987" s="23" t="s">
        <v>21</v>
      </c>
      <c r="B987" s="24" t="n">
        <v>12146</v>
      </c>
      <c r="C987" s="25" t="n">
        <f aca="false">VLOOKUP(B987,[1]Planilha8!$X$4:$Y$6629,2,0)</f>
        <v>2322567</v>
      </c>
      <c r="D987" s="26" t="s">
        <v>232</v>
      </c>
      <c r="E987" s="26" t="str">
        <f aca="false">VLOOKUP(B987,[1]Planilha8!$X$4:$Z$6629,3,0)</f>
        <v>SAME</v>
      </c>
      <c r="F987" s="26" t="str">
        <f aca="false">VLOOKUP(B987,[1]Planilha8!$X$4:$AD$6629,7,0)</f>
        <v>BOM</v>
      </c>
      <c r="G987" s="27" t="n">
        <v>44057</v>
      </c>
      <c r="H987" s="28" t="n">
        <v>761.72</v>
      </c>
      <c r="I987" s="29" t="s">
        <v>23</v>
      </c>
      <c r="J987" s="30" t="s">
        <v>153</v>
      </c>
      <c r="K987" s="31" t="n">
        <v>2049850</v>
      </c>
      <c r="L987" s="32" t="n">
        <v>2020001270</v>
      </c>
      <c r="M987" s="33" t="n">
        <v>44057</v>
      </c>
      <c r="N987" s="34" t="n">
        <v>0</v>
      </c>
      <c r="O987" s="35" t="n">
        <v>0</v>
      </c>
      <c r="P987" s="36" t="n">
        <v>0</v>
      </c>
      <c r="Q987" s="37" t="n">
        <v>0</v>
      </c>
      <c r="R987" s="38" t="n">
        <v>0</v>
      </c>
      <c r="S987" s="39" t="n">
        <v>761.72</v>
      </c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MG987" s="0"/>
      <c r="AMH987" s="0"/>
      <c r="AMI987" s="0"/>
      <c r="AMJ987" s="0"/>
    </row>
    <row r="988" s="4" customFormat="true" ht="69.35" hidden="false" customHeight="false" outlineLevel="0" collapsed="false">
      <c r="A988" s="23" t="s">
        <v>21</v>
      </c>
      <c r="B988" s="24" t="n">
        <v>12147</v>
      </c>
      <c r="C988" s="25" t="n">
        <f aca="false">VLOOKUP(B988,[1]Planilha8!$X$4:$Y$6629,2,0)</f>
        <v>2322550</v>
      </c>
      <c r="D988" s="26" t="s">
        <v>232</v>
      </c>
      <c r="E988" s="26" t="str">
        <f aca="false">VLOOKUP(B988,[1]Planilha8!$X$4:$Z$6629,3,0)</f>
        <v>CENTRO CIRÚRGICO - CORREDOR ALA A</v>
      </c>
      <c r="F988" s="26" t="str">
        <f aca="false">VLOOKUP(B988,[1]Planilha8!$X$4:$AD$6629,7,0)</f>
        <v>BOM</v>
      </c>
      <c r="G988" s="27" t="n">
        <v>44057</v>
      </c>
      <c r="H988" s="28" t="n">
        <v>761.72</v>
      </c>
      <c r="I988" s="29" t="s">
        <v>23</v>
      </c>
      <c r="J988" s="30" t="s">
        <v>153</v>
      </c>
      <c r="K988" s="31" t="n">
        <v>2049868</v>
      </c>
      <c r="L988" s="32" t="n">
        <v>2020001270</v>
      </c>
      <c r="M988" s="33" t="n">
        <v>44057</v>
      </c>
      <c r="N988" s="34" t="n">
        <v>0</v>
      </c>
      <c r="O988" s="35" t="n">
        <v>0</v>
      </c>
      <c r="P988" s="36" t="n">
        <v>0</v>
      </c>
      <c r="Q988" s="37" t="n">
        <v>0</v>
      </c>
      <c r="R988" s="38" t="n">
        <v>0</v>
      </c>
      <c r="S988" s="39" t="n">
        <v>761.72</v>
      </c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MG988" s="0"/>
      <c r="AMH988" s="0"/>
      <c r="AMI988" s="0"/>
      <c r="AMJ988" s="0"/>
    </row>
    <row r="989" s="4" customFormat="true" ht="69.35" hidden="false" customHeight="false" outlineLevel="0" collapsed="false">
      <c r="A989" s="23" t="s">
        <v>21</v>
      </c>
      <c r="B989" s="24" t="n">
        <v>12148</v>
      </c>
      <c r="C989" s="25" t="n">
        <f aca="false">VLOOKUP(B989,[1]Planilha8!$X$4:$Y$6629,2,0)</f>
        <v>2322551</v>
      </c>
      <c r="D989" s="26" t="s">
        <v>232</v>
      </c>
      <c r="E989" s="26" t="str">
        <f aca="false">VLOOKUP(B989,[1]Planilha8!$X$4:$Z$6629,3,0)</f>
        <v>AMBULATÓRIO – GERÊNCIA ALA A</v>
      </c>
      <c r="F989" s="26" t="str">
        <f aca="false">VLOOKUP(B989,[1]Planilha8!$X$4:$AD$6629,7,0)</f>
        <v>BOM</v>
      </c>
      <c r="G989" s="27" t="n">
        <v>44057</v>
      </c>
      <c r="H989" s="28" t="n">
        <v>761.72</v>
      </c>
      <c r="I989" s="29" t="s">
        <v>23</v>
      </c>
      <c r="J989" s="30" t="s">
        <v>153</v>
      </c>
      <c r="K989" s="31" t="n">
        <v>2049868</v>
      </c>
      <c r="L989" s="32" t="n">
        <v>2020001270</v>
      </c>
      <c r="M989" s="33" t="n">
        <v>44057</v>
      </c>
      <c r="N989" s="34" t="n">
        <v>0</v>
      </c>
      <c r="O989" s="35" t="n">
        <v>0</v>
      </c>
      <c r="P989" s="36" t="n">
        <v>0</v>
      </c>
      <c r="Q989" s="37" t="n">
        <v>0</v>
      </c>
      <c r="R989" s="38" t="n">
        <v>0</v>
      </c>
      <c r="S989" s="39" t="n">
        <v>761.72</v>
      </c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MG989" s="0"/>
      <c r="AMH989" s="0"/>
      <c r="AMI989" s="0"/>
      <c r="AMJ989" s="0"/>
    </row>
    <row r="990" s="4" customFormat="true" ht="35.6" hidden="false" customHeight="false" outlineLevel="0" collapsed="false">
      <c r="A990" s="23" t="s">
        <v>21</v>
      </c>
      <c r="B990" s="24" t="n">
        <v>12149</v>
      </c>
      <c r="C990" s="25" t="n">
        <f aca="false">VLOOKUP(B990,[1]Planilha8!$X$4:$Y$6629,2,0)</f>
        <v>2322552</v>
      </c>
      <c r="D990" s="26" t="s">
        <v>232</v>
      </c>
      <c r="E990" s="26" t="str">
        <f aca="false">VLOOKUP(B990,[1]Planilha8!$X$4:$Z$6629,3,0)</f>
        <v>centro cirúrgico – rpa</v>
      </c>
      <c r="F990" s="26" t="str">
        <f aca="false">VLOOKUP(B990,[1]Planilha8!$X$4:$AD$6629,7,0)</f>
        <v>BOM</v>
      </c>
      <c r="G990" s="27" t="n">
        <v>44057</v>
      </c>
      <c r="H990" s="28" t="n">
        <v>761.72</v>
      </c>
      <c r="I990" s="29" t="s">
        <v>23</v>
      </c>
      <c r="J990" s="30" t="s">
        <v>153</v>
      </c>
      <c r="K990" s="31" t="n">
        <v>2049868</v>
      </c>
      <c r="L990" s="32" t="n">
        <v>2020001270</v>
      </c>
      <c r="M990" s="33" t="n">
        <v>44057</v>
      </c>
      <c r="N990" s="34" t="n">
        <v>0</v>
      </c>
      <c r="O990" s="35" t="n">
        <v>0</v>
      </c>
      <c r="P990" s="36" t="n">
        <v>0</v>
      </c>
      <c r="Q990" s="37" t="n">
        <v>0</v>
      </c>
      <c r="R990" s="38" t="n">
        <v>0</v>
      </c>
      <c r="S990" s="39" t="n">
        <v>761.72</v>
      </c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MG990" s="0"/>
      <c r="AMH990" s="0"/>
      <c r="AMI990" s="0"/>
      <c r="AMJ990" s="0"/>
    </row>
    <row r="991" s="4" customFormat="true" ht="35.6" hidden="false" customHeight="false" outlineLevel="0" collapsed="false">
      <c r="A991" s="23" t="s">
        <v>21</v>
      </c>
      <c r="B991" s="24" t="n">
        <v>12150</v>
      </c>
      <c r="C991" s="25" t="n">
        <f aca="false">VLOOKUP(B991,[1]Planilha8!$X$4:$Y$6629,2,0)</f>
        <v>2322553</v>
      </c>
      <c r="D991" s="26" t="s">
        <v>232</v>
      </c>
      <c r="E991" s="26" t="str">
        <f aca="false">VLOOKUP(B991,[1]Planilha8!$X$4:$Z$6629,3,0)</f>
        <v>CAPELANIA</v>
      </c>
      <c r="F991" s="26" t="str">
        <f aca="false">VLOOKUP(B991,[1]Planilha8!$X$4:$AD$6629,7,0)</f>
        <v>BOM</v>
      </c>
      <c r="G991" s="27" t="n">
        <v>44057</v>
      </c>
      <c r="H991" s="28" t="n">
        <v>761.72</v>
      </c>
      <c r="I991" s="29" t="s">
        <v>23</v>
      </c>
      <c r="J991" s="30" t="s">
        <v>153</v>
      </c>
      <c r="K991" s="31" t="n">
        <v>2049868</v>
      </c>
      <c r="L991" s="32" t="n">
        <v>2020001270</v>
      </c>
      <c r="M991" s="33" t="n">
        <v>44057</v>
      </c>
      <c r="N991" s="34" t="n">
        <v>0</v>
      </c>
      <c r="O991" s="35" t="n">
        <v>0</v>
      </c>
      <c r="P991" s="36" t="n">
        <v>0</v>
      </c>
      <c r="Q991" s="37" t="n">
        <v>0</v>
      </c>
      <c r="R991" s="38" t="n">
        <v>0</v>
      </c>
      <c r="S991" s="39" t="n">
        <v>761.72</v>
      </c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MG991" s="0"/>
      <c r="AMH991" s="0"/>
      <c r="AMI991" s="0"/>
      <c r="AMJ991" s="0"/>
    </row>
    <row r="992" s="4" customFormat="true" ht="58.1" hidden="false" customHeight="false" outlineLevel="0" collapsed="false">
      <c r="A992" s="23" t="s">
        <v>21</v>
      </c>
      <c r="B992" s="24" t="n">
        <v>12151</v>
      </c>
      <c r="C992" s="25" t="n">
        <f aca="false">VLOOKUP(B992,[1]Planilha8!$X$4:$Y$6629,2,0)</f>
        <v>2322554</v>
      </c>
      <c r="D992" s="26" t="s">
        <v>232</v>
      </c>
      <c r="E992" s="26" t="str">
        <f aca="false">VLOOKUP(B992,[1]Planilha8!$X$4:$Z$6629,3,0)</f>
        <v>UTI - FARMÁCIA SATÉLITE</v>
      </c>
      <c r="F992" s="26" t="str">
        <f aca="false">VLOOKUP(B992,[1]Planilha8!$X$4:$AD$6629,7,0)</f>
        <v>BOM</v>
      </c>
      <c r="G992" s="27" t="n">
        <v>44057</v>
      </c>
      <c r="H992" s="28" t="n">
        <v>761.72</v>
      </c>
      <c r="I992" s="29" t="s">
        <v>23</v>
      </c>
      <c r="J992" s="30" t="s">
        <v>153</v>
      </c>
      <c r="K992" s="31" t="n">
        <v>2049868</v>
      </c>
      <c r="L992" s="32" t="n">
        <v>2020001270</v>
      </c>
      <c r="M992" s="33" t="n">
        <v>44057</v>
      </c>
      <c r="N992" s="34" t="n">
        <v>0</v>
      </c>
      <c r="O992" s="35" t="n">
        <v>0</v>
      </c>
      <c r="P992" s="36" t="n">
        <v>0</v>
      </c>
      <c r="Q992" s="37" t="n">
        <v>0</v>
      </c>
      <c r="R992" s="38" t="n">
        <v>0</v>
      </c>
      <c r="S992" s="39" t="n">
        <v>761.72</v>
      </c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MG992" s="0"/>
      <c r="AMH992" s="0"/>
      <c r="AMI992" s="0"/>
      <c r="AMJ992" s="0"/>
    </row>
    <row r="993" s="4" customFormat="true" ht="91.85" hidden="false" customHeight="false" outlineLevel="0" collapsed="false">
      <c r="A993" s="23" t="s">
        <v>21</v>
      </c>
      <c r="B993" s="24" t="n">
        <v>12152</v>
      </c>
      <c r="C993" s="25" t="n">
        <f aca="false">VLOOKUP(B993,[1]Planilha8!$X$4:$Y$6629,2,0)</f>
        <v>2322555</v>
      </c>
      <c r="D993" s="26" t="s">
        <v>232</v>
      </c>
      <c r="E993" s="26" t="str">
        <f aca="false">VLOOKUP(B993,[1]Planilha8!$X$4:$Z$6629,3,0)</f>
        <v>AMBULATÓRIO – GERÊNCIA ENFERMAGEM ALA A</v>
      </c>
      <c r="F993" s="26" t="str">
        <f aca="false">VLOOKUP(B993,[1]Planilha8!$X$4:$AD$6629,7,0)</f>
        <v>BOM</v>
      </c>
      <c r="G993" s="27" t="n">
        <v>44057</v>
      </c>
      <c r="H993" s="28" t="n">
        <v>761.72</v>
      </c>
      <c r="I993" s="29" t="s">
        <v>23</v>
      </c>
      <c r="J993" s="30" t="s">
        <v>153</v>
      </c>
      <c r="K993" s="31" t="n">
        <v>2049868</v>
      </c>
      <c r="L993" s="32" t="n">
        <v>2020001270</v>
      </c>
      <c r="M993" s="33" t="n">
        <v>44057</v>
      </c>
      <c r="N993" s="34" t="n">
        <v>0</v>
      </c>
      <c r="O993" s="35" t="n">
        <v>0</v>
      </c>
      <c r="P993" s="36" t="n">
        <v>0</v>
      </c>
      <c r="Q993" s="37" t="n">
        <v>0</v>
      </c>
      <c r="R993" s="38" t="n">
        <v>0</v>
      </c>
      <c r="S993" s="39" t="n">
        <v>761.72</v>
      </c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MG993" s="0"/>
      <c r="AMH993" s="0"/>
      <c r="AMI993" s="0"/>
      <c r="AMJ993" s="0"/>
    </row>
    <row r="994" s="4" customFormat="true" ht="80.6" hidden="false" customHeight="false" outlineLevel="0" collapsed="false">
      <c r="A994" s="23" t="s">
        <v>21</v>
      </c>
      <c r="B994" s="24" t="n">
        <v>12153</v>
      </c>
      <c r="C994" s="25" t="n">
        <f aca="false">VLOOKUP(B994,[1]Planilha8!$X$4:$Y$6629,2,0)</f>
        <v>2322556</v>
      </c>
      <c r="D994" s="26" t="s">
        <v>232</v>
      </c>
      <c r="E994" s="26" t="str">
        <f aca="false">VLOOKUP(B994,[1]Planilha8!$X$4:$Z$6629,3,0)</f>
        <v>AMBULATÓRIO – RECEPÇÃO GUICHÊ 07</v>
      </c>
      <c r="F994" s="26" t="str">
        <f aca="false">VLOOKUP(B994,[1]Planilha8!$X$4:$AD$6629,7,0)</f>
        <v>BOM</v>
      </c>
      <c r="G994" s="27" t="n">
        <v>44057</v>
      </c>
      <c r="H994" s="28" t="n">
        <v>761.72</v>
      </c>
      <c r="I994" s="29" t="s">
        <v>23</v>
      </c>
      <c r="J994" s="30" t="s">
        <v>153</v>
      </c>
      <c r="K994" s="31" t="n">
        <v>2049868</v>
      </c>
      <c r="L994" s="32" t="n">
        <v>2020001270</v>
      </c>
      <c r="M994" s="33" t="n">
        <v>44057</v>
      </c>
      <c r="N994" s="34" t="n">
        <v>0</v>
      </c>
      <c r="O994" s="35" t="n">
        <v>0</v>
      </c>
      <c r="P994" s="36" t="n">
        <v>0</v>
      </c>
      <c r="Q994" s="37" t="n">
        <v>0</v>
      </c>
      <c r="R994" s="38" t="n">
        <v>0</v>
      </c>
      <c r="S994" s="39" t="n">
        <v>761.72</v>
      </c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MG994" s="0"/>
      <c r="AMH994" s="0"/>
      <c r="AMI994" s="0"/>
      <c r="AMJ994" s="0"/>
    </row>
    <row r="995" s="4" customFormat="true" ht="69.35" hidden="false" customHeight="false" outlineLevel="0" collapsed="false">
      <c r="A995" s="23" t="s">
        <v>21</v>
      </c>
      <c r="B995" s="24" t="n">
        <v>12154</v>
      </c>
      <c r="C995" s="25" t="n">
        <f aca="false">VLOOKUP(B995,[1]Planilha8!$X$4:$Y$6629,2,0)</f>
        <v>2322557</v>
      </c>
      <c r="D995" s="26" t="s">
        <v>232</v>
      </c>
      <c r="E995" s="26" t="str">
        <f aca="false">VLOOKUP(B995,[1]Planilha8!$X$4:$Z$6629,3,0)</f>
        <v>AMBULATÓRIO – GERÊNCIA ALA A</v>
      </c>
      <c r="F995" s="26" t="str">
        <f aca="false">VLOOKUP(B995,[1]Planilha8!$X$4:$AD$6629,7,0)</f>
        <v>BOM</v>
      </c>
      <c r="G995" s="27" t="n">
        <v>44057</v>
      </c>
      <c r="H995" s="28" t="n">
        <v>761.72</v>
      </c>
      <c r="I995" s="29" t="s">
        <v>23</v>
      </c>
      <c r="J995" s="30" t="s">
        <v>153</v>
      </c>
      <c r="K995" s="31" t="n">
        <v>2049868</v>
      </c>
      <c r="L995" s="32" t="n">
        <v>2020001270</v>
      </c>
      <c r="M995" s="33" t="n">
        <v>44057</v>
      </c>
      <c r="N995" s="34" t="n">
        <v>0</v>
      </c>
      <c r="O995" s="35" t="n">
        <v>0</v>
      </c>
      <c r="P995" s="36" t="n">
        <v>0</v>
      </c>
      <c r="Q995" s="37" t="n">
        <v>0</v>
      </c>
      <c r="R995" s="38" t="n">
        <v>0</v>
      </c>
      <c r="S995" s="39" t="n">
        <v>761.72</v>
      </c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MG995" s="0"/>
      <c r="AMH995" s="0"/>
      <c r="AMI995" s="0"/>
      <c r="AMJ995" s="0"/>
    </row>
    <row r="996" s="4" customFormat="true" ht="58.1" hidden="false" customHeight="false" outlineLevel="0" collapsed="false">
      <c r="A996" s="23" t="s">
        <v>21</v>
      </c>
      <c r="B996" s="24" t="n">
        <v>12155</v>
      </c>
      <c r="C996" s="25" t="n">
        <f aca="false">VLOOKUP(B996,[1]Planilha8!$X$4:$Y$6629,2,0)</f>
        <v>2322558</v>
      </c>
      <c r="D996" s="26" t="s">
        <v>232</v>
      </c>
      <c r="E996" s="26" t="str">
        <f aca="false">VLOOKUP(B996,[1]Planilha8!$X$4:$Z$6629,3,0)</f>
        <v>CTI – SALA ADMINISTRATIVA</v>
      </c>
      <c r="F996" s="26" t="str">
        <f aca="false">VLOOKUP(B996,[1]Planilha8!$X$4:$AD$6629,7,0)</f>
        <v>BOM</v>
      </c>
      <c r="G996" s="27" t="n">
        <v>44057</v>
      </c>
      <c r="H996" s="28" t="n">
        <v>761.72</v>
      </c>
      <c r="I996" s="29" t="s">
        <v>23</v>
      </c>
      <c r="J996" s="30" t="s">
        <v>153</v>
      </c>
      <c r="K996" s="31" t="n">
        <v>2049868</v>
      </c>
      <c r="L996" s="32" t="n">
        <v>2020001270</v>
      </c>
      <c r="M996" s="33" t="n">
        <v>44057</v>
      </c>
      <c r="N996" s="34" t="n">
        <v>0</v>
      </c>
      <c r="O996" s="35" t="n">
        <v>0</v>
      </c>
      <c r="P996" s="36" t="n">
        <v>0</v>
      </c>
      <c r="Q996" s="37" t="n">
        <v>0</v>
      </c>
      <c r="R996" s="38" t="n">
        <v>0</v>
      </c>
      <c r="S996" s="39" t="n">
        <v>761.72</v>
      </c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MG996" s="0"/>
      <c r="AMH996" s="0"/>
      <c r="AMI996" s="0"/>
      <c r="AMJ996" s="0"/>
    </row>
    <row r="997" s="4" customFormat="true" ht="35.6" hidden="false" customHeight="false" outlineLevel="0" collapsed="false">
      <c r="A997" s="23" t="s">
        <v>21</v>
      </c>
      <c r="B997" s="24" t="n">
        <v>12156</v>
      </c>
      <c r="C997" s="25" t="n">
        <f aca="false">VLOOKUP(B997,[1]Planilha8!$X$4:$Y$6629,2,0)</f>
        <v>2322559</v>
      </c>
      <c r="D997" s="26" t="s">
        <v>232</v>
      </c>
      <c r="E997" s="26" t="str">
        <f aca="false">VLOOKUP(B997,[1]Planilha8!$X$4:$Z$6629,3,0)</f>
        <v>OUVIDORIA</v>
      </c>
      <c r="F997" s="26" t="str">
        <f aca="false">VLOOKUP(B997,[1]Planilha8!$X$4:$AD$6629,7,0)</f>
        <v>BOM</v>
      </c>
      <c r="G997" s="27" t="n">
        <v>44057</v>
      </c>
      <c r="H997" s="28" t="n">
        <v>761.72</v>
      </c>
      <c r="I997" s="29" t="s">
        <v>23</v>
      </c>
      <c r="J997" s="30" t="s">
        <v>153</v>
      </c>
      <c r="K997" s="31" t="n">
        <v>2049868</v>
      </c>
      <c r="L997" s="32" t="n">
        <v>2020001270</v>
      </c>
      <c r="M997" s="33" t="n">
        <v>44057</v>
      </c>
      <c r="N997" s="34" t="n">
        <v>0</v>
      </c>
      <c r="O997" s="35" t="n">
        <v>0</v>
      </c>
      <c r="P997" s="36" t="n">
        <v>0</v>
      </c>
      <c r="Q997" s="37" t="n">
        <v>0</v>
      </c>
      <c r="R997" s="38" t="n">
        <v>0</v>
      </c>
      <c r="S997" s="39" t="n">
        <v>761.72</v>
      </c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MG997" s="0"/>
      <c r="AMH997" s="0"/>
      <c r="AMI997" s="0"/>
      <c r="AMJ997" s="0"/>
    </row>
    <row r="998" s="4" customFormat="true" ht="35.6" hidden="false" customHeight="false" outlineLevel="0" collapsed="false">
      <c r="A998" s="23" t="s">
        <v>21</v>
      </c>
      <c r="B998" s="24" t="n">
        <v>12157</v>
      </c>
      <c r="C998" s="25" t="n">
        <f aca="false">VLOOKUP(B998,[1]Planilha8!$X$4:$Y$6629,2,0)</f>
        <v>2322560</v>
      </c>
      <c r="D998" s="26" t="s">
        <v>232</v>
      </c>
      <c r="E998" s="26" t="str">
        <f aca="false">VLOOKUP(B998,[1]Planilha8!$X$4:$Z$6629,3,0)</f>
        <v>CCIH</v>
      </c>
      <c r="F998" s="26" t="str">
        <f aca="false">VLOOKUP(B998,[1]Planilha8!$X$4:$AD$6629,7,0)</f>
        <v>BOM</v>
      </c>
      <c r="G998" s="27" t="n">
        <v>44057</v>
      </c>
      <c r="H998" s="28" t="n">
        <v>761.72</v>
      </c>
      <c r="I998" s="29" t="s">
        <v>23</v>
      </c>
      <c r="J998" s="30" t="s">
        <v>153</v>
      </c>
      <c r="K998" s="31" t="n">
        <v>2049868</v>
      </c>
      <c r="L998" s="32" t="n">
        <v>2020001270</v>
      </c>
      <c r="M998" s="33" t="n">
        <v>44057</v>
      </c>
      <c r="N998" s="34" t="n">
        <v>0</v>
      </c>
      <c r="O998" s="35" t="n">
        <v>0</v>
      </c>
      <c r="P998" s="36" t="n">
        <v>0</v>
      </c>
      <c r="Q998" s="37" t="n">
        <v>0</v>
      </c>
      <c r="R998" s="38" t="n">
        <v>0</v>
      </c>
      <c r="S998" s="39" t="n">
        <v>761.72</v>
      </c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MG998" s="0"/>
      <c r="AMH998" s="0"/>
      <c r="AMI998" s="0"/>
      <c r="AMJ998" s="0"/>
    </row>
    <row r="999" s="4" customFormat="true" ht="46.85" hidden="false" customHeight="false" outlineLevel="0" collapsed="false">
      <c r="A999" s="23" t="s">
        <v>21</v>
      </c>
      <c r="B999" s="24" t="n">
        <v>12158</v>
      </c>
      <c r="C999" s="25" t="n">
        <f aca="false">VLOOKUP(B999,[1]Planilha8!$X$4:$Y$6629,2,0)</f>
        <v>2321750</v>
      </c>
      <c r="D999" s="26" t="s">
        <v>232</v>
      </c>
      <c r="E999" s="26" t="str">
        <f aca="false">VLOOKUP(B999,[1]Planilha8!$X$4:$Z$6629,3,0)</f>
        <v>EQUIPE MULTIPROFISSIONAL</v>
      </c>
      <c r="F999" s="26" t="str">
        <f aca="false">VLOOKUP(B999,[1]Planilha8!$X$4:$AD$6629,7,0)</f>
        <v>BOM</v>
      </c>
      <c r="G999" s="27" t="n">
        <v>44057</v>
      </c>
      <c r="H999" s="28" t="n">
        <v>761.72</v>
      </c>
      <c r="I999" s="29" t="s">
        <v>23</v>
      </c>
      <c r="J999" s="30" t="s">
        <v>153</v>
      </c>
      <c r="K999" s="31" t="n">
        <v>2049868</v>
      </c>
      <c r="L999" s="32" t="n">
        <v>2020001270</v>
      </c>
      <c r="M999" s="33" t="n">
        <v>44057</v>
      </c>
      <c r="N999" s="34" t="n">
        <v>0</v>
      </c>
      <c r="O999" s="35" t="n">
        <v>0</v>
      </c>
      <c r="P999" s="36" t="n">
        <v>0</v>
      </c>
      <c r="Q999" s="37" t="n">
        <v>0</v>
      </c>
      <c r="R999" s="38" t="n">
        <v>0</v>
      </c>
      <c r="S999" s="39" t="n">
        <v>761.72</v>
      </c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MG999" s="0"/>
      <c r="AMH999" s="0"/>
      <c r="AMI999" s="0"/>
      <c r="AMJ999" s="0"/>
    </row>
    <row r="1000" s="4" customFormat="true" ht="46.85" hidden="false" customHeight="false" outlineLevel="0" collapsed="false">
      <c r="A1000" s="23" t="s">
        <v>21</v>
      </c>
      <c r="B1000" s="24" t="n">
        <v>12159</v>
      </c>
      <c r="C1000" s="25" t="n">
        <f aca="false">VLOOKUP(B1000,[1]Planilha8!$X$4:$Y$6629,2,0)</f>
        <v>2322561</v>
      </c>
      <c r="D1000" s="26" t="s">
        <v>232</v>
      </c>
      <c r="E1000" s="26" t="str">
        <f aca="false">VLOOKUP(B1000,[1]Planilha8!$X$4:$Z$6629,3,0)</f>
        <v>EQUIPE MULTIPROFISSIONAL</v>
      </c>
      <c r="F1000" s="26" t="str">
        <f aca="false">VLOOKUP(B1000,[1]Planilha8!$X$4:$AD$6629,7,0)</f>
        <v>BOM</v>
      </c>
      <c r="G1000" s="27" t="n">
        <v>44057</v>
      </c>
      <c r="H1000" s="28" t="n">
        <v>761.72</v>
      </c>
      <c r="I1000" s="29" t="s">
        <v>23</v>
      </c>
      <c r="J1000" s="30" t="s">
        <v>153</v>
      </c>
      <c r="K1000" s="31" t="n">
        <v>2049868</v>
      </c>
      <c r="L1000" s="32" t="n">
        <v>2020001270</v>
      </c>
      <c r="M1000" s="33" t="n">
        <v>44057</v>
      </c>
      <c r="N1000" s="34" t="n">
        <v>0</v>
      </c>
      <c r="O1000" s="35" t="n">
        <v>0</v>
      </c>
      <c r="P1000" s="36" t="n">
        <v>0</v>
      </c>
      <c r="Q1000" s="37" t="n">
        <v>0</v>
      </c>
      <c r="R1000" s="38" t="n">
        <v>0</v>
      </c>
      <c r="S1000" s="39" t="n">
        <v>761.72</v>
      </c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MG1000" s="0"/>
      <c r="AMH1000" s="0"/>
      <c r="AMI1000" s="0"/>
      <c r="AMJ1000" s="0"/>
    </row>
    <row r="1001" s="4" customFormat="true" ht="69.35" hidden="false" customHeight="false" outlineLevel="0" collapsed="false">
      <c r="A1001" s="23" t="s">
        <v>21</v>
      </c>
      <c r="B1001" s="24" t="n">
        <v>12160</v>
      </c>
      <c r="C1001" s="25" t="n">
        <f aca="false">VLOOKUP(B1001,[1]Planilha8!$X$4:$Y$6629,2,0)</f>
        <v>2322563</v>
      </c>
      <c r="D1001" s="26" t="s">
        <v>232</v>
      </c>
      <c r="E1001" s="26" t="str">
        <f aca="false">VLOOKUP(B1001,[1]Planilha8!$X$4:$Z$6629,3,0)</f>
        <v>GERÊNCIA – APOIO AO DIAGNÓSTICO</v>
      </c>
      <c r="F1001" s="26" t="str">
        <f aca="false">VLOOKUP(B1001,[1]Planilha8!$X$4:$AD$6629,7,0)</f>
        <v>BOM</v>
      </c>
      <c r="G1001" s="27" t="n">
        <v>44057</v>
      </c>
      <c r="H1001" s="28" t="n">
        <v>761.72</v>
      </c>
      <c r="I1001" s="29" t="s">
        <v>23</v>
      </c>
      <c r="J1001" s="30" t="s">
        <v>153</v>
      </c>
      <c r="K1001" s="31" t="n">
        <v>2049868</v>
      </c>
      <c r="L1001" s="32" t="n">
        <v>2020001270</v>
      </c>
      <c r="M1001" s="33" t="n">
        <v>44057</v>
      </c>
      <c r="N1001" s="34" t="n">
        <v>0</v>
      </c>
      <c r="O1001" s="35" t="n">
        <v>0</v>
      </c>
      <c r="P1001" s="36" t="n">
        <v>0</v>
      </c>
      <c r="Q1001" s="37" t="n">
        <v>0</v>
      </c>
      <c r="R1001" s="38" t="n">
        <v>0</v>
      </c>
      <c r="S1001" s="39" t="n">
        <v>761.72</v>
      </c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MG1001" s="0"/>
      <c r="AMH1001" s="0"/>
      <c r="AMI1001" s="0"/>
      <c r="AMJ1001" s="0"/>
    </row>
    <row r="1002" s="4" customFormat="true" ht="35.6" hidden="false" customHeight="false" outlineLevel="0" collapsed="false">
      <c r="A1002" s="23" t="s">
        <v>21</v>
      </c>
      <c r="B1002" s="24" t="n">
        <v>12161</v>
      </c>
      <c r="C1002" s="25" t="n">
        <f aca="false">VLOOKUP(B1002,[1]Planilha8!$X$4:$Y$6629,2,0)</f>
        <v>2322564</v>
      </c>
      <c r="D1002" s="26" t="s">
        <v>232</v>
      </c>
      <c r="E1002" s="26" t="str">
        <f aca="false">VLOOKUP(B1002,[1]Planilha8!$X$4:$Z$6629,3,0)</f>
        <v>NUTRIÇÃO</v>
      </c>
      <c r="F1002" s="26" t="str">
        <f aca="false">VLOOKUP(B1002,[1]Planilha8!$X$4:$AD$6629,7,0)</f>
        <v>BOM</v>
      </c>
      <c r="G1002" s="27" t="n">
        <v>44057</v>
      </c>
      <c r="H1002" s="28" t="n">
        <v>761.72</v>
      </c>
      <c r="I1002" s="29" t="s">
        <v>23</v>
      </c>
      <c r="J1002" s="30" t="s">
        <v>153</v>
      </c>
      <c r="K1002" s="31" t="n">
        <v>2049868</v>
      </c>
      <c r="L1002" s="32" t="n">
        <v>2020001270</v>
      </c>
      <c r="M1002" s="33" t="n">
        <v>44057</v>
      </c>
      <c r="N1002" s="34" t="n">
        <v>0</v>
      </c>
      <c r="O1002" s="35" t="n">
        <v>0</v>
      </c>
      <c r="P1002" s="36" t="n">
        <v>0</v>
      </c>
      <c r="Q1002" s="37" t="n">
        <v>0</v>
      </c>
      <c r="R1002" s="38" t="n">
        <v>0</v>
      </c>
      <c r="S1002" s="39" t="n">
        <v>761.72</v>
      </c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MG1002" s="0"/>
      <c r="AMH1002" s="0"/>
      <c r="AMI1002" s="0"/>
      <c r="AMJ1002" s="0"/>
    </row>
    <row r="1003" s="4" customFormat="true" ht="35.6" hidden="false" customHeight="false" outlineLevel="0" collapsed="false">
      <c r="A1003" s="23" t="s">
        <v>21</v>
      </c>
      <c r="B1003" s="24" t="n">
        <v>12162</v>
      </c>
      <c r="C1003" s="25" t="n">
        <f aca="false">VLOOKUP(B1003,[1]Planilha8!$X$4:$Y$6629,2,0)</f>
        <v>2322565</v>
      </c>
      <c r="D1003" s="26" t="s">
        <v>232</v>
      </c>
      <c r="E1003" s="26" t="str">
        <f aca="false">VLOOKUP(B1003,[1]Planilha8!$X$4:$Z$6629,3,0)</f>
        <v>GERÊNCIA MÉDICA</v>
      </c>
      <c r="F1003" s="26" t="str">
        <f aca="false">VLOOKUP(B1003,[1]Planilha8!$X$4:$AD$6629,7,0)</f>
        <v>BOM</v>
      </c>
      <c r="G1003" s="27" t="n">
        <v>44057</v>
      </c>
      <c r="H1003" s="28" t="n">
        <v>761.72</v>
      </c>
      <c r="I1003" s="29" t="s">
        <v>23</v>
      </c>
      <c r="J1003" s="30" t="s">
        <v>153</v>
      </c>
      <c r="K1003" s="31" t="n">
        <v>2049868</v>
      </c>
      <c r="L1003" s="32" t="n">
        <v>2020001270</v>
      </c>
      <c r="M1003" s="33" t="n">
        <v>44057</v>
      </c>
      <c r="N1003" s="34" t="n">
        <v>0</v>
      </c>
      <c r="O1003" s="35" t="n">
        <v>0</v>
      </c>
      <c r="P1003" s="36" t="n">
        <v>0</v>
      </c>
      <c r="Q1003" s="37" t="n">
        <v>0</v>
      </c>
      <c r="R1003" s="38" t="n">
        <v>0</v>
      </c>
      <c r="S1003" s="39" t="n">
        <v>761.72</v>
      </c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MG1003" s="0"/>
      <c r="AMH1003" s="0"/>
      <c r="AMI1003" s="0"/>
      <c r="AMJ1003" s="0"/>
    </row>
    <row r="1004" s="4" customFormat="true" ht="46.85" hidden="false" customHeight="false" outlineLevel="0" collapsed="false">
      <c r="A1004" s="23" t="s">
        <v>21</v>
      </c>
      <c r="B1004" s="24" t="n">
        <v>12163</v>
      </c>
      <c r="C1004" s="25" t="n">
        <f aca="false">VLOOKUP(B1004,[1]Planilha8!$X$4:$Y$6629,2,0)</f>
        <v>2322566</v>
      </c>
      <c r="D1004" s="26" t="s">
        <v>232</v>
      </c>
      <c r="E1004" s="26" t="str">
        <f aca="false">VLOOKUP(B1004,[1]Planilha8!$X$4:$Z$6629,3,0)</f>
        <v>ESCRITÓRIO DE QUALIDADE</v>
      </c>
      <c r="F1004" s="26" t="str">
        <f aca="false">VLOOKUP(B1004,[1]Planilha8!$X$4:$AD$6629,7,0)</f>
        <v>BOM</v>
      </c>
      <c r="G1004" s="27" t="n">
        <v>44057</v>
      </c>
      <c r="H1004" s="28" t="n">
        <v>761.72</v>
      </c>
      <c r="I1004" s="29" t="s">
        <v>23</v>
      </c>
      <c r="J1004" s="30" t="s">
        <v>153</v>
      </c>
      <c r="K1004" s="31" t="n">
        <v>2049868</v>
      </c>
      <c r="L1004" s="32" t="n">
        <v>2020001270</v>
      </c>
      <c r="M1004" s="33" t="n">
        <v>44057</v>
      </c>
      <c r="N1004" s="34" t="n">
        <v>0</v>
      </c>
      <c r="O1004" s="35" t="n">
        <v>0</v>
      </c>
      <c r="P1004" s="36" t="n">
        <v>0</v>
      </c>
      <c r="Q1004" s="37" t="n">
        <v>0</v>
      </c>
      <c r="R1004" s="38" t="n">
        <v>0</v>
      </c>
      <c r="S1004" s="39" t="n">
        <v>761.72</v>
      </c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MG1004" s="0"/>
      <c r="AMH1004" s="0"/>
      <c r="AMI1004" s="0"/>
      <c r="AMJ1004" s="0"/>
    </row>
    <row r="1005" s="4" customFormat="true" ht="35.6" hidden="false" customHeight="false" outlineLevel="0" collapsed="false">
      <c r="A1005" s="23" t="s">
        <v>21</v>
      </c>
      <c r="B1005" s="24" t="n">
        <v>12164</v>
      </c>
      <c r="C1005" s="25" t="n">
        <f aca="false">VLOOKUP(B1005,[1]Planilha8!$X$4:$Y$6629,2,0)</f>
        <v>2322567</v>
      </c>
      <c r="D1005" s="26" t="s">
        <v>232</v>
      </c>
      <c r="E1005" s="26" t="str">
        <f aca="false">VLOOKUP(B1005,[1]Planilha8!$X$4:$Z$6629,3,0)</f>
        <v>SAME</v>
      </c>
      <c r="F1005" s="26" t="str">
        <f aca="false">VLOOKUP(B1005,[1]Planilha8!$X$4:$AD$6629,7,0)</f>
        <v>BOM</v>
      </c>
      <c r="G1005" s="27" t="n">
        <v>44057</v>
      </c>
      <c r="H1005" s="28" t="n">
        <v>761.72</v>
      </c>
      <c r="I1005" s="29" t="s">
        <v>23</v>
      </c>
      <c r="J1005" s="30" t="s">
        <v>153</v>
      </c>
      <c r="K1005" s="31" t="n">
        <v>2049868</v>
      </c>
      <c r="L1005" s="32" t="n">
        <v>2020001270</v>
      </c>
      <c r="M1005" s="33" t="n">
        <v>44057</v>
      </c>
      <c r="N1005" s="34" t="n">
        <v>0</v>
      </c>
      <c r="O1005" s="35" t="n">
        <v>0</v>
      </c>
      <c r="P1005" s="36" t="n">
        <v>0</v>
      </c>
      <c r="Q1005" s="37" t="n">
        <v>0</v>
      </c>
      <c r="R1005" s="38" t="n">
        <v>0</v>
      </c>
      <c r="S1005" s="39" t="n">
        <v>761.72</v>
      </c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MG1005" s="0"/>
      <c r="AMH1005" s="0"/>
      <c r="AMI1005" s="0"/>
      <c r="AMJ1005" s="0"/>
    </row>
    <row r="1006" s="4" customFormat="true" ht="35.6" hidden="false" customHeight="false" outlineLevel="0" collapsed="false">
      <c r="A1006" s="23" t="s">
        <v>21</v>
      </c>
      <c r="B1006" s="24" t="n">
        <v>12165</v>
      </c>
      <c r="C1006" s="25" t="n">
        <f aca="false">VLOOKUP(B1006,[1]Planilha8!$X$4:$Y$6629,2,0)</f>
        <v>2322568</v>
      </c>
      <c r="D1006" s="26" t="s">
        <v>232</v>
      </c>
      <c r="E1006" s="26" t="str">
        <f aca="false">VLOOKUP(B1006,[1]Planilha8!$X$4:$Z$6629,3,0)</f>
        <v>CCIH</v>
      </c>
      <c r="F1006" s="26" t="str">
        <f aca="false">VLOOKUP(B1006,[1]Planilha8!$X$4:$AD$6629,7,0)</f>
        <v>BOM</v>
      </c>
      <c r="G1006" s="27" t="n">
        <v>44057</v>
      </c>
      <c r="H1006" s="28" t="n">
        <v>761.72</v>
      </c>
      <c r="I1006" s="29" t="s">
        <v>23</v>
      </c>
      <c r="J1006" s="30" t="s">
        <v>153</v>
      </c>
      <c r="K1006" s="31" t="n">
        <v>2049868</v>
      </c>
      <c r="L1006" s="32" t="n">
        <v>2020001270</v>
      </c>
      <c r="M1006" s="33" t="n">
        <v>44057</v>
      </c>
      <c r="N1006" s="34" t="n">
        <v>0</v>
      </c>
      <c r="O1006" s="35" t="n">
        <v>0</v>
      </c>
      <c r="P1006" s="36" t="n">
        <v>0</v>
      </c>
      <c r="Q1006" s="37" t="n">
        <v>0</v>
      </c>
      <c r="R1006" s="38" t="n">
        <v>0</v>
      </c>
      <c r="S1006" s="39" t="n">
        <v>761.72</v>
      </c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MG1006" s="0"/>
      <c r="AMH1006" s="0"/>
      <c r="AMI1006" s="0"/>
      <c r="AMJ1006" s="0"/>
    </row>
    <row r="1007" s="4" customFormat="true" ht="35.6" hidden="false" customHeight="false" outlineLevel="0" collapsed="false">
      <c r="A1007" s="23" t="s">
        <v>21</v>
      </c>
      <c r="B1007" s="24" t="n">
        <v>12166</v>
      </c>
      <c r="C1007" s="25" t="n">
        <f aca="false">VLOOKUP(B1007,[1]Planilha8!$X$4:$Y$6629,2,0)</f>
        <v>2322569</v>
      </c>
      <c r="D1007" s="26" t="s">
        <v>232</v>
      </c>
      <c r="E1007" s="26" t="str">
        <f aca="false">VLOOKUP(B1007,[1]Planilha8!$X$4:$Z$6629,3,0)</f>
        <v>CCIH</v>
      </c>
      <c r="F1007" s="26" t="str">
        <f aca="false">VLOOKUP(B1007,[1]Planilha8!$X$4:$AD$6629,7,0)</f>
        <v>BOM</v>
      </c>
      <c r="G1007" s="27" t="n">
        <v>44057</v>
      </c>
      <c r="H1007" s="28" t="n">
        <v>761.72</v>
      </c>
      <c r="I1007" s="29" t="s">
        <v>23</v>
      </c>
      <c r="J1007" s="30" t="s">
        <v>153</v>
      </c>
      <c r="K1007" s="31" t="n">
        <v>2049868</v>
      </c>
      <c r="L1007" s="32" t="n">
        <v>2020001270</v>
      </c>
      <c r="M1007" s="33" t="n">
        <v>44057</v>
      </c>
      <c r="N1007" s="34" t="n">
        <v>0</v>
      </c>
      <c r="O1007" s="35" t="n">
        <v>0</v>
      </c>
      <c r="P1007" s="36" t="n">
        <v>0</v>
      </c>
      <c r="Q1007" s="37" t="n">
        <v>0</v>
      </c>
      <c r="R1007" s="38" t="n">
        <v>0</v>
      </c>
      <c r="S1007" s="39" t="n">
        <v>761.72</v>
      </c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MG1007" s="0"/>
      <c r="AMH1007" s="0"/>
      <c r="AMI1007" s="0"/>
      <c r="AMJ1007" s="0"/>
    </row>
    <row r="1008" s="4" customFormat="true" ht="46.85" hidden="false" customHeight="false" outlineLevel="0" collapsed="false">
      <c r="A1008" s="23" t="s">
        <v>21</v>
      </c>
      <c r="B1008" s="24" t="n">
        <v>12167</v>
      </c>
      <c r="C1008" s="25" t="n">
        <f aca="false">VLOOKUP(B1008,[1]Planilha8!$X$4:$Y$6629,2,0)</f>
        <v>2322570</v>
      </c>
      <c r="D1008" s="26" t="s">
        <v>232</v>
      </c>
      <c r="E1008" s="26" t="str">
        <f aca="false">VLOOKUP(B1008,[1]Planilha8!$X$4:$Z$6629,3,0)</f>
        <v>ESCRITÓRIO DE QUALIDADE</v>
      </c>
      <c r="F1008" s="26" t="str">
        <f aca="false">VLOOKUP(B1008,[1]Planilha8!$X$4:$AD$6629,7,0)</f>
        <v>BOM</v>
      </c>
      <c r="G1008" s="27" t="n">
        <v>44057</v>
      </c>
      <c r="H1008" s="28" t="n">
        <v>761.72</v>
      </c>
      <c r="I1008" s="29" t="s">
        <v>23</v>
      </c>
      <c r="J1008" s="30" t="s">
        <v>153</v>
      </c>
      <c r="K1008" s="31" t="n">
        <v>2049868</v>
      </c>
      <c r="L1008" s="32" t="n">
        <v>2020001270</v>
      </c>
      <c r="M1008" s="33" t="n">
        <v>44057</v>
      </c>
      <c r="N1008" s="34" t="n">
        <v>0</v>
      </c>
      <c r="O1008" s="35" t="n">
        <v>0</v>
      </c>
      <c r="P1008" s="36" t="n">
        <v>0</v>
      </c>
      <c r="Q1008" s="37" t="n">
        <v>0</v>
      </c>
      <c r="R1008" s="38" t="n">
        <v>0</v>
      </c>
      <c r="S1008" s="39" t="n">
        <v>761.72</v>
      </c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MG1008" s="0"/>
      <c r="AMH1008" s="0"/>
      <c r="AMI1008" s="0"/>
      <c r="AMJ1008" s="0"/>
    </row>
    <row r="1009" s="4" customFormat="true" ht="91.85" hidden="false" customHeight="false" outlineLevel="0" collapsed="false">
      <c r="A1009" s="23" t="s">
        <v>21</v>
      </c>
      <c r="B1009" s="24" t="n">
        <v>12168</v>
      </c>
      <c r="C1009" s="25" t="n">
        <f aca="false">VLOOKUP(B1009,[1]Planilha8!$X$4:$Y$6629,2,0)</f>
        <v>2322571</v>
      </c>
      <c r="D1009" s="26" t="s">
        <v>232</v>
      </c>
      <c r="E1009" s="26" t="str">
        <f aca="false">VLOOKUP(B1009,[1]Planilha8!$X$4:$Z$6629,3,0)</f>
        <v>CLÍNICA MÉDICA   ALA 2 –  GERÊNCIA  DE  ENFERMAGEM</v>
      </c>
      <c r="F1009" s="26" t="str">
        <f aca="false">VLOOKUP(B1009,[1]Planilha8!$X$4:$AD$6629,7,0)</f>
        <v>BOM</v>
      </c>
      <c r="G1009" s="27" t="n">
        <v>44057</v>
      </c>
      <c r="H1009" s="28" t="n">
        <v>761.72</v>
      </c>
      <c r="I1009" s="29" t="s">
        <v>23</v>
      </c>
      <c r="J1009" s="30" t="s">
        <v>153</v>
      </c>
      <c r="K1009" s="31" t="n">
        <v>2049868</v>
      </c>
      <c r="L1009" s="32" t="n">
        <v>2020001270</v>
      </c>
      <c r="M1009" s="33" t="n">
        <v>44057</v>
      </c>
      <c r="N1009" s="34" t="n">
        <v>0</v>
      </c>
      <c r="O1009" s="35" t="n">
        <v>0</v>
      </c>
      <c r="P1009" s="36" t="n">
        <v>0</v>
      </c>
      <c r="Q1009" s="37" t="n">
        <v>0</v>
      </c>
      <c r="R1009" s="38" t="n">
        <v>0</v>
      </c>
      <c r="S1009" s="39" t="n">
        <v>761.72</v>
      </c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MG1009" s="0"/>
      <c r="AMH1009" s="0"/>
      <c r="AMI1009" s="0"/>
      <c r="AMJ1009" s="0"/>
    </row>
    <row r="1010" s="4" customFormat="true" ht="69.35" hidden="false" customHeight="false" outlineLevel="0" collapsed="false">
      <c r="A1010" s="23" t="s">
        <v>21</v>
      </c>
      <c r="B1010" s="24" t="n">
        <v>12169</v>
      </c>
      <c r="C1010" s="25" t="n">
        <f aca="false">VLOOKUP(B1010,[1]Planilha8!$X$4:$Y$6629,2,0)</f>
        <v>2322572</v>
      </c>
      <c r="D1010" s="26" t="s">
        <v>232</v>
      </c>
      <c r="E1010" s="26" t="str">
        <f aca="false">VLOOKUP(B1010,[1]Planilha8!$X$4:$Z$6629,3,0)</f>
        <v>AMBULATÓRIO – GERÊNCIA ALA A</v>
      </c>
      <c r="F1010" s="26" t="str">
        <f aca="false">VLOOKUP(B1010,[1]Planilha8!$X$4:$AD$6629,7,0)</f>
        <v>BOM</v>
      </c>
      <c r="G1010" s="27" t="n">
        <v>44057</v>
      </c>
      <c r="H1010" s="28" t="n">
        <v>761.72</v>
      </c>
      <c r="I1010" s="29" t="s">
        <v>23</v>
      </c>
      <c r="J1010" s="30" t="s">
        <v>153</v>
      </c>
      <c r="K1010" s="31" t="n">
        <v>2049868</v>
      </c>
      <c r="L1010" s="32" t="n">
        <v>2020001270</v>
      </c>
      <c r="M1010" s="33" t="n">
        <v>44057</v>
      </c>
      <c r="N1010" s="34" t="n">
        <v>0</v>
      </c>
      <c r="O1010" s="35" t="n">
        <v>0</v>
      </c>
      <c r="P1010" s="36" t="n">
        <v>0</v>
      </c>
      <c r="Q1010" s="37" t="n">
        <v>0</v>
      </c>
      <c r="R1010" s="38" t="n">
        <v>0</v>
      </c>
      <c r="S1010" s="39" t="n">
        <v>761.72</v>
      </c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MG1010" s="0"/>
      <c r="AMH1010" s="0"/>
      <c r="AMI1010" s="0"/>
      <c r="AMJ1010" s="0"/>
    </row>
    <row r="1011" s="4" customFormat="true" ht="58.1" hidden="false" customHeight="false" outlineLevel="0" collapsed="false">
      <c r="A1011" s="23" t="s">
        <v>21</v>
      </c>
      <c r="B1011" s="24" t="n">
        <v>12170</v>
      </c>
      <c r="C1011" s="25" t="n">
        <f aca="false">VLOOKUP(B1011,[1]Planilha8!$X$4:$Y$6629,2,0)</f>
        <v>2322573</v>
      </c>
      <c r="D1011" s="26" t="s">
        <v>232</v>
      </c>
      <c r="E1011" s="26" t="str">
        <f aca="false">VLOOKUP(B1011,[1]Planilha8!$X$4:$Z$6629,3,0)</f>
        <v>CHI - NUCLEO ADMINISTRATIVO</v>
      </c>
      <c r="F1011" s="26" t="str">
        <f aca="false">VLOOKUP(B1011,[1]Planilha8!$X$4:$AD$6629,7,0)</f>
        <v>BOM</v>
      </c>
      <c r="G1011" s="27" t="n">
        <v>44057</v>
      </c>
      <c r="H1011" s="28" t="n">
        <v>761.72</v>
      </c>
      <c r="I1011" s="29" t="s">
        <v>23</v>
      </c>
      <c r="J1011" s="30" t="s">
        <v>153</v>
      </c>
      <c r="K1011" s="31" t="n">
        <v>2049868</v>
      </c>
      <c r="L1011" s="32" t="n">
        <v>2020001270</v>
      </c>
      <c r="M1011" s="33" t="n">
        <v>44057</v>
      </c>
      <c r="N1011" s="34" t="n">
        <v>0</v>
      </c>
      <c r="O1011" s="35" t="n">
        <v>0</v>
      </c>
      <c r="P1011" s="36" t="n">
        <v>0</v>
      </c>
      <c r="Q1011" s="37" t="n">
        <v>0</v>
      </c>
      <c r="R1011" s="38" t="n">
        <v>0</v>
      </c>
      <c r="S1011" s="39" t="n">
        <v>761.72</v>
      </c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MG1011" s="0"/>
      <c r="AMH1011" s="0"/>
      <c r="AMI1011" s="0"/>
      <c r="AMJ1011" s="0"/>
    </row>
    <row r="1012" s="4" customFormat="true" ht="35.6" hidden="false" customHeight="false" outlineLevel="0" collapsed="false">
      <c r="A1012" s="23" t="s">
        <v>21</v>
      </c>
      <c r="B1012" s="24" t="n">
        <v>12171</v>
      </c>
      <c r="C1012" s="25" t="n">
        <f aca="false">VLOOKUP(B1012,[1]Planilha8!$X$4:$Y$6629,2,0)</f>
        <v>2322574</v>
      </c>
      <c r="D1012" s="26" t="s">
        <v>232</v>
      </c>
      <c r="E1012" s="26" t="str">
        <f aca="false">VLOOKUP(B1012,[1]Planilha8!$X$4:$Z$6629,3,0)</f>
        <v>SAC</v>
      </c>
      <c r="F1012" s="26" t="str">
        <f aca="false">VLOOKUP(B1012,[1]Planilha8!$X$4:$AD$6629,7,0)</f>
        <v>BOM</v>
      </c>
      <c r="G1012" s="27" t="n">
        <v>44057</v>
      </c>
      <c r="H1012" s="28" t="n">
        <v>761.72</v>
      </c>
      <c r="I1012" s="29" t="s">
        <v>23</v>
      </c>
      <c r="J1012" s="30" t="s">
        <v>153</v>
      </c>
      <c r="K1012" s="31" t="n">
        <v>2049868</v>
      </c>
      <c r="L1012" s="32" t="n">
        <v>2020001270</v>
      </c>
      <c r="M1012" s="33" t="n">
        <v>44057</v>
      </c>
      <c r="N1012" s="34" t="n">
        <v>0</v>
      </c>
      <c r="O1012" s="35" t="n">
        <v>0</v>
      </c>
      <c r="P1012" s="36" t="n">
        <v>0</v>
      </c>
      <c r="Q1012" s="37" t="n">
        <v>0</v>
      </c>
      <c r="R1012" s="38" t="n">
        <v>0</v>
      </c>
      <c r="S1012" s="39" t="n">
        <v>761.72</v>
      </c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MG1012" s="0"/>
      <c r="AMH1012" s="0"/>
      <c r="AMI1012" s="0"/>
      <c r="AMJ1012" s="0"/>
    </row>
    <row r="1013" s="4" customFormat="true" ht="69.35" hidden="false" customHeight="false" outlineLevel="0" collapsed="false">
      <c r="A1013" s="23" t="s">
        <v>21</v>
      </c>
      <c r="B1013" s="24" t="n">
        <v>12172</v>
      </c>
      <c r="C1013" s="25" t="n">
        <f aca="false">VLOOKUP(B1013,[1]Planilha8!$X$4:$Y$6629,2,0)</f>
        <v>2322575</v>
      </c>
      <c r="D1013" s="26" t="s">
        <v>232</v>
      </c>
      <c r="E1013" s="26" t="str">
        <f aca="false">VLOOKUP(B1013,[1]Planilha8!$X$4:$Z$6629,3,0)</f>
        <v>APOIO AO DIAGNÓSTICO RECEPÇÃO</v>
      </c>
      <c r="F1013" s="26" t="str">
        <f aca="false">VLOOKUP(B1013,[1]Planilha8!$X$4:$AD$6629,7,0)</f>
        <v>BOM</v>
      </c>
      <c r="G1013" s="27" t="n">
        <v>44057</v>
      </c>
      <c r="H1013" s="28" t="n">
        <v>761.72</v>
      </c>
      <c r="I1013" s="29" t="s">
        <v>23</v>
      </c>
      <c r="J1013" s="30" t="s">
        <v>153</v>
      </c>
      <c r="K1013" s="31" t="n">
        <v>2049868</v>
      </c>
      <c r="L1013" s="32" t="n">
        <v>2020001270</v>
      </c>
      <c r="M1013" s="33" t="n">
        <v>44057</v>
      </c>
      <c r="N1013" s="34" t="n">
        <v>0</v>
      </c>
      <c r="O1013" s="35" t="n">
        <v>0</v>
      </c>
      <c r="P1013" s="36" t="n">
        <v>0</v>
      </c>
      <c r="Q1013" s="37" t="n">
        <v>0</v>
      </c>
      <c r="R1013" s="38" t="n">
        <v>0</v>
      </c>
      <c r="S1013" s="39" t="n">
        <v>761.72</v>
      </c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MG1013" s="0"/>
      <c r="AMH1013" s="0"/>
      <c r="AMI1013" s="0"/>
      <c r="AMJ1013" s="0"/>
    </row>
    <row r="1014" s="4" customFormat="true" ht="58.1" hidden="false" customHeight="false" outlineLevel="0" collapsed="false">
      <c r="A1014" s="23" t="s">
        <v>21</v>
      </c>
      <c r="B1014" s="24" t="n">
        <v>12173</v>
      </c>
      <c r="C1014" s="25" t="n">
        <f aca="false">VLOOKUP(B1014,[1]Planilha8!$X$4:$Y$6629,2,0)</f>
        <v>2322579</v>
      </c>
      <c r="D1014" s="26" t="s">
        <v>232</v>
      </c>
      <c r="E1014" s="26" t="str">
        <f aca="false">VLOOKUP(B1014,[1]Planilha8!$X$4:$Z$6629,3,0)</f>
        <v>UNIDADE COLETORA DE SANGUE</v>
      </c>
      <c r="F1014" s="26" t="str">
        <f aca="false">VLOOKUP(B1014,[1]Planilha8!$X$4:$AD$6629,7,0)</f>
        <v>BOM</v>
      </c>
      <c r="G1014" s="27" t="n">
        <v>44057</v>
      </c>
      <c r="H1014" s="28" t="n">
        <v>761.72</v>
      </c>
      <c r="I1014" s="29" t="s">
        <v>23</v>
      </c>
      <c r="J1014" s="30" t="s">
        <v>153</v>
      </c>
      <c r="K1014" s="31" t="n">
        <v>2049868</v>
      </c>
      <c r="L1014" s="32" t="n">
        <v>2020001270</v>
      </c>
      <c r="M1014" s="33" t="n">
        <v>44057</v>
      </c>
      <c r="N1014" s="34" t="n">
        <v>0</v>
      </c>
      <c r="O1014" s="35" t="n">
        <v>0</v>
      </c>
      <c r="P1014" s="36" t="n">
        <v>0</v>
      </c>
      <c r="Q1014" s="37" t="n">
        <v>0</v>
      </c>
      <c r="R1014" s="38" t="n">
        <v>0</v>
      </c>
      <c r="S1014" s="39" t="n">
        <v>761.72</v>
      </c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MG1014" s="0"/>
      <c r="AMH1014" s="0"/>
      <c r="AMI1014" s="0"/>
      <c r="AMJ1014" s="0"/>
    </row>
    <row r="1015" s="4" customFormat="true" ht="35.6" hidden="false" customHeight="false" outlineLevel="0" collapsed="false">
      <c r="A1015" s="23" t="s">
        <v>21</v>
      </c>
      <c r="B1015" s="24" t="n">
        <v>12174</v>
      </c>
      <c r="C1015" s="25" t="n">
        <f aca="false">VLOOKUP(B1015,[1]Planilha8!$X$4:$Y$6629,2,0)</f>
        <v>2322577</v>
      </c>
      <c r="D1015" s="26" t="s">
        <v>232</v>
      </c>
      <c r="E1015" s="26" t="str">
        <f aca="false">VLOOKUP(B1015,[1]Planilha8!$X$4:$Z$6629,3,0)</f>
        <v>ALMOXARIFADO</v>
      </c>
      <c r="F1015" s="26" t="str">
        <f aca="false">VLOOKUP(B1015,[1]Planilha8!$X$4:$AD$6629,7,0)</f>
        <v>BOM</v>
      </c>
      <c r="G1015" s="27" t="n">
        <v>44057</v>
      </c>
      <c r="H1015" s="28" t="n">
        <v>761.72</v>
      </c>
      <c r="I1015" s="29" t="s">
        <v>23</v>
      </c>
      <c r="J1015" s="30" t="s">
        <v>153</v>
      </c>
      <c r="K1015" s="31" t="n">
        <v>2049868</v>
      </c>
      <c r="L1015" s="32" t="n">
        <v>2020001270</v>
      </c>
      <c r="M1015" s="33" t="n">
        <v>44057</v>
      </c>
      <c r="N1015" s="34" t="n">
        <v>0</v>
      </c>
      <c r="O1015" s="35" t="n">
        <v>0</v>
      </c>
      <c r="P1015" s="36" t="n">
        <v>0</v>
      </c>
      <c r="Q1015" s="37" t="n">
        <v>0</v>
      </c>
      <c r="R1015" s="38" t="n">
        <v>0</v>
      </c>
      <c r="S1015" s="39" t="n">
        <v>761.72</v>
      </c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MG1015" s="0"/>
      <c r="AMH1015" s="0"/>
      <c r="AMI1015" s="0"/>
      <c r="AMJ1015" s="0"/>
    </row>
    <row r="1016" s="4" customFormat="true" ht="69.35" hidden="false" customHeight="false" outlineLevel="0" collapsed="false">
      <c r="A1016" s="23" t="s">
        <v>21</v>
      </c>
      <c r="B1016" s="24" t="n">
        <v>12175</v>
      </c>
      <c r="C1016" s="25" t="n">
        <f aca="false">VLOOKUP(B1016,[1]Planilha8!$X$4:$Y$6629,2,0)</f>
        <v>2322578</v>
      </c>
      <c r="D1016" s="26" t="s">
        <v>232</v>
      </c>
      <c r="E1016" s="26" t="str">
        <f aca="false">VLOOKUP(B1016,[1]Planilha8!$X$4:$Z$6629,3,0)</f>
        <v>GERÊNCIA MANUTENÇÃO PREDIAL</v>
      </c>
      <c r="F1016" s="26" t="str">
        <f aca="false">VLOOKUP(B1016,[1]Planilha8!$X$4:$AD$6629,7,0)</f>
        <v>BOM</v>
      </c>
      <c r="G1016" s="27" t="n">
        <v>44057</v>
      </c>
      <c r="H1016" s="28" t="n">
        <v>761.72</v>
      </c>
      <c r="I1016" s="29" t="s">
        <v>23</v>
      </c>
      <c r="J1016" s="30" t="s">
        <v>153</v>
      </c>
      <c r="K1016" s="31" t="n">
        <v>2049868</v>
      </c>
      <c r="L1016" s="32" t="n">
        <v>2020001270</v>
      </c>
      <c r="M1016" s="33" t="n">
        <v>44057</v>
      </c>
      <c r="N1016" s="34" t="n">
        <v>0</v>
      </c>
      <c r="O1016" s="35" t="n">
        <v>0</v>
      </c>
      <c r="P1016" s="36" t="n">
        <v>0</v>
      </c>
      <c r="Q1016" s="37" t="n">
        <v>0</v>
      </c>
      <c r="R1016" s="38" t="n">
        <v>0</v>
      </c>
      <c r="S1016" s="39" t="n">
        <v>761.72</v>
      </c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MG1016" s="0"/>
      <c r="AMH1016" s="0"/>
      <c r="AMI1016" s="0"/>
      <c r="AMJ1016" s="0"/>
    </row>
    <row r="1017" s="4" customFormat="true" ht="69.35" hidden="false" customHeight="false" outlineLevel="0" collapsed="false">
      <c r="A1017" s="23" t="s">
        <v>21</v>
      </c>
      <c r="B1017" s="24" t="n">
        <v>12176</v>
      </c>
      <c r="C1017" s="25" t="n">
        <f aca="false">VLOOKUP(B1017,[1]Planilha8!$X$4:$Y$6629,2,0)</f>
        <v>2322579</v>
      </c>
      <c r="D1017" s="26" t="s">
        <v>232</v>
      </c>
      <c r="E1017" s="26" t="str">
        <f aca="false">VLOOKUP(B1017,[1]Planilha8!$X$4:$Z$6629,3,0)</f>
        <v>APOIO AO DIAGNÓSTICO RECEPÇÃO</v>
      </c>
      <c r="F1017" s="26" t="str">
        <f aca="false">VLOOKUP(B1017,[1]Planilha8!$X$4:$AD$6629,7,0)</f>
        <v>BOM</v>
      </c>
      <c r="G1017" s="27" t="n">
        <v>44057</v>
      </c>
      <c r="H1017" s="28" t="n">
        <v>761.72</v>
      </c>
      <c r="I1017" s="29" t="s">
        <v>23</v>
      </c>
      <c r="J1017" s="30" t="s">
        <v>153</v>
      </c>
      <c r="K1017" s="31" t="n">
        <v>2049868</v>
      </c>
      <c r="L1017" s="32" t="n">
        <v>2020001270</v>
      </c>
      <c r="M1017" s="33" t="n">
        <v>44057</v>
      </c>
      <c r="N1017" s="34" t="n">
        <v>0</v>
      </c>
      <c r="O1017" s="35" t="n">
        <v>0</v>
      </c>
      <c r="P1017" s="36" t="n">
        <v>0</v>
      </c>
      <c r="Q1017" s="37" t="n">
        <v>0</v>
      </c>
      <c r="R1017" s="38" t="n">
        <v>0</v>
      </c>
      <c r="S1017" s="39" t="n">
        <v>761.72</v>
      </c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MG1017" s="0"/>
      <c r="AMH1017" s="0"/>
      <c r="AMI1017" s="0"/>
      <c r="AMJ1017" s="0"/>
    </row>
    <row r="1018" s="4" customFormat="true" ht="58.1" hidden="false" customHeight="false" outlineLevel="0" collapsed="false">
      <c r="A1018" s="23" t="s">
        <v>21</v>
      </c>
      <c r="B1018" s="24" t="n">
        <v>12177</v>
      </c>
      <c r="C1018" s="25" t="n">
        <f aca="false">VLOOKUP(B1018,[1]Planilha8!$X$4:$Y$6629,2,0)</f>
        <v>2322580</v>
      </c>
      <c r="D1018" s="26" t="s">
        <v>232</v>
      </c>
      <c r="E1018" s="26" t="str">
        <f aca="false">VLOOKUP(B1018,[1]Planilha8!$X$4:$Z$6629,3,0)</f>
        <v>REABILITAÇÃO E FISIOTERAPIA</v>
      </c>
      <c r="F1018" s="26" t="str">
        <f aca="false">VLOOKUP(B1018,[1]Planilha8!$X$4:$AD$6629,7,0)</f>
        <v>BOM</v>
      </c>
      <c r="G1018" s="27" t="n">
        <v>44057</v>
      </c>
      <c r="H1018" s="28" t="n">
        <v>761.72</v>
      </c>
      <c r="I1018" s="29" t="s">
        <v>23</v>
      </c>
      <c r="J1018" s="30" t="s">
        <v>153</v>
      </c>
      <c r="K1018" s="31" t="n">
        <v>2049868</v>
      </c>
      <c r="L1018" s="32" t="n">
        <v>2020001270</v>
      </c>
      <c r="M1018" s="33" t="n">
        <v>44057</v>
      </c>
      <c r="N1018" s="34" t="n">
        <v>0</v>
      </c>
      <c r="O1018" s="35" t="n">
        <v>0</v>
      </c>
      <c r="P1018" s="36" t="n">
        <v>0</v>
      </c>
      <c r="Q1018" s="37" t="n">
        <v>0</v>
      </c>
      <c r="R1018" s="38" t="n">
        <v>0</v>
      </c>
      <c r="S1018" s="39" t="n">
        <v>761.72</v>
      </c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MG1018" s="0"/>
      <c r="AMH1018" s="0"/>
      <c r="AMI1018" s="0"/>
      <c r="AMJ1018" s="0"/>
    </row>
    <row r="1019" s="4" customFormat="true" ht="80.6" hidden="false" customHeight="false" outlineLevel="0" collapsed="false">
      <c r="A1019" s="23" t="s">
        <v>21</v>
      </c>
      <c r="B1019" s="24" t="n">
        <v>12178</v>
      </c>
      <c r="C1019" s="25" t="n">
        <f aca="false">VLOOKUP(B1019,[1]Planilha8!$X$4:$Y$6629,2,0)</f>
        <v>2322581</v>
      </c>
      <c r="D1019" s="26" t="s">
        <v>232</v>
      </c>
      <c r="E1019" s="26" t="str">
        <f aca="false">VLOOKUP(B1019,[1]Planilha8!$X$4:$Z$6629,3,0)</f>
        <v>AMBULATÓRIO – RECEPÇÃO GUICHÊ 01</v>
      </c>
      <c r="F1019" s="26" t="str">
        <f aca="false">VLOOKUP(B1019,[1]Planilha8!$X$4:$AD$6629,7,0)</f>
        <v>BOM</v>
      </c>
      <c r="G1019" s="27" t="n">
        <v>44057</v>
      </c>
      <c r="H1019" s="28" t="n">
        <v>761.72</v>
      </c>
      <c r="I1019" s="29" t="s">
        <v>23</v>
      </c>
      <c r="J1019" s="30" t="s">
        <v>153</v>
      </c>
      <c r="K1019" s="31" t="n">
        <v>2049868</v>
      </c>
      <c r="L1019" s="32" t="n">
        <v>2020001270</v>
      </c>
      <c r="M1019" s="33" t="n">
        <v>44057</v>
      </c>
      <c r="N1019" s="34" t="n">
        <v>0</v>
      </c>
      <c r="O1019" s="35" t="n">
        <v>0</v>
      </c>
      <c r="P1019" s="36" t="n">
        <v>0</v>
      </c>
      <c r="Q1019" s="37" t="n">
        <v>0</v>
      </c>
      <c r="R1019" s="38" t="n">
        <v>0</v>
      </c>
      <c r="S1019" s="39" t="n">
        <v>761.72</v>
      </c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MG1019" s="0"/>
      <c r="AMH1019" s="0"/>
      <c r="AMI1019" s="0"/>
      <c r="AMJ1019" s="0"/>
    </row>
    <row r="1020" s="4" customFormat="true" ht="35.6" hidden="false" customHeight="false" outlineLevel="0" collapsed="false">
      <c r="A1020" s="23" t="s">
        <v>21</v>
      </c>
      <c r="B1020" s="24" t="n">
        <v>12179</v>
      </c>
      <c r="C1020" s="25" t="n">
        <f aca="false">VLOOKUP(B1020,[1]Planilha8!$X$4:$Y$6629,2,0)</f>
        <v>2322582</v>
      </c>
      <c r="D1020" s="26" t="s">
        <v>232</v>
      </c>
      <c r="E1020" s="26" t="str">
        <f aca="false">VLOOKUP(B1020,[1]Planilha8!$X$4:$Z$6629,3,0)</f>
        <v>ENGENHARIA CLINICA</v>
      </c>
      <c r="F1020" s="26" t="str">
        <f aca="false">VLOOKUP(B1020,[1]Planilha8!$X$4:$AD$6629,7,0)</f>
        <v>BOM</v>
      </c>
      <c r="G1020" s="27" t="n">
        <v>44057</v>
      </c>
      <c r="H1020" s="28" t="n">
        <v>761.72</v>
      </c>
      <c r="I1020" s="29" t="s">
        <v>23</v>
      </c>
      <c r="J1020" s="30" t="s">
        <v>153</v>
      </c>
      <c r="K1020" s="31" t="n">
        <v>2049868</v>
      </c>
      <c r="L1020" s="32" t="n">
        <v>2020001270</v>
      </c>
      <c r="M1020" s="33" t="n">
        <v>44057</v>
      </c>
      <c r="N1020" s="34" t="n">
        <v>0</v>
      </c>
      <c r="O1020" s="35" t="n">
        <v>0</v>
      </c>
      <c r="P1020" s="36" t="n">
        <v>0</v>
      </c>
      <c r="Q1020" s="37" t="n">
        <v>0</v>
      </c>
      <c r="R1020" s="38" t="n">
        <v>0</v>
      </c>
      <c r="S1020" s="39" t="n">
        <v>761.72</v>
      </c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MG1020" s="0"/>
      <c r="AMH1020" s="0"/>
      <c r="AMI1020" s="0"/>
      <c r="AMJ1020" s="0"/>
    </row>
    <row r="1021" s="4" customFormat="true" ht="35.6" hidden="false" customHeight="false" outlineLevel="0" collapsed="false">
      <c r="A1021" s="23" t="s">
        <v>21</v>
      </c>
      <c r="B1021" s="24" t="n">
        <v>12180</v>
      </c>
      <c r="C1021" s="25" t="n">
        <f aca="false">VLOOKUP(B1021,[1]Planilha8!$X$4:$Y$6629,2,0)</f>
        <v>2322583</v>
      </c>
      <c r="D1021" s="26" t="s">
        <v>232</v>
      </c>
      <c r="E1021" s="26" t="str">
        <f aca="false">VLOOKUP(B1021,[1]Planilha8!$X$4:$Z$6629,3,0)</f>
        <v>ALMOXARIFADO</v>
      </c>
      <c r="F1021" s="26" t="str">
        <f aca="false">VLOOKUP(B1021,[1]Planilha8!$X$4:$AD$6629,7,0)</f>
        <v>BOM</v>
      </c>
      <c r="G1021" s="27" t="n">
        <v>44057</v>
      </c>
      <c r="H1021" s="28" t="n">
        <v>761.72</v>
      </c>
      <c r="I1021" s="29" t="s">
        <v>23</v>
      </c>
      <c r="J1021" s="30" t="s">
        <v>153</v>
      </c>
      <c r="K1021" s="31" t="n">
        <v>2049868</v>
      </c>
      <c r="L1021" s="32" t="n">
        <v>2020001270</v>
      </c>
      <c r="M1021" s="33" t="n">
        <v>44057</v>
      </c>
      <c r="N1021" s="34" t="n">
        <v>0</v>
      </c>
      <c r="O1021" s="35" t="n">
        <v>0</v>
      </c>
      <c r="P1021" s="36" t="n">
        <v>0</v>
      </c>
      <c r="Q1021" s="37" t="n">
        <v>0</v>
      </c>
      <c r="R1021" s="38" t="n">
        <v>0</v>
      </c>
      <c r="S1021" s="39" t="n">
        <v>761.72</v>
      </c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MG1021" s="0"/>
      <c r="AMH1021" s="0"/>
      <c r="AMI1021" s="0"/>
      <c r="AMJ1021" s="0"/>
    </row>
    <row r="1022" s="4" customFormat="true" ht="35.6" hidden="false" customHeight="false" outlineLevel="0" collapsed="false">
      <c r="A1022" s="23" t="s">
        <v>21</v>
      </c>
      <c r="B1022" s="24" t="n">
        <v>12181</v>
      </c>
      <c r="C1022" s="25" t="n">
        <f aca="false">VLOOKUP(B1022,[1]Planilha8!$X$4:$Y$6629,2,0)</f>
        <v>2322584</v>
      </c>
      <c r="D1022" s="26" t="s">
        <v>232</v>
      </c>
      <c r="E1022" s="26" t="str">
        <f aca="false">VLOOKUP(B1022,[1]Planilha8!$X$4:$Z$6629,3,0)</f>
        <v>ENGENHARIA CLINICA</v>
      </c>
      <c r="F1022" s="26" t="str">
        <f aca="false">VLOOKUP(B1022,[1]Planilha8!$X$4:$AD$6629,7,0)</f>
        <v>BOM</v>
      </c>
      <c r="G1022" s="27" t="n">
        <v>44057</v>
      </c>
      <c r="H1022" s="28" t="n">
        <v>761.72</v>
      </c>
      <c r="I1022" s="29" t="s">
        <v>23</v>
      </c>
      <c r="J1022" s="30" t="s">
        <v>153</v>
      </c>
      <c r="K1022" s="31" t="n">
        <v>2049868</v>
      </c>
      <c r="L1022" s="32" t="n">
        <v>2020001270</v>
      </c>
      <c r="M1022" s="33" t="n">
        <v>44057</v>
      </c>
      <c r="N1022" s="34" t="n">
        <v>0</v>
      </c>
      <c r="O1022" s="35" t="n">
        <v>0</v>
      </c>
      <c r="P1022" s="36" t="n">
        <v>0</v>
      </c>
      <c r="Q1022" s="37" t="n">
        <v>0</v>
      </c>
      <c r="R1022" s="38" t="n">
        <v>0</v>
      </c>
      <c r="S1022" s="39" t="n">
        <v>761.72</v>
      </c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MG1022" s="0"/>
      <c r="AMH1022" s="0"/>
      <c r="AMI1022" s="0"/>
      <c r="AMJ1022" s="0"/>
    </row>
    <row r="1023" s="4" customFormat="true" ht="35.6" hidden="false" customHeight="false" outlineLevel="0" collapsed="false">
      <c r="A1023" s="23" t="s">
        <v>21</v>
      </c>
      <c r="B1023" s="24" t="n">
        <v>12182</v>
      </c>
      <c r="C1023" s="25" t="n">
        <f aca="false">VLOOKUP(B1023,[1]Planilha8!$X$4:$Y$6629,2,0)</f>
        <v>2322585</v>
      </c>
      <c r="D1023" s="26" t="s">
        <v>232</v>
      </c>
      <c r="E1023" s="26" t="str">
        <f aca="false">VLOOKUP(B1023,[1]Planilha8!$X$4:$Z$6629,3,0)</f>
        <v>NUTRIÇÃO</v>
      </c>
      <c r="F1023" s="26" t="str">
        <f aca="false">VLOOKUP(B1023,[1]Planilha8!$X$4:$AD$6629,7,0)</f>
        <v>BOM</v>
      </c>
      <c r="G1023" s="27" t="n">
        <v>44057</v>
      </c>
      <c r="H1023" s="28" t="n">
        <v>761.72</v>
      </c>
      <c r="I1023" s="29" t="s">
        <v>23</v>
      </c>
      <c r="J1023" s="30" t="s">
        <v>153</v>
      </c>
      <c r="K1023" s="31" t="n">
        <v>2049868</v>
      </c>
      <c r="L1023" s="32" t="n">
        <v>2020001270</v>
      </c>
      <c r="M1023" s="33" t="n">
        <v>44057</v>
      </c>
      <c r="N1023" s="34" t="n">
        <v>0</v>
      </c>
      <c r="O1023" s="35" t="n">
        <v>0</v>
      </c>
      <c r="P1023" s="36" t="n">
        <v>0</v>
      </c>
      <c r="Q1023" s="37" t="n">
        <v>0</v>
      </c>
      <c r="R1023" s="38" t="n">
        <v>0</v>
      </c>
      <c r="S1023" s="39" t="n">
        <v>761.72</v>
      </c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MG1023" s="0"/>
      <c r="AMH1023" s="0"/>
      <c r="AMI1023" s="0"/>
      <c r="AMJ1023" s="0"/>
    </row>
    <row r="1024" s="4" customFormat="true" ht="35.6" hidden="false" customHeight="false" outlineLevel="0" collapsed="false">
      <c r="A1024" s="23" t="s">
        <v>21</v>
      </c>
      <c r="B1024" s="24" t="n">
        <v>12183</v>
      </c>
      <c r="C1024" s="25" t="n">
        <f aca="false">VLOOKUP(B1024,[1]Planilha8!$X$4:$Y$6629,2,0)</f>
        <v>2322586</v>
      </c>
      <c r="D1024" s="26" t="s">
        <v>232</v>
      </c>
      <c r="E1024" s="26" t="str">
        <f aca="false">VLOOKUP(B1024,[1]Planilha8!$X$4:$Z$6629,3,0)</f>
        <v>ALMOXARIFADO</v>
      </c>
      <c r="F1024" s="26" t="str">
        <f aca="false">VLOOKUP(B1024,[1]Planilha8!$X$4:$AD$6629,7,0)</f>
        <v>BOM</v>
      </c>
      <c r="G1024" s="27" t="n">
        <v>44057</v>
      </c>
      <c r="H1024" s="28" t="n">
        <v>761.72</v>
      </c>
      <c r="I1024" s="29" t="s">
        <v>23</v>
      </c>
      <c r="J1024" s="30" t="s">
        <v>153</v>
      </c>
      <c r="K1024" s="31" t="n">
        <v>2049868</v>
      </c>
      <c r="L1024" s="32" t="n">
        <v>2020001270</v>
      </c>
      <c r="M1024" s="33" t="n">
        <v>44057</v>
      </c>
      <c r="N1024" s="34" t="n">
        <v>0</v>
      </c>
      <c r="O1024" s="35" t="n">
        <v>0</v>
      </c>
      <c r="P1024" s="36" t="n">
        <v>0</v>
      </c>
      <c r="Q1024" s="37" t="n">
        <v>0</v>
      </c>
      <c r="R1024" s="38" t="n">
        <v>0</v>
      </c>
      <c r="S1024" s="39" t="n">
        <v>761.72</v>
      </c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MG1024" s="0"/>
      <c r="AMH1024" s="0"/>
      <c r="AMI1024" s="0"/>
      <c r="AMJ1024" s="0"/>
    </row>
    <row r="1025" s="4" customFormat="true" ht="35.6" hidden="false" customHeight="false" outlineLevel="0" collapsed="false">
      <c r="A1025" s="23" t="s">
        <v>21</v>
      </c>
      <c r="B1025" s="24" t="n">
        <v>12184</v>
      </c>
      <c r="C1025" s="25" t="n">
        <f aca="false">VLOOKUP(B1025,[1]Planilha8!$X$4:$Y$6629,2,0)</f>
        <v>2322587</v>
      </c>
      <c r="D1025" s="26" t="s">
        <v>232</v>
      </c>
      <c r="E1025" s="26" t="str">
        <f aca="false">VLOOKUP(B1025,[1]Planilha8!$X$4:$Z$6629,3,0)</f>
        <v>SESMT -GERENCIA</v>
      </c>
      <c r="F1025" s="26" t="str">
        <f aca="false">VLOOKUP(B1025,[1]Planilha8!$X$4:$AD$6629,7,0)</f>
        <v>BOM</v>
      </c>
      <c r="G1025" s="27" t="n">
        <v>44057</v>
      </c>
      <c r="H1025" s="28" t="n">
        <v>761.72</v>
      </c>
      <c r="I1025" s="29" t="s">
        <v>23</v>
      </c>
      <c r="J1025" s="30" t="s">
        <v>153</v>
      </c>
      <c r="K1025" s="31" t="n">
        <v>2049868</v>
      </c>
      <c r="L1025" s="32" t="n">
        <v>2020001270</v>
      </c>
      <c r="M1025" s="33" t="n">
        <v>44057</v>
      </c>
      <c r="N1025" s="34" t="n">
        <v>0</v>
      </c>
      <c r="O1025" s="35" t="n">
        <v>0</v>
      </c>
      <c r="P1025" s="36" t="n">
        <v>0</v>
      </c>
      <c r="Q1025" s="37" t="n">
        <v>0</v>
      </c>
      <c r="R1025" s="38" t="n">
        <v>0</v>
      </c>
      <c r="S1025" s="39" t="n">
        <v>761.72</v>
      </c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MG1025" s="0"/>
      <c r="AMH1025" s="0"/>
      <c r="AMI1025" s="0"/>
      <c r="AMJ1025" s="0"/>
    </row>
    <row r="1026" s="4" customFormat="true" ht="35.6" hidden="false" customHeight="false" outlineLevel="0" collapsed="false">
      <c r="A1026" s="23" t="s">
        <v>21</v>
      </c>
      <c r="B1026" s="24" t="n">
        <v>12185</v>
      </c>
      <c r="C1026" s="25" t="n">
        <f aca="false">VLOOKUP(B1026,[1]Planilha8!$X$4:$Y$6629,2,0)</f>
        <v>2322588</v>
      </c>
      <c r="D1026" s="26" t="s">
        <v>232</v>
      </c>
      <c r="E1026" s="26" t="str">
        <f aca="false">VLOOKUP(B1026,[1]Planilha8!$X$4:$Z$6629,3,0)</f>
        <v>ALMOXARIFADO</v>
      </c>
      <c r="F1026" s="26" t="str">
        <f aca="false">VLOOKUP(B1026,[1]Planilha8!$X$4:$AD$6629,7,0)</f>
        <v>BOM</v>
      </c>
      <c r="G1026" s="27" t="n">
        <v>44057</v>
      </c>
      <c r="H1026" s="28" t="n">
        <v>761.72</v>
      </c>
      <c r="I1026" s="29" t="s">
        <v>23</v>
      </c>
      <c r="J1026" s="30" t="s">
        <v>153</v>
      </c>
      <c r="K1026" s="31" t="n">
        <v>2049868</v>
      </c>
      <c r="L1026" s="32" t="n">
        <v>2020001270</v>
      </c>
      <c r="M1026" s="33" t="n">
        <v>44057</v>
      </c>
      <c r="N1026" s="34" t="n">
        <v>0</v>
      </c>
      <c r="O1026" s="35" t="n">
        <v>0</v>
      </c>
      <c r="P1026" s="36" t="n">
        <v>0</v>
      </c>
      <c r="Q1026" s="37" t="n">
        <v>0</v>
      </c>
      <c r="R1026" s="38" t="n">
        <v>0</v>
      </c>
      <c r="S1026" s="39" t="n">
        <v>761.72</v>
      </c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MG1026" s="0"/>
      <c r="AMH1026" s="0"/>
      <c r="AMI1026" s="0"/>
      <c r="AMJ1026" s="0"/>
    </row>
    <row r="1027" s="4" customFormat="true" ht="46.85" hidden="false" customHeight="false" outlineLevel="0" collapsed="false">
      <c r="A1027" s="23" t="s">
        <v>21</v>
      </c>
      <c r="B1027" s="24" t="n">
        <v>12186</v>
      </c>
      <c r="C1027" s="25" t="n">
        <f aca="false">VLOOKUP(B1027,[1]Planilha8!$X$4:$Y$6629,2,0)</f>
        <v>2322589</v>
      </c>
      <c r="D1027" s="26" t="s">
        <v>232</v>
      </c>
      <c r="E1027" s="26" t="str">
        <f aca="false">VLOOKUP(B1027,[1]Planilha8!$X$4:$Z$6629,3,0)</f>
        <v>EQUIPE MULTIPROFISSIONAL</v>
      </c>
      <c r="F1027" s="26" t="str">
        <f aca="false">VLOOKUP(B1027,[1]Planilha8!$X$4:$AD$6629,7,0)</f>
        <v>BOM</v>
      </c>
      <c r="G1027" s="27" t="n">
        <v>44057</v>
      </c>
      <c r="H1027" s="28" t="n">
        <v>761.72</v>
      </c>
      <c r="I1027" s="29" t="s">
        <v>23</v>
      </c>
      <c r="J1027" s="30" t="s">
        <v>153</v>
      </c>
      <c r="K1027" s="31" t="n">
        <v>2049868</v>
      </c>
      <c r="L1027" s="32" t="n">
        <v>2020001270</v>
      </c>
      <c r="M1027" s="33" t="n">
        <v>44057</v>
      </c>
      <c r="N1027" s="34" t="n">
        <v>0</v>
      </c>
      <c r="O1027" s="35" t="n">
        <v>0</v>
      </c>
      <c r="P1027" s="36" t="n">
        <v>0</v>
      </c>
      <c r="Q1027" s="37" t="n">
        <v>0</v>
      </c>
      <c r="R1027" s="38" t="n">
        <v>0</v>
      </c>
      <c r="S1027" s="39" t="n">
        <v>761.72</v>
      </c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MG1027" s="0"/>
      <c r="AMH1027" s="0"/>
      <c r="AMI1027" s="0"/>
      <c r="AMJ1027" s="0"/>
    </row>
    <row r="1028" s="4" customFormat="true" ht="35.6" hidden="false" customHeight="false" outlineLevel="0" collapsed="false">
      <c r="A1028" s="23" t="s">
        <v>21</v>
      </c>
      <c r="B1028" s="24" t="n">
        <v>12187</v>
      </c>
      <c r="C1028" s="25" t="n">
        <f aca="false">VLOOKUP(B1028,[1]Planilha8!$X$4:$Y$6629,2,0)</f>
        <v>2322590</v>
      </c>
      <c r="D1028" s="26" t="s">
        <v>232</v>
      </c>
      <c r="E1028" s="26" t="str">
        <f aca="false">VLOOKUP(B1028,[1]Planilha8!$X$4:$Z$6629,3,0)</f>
        <v>NUTRIÇÃO</v>
      </c>
      <c r="F1028" s="26" t="str">
        <f aca="false">VLOOKUP(B1028,[1]Planilha8!$X$4:$AD$6629,7,0)</f>
        <v>BOM</v>
      </c>
      <c r="G1028" s="27" t="n">
        <v>44057</v>
      </c>
      <c r="H1028" s="28" t="n">
        <v>761.72</v>
      </c>
      <c r="I1028" s="29" t="s">
        <v>23</v>
      </c>
      <c r="J1028" s="30" t="s">
        <v>153</v>
      </c>
      <c r="K1028" s="31" t="n">
        <v>2049868</v>
      </c>
      <c r="L1028" s="32" t="n">
        <v>2020001270</v>
      </c>
      <c r="M1028" s="33" t="n">
        <v>44057</v>
      </c>
      <c r="N1028" s="34" t="n">
        <v>0</v>
      </c>
      <c r="O1028" s="35" t="n">
        <v>0</v>
      </c>
      <c r="P1028" s="36" t="n">
        <v>0</v>
      </c>
      <c r="Q1028" s="37" t="n">
        <v>0</v>
      </c>
      <c r="R1028" s="38" t="n">
        <v>0</v>
      </c>
      <c r="S1028" s="39" t="n">
        <v>761.72</v>
      </c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MG1028" s="0"/>
      <c r="AMH1028" s="0"/>
      <c r="AMI1028" s="0"/>
      <c r="AMJ1028" s="0"/>
    </row>
    <row r="1029" s="4" customFormat="true" ht="46.85" hidden="false" customHeight="false" outlineLevel="0" collapsed="false">
      <c r="A1029" s="23" t="s">
        <v>21</v>
      </c>
      <c r="B1029" s="24" t="n">
        <v>12188</v>
      </c>
      <c r="C1029" s="25" t="n">
        <f aca="false">VLOOKUP(B1029,[1]Planilha8!$X$4:$Y$6629,2,0)</f>
        <v>2322591</v>
      </c>
      <c r="D1029" s="26" t="s">
        <v>232</v>
      </c>
      <c r="E1029" s="26" t="str">
        <f aca="false">VLOOKUP(B1029,[1]Planilha8!$X$4:$Z$6629,3,0)</f>
        <v>GERÊNCIA DE HOTELARIA</v>
      </c>
      <c r="F1029" s="26" t="str">
        <f aca="false">VLOOKUP(B1029,[1]Planilha8!$X$4:$AD$6629,7,0)</f>
        <v>BOM</v>
      </c>
      <c r="G1029" s="27" t="n">
        <v>44057</v>
      </c>
      <c r="H1029" s="28" t="n">
        <v>761.72</v>
      </c>
      <c r="I1029" s="29" t="s">
        <v>23</v>
      </c>
      <c r="J1029" s="30" t="s">
        <v>153</v>
      </c>
      <c r="K1029" s="31" t="n">
        <v>2049868</v>
      </c>
      <c r="L1029" s="32" t="n">
        <v>2020001270</v>
      </c>
      <c r="M1029" s="33" t="n">
        <v>44057</v>
      </c>
      <c r="N1029" s="34" t="n">
        <v>0</v>
      </c>
      <c r="O1029" s="35" t="n">
        <v>0</v>
      </c>
      <c r="P1029" s="36" t="n">
        <v>0</v>
      </c>
      <c r="Q1029" s="37" t="n">
        <v>0</v>
      </c>
      <c r="R1029" s="38" t="n">
        <v>0</v>
      </c>
      <c r="S1029" s="39" t="n">
        <v>761.72</v>
      </c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MG1029" s="0"/>
      <c r="AMH1029" s="0"/>
      <c r="AMI1029" s="0"/>
      <c r="AMJ1029" s="0"/>
    </row>
    <row r="1030" s="4" customFormat="true" ht="69.35" hidden="false" customHeight="false" outlineLevel="0" collapsed="false">
      <c r="A1030" s="23" t="s">
        <v>21</v>
      </c>
      <c r="B1030" s="24" t="n">
        <v>12189</v>
      </c>
      <c r="C1030" s="25" t="n">
        <f aca="false">VLOOKUP(B1030,[1]Planilha8!$X$4:$Y$6629,2,0)</f>
        <v>2322592</v>
      </c>
      <c r="D1030" s="26" t="s">
        <v>232</v>
      </c>
      <c r="E1030" s="26" t="str">
        <f aca="false">VLOOKUP(B1030,[1]Planilha8!$X$4:$Z$6629,3,0)</f>
        <v>BANCO DE SANGUE  -TRIAGEM</v>
      </c>
      <c r="F1030" s="26" t="str">
        <f aca="false">VLOOKUP(B1030,[1]Planilha8!$X$4:$AD$6629,7,0)</f>
        <v>BOM</v>
      </c>
      <c r="G1030" s="27" t="n">
        <v>44057</v>
      </c>
      <c r="H1030" s="28" t="n">
        <v>761.72</v>
      </c>
      <c r="I1030" s="29" t="s">
        <v>23</v>
      </c>
      <c r="J1030" s="30" t="s">
        <v>153</v>
      </c>
      <c r="K1030" s="31" t="n">
        <v>2049868</v>
      </c>
      <c r="L1030" s="32" t="n">
        <v>2020001270</v>
      </c>
      <c r="M1030" s="33" t="n">
        <v>44057</v>
      </c>
      <c r="N1030" s="34" t="n">
        <v>0</v>
      </c>
      <c r="O1030" s="35" t="n">
        <v>0</v>
      </c>
      <c r="P1030" s="36" t="n">
        <v>0</v>
      </c>
      <c r="Q1030" s="37" t="n">
        <v>0</v>
      </c>
      <c r="R1030" s="38" t="n">
        <v>0</v>
      </c>
      <c r="S1030" s="39" t="n">
        <v>761.72</v>
      </c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MG1030" s="0"/>
      <c r="AMH1030" s="0"/>
      <c r="AMI1030" s="0"/>
      <c r="AMJ1030" s="0"/>
    </row>
    <row r="1031" s="4" customFormat="true" ht="69.35" hidden="false" customHeight="false" outlineLevel="0" collapsed="false">
      <c r="A1031" s="23" t="s">
        <v>21</v>
      </c>
      <c r="B1031" s="24" t="n">
        <v>12190</v>
      </c>
      <c r="C1031" s="25" t="n">
        <f aca="false">VLOOKUP(B1031,[1]Planilha8!$X$4:$Y$6629,2,0)</f>
        <v>2322593</v>
      </c>
      <c r="D1031" s="26" t="s">
        <v>232</v>
      </c>
      <c r="E1031" s="26" t="str">
        <f aca="false">VLOOKUP(B1031,[1]Planilha8!$X$4:$Z$6629,3,0)</f>
        <v>APOIO AO DIAGNÓSTICO – RECEPÇÃO</v>
      </c>
      <c r="F1031" s="26" t="str">
        <f aca="false">VLOOKUP(B1031,[1]Planilha8!$X$4:$AD$6629,7,0)</f>
        <v>BOM</v>
      </c>
      <c r="G1031" s="27" t="n">
        <v>44057</v>
      </c>
      <c r="H1031" s="28" t="n">
        <v>761.72</v>
      </c>
      <c r="I1031" s="29" t="s">
        <v>23</v>
      </c>
      <c r="J1031" s="30" t="s">
        <v>153</v>
      </c>
      <c r="K1031" s="31" t="n">
        <v>2049868</v>
      </c>
      <c r="L1031" s="32" t="n">
        <v>2020001270</v>
      </c>
      <c r="M1031" s="33" t="n">
        <v>44057</v>
      </c>
      <c r="N1031" s="34" t="n">
        <v>0</v>
      </c>
      <c r="O1031" s="35" t="n">
        <v>0</v>
      </c>
      <c r="P1031" s="36" t="n">
        <v>0</v>
      </c>
      <c r="Q1031" s="37" t="n">
        <v>0</v>
      </c>
      <c r="R1031" s="38" t="n">
        <v>0</v>
      </c>
      <c r="S1031" s="39" t="n">
        <v>761.72</v>
      </c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MG1031" s="0"/>
      <c r="AMH1031" s="0"/>
      <c r="AMI1031" s="0"/>
      <c r="AMJ1031" s="0"/>
    </row>
    <row r="1032" s="4" customFormat="true" ht="69.35" hidden="false" customHeight="false" outlineLevel="0" collapsed="false">
      <c r="A1032" s="23" t="s">
        <v>21</v>
      </c>
      <c r="B1032" s="24" t="n">
        <v>12191</v>
      </c>
      <c r="C1032" s="25" t="n">
        <f aca="false">VLOOKUP(B1032,[1]Planilha8!$X$4:$Y$6629,2,0)</f>
        <v>2322594</v>
      </c>
      <c r="D1032" s="26" t="s">
        <v>232</v>
      </c>
      <c r="E1032" s="26" t="str">
        <f aca="false">VLOOKUP(B1032,[1]Planilha8!$X$4:$Z$6629,3,0)</f>
        <v>GERÊNCIA MANUTENÇÃO PREDIAL</v>
      </c>
      <c r="F1032" s="26" t="str">
        <f aca="false">VLOOKUP(B1032,[1]Planilha8!$X$4:$AD$6629,7,0)</f>
        <v>BOM</v>
      </c>
      <c r="G1032" s="27" t="n">
        <v>44057</v>
      </c>
      <c r="H1032" s="28" t="n">
        <v>761.72</v>
      </c>
      <c r="I1032" s="29" t="s">
        <v>23</v>
      </c>
      <c r="J1032" s="30" t="s">
        <v>153</v>
      </c>
      <c r="K1032" s="31" t="n">
        <v>2049868</v>
      </c>
      <c r="L1032" s="32" t="n">
        <v>2020001270</v>
      </c>
      <c r="M1032" s="33" t="n">
        <v>44057</v>
      </c>
      <c r="N1032" s="34" t="n">
        <v>0</v>
      </c>
      <c r="O1032" s="35" t="n">
        <v>0</v>
      </c>
      <c r="P1032" s="36" t="n">
        <v>0</v>
      </c>
      <c r="Q1032" s="37" t="n">
        <v>0</v>
      </c>
      <c r="R1032" s="38" t="n">
        <v>0</v>
      </c>
      <c r="S1032" s="39" t="n">
        <v>761.72</v>
      </c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MG1032" s="0"/>
      <c r="AMH1032" s="0"/>
      <c r="AMI1032" s="0"/>
      <c r="AMJ1032" s="0"/>
    </row>
    <row r="1033" s="4" customFormat="true" ht="35.6" hidden="false" customHeight="false" outlineLevel="0" collapsed="false">
      <c r="A1033" s="23" t="s">
        <v>21</v>
      </c>
      <c r="B1033" s="24" t="n">
        <v>12192</v>
      </c>
      <c r="C1033" s="25" t="n">
        <f aca="false">VLOOKUP(B1033,[1]Planilha8!$X$4:$Y$6629,2,0)</f>
        <v>2322595</v>
      </c>
      <c r="D1033" s="26" t="s">
        <v>232</v>
      </c>
      <c r="E1033" s="26" t="str">
        <f aca="false">VLOOKUP(B1033,[1]Planilha8!$X$4:$Z$6629,3,0)</f>
        <v>FARMÁCIA – CAF</v>
      </c>
      <c r="F1033" s="26" t="str">
        <f aca="false">VLOOKUP(B1033,[1]Planilha8!$X$4:$AD$6629,7,0)</f>
        <v>BOM</v>
      </c>
      <c r="G1033" s="27" t="n">
        <v>44057</v>
      </c>
      <c r="H1033" s="28" t="n">
        <v>761.72</v>
      </c>
      <c r="I1033" s="29" t="s">
        <v>23</v>
      </c>
      <c r="J1033" s="30" t="s">
        <v>153</v>
      </c>
      <c r="K1033" s="31" t="n">
        <v>2049868</v>
      </c>
      <c r="L1033" s="32" t="n">
        <v>2020001270</v>
      </c>
      <c r="M1033" s="33" t="n">
        <v>44057</v>
      </c>
      <c r="N1033" s="34" t="n">
        <v>0</v>
      </c>
      <c r="O1033" s="35" t="n">
        <v>0</v>
      </c>
      <c r="P1033" s="36" t="n">
        <v>0</v>
      </c>
      <c r="Q1033" s="37" t="n">
        <v>0</v>
      </c>
      <c r="R1033" s="38" t="n">
        <v>0</v>
      </c>
      <c r="S1033" s="39" t="n">
        <v>761.72</v>
      </c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MG1033" s="0"/>
      <c r="AMH1033" s="0"/>
      <c r="AMI1033" s="0"/>
      <c r="AMJ1033" s="0"/>
    </row>
    <row r="1034" s="4" customFormat="true" ht="46.85" hidden="false" customHeight="false" outlineLevel="0" collapsed="false">
      <c r="A1034" s="23" t="s">
        <v>21</v>
      </c>
      <c r="B1034" s="24" t="n">
        <v>12193</v>
      </c>
      <c r="C1034" s="25" t="n">
        <f aca="false">VLOOKUP(B1034,[1]Planilha8!$X$4:$Y$6629,2,0)</f>
        <v>2322596</v>
      </c>
      <c r="D1034" s="26" t="s">
        <v>232</v>
      </c>
      <c r="E1034" s="26" t="str">
        <f aca="false">VLOOKUP(B1034,[1]Planilha8!$X$4:$Z$6629,3,0)</f>
        <v>DIRETORIA DE ENFERMAGEM</v>
      </c>
      <c r="F1034" s="26" t="str">
        <f aca="false">VLOOKUP(B1034,[1]Planilha8!$X$4:$AD$6629,7,0)</f>
        <v>BOM</v>
      </c>
      <c r="G1034" s="27" t="n">
        <v>44057</v>
      </c>
      <c r="H1034" s="28" t="n">
        <v>761.72</v>
      </c>
      <c r="I1034" s="29" t="s">
        <v>23</v>
      </c>
      <c r="J1034" s="30" t="s">
        <v>153</v>
      </c>
      <c r="K1034" s="31" t="n">
        <v>2049868</v>
      </c>
      <c r="L1034" s="32" t="n">
        <v>2020001270</v>
      </c>
      <c r="M1034" s="33" t="n">
        <v>44057</v>
      </c>
      <c r="N1034" s="34" t="n">
        <v>0</v>
      </c>
      <c r="O1034" s="35" t="n">
        <v>0</v>
      </c>
      <c r="P1034" s="36" t="n">
        <v>0</v>
      </c>
      <c r="Q1034" s="37" t="n">
        <v>0</v>
      </c>
      <c r="R1034" s="38" t="n">
        <v>0</v>
      </c>
      <c r="S1034" s="39" t="n">
        <v>761.72</v>
      </c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MG1034" s="0"/>
      <c r="AMH1034" s="0"/>
      <c r="AMI1034" s="0"/>
      <c r="AMJ1034" s="0"/>
    </row>
    <row r="1035" s="4" customFormat="true" ht="35.6" hidden="false" customHeight="false" outlineLevel="0" collapsed="false">
      <c r="A1035" s="23" t="s">
        <v>21</v>
      </c>
      <c r="B1035" s="24" t="n">
        <v>12194</v>
      </c>
      <c r="C1035" s="25" t="n">
        <f aca="false">VLOOKUP(B1035,[1]Planilha8!$X$4:$Y$6629,2,0)</f>
        <v>2322597</v>
      </c>
      <c r="D1035" s="26" t="s">
        <v>232</v>
      </c>
      <c r="E1035" s="26" t="str">
        <f aca="false">VLOOKUP(B1035,[1]Planilha8!$X$4:$Z$6629,3,0)</f>
        <v>FARMÁCIA – CAF</v>
      </c>
      <c r="F1035" s="26" t="str">
        <f aca="false">VLOOKUP(B1035,[1]Planilha8!$X$4:$AD$6629,7,0)</f>
        <v>BOM</v>
      </c>
      <c r="G1035" s="27" t="n">
        <v>44057</v>
      </c>
      <c r="H1035" s="28" t="n">
        <v>761.72</v>
      </c>
      <c r="I1035" s="29" t="s">
        <v>23</v>
      </c>
      <c r="J1035" s="30" t="s">
        <v>153</v>
      </c>
      <c r="K1035" s="31" t="n">
        <v>2049868</v>
      </c>
      <c r="L1035" s="32" t="n">
        <v>2020001270</v>
      </c>
      <c r="M1035" s="33" t="n">
        <v>44057</v>
      </c>
      <c r="N1035" s="34" t="n">
        <v>0</v>
      </c>
      <c r="O1035" s="35" t="n">
        <v>0</v>
      </c>
      <c r="P1035" s="36" t="n">
        <v>0</v>
      </c>
      <c r="Q1035" s="37" t="n">
        <v>0</v>
      </c>
      <c r="R1035" s="38" t="n">
        <v>0</v>
      </c>
      <c r="S1035" s="39" t="n">
        <v>761.72</v>
      </c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MG1035" s="0"/>
      <c r="AMH1035" s="0"/>
      <c r="AMI1035" s="0"/>
      <c r="AMJ1035" s="0"/>
    </row>
    <row r="1036" s="4" customFormat="true" ht="80.6" hidden="false" customHeight="false" outlineLevel="0" collapsed="false">
      <c r="A1036" s="23" t="s">
        <v>21</v>
      </c>
      <c r="B1036" s="24" t="n">
        <v>12195</v>
      </c>
      <c r="C1036" s="25" t="n">
        <f aca="false">VLOOKUP(B1036,[1]Planilha8!$X$4:$Y$6629,2,0)</f>
        <v>2322598</v>
      </c>
      <c r="D1036" s="26" t="s">
        <v>232</v>
      </c>
      <c r="E1036" s="26" t="str">
        <f aca="false">VLOOKUP(B1036,[1]Planilha8!$X$4:$Z$6629,3,0)</f>
        <v>AMBULATÓRIO – RECEPÇÃO GUICHÊ 08</v>
      </c>
      <c r="F1036" s="26" t="str">
        <f aca="false">VLOOKUP(B1036,[1]Planilha8!$X$4:$AD$6629,7,0)</f>
        <v>BOM</v>
      </c>
      <c r="G1036" s="27" t="n">
        <v>44057</v>
      </c>
      <c r="H1036" s="28" t="n">
        <v>761.72</v>
      </c>
      <c r="I1036" s="29" t="s">
        <v>23</v>
      </c>
      <c r="J1036" s="30" t="s">
        <v>153</v>
      </c>
      <c r="K1036" s="31" t="n">
        <v>2049868</v>
      </c>
      <c r="L1036" s="32" t="n">
        <v>2020001270</v>
      </c>
      <c r="M1036" s="33" t="n">
        <v>44057</v>
      </c>
      <c r="N1036" s="34" t="n">
        <v>0</v>
      </c>
      <c r="O1036" s="35" t="n">
        <v>0</v>
      </c>
      <c r="P1036" s="36" t="n">
        <v>0</v>
      </c>
      <c r="Q1036" s="37" t="n">
        <v>0</v>
      </c>
      <c r="R1036" s="38" t="n">
        <v>0</v>
      </c>
      <c r="S1036" s="39" t="n">
        <v>761.72</v>
      </c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MG1036" s="0"/>
      <c r="AMH1036" s="0"/>
      <c r="AMI1036" s="0"/>
      <c r="AMJ1036" s="0"/>
    </row>
    <row r="1037" s="4" customFormat="true" ht="35.6" hidden="false" customHeight="false" outlineLevel="0" collapsed="false">
      <c r="A1037" s="23" t="s">
        <v>21</v>
      </c>
      <c r="B1037" s="24" t="n">
        <v>12196</v>
      </c>
      <c r="C1037" s="25" t="n">
        <f aca="false">VLOOKUP(B1037,[1]Planilha8!$X$4:$Y$6629,2,0)</f>
        <v>2322599</v>
      </c>
      <c r="D1037" s="26" t="s">
        <v>232</v>
      </c>
      <c r="E1037" s="26" t="str">
        <f aca="false">VLOOKUP(B1037,[1]Planilha8!$X$4:$Z$6629,3,0)</f>
        <v>FARMÁCIA – CAF</v>
      </c>
      <c r="F1037" s="26" t="str">
        <f aca="false">VLOOKUP(B1037,[1]Planilha8!$X$4:$AD$6629,7,0)</f>
        <v>BOM</v>
      </c>
      <c r="G1037" s="27" t="n">
        <v>44057</v>
      </c>
      <c r="H1037" s="28" t="n">
        <v>761.72</v>
      </c>
      <c r="I1037" s="29" t="s">
        <v>23</v>
      </c>
      <c r="J1037" s="30" t="s">
        <v>153</v>
      </c>
      <c r="K1037" s="31" t="n">
        <v>2049868</v>
      </c>
      <c r="L1037" s="32" t="n">
        <v>2020001270</v>
      </c>
      <c r="M1037" s="33" t="n">
        <v>44057</v>
      </c>
      <c r="N1037" s="34" t="n">
        <v>0</v>
      </c>
      <c r="O1037" s="35" t="n">
        <v>0</v>
      </c>
      <c r="P1037" s="36" t="n">
        <v>0</v>
      </c>
      <c r="Q1037" s="37" t="n">
        <v>0</v>
      </c>
      <c r="R1037" s="38" t="n">
        <v>0</v>
      </c>
      <c r="S1037" s="39" t="n">
        <v>761.72</v>
      </c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MG1037" s="0"/>
      <c r="AMH1037" s="0"/>
      <c r="AMI1037" s="0"/>
      <c r="AMJ1037" s="0"/>
    </row>
    <row r="1038" s="4" customFormat="true" ht="35.6" hidden="false" customHeight="false" outlineLevel="0" collapsed="false">
      <c r="A1038" s="23" t="s">
        <v>21</v>
      </c>
      <c r="B1038" s="24" t="n">
        <v>12224</v>
      </c>
      <c r="C1038" s="25" t="n">
        <f aca="false">VLOOKUP(B1038,[1]Planilha8!$X$4:$Y$6629,2,0)</f>
        <v>2320036</v>
      </c>
      <c r="D1038" s="26" t="s">
        <v>233</v>
      </c>
      <c r="E1038" s="26" t="str">
        <f aca="false">VLOOKUP(B1038,[1]Planilha8!$X$4:$Z$6629,3,0)</f>
        <v>ALMOXARIFADO</v>
      </c>
      <c r="F1038" s="26" t="str">
        <f aca="false">VLOOKUP(B1038,[1]Planilha8!$X$4:$AD$6629,7,0)</f>
        <v>BOM</v>
      </c>
      <c r="G1038" s="27" t="n">
        <v>44112</v>
      </c>
      <c r="H1038" s="28" t="n">
        <v>170</v>
      </c>
      <c r="I1038" s="29" t="s">
        <v>23</v>
      </c>
      <c r="J1038" s="30" t="s">
        <v>234</v>
      </c>
      <c r="K1038" s="31" t="n">
        <v>1719</v>
      </c>
      <c r="L1038" s="32" t="n">
        <v>2020003765</v>
      </c>
      <c r="M1038" s="33" t="n">
        <v>44112</v>
      </c>
      <c r="N1038" s="34" t="n">
        <v>0</v>
      </c>
      <c r="O1038" s="35" t="n">
        <v>0</v>
      </c>
      <c r="P1038" s="36" t="n">
        <v>0</v>
      </c>
      <c r="Q1038" s="37" t="n">
        <v>0</v>
      </c>
      <c r="R1038" s="38" t="n">
        <v>0</v>
      </c>
      <c r="S1038" s="39" t="n">
        <v>170</v>
      </c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MG1038" s="0"/>
      <c r="AMH1038" s="0"/>
      <c r="AMI1038" s="0"/>
      <c r="AMJ1038" s="0"/>
    </row>
    <row r="1039" s="4" customFormat="true" ht="35.6" hidden="false" customHeight="false" outlineLevel="0" collapsed="false">
      <c r="A1039" s="23" t="s">
        <v>21</v>
      </c>
      <c r="B1039" s="24" t="n">
        <v>12225</v>
      </c>
      <c r="C1039" s="25" t="n">
        <f aca="false">VLOOKUP(B1039,[1]Planilha8!$X$4:$Y$6629,2,0)</f>
        <v>2320033</v>
      </c>
      <c r="D1039" s="26" t="s">
        <v>233</v>
      </c>
      <c r="E1039" s="26" t="str">
        <f aca="false">VLOOKUP(B1039,[1]Planilha8!$X$4:$Z$6629,3,0)</f>
        <v>ALMOXARIFADO</v>
      </c>
      <c r="F1039" s="26" t="str">
        <f aca="false">VLOOKUP(B1039,[1]Planilha8!$X$4:$AD$6629,7,0)</f>
        <v>BOM</v>
      </c>
      <c r="G1039" s="27" t="n">
        <v>44112</v>
      </c>
      <c r="H1039" s="28" t="n">
        <v>170</v>
      </c>
      <c r="I1039" s="29" t="s">
        <v>23</v>
      </c>
      <c r="J1039" s="30" t="s">
        <v>234</v>
      </c>
      <c r="K1039" s="31" t="n">
        <v>1719</v>
      </c>
      <c r="L1039" s="32" t="n">
        <v>2020003765</v>
      </c>
      <c r="M1039" s="33" t="n">
        <v>44112</v>
      </c>
      <c r="N1039" s="34" t="n">
        <v>0</v>
      </c>
      <c r="O1039" s="35" t="n">
        <v>0</v>
      </c>
      <c r="P1039" s="36" t="n">
        <v>0</v>
      </c>
      <c r="Q1039" s="37" t="n">
        <v>0</v>
      </c>
      <c r="R1039" s="38" t="n">
        <v>0</v>
      </c>
      <c r="S1039" s="39" t="n">
        <v>170</v>
      </c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MG1039" s="0"/>
      <c r="AMH1039" s="0"/>
      <c r="AMI1039" s="0"/>
      <c r="AMJ1039" s="0"/>
    </row>
    <row r="1040" s="4" customFormat="true" ht="35.6" hidden="false" customHeight="false" outlineLevel="0" collapsed="false">
      <c r="A1040" s="23" t="s">
        <v>21</v>
      </c>
      <c r="B1040" s="24" t="n">
        <v>12226</v>
      </c>
      <c r="C1040" s="25" t="n">
        <f aca="false">VLOOKUP(B1040,[1]Planilha8!$X$4:$Y$6629,2,0)</f>
        <v>2320035</v>
      </c>
      <c r="D1040" s="26" t="s">
        <v>233</v>
      </c>
      <c r="E1040" s="26" t="str">
        <f aca="false">VLOOKUP(B1040,[1]Planilha8!$X$4:$Z$6629,3,0)</f>
        <v>ALMOXARIFADO</v>
      </c>
      <c r="F1040" s="26" t="str">
        <f aca="false">VLOOKUP(B1040,[1]Planilha8!$X$4:$AD$6629,7,0)</f>
        <v>BOM</v>
      </c>
      <c r="G1040" s="27" t="n">
        <v>44112</v>
      </c>
      <c r="H1040" s="28" t="n">
        <v>170</v>
      </c>
      <c r="I1040" s="29" t="s">
        <v>23</v>
      </c>
      <c r="J1040" s="30" t="s">
        <v>234</v>
      </c>
      <c r="K1040" s="31" t="n">
        <v>1719</v>
      </c>
      <c r="L1040" s="32" t="n">
        <v>2020003765</v>
      </c>
      <c r="M1040" s="33" t="n">
        <v>44112</v>
      </c>
      <c r="N1040" s="34" t="n">
        <v>0</v>
      </c>
      <c r="O1040" s="35" t="n">
        <v>0</v>
      </c>
      <c r="P1040" s="36" t="n">
        <v>0</v>
      </c>
      <c r="Q1040" s="37" t="n">
        <v>0</v>
      </c>
      <c r="R1040" s="38" t="n">
        <v>0</v>
      </c>
      <c r="S1040" s="39" t="n">
        <v>170</v>
      </c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MG1040" s="0"/>
      <c r="AMH1040" s="0"/>
      <c r="AMI1040" s="0"/>
      <c r="AMJ1040" s="0"/>
    </row>
    <row r="1041" s="4" customFormat="true" ht="35.6" hidden="false" customHeight="false" outlineLevel="0" collapsed="false">
      <c r="A1041" s="23" t="s">
        <v>21</v>
      </c>
      <c r="B1041" s="24" t="n">
        <v>12227</v>
      </c>
      <c r="C1041" s="25" t="n">
        <f aca="false">VLOOKUP(B1041,[1]Planilha8!$X$4:$Y$6629,2,0)</f>
        <v>2320037</v>
      </c>
      <c r="D1041" s="26" t="s">
        <v>233</v>
      </c>
      <c r="E1041" s="26" t="str">
        <f aca="false">VLOOKUP(B1041,[1]Planilha8!$X$4:$Z$6629,3,0)</f>
        <v>ALMOXARIFADO</v>
      </c>
      <c r="F1041" s="26" t="str">
        <f aca="false">VLOOKUP(B1041,[1]Planilha8!$X$4:$AD$6629,7,0)</f>
        <v>BOM</v>
      </c>
      <c r="G1041" s="27" t="n">
        <v>44112</v>
      </c>
      <c r="H1041" s="28" t="n">
        <v>170</v>
      </c>
      <c r="I1041" s="29" t="s">
        <v>23</v>
      </c>
      <c r="J1041" s="30" t="s">
        <v>234</v>
      </c>
      <c r="K1041" s="31" t="n">
        <v>1719</v>
      </c>
      <c r="L1041" s="32" t="n">
        <v>2020003765</v>
      </c>
      <c r="M1041" s="33" t="n">
        <v>44112</v>
      </c>
      <c r="N1041" s="34" t="n">
        <v>0</v>
      </c>
      <c r="O1041" s="35" t="n">
        <v>0</v>
      </c>
      <c r="P1041" s="36" t="n">
        <v>0</v>
      </c>
      <c r="Q1041" s="37" t="n">
        <v>0</v>
      </c>
      <c r="R1041" s="38" t="n">
        <v>0</v>
      </c>
      <c r="S1041" s="39" t="n">
        <v>170</v>
      </c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MG1041" s="0"/>
      <c r="AMH1041" s="0"/>
      <c r="AMI1041" s="0"/>
      <c r="AMJ1041" s="0"/>
    </row>
    <row r="1042" s="4" customFormat="true" ht="35.6" hidden="false" customHeight="false" outlineLevel="0" collapsed="false">
      <c r="A1042" s="23" t="s">
        <v>21</v>
      </c>
      <c r="B1042" s="24" t="n">
        <v>12228</v>
      </c>
      <c r="C1042" s="25" t="n">
        <f aca="false">VLOOKUP(B1042,[1]Planilha8!$X$4:$Y$6629,2,0)</f>
        <v>2320039</v>
      </c>
      <c r="D1042" s="26" t="s">
        <v>233</v>
      </c>
      <c r="E1042" s="26" t="str">
        <f aca="false">VLOOKUP(B1042,[1]Planilha8!$X$4:$Z$6629,3,0)</f>
        <v>ALMOXARIFADO</v>
      </c>
      <c r="F1042" s="26" t="str">
        <f aca="false">VLOOKUP(B1042,[1]Planilha8!$X$4:$AD$6629,7,0)</f>
        <v>BOM</v>
      </c>
      <c r="G1042" s="27" t="n">
        <v>44112</v>
      </c>
      <c r="H1042" s="28" t="n">
        <v>170</v>
      </c>
      <c r="I1042" s="29" t="s">
        <v>23</v>
      </c>
      <c r="J1042" s="30" t="s">
        <v>234</v>
      </c>
      <c r="K1042" s="31" t="n">
        <v>1719</v>
      </c>
      <c r="L1042" s="32" t="n">
        <v>2020003765</v>
      </c>
      <c r="M1042" s="33" t="n">
        <v>44112</v>
      </c>
      <c r="N1042" s="34" t="n">
        <v>0</v>
      </c>
      <c r="O1042" s="35" t="n">
        <v>0</v>
      </c>
      <c r="P1042" s="36" t="n">
        <v>0</v>
      </c>
      <c r="Q1042" s="37" t="n">
        <v>0</v>
      </c>
      <c r="R1042" s="38" t="n">
        <v>0</v>
      </c>
      <c r="S1042" s="39" t="n">
        <v>170</v>
      </c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MG1042" s="0"/>
      <c r="AMH1042" s="0"/>
      <c r="AMI1042" s="0"/>
      <c r="AMJ1042" s="0"/>
    </row>
    <row r="1043" s="4" customFormat="true" ht="35.6" hidden="false" customHeight="false" outlineLevel="0" collapsed="false">
      <c r="A1043" s="23" t="s">
        <v>21</v>
      </c>
      <c r="B1043" s="24" t="n">
        <v>12229</v>
      </c>
      <c r="C1043" s="25" t="n">
        <f aca="false">VLOOKUP(B1043,[1]Planilha8!$X$4:$Y$6629,2,0)</f>
        <v>2320011</v>
      </c>
      <c r="D1043" s="26" t="s">
        <v>233</v>
      </c>
      <c r="E1043" s="26" t="str">
        <f aca="false">VLOOKUP(B1043,[1]Planilha8!$X$4:$Z$6629,3,0)</f>
        <v>ALMOXARIFADO</v>
      </c>
      <c r="F1043" s="26" t="str">
        <f aca="false">VLOOKUP(B1043,[1]Planilha8!$X$4:$AD$6629,7,0)</f>
        <v>BOM</v>
      </c>
      <c r="G1043" s="27" t="n">
        <v>44112</v>
      </c>
      <c r="H1043" s="28" t="n">
        <v>170</v>
      </c>
      <c r="I1043" s="29" t="s">
        <v>23</v>
      </c>
      <c r="J1043" s="30" t="s">
        <v>234</v>
      </c>
      <c r="K1043" s="31" t="n">
        <v>1719</v>
      </c>
      <c r="L1043" s="32" t="n">
        <v>2020003765</v>
      </c>
      <c r="M1043" s="33" t="n">
        <v>44112</v>
      </c>
      <c r="N1043" s="34" t="n">
        <v>0</v>
      </c>
      <c r="O1043" s="35" t="n">
        <v>0</v>
      </c>
      <c r="P1043" s="36" t="n">
        <v>0</v>
      </c>
      <c r="Q1043" s="37" t="n">
        <v>0</v>
      </c>
      <c r="R1043" s="38" t="n">
        <v>0</v>
      </c>
      <c r="S1043" s="39" t="n">
        <v>170</v>
      </c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MG1043" s="0"/>
      <c r="AMH1043" s="0"/>
      <c r="AMI1043" s="0"/>
      <c r="AMJ1043" s="0"/>
    </row>
    <row r="1044" s="4" customFormat="true" ht="35.6" hidden="false" customHeight="false" outlineLevel="0" collapsed="false">
      <c r="A1044" s="23" t="s">
        <v>21</v>
      </c>
      <c r="B1044" s="24" t="n">
        <v>12230</v>
      </c>
      <c r="C1044" s="25" t="n">
        <f aca="false">VLOOKUP(B1044,[1]Planilha8!$X$4:$Y$6629,2,0)</f>
        <v>2320026</v>
      </c>
      <c r="D1044" s="26" t="s">
        <v>233</v>
      </c>
      <c r="E1044" s="26" t="str">
        <f aca="false">VLOOKUP(B1044,[1]Planilha8!$X$4:$Z$6629,3,0)</f>
        <v>ALMOXARIFADO</v>
      </c>
      <c r="F1044" s="26" t="str">
        <f aca="false">VLOOKUP(B1044,[1]Planilha8!$X$4:$AD$6629,7,0)</f>
        <v>BOM</v>
      </c>
      <c r="G1044" s="27" t="n">
        <v>44112</v>
      </c>
      <c r="H1044" s="28" t="n">
        <v>170</v>
      </c>
      <c r="I1044" s="29" t="s">
        <v>23</v>
      </c>
      <c r="J1044" s="30" t="s">
        <v>234</v>
      </c>
      <c r="K1044" s="31" t="n">
        <v>1719</v>
      </c>
      <c r="L1044" s="32" t="n">
        <v>2020003765</v>
      </c>
      <c r="M1044" s="33" t="n">
        <v>44112</v>
      </c>
      <c r="N1044" s="34" t="n">
        <v>0</v>
      </c>
      <c r="O1044" s="35" t="n">
        <v>0</v>
      </c>
      <c r="P1044" s="36" t="n">
        <v>0</v>
      </c>
      <c r="Q1044" s="37" t="n">
        <v>0</v>
      </c>
      <c r="R1044" s="38" t="n">
        <v>0</v>
      </c>
      <c r="S1044" s="39" t="n">
        <v>170</v>
      </c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MG1044" s="0"/>
      <c r="AMH1044" s="0"/>
      <c r="AMI1044" s="0"/>
      <c r="AMJ1044" s="0"/>
    </row>
    <row r="1045" s="4" customFormat="true" ht="35.6" hidden="false" customHeight="false" outlineLevel="0" collapsed="false">
      <c r="A1045" s="23" t="s">
        <v>21</v>
      </c>
      <c r="B1045" s="24" t="n">
        <v>12231</v>
      </c>
      <c r="C1045" s="25" t="n">
        <f aca="false">VLOOKUP(B1045,[1]Planilha8!$X$4:$Y$6629,2,0)</f>
        <v>2320019</v>
      </c>
      <c r="D1045" s="26" t="s">
        <v>233</v>
      </c>
      <c r="E1045" s="26" t="str">
        <f aca="false">VLOOKUP(B1045,[1]Planilha8!$X$4:$Z$6629,3,0)</f>
        <v>ALMOXARIFADO</v>
      </c>
      <c r="F1045" s="26" t="str">
        <f aca="false">VLOOKUP(B1045,[1]Planilha8!$X$4:$AD$6629,7,0)</f>
        <v>BOM</v>
      </c>
      <c r="G1045" s="27" t="n">
        <v>44112</v>
      </c>
      <c r="H1045" s="28" t="n">
        <v>170</v>
      </c>
      <c r="I1045" s="29" t="s">
        <v>23</v>
      </c>
      <c r="J1045" s="30" t="s">
        <v>234</v>
      </c>
      <c r="K1045" s="31" t="n">
        <v>1719</v>
      </c>
      <c r="L1045" s="32" t="n">
        <v>2020003765</v>
      </c>
      <c r="M1045" s="33" t="n">
        <v>44112</v>
      </c>
      <c r="N1045" s="34" t="n">
        <v>0</v>
      </c>
      <c r="O1045" s="35" t="n">
        <v>0</v>
      </c>
      <c r="P1045" s="36" t="n">
        <v>0</v>
      </c>
      <c r="Q1045" s="37" t="n">
        <v>0</v>
      </c>
      <c r="R1045" s="38" t="n">
        <v>0</v>
      </c>
      <c r="S1045" s="39" t="n">
        <v>170</v>
      </c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MG1045" s="0"/>
      <c r="AMH1045" s="0"/>
      <c r="AMI1045" s="0"/>
      <c r="AMJ1045" s="0"/>
    </row>
    <row r="1046" s="4" customFormat="true" ht="35.6" hidden="false" customHeight="false" outlineLevel="0" collapsed="false">
      <c r="A1046" s="23" t="s">
        <v>21</v>
      </c>
      <c r="B1046" s="24" t="n">
        <v>12232</v>
      </c>
      <c r="C1046" s="25" t="n">
        <f aca="false">VLOOKUP(B1046,[1]Planilha8!$X$4:$Y$6629,2,0)</f>
        <v>2320017</v>
      </c>
      <c r="D1046" s="26" t="s">
        <v>233</v>
      </c>
      <c r="E1046" s="26" t="str">
        <f aca="false">VLOOKUP(B1046,[1]Planilha8!$X$4:$Z$6629,3,0)</f>
        <v>ALMOXARIFADO</v>
      </c>
      <c r="F1046" s="26" t="str">
        <f aca="false">VLOOKUP(B1046,[1]Planilha8!$X$4:$AD$6629,7,0)</f>
        <v>BOM</v>
      </c>
      <c r="G1046" s="27" t="n">
        <v>44112</v>
      </c>
      <c r="H1046" s="28" t="n">
        <v>170</v>
      </c>
      <c r="I1046" s="29" t="s">
        <v>23</v>
      </c>
      <c r="J1046" s="30" t="s">
        <v>234</v>
      </c>
      <c r="K1046" s="31" t="n">
        <v>1719</v>
      </c>
      <c r="L1046" s="32" t="n">
        <v>2020003765</v>
      </c>
      <c r="M1046" s="33" t="n">
        <v>44112</v>
      </c>
      <c r="N1046" s="34" t="n">
        <v>0</v>
      </c>
      <c r="O1046" s="35" t="n">
        <v>0</v>
      </c>
      <c r="P1046" s="36" t="n">
        <v>0</v>
      </c>
      <c r="Q1046" s="37" t="n">
        <v>0</v>
      </c>
      <c r="R1046" s="38" t="n">
        <v>0</v>
      </c>
      <c r="S1046" s="39" t="n">
        <v>170</v>
      </c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MG1046" s="0"/>
      <c r="AMH1046" s="0"/>
      <c r="AMI1046" s="0"/>
      <c r="AMJ1046" s="0"/>
    </row>
    <row r="1047" s="4" customFormat="true" ht="35.6" hidden="false" customHeight="false" outlineLevel="0" collapsed="false">
      <c r="A1047" s="23" t="s">
        <v>21</v>
      </c>
      <c r="B1047" s="24" t="n">
        <v>12233</v>
      </c>
      <c r="C1047" s="25" t="n">
        <f aca="false">VLOOKUP(B1047,[1]Planilha8!$X$4:$Y$6629,2,0)</f>
        <v>2320012</v>
      </c>
      <c r="D1047" s="26" t="s">
        <v>233</v>
      </c>
      <c r="E1047" s="26" t="str">
        <f aca="false">VLOOKUP(B1047,[1]Planilha8!$X$4:$Z$6629,3,0)</f>
        <v>ALMOXARIFADO</v>
      </c>
      <c r="F1047" s="26" t="str">
        <f aca="false">VLOOKUP(B1047,[1]Planilha8!$X$4:$AD$6629,7,0)</f>
        <v>BOM</v>
      </c>
      <c r="G1047" s="27" t="n">
        <v>44112</v>
      </c>
      <c r="H1047" s="28" t="n">
        <v>170</v>
      </c>
      <c r="I1047" s="29" t="s">
        <v>23</v>
      </c>
      <c r="J1047" s="30" t="s">
        <v>234</v>
      </c>
      <c r="K1047" s="31" t="n">
        <v>1719</v>
      </c>
      <c r="L1047" s="32" t="n">
        <v>2020003765</v>
      </c>
      <c r="M1047" s="33" t="n">
        <v>44112</v>
      </c>
      <c r="N1047" s="34" t="n">
        <v>0</v>
      </c>
      <c r="O1047" s="35" t="n">
        <v>0</v>
      </c>
      <c r="P1047" s="36" t="n">
        <v>0</v>
      </c>
      <c r="Q1047" s="37" t="n">
        <v>0</v>
      </c>
      <c r="R1047" s="38" t="n">
        <v>0</v>
      </c>
      <c r="S1047" s="39" t="n">
        <v>170</v>
      </c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MG1047" s="0"/>
      <c r="AMH1047" s="0"/>
      <c r="AMI1047" s="0"/>
      <c r="AMJ1047" s="0"/>
    </row>
    <row r="1048" s="4" customFormat="true" ht="35.6" hidden="false" customHeight="false" outlineLevel="0" collapsed="false">
      <c r="A1048" s="23" t="s">
        <v>21</v>
      </c>
      <c r="B1048" s="24" t="n">
        <v>12234</v>
      </c>
      <c r="C1048" s="25" t="n">
        <f aca="false">VLOOKUP(B1048,[1]Planilha8!$X$4:$Y$6629,2,0)</f>
        <v>2320013</v>
      </c>
      <c r="D1048" s="26" t="s">
        <v>233</v>
      </c>
      <c r="E1048" s="26" t="str">
        <f aca="false">VLOOKUP(B1048,[1]Planilha8!$X$4:$Z$6629,3,0)</f>
        <v>ALMOXARIFADO</v>
      </c>
      <c r="F1048" s="26" t="str">
        <f aca="false">VLOOKUP(B1048,[1]Planilha8!$X$4:$AD$6629,7,0)</f>
        <v>BOM</v>
      </c>
      <c r="G1048" s="27" t="n">
        <v>44112</v>
      </c>
      <c r="H1048" s="28" t="n">
        <v>170</v>
      </c>
      <c r="I1048" s="29" t="s">
        <v>23</v>
      </c>
      <c r="J1048" s="30" t="s">
        <v>234</v>
      </c>
      <c r="K1048" s="31" t="n">
        <v>1719</v>
      </c>
      <c r="L1048" s="32" t="n">
        <v>2020003765</v>
      </c>
      <c r="M1048" s="33" t="n">
        <v>44112</v>
      </c>
      <c r="N1048" s="34" t="n">
        <v>0</v>
      </c>
      <c r="O1048" s="35" t="n">
        <v>0</v>
      </c>
      <c r="P1048" s="36" t="n">
        <v>0</v>
      </c>
      <c r="Q1048" s="37" t="n">
        <v>0</v>
      </c>
      <c r="R1048" s="38" t="n">
        <v>0</v>
      </c>
      <c r="S1048" s="39" t="n">
        <v>170</v>
      </c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MG1048" s="0"/>
      <c r="AMH1048" s="0"/>
      <c r="AMI1048" s="0"/>
      <c r="AMJ1048" s="0"/>
    </row>
    <row r="1049" s="4" customFormat="true" ht="35.6" hidden="false" customHeight="false" outlineLevel="0" collapsed="false">
      <c r="A1049" s="23" t="s">
        <v>21</v>
      </c>
      <c r="B1049" s="24" t="n">
        <v>12235</v>
      </c>
      <c r="C1049" s="25" t="n">
        <f aca="false">VLOOKUP(B1049,[1]Planilha8!$X$4:$Y$6629,2,0)</f>
        <v>2320010</v>
      </c>
      <c r="D1049" s="26" t="s">
        <v>233</v>
      </c>
      <c r="E1049" s="26" t="str">
        <f aca="false">VLOOKUP(B1049,[1]Planilha8!$X$4:$Z$6629,3,0)</f>
        <v>ALMOXARIFADO</v>
      </c>
      <c r="F1049" s="26" t="str">
        <f aca="false">VLOOKUP(B1049,[1]Planilha8!$X$4:$AD$6629,7,0)</f>
        <v>BOM</v>
      </c>
      <c r="G1049" s="27" t="n">
        <v>44112</v>
      </c>
      <c r="H1049" s="28" t="n">
        <v>170</v>
      </c>
      <c r="I1049" s="29" t="s">
        <v>23</v>
      </c>
      <c r="J1049" s="30" t="s">
        <v>234</v>
      </c>
      <c r="K1049" s="31" t="n">
        <v>1719</v>
      </c>
      <c r="L1049" s="32" t="n">
        <v>2020003765</v>
      </c>
      <c r="M1049" s="33" t="n">
        <v>44112</v>
      </c>
      <c r="N1049" s="34" t="n">
        <v>0</v>
      </c>
      <c r="O1049" s="35" t="n">
        <v>0</v>
      </c>
      <c r="P1049" s="36" t="n">
        <v>0</v>
      </c>
      <c r="Q1049" s="37" t="n">
        <v>0</v>
      </c>
      <c r="R1049" s="38" t="n">
        <v>0</v>
      </c>
      <c r="S1049" s="39" t="n">
        <v>170</v>
      </c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MG1049" s="0"/>
      <c r="AMH1049" s="0"/>
      <c r="AMI1049" s="0"/>
      <c r="AMJ1049" s="0"/>
    </row>
    <row r="1050" s="4" customFormat="true" ht="35.6" hidden="false" customHeight="false" outlineLevel="0" collapsed="false">
      <c r="A1050" s="23" t="s">
        <v>21</v>
      </c>
      <c r="B1050" s="24" t="n">
        <v>12236</v>
      </c>
      <c r="C1050" s="25" t="n">
        <f aca="false">VLOOKUP(B1050,[1]Planilha8!$X$4:$Y$6629,2,0)</f>
        <v>2320014</v>
      </c>
      <c r="D1050" s="26" t="s">
        <v>233</v>
      </c>
      <c r="E1050" s="26" t="str">
        <f aca="false">VLOOKUP(B1050,[1]Planilha8!$X$4:$Z$6629,3,0)</f>
        <v>ALMOXARIFADO</v>
      </c>
      <c r="F1050" s="26" t="str">
        <f aca="false">VLOOKUP(B1050,[1]Planilha8!$X$4:$AD$6629,7,0)</f>
        <v>BOM</v>
      </c>
      <c r="G1050" s="27" t="n">
        <v>44112</v>
      </c>
      <c r="H1050" s="28" t="n">
        <v>170</v>
      </c>
      <c r="I1050" s="29" t="s">
        <v>23</v>
      </c>
      <c r="J1050" s="30" t="s">
        <v>234</v>
      </c>
      <c r="K1050" s="31" t="n">
        <v>1719</v>
      </c>
      <c r="L1050" s="32" t="n">
        <v>2020003765</v>
      </c>
      <c r="M1050" s="33" t="n">
        <v>44112</v>
      </c>
      <c r="N1050" s="34" t="n">
        <v>0</v>
      </c>
      <c r="O1050" s="35" t="n">
        <v>0</v>
      </c>
      <c r="P1050" s="36" t="n">
        <v>0</v>
      </c>
      <c r="Q1050" s="37" t="n">
        <v>0</v>
      </c>
      <c r="R1050" s="38" t="n">
        <v>0</v>
      </c>
      <c r="S1050" s="39" t="n">
        <v>170</v>
      </c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MG1050" s="0"/>
      <c r="AMH1050" s="0"/>
      <c r="AMI1050" s="0"/>
      <c r="AMJ1050" s="0"/>
    </row>
    <row r="1051" s="4" customFormat="true" ht="35.6" hidden="false" customHeight="false" outlineLevel="0" collapsed="false">
      <c r="A1051" s="23" t="s">
        <v>21</v>
      </c>
      <c r="B1051" s="24" t="n">
        <v>12237</v>
      </c>
      <c r="C1051" s="25" t="n">
        <f aca="false">VLOOKUP(B1051,[1]Planilha8!$X$4:$Y$6629,2,0)</f>
        <v>2320015</v>
      </c>
      <c r="D1051" s="26" t="s">
        <v>233</v>
      </c>
      <c r="E1051" s="26" t="str">
        <f aca="false">VLOOKUP(B1051,[1]Planilha8!$X$4:$Z$6629,3,0)</f>
        <v>ALMOXARIFADO</v>
      </c>
      <c r="F1051" s="26" t="str">
        <f aca="false">VLOOKUP(B1051,[1]Planilha8!$X$4:$AD$6629,7,0)</f>
        <v>BOM</v>
      </c>
      <c r="G1051" s="27" t="n">
        <v>44112</v>
      </c>
      <c r="H1051" s="28" t="n">
        <v>170</v>
      </c>
      <c r="I1051" s="29" t="s">
        <v>23</v>
      </c>
      <c r="J1051" s="30" t="s">
        <v>234</v>
      </c>
      <c r="K1051" s="31" t="n">
        <v>1719</v>
      </c>
      <c r="L1051" s="32" t="n">
        <v>2020003765</v>
      </c>
      <c r="M1051" s="33" t="n">
        <v>44112</v>
      </c>
      <c r="N1051" s="34" t="n">
        <v>0</v>
      </c>
      <c r="O1051" s="35" t="n">
        <v>0</v>
      </c>
      <c r="P1051" s="36" t="n">
        <v>0</v>
      </c>
      <c r="Q1051" s="37" t="n">
        <v>0</v>
      </c>
      <c r="R1051" s="38" t="n">
        <v>0</v>
      </c>
      <c r="S1051" s="39" t="n">
        <v>170</v>
      </c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MG1051" s="0"/>
      <c r="AMH1051" s="0"/>
      <c r="AMI1051" s="0"/>
      <c r="AMJ1051" s="0"/>
    </row>
    <row r="1052" s="4" customFormat="true" ht="35.6" hidden="false" customHeight="false" outlineLevel="0" collapsed="false">
      <c r="A1052" s="23" t="s">
        <v>21</v>
      </c>
      <c r="B1052" s="24" t="n">
        <v>12238</v>
      </c>
      <c r="C1052" s="25" t="n">
        <f aca="false">VLOOKUP(B1052,[1]Planilha8!$X$4:$Y$6629,2,0)</f>
        <v>2320020</v>
      </c>
      <c r="D1052" s="26" t="s">
        <v>233</v>
      </c>
      <c r="E1052" s="26" t="str">
        <f aca="false">VLOOKUP(B1052,[1]Planilha8!$X$4:$Z$6629,3,0)</f>
        <v>ALMOXARIFADO</v>
      </c>
      <c r="F1052" s="26" t="str">
        <f aca="false">VLOOKUP(B1052,[1]Planilha8!$X$4:$AD$6629,7,0)</f>
        <v>BOM</v>
      </c>
      <c r="G1052" s="27" t="n">
        <v>44112</v>
      </c>
      <c r="H1052" s="28" t="n">
        <v>170</v>
      </c>
      <c r="I1052" s="29" t="s">
        <v>23</v>
      </c>
      <c r="J1052" s="30" t="s">
        <v>234</v>
      </c>
      <c r="K1052" s="31" t="n">
        <v>1719</v>
      </c>
      <c r="L1052" s="32" t="n">
        <v>2020003765</v>
      </c>
      <c r="M1052" s="33" t="n">
        <v>44112</v>
      </c>
      <c r="N1052" s="34" t="n">
        <v>0</v>
      </c>
      <c r="O1052" s="35" t="n">
        <v>0</v>
      </c>
      <c r="P1052" s="36" t="n">
        <v>0</v>
      </c>
      <c r="Q1052" s="37" t="n">
        <v>0</v>
      </c>
      <c r="R1052" s="38" t="n">
        <v>0</v>
      </c>
      <c r="S1052" s="39" t="n">
        <v>170</v>
      </c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MG1052" s="0"/>
      <c r="AMH1052" s="0"/>
      <c r="AMI1052" s="0"/>
      <c r="AMJ1052" s="0"/>
    </row>
    <row r="1053" s="4" customFormat="true" ht="35.6" hidden="false" customHeight="false" outlineLevel="0" collapsed="false">
      <c r="A1053" s="23" t="s">
        <v>21</v>
      </c>
      <c r="B1053" s="24" t="n">
        <v>12239</v>
      </c>
      <c r="C1053" s="25" t="n">
        <f aca="false">VLOOKUP(B1053,[1]Planilha8!$X$4:$Y$6629,2,0)</f>
        <v>2320021</v>
      </c>
      <c r="D1053" s="26" t="s">
        <v>233</v>
      </c>
      <c r="E1053" s="26" t="str">
        <f aca="false">VLOOKUP(B1053,[1]Planilha8!$X$4:$Z$6629,3,0)</f>
        <v>ALMOXARIFADO</v>
      </c>
      <c r="F1053" s="26" t="str">
        <f aca="false">VLOOKUP(B1053,[1]Planilha8!$X$4:$AD$6629,7,0)</f>
        <v>BOM</v>
      </c>
      <c r="G1053" s="27" t="n">
        <v>44112</v>
      </c>
      <c r="H1053" s="28" t="n">
        <v>170</v>
      </c>
      <c r="I1053" s="29" t="s">
        <v>23</v>
      </c>
      <c r="J1053" s="30" t="s">
        <v>234</v>
      </c>
      <c r="K1053" s="31" t="n">
        <v>1719</v>
      </c>
      <c r="L1053" s="32" t="n">
        <v>2020003765</v>
      </c>
      <c r="M1053" s="33" t="n">
        <v>44112</v>
      </c>
      <c r="N1053" s="34" t="n">
        <v>0</v>
      </c>
      <c r="O1053" s="35" t="n">
        <v>0</v>
      </c>
      <c r="P1053" s="36" t="n">
        <v>0</v>
      </c>
      <c r="Q1053" s="37" t="n">
        <v>0</v>
      </c>
      <c r="R1053" s="38" t="n">
        <v>0</v>
      </c>
      <c r="S1053" s="39" t="n">
        <v>170</v>
      </c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MG1053" s="0"/>
      <c r="AMH1053" s="0"/>
      <c r="AMI1053" s="0"/>
      <c r="AMJ1053" s="0"/>
    </row>
    <row r="1054" s="4" customFormat="true" ht="35.6" hidden="false" customHeight="false" outlineLevel="0" collapsed="false">
      <c r="A1054" s="23" t="s">
        <v>21</v>
      </c>
      <c r="B1054" s="24" t="n">
        <v>12240</v>
      </c>
      <c r="C1054" s="25" t="n">
        <f aca="false">VLOOKUP(B1054,[1]Planilha8!$X$4:$Y$6629,2,0)</f>
        <v>2320032</v>
      </c>
      <c r="D1054" s="26" t="s">
        <v>233</v>
      </c>
      <c r="E1054" s="26" t="str">
        <f aca="false">VLOOKUP(B1054,[1]Planilha8!$X$4:$Z$6629,3,0)</f>
        <v>ALMOXARIFADO</v>
      </c>
      <c r="F1054" s="26" t="str">
        <f aca="false">VLOOKUP(B1054,[1]Planilha8!$X$4:$AD$6629,7,0)</f>
        <v>BOM</v>
      </c>
      <c r="G1054" s="27" t="n">
        <v>44112</v>
      </c>
      <c r="H1054" s="28" t="n">
        <v>170</v>
      </c>
      <c r="I1054" s="29" t="s">
        <v>23</v>
      </c>
      <c r="J1054" s="30" t="s">
        <v>234</v>
      </c>
      <c r="K1054" s="31" t="n">
        <v>1719</v>
      </c>
      <c r="L1054" s="32" t="n">
        <v>2020003765</v>
      </c>
      <c r="M1054" s="33" t="n">
        <v>44112</v>
      </c>
      <c r="N1054" s="34" t="n">
        <v>0</v>
      </c>
      <c r="O1054" s="35" t="n">
        <v>0</v>
      </c>
      <c r="P1054" s="36" t="n">
        <v>0</v>
      </c>
      <c r="Q1054" s="37" t="n">
        <v>0</v>
      </c>
      <c r="R1054" s="38" t="n">
        <v>0</v>
      </c>
      <c r="S1054" s="39" t="n">
        <v>170</v>
      </c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MG1054" s="0"/>
      <c r="AMH1054" s="0"/>
      <c r="AMI1054" s="0"/>
      <c r="AMJ1054" s="0"/>
    </row>
    <row r="1055" s="4" customFormat="true" ht="35.6" hidden="false" customHeight="false" outlineLevel="0" collapsed="false">
      <c r="A1055" s="23" t="s">
        <v>21</v>
      </c>
      <c r="B1055" s="24" t="n">
        <v>12241</v>
      </c>
      <c r="C1055" s="25" t="n">
        <f aca="false">VLOOKUP(B1055,[1]Planilha8!$X$4:$Y$6629,2,0)</f>
        <v>2320016</v>
      </c>
      <c r="D1055" s="26" t="s">
        <v>233</v>
      </c>
      <c r="E1055" s="26" t="str">
        <f aca="false">VLOOKUP(B1055,[1]Planilha8!$X$4:$Z$6629,3,0)</f>
        <v>ALMOXARIFADO</v>
      </c>
      <c r="F1055" s="26" t="str">
        <f aca="false">VLOOKUP(B1055,[1]Planilha8!$X$4:$AD$6629,7,0)</f>
        <v>BOM</v>
      </c>
      <c r="G1055" s="27" t="n">
        <v>44112</v>
      </c>
      <c r="H1055" s="28" t="n">
        <v>170</v>
      </c>
      <c r="I1055" s="29" t="s">
        <v>23</v>
      </c>
      <c r="J1055" s="30" t="s">
        <v>234</v>
      </c>
      <c r="K1055" s="31" t="n">
        <v>1719</v>
      </c>
      <c r="L1055" s="32" t="n">
        <v>2020003765</v>
      </c>
      <c r="M1055" s="33" t="n">
        <v>44112</v>
      </c>
      <c r="N1055" s="34" t="n">
        <v>0</v>
      </c>
      <c r="O1055" s="35" t="n">
        <v>0</v>
      </c>
      <c r="P1055" s="36" t="n">
        <v>0</v>
      </c>
      <c r="Q1055" s="37" t="n">
        <v>0</v>
      </c>
      <c r="R1055" s="38" t="n">
        <v>0</v>
      </c>
      <c r="S1055" s="39" t="n">
        <v>170</v>
      </c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MG1055" s="0"/>
      <c r="AMH1055" s="0"/>
      <c r="AMI1055" s="0"/>
      <c r="AMJ1055" s="0"/>
    </row>
    <row r="1056" s="4" customFormat="true" ht="35.6" hidden="false" customHeight="false" outlineLevel="0" collapsed="false">
      <c r="A1056" s="23" t="s">
        <v>21</v>
      </c>
      <c r="B1056" s="24" t="n">
        <v>12242</v>
      </c>
      <c r="C1056" s="25" t="n">
        <f aca="false">VLOOKUP(B1056,[1]Planilha8!$X$4:$Y$6629,2,0)</f>
        <v>2320018</v>
      </c>
      <c r="D1056" s="26" t="s">
        <v>233</v>
      </c>
      <c r="E1056" s="26" t="str">
        <f aca="false">VLOOKUP(B1056,[1]Planilha8!$X$4:$Z$6629,3,0)</f>
        <v>ALMOXARIFADO</v>
      </c>
      <c r="F1056" s="26" t="str">
        <f aca="false">VLOOKUP(B1056,[1]Planilha8!$X$4:$AD$6629,7,0)</f>
        <v>BOM</v>
      </c>
      <c r="G1056" s="27" t="n">
        <v>44112</v>
      </c>
      <c r="H1056" s="28" t="n">
        <v>170</v>
      </c>
      <c r="I1056" s="29" t="s">
        <v>23</v>
      </c>
      <c r="J1056" s="30" t="s">
        <v>234</v>
      </c>
      <c r="K1056" s="31" t="n">
        <v>1719</v>
      </c>
      <c r="L1056" s="32" t="n">
        <v>2020003765</v>
      </c>
      <c r="M1056" s="33" t="n">
        <v>44112</v>
      </c>
      <c r="N1056" s="34" t="n">
        <v>0</v>
      </c>
      <c r="O1056" s="35" t="n">
        <v>0</v>
      </c>
      <c r="P1056" s="36" t="n">
        <v>0</v>
      </c>
      <c r="Q1056" s="37" t="n">
        <v>0</v>
      </c>
      <c r="R1056" s="38" t="n">
        <v>0</v>
      </c>
      <c r="S1056" s="39" t="n">
        <v>170</v>
      </c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MG1056" s="0"/>
      <c r="AMH1056" s="0"/>
      <c r="AMI1056" s="0"/>
      <c r="AMJ1056" s="0"/>
    </row>
    <row r="1057" s="4" customFormat="true" ht="35.6" hidden="false" customHeight="false" outlineLevel="0" collapsed="false">
      <c r="A1057" s="23" t="s">
        <v>21</v>
      </c>
      <c r="B1057" s="24" t="n">
        <v>12243</v>
      </c>
      <c r="C1057" s="25" t="n">
        <f aca="false">VLOOKUP(B1057,[1]Planilha8!$X$4:$Y$6629,2,0)</f>
        <v>2320027</v>
      </c>
      <c r="D1057" s="26" t="s">
        <v>233</v>
      </c>
      <c r="E1057" s="26" t="str">
        <f aca="false">VLOOKUP(B1057,[1]Planilha8!$X$4:$Z$6629,3,0)</f>
        <v>ALMOXARIFADO</v>
      </c>
      <c r="F1057" s="26" t="str">
        <f aca="false">VLOOKUP(B1057,[1]Planilha8!$X$4:$AD$6629,7,0)</f>
        <v>BOM</v>
      </c>
      <c r="G1057" s="27" t="n">
        <v>44112</v>
      </c>
      <c r="H1057" s="28" t="n">
        <v>170</v>
      </c>
      <c r="I1057" s="29" t="s">
        <v>23</v>
      </c>
      <c r="J1057" s="30" t="s">
        <v>234</v>
      </c>
      <c r="K1057" s="31" t="n">
        <v>1719</v>
      </c>
      <c r="L1057" s="32" t="n">
        <v>2020003765</v>
      </c>
      <c r="M1057" s="33" t="n">
        <v>44112</v>
      </c>
      <c r="N1057" s="34" t="n">
        <v>0</v>
      </c>
      <c r="O1057" s="35" t="n">
        <v>0</v>
      </c>
      <c r="P1057" s="36" t="n">
        <v>0</v>
      </c>
      <c r="Q1057" s="37" t="n">
        <v>0</v>
      </c>
      <c r="R1057" s="38" t="n">
        <v>0</v>
      </c>
      <c r="S1057" s="39" t="n">
        <v>170</v>
      </c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MG1057" s="0"/>
      <c r="AMH1057" s="0"/>
      <c r="AMI1057" s="0"/>
      <c r="AMJ1057" s="0"/>
    </row>
    <row r="1058" s="4" customFormat="true" ht="35.6" hidden="false" customHeight="false" outlineLevel="0" collapsed="false">
      <c r="A1058" s="23" t="s">
        <v>21</v>
      </c>
      <c r="B1058" s="24" t="n">
        <v>12244</v>
      </c>
      <c r="C1058" s="25" t="n">
        <f aca="false">VLOOKUP(B1058,[1]Planilha8!$X$4:$Y$6629,2,0)</f>
        <v>2320029</v>
      </c>
      <c r="D1058" s="26" t="s">
        <v>233</v>
      </c>
      <c r="E1058" s="26" t="str">
        <f aca="false">VLOOKUP(B1058,[1]Planilha8!$X$4:$Z$6629,3,0)</f>
        <v>ALMOXARIFADO</v>
      </c>
      <c r="F1058" s="26" t="str">
        <f aca="false">VLOOKUP(B1058,[1]Planilha8!$X$4:$AD$6629,7,0)</f>
        <v>BOM</v>
      </c>
      <c r="G1058" s="27" t="n">
        <v>44112</v>
      </c>
      <c r="H1058" s="28" t="n">
        <v>170</v>
      </c>
      <c r="I1058" s="29" t="s">
        <v>23</v>
      </c>
      <c r="J1058" s="30" t="s">
        <v>234</v>
      </c>
      <c r="K1058" s="31" t="n">
        <v>1719</v>
      </c>
      <c r="L1058" s="32" t="n">
        <v>2020003765</v>
      </c>
      <c r="M1058" s="33" t="n">
        <v>44112</v>
      </c>
      <c r="N1058" s="34" t="n">
        <v>0</v>
      </c>
      <c r="O1058" s="35" t="n">
        <v>0</v>
      </c>
      <c r="P1058" s="36" t="n">
        <v>0</v>
      </c>
      <c r="Q1058" s="37" t="n">
        <v>0</v>
      </c>
      <c r="R1058" s="38" t="n">
        <v>0</v>
      </c>
      <c r="S1058" s="39" t="n">
        <v>170</v>
      </c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MG1058" s="0"/>
      <c r="AMH1058" s="0"/>
      <c r="AMI1058" s="0"/>
      <c r="AMJ1058" s="0"/>
    </row>
    <row r="1059" s="4" customFormat="true" ht="35.6" hidden="false" customHeight="false" outlineLevel="0" collapsed="false">
      <c r="A1059" s="23" t="s">
        <v>21</v>
      </c>
      <c r="B1059" s="24" t="n">
        <v>12245</v>
      </c>
      <c r="C1059" s="25" t="n">
        <f aca="false">VLOOKUP(B1059,[1]Planilha8!$X$4:$Y$6629,2,0)</f>
        <v>2320024</v>
      </c>
      <c r="D1059" s="26" t="s">
        <v>233</v>
      </c>
      <c r="E1059" s="26" t="str">
        <f aca="false">VLOOKUP(B1059,[1]Planilha8!$X$4:$Z$6629,3,0)</f>
        <v>ALMOXARIFADO</v>
      </c>
      <c r="F1059" s="26" t="str">
        <f aca="false">VLOOKUP(B1059,[1]Planilha8!$X$4:$AD$6629,7,0)</f>
        <v>BOM</v>
      </c>
      <c r="G1059" s="27" t="n">
        <v>44112</v>
      </c>
      <c r="H1059" s="28" t="n">
        <v>170</v>
      </c>
      <c r="I1059" s="29" t="s">
        <v>23</v>
      </c>
      <c r="J1059" s="30" t="s">
        <v>234</v>
      </c>
      <c r="K1059" s="31" t="n">
        <v>1719</v>
      </c>
      <c r="L1059" s="32" t="n">
        <v>2020003765</v>
      </c>
      <c r="M1059" s="33" t="n">
        <v>44112</v>
      </c>
      <c r="N1059" s="34" t="n">
        <v>0</v>
      </c>
      <c r="O1059" s="35" t="n">
        <v>0</v>
      </c>
      <c r="P1059" s="36" t="n">
        <v>0</v>
      </c>
      <c r="Q1059" s="37" t="n">
        <v>0</v>
      </c>
      <c r="R1059" s="38" t="n">
        <v>0</v>
      </c>
      <c r="S1059" s="39" t="n">
        <v>170</v>
      </c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MG1059" s="0"/>
      <c r="AMH1059" s="0"/>
      <c r="AMI1059" s="0"/>
      <c r="AMJ1059" s="0"/>
    </row>
    <row r="1060" s="4" customFormat="true" ht="35.6" hidden="false" customHeight="false" outlineLevel="0" collapsed="false">
      <c r="A1060" s="23" t="s">
        <v>21</v>
      </c>
      <c r="B1060" s="24" t="n">
        <v>12246</v>
      </c>
      <c r="C1060" s="25" t="n">
        <f aca="false">VLOOKUP(B1060,[1]Planilha8!$X$4:$Y$6629,2,0)</f>
        <v>2320022</v>
      </c>
      <c r="D1060" s="26" t="s">
        <v>233</v>
      </c>
      <c r="E1060" s="26" t="str">
        <f aca="false">VLOOKUP(B1060,[1]Planilha8!$X$4:$Z$6629,3,0)</f>
        <v>ALMOXARIFADO</v>
      </c>
      <c r="F1060" s="26" t="str">
        <f aca="false">VLOOKUP(B1060,[1]Planilha8!$X$4:$AD$6629,7,0)</f>
        <v>BOM</v>
      </c>
      <c r="G1060" s="27" t="n">
        <v>44112</v>
      </c>
      <c r="H1060" s="28" t="n">
        <v>170</v>
      </c>
      <c r="I1060" s="29" t="s">
        <v>23</v>
      </c>
      <c r="J1060" s="30" t="s">
        <v>234</v>
      </c>
      <c r="K1060" s="31" t="n">
        <v>1719</v>
      </c>
      <c r="L1060" s="32" t="n">
        <v>2020003765</v>
      </c>
      <c r="M1060" s="33" t="n">
        <v>44112</v>
      </c>
      <c r="N1060" s="34" t="n">
        <v>0</v>
      </c>
      <c r="O1060" s="35" t="n">
        <v>0</v>
      </c>
      <c r="P1060" s="36" t="n">
        <v>0</v>
      </c>
      <c r="Q1060" s="37" t="n">
        <v>0</v>
      </c>
      <c r="R1060" s="38" t="n">
        <v>0</v>
      </c>
      <c r="S1060" s="39" t="n">
        <v>170</v>
      </c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MG1060" s="0"/>
      <c r="AMH1060" s="0"/>
      <c r="AMI1060" s="0"/>
      <c r="AMJ1060" s="0"/>
    </row>
    <row r="1061" s="4" customFormat="true" ht="35.6" hidden="false" customHeight="false" outlineLevel="0" collapsed="false">
      <c r="A1061" s="23" t="s">
        <v>21</v>
      </c>
      <c r="B1061" s="24" t="n">
        <v>12247</v>
      </c>
      <c r="C1061" s="25" t="n">
        <f aca="false">VLOOKUP(B1061,[1]Planilha8!$X$4:$Y$6629,2,0)</f>
        <v>2320023</v>
      </c>
      <c r="D1061" s="26" t="s">
        <v>233</v>
      </c>
      <c r="E1061" s="26" t="str">
        <f aca="false">VLOOKUP(B1061,[1]Planilha8!$X$4:$Z$6629,3,0)</f>
        <v>ALMOXARIFADO</v>
      </c>
      <c r="F1061" s="26" t="str">
        <f aca="false">VLOOKUP(B1061,[1]Planilha8!$X$4:$AD$6629,7,0)</f>
        <v>BOM</v>
      </c>
      <c r="G1061" s="27" t="n">
        <v>44112</v>
      </c>
      <c r="H1061" s="28" t="n">
        <v>170</v>
      </c>
      <c r="I1061" s="29" t="s">
        <v>23</v>
      </c>
      <c r="J1061" s="30" t="s">
        <v>234</v>
      </c>
      <c r="K1061" s="31" t="n">
        <v>1719</v>
      </c>
      <c r="L1061" s="32" t="n">
        <v>2020003765</v>
      </c>
      <c r="M1061" s="33" t="n">
        <v>44112</v>
      </c>
      <c r="N1061" s="34" t="n">
        <v>0</v>
      </c>
      <c r="O1061" s="35" t="n">
        <v>0</v>
      </c>
      <c r="P1061" s="36" t="n">
        <v>0</v>
      </c>
      <c r="Q1061" s="37" t="n">
        <v>0</v>
      </c>
      <c r="R1061" s="38" t="n">
        <v>0</v>
      </c>
      <c r="S1061" s="39" t="n">
        <v>170</v>
      </c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MG1061" s="0"/>
      <c r="AMH1061" s="0"/>
      <c r="AMI1061" s="0"/>
      <c r="AMJ1061" s="0"/>
    </row>
    <row r="1062" s="4" customFormat="true" ht="35.6" hidden="false" customHeight="false" outlineLevel="0" collapsed="false">
      <c r="A1062" s="23" t="s">
        <v>21</v>
      </c>
      <c r="B1062" s="24" t="n">
        <v>12248</v>
      </c>
      <c r="C1062" s="25" t="n">
        <f aca="false">VLOOKUP(B1062,[1]Planilha8!$X$4:$Y$6629,2,0)</f>
        <v>2320031</v>
      </c>
      <c r="D1062" s="26" t="s">
        <v>233</v>
      </c>
      <c r="E1062" s="26" t="str">
        <f aca="false">VLOOKUP(B1062,[1]Planilha8!$X$4:$Z$6629,3,0)</f>
        <v>ALMOXARIFADO</v>
      </c>
      <c r="F1062" s="26" t="str">
        <f aca="false">VLOOKUP(B1062,[1]Planilha8!$X$4:$AD$6629,7,0)</f>
        <v>BOM</v>
      </c>
      <c r="G1062" s="27" t="n">
        <v>44112</v>
      </c>
      <c r="H1062" s="28" t="n">
        <v>170</v>
      </c>
      <c r="I1062" s="29" t="s">
        <v>23</v>
      </c>
      <c r="J1062" s="30" t="s">
        <v>234</v>
      </c>
      <c r="K1062" s="31" t="n">
        <v>1719</v>
      </c>
      <c r="L1062" s="32" t="n">
        <v>2020003765</v>
      </c>
      <c r="M1062" s="33" t="n">
        <v>44112</v>
      </c>
      <c r="N1062" s="34" t="n">
        <v>0</v>
      </c>
      <c r="O1062" s="35" t="n">
        <v>0</v>
      </c>
      <c r="P1062" s="36" t="n">
        <v>0</v>
      </c>
      <c r="Q1062" s="37" t="n">
        <v>0</v>
      </c>
      <c r="R1062" s="38" t="n">
        <v>0</v>
      </c>
      <c r="S1062" s="39" t="n">
        <v>170</v>
      </c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MG1062" s="0"/>
      <c r="AMH1062" s="0"/>
      <c r="AMI1062" s="0"/>
      <c r="AMJ1062" s="0"/>
    </row>
    <row r="1063" s="4" customFormat="true" ht="35.6" hidden="false" customHeight="false" outlineLevel="0" collapsed="false">
      <c r="A1063" s="23" t="s">
        <v>21</v>
      </c>
      <c r="B1063" s="24" t="n">
        <v>12249</v>
      </c>
      <c r="C1063" s="25" t="n">
        <f aca="false">VLOOKUP(B1063,[1]Planilha8!$X$4:$Y$6629,2,0)</f>
        <v>2320025</v>
      </c>
      <c r="D1063" s="26" t="s">
        <v>233</v>
      </c>
      <c r="E1063" s="26" t="str">
        <f aca="false">VLOOKUP(B1063,[1]Planilha8!$X$4:$Z$6629,3,0)</f>
        <v>ALMOXARIFADO</v>
      </c>
      <c r="F1063" s="26" t="str">
        <f aca="false">VLOOKUP(B1063,[1]Planilha8!$X$4:$AD$6629,7,0)</f>
        <v>BOM</v>
      </c>
      <c r="G1063" s="27" t="n">
        <v>44112</v>
      </c>
      <c r="H1063" s="28" t="n">
        <v>170</v>
      </c>
      <c r="I1063" s="29" t="s">
        <v>23</v>
      </c>
      <c r="J1063" s="30" t="s">
        <v>234</v>
      </c>
      <c r="K1063" s="31" t="n">
        <v>1719</v>
      </c>
      <c r="L1063" s="32" t="n">
        <v>2020003765</v>
      </c>
      <c r="M1063" s="33" t="n">
        <v>44112</v>
      </c>
      <c r="N1063" s="34" t="n">
        <v>0</v>
      </c>
      <c r="O1063" s="35" t="n">
        <v>0</v>
      </c>
      <c r="P1063" s="36" t="n">
        <v>0</v>
      </c>
      <c r="Q1063" s="37" t="n">
        <v>0</v>
      </c>
      <c r="R1063" s="38" t="n">
        <v>0</v>
      </c>
      <c r="S1063" s="39" t="n">
        <v>170</v>
      </c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MG1063" s="0"/>
      <c r="AMH1063" s="0"/>
      <c r="AMI1063" s="0"/>
      <c r="AMJ1063" s="0"/>
    </row>
    <row r="1064" s="4" customFormat="true" ht="35.6" hidden="false" customHeight="false" outlineLevel="0" collapsed="false">
      <c r="A1064" s="23" t="s">
        <v>21</v>
      </c>
      <c r="B1064" s="24" t="n">
        <v>12250</v>
      </c>
      <c r="C1064" s="25" t="n">
        <f aca="false">VLOOKUP(B1064,[1]Planilha8!$X$4:$Y$6629,2,0)</f>
        <v>2320040</v>
      </c>
      <c r="D1064" s="26" t="s">
        <v>233</v>
      </c>
      <c r="E1064" s="26" t="str">
        <f aca="false">VLOOKUP(B1064,[1]Planilha8!$X$4:$Z$6629,3,0)</f>
        <v>ALMOXARIFADO</v>
      </c>
      <c r="F1064" s="26" t="str">
        <f aca="false">VLOOKUP(B1064,[1]Planilha8!$X$4:$AD$6629,7,0)</f>
        <v>BOM</v>
      </c>
      <c r="G1064" s="27" t="n">
        <v>44112</v>
      </c>
      <c r="H1064" s="28" t="n">
        <v>170</v>
      </c>
      <c r="I1064" s="29" t="s">
        <v>23</v>
      </c>
      <c r="J1064" s="30" t="s">
        <v>234</v>
      </c>
      <c r="K1064" s="31" t="n">
        <v>1719</v>
      </c>
      <c r="L1064" s="32" t="n">
        <v>2020003765</v>
      </c>
      <c r="M1064" s="33" t="n">
        <v>44112</v>
      </c>
      <c r="N1064" s="34" t="n">
        <v>0</v>
      </c>
      <c r="O1064" s="35" t="n">
        <v>0</v>
      </c>
      <c r="P1064" s="36" t="n">
        <v>0</v>
      </c>
      <c r="Q1064" s="37" t="n">
        <v>0</v>
      </c>
      <c r="R1064" s="38" t="n">
        <v>0</v>
      </c>
      <c r="S1064" s="39" t="n">
        <v>170</v>
      </c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MG1064" s="0"/>
      <c r="AMH1064" s="0"/>
      <c r="AMI1064" s="0"/>
      <c r="AMJ1064" s="0"/>
    </row>
    <row r="1065" s="4" customFormat="true" ht="35.6" hidden="false" customHeight="false" outlineLevel="0" collapsed="false">
      <c r="A1065" s="23" t="s">
        <v>21</v>
      </c>
      <c r="B1065" s="24" t="n">
        <v>12251</v>
      </c>
      <c r="C1065" s="25" t="n">
        <f aca="false">VLOOKUP(B1065,[1]Planilha8!$X$4:$Y$6629,2,0)</f>
        <v>2320038</v>
      </c>
      <c r="D1065" s="26" t="s">
        <v>233</v>
      </c>
      <c r="E1065" s="26" t="str">
        <f aca="false">VLOOKUP(B1065,[1]Planilha8!$X$4:$Z$6629,3,0)</f>
        <v>ALMOXARIFADO</v>
      </c>
      <c r="F1065" s="26" t="str">
        <f aca="false">VLOOKUP(B1065,[1]Planilha8!$X$4:$AD$6629,7,0)</f>
        <v>BOM</v>
      </c>
      <c r="G1065" s="27" t="n">
        <v>44112</v>
      </c>
      <c r="H1065" s="28" t="n">
        <v>170</v>
      </c>
      <c r="I1065" s="29" t="s">
        <v>23</v>
      </c>
      <c r="J1065" s="30" t="s">
        <v>234</v>
      </c>
      <c r="K1065" s="31" t="n">
        <v>1719</v>
      </c>
      <c r="L1065" s="32" t="n">
        <v>2020003765</v>
      </c>
      <c r="M1065" s="33" t="n">
        <v>44112</v>
      </c>
      <c r="N1065" s="34" t="n">
        <v>0</v>
      </c>
      <c r="O1065" s="35" t="n">
        <v>0</v>
      </c>
      <c r="P1065" s="36" t="n">
        <v>0</v>
      </c>
      <c r="Q1065" s="37" t="n">
        <v>0</v>
      </c>
      <c r="R1065" s="38" t="n">
        <v>0</v>
      </c>
      <c r="S1065" s="39" t="n">
        <v>170</v>
      </c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MG1065" s="0"/>
      <c r="AMH1065" s="0"/>
      <c r="AMI1065" s="0"/>
      <c r="AMJ1065" s="0"/>
    </row>
    <row r="1066" s="4" customFormat="true" ht="35.6" hidden="false" customHeight="false" outlineLevel="0" collapsed="false">
      <c r="A1066" s="23" t="s">
        <v>21</v>
      </c>
      <c r="B1066" s="24" t="n">
        <v>12252</v>
      </c>
      <c r="C1066" s="25" t="n">
        <f aca="false">VLOOKUP(B1066,[1]Planilha8!$X$4:$Y$6629,2,0)</f>
        <v>2320034</v>
      </c>
      <c r="D1066" s="26" t="s">
        <v>233</v>
      </c>
      <c r="E1066" s="26" t="str">
        <f aca="false">VLOOKUP(B1066,[1]Planilha8!$X$4:$Z$6629,3,0)</f>
        <v>ALMOXARIFADO</v>
      </c>
      <c r="F1066" s="26" t="str">
        <f aca="false">VLOOKUP(B1066,[1]Planilha8!$X$4:$AD$6629,7,0)</f>
        <v>BOM</v>
      </c>
      <c r="G1066" s="27" t="n">
        <v>44112</v>
      </c>
      <c r="H1066" s="28" t="n">
        <v>170</v>
      </c>
      <c r="I1066" s="29" t="s">
        <v>23</v>
      </c>
      <c r="J1066" s="30" t="s">
        <v>234</v>
      </c>
      <c r="K1066" s="31" t="n">
        <v>1719</v>
      </c>
      <c r="L1066" s="32" t="n">
        <v>2020003765</v>
      </c>
      <c r="M1066" s="33" t="n">
        <v>44112</v>
      </c>
      <c r="N1066" s="34" t="n">
        <v>0</v>
      </c>
      <c r="O1066" s="35" t="n">
        <v>0</v>
      </c>
      <c r="P1066" s="36" t="n">
        <v>0</v>
      </c>
      <c r="Q1066" s="37" t="n">
        <v>0</v>
      </c>
      <c r="R1066" s="38" t="n">
        <v>0</v>
      </c>
      <c r="S1066" s="39" t="n">
        <v>170</v>
      </c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MG1066" s="0"/>
      <c r="AMH1066" s="0"/>
      <c r="AMI1066" s="0"/>
      <c r="AMJ1066" s="0"/>
    </row>
    <row r="1067" s="4" customFormat="true" ht="35.6" hidden="false" customHeight="false" outlineLevel="0" collapsed="false">
      <c r="A1067" s="23" t="s">
        <v>21</v>
      </c>
      <c r="B1067" s="24" t="n">
        <v>12253</v>
      </c>
      <c r="C1067" s="25" t="n">
        <f aca="false">VLOOKUP(B1067,[1]Planilha8!$X$4:$Y$6629,2,0)</f>
        <v>2320030</v>
      </c>
      <c r="D1067" s="26" t="s">
        <v>233</v>
      </c>
      <c r="E1067" s="26" t="str">
        <f aca="false">VLOOKUP(B1067,[1]Planilha8!$X$4:$Z$6629,3,0)</f>
        <v>ALMOXARIFADO</v>
      </c>
      <c r="F1067" s="26" t="str">
        <f aca="false">VLOOKUP(B1067,[1]Planilha8!$X$4:$AD$6629,7,0)</f>
        <v>BOM</v>
      </c>
      <c r="G1067" s="27" t="n">
        <v>44112</v>
      </c>
      <c r="H1067" s="28" t="n">
        <v>170</v>
      </c>
      <c r="I1067" s="29" t="s">
        <v>23</v>
      </c>
      <c r="J1067" s="30" t="s">
        <v>234</v>
      </c>
      <c r="K1067" s="31" t="n">
        <v>1719</v>
      </c>
      <c r="L1067" s="32" t="n">
        <v>2020003765</v>
      </c>
      <c r="M1067" s="33" t="n">
        <v>44112</v>
      </c>
      <c r="N1067" s="34" t="n">
        <v>0</v>
      </c>
      <c r="O1067" s="35" t="n">
        <v>0</v>
      </c>
      <c r="P1067" s="36" t="n">
        <v>0</v>
      </c>
      <c r="Q1067" s="37" t="n">
        <v>0</v>
      </c>
      <c r="R1067" s="38" t="n">
        <v>0</v>
      </c>
      <c r="S1067" s="39" t="n">
        <v>170</v>
      </c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MG1067" s="0"/>
      <c r="AMH1067" s="0"/>
      <c r="AMI1067" s="0"/>
      <c r="AMJ1067" s="0"/>
    </row>
    <row r="1068" s="4" customFormat="true" ht="35.6" hidden="false" customHeight="false" outlineLevel="0" collapsed="false">
      <c r="A1068" s="23" t="s">
        <v>21</v>
      </c>
      <c r="B1068" s="24" t="n">
        <v>12254</v>
      </c>
      <c r="C1068" s="25" t="n">
        <f aca="false">VLOOKUP(B1068,[1]Planilha8!$X$4:$Y$6629,2,0)</f>
        <v>2320028</v>
      </c>
      <c r="D1068" s="26" t="s">
        <v>233</v>
      </c>
      <c r="E1068" s="26" t="str">
        <f aca="false">VLOOKUP(B1068,[1]Planilha8!$X$4:$Z$6629,3,0)</f>
        <v>ALMOXARIFADO</v>
      </c>
      <c r="F1068" s="26" t="str">
        <f aca="false">VLOOKUP(B1068,[1]Planilha8!$X$4:$AD$6629,7,0)</f>
        <v>BOM</v>
      </c>
      <c r="G1068" s="27" t="n">
        <v>44112</v>
      </c>
      <c r="H1068" s="28" t="n">
        <v>170</v>
      </c>
      <c r="I1068" s="29" t="s">
        <v>23</v>
      </c>
      <c r="J1068" s="30" t="s">
        <v>234</v>
      </c>
      <c r="K1068" s="31" t="n">
        <v>1719</v>
      </c>
      <c r="L1068" s="32" t="n">
        <v>2020003765</v>
      </c>
      <c r="M1068" s="33" t="n">
        <v>44112</v>
      </c>
      <c r="N1068" s="34" t="n">
        <v>0</v>
      </c>
      <c r="O1068" s="35" t="n">
        <v>0</v>
      </c>
      <c r="P1068" s="36" t="n">
        <v>0</v>
      </c>
      <c r="Q1068" s="37" t="n">
        <v>0</v>
      </c>
      <c r="R1068" s="38" t="n">
        <v>0</v>
      </c>
      <c r="S1068" s="39" t="n">
        <v>170</v>
      </c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MG1068" s="0"/>
      <c r="AMH1068" s="0"/>
      <c r="AMI1068" s="0"/>
      <c r="AMJ1068" s="0"/>
    </row>
    <row r="1069" s="4" customFormat="true" ht="58.1" hidden="false" customHeight="false" outlineLevel="0" collapsed="false">
      <c r="A1069" s="23" t="s">
        <v>21</v>
      </c>
      <c r="B1069" s="24" t="n">
        <v>12434</v>
      </c>
      <c r="C1069" s="25" t="n">
        <f aca="false">VLOOKUP(B1069,[1]Planilha8!$X$4:$Y$6629,2,0)</f>
        <v>2329952</v>
      </c>
      <c r="D1069" s="26" t="s">
        <v>235</v>
      </c>
      <c r="E1069" s="26" t="str">
        <f aca="false">VLOOKUP(B1069,[1]Planilha8!$X$4:$Z$6629,3,0)</f>
        <v>CCIH</v>
      </c>
      <c r="F1069" s="26" t="str">
        <f aca="false">VLOOKUP(B1069,[1]Planilha8!$X$4:$AD$6629,7,0)</f>
        <v>BOM</v>
      </c>
      <c r="G1069" s="27" t="n">
        <v>44210</v>
      </c>
      <c r="H1069" s="28" t="n">
        <v>0</v>
      </c>
      <c r="I1069" s="29" t="s">
        <v>23</v>
      </c>
      <c r="J1069" s="30" t="s">
        <v>236</v>
      </c>
      <c r="K1069" s="31" t="s">
        <v>237</v>
      </c>
      <c r="L1069" s="32" t="s">
        <v>238</v>
      </c>
      <c r="M1069" s="33" t="n">
        <v>44210</v>
      </c>
      <c r="N1069" s="34" t="n">
        <v>0</v>
      </c>
      <c r="O1069" s="35" t="n">
        <v>0</v>
      </c>
      <c r="P1069" s="36" t="n">
        <v>0</v>
      </c>
      <c r="Q1069" s="37" t="n">
        <v>0</v>
      </c>
      <c r="R1069" s="38" t="n">
        <v>0</v>
      </c>
      <c r="S1069" s="39" t="n">
        <v>0</v>
      </c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MG1069" s="0"/>
      <c r="AMH1069" s="0"/>
      <c r="AMI1069" s="0"/>
      <c r="AMJ1069" s="0"/>
    </row>
    <row r="1070" s="4" customFormat="true" ht="46.85" hidden="false" customHeight="false" outlineLevel="0" collapsed="false">
      <c r="A1070" s="23" t="s">
        <v>21</v>
      </c>
      <c r="B1070" s="24" t="n">
        <v>12921</v>
      </c>
      <c r="C1070" s="25" t="n">
        <f aca="false">VLOOKUP(B1070,[1]Planilha8!$X$4:$Y$6629,2,0)</f>
        <v>2819375</v>
      </c>
      <c r="D1070" s="26" t="s">
        <v>239</v>
      </c>
      <c r="E1070" s="26" t="str">
        <f aca="false">VLOOKUP(B1070,[1]Planilha8!$X$4:$Z$6629,3,0)</f>
        <v>GERÊNCIA DE PESSOAL – HGG</v>
      </c>
      <c r="F1070" s="26" t="str">
        <f aca="false">VLOOKUP(B1070,[1]Planilha8!$X$4:$AD$6629,7,0)</f>
        <v>BOM</v>
      </c>
      <c r="G1070" s="27" t="n">
        <v>44684</v>
      </c>
      <c r="H1070" s="28" t="n">
        <v>850</v>
      </c>
      <c r="I1070" s="29" t="s">
        <v>23</v>
      </c>
      <c r="J1070" s="30" t="s">
        <v>240</v>
      </c>
      <c r="K1070" s="31" t="n">
        <v>5522</v>
      </c>
      <c r="L1070" s="32" t="n">
        <v>2021003983</v>
      </c>
      <c r="M1070" s="33" t="n">
        <v>44684</v>
      </c>
      <c r="N1070" s="34" t="n">
        <v>0</v>
      </c>
      <c r="O1070" s="35" t="n">
        <v>0</v>
      </c>
      <c r="P1070" s="36" t="n">
        <v>0</v>
      </c>
      <c r="Q1070" s="37" t="n">
        <v>0</v>
      </c>
      <c r="R1070" s="38" t="n">
        <v>0</v>
      </c>
      <c r="S1070" s="39" t="n">
        <v>850</v>
      </c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MG1070" s="0"/>
      <c r="AMH1070" s="0"/>
      <c r="AMI1070" s="0"/>
      <c r="AMJ1070" s="0"/>
    </row>
    <row r="1071" s="4" customFormat="true" ht="46.85" hidden="false" customHeight="false" outlineLevel="0" collapsed="false">
      <c r="A1071" s="23" t="s">
        <v>21</v>
      </c>
      <c r="B1071" s="24" t="n">
        <v>13212</v>
      </c>
      <c r="C1071" s="25" t="n">
        <f aca="false">VLOOKUP(B1071,[1]Planilha8!$X$4:$Y$6629,2,0)</f>
        <v>2961203</v>
      </c>
      <c r="D1071" s="26" t="s">
        <v>241</v>
      </c>
      <c r="E1071" s="26" t="str">
        <f aca="false">VLOOKUP(B1071,[1]Planilha8!$X$4:$Z$6629,3,0)</f>
        <v>TRANSPLANTE</v>
      </c>
      <c r="F1071" s="26" t="str">
        <f aca="false">VLOOKUP(B1071,[1]Planilha8!$X$4:$AD$6629,7,0)</f>
        <v>BOM</v>
      </c>
      <c r="G1071" s="27" t="n">
        <v>44798</v>
      </c>
      <c r="H1071" s="28" t="n">
        <v>2099.9</v>
      </c>
      <c r="I1071" s="29" t="s">
        <v>23</v>
      </c>
      <c r="J1071" s="30" t="s">
        <v>242</v>
      </c>
      <c r="K1071" s="31" t="n">
        <v>1720</v>
      </c>
      <c r="L1071" s="32" t="n">
        <v>2022004252</v>
      </c>
      <c r="M1071" s="33" t="n">
        <v>44798</v>
      </c>
      <c r="N1071" s="34" t="n">
        <v>0</v>
      </c>
      <c r="O1071" s="35" t="n">
        <v>0</v>
      </c>
      <c r="P1071" s="36" t="n">
        <v>0</v>
      </c>
      <c r="Q1071" s="37" t="n">
        <v>0</v>
      </c>
      <c r="R1071" s="38" t="n">
        <v>0</v>
      </c>
      <c r="S1071" s="39" t="n">
        <v>2099.9</v>
      </c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MG1071" s="0"/>
      <c r="AMH1071" s="0"/>
      <c r="AMI1071" s="0"/>
      <c r="AMJ1071" s="0"/>
    </row>
    <row r="1072" s="4" customFormat="true" ht="35.6" hidden="false" customHeight="false" outlineLevel="0" collapsed="false">
      <c r="A1072" s="23" t="s">
        <v>21</v>
      </c>
      <c r="B1072" s="24" t="n">
        <v>13213</v>
      </c>
      <c r="C1072" s="25" t="n">
        <f aca="false">VLOOKUP(B1072,[1]Planilha8!$X$4:$Y$6629,2,0)</f>
        <v>2961204</v>
      </c>
      <c r="D1072" s="26" t="s">
        <v>243</v>
      </c>
      <c r="E1072" s="26" t="str">
        <f aca="false">VLOOKUP(B1072,[1]Planilha8!$X$4:$Z$6629,3,0)</f>
        <v>TRANSPLANTE</v>
      </c>
      <c r="F1072" s="26" t="str">
        <f aca="false">VLOOKUP(B1072,[1]Planilha8!$X$4:$AD$6629,7,0)</f>
        <v>BOM</v>
      </c>
      <c r="G1072" s="27" t="n">
        <v>44798</v>
      </c>
      <c r="H1072" s="28" t="n">
        <v>2899.9</v>
      </c>
      <c r="I1072" s="29" t="s">
        <v>23</v>
      </c>
      <c r="J1072" s="30" t="s">
        <v>242</v>
      </c>
      <c r="K1072" s="31" t="n">
        <v>1720</v>
      </c>
      <c r="L1072" s="32" t="n">
        <v>2022004252</v>
      </c>
      <c r="M1072" s="33" t="n">
        <v>44798</v>
      </c>
      <c r="N1072" s="34" t="n">
        <v>0</v>
      </c>
      <c r="O1072" s="35" t="n">
        <v>0</v>
      </c>
      <c r="P1072" s="36" t="n">
        <v>0</v>
      </c>
      <c r="Q1072" s="37" t="n">
        <v>0</v>
      </c>
      <c r="R1072" s="38" t="n">
        <v>0</v>
      </c>
      <c r="S1072" s="39" t="n">
        <v>2899.9</v>
      </c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MG1072" s="0"/>
      <c r="AMH1072" s="0"/>
      <c r="AMI1072" s="0"/>
      <c r="AMJ1072" s="0"/>
    </row>
    <row r="1073" s="4" customFormat="true" ht="35.6" hidden="false" customHeight="false" outlineLevel="0" collapsed="false">
      <c r="A1073" s="23" t="s">
        <v>21</v>
      </c>
      <c r="B1073" s="24" t="n">
        <v>13215</v>
      </c>
      <c r="C1073" s="25" t="n">
        <f aca="false">VLOOKUP(B1073,[1]Planilha8!$X$4:$Y$6629,2,0)</f>
        <v>2961206</v>
      </c>
      <c r="D1073" s="26" t="s">
        <v>244</v>
      </c>
      <c r="E1073" s="26" t="str">
        <f aca="false">VLOOKUP(B1073,[1]Planilha8!$X$4:$Z$6629,3,0)</f>
        <v>TRANSPLANTE</v>
      </c>
      <c r="F1073" s="26" t="str">
        <f aca="false">VLOOKUP(B1073,[1]Planilha8!$X$4:$AD$6629,7,0)</f>
        <v>BOM</v>
      </c>
      <c r="G1073" s="27" t="n">
        <v>44798</v>
      </c>
      <c r="H1073" s="28" t="n">
        <v>400.15</v>
      </c>
      <c r="I1073" s="29" t="s">
        <v>23</v>
      </c>
      <c r="J1073" s="30" t="s">
        <v>242</v>
      </c>
      <c r="K1073" s="31" t="n">
        <v>1720</v>
      </c>
      <c r="L1073" s="32" t="n">
        <v>2022004252</v>
      </c>
      <c r="M1073" s="33" t="n">
        <v>44798</v>
      </c>
      <c r="N1073" s="34" t="n">
        <v>0</v>
      </c>
      <c r="O1073" s="35" t="n">
        <v>0</v>
      </c>
      <c r="P1073" s="36" t="n">
        <v>0</v>
      </c>
      <c r="Q1073" s="37" t="n">
        <v>0</v>
      </c>
      <c r="R1073" s="38" t="n">
        <v>0</v>
      </c>
      <c r="S1073" s="39" t="n">
        <v>400.15</v>
      </c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MG1073" s="0"/>
      <c r="AMH1073" s="0"/>
      <c r="AMI1073" s="0"/>
      <c r="AMJ1073" s="0"/>
    </row>
    <row r="1074" s="4" customFormat="true" ht="35.6" hidden="false" customHeight="false" outlineLevel="0" collapsed="false">
      <c r="A1074" s="23" t="s">
        <v>21</v>
      </c>
      <c r="B1074" s="24" t="n">
        <v>13216</v>
      </c>
      <c r="C1074" s="25" t="n">
        <f aca="false">VLOOKUP(B1074,[1]Planilha8!$X$4:$Y$6629,2,0)</f>
        <v>2961207</v>
      </c>
      <c r="D1074" s="26" t="s">
        <v>244</v>
      </c>
      <c r="E1074" s="26" t="str">
        <f aca="false">VLOOKUP(B1074,[1]Planilha8!$X$4:$Z$6629,3,0)</f>
        <v>TRANSPLANTE</v>
      </c>
      <c r="F1074" s="26" t="str">
        <f aca="false">VLOOKUP(B1074,[1]Planilha8!$X$4:$AD$6629,7,0)</f>
        <v>BOM</v>
      </c>
      <c r="G1074" s="27" t="n">
        <v>44798</v>
      </c>
      <c r="H1074" s="28" t="n">
        <v>400.15</v>
      </c>
      <c r="I1074" s="29" t="s">
        <v>23</v>
      </c>
      <c r="J1074" s="30" t="s">
        <v>242</v>
      </c>
      <c r="K1074" s="31" t="n">
        <v>1720</v>
      </c>
      <c r="L1074" s="32" t="n">
        <v>2022004252</v>
      </c>
      <c r="M1074" s="33" t="n">
        <v>44798</v>
      </c>
      <c r="N1074" s="34" t="n">
        <v>0</v>
      </c>
      <c r="O1074" s="35" t="n">
        <v>0</v>
      </c>
      <c r="P1074" s="36" t="n">
        <v>0</v>
      </c>
      <c r="Q1074" s="37" t="n">
        <v>0</v>
      </c>
      <c r="R1074" s="38" t="n">
        <v>0</v>
      </c>
      <c r="S1074" s="39" t="n">
        <v>400.15</v>
      </c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MG1074" s="0"/>
      <c r="AMH1074" s="0"/>
      <c r="AMI1074" s="0"/>
      <c r="AMJ1074" s="0"/>
    </row>
    <row r="1075" s="4" customFormat="true" ht="35.6" hidden="false" customHeight="false" outlineLevel="0" collapsed="false">
      <c r="A1075" s="23" t="s">
        <v>21</v>
      </c>
      <c r="B1075" s="24" t="n">
        <v>13217</v>
      </c>
      <c r="C1075" s="25" t="n">
        <f aca="false">VLOOKUP(B1075,[1]Planilha8!$X$4:$Y$6629,2,0)</f>
        <v>2961208</v>
      </c>
      <c r="D1075" s="26" t="s">
        <v>244</v>
      </c>
      <c r="E1075" s="26" t="str">
        <f aca="false">VLOOKUP(B1075,[1]Planilha8!$X$4:$Z$6629,3,0)</f>
        <v>TRANSPLANTE</v>
      </c>
      <c r="F1075" s="26" t="str">
        <f aca="false">VLOOKUP(B1075,[1]Planilha8!$X$4:$AD$6629,7,0)</f>
        <v>BOM</v>
      </c>
      <c r="G1075" s="27" t="n">
        <v>44798</v>
      </c>
      <c r="H1075" s="28" t="n">
        <v>400.15</v>
      </c>
      <c r="I1075" s="29" t="s">
        <v>23</v>
      </c>
      <c r="J1075" s="30" t="s">
        <v>242</v>
      </c>
      <c r="K1075" s="31" t="n">
        <v>1720</v>
      </c>
      <c r="L1075" s="32" t="n">
        <v>2022004252</v>
      </c>
      <c r="M1075" s="33" t="n">
        <v>44798</v>
      </c>
      <c r="N1075" s="34" t="n">
        <v>0</v>
      </c>
      <c r="O1075" s="35" t="n">
        <v>0</v>
      </c>
      <c r="P1075" s="36" t="n">
        <v>0</v>
      </c>
      <c r="Q1075" s="37" t="n">
        <v>0</v>
      </c>
      <c r="R1075" s="38" t="n">
        <v>0</v>
      </c>
      <c r="S1075" s="39" t="n">
        <v>400.15</v>
      </c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MG1075" s="0"/>
      <c r="AMH1075" s="0"/>
      <c r="AMI1075" s="0"/>
      <c r="AMJ1075" s="0"/>
    </row>
    <row r="1076" s="4" customFormat="true" ht="35.6" hidden="false" customHeight="false" outlineLevel="0" collapsed="false">
      <c r="A1076" s="23" t="s">
        <v>21</v>
      </c>
      <c r="B1076" s="24" t="n">
        <v>13218</v>
      </c>
      <c r="C1076" s="25" t="n">
        <f aca="false">VLOOKUP(B1076,[1]Planilha8!$X$4:$Y$6629,2,0)</f>
        <v>2961209</v>
      </c>
      <c r="D1076" s="26" t="s">
        <v>244</v>
      </c>
      <c r="E1076" s="26" t="str">
        <f aca="false">VLOOKUP(B1076,[1]Planilha8!$X$4:$Z$6629,3,0)</f>
        <v>TRANSPLANTE</v>
      </c>
      <c r="F1076" s="26" t="str">
        <f aca="false">VLOOKUP(B1076,[1]Planilha8!$X$4:$AD$6629,7,0)</f>
        <v>BOM</v>
      </c>
      <c r="G1076" s="27" t="n">
        <v>44798</v>
      </c>
      <c r="H1076" s="28" t="n">
        <v>400.15</v>
      </c>
      <c r="I1076" s="29" t="s">
        <v>23</v>
      </c>
      <c r="J1076" s="30" t="s">
        <v>242</v>
      </c>
      <c r="K1076" s="31" t="n">
        <v>1720</v>
      </c>
      <c r="L1076" s="32" t="n">
        <v>2022004252</v>
      </c>
      <c r="M1076" s="33" t="n">
        <v>44798</v>
      </c>
      <c r="N1076" s="34" t="n">
        <v>0</v>
      </c>
      <c r="O1076" s="35" t="n">
        <v>0</v>
      </c>
      <c r="P1076" s="36" t="n">
        <v>0</v>
      </c>
      <c r="Q1076" s="37" t="n">
        <v>0</v>
      </c>
      <c r="R1076" s="38" t="n">
        <v>0</v>
      </c>
      <c r="S1076" s="39" t="n">
        <v>400.15</v>
      </c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MG1076" s="0"/>
      <c r="AMH1076" s="0"/>
      <c r="AMI1076" s="0"/>
      <c r="AMJ1076" s="0"/>
    </row>
    <row r="1077" s="4" customFormat="true" ht="35.6" hidden="false" customHeight="false" outlineLevel="0" collapsed="false">
      <c r="A1077" s="23" t="s">
        <v>21</v>
      </c>
      <c r="B1077" s="24" t="n">
        <v>13219</v>
      </c>
      <c r="C1077" s="25" t="n">
        <f aca="false">VLOOKUP(B1077,[1]Planilha8!$X$4:$Y$6629,2,0)</f>
        <v>2961210</v>
      </c>
      <c r="D1077" s="26" t="s">
        <v>244</v>
      </c>
      <c r="E1077" s="26" t="str">
        <f aca="false">VLOOKUP(B1077,[1]Planilha8!$X$4:$Z$6629,3,0)</f>
        <v>TRANSPLANTE</v>
      </c>
      <c r="F1077" s="26" t="str">
        <f aca="false">VLOOKUP(B1077,[1]Planilha8!$X$4:$AD$6629,7,0)</f>
        <v>BOM</v>
      </c>
      <c r="G1077" s="27" t="n">
        <v>44798</v>
      </c>
      <c r="H1077" s="28" t="n">
        <v>400.15</v>
      </c>
      <c r="I1077" s="29" t="s">
        <v>23</v>
      </c>
      <c r="J1077" s="30" t="s">
        <v>242</v>
      </c>
      <c r="K1077" s="31" t="n">
        <v>1720</v>
      </c>
      <c r="L1077" s="32" t="n">
        <v>2022004252</v>
      </c>
      <c r="M1077" s="33" t="n">
        <v>44798</v>
      </c>
      <c r="N1077" s="34" t="n">
        <v>0</v>
      </c>
      <c r="O1077" s="35" t="n">
        <v>0</v>
      </c>
      <c r="P1077" s="36" t="n">
        <v>0</v>
      </c>
      <c r="Q1077" s="37" t="n">
        <v>0</v>
      </c>
      <c r="R1077" s="38" t="n">
        <v>0</v>
      </c>
      <c r="S1077" s="39" t="n">
        <v>400.15</v>
      </c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MG1077" s="0"/>
      <c r="AMH1077" s="0"/>
      <c r="AMI1077" s="0"/>
      <c r="AMJ1077" s="0"/>
    </row>
    <row r="1078" s="4" customFormat="true" ht="35.6" hidden="false" customHeight="false" outlineLevel="0" collapsed="false">
      <c r="A1078" s="23" t="s">
        <v>21</v>
      </c>
      <c r="B1078" s="24" t="n">
        <v>13220</v>
      </c>
      <c r="C1078" s="25" t="n">
        <f aca="false">VLOOKUP(B1078,[1]Planilha8!$X$4:$Y$6629,2,0)</f>
        <v>2961211</v>
      </c>
      <c r="D1078" s="26" t="s">
        <v>244</v>
      </c>
      <c r="E1078" s="26" t="str">
        <f aca="false">VLOOKUP(B1078,[1]Planilha8!$X$4:$Z$6629,3,0)</f>
        <v>TRANSPLANTE</v>
      </c>
      <c r="F1078" s="26" t="str">
        <f aca="false">VLOOKUP(B1078,[1]Planilha8!$X$4:$AD$6629,7,0)</f>
        <v>BOM</v>
      </c>
      <c r="G1078" s="27" t="n">
        <v>44798</v>
      </c>
      <c r="H1078" s="28" t="n">
        <v>400.15</v>
      </c>
      <c r="I1078" s="29" t="s">
        <v>23</v>
      </c>
      <c r="J1078" s="30" t="s">
        <v>242</v>
      </c>
      <c r="K1078" s="31" t="n">
        <v>1720</v>
      </c>
      <c r="L1078" s="32" t="n">
        <v>2022004252</v>
      </c>
      <c r="M1078" s="33" t="n">
        <v>44798</v>
      </c>
      <c r="N1078" s="34" t="n">
        <v>0</v>
      </c>
      <c r="O1078" s="35" t="n">
        <v>0</v>
      </c>
      <c r="P1078" s="36" t="n">
        <v>0</v>
      </c>
      <c r="Q1078" s="37" t="n">
        <v>0</v>
      </c>
      <c r="R1078" s="38" t="n">
        <v>0</v>
      </c>
      <c r="S1078" s="39" t="n">
        <v>400.15</v>
      </c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MG1078" s="0"/>
      <c r="AMH1078" s="0"/>
      <c r="AMI1078" s="0"/>
      <c r="AMJ1078" s="0"/>
    </row>
    <row r="1079" s="4" customFormat="true" ht="35.6" hidden="false" customHeight="false" outlineLevel="0" collapsed="false">
      <c r="A1079" s="23" t="s">
        <v>21</v>
      </c>
      <c r="B1079" s="24" t="n">
        <v>13221</v>
      </c>
      <c r="C1079" s="25" t="n">
        <f aca="false">VLOOKUP(B1079,[1]Planilha8!$X$4:$Y$6629,2,0)</f>
        <v>2961212</v>
      </c>
      <c r="D1079" s="26" t="s">
        <v>244</v>
      </c>
      <c r="E1079" s="26" t="str">
        <f aca="false">VLOOKUP(B1079,[1]Planilha8!$X$4:$Z$6629,3,0)</f>
        <v>TRANSPLANTE</v>
      </c>
      <c r="F1079" s="26" t="str">
        <f aca="false">VLOOKUP(B1079,[1]Planilha8!$X$4:$AD$6629,7,0)</f>
        <v>BOM</v>
      </c>
      <c r="G1079" s="27" t="n">
        <v>44798</v>
      </c>
      <c r="H1079" s="28" t="n">
        <v>400.15</v>
      </c>
      <c r="I1079" s="29" t="s">
        <v>23</v>
      </c>
      <c r="J1079" s="30" t="s">
        <v>242</v>
      </c>
      <c r="K1079" s="31" t="n">
        <v>1720</v>
      </c>
      <c r="L1079" s="32" t="n">
        <v>2022004252</v>
      </c>
      <c r="M1079" s="33" t="n">
        <v>44798</v>
      </c>
      <c r="N1079" s="34" t="n">
        <v>0</v>
      </c>
      <c r="O1079" s="35" t="n">
        <v>0</v>
      </c>
      <c r="P1079" s="36" t="n">
        <v>0</v>
      </c>
      <c r="Q1079" s="37" t="n">
        <v>0</v>
      </c>
      <c r="R1079" s="38" t="n">
        <v>0</v>
      </c>
      <c r="S1079" s="39" t="n">
        <v>400.15</v>
      </c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MG1079" s="0"/>
      <c r="AMH1079" s="0"/>
      <c r="AMI1079" s="0"/>
      <c r="AMJ1079" s="0"/>
    </row>
    <row r="1080" s="4" customFormat="true" ht="35.6" hidden="false" customHeight="false" outlineLevel="0" collapsed="false">
      <c r="A1080" s="23" t="s">
        <v>21</v>
      </c>
      <c r="B1080" s="24" t="n">
        <v>13222</v>
      </c>
      <c r="C1080" s="25" t="n">
        <f aca="false">VLOOKUP(B1080,[1]Planilha8!$X$4:$Y$6629,2,0)</f>
        <v>2961213</v>
      </c>
      <c r="D1080" s="26" t="s">
        <v>244</v>
      </c>
      <c r="E1080" s="26" t="str">
        <f aca="false">VLOOKUP(B1080,[1]Planilha8!$X$4:$Z$6629,3,0)</f>
        <v>TRANSPLANTE</v>
      </c>
      <c r="F1080" s="26" t="str">
        <f aca="false">VLOOKUP(B1080,[1]Planilha8!$X$4:$AD$6629,7,0)</f>
        <v>BOM</v>
      </c>
      <c r="G1080" s="27" t="n">
        <v>44798</v>
      </c>
      <c r="H1080" s="28" t="n">
        <v>400.15</v>
      </c>
      <c r="I1080" s="29" t="s">
        <v>23</v>
      </c>
      <c r="J1080" s="30" t="s">
        <v>242</v>
      </c>
      <c r="K1080" s="31" t="n">
        <v>1720</v>
      </c>
      <c r="L1080" s="32" t="n">
        <v>2022004252</v>
      </c>
      <c r="M1080" s="33" t="n">
        <v>44798</v>
      </c>
      <c r="N1080" s="34" t="n">
        <v>0</v>
      </c>
      <c r="O1080" s="35" t="n">
        <v>0</v>
      </c>
      <c r="P1080" s="36" t="n">
        <v>0</v>
      </c>
      <c r="Q1080" s="37" t="n">
        <v>0</v>
      </c>
      <c r="R1080" s="38" t="n">
        <v>0</v>
      </c>
      <c r="S1080" s="39" t="n">
        <v>400.15</v>
      </c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MG1080" s="0"/>
      <c r="AMH1080" s="0"/>
      <c r="AMI1080" s="0"/>
      <c r="AMJ1080" s="0"/>
    </row>
    <row r="1081" s="4" customFormat="true" ht="35.6" hidden="false" customHeight="false" outlineLevel="0" collapsed="false">
      <c r="A1081" s="23" t="s">
        <v>21</v>
      </c>
      <c r="B1081" s="24" t="n">
        <v>13223</v>
      </c>
      <c r="C1081" s="25" t="n">
        <f aca="false">VLOOKUP(B1081,[1]Planilha8!$X$4:$Y$6629,2,0)</f>
        <v>2961214</v>
      </c>
      <c r="D1081" s="26" t="s">
        <v>244</v>
      </c>
      <c r="E1081" s="26" t="str">
        <f aca="false">VLOOKUP(B1081,[1]Planilha8!$X$4:$Z$6629,3,0)</f>
        <v>TRANSPLANTE</v>
      </c>
      <c r="F1081" s="26" t="str">
        <f aca="false">VLOOKUP(B1081,[1]Planilha8!$X$4:$AD$6629,7,0)</f>
        <v>BOM</v>
      </c>
      <c r="G1081" s="27" t="n">
        <v>44798</v>
      </c>
      <c r="H1081" s="28" t="n">
        <v>400.15</v>
      </c>
      <c r="I1081" s="29" t="s">
        <v>23</v>
      </c>
      <c r="J1081" s="30" t="s">
        <v>242</v>
      </c>
      <c r="K1081" s="31" t="n">
        <v>1720</v>
      </c>
      <c r="L1081" s="32" t="n">
        <v>2022004252</v>
      </c>
      <c r="M1081" s="33" t="n">
        <v>44798</v>
      </c>
      <c r="N1081" s="34" t="n">
        <v>0</v>
      </c>
      <c r="O1081" s="35" t="n">
        <v>0</v>
      </c>
      <c r="P1081" s="36" t="n">
        <v>0</v>
      </c>
      <c r="Q1081" s="37" t="n">
        <v>0</v>
      </c>
      <c r="R1081" s="38" t="n">
        <v>0</v>
      </c>
      <c r="S1081" s="39" t="n">
        <v>400.15</v>
      </c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MG1081" s="0"/>
      <c r="AMH1081" s="0"/>
      <c r="AMI1081" s="0"/>
      <c r="AMJ1081" s="0"/>
    </row>
    <row r="1082" s="4" customFormat="true" ht="35.6" hidden="false" customHeight="false" outlineLevel="0" collapsed="false">
      <c r="A1082" s="23" t="s">
        <v>21</v>
      </c>
      <c r="B1082" s="24" t="n">
        <v>13224</v>
      </c>
      <c r="C1082" s="25" t="n">
        <f aca="false">VLOOKUP(B1082,[1]Planilha8!$X$4:$Y$6629,2,0)</f>
        <v>2961215</v>
      </c>
      <c r="D1082" s="26" t="s">
        <v>244</v>
      </c>
      <c r="E1082" s="26" t="str">
        <f aca="false">VLOOKUP(B1082,[1]Planilha8!$X$4:$Z$6629,3,0)</f>
        <v>TRANSPLANTE</v>
      </c>
      <c r="F1082" s="26" t="str">
        <f aca="false">VLOOKUP(B1082,[1]Planilha8!$X$4:$AD$6629,7,0)</f>
        <v>BOM</v>
      </c>
      <c r="G1082" s="27" t="n">
        <v>44798</v>
      </c>
      <c r="H1082" s="28" t="n">
        <v>400.15</v>
      </c>
      <c r="I1082" s="29" t="s">
        <v>23</v>
      </c>
      <c r="J1082" s="30" t="s">
        <v>242</v>
      </c>
      <c r="K1082" s="31" t="n">
        <v>1720</v>
      </c>
      <c r="L1082" s="32" t="n">
        <v>2022004252</v>
      </c>
      <c r="M1082" s="33" t="n">
        <v>44798</v>
      </c>
      <c r="N1082" s="34" t="n">
        <v>0</v>
      </c>
      <c r="O1082" s="35" t="n">
        <v>0</v>
      </c>
      <c r="P1082" s="36" t="n">
        <v>0</v>
      </c>
      <c r="Q1082" s="37" t="n">
        <v>0</v>
      </c>
      <c r="R1082" s="38" t="n">
        <v>0</v>
      </c>
      <c r="S1082" s="39" t="n">
        <v>400.15</v>
      </c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MG1082" s="0"/>
      <c r="AMH1082" s="0"/>
      <c r="AMI1082" s="0"/>
      <c r="AMJ1082" s="0"/>
    </row>
    <row r="1083" s="4" customFormat="true" ht="35.6" hidden="false" customHeight="false" outlineLevel="0" collapsed="false">
      <c r="A1083" s="23" t="s">
        <v>21</v>
      </c>
      <c r="B1083" s="24" t="n">
        <v>13225</v>
      </c>
      <c r="C1083" s="25" t="n">
        <f aca="false">VLOOKUP(B1083,[1]Planilha8!$X$4:$Y$6629,2,0)</f>
        <v>2961216</v>
      </c>
      <c r="D1083" s="26" t="s">
        <v>244</v>
      </c>
      <c r="E1083" s="26" t="str">
        <f aca="false">VLOOKUP(B1083,[1]Planilha8!$X$4:$Z$6629,3,0)</f>
        <v>TRANSPLANTE</v>
      </c>
      <c r="F1083" s="26" t="str">
        <f aca="false">VLOOKUP(B1083,[1]Planilha8!$X$4:$AD$6629,7,0)</f>
        <v>BOM</v>
      </c>
      <c r="G1083" s="27" t="n">
        <v>44798</v>
      </c>
      <c r="H1083" s="28" t="n">
        <v>400.15</v>
      </c>
      <c r="I1083" s="29" t="s">
        <v>23</v>
      </c>
      <c r="J1083" s="30" t="s">
        <v>242</v>
      </c>
      <c r="K1083" s="31" t="n">
        <v>1720</v>
      </c>
      <c r="L1083" s="32" t="n">
        <v>2022004252</v>
      </c>
      <c r="M1083" s="33" t="n">
        <v>44798</v>
      </c>
      <c r="N1083" s="34" t="n">
        <v>0</v>
      </c>
      <c r="O1083" s="35" t="n">
        <v>0</v>
      </c>
      <c r="P1083" s="36" t="n">
        <v>0</v>
      </c>
      <c r="Q1083" s="37" t="n">
        <v>0</v>
      </c>
      <c r="R1083" s="38" t="n">
        <v>0</v>
      </c>
      <c r="S1083" s="39" t="n">
        <v>400.15</v>
      </c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MG1083" s="0"/>
      <c r="AMH1083" s="0"/>
      <c r="AMI1083" s="0"/>
      <c r="AMJ1083" s="0"/>
    </row>
    <row r="1084" s="4" customFormat="true" ht="35.6" hidden="false" customHeight="false" outlineLevel="0" collapsed="false">
      <c r="A1084" s="23" t="s">
        <v>21</v>
      </c>
      <c r="B1084" s="24" t="n">
        <v>13226</v>
      </c>
      <c r="C1084" s="25" t="n">
        <f aca="false">VLOOKUP(B1084,[1]Planilha8!$X$4:$Y$6629,2,0)</f>
        <v>2961217</v>
      </c>
      <c r="D1084" s="26" t="s">
        <v>244</v>
      </c>
      <c r="E1084" s="26" t="str">
        <f aca="false">VLOOKUP(B1084,[1]Planilha8!$X$4:$Z$6629,3,0)</f>
        <v>TRANSPLANTE</v>
      </c>
      <c r="F1084" s="26" t="str">
        <f aca="false">VLOOKUP(B1084,[1]Planilha8!$X$4:$AD$6629,7,0)</f>
        <v>BOM</v>
      </c>
      <c r="G1084" s="27" t="n">
        <v>44798</v>
      </c>
      <c r="H1084" s="28" t="n">
        <v>400.15</v>
      </c>
      <c r="I1084" s="29" t="s">
        <v>23</v>
      </c>
      <c r="J1084" s="30" t="s">
        <v>242</v>
      </c>
      <c r="K1084" s="31" t="n">
        <v>1720</v>
      </c>
      <c r="L1084" s="32" t="n">
        <v>2022004252</v>
      </c>
      <c r="M1084" s="33" t="n">
        <v>44798</v>
      </c>
      <c r="N1084" s="34" t="n">
        <v>0</v>
      </c>
      <c r="O1084" s="35" t="n">
        <v>0</v>
      </c>
      <c r="P1084" s="36" t="n">
        <v>0</v>
      </c>
      <c r="Q1084" s="37" t="n">
        <v>0</v>
      </c>
      <c r="R1084" s="38" t="n">
        <v>0</v>
      </c>
      <c r="S1084" s="39" t="n">
        <v>400.15</v>
      </c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MG1084" s="0"/>
      <c r="AMH1084" s="0"/>
      <c r="AMI1084" s="0"/>
      <c r="AMJ1084" s="0"/>
    </row>
    <row r="1085" s="4" customFormat="true" ht="35.6" hidden="false" customHeight="false" outlineLevel="0" collapsed="false">
      <c r="A1085" s="23" t="s">
        <v>21</v>
      </c>
      <c r="B1085" s="24" t="n">
        <v>12715</v>
      </c>
      <c r="C1085" s="25" t="n">
        <f aca="false">VLOOKUP(B1085,[1]Planilha8!$X$4:$Y$6629,2,0)</f>
        <v>2622562</v>
      </c>
      <c r="D1085" s="26" t="s">
        <v>245</v>
      </c>
      <c r="E1085" s="26" t="str">
        <f aca="false">VLOOKUP(B1085,[1]Planilha8!$X$4:$Z$6629,3,0)</f>
        <v>FARMÁCIA</v>
      </c>
      <c r="F1085" s="26" t="str">
        <f aca="false">VLOOKUP(B1085,[1]Planilha8!$X$4:$AD$6629,7,0)</f>
        <v>BOM</v>
      </c>
      <c r="G1085" s="27" t="n">
        <v>44547</v>
      </c>
      <c r="H1085" s="28" t="n">
        <v>5149.87</v>
      </c>
      <c r="I1085" s="29" t="s">
        <v>23</v>
      </c>
      <c r="J1085" s="30" t="s">
        <v>153</v>
      </c>
      <c r="K1085" s="31" t="n">
        <v>3533689</v>
      </c>
      <c r="L1085" s="32" t="n">
        <v>2021004631</v>
      </c>
      <c r="M1085" s="33" t="n">
        <v>44547</v>
      </c>
      <c r="N1085" s="34" t="n">
        <v>0</v>
      </c>
      <c r="O1085" s="35" t="n">
        <v>0</v>
      </c>
      <c r="P1085" s="36" t="n">
        <v>0</v>
      </c>
      <c r="Q1085" s="37" t="n">
        <v>0</v>
      </c>
      <c r="R1085" s="38" t="n">
        <v>0</v>
      </c>
      <c r="S1085" s="39" t="n">
        <f aca="false">H1085</f>
        <v>5149.87</v>
      </c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MG1085" s="0"/>
      <c r="AMH1085" s="0"/>
      <c r="AMI1085" s="0"/>
      <c r="AMJ1085" s="0"/>
    </row>
    <row r="1086" s="4" customFormat="true" ht="35.6" hidden="false" customHeight="false" outlineLevel="0" collapsed="false">
      <c r="A1086" s="23" t="s">
        <v>21</v>
      </c>
      <c r="B1086" s="24" t="n">
        <v>13302</v>
      </c>
      <c r="C1086" s="25" t="str">
        <f aca="false">VLOOKUP(B1086,[1]Planilha8!$X$4:$Y$6629,2,0)</f>
        <v>-</v>
      </c>
      <c r="D1086" s="26" t="s">
        <v>246</v>
      </c>
      <c r="E1086" s="26" t="str">
        <f aca="false">VLOOKUP(B1086,[1]Planilha8!$X$4:$Z$6629,3,0)</f>
        <v>FARMÁCIA – DOSE</v>
      </c>
      <c r="F1086" s="26" t="str">
        <f aca="false">VLOOKUP(B1086,[1]Planilha8!$X$4:$AD$6629,7,0)</f>
        <v>BOM</v>
      </c>
      <c r="G1086" s="27" t="n">
        <v>44882</v>
      </c>
      <c r="H1086" s="28" t="n">
        <v>3470</v>
      </c>
      <c r="I1086" s="29" t="s">
        <v>23</v>
      </c>
      <c r="J1086" s="30" t="s">
        <v>170</v>
      </c>
      <c r="K1086" s="31" t="n">
        <v>247824</v>
      </c>
      <c r="L1086" s="32" t="n">
        <v>2022003557</v>
      </c>
      <c r="M1086" s="33"/>
      <c r="N1086" s="34" t="n">
        <v>0</v>
      </c>
      <c r="O1086" s="35" t="n">
        <v>0</v>
      </c>
      <c r="P1086" s="36" t="n">
        <v>0</v>
      </c>
      <c r="Q1086" s="37" t="n">
        <v>0</v>
      </c>
      <c r="R1086" s="38" t="n">
        <v>0</v>
      </c>
      <c r="S1086" s="39" t="n">
        <f aca="false">H1086</f>
        <v>3470</v>
      </c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MG1086" s="0"/>
      <c r="AMH1086" s="0"/>
      <c r="AMI1086" s="0"/>
      <c r="AMJ1086" s="0"/>
    </row>
    <row r="1087" s="4" customFormat="true" ht="35.6" hidden="false" customHeight="false" outlineLevel="0" collapsed="false">
      <c r="A1087" s="23" t="s">
        <v>21</v>
      </c>
      <c r="B1087" s="24" t="n">
        <v>13303</v>
      </c>
      <c r="C1087" s="25" t="str">
        <f aca="false">VLOOKUP(B1087,[1]Planilha8!$X$4:$Y$6629,2,0)</f>
        <v>-</v>
      </c>
      <c r="D1087" s="26" t="s">
        <v>246</v>
      </c>
      <c r="E1087" s="26" t="str">
        <f aca="false">VLOOKUP(B1087,[1]Planilha8!$X$4:$Z$6629,3,0)</f>
        <v>FARMÁCIA – DOSE</v>
      </c>
      <c r="F1087" s="26" t="str">
        <f aca="false">VLOOKUP(B1087,[1]Planilha8!$X$4:$AD$6629,7,0)</f>
        <v>BOM</v>
      </c>
      <c r="G1087" s="27" t="n">
        <v>44882</v>
      </c>
      <c r="H1087" s="28" t="n">
        <v>3470</v>
      </c>
      <c r="I1087" s="29" t="s">
        <v>23</v>
      </c>
      <c r="J1087" s="30" t="s">
        <v>170</v>
      </c>
      <c r="K1087" s="31" t="n">
        <v>247824</v>
      </c>
      <c r="L1087" s="32" t="n">
        <v>2022003557</v>
      </c>
      <c r="M1087" s="33"/>
      <c r="N1087" s="34" t="n">
        <v>0</v>
      </c>
      <c r="O1087" s="35" t="n">
        <v>0</v>
      </c>
      <c r="P1087" s="36" t="n">
        <v>0</v>
      </c>
      <c r="Q1087" s="37" t="n">
        <v>0</v>
      </c>
      <c r="R1087" s="38" t="n">
        <v>0</v>
      </c>
      <c r="S1087" s="39" t="n">
        <f aca="false">H1087</f>
        <v>3470</v>
      </c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MG1087" s="0"/>
      <c r="AMH1087" s="0"/>
      <c r="AMI1087" s="0"/>
      <c r="AMJ1087" s="0"/>
    </row>
    <row r="1088" s="4" customFormat="true" ht="35.6" hidden="false" customHeight="false" outlineLevel="0" collapsed="false">
      <c r="A1088" s="23" t="s">
        <v>21</v>
      </c>
      <c r="B1088" s="24" t="n">
        <v>13304</v>
      </c>
      <c r="C1088" s="25" t="str">
        <f aca="false">VLOOKUP(B1088,[1]Planilha8!$X$4:$Y$6629,2,0)</f>
        <v>-</v>
      </c>
      <c r="D1088" s="26" t="s">
        <v>246</v>
      </c>
      <c r="E1088" s="26" t="str">
        <f aca="false">VLOOKUP(B1088,[1]Planilha8!$X$4:$Z$6629,3,0)</f>
        <v>FARMÁCIA – DOSE</v>
      </c>
      <c r="F1088" s="26" t="str">
        <f aca="false">VLOOKUP(B1088,[1]Planilha8!$X$4:$AD$6629,7,0)</f>
        <v>BOM</v>
      </c>
      <c r="G1088" s="27" t="n">
        <v>44882</v>
      </c>
      <c r="H1088" s="28" t="n">
        <v>3470</v>
      </c>
      <c r="I1088" s="29" t="s">
        <v>23</v>
      </c>
      <c r="J1088" s="30" t="s">
        <v>170</v>
      </c>
      <c r="K1088" s="31" t="n">
        <v>247824</v>
      </c>
      <c r="L1088" s="32" t="n">
        <v>2022003557</v>
      </c>
      <c r="M1088" s="33"/>
      <c r="N1088" s="34" t="n">
        <v>0</v>
      </c>
      <c r="O1088" s="35" t="n">
        <v>0</v>
      </c>
      <c r="P1088" s="36" t="n">
        <v>0</v>
      </c>
      <c r="Q1088" s="37" t="n">
        <v>0</v>
      </c>
      <c r="R1088" s="38" t="n">
        <v>0</v>
      </c>
      <c r="S1088" s="39" t="n">
        <f aca="false">H1088</f>
        <v>3470</v>
      </c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MG1088" s="0"/>
      <c r="AMH1088" s="0"/>
      <c r="AMI1088" s="0"/>
      <c r="AMJ1088" s="0"/>
    </row>
    <row r="1089" s="4" customFormat="true" ht="35.6" hidden="false" customHeight="false" outlineLevel="0" collapsed="false">
      <c r="A1089" s="23" t="s">
        <v>21</v>
      </c>
      <c r="B1089" s="24" t="n">
        <v>13305</v>
      </c>
      <c r="C1089" s="25" t="str">
        <f aca="false">VLOOKUP(B1089,[1]Planilha8!$X$4:$Y$6629,2,0)</f>
        <v>-</v>
      </c>
      <c r="D1089" s="26" t="s">
        <v>246</v>
      </c>
      <c r="E1089" s="26" t="str">
        <f aca="false">VLOOKUP(B1089,[1]Planilha8!$X$4:$Z$6629,3,0)</f>
        <v>FARMÁCIA – DOSE</v>
      </c>
      <c r="F1089" s="26" t="str">
        <f aca="false">VLOOKUP(B1089,[1]Planilha8!$X$4:$AD$6629,7,0)</f>
        <v>BOM</v>
      </c>
      <c r="G1089" s="27" t="n">
        <v>44882</v>
      </c>
      <c r="H1089" s="28" t="n">
        <v>3470</v>
      </c>
      <c r="I1089" s="29" t="s">
        <v>23</v>
      </c>
      <c r="J1089" s="30" t="s">
        <v>170</v>
      </c>
      <c r="K1089" s="31" t="n">
        <v>247824</v>
      </c>
      <c r="L1089" s="32" t="n">
        <v>2022003557</v>
      </c>
      <c r="M1089" s="33"/>
      <c r="N1089" s="34" t="n">
        <v>0</v>
      </c>
      <c r="O1089" s="35" t="n">
        <v>0</v>
      </c>
      <c r="P1089" s="36" t="n">
        <v>0</v>
      </c>
      <c r="Q1089" s="37" t="n">
        <v>0</v>
      </c>
      <c r="R1089" s="38" t="n">
        <v>0</v>
      </c>
      <c r="S1089" s="39" t="n">
        <f aca="false">H1089</f>
        <v>3470</v>
      </c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MG1089" s="0"/>
      <c r="AMH1089" s="0"/>
      <c r="AMI1089" s="0"/>
      <c r="AMJ1089" s="0"/>
    </row>
    <row r="1090" s="4" customFormat="true" ht="35.6" hidden="false" customHeight="false" outlineLevel="0" collapsed="false">
      <c r="A1090" s="23" t="s">
        <v>21</v>
      </c>
      <c r="B1090" s="24" t="n">
        <v>13306</v>
      </c>
      <c r="C1090" s="25" t="str">
        <f aca="false">VLOOKUP(B1090,[1]Planilha8!$X$4:$Y$6629,2,0)</f>
        <v>-</v>
      </c>
      <c r="D1090" s="26" t="s">
        <v>246</v>
      </c>
      <c r="E1090" s="26" t="str">
        <f aca="false">VLOOKUP(B1090,[1]Planilha8!$X$4:$Z$6629,3,0)</f>
        <v>FARMÁCIA – DOSE</v>
      </c>
      <c r="F1090" s="26" t="str">
        <f aca="false">VLOOKUP(B1090,[1]Planilha8!$X$4:$AD$6629,7,0)</f>
        <v>BOM</v>
      </c>
      <c r="G1090" s="27" t="n">
        <v>44882</v>
      </c>
      <c r="H1090" s="28" t="n">
        <v>3470</v>
      </c>
      <c r="I1090" s="29" t="s">
        <v>23</v>
      </c>
      <c r="J1090" s="30" t="s">
        <v>170</v>
      </c>
      <c r="K1090" s="31" t="n">
        <v>247824</v>
      </c>
      <c r="L1090" s="32" t="n">
        <v>2022003557</v>
      </c>
      <c r="M1090" s="33"/>
      <c r="N1090" s="34" t="n">
        <v>0</v>
      </c>
      <c r="O1090" s="35" t="n">
        <v>0</v>
      </c>
      <c r="P1090" s="36" t="n">
        <v>0</v>
      </c>
      <c r="Q1090" s="37" t="n">
        <v>0</v>
      </c>
      <c r="R1090" s="38" t="n">
        <v>0</v>
      </c>
      <c r="S1090" s="39" t="n">
        <f aca="false">H1090</f>
        <v>3470</v>
      </c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MG1090" s="0"/>
      <c r="AMH1090" s="0"/>
      <c r="AMI1090" s="0"/>
      <c r="AMJ1090" s="0"/>
    </row>
    <row r="1091" s="4" customFormat="true" ht="35.6" hidden="false" customHeight="false" outlineLevel="0" collapsed="false">
      <c r="A1091" s="23" t="s">
        <v>21</v>
      </c>
      <c r="B1091" s="24" t="n">
        <v>13307</v>
      </c>
      <c r="C1091" s="25" t="str">
        <f aca="false">VLOOKUP(B1091,[1]Planilha8!$X$4:$Y$6629,2,0)</f>
        <v>-</v>
      </c>
      <c r="D1091" s="26" t="s">
        <v>246</v>
      </c>
      <c r="E1091" s="26" t="str">
        <f aca="false">VLOOKUP(B1091,[1]Planilha8!$X$4:$Z$6629,3,0)</f>
        <v>FARMÁCIA – DOSE</v>
      </c>
      <c r="F1091" s="26" t="str">
        <f aca="false">VLOOKUP(B1091,[1]Planilha8!$X$4:$AD$6629,7,0)</f>
        <v>BOM</v>
      </c>
      <c r="G1091" s="27" t="n">
        <v>44882</v>
      </c>
      <c r="H1091" s="28" t="n">
        <v>3470</v>
      </c>
      <c r="I1091" s="29" t="s">
        <v>23</v>
      </c>
      <c r="J1091" s="30" t="s">
        <v>170</v>
      </c>
      <c r="K1091" s="31" t="n">
        <v>247824</v>
      </c>
      <c r="L1091" s="32" t="n">
        <v>2022003557</v>
      </c>
      <c r="M1091" s="33"/>
      <c r="N1091" s="34" t="n">
        <v>0</v>
      </c>
      <c r="O1091" s="35" t="n">
        <v>0</v>
      </c>
      <c r="P1091" s="36" t="n">
        <v>0</v>
      </c>
      <c r="Q1091" s="37" t="n">
        <v>0</v>
      </c>
      <c r="R1091" s="38" t="n">
        <v>0</v>
      </c>
      <c r="S1091" s="39" t="n">
        <f aca="false">H1091</f>
        <v>3470</v>
      </c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MG1091" s="0"/>
      <c r="AMH1091" s="0"/>
      <c r="AMI1091" s="0"/>
      <c r="AMJ1091" s="0"/>
    </row>
    <row r="1092" s="4" customFormat="true" ht="35.6" hidden="false" customHeight="false" outlineLevel="0" collapsed="false">
      <c r="A1092" s="23" t="s">
        <v>21</v>
      </c>
      <c r="B1092" s="24" t="n">
        <v>13319</v>
      </c>
      <c r="C1092" s="25" t="str">
        <f aca="false">VLOOKUP(B1092,[1]Planilha8!$X$4:$Y$6629,2,0)</f>
        <v>-</v>
      </c>
      <c r="D1092" s="26" t="s">
        <v>247</v>
      </c>
      <c r="E1092" s="26" t="str">
        <f aca="false">VLOOKUP(B1092,[1]Planilha8!$X$4:$Z$6629,3,0)</f>
        <v>ALMOXARIFADO</v>
      </c>
      <c r="F1092" s="26" t="str">
        <f aca="false">VLOOKUP(B1092,[1]Planilha8!$X$4:$AD$6629,7,0)</f>
        <v>BOM</v>
      </c>
      <c r="G1092" s="27" t="n">
        <v>44881</v>
      </c>
      <c r="H1092" s="28" t="n">
        <v>130.36</v>
      </c>
      <c r="I1092" s="29" t="s">
        <v>23</v>
      </c>
      <c r="J1092" s="30" t="s">
        <v>170</v>
      </c>
      <c r="K1092" s="31" t="n">
        <v>338737</v>
      </c>
      <c r="L1092" s="32" t="n">
        <v>2022003557</v>
      </c>
      <c r="M1092" s="33"/>
      <c r="N1092" s="34" t="n">
        <v>0</v>
      </c>
      <c r="O1092" s="35" t="n">
        <v>0</v>
      </c>
      <c r="P1092" s="36" t="n">
        <v>0</v>
      </c>
      <c r="Q1092" s="37" t="n">
        <v>0</v>
      </c>
      <c r="R1092" s="38" t="n">
        <v>0</v>
      </c>
      <c r="S1092" s="39" t="n">
        <f aca="false">H1092</f>
        <v>130.36</v>
      </c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MG1092" s="0"/>
      <c r="AMH1092" s="0"/>
      <c r="AMI1092" s="0"/>
      <c r="AMJ1092" s="0"/>
    </row>
    <row r="1093" s="4" customFormat="true" ht="35.6" hidden="false" customHeight="false" outlineLevel="0" collapsed="false">
      <c r="A1093" s="23" t="s">
        <v>21</v>
      </c>
      <c r="B1093" s="24" t="n">
        <v>13320</v>
      </c>
      <c r="C1093" s="25" t="str">
        <f aca="false">VLOOKUP(B1093,[1]Planilha8!$X$4:$Y$6629,2,0)</f>
        <v>-</v>
      </c>
      <c r="D1093" s="26" t="s">
        <v>247</v>
      </c>
      <c r="E1093" s="26" t="str">
        <f aca="false">VLOOKUP(B1093,[1]Planilha8!$X$4:$Z$6629,3,0)</f>
        <v>ALMOXARIFADO</v>
      </c>
      <c r="F1093" s="26" t="str">
        <f aca="false">VLOOKUP(B1093,[1]Planilha8!$X$4:$AD$6629,7,0)</f>
        <v>BOM</v>
      </c>
      <c r="G1093" s="27" t="n">
        <v>44881</v>
      </c>
      <c r="H1093" s="28" t="n">
        <v>130.36</v>
      </c>
      <c r="I1093" s="29" t="s">
        <v>23</v>
      </c>
      <c r="J1093" s="30" t="s">
        <v>170</v>
      </c>
      <c r="K1093" s="31" t="n">
        <v>338737</v>
      </c>
      <c r="L1093" s="32" t="n">
        <v>2022003557</v>
      </c>
      <c r="M1093" s="33"/>
      <c r="N1093" s="34" t="n">
        <v>0</v>
      </c>
      <c r="O1093" s="35" t="n">
        <v>0</v>
      </c>
      <c r="P1093" s="36" t="n">
        <v>0</v>
      </c>
      <c r="Q1093" s="37" t="n">
        <v>0</v>
      </c>
      <c r="R1093" s="38" t="n">
        <v>0</v>
      </c>
      <c r="S1093" s="39" t="n">
        <f aca="false">H1093</f>
        <v>130.36</v>
      </c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MG1093" s="0"/>
      <c r="AMH1093" s="0"/>
      <c r="AMI1093" s="0"/>
      <c r="AMJ1093" s="0"/>
    </row>
    <row r="1094" s="4" customFormat="true" ht="35.6" hidden="false" customHeight="false" outlineLevel="0" collapsed="false">
      <c r="A1094" s="23" t="s">
        <v>21</v>
      </c>
      <c r="B1094" s="24" t="n">
        <v>13321</v>
      </c>
      <c r="C1094" s="25" t="str">
        <f aca="false">VLOOKUP(B1094,[1]Planilha8!$X$4:$Y$6629,2,0)</f>
        <v>-</v>
      </c>
      <c r="D1094" s="26" t="s">
        <v>247</v>
      </c>
      <c r="E1094" s="26" t="str">
        <f aca="false">VLOOKUP(B1094,[1]Planilha8!$X$4:$Z$6629,3,0)</f>
        <v>ALMOXARIFADO</v>
      </c>
      <c r="F1094" s="26" t="str">
        <f aca="false">VLOOKUP(B1094,[1]Planilha8!$X$4:$AD$6629,7,0)</f>
        <v>BOM</v>
      </c>
      <c r="G1094" s="27" t="n">
        <v>44881</v>
      </c>
      <c r="H1094" s="28" t="n">
        <v>130.36</v>
      </c>
      <c r="I1094" s="29" t="s">
        <v>23</v>
      </c>
      <c r="J1094" s="30" t="s">
        <v>170</v>
      </c>
      <c r="K1094" s="31" t="n">
        <v>338737</v>
      </c>
      <c r="L1094" s="32" t="n">
        <v>2022003557</v>
      </c>
      <c r="M1094" s="33"/>
      <c r="N1094" s="34" t="n">
        <v>0</v>
      </c>
      <c r="O1094" s="35" t="n">
        <v>0</v>
      </c>
      <c r="P1094" s="36" t="n">
        <v>0</v>
      </c>
      <c r="Q1094" s="37" t="n">
        <v>0</v>
      </c>
      <c r="R1094" s="38" t="n">
        <v>0</v>
      </c>
      <c r="S1094" s="39" t="n">
        <f aca="false">H1094</f>
        <v>130.36</v>
      </c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MG1094" s="0"/>
      <c r="AMH1094" s="0"/>
      <c r="AMI1094" s="0"/>
      <c r="AMJ1094" s="0"/>
    </row>
    <row r="1095" s="4" customFormat="true" ht="35.6" hidden="false" customHeight="false" outlineLevel="0" collapsed="false">
      <c r="A1095" s="23" t="s">
        <v>21</v>
      </c>
      <c r="B1095" s="24" t="n">
        <v>13322</v>
      </c>
      <c r="C1095" s="25" t="str">
        <f aca="false">VLOOKUP(B1095,[1]Planilha8!$X$4:$Y$6629,2,0)</f>
        <v>-</v>
      </c>
      <c r="D1095" s="26" t="s">
        <v>247</v>
      </c>
      <c r="E1095" s="26" t="str">
        <f aca="false">VLOOKUP(B1095,[1]Planilha8!$X$4:$Z$6629,3,0)</f>
        <v>ALMOXARIFADO</v>
      </c>
      <c r="F1095" s="26" t="str">
        <f aca="false">VLOOKUP(B1095,[1]Planilha8!$X$4:$AD$6629,7,0)</f>
        <v>BOM</v>
      </c>
      <c r="G1095" s="27" t="n">
        <v>44881</v>
      </c>
      <c r="H1095" s="28" t="n">
        <v>130.36</v>
      </c>
      <c r="I1095" s="29" t="s">
        <v>23</v>
      </c>
      <c r="J1095" s="30" t="s">
        <v>170</v>
      </c>
      <c r="K1095" s="31" t="n">
        <v>338737</v>
      </c>
      <c r="L1095" s="32" t="n">
        <v>2022003557</v>
      </c>
      <c r="M1095" s="33"/>
      <c r="N1095" s="34" t="n">
        <v>0</v>
      </c>
      <c r="O1095" s="35" t="n">
        <v>0</v>
      </c>
      <c r="P1095" s="36" t="n">
        <v>0</v>
      </c>
      <c r="Q1095" s="37" t="n">
        <v>0</v>
      </c>
      <c r="R1095" s="38" t="n">
        <v>0</v>
      </c>
      <c r="S1095" s="39" t="n">
        <f aca="false">H1095</f>
        <v>130.36</v>
      </c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MG1095" s="0"/>
      <c r="AMH1095" s="0"/>
      <c r="AMI1095" s="0"/>
      <c r="AMJ1095" s="0"/>
    </row>
    <row r="1096" s="4" customFormat="true" ht="35.6" hidden="false" customHeight="false" outlineLevel="0" collapsed="false">
      <c r="A1096" s="23" t="s">
        <v>21</v>
      </c>
      <c r="B1096" s="24" t="n">
        <v>13323</v>
      </c>
      <c r="C1096" s="25" t="str">
        <f aca="false">VLOOKUP(B1096,[1]Planilha8!$X$4:$Y$6629,2,0)</f>
        <v>-</v>
      </c>
      <c r="D1096" s="26" t="s">
        <v>247</v>
      </c>
      <c r="E1096" s="26" t="str">
        <f aca="false">VLOOKUP(B1096,[1]Planilha8!$X$4:$Z$6629,3,0)</f>
        <v>ALMOXARIFADO</v>
      </c>
      <c r="F1096" s="26" t="str">
        <f aca="false">VLOOKUP(B1096,[1]Planilha8!$X$4:$AD$6629,7,0)</f>
        <v>BOM</v>
      </c>
      <c r="G1096" s="27" t="n">
        <v>44881</v>
      </c>
      <c r="H1096" s="28" t="n">
        <v>130.36</v>
      </c>
      <c r="I1096" s="29" t="s">
        <v>23</v>
      </c>
      <c r="J1096" s="30" t="s">
        <v>170</v>
      </c>
      <c r="K1096" s="31" t="n">
        <v>338737</v>
      </c>
      <c r="L1096" s="32" t="n">
        <v>2022003557</v>
      </c>
      <c r="M1096" s="33"/>
      <c r="N1096" s="34" t="n">
        <v>0</v>
      </c>
      <c r="O1096" s="35" t="n">
        <v>0</v>
      </c>
      <c r="P1096" s="36" t="n">
        <v>0</v>
      </c>
      <c r="Q1096" s="37" t="n">
        <v>0</v>
      </c>
      <c r="R1096" s="38" t="n">
        <v>0</v>
      </c>
      <c r="S1096" s="39" t="n">
        <f aca="false">H1096</f>
        <v>130.36</v>
      </c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MG1096" s="0"/>
      <c r="AMH1096" s="0"/>
      <c r="AMI1096" s="0"/>
      <c r="AMJ1096" s="0"/>
    </row>
    <row r="1097" s="4" customFormat="true" ht="35.6" hidden="false" customHeight="false" outlineLevel="0" collapsed="false">
      <c r="A1097" s="23" t="s">
        <v>21</v>
      </c>
      <c r="B1097" s="24" t="n">
        <v>13324</v>
      </c>
      <c r="C1097" s="25" t="str">
        <f aca="false">VLOOKUP(B1097,[1]Planilha8!$X$4:$Y$6629,2,0)</f>
        <v>-</v>
      </c>
      <c r="D1097" s="26" t="s">
        <v>247</v>
      </c>
      <c r="E1097" s="26" t="str">
        <f aca="false">VLOOKUP(B1097,[1]Planilha8!$X$4:$Z$6629,3,0)</f>
        <v>ALMOXARIFADO</v>
      </c>
      <c r="F1097" s="26" t="str">
        <f aca="false">VLOOKUP(B1097,[1]Planilha8!$X$4:$AD$6629,7,0)</f>
        <v>BOM</v>
      </c>
      <c r="G1097" s="27" t="n">
        <v>44881</v>
      </c>
      <c r="H1097" s="28" t="n">
        <v>130.36</v>
      </c>
      <c r="I1097" s="29" t="s">
        <v>23</v>
      </c>
      <c r="J1097" s="30" t="s">
        <v>170</v>
      </c>
      <c r="K1097" s="31" t="n">
        <v>338737</v>
      </c>
      <c r="L1097" s="32" t="n">
        <v>2022003557</v>
      </c>
      <c r="M1097" s="33"/>
      <c r="N1097" s="34" t="n">
        <v>0</v>
      </c>
      <c r="O1097" s="35" t="n">
        <v>0</v>
      </c>
      <c r="P1097" s="36" t="n">
        <v>0</v>
      </c>
      <c r="Q1097" s="37" t="n">
        <v>0</v>
      </c>
      <c r="R1097" s="38" t="n">
        <v>0</v>
      </c>
      <c r="S1097" s="39" t="n">
        <f aca="false">H1097</f>
        <v>130.36</v>
      </c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MG1097" s="0"/>
      <c r="AMH1097" s="0"/>
      <c r="AMI1097" s="0"/>
      <c r="AMJ1097" s="0"/>
    </row>
    <row r="1098" s="4" customFormat="true" ht="35.6" hidden="false" customHeight="false" outlineLevel="0" collapsed="false">
      <c r="A1098" s="23" t="s">
        <v>21</v>
      </c>
      <c r="B1098" s="24" t="n">
        <v>13325</v>
      </c>
      <c r="C1098" s="25" t="str">
        <f aca="false">VLOOKUP(B1098,[1]Planilha8!$X$4:$Y$6629,2,0)</f>
        <v>-</v>
      </c>
      <c r="D1098" s="26" t="s">
        <v>247</v>
      </c>
      <c r="E1098" s="26" t="str">
        <f aca="false">VLOOKUP(B1098,[1]Planilha8!$X$4:$Z$6629,3,0)</f>
        <v>ALMOXARIFADO</v>
      </c>
      <c r="F1098" s="26" t="str">
        <f aca="false">VLOOKUP(B1098,[1]Planilha8!$X$4:$AD$6629,7,0)</f>
        <v>BOM</v>
      </c>
      <c r="G1098" s="27" t="n">
        <v>44881</v>
      </c>
      <c r="H1098" s="28" t="n">
        <v>130.36</v>
      </c>
      <c r="I1098" s="29" t="s">
        <v>23</v>
      </c>
      <c r="J1098" s="30" t="s">
        <v>170</v>
      </c>
      <c r="K1098" s="31" t="n">
        <v>338737</v>
      </c>
      <c r="L1098" s="32" t="n">
        <v>2022003557</v>
      </c>
      <c r="M1098" s="33"/>
      <c r="N1098" s="34" t="n">
        <v>0</v>
      </c>
      <c r="O1098" s="35" t="n">
        <v>0</v>
      </c>
      <c r="P1098" s="36" t="n">
        <v>0</v>
      </c>
      <c r="Q1098" s="37" t="n">
        <v>0</v>
      </c>
      <c r="R1098" s="38" t="n">
        <v>0</v>
      </c>
      <c r="S1098" s="39" t="n">
        <f aca="false">H1098</f>
        <v>130.36</v>
      </c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MG1098" s="0"/>
      <c r="AMH1098" s="0"/>
      <c r="AMI1098" s="0"/>
      <c r="AMJ1098" s="0"/>
    </row>
    <row r="1099" s="4" customFormat="true" ht="35.6" hidden="false" customHeight="false" outlineLevel="0" collapsed="false">
      <c r="A1099" s="23" t="s">
        <v>21</v>
      </c>
      <c r="B1099" s="24" t="n">
        <v>13326</v>
      </c>
      <c r="C1099" s="25" t="str">
        <f aca="false">VLOOKUP(B1099,[1]Planilha8!$X$4:$Y$6629,2,0)</f>
        <v>-</v>
      </c>
      <c r="D1099" s="26" t="s">
        <v>247</v>
      </c>
      <c r="E1099" s="26" t="str">
        <f aca="false">VLOOKUP(B1099,[1]Planilha8!$X$4:$Z$6629,3,0)</f>
        <v>ALMOXARIFADO</v>
      </c>
      <c r="F1099" s="26" t="str">
        <f aca="false">VLOOKUP(B1099,[1]Planilha8!$X$4:$AD$6629,7,0)</f>
        <v>BOM</v>
      </c>
      <c r="G1099" s="27" t="n">
        <v>44881</v>
      </c>
      <c r="H1099" s="28" t="n">
        <v>130.36</v>
      </c>
      <c r="I1099" s="29" t="s">
        <v>23</v>
      </c>
      <c r="J1099" s="30" t="s">
        <v>170</v>
      </c>
      <c r="K1099" s="31" t="n">
        <v>338737</v>
      </c>
      <c r="L1099" s="32" t="n">
        <v>2022003557</v>
      </c>
      <c r="M1099" s="33"/>
      <c r="N1099" s="34" t="n">
        <v>0</v>
      </c>
      <c r="O1099" s="35" t="n">
        <v>0</v>
      </c>
      <c r="P1099" s="36" t="n">
        <v>0</v>
      </c>
      <c r="Q1099" s="37" t="n">
        <v>0</v>
      </c>
      <c r="R1099" s="38" t="n">
        <v>0</v>
      </c>
      <c r="S1099" s="39" t="n">
        <f aca="false">H1099</f>
        <v>130.36</v>
      </c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MG1099" s="0"/>
      <c r="AMH1099" s="0"/>
      <c r="AMI1099" s="0"/>
      <c r="AMJ1099" s="0"/>
    </row>
    <row r="1100" s="4" customFormat="true" ht="35.6" hidden="false" customHeight="false" outlineLevel="0" collapsed="false">
      <c r="A1100" s="23" t="s">
        <v>21</v>
      </c>
      <c r="B1100" s="24" t="n">
        <v>13327</v>
      </c>
      <c r="C1100" s="25" t="str">
        <f aca="false">VLOOKUP(B1100,[1]Planilha8!$X$4:$Y$6629,2,0)</f>
        <v>-</v>
      </c>
      <c r="D1100" s="26" t="s">
        <v>247</v>
      </c>
      <c r="E1100" s="26" t="str">
        <f aca="false">VLOOKUP(B1100,[1]Planilha8!$X$4:$Z$6629,3,0)</f>
        <v>ALMOXARIFADO</v>
      </c>
      <c r="F1100" s="26" t="str">
        <f aca="false">VLOOKUP(B1100,[1]Planilha8!$X$4:$AD$6629,7,0)</f>
        <v>BOM</v>
      </c>
      <c r="G1100" s="27" t="n">
        <v>44881</v>
      </c>
      <c r="H1100" s="28" t="n">
        <v>130.36</v>
      </c>
      <c r="I1100" s="29" t="s">
        <v>23</v>
      </c>
      <c r="J1100" s="30" t="s">
        <v>170</v>
      </c>
      <c r="K1100" s="31" t="n">
        <v>338737</v>
      </c>
      <c r="L1100" s="32" t="n">
        <v>2022003557</v>
      </c>
      <c r="M1100" s="33"/>
      <c r="N1100" s="34" t="n">
        <v>0</v>
      </c>
      <c r="O1100" s="35" t="n">
        <v>0</v>
      </c>
      <c r="P1100" s="36" t="n">
        <v>0</v>
      </c>
      <c r="Q1100" s="37" t="n">
        <v>0</v>
      </c>
      <c r="R1100" s="38" t="n">
        <v>0</v>
      </c>
      <c r="S1100" s="39" t="n">
        <f aca="false">H1100</f>
        <v>130.36</v>
      </c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MG1100" s="0"/>
      <c r="AMH1100" s="0"/>
      <c r="AMI1100" s="0"/>
      <c r="AMJ1100" s="0"/>
    </row>
    <row r="1101" s="4" customFormat="true" ht="35.6" hidden="false" customHeight="false" outlineLevel="0" collapsed="false">
      <c r="A1101" s="23" t="s">
        <v>21</v>
      </c>
      <c r="B1101" s="24" t="n">
        <v>13328</v>
      </c>
      <c r="C1101" s="25" t="str">
        <f aca="false">VLOOKUP(B1101,[1]Planilha8!$X$4:$Y$6629,2,0)</f>
        <v>-</v>
      </c>
      <c r="D1101" s="26" t="s">
        <v>247</v>
      </c>
      <c r="E1101" s="26" t="str">
        <f aca="false">VLOOKUP(B1101,[1]Planilha8!$X$4:$Z$6629,3,0)</f>
        <v>ALMOXARIFADO</v>
      </c>
      <c r="F1101" s="26" t="str">
        <f aca="false">VLOOKUP(B1101,[1]Planilha8!$X$4:$AD$6629,7,0)</f>
        <v>BOM</v>
      </c>
      <c r="G1101" s="27" t="n">
        <v>44881</v>
      </c>
      <c r="H1101" s="28" t="n">
        <v>130.36</v>
      </c>
      <c r="I1101" s="29" t="s">
        <v>23</v>
      </c>
      <c r="J1101" s="30" t="s">
        <v>170</v>
      </c>
      <c r="K1101" s="31" t="n">
        <v>338737</v>
      </c>
      <c r="L1101" s="32" t="n">
        <v>2022003557</v>
      </c>
      <c r="M1101" s="33"/>
      <c r="N1101" s="34" t="n">
        <v>0</v>
      </c>
      <c r="O1101" s="35" t="n">
        <v>0</v>
      </c>
      <c r="P1101" s="36" t="n">
        <v>0</v>
      </c>
      <c r="Q1101" s="37" t="n">
        <v>0</v>
      </c>
      <c r="R1101" s="38" t="n">
        <v>0</v>
      </c>
      <c r="S1101" s="39" t="n">
        <f aca="false">H1101</f>
        <v>130.36</v>
      </c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MG1101" s="0"/>
      <c r="AMH1101" s="0"/>
      <c r="AMI1101" s="0"/>
      <c r="AMJ1101" s="0"/>
    </row>
    <row r="1102" s="4" customFormat="true" ht="35.6" hidden="false" customHeight="false" outlineLevel="0" collapsed="false">
      <c r="A1102" s="23" t="s">
        <v>21</v>
      </c>
      <c r="B1102" s="24" t="n">
        <v>13329</v>
      </c>
      <c r="C1102" s="25" t="str">
        <f aca="false">VLOOKUP(B1102,[1]Planilha8!$X$4:$Y$6629,2,0)</f>
        <v>-</v>
      </c>
      <c r="D1102" s="26" t="s">
        <v>247</v>
      </c>
      <c r="E1102" s="26" t="str">
        <f aca="false">VLOOKUP(B1102,[1]Planilha8!$X$4:$Z$6629,3,0)</f>
        <v>ALMOXARIFADO</v>
      </c>
      <c r="F1102" s="26" t="str">
        <f aca="false">VLOOKUP(B1102,[1]Planilha8!$X$4:$AD$6629,7,0)</f>
        <v>BOM</v>
      </c>
      <c r="G1102" s="27" t="n">
        <v>44881</v>
      </c>
      <c r="H1102" s="28" t="n">
        <v>130.36</v>
      </c>
      <c r="I1102" s="29" t="s">
        <v>23</v>
      </c>
      <c r="J1102" s="30" t="s">
        <v>170</v>
      </c>
      <c r="K1102" s="31" t="n">
        <v>338737</v>
      </c>
      <c r="L1102" s="32" t="n">
        <v>2022003557</v>
      </c>
      <c r="M1102" s="33"/>
      <c r="N1102" s="34" t="n">
        <v>0</v>
      </c>
      <c r="O1102" s="35" t="n">
        <v>0</v>
      </c>
      <c r="P1102" s="36" t="n">
        <v>0</v>
      </c>
      <c r="Q1102" s="37" t="n">
        <v>0</v>
      </c>
      <c r="R1102" s="38" t="n">
        <v>0</v>
      </c>
      <c r="S1102" s="39" t="n">
        <f aca="false">H1102</f>
        <v>130.36</v>
      </c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MG1102" s="0"/>
      <c r="AMH1102" s="0"/>
      <c r="AMI1102" s="0"/>
      <c r="AMJ1102" s="0"/>
    </row>
    <row r="1103" s="4" customFormat="true" ht="35.6" hidden="false" customHeight="false" outlineLevel="0" collapsed="false">
      <c r="A1103" s="23" t="s">
        <v>21</v>
      </c>
      <c r="B1103" s="24" t="n">
        <v>13330</v>
      </c>
      <c r="C1103" s="25" t="str">
        <f aca="false">VLOOKUP(B1103,[1]Planilha8!$X$4:$Y$6629,2,0)</f>
        <v>-</v>
      </c>
      <c r="D1103" s="26" t="s">
        <v>247</v>
      </c>
      <c r="E1103" s="26" t="str">
        <f aca="false">VLOOKUP(B1103,[1]Planilha8!$X$4:$Z$6629,3,0)</f>
        <v>ALMOXARIFADO</v>
      </c>
      <c r="F1103" s="26" t="str">
        <f aca="false">VLOOKUP(B1103,[1]Planilha8!$X$4:$AD$6629,7,0)</f>
        <v>BOM</v>
      </c>
      <c r="G1103" s="27" t="n">
        <v>44881</v>
      </c>
      <c r="H1103" s="28" t="n">
        <v>130.36</v>
      </c>
      <c r="I1103" s="29" t="s">
        <v>23</v>
      </c>
      <c r="J1103" s="30" t="s">
        <v>170</v>
      </c>
      <c r="K1103" s="31" t="n">
        <v>338737</v>
      </c>
      <c r="L1103" s="32" t="n">
        <v>2022003557</v>
      </c>
      <c r="M1103" s="33"/>
      <c r="N1103" s="34" t="n">
        <v>0</v>
      </c>
      <c r="O1103" s="35" t="n">
        <v>0</v>
      </c>
      <c r="P1103" s="36" t="n">
        <v>0</v>
      </c>
      <c r="Q1103" s="37" t="n">
        <v>0</v>
      </c>
      <c r="R1103" s="38" t="n">
        <v>0</v>
      </c>
      <c r="S1103" s="39" t="n">
        <f aca="false">H1103</f>
        <v>130.36</v>
      </c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MG1103" s="0"/>
      <c r="AMH1103" s="0"/>
      <c r="AMI1103" s="0"/>
      <c r="AMJ1103" s="0"/>
    </row>
    <row r="1104" s="4" customFormat="true" ht="35.6" hidden="false" customHeight="false" outlineLevel="0" collapsed="false">
      <c r="A1104" s="23" t="s">
        <v>21</v>
      </c>
      <c r="B1104" s="24" t="n">
        <v>13331</v>
      </c>
      <c r="C1104" s="25" t="str">
        <f aca="false">VLOOKUP(B1104,[1]Planilha8!$X$4:$Y$6629,2,0)</f>
        <v>-</v>
      </c>
      <c r="D1104" s="26" t="s">
        <v>247</v>
      </c>
      <c r="E1104" s="26" t="str">
        <f aca="false">VLOOKUP(B1104,[1]Planilha8!$X$4:$Z$6629,3,0)</f>
        <v>ALMOXARIFADO</v>
      </c>
      <c r="F1104" s="26" t="str">
        <f aca="false">VLOOKUP(B1104,[1]Planilha8!$X$4:$AD$6629,7,0)</f>
        <v>BOM</v>
      </c>
      <c r="G1104" s="27" t="n">
        <v>44881</v>
      </c>
      <c r="H1104" s="28" t="n">
        <v>130.36</v>
      </c>
      <c r="I1104" s="29" t="s">
        <v>23</v>
      </c>
      <c r="J1104" s="30" t="s">
        <v>170</v>
      </c>
      <c r="K1104" s="31" t="n">
        <v>338737</v>
      </c>
      <c r="L1104" s="32" t="n">
        <v>2022003557</v>
      </c>
      <c r="M1104" s="33"/>
      <c r="N1104" s="34" t="n">
        <v>0</v>
      </c>
      <c r="O1104" s="35" t="n">
        <v>0</v>
      </c>
      <c r="P1104" s="36" t="n">
        <v>0</v>
      </c>
      <c r="Q1104" s="37" t="n">
        <v>0</v>
      </c>
      <c r="R1104" s="38" t="n">
        <v>0</v>
      </c>
      <c r="S1104" s="39" t="n">
        <f aca="false">H1104</f>
        <v>130.36</v>
      </c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MG1104" s="0"/>
      <c r="AMH1104" s="0"/>
      <c r="AMI1104" s="0"/>
      <c r="AMJ1104" s="0"/>
    </row>
    <row r="1105" s="4" customFormat="true" ht="35.6" hidden="false" customHeight="false" outlineLevel="0" collapsed="false">
      <c r="A1105" s="23" t="s">
        <v>21</v>
      </c>
      <c r="B1105" s="24" t="n">
        <v>13332</v>
      </c>
      <c r="C1105" s="25" t="str">
        <f aca="false">VLOOKUP(B1105,[1]Planilha8!$X$4:$Y$6629,2,0)</f>
        <v>-</v>
      </c>
      <c r="D1105" s="26" t="s">
        <v>247</v>
      </c>
      <c r="E1105" s="26" t="str">
        <f aca="false">VLOOKUP(B1105,[1]Planilha8!$X$4:$Z$6629,3,0)</f>
        <v>ALMOXARIFADO</v>
      </c>
      <c r="F1105" s="26" t="str">
        <f aca="false">VLOOKUP(B1105,[1]Planilha8!$X$4:$AD$6629,7,0)</f>
        <v>BOM</v>
      </c>
      <c r="G1105" s="27" t="n">
        <v>44881</v>
      </c>
      <c r="H1105" s="28" t="n">
        <v>130.36</v>
      </c>
      <c r="I1105" s="29" t="s">
        <v>23</v>
      </c>
      <c r="J1105" s="30" t="s">
        <v>170</v>
      </c>
      <c r="K1105" s="31" t="n">
        <v>338737</v>
      </c>
      <c r="L1105" s="32" t="n">
        <v>2022003557</v>
      </c>
      <c r="M1105" s="33"/>
      <c r="N1105" s="34" t="n">
        <v>0</v>
      </c>
      <c r="O1105" s="35" t="n">
        <v>0</v>
      </c>
      <c r="P1105" s="36" t="n">
        <v>0</v>
      </c>
      <c r="Q1105" s="37" t="n">
        <v>0</v>
      </c>
      <c r="R1105" s="38" t="n">
        <v>0</v>
      </c>
      <c r="S1105" s="39" t="n">
        <f aca="false">H1105</f>
        <v>130.36</v>
      </c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MG1105" s="0"/>
      <c r="AMH1105" s="0"/>
      <c r="AMI1105" s="0"/>
      <c r="AMJ1105" s="0"/>
    </row>
    <row r="1106" s="4" customFormat="true" ht="35.6" hidden="false" customHeight="false" outlineLevel="0" collapsed="false">
      <c r="A1106" s="23" t="s">
        <v>21</v>
      </c>
      <c r="B1106" s="24" t="n">
        <v>13333</v>
      </c>
      <c r="C1106" s="25" t="str">
        <f aca="false">VLOOKUP(B1106,[1]Planilha8!$X$4:$Y$6629,2,0)</f>
        <v>-</v>
      </c>
      <c r="D1106" s="26" t="s">
        <v>247</v>
      </c>
      <c r="E1106" s="26" t="str">
        <f aca="false">VLOOKUP(B1106,[1]Planilha8!$X$4:$Z$6629,3,0)</f>
        <v>ALMOXARIFADO</v>
      </c>
      <c r="F1106" s="26" t="str">
        <f aca="false">VLOOKUP(B1106,[1]Planilha8!$X$4:$AD$6629,7,0)</f>
        <v>BOM</v>
      </c>
      <c r="G1106" s="27" t="n">
        <v>44881</v>
      </c>
      <c r="H1106" s="28" t="n">
        <v>130.36</v>
      </c>
      <c r="I1106" s="29" t="s">
        <v>23</v>
      </c>
      <c r="J1106" s="30" t="s">
        <v>170</v>
      </c>
      <c r="K1106" s="31" t="n">
        <v>338737</v>
      </c>
      <c r="L1106" s="32" t="n">
        <v>2022003557</v>
      </c>
      <c r="M1106" s="33"/>
      <c r="N1106" s="34" t="n">
        <v>0</v>
      </c>
      <c r="O1106" s="35" t="n">
        <v>0</v>
      </c>
      <c r="P1106" s="36" t="n">
        <v>0</v>
      </c>
      <c r="Q1106" s="37" t="n">
        <v>0</v>
      </c>
      <c r="R1106" s="38" t="n">
        <v>0</v>
      </c>
      <c r="S1106" s="39" t="n">
        <f aca="false">H1106</f>
        <v>130.36</v>
      </c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MG1106" s="0"/>
      <c r="AMH1106" s="0"/>
      <c r="AMI1106" s="0"/>
      <c r="AMJ1106" s="0"/>
    </row>
    <row r="1107" s="4" customFormat="true" ht="35.6" hidden="false" customHeight="false" outlineLevel="0" collapsed="false">
      <c r="A1107" s="23" t="s">
        <v>21</v>
      </c>
      <c r="B1107" s="24" t="n">
        <v>13334</v>
      </c>
      <c r="C1107" s="25" t="str">
        <f aca="false">VLOOKUP(B1107,[1]Planilha8!$X$4:$Y$6629,2,0)</f>
        <v>-</v>
      </c>
      <c r="D1107" s="26" t="s">
        <v>247</v>
      </c>
      <c r="E1107" s="26" t="str">
        <f aca="false">VLOOKUP(B1107,[1]Planilha8!$X$4:$Z$6629,3,0)</f>
        <v>ALMOXARIFADO</v>
      </c>
      <c r="F1107" s="26" t="str">
        <f aca="false">VLOOKUP(B1107,[1]Planilha8!$X$4:$AD$6629,7,0)</f>
        <v>BOM</v>
      </c>
      <c r="G1107" s="27" t="n">
        <v>44881</v>
      </c>
      <c r="H1107" s="28" t="n">
        <v>130.36</v>
      </c>
      <c r="I1107" s="29" t="s">
        <v>23</v>
      </c>
      <c r="J1107" s="30" t="s">
        <v>170</v>
      </c>
      <c r="K1107" s="31" t="n">
        <v>338737</v>
      </c>
      <c r="L1107" s="32" t="n">
        <v>2022003557</v>
      </c>
      <c r="M1107" s="33"/>
      <c r="N1107" s="34" t="n">
        <v>0</v>
      </c>
      <c r="O1107" s="35" t="n">
        <v>0</v>
      </c>
      <c r="P1107" s="36" t="n">
        <v>0</v>
      </c>
      <c r="Q1107" s="37" t="n">
        <v>0</v>
      </c>
      <c r="R1107" s="38" t="n">
        <v>0</v>
      </c>
      <c r="S1107" s="39" t="n">
        <f aca="false">H1107</f>
        <v>130.36</v>
      </c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MG1107" s="0"/>
      <c r="AMH1107" s="0"/>
      <c r="AMI1107" s="0"/>
      <c r="AMJ1107" s="0"/>
    </row>
    <row r="1108" s="4" customFormat="true" ht="35.6" hidden="false" customHeight="false" outlineLevel="0" collapsed="false">
      <c r="A1108" s="23" t="s">
        <v>21</v>
      </c>
      <c r="B1108" s="24" t="n">
        <v>13335</v>
      </c>
      <c r="C1108" s="25" t="str">
        <f aca="false">VLOOKUP(B1108,[1]Planilha8!$X$4:$Y$6629,2,0)</f>
        <v>-</v>
      </c>
      <c r="D1108" s="26" t="s">
        <v>247</v>
      </c>
      <c r="E1108" s="26" t="str">
        <f aca="false">VLOOKUP(B1108,[1]Planilha8!$X$4:$Z$6629,3,0)</f>
        <v>ALMOXARIFADO</v>
      </c>
      <c r="F1108" s="26" t="str">
        <f aca="false">VLOOKUP(B1108,[1]Planilha8!$X$4:$AD$6629,7,0)</f>
        <v>BOM</v>
      </c>
      <c r="G1108" s="27" t="n">
        <v>44881</v>
      </c>
      <c r="H1108" s="28" t="n">
        <v>130.36</v>
      </c>
      <c r="I1108" s="29" t="s">
        <v>23</v>
      </c>
      <c r="J1108" s="30" t="s">
        <v>170</v>
      </c>
      <c r="K1108" s="31" t="n">
        <v>338737</v>
      </c>
      <c r="L1108" s="32" t="n">
        <v>2022003557</v>
      </c>
      <c r="M1108" s="33"/>
      <c r="N1108" s="34" t="n">
        <v>0</v>
      </c>
      <c r="O1108" s="35" t="n">
        <v>0</v>
      </c>
      <c r="P1108" s="36" t="n">
        <v>0</v>
      </c>
      <c r="Q1108" s="37" t="n">
        <v>0</v>
      </c>
      <c r="R1108" s="38" t="n">
        <v>0</v>
      </c>
      <c r="S1108" s="39" t="n">
        <f aca="false">H1108</f>
        <v>130.36</v>
      </c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MG1108" s="0"/>
      <c r="AMH1108" s="0"/>
      <c r="AMI1108" s="0"/>
      <c r="AMJ1108" s="0"/>
    </row>
    <row r="1109" s="4" customFormat="true" ht="35.6" hidden="false" customHeight="false" outlineLevel="0" collapsed="false">
      <c r="A1109" s="23" t="s">
        <v>21</v>
      </c>
      <c r="B1109" s="24" t="n">
        <v>13336</v>
      </c>
      <c r="C1109" s="25" t="str">
        <f aca="false">VLOOKUP(B1109,[1]Planilha8!$X$4:$Y$6629,2,0)</f>
        <v>-</v>
      </c>
      <c r="D1109" s="26" t="s">
        <v>247</v>
      </c>
      <c r="E1109" s="26" t="str">
        <f aca="false">VLOOKUP(B1109,[1]Planilha8!$X$4:$Z$6629,3,0)</f>
        <v>ALMOXARIFADO</v>
      </c>
      <c r="F1109" s="26" t="str">
        <f aca="false">VLOOKUP(B1109,[1]Planilha8!$X$4:$AD$6629,7,0)</f>
        <v>BOM</v>
      </c>
      <c r="G1109" s="27" t="n">
        <v>44881</v>
      </c>
      <c r="H1109" s="28" t="n">
        <v>130.36</v>
      </c>
      <c r="I1109" s="29" t="s">
        <v>23</v>
      </c>
      <c r="J1109" s="30" t="s">
        <v>170</v>
      </c>
      <c r="K1109" s="31" t="n">
        <v>338737</v>
      </c>
      <c r="L1109" s="32" t="n">
        <v>2022003557</v>
      </c>
      <c r="M1109" s="33"/>
      <c r="N1109" s="34" t="n">
        <v>0</v>
      </c>
      <c r="O1109" s="35" t="n">
        <v>0</v>
      </c>
      <c r="P1109" s="36" t="n">
        <v>0</v>
      </c>
      <c r="Q1109" s="37" t="n">
        <v>0</v>
      </c>
      <c r="R1109" s="38" t="n">
        <v>0</v>
      </c>
      <c r="S1109" s="39" t="n">
        <f aca="false">H1109</f>
        <v>130.36</v>
      </c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MG1109" s="0"/>
      <c r="AMH1109" s="0"/>
      <c r="AMI1109" s="0"/>
      <c r="AMJ1109" s="0"/>
    </row>
    <row r="1110" s="4" customFormat="true" ht="35.6" hidden="false" customHeight="false" outlineLevel="0" collapsed="false">
      <c r="A1110" s="23" t="s">
        <v>21</v>
      </c>
      <c r="B1110" s="24" t="n">
        <v>13337</v>
      </c>
      <c r="C1110" s="25" t="str">
        <f aca="false">VLOOKUP(B1110,[1]Planilha8!$X$4:$Y$6629,2,0)</f>
        <v>-</v>
      </c>
      <c r="D1110" s="26" t="s">
        <v>247</v>
      </c>
      <c r="E1110" s="26" t="str">
        <f aca="false">VLOOKUP(B1110,[1]Planilha8!$X$4:$Z$6629,3,0)</f>
        <v>ALMOXARIFADO</v>
      </c>
      <c r="F1110" s="26" t="str">
        <f aca="false">VLOOKUP(B1110,[1]Planilha8!$X$4:$AD$6629,7,0)</f>
        <v>BOM</v>
      </c>
      <c r="G1110" s="27" t="n">
        <v>44881</v>
      </c>
      <c r="H1110" s="28" t="n">
        <v>130.36</v>
      </c>
      <c r="I1110" s="29" t="s">
        <v>23</v>
      </c>
      <c r="J1110" s="30" t="s">
        <v>170</v>
      </c>
      <c r="K1110" s="31" t="n">
        <v>338737</v>
      </c>
      <c r="L1110" s="32" t="n">
        <v>2022003557</v>
      </c>
      <c r="M1110" s="33"/>
      <c r="N1110" s="34" t="n">
        <v>0</v>
      </c>
      <c r="O1110" s="35" t="n">
        <v>0</v>
      </c>
      <c r="P1110" s="36" t="n">
        <v>0</v>
      </c>
      <c r="Q1110" s="37" t="n">
        <v>0</v>
      </c>
      <c r="R1110" s="38" t="n">
        <v>0</v>
      </c>
      <c r="S1110" s="39" t="n">
        <f aca="false">H1110</f>
        <v>130.36</v>
      </c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MG1110" s="0"/>
      <c r="AMH1110" s="0"/>
      <c r="AMI1110" s="0"/>
      <c r="AMJ1110" s="0"/>
    </row>
    <row r="1111" s="4" customFormat="true" ht="35.6" hidden="false" customHeight="false" outlineLevel="0" collapsed="false">
      <c r="A1111" s="23" t="s">
        <v>21</v>
      </c>
      <c r="B1111" s="24" t="n">
        <v>13338</v>
      </c>
      <c r="C1111" s="25" t="str">
        <f aca="false">VLOOKUP(B1111,[1]Planilha8!$X$4:$Y$6629,2,0)</f>
        <v>-</v>
      </c>
      <c r="D1111" s="26" t="s">
        <v>247</v>
      </c>
      <c r="E1111" s="26" t="str">
        <f aca="false">VLOOKUP(B1111,[1]Planilha8!$X$4:$Z$6629,3,0)</f>
        <v>ALMOXARIFADO</v>
      </c>
      <c r="F1111" s="26" t="str">
        <f aca="false">VLOOKUP(B1111,[1]Planilha8!$X$4:$AD$6629,7,0)</f>
        <v>BOM</v>
      </c>
      <c r="G1111" s="27" t="n">
        <v>44881</v>
      </c>
      <c r="H1111" s="28" t="n">
        <v>130.36</v>
      </c>
      <c r="I1111" s="29" t="s">
        <v>23</v>
      </c>
      <c r="J1111" s="30" t="s">
        <v>170</v>
      </c>
      <c r="K1111" s="31" t="n">
        <v>338737</v>
      </c>
      <c r="L1111" s="32" t="n">
        <v>2022003557</v>
      </c>
      <c r="M1111" s="33"/>
      <c r="N1111" s="34" t="n">
        <v>0</v>
      </c>
      <c r="O1111" s="35" t="n">
        <v>0</v>
      </c>
      <c r="P1111" s="36" t="n">
        <v>0</v>
      </c>
      <c r="Q1111" s="37" t="n">
        <v>0</v>
      </c>
      <c r="R1111" s="38" t="n">
        <v>0</v>
      </c>
      <c r="S1111" s="39" t="n">
        <f aca="false">H1111</f>
        <v>130.36</v>
      </c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MG1111" s="0"/>
      <c r="AMH1111" s="0"/>
      <c r="AMI1111" s="0"/>
      <c r="AMJ1111" s="0"/>
    </row>
    <row r="1112" s="4" customFormat="true" ht="35.6" hidden="false" customHeight="false" outlineLevel="0" collapsed="false">
      <c r="A1112" s="23" t="s">
        <v>21</v>
      </c>
      <c r="B1112" s="24" t="n">
        <v>13339</v>
      </c>
      <c r="C1112" s="25" t="str">
        <f aca="false">VLOOKUP(B1112,[1]Planilha8!$X$4:$Y$6629,2,0)</f>
        <v>-</v>
      </c>
      <c r="D1112" s="26" t="s">
        <v>247</v>
      </c>
      <c r="E1112" s="26" t="str">
        <f aca="false">VLOOKUP(B1112,[1]Planilha8!$X$4:$Z$6629,3,0)</f>
        <v>ALMOXARIFADO</v>
      </c>
      <c r="F1112" s="26" t="str">
        <f aca="false">VLOOKUP(B1112,[1]Planilha8!$X$4:$AD$6629,7,0)</f>
        <v>BOM</v>
      </c>
      <c r="G1112" s="27" t="n">
        <v>44881</v>
      </c>
      <c r="H1112" s="28" t="n">
        <v>130.36</v>
      </c>
      <c r="I1112" s="29" t="s">
        <v>23</v>
      </c>
      <c r="J1112" s="30" t="s">
        <v>170</v>
      </c>
      <c r="K1112" s="31" t="n">
        <v>338737</v>
      </c>
      <c r="L1112" s="32" t="n">
        <v>2022003557</v>
      </c>
      <c r="M1112" s="33"/>
      <c r="N1112" s="34" t="n">
        <v>0</v>
      </c>
      <c r="O1112" s="35" t="n">
        <v>0</v>
      </c>
      <c r="P1112" s="36" t="n">
        <v>0</v>
      </c>
      <c r="Q1112" s="37" t="n">
        <v>0</v>
      </c>
      <c r="R1112" s="38" t="n">
        <v>0</v>
      </c>
      <c r="S1112" s="39" t="n">
        <f aca="false">H1112</f>
        <v>130.36</v>
      </c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MG1112" s="0"/>
      <c r="AMH1112" s="0"/>
      <c r="AMI1112" s="0"/>
      <c r="AMJ1112" s="0"/>
    </row>
    <row r="1113" s="4" customFormat="true" ht="35.6" hidden="false" customHeight="false" outlineLevel="0" collapsed="false">
      <c r="A1113" s="23" t="s">
        <v>21</v>
      </c>
      <c r="B1113" s="24" t="n">
        <v>13340</v>
      </c>
      <c r="C1113" s="25" t="str">
        <f aca="false">VLOOKUP(B1113,[1]Planilha8!$X$4:$Y$6629,2,0)</f>
        <v>-</v>
      </c>
      <c r="D1113" s="26" t="s">
        <v>247</v>
      </c>
      <c r="E1113" s="26" t="str">
        <f aca="false">VLOOKUP(B1113,[1]Planilha8!$X$4:$Z$6629,3,0)</f>
        <v>ALMOXARIFADO</v>
      </c>
      <c r="F1113" s="26" t="str">
        <f aca="false">VLOOKUP(B1113,[1]Planilha8!$X$4:$AD$6629,7,0)</f>
        <v>BOM</v>
      </c>
      <c r="G1113" s="27" t="n">
        <v>44881</v>
      </c>
      <c r="H1113" s="28" t="n">
        <v>130.36</v>
      </c>
      <c r="I1113" s="29" t="s">
        <v>23</v>
      </c>
      <c r="J1113" s="30" t="s">
        <v>170</v>
      </c>
      <c r="K1113" s="31" t="n">
        <v>338737</v>
      </c>
      <c r="L1113" s="32" t="n">
        <v>2022003557</v>
      </c>
      <c r="M1113" s="33"/>
      <c r="N1113" s="34" t="n">
        <v>0</v>
      </c>
      <c r="O1113" s="35" t="n">
        <v>0</v>
      </c>
      <c r="P1113" s="36" t="n">
        <v>0</v>
      </c>
      <c r="Q1113" s="37" t="n">
        <v>0</v>
      </c>
      <c r="R1113" s="38" t="n">
        <v>0</v>
      </c>
      <c r="S1113" s="39" t="n">
        <f aca="false">H1113</f>
        <v>130.36</v>
      </c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MG1113" s="0"/>
      <c r="AMH1113" s="0"/>
      <c r="AMI1113" s="0"/>
      <c r="AMJ1113" s="0"/>
    </row>
    <row r="1114" s="4" customFormat="true" ht="35.6" hidden="false" customHeight="false" outlineLevel="0" collapsed="false">
      <c r="A1114" s="23" t="s">
        <v>21</v>
      </c>
      <c r="B1114" s="24" t="n">
        <v>13341</v>
      </c>
      <c r="C1114" s="25" t="str">
        <f aca="false">VLOOKUP(B1114,[1]Planilha8!$X$4:$Y$6629,2,0)</f>
        <v>-</v>
      </c>
      <c r="D1114" s="26" t="s">
        <v>247</v>
      </c>
      <c r="E1114" s="26" t="str">
        <f aca="false">VLOOKUP(B1114,[1]Planilha8!$X$4:$Z$6629,3,0)</f>
        <v>ALMOXARIFADO</v>
      </c>
      <c r="F1114" s="26" t="str">
        <f aca="false">VLOOKUP(B1114,[1]Planilha8!$X$4:$AD$6629,7,0)</f>
        <v>BOM</v>
      </c>
      <c r="G1114" s="27" t="n">
        <v>44881</v>
      </c>
      <c r="H1114" s="28" t="n">
        <v>130.36</v>
      </c>
      <c r="I1114" s="29" t="s">
        <v>23</v>
      </c>
      <c r="J1114" s="30" t="s">
        <v>170</v>
      </c>
      <c r="K1114" s="31" t="n">
        <v>338737</v>
      </c>
      <c r="L1114" s="32" t="n">
        <v>2022003557</v>
      </c>
      <c r="M1114" s="33"/>
      <c r="N1114" s="34" t="n">
        <v>0</v>
      </c>
      <c r="O1114" s="35" t="n">
        <v>0</v>
      </c>
      <c r="P1114" s="36" t="n">
        <v>0</v>
      </c>
      <c r="Q1114" s="37" t="n">
        <v>0</v>
      </c>
      <c r="R1114" s="38" t="n">
        <v>0</v>
      </c>
      <c r="S1114" s="39" t="n">
        <f aca="false">H1114</f>
        <v>130.36</v>
      </c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MG1114" s="0"/>
      <c r="AMH1114" s="0"/>
      <c r="AMI1114" s="0"/>
      <c r="AMJ1114" s="0"/>
    </row>
    <row r="1115" s="4" customFormat="true" ht="35.6" hidden="false" customHeight="false" outlineLevel="0" collapsed="false">
      <c r="A1115" s="23" t="s">
        <v>21</v>
      </c>
      <c r="B1115" s="24" t="n">
        <v>13342</v>
      </c>
      <c r="C1115" s="25" t="str">
        <f aca="false">VLOOKUP(B1115,[1]Planilha8!$X$4:$Y$6629,2,0)</f>
        <v>-</v>
      </c>
      <c r="D1115" s="26" t="s">
        <v>247</v>
      </c>
      <c r="E1115" s="26" t="str">
        <f aca="false">VLOOKUP(B1115,[1]Planilha8!$X$4:$Z$6629,3,0)</f>
        <v>ALMOXARIFADO</v>
      </c>
      <c r="F1115" s="26" t="str">
        <f aca="false">VLOOKUP(B1115,[1]Planilha8!$X$4:$AD$6629,7,0)</f>
        <v>BOM</v>
      </c>
      <c r="G1115" s="27" t="n">
        <v>44881</v>
      </c>
      <c r="H1115" s="28" t="n">
        <v>130.36</v>
      </c>
      <c r="I1115" s="29" t="s">
        <v>23</v>
      </c>
      <c r="J1115" s="30" t="s">
        <v>170</v>
      </c>
      <c r="K1115" s="31" t="n">
        <v>338737</v>
      </c>
      <c r="L1115" s="32" t="n">
        <v>2022003557</v>
      </c>
      <c r="M1115" s="33"/>
      <c r="N1115" s="34" t="n">
        <v>0</v>
      </c>
      <c r="O1115" s="35" t="n">
        <v>0</v>
      </c>
      <c r="P1115" s="36" t="n">
        <v>0</v>
      </c>
      <c r="Q1115" s="37" t="n">
        <v>0</v>
      </c>
      <c r="R1115" s="38" t="n">
        <v>0</v>
      </c>
      <c r="S1115" s="39" t="n">
        <f aca="false">H1115</f>
        <v>130.36</v>
      </c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MG1115" s="0"/>
      <c r="AMH1115" s="0"/>
      <c r="AMI1115" s="0"/>
      <c r="AMJ1115" s="0"/>
    </row>
    <row r="1116" s="4" customFormat="true" ht="35.6" hidden="false" customHeight="false" outlineLevel="0" collapsed="false">
      <c r="A1116" s="23" t="s">
        <v>21</v>
      </c>
      <c r="B1116" s="24" t="n">
        <v>13343</v>
      </c>
      <c r="C1116" s="25" t="str">
        <f aca="false">VLOOKUP(B1116,[1]Planilha8!$X$4:$Y$6629,2,0)</f>
        <v>-</v>
      </c>
      <c r="D1116" s="26" t="s">
        <v>247</v>
      </c>
      <c r="E1116" s="26" t="str">
        <f aca="false">VLOOKUP(B1116,[1]Planilha8!$X$4:$Z$6629,3,0)</f>
        <v>ALMOXARIFADO</v>
      </c>
      <c r="F1116" s="26" t="str">
        <f aca="false">VLOOKUP(B1116,[1]Planilha8!$X$4:$AD$6629,7,0)</f>
        <v>BOM</v>
      </c>
      <c r="G1116" s="27" t="n">
        <v>44881</v>
      </c>
      <c r="H1116" s="28" t="n">
        <v>130.36</v>
      </c>
      <c r="I1116" s="29" t="s">
        <v>23</v>
      </c>
      <c r="J1116" s="30" t="s">
        <v>170</v>
      </c>
      <c r="K1116" s="31" t="n">
        <v>338737</v>
      </c>
      <c r="L1116" s="32" t="n">
        <v>2022003557</v>
      </c>
      <c r="M1116" s="33"/>
      <c r="N1116" s="34" t="n">
        <v>0</v>
      </c>
      <c r="O1116" s="35" t="n">
        <v>0</v>
      </c>
      <c r="P1116" s="36" t="n">
        <v>0</v>
      </c>
      <c r="Q1116" s="37" t="n">
        <v>0</v>
      </c>
      <c r="R1116" s="38" t="n">
        <v>0</v>
      </c>
      <c r="S1116" s="39" t="n">
        <f aca="false">H1116</f>
        <v>130.36</v>
      </c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MG1116" s="0"/>
      <c r="AMH1116" s="0"/>
      <c r="AMI1116" s="0"/>
      <c r="AMJ1116" s="0"/>
    </row>
    <row r="1117" s="4" customFormat="true" ht="35.6" hidden="false" customHeight="false" outlineLevel="0" collapsed="false">
      <c r="A1117" s="23" t="s">
        <v>21</v>
      </c>
      <c r="B1117" s="24" t="n">
        <v>13344</v>
      </c>
      <c r="C1117" s="25" t="str">
        <f aca="false">VLOOKUP(B1117,[1]Planilha8!$X$4:$Y$6629,2,0)</f>
        <v>-</v>
      </c>
      <c r="D1117" s="26" t="s">
        <v>247</v>
      </c>
      <c r="E1117" s="26" t="str">
        <f aca="false">VLOOKUP(B1117,[1]Planilha8!$X$4:$Z$6629,3,0)</f>
        <v>ALMOXARIFADO</v>
      </c>
      <c r="F1117" s="26" t="str">
        <f aca="false">VLOOKUP(B1117,[1]Planilha8!$X$4:$AD$6629,7,0)</f>
        <v>BOM</v>
      </c>
      <c r="G1117" s="27" t="n">
        <v>44881</v>
      </c>
      <c r="H1117" s="28" t="n">
        <v>130.36</v>
      </c>
      <c r="I1117" s="29" t="s">
        <v>23</v>
      </c>
      <c r="J1117" s="30" t="s">
        <v>170</v>
      </c>
      <c r="K1117" s="31" t="n">
        <v>338737</v>
      </c>
      <c r="L1117" s="32" t="n">
        <v>2022003557</v>
      </c>
      <c r="M1117" s="33"/>
      <c r="N1117" s="34" t="n">
        <v>0</v>
      </c>
      <c r="O1117" s="35" t="n">
        <v>0</v>
      </c>
      <c r="P1117" s="36" t="n">
        <v>0</v>
      </c>
      <c r="Q1117" s="37" t="n">
        <v>0</v>
      </c>
      <c r="R1117" s="38" t="n">
        <v>0</v>
      </c>
      <c r="S1117" s="39" t="n">
        <f aca="false">H1117</f>
        <v>130.36</v>
      </c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MG1117" s="0"/>
      <c r="AMH1117" s="0"/>
      <c r="AMI1117" s="0"/>
      <c r="AMJ1117" s="0"/>
    </row>
    <row r="1118" s="4" customFormat="true" ht="35.6" hidden="false" customHeight="false" outlineLevel="0" collapsed="false">
      <c r="A1118" s="23" t="s">
        <v>21</v>
      </c>
      <c r="B1118" s="24" t="n">
        <v>13345</v>
      </c>
      <c r="C1118" s="25" t="str">
        <f aca="false">VLOOKUP(B1118,[1]Planilha8!$X$4:$Y$6629,2,0)</f>
        <v>-</v>
      </c>
      <c r="D1118" s="26" t="s">
        <v>247</v>
      </c>
      <c r="E1118" s="26" t="str">
        <f aca="false">VLOOKUP(B1118,[1]Planilha8!$X$4:$Z$6629,3,0)</f>
        <v>ALMOXARIFADO</v>
      </c>
      <c r="F1118" s="26" t="str">
        <f aca="false">VLOOKUP(B1118,[1]Planilha8!$X$4:$AD$6629,7,0)</f>
        <v>BOM</v>
      </c>
      <c r="G1118" s="27" t="n">
        <v>44881</v>
      </c>
      <c r="H1118" s="28" t="n">
        <v>130.36</v>
      </c>
      <c r="I1118" s="29" t="s">
        <v>23</v>
      </c>
      <c r="J1118" s="30" t="s">
        <v>170</v>
      </c>
      <c r="K1118" s="31" t="n">
        <v>338737</v>
      </c>
      <c r="L1118" s="32" t="n">
        <v>2022003557</v>
      </c>
      <c r="M1118" s="33"/>
      <c r="N1118" s="34" t="n">
        <v>0</v>
      </c>
      <c r="O1118" s="35" t="n">
        <v>0</v>
      </c>
      <c r="P1118" s="36" t="n">
        <v>0</v>
      </c>
      <c r="Q1118" s="37" t="n">
        <v>0</v>
      </c>
      <c r="R1118" s="38" t="n">
        <v>0</v>
      </c>
      <c r="S1118" s="39" t="n">
        <f aca="false">H1118</f>
        <v>130.36</v>
      </c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MG1118" s="0"/>
      <c r="AMH1118" s="0"/>
      <c r="AMI1118" s="0"/>
      <c r="AMJ1118" s="0"/>
    </row>
    <row r="1119" s="4" customFormat="true" ht="35.6" hidden="false" customHeight="false" outlineLevel="0" collapsed="false">
      <c r="A1119" s="23" t="s">
        <v>21</v>
      </c>
      <c r="B1119" s="24" t="n">
        <v>13346</v>
      </c>
      <c r="C1119" s="25" t="str">
        <f aca="false">VLOOKUP(B1119,[1]Planilha8!$X$4:$Y$6629,2,0)</f>
        <v>-</v>
      </c>
      <c r="D1119" s="26" t="s">
        <v>247</v>
      </c>
      <c r="E1119" s="26" t="str">
        <f aca="false">VLOOKUP(B1119,[1]Planilha8!$X$4:$Z$6629,3,0)</f>
        <v>ALMOXARIFADO</v>
      </c>
      <c r="F1119" s="26" t="str">
        <f aca="false">VLOOKUP(B1119,[1]Planilha8!$X$4:$AD$6629,7,0)</f>
        <v>BOM</v>
      </c>
      <c r="G1119" s="27" t="n">
        <v>44881</v>
      </c>
      <c r="H1119" s="28" t="n">
        <v>130.36</v>
      </c>
      <c r="I1119" s="29" t="s">
        <v>23</v>
      </c>
      <c r="J1119" s="30" t="s">
        <v>170</v>
      </c>
      <c r="K1119" s="31" t="n">
        <v>338737</v>
      </c>
      <c r="L1119" s="32" t="n">
        <v>2022003557</v>
      </c>
      <c r="M1119" s="33"/>
      <c r="N1119" s="34" t="n">
        <v>0</v>
      </c>
      <c r="O1119" s="35" t="n">
        <v>0</v>
      </c>
      <c r="P1119" s="36" t="n">
        <v>0</v>
      </c>
      <c r="Q1119" s="37" t="n">
        <v>0</v>
      </c>
      <c r="R1119" s="38" t="n">
        <v>0</v>
      </c>
      <c r="S1119" s="39" t="n">
        <f aca="false">H1119</f>
        <v>130.36</v>
      </c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MG1119" s="0"/>
      <c r="AMH1119" s="0"/>
      <c r="AMI1119" s="0"/>
      <c r="AMJ1119" s="0"/>
    </row>
    <row r="1120" s="4" customFormat="true" ht="35.6" hidden="false" customHeight="false" outlineLevel="0" collapsed="false">
      <c r="A1120" s="23" t="s">
        <v>21</v>
      </c>
      <c r="B1120" s="24" t="n">
        <v>13347</v>
      </c>
      <c r="C1120" s="25" t="str">
        <f aca="false">VLOOKUP(B1120,[1]Planilha8!$X$4:$Y$6629,2,0)</f>
        <v>-</v>
      </c>
      <c r="D1120" s="26" t="s">
        <v>247</v>
      </c>
      <c r="E1120" s="26" t="str">
        <f aca="false">VLOOKUP(B1120,[1]Planilha8!$X$4:$Z$6629,3,0)</f>
        <v>ALMOXARIFADO</v>
      </c>
      <c r="F1120" s="26" t="str">
        <f aca="false">VLOOKUP(B1120,[1]Planilha8!$X$4:$AD$6629,7,0)</f>
        <v>BOM</v>
      </c>
      <c r="G1120" s="27" t="n">
        <v>44881</v>
      </c>
      <c r="H1120" s="28" t="n">
        <v>130.36</v>
      </c>
      <c r="I1120" s="29" t="s">
        <v>23</v>
      </c>
      <c r="J1120" s="30" t="s">
        <v>170</v>
      </c>
      <c r="K1120" s="31" t="n">
        <v>338737</v>
      </c>
      <c r="L1120" s="32" t="n">
        <v>2022003557</v>
      </c>
      <c r="M1120" s="33"/>
      <c r="N1120" s="34" t="n">
        <v>0</v>
      </c>
      <c r="O1120" s="35" t="n">
        <v>0</v>
      </c>
      <c r="P1120" s="36" t="n">
        <v>0</v>
      </c>
      <c r="Q1120" s="37" t="n">
        <v>0</v>
      </c>
      <c r="R1120" s="38" t="n">
        <v>0</v>
      </c>
      <c r="S1120" s="39" t="n">
        <f aca="false">H1120</f>
        <v>130.36</v>
      </c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MG1120" s="0"/>
      <c r="AMH1120" s="0"/>
      <c r="AMI1120" s="0"/>
      <c r="AMJ1120" s="0"/>
    </row>
    <row r="1121" s="4" customFormat="true" ht="35.6" hidden="false" customHeight="false" outlineLevel="0" collapsed="false">
      <c r="A1121" s="23" t="s">
        <v>21</v>
      </c>
      <c r="B1121" s="24" t="n">
        <v>13348</v>
      </c>
      <c r="C1121" s="25" t="str">
        <f aca="false">VLOOKUP(B1121,[1]Planilha8!$X$4:$Y$6629,2,0)</f>
        <v>-</v>
      </c>
      <c r="D1121" s="26" t="s">
        <v>247</v>
      </c>
      <c r="E1121" s="26" t="str">
        <f aca="false">VLOOKUP(B1121,[1]Planilha8!$X$4:$Z$6629,3,0)</f>
        <v>ALMOXARIFADO</v>
      </c>
      <c r="F1121" s="26" t="str">
        <f aca="false">VLOOKUP(B1121,[1]Planilha8!$X$4:$AD$6629,7,0)</f>
        <v>BOM</v>
      </c>
      <c r="G1121" s="27" t="n">
        <v>44881</v>
      </c>
      <c r="H1121" s="28" t="n">
        <v>130.36</v>
      </c>
      <c r="I1121" s="29" t="s">
        <v>23</v>
      </c>
      <c r="J1121" s="30" t="s">
        <v>170</v>
      </c>
      <c r="K1121" s="31" t="n">
        <v>338737</v>
      </c>
      <c r="L1121" s="32" t="n">
        <v>2022003557</v>
      </c>
      <c r="M1121" s="33"/>
      <c r="N1121" s="34" t="n">
        <v>0</v>
      </c>
      <c r="O1121" s="35" t="n">
        <v>0</v>
      </c>
      <c r="P1121" s="36" t="n">
        <v>0</v>
      </c>
      <c r="Q1121" s="37" t="n">
        <v>0</v>
      </c>
      <c r="R1121" s="38" t="n">
        <v>0</v>
      </c>
      <c r="S1121" s="39" t="n">
        <f aca="false">H1121</f>
        <v>130.36</v>
      </c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MG1121" s="0"/>
      <c r="AMH1121" s="0"/>
      <c r="AMI1121" s="0"/>
      <c r="AMJ1121" s="0"/>
    </row>
    <row r="1122" s="4" customFormat="true" ht="35.6" hidden="false" customHeight="false" outlineLevel="0" collapsed="false">
      <c r="A1122" s="23" t="s">
        <v>21</v>
      </c>
      <c r="B1122" s="24" t="n">
        <v>13349</v>
      </c>
      <c r="C1122" s="25" t="str">
        <f aca="false">VLOOKUP(B1122,[1]Planilha8!$X$4:$Y$6629,2,0)</f>
        <v>-</v>
      </c>
      <c r="D1122" s="26" t="s">
        <v>247</v>
      </c>
      <c r="E1122" s="26" t="str">
        <f aca="false">VLOOKUP(B1122,[1]Planilha8!$X$4:$Z$6629,3,0)</f>
        <v>ALMOXARIFADO</v>
      </c>
      <c r="F1122" s="26" t="str">
        <f aca="false">VLOOKUP(B1122,[1]Planilha8!$X$4:$AD$6629,7,0)</f>
        <v>BOM</v>
      </c>
      <c r="G1122" s="27" t="n">
        <v>44881</v>
      </c>
      <c r="H1122" s="28" t="n">
        <v>130.36</v>
      </c>
      <c r="I1122" s="29" t="s">
        <v>23</v>
      </c>
      <c r="J1122" s="30" t="s">
        <v>170</v>
      </c>
      <c r="K1122" s="31" t="n">
        <v>338737</v>
      </c>
      <c r="L1122" s="32" t="n">
        <v>2022003557</v>
      </c>
      <c r="M1122" s="33"/>
      <c r="N1122" s="34" t="n">
        <v>0</v>
      </c>
      <c r="O1122" s="35" t="n">
        <v>0</v>
      </c>
      <c r="P1122" s="36" t="n">
        <v>0</v>
      </c>
      <c r="Q1122" s="37" t="n">
        <v>0</v>
      </c>
      <c r="R1122" s="38" t="n">
        <v>0</v>
      </c>
      <c r="S1122" s="39" t="n">
        <f aca="false">H1122</f>
        <v>130.36</v>
      </c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MG1122" s="0"/>
      <c r="AMH1122" s="0"/>
      <c r="AMI1122" s="0"/>
      <c r="AMJ1122" s="0"/>
    </row>
    <row r="1123" s="4" customFormat="true" ht="35.6" hidden="false" customHeight="false" outlineLevel="0" collapsed="false">
      <c r="A1123" s="23" t="s">
        <v>21</v>
      </c>
      <c r="B1123" s="24" t="n">
        <v>13350</v>
      </c>
      <c r="C1123" s="25" t="str">
        <f aca="false">VLOOKUP(B1123,[1]Planilha8!$X$4:$Y$6629,2,0)</f>
        <v>-</v>
      </c>
      <c r="D1123" s="26" t="s">
        <v>247</v>
      </c>
      <c r="E1123" s="26" t="str">
        <f aca="false">VLOOKUP(B1123,[1]Planilha8!$X$4:$Z$6629,3,0)</f>
        <v>ALMOXARIFADO</v>
      </c>
      <c r="F1123" s="26" t="str">
        <f aca="false">VLOOKUP(B1123,[1]Planilha8!$X$4:$AD$6629,7,0)</f>
        <v>BOM</v>
      </c>
      <c r="G1123" s="27" t="n">
        <v>44881</v>
      </c>
      <c r="H1123" s="28" t="n">
        <v>130.36</v>
      </c>
      <c r="I1123" s="29" t="s">
        <v>23</v>
      </c>
      <c r="J1123" s="30" t="s">
        <v>170</v>
      </c>
      <c r="K1123" s="31" t="n">
        <v>338737</v>
      </c>
      <c r="L1123" s="32" t="n">
        <v>2022003557</v>
      </c>
      <c r="M1123" s="33"/>
      <c r="N1123" s="34" t="n">
        <v>0</v>
      </c>
      <c r="O1123" s="35" t="n">
        <v>0</v>
      </c>
      <c r="P1123" s="36" t="n">
        <v>0</v>
      </c>
      <c r="Q1123" s="37" t="n">
        <v>0</v>
      </c>
      <c r="R1123" s="38" t="n">
        <v>0</v>
      </c>
      <c r="S1123" s="39" t="n">
        <f aca="false">H1123</f>
        <v>130.36</v>
      </c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MG1123" s="0"/>
      <c r="AMH1123" s="0"/>
      <c r="AMI1123" s="0"/>
      <c r="AMJ1123" s="0"/>
    </row>
    <row r="1124" s="4" customFormat="true" ht="35.6" hidden="false" customHeight="false" outlineLevel="0" collapsed="false">
      <c r="A1124" s="23" t="s">
        <v>21</v>
      </c>
      <c r="B1124" s="24" t="n">
        <v>13351</v>
      </c>
      <c r="C1124" s="25" t="str">
        <f aca="false">VLOOKUP(B1124,[1]Planilha8!$X$4:$Y$6629,2,0)</f>
        <v>-</v>
      </c>
      <c r="D1124" s="26" t="s">
        <v>247</v>
      </c>
      <c r="E1124" s="26" t="str">
        <f aca="false">VLOOKUP(B1124,[1]Planilha8!$X$4:$Z$6629,3,0)</f>
        <v>ALMOXARIFADO</v>
      </c>
      <c r="F1124" s="26" t="str">
        <f aca="false">VLOOKUP(B1124,[1]Planilha8!$X$4:$AD$6629,7,0)</f>
        <v>BOM</v>
      </c>
      <c r="G1124" s="27" t="n">
        <v>44881</v>
      </c>
      <c r="H1124" s="28" t="n">
        <v>130.36</v>
      </c>
      <c r="I1124" s="29" t="s">
        <v>23</v>
      </c>
      <c r="J1124" s="30" t="s">
        <v>170</v>
      </c>
      <c r="K1124" s="31" t="n">
        <v>338737</v>
      </c>
      <c r="L1124" s="32" t="n">
        <v>2022003557</v>
      </c>
      <c r="M1124" s="33"/>
      <c r="N1124" s="34" t="n">
        <v>0</v>
      </c>
      <c r="O1124" s="35" t="n">
        <v>0</v>
      </c>
      <c r="P1124" s="36" t="n">
        <v>0</v>
      </c>
      <c r="Q1124" s="37" t="n">
        <v>0</v>
      </c>
      <c r="R1124" s="38" t="n">
        <v>0</v>
      </c>
      <c r="S1124" s="39" t="n">
        <f aca="false">H1124</f>
        <v>130.36</v>
      </c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MG1124" s="0"/>
      <c r="AMH1124" s="0"/>
      <c r="AMI1124" s="0"/>
      <c r="AMJ1124" s="0"/>
    </row>
    <row r="1125" s="4" customFormat="true" ht="35.6" hidden="false" customHeight="false" outlineLevel="0" collapsed="false">
      <c r="A1125" s="23" t="s">
        <v>21</v>
      </c>
      <c r="B1125" s="24" t="n">
        <v>13352</v>
      </c>
      <c r="C1125" s="25" t="str">
        <f aca="false">VLOOKUP(B1125,[1]Planilha8!$X$4:$Y$6629,2,0)</f>
        <v>-</v>
      </c>
      <c r="D1125" s="26" t="s">
        <v>247</v>
      </c>
      <c r="E1125" s="26" t="str">
        <f aca="false">VLOOKUP(B1125,[1]Planilha8!$X$4:$Z$6629,3,0)</f>
        <v>ALMOXARIFADO</v>
      </c>
      <c r="F1125" s="26" t="str">
        <f aca="false">VLOOKUP(B1125,[1]Planilha8!$X$4:$AD$6629,7,0)</f>
        <v>BOM</v>
      </c>
      <c r="G1125" s="27" t="n">
        <v>44881</v>
      </c>
      <c r="H1125" s="28" t="n">
        <v>130.36</v>
      </c>
      <c r="I1125" s="29" t="s">
        <v>23</v>
      </c>
      <c r="J1125" s="30" t="s">
        <v>170</v>
      </c>
      <c r="K1125" s="31" t="n">
        <v>338737</v>
      </c>
      <c r="L1125" s="32" t="n">
        <v>2022003557</v>
      </c>
      <c r="M1125" s="33"/>
      <c r="N1125" s="34" t="n">
        <v>0</v>
      </c>
      <c r="O1125" s="35" t="n">
        <v>0</v>
      </c>
      <c r="P1125" s="36" t="n">
        <v>0</v>
      </c>
      <c r="Q1125" s="37" t="n">
        <v>0</v>
      </c>
      <c r="R1125" s="38" t="n">
        <v>0</v>
      </c>
      <c r="S1125" s="39" t="n">
        <f aca="false">H1125</f>
        <v>130.36</v>
      </c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MG1125" s="0"/>
      <c r="AMH1125" s="0"/>
      <c r="AMI1125" s="0"/>
      <c r="AMJ1125" s="0"/>
    </row>
    <row r="1126" s="4" customFormat="true" ht="35.6" hidden="false" customHeight="false" outlineLevel="0" collapsed="false">
      <c r="A1126" s="23" t="s">
        <v>21</v>
      </c>
      <c r="B1126" s="24" t="n">
        <v>13353</v>
      </c>
      <c r="C1126" s="25" t="str">
        <f aca="false">VLOOKUP(B1126,[1]Planilha8!$X$4:$Y$6629,2,0)</f>
        <v>-</v>
      </c>
      <c r="D1126" s="26" t="s">
        <v>247</v>
      </c>
      <c r="E1126" s="26" t="str">
        <f aca="false">VLOOKUP(B1126,[1]Planilha8!$X$4:$Z$6629,3,0)</f>
        <v>ALMOXARIFADO</v>
      </c>
      <c r="F1126" s="26" t="str">
        <f aca="false">VLOOKUP(B1126,[1]Planilha8!$X$4:$AD$6629,7,0)</f>
        <v>BOM</v>
      </c>
      <c r="G1126" s="27" t="n">
        <v>44881</v>
      </c>
      <c r="H1126" s="28" t="n">
        <v>130.36</v>
      </c>
      <c r="I1126" s="29" t="s">
        <v>23</v>
      </c>
      <c r="J1126" s="30" t="s">
        <v>170</v>
      </c>
      <c r="K1126" s="31" t="n">
        <v>338737</v>
      </c>
      <c r="L1126" s="32" t="n">
        <v>2022003557</v>
      </c>
      <c r="M1126" s="33"/>
      <c r="N1126" s="34" t="n">
        <v>0</v>
      </c>
      <c r="O1126" s="35" t="n">
        <v>0</v>
      </c>
      <c r="P1126" s="36" t="n">
        <v>0</v>
      </c>
      <c r="Q1126" s="37" t="n">
        <v>0</v>
      </c>
      <c r="R1126" s="38" t="n">
        <v>0</v>
      </c>
      <c r="S1126" s="39" t="n">
        <f aca="false">H1126</f>
        <v>130.36</v>
      </c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MG1126" s="0"/>
      <c r="AMH1126" s="0"/>
      <c r="AMI1126" s="0"/>
      <c r="AMJ1126" s="0"/>
    </row>
    <row r="1127" s="4" customFormat="true" ht="35.6" hidden="false" customHeight="false" outlineLevel="0" collapsed="false">
      <c r="A1127" s="23" t="s">
        <v>21</v>
      </c>
      <c r="B1127" s="24" t="n">
        <v>13354</v>
      </c>
      <c r="C1127" s="25" t="str">
        <f aca="false">VLOOKUP(B1127,[1]Planilha8!$X$4:$Y$6629,2,0)</f>
        <v>-</v>
      </c>
      <c r="D1127" s="26" t="s">
        <v>247</v>
      </c>
      <c r="E1127" s="26" t="str">
        <f aca="false">VLOOKUP(B1127,[1]Planilha8!$X$4:$Z$6629,3,0)</f>
        <v>ALMOXARIFADO</v>
      </c>
      <c r="F1127" s="26" t="str">
        <f aca="false">VLOOKUP(B1127,[1]Planilha8!$X$4:$AD$6629,7,0)</f>
        <v>BOM</v>
      </c>
      <c r="G1127" s="27" t="n">
        <v>44881</v>
      </c>
      <c r="H1127" s="28" t="n">
        <v>130.36</v>
      </c>
      <c r="I1127" s="29" t="s">
        <v>23</v>
      </c>
      <c r="J1127" s="30" t="s">
        <v>170</v>
      </c>
      <c r="K1127" s="31" t="n">
        <v>338737</v>
      </c>
      <c r="L1127" s="32" t="n">
        <v>2022003557</v>
      </c>
      <c r="M1127" s="33"/>
      <c r="N1127" s="34" t="n">
        <v>0</v>
      </c>
      <c r="O1127" s="35" t="n">
        <v>0</v>
      </c>
      <c r="P1127" s="36" t="n">
        <v>0</v>
      </c>
      <c r="Q1127" s="37" t="n">
        <v>0</v>
      </c>
      <c r="R1127" s="38" t="n">
        <v>0</v>
      </c>
      <c r="S1127" s="39" t="n">
        <f aca="false">H1127</f>
        <v>130.36</v>
      </c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MG1127" s="0"/>
      <c r="AMH1127" s="0"/>
      <c r="AMI1127" s="0"/>
      <c r="AMJ1127" s="0"/>
    </row>
    <row r="1128" s="4" customFormat="true" ht="35.6" hidden="false" customHeight="false" outlineLevel="0" collapsed="false">
      <c r="A1128" s="23" t="s">
        <v>21</v>
      </c>
      <c r="B1128" s="24" t="n">
        <v>13355</v>
      </c>
      <c r="C1128" s="25" t="str">
        <f aca="false">VLOOKUP(B1128,[1]Planilha8!$X$4:$Y$6629,2,0)</f>
        <v>-</v>
      </c>
      <c r="D1128" s="26" t="s">
        <v>247</v>
      </c>
      <c r="E1128" s="26" t="str">
        <f aca="false">VLOOKUP(B1128,[1]Planilha8!$X$4:$Z$6629,3,0)</f>
        <v>ALMOXARIFADO</v>
      </c>
      <c r="F1128" s="26" t="str">
        <f aca="false">VLOOKUP(B1128,[1]Planilha8!$X$4:$AD$6629,7,0)</f>
        <v>BOM</v>
      </c>
      <c r="G1128" s="27" t="n">
        <v>44881</v>
      </c>
      <c r="H1128" s="28" t="n">
        <v>130.36</v>
      </c>
      <c r="I1128" s="29" t="s">
        <v>23</v>
      </c>
      <c r="J1128" s="30" t="s">
        <v>170</v>
      </c>
      <c r="K1128" s="31" t="n">
        <v>338737</v>
      </c>
      <c r="L1128" s="32" t="n">
        <v>2022003557</v>
      </c>
      <c r="M1128" s="33"/>
      <c r="N1128" s="34" t="n">
        <v>0</v>
      </c>
      <c r="O1128" s="35" t="n">
        <v>0</v>
      </c>
      <c r="P1128" s="36" t="n">
        <v>0</v>
      </c>
      <c r="Q1128" s="37" t="n">
        <v>0</v>
      </c>
      <c r="R1128" s="38" t="n">
        <v>0</v>
      </c>
      <c r="S1128" s="39" t="n">
        <f aca="false">H1128</f>
        <v>130.36</v>
      </c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MG1128" s="0"/>
      <c r="AMH1128" s="0"/>
      <c r="AMI1128" s="0"/>
      <c r="AMJ1128" s="0"/>
    </row>
    <row r="1129" s="4" customFormat="true" ht="35.6" hidden="false" customHeight="false" outlineLevel="0" collapsed="false">
      <c r="A1129" s="23" t="s">
        <v>21</v>
      </c>
      <c r="B1129" s="24" t="n">
        <v>13356</v>
      </c>
      <c r="C1129" s="25" t="str">
        <f aca="false">VLOOKUP(B1129,[1]Planilha8!$X$4:$Y$6629,2,0)</f>
        <v>-</v>
      </c>
      <c r="D1129" s="26" t="s">
        <v>247</v>
      </c>
      <c r="E1129" s="26" t="str">
        <f aca="false">VLOOKUP(B1129,[1]Planilha8!$X$4:$Z$6629,3,0)</f>
        <v>ALMOXARIFADO</v>
      </c>
      <c r="F1129" s="26" t="str">
        <f aca="false">VLOOKUP(B1129,[1]Planilha8!$X$4:$AD$6629,7,0)</f>
        <v>BOM</v>
      </c>
      <c r="G1129" s="27" t="n">
        <v>44881</v>
      </c>
      <c r="H1129" s="28" t="n">
        <v>130.36</v>
      </c>
      <c r="I1129" s="29" t="s">
        <v>23</v>
      </c>
      <c r="J1129" s="30" t="s">
        <v>170</v>
      </c>
      <c r="K1129" s="31" t="n">
        <v>338737</v>
      </c>
      <c r="L1129" s="32" t="n">
        <v>2022003557</v>
      </c>
      <c r="M1129" s="33"/>
      <c r="N1129" s="34" t="n">
        <v>0</v>
      </c>
      <c r="O1129" s="35" t="n">
        <v>0</v>
      </c>
      <c r="P1129" s="36" t="n">
        <v>0</v>
      </c>
      <c r="Q1129" s="37" t="n">
        <v>0</v>
      </c>
      <c r="R1129" s="38" t="n">
        <v>0</v>
      </c>
      <c r="S1129" s="39" t="n">
        <f aca="false">H1129</f>
        <v>130.36</v>
      </c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MG1129" s="0"/>
      <c r="AMH1129" s="0"/>
      <c r="AMI1129" s="0"/>
      <c r="AMJ1129" s="0"/>
    </row>
    <row r="1130" s="4" customFormat="true" ht="35.6" hidden="false" customHeight="false" outlineLevel="0" collapsed="false">
      <c r="A1130" s="23" t="s">
        <v>21</v>
      </c>
      <c r="B1130" s="24" t="n">
        <v>13357</v>
      </c>
      <c r="C1130" s="25" t="str">
        <f aca="false">VLOOKUP(B1130,[1]Planilha8!$X$4:$Y$6629,2,0)</f>
        <v>-</v>
      </c>
      <c r="D1130" s="26" t="s">
        <v>247</v>
      </c>
      <c r="E1130" s="26" t="str">
        <f aca="false">VLOOKUP(B1130,[1]Planilha8!$X$4:$Z$6629,3,0)</f>
        <v>ALMOXARIFADO</v>
      </c>
      <c r="F1130" s="26" t="str">
        <f aca="false">VLOOKUP(B1130,[1]Planilha8!$X$4:$AD$6629,7,0)</f>
        <v>BOM</v>
      </c>
      <c r="G1130" s="27" t="n">
        <v>44881</v>
      </c>
      <c r="H1130" s="28" t="n">
        <v>130.36</v>
      </c>
      <c r="I1130" s="29" t="s">
        <v>23</v>
      </c>
      <c r="J1130" s="30" t="s">
        <v>170</v>
      </c>
      <c r="K1130" s="31" t="n">
        <v>338737</v>
      </c>
      <c r="L1130" s="32" t="n">
        <v>2022003557</v>
      </c>
      <c r="M1130" s="33"/>
      <c r="N1130" s="34" t="n">
        <v>0</v>
      </c>
      <c r="O1130" s="35" t="n">
        <v>0</v>
      </c>
      <c r="P1130" s="36" t="n">
        <v>0</v>
      </c>
      <c r="Q1130" s="37" t="n">
        <v>0</v>
      </c>
      <c r="R1130" s="38" t="n">
        <v>0</v>
      </c>
      <c r="S1130" s="39" t="n">
        <f aca="false">H1130</f>
        <v>130.36</v>
      </c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MG1130" s="0"/>
      <c r="AMH1130" s="0"/>
      <c r="AMI1130" s="0"/>
      <c r="AMJ1130" s="0"/>
    </row>
    <row r="1131" s="4" customFormat="true" ht="35.6" hidden="false" customHeight="false" outlineLevel="0" collapsed="false">
      <c r="A1131" s="23" t="s">
        <v>21</v>
      </c>
      <c r="B1131" s="24" t="n">
        <v>13358</v>
      </c>
      <c r="C1131" s="25" t="str">
        <f aca="false">VLOOKUP(B1131,[1]Planilha8!$X$4:$Y$6629,2,0)</f>
        <v>-</v>
      </c>
      <c r="D1131" s="26" t="s">
        <v>247</v>
      </c>
      <c r="E1131" s="26" t="str">
        <f aca="false">VLOOKUP(B1131,[1]Planilha8!$X$4:$Z$6629,3,0)</f>
        <v>ALMOXARIFADO</v>
      </c>
      <c r="F1131" s="26" t="str">
        <f aca="false">VLOOKUP(B1131,[1]Planilha8!$X$4:$AD$6629,7,0)</f>
        <v>BOM</v>
      </c>
      <c r="G1131" s="27" t="n">
        <v>44881</v>
      </c>
      <c r="H1131" s="28" t="n">
        <v>130.36</v>
      </c>
      <c r="I1131" s="29" t="s">
        <v>23</v>
      </c>
      <c r="J1131" s="30" t="s">
        <v>170</v>
      </c>
      <c r="K1131" s="31" t="n">
        <v>338737</v>
      </c>
      <c r="L1131" s="32" t="n">
        <v>2022003557</v>
      </c>
      <c r="M1131" s="33"/>
      <c r="N1131" s="34" t="n">
        <v>0</v>
      </c>
      <c r="O1131" s="35" t="n">
        <v>0</v>
      </c>
      <c r="P1131" s="36" t="n">
        <v>0</v>
      </c>
      <c r="Q1131" s="37" t="n">
        <v>0</v>
      </c>
      <c r="R1131" s="38" t="n">
        <v>0</v>
      </c>
      <c r="S1131" s="39" t="n">
        <f aca="false">H1131</f>
        <v>130.36</v>
      </c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MG1131" s="0"/>
      <c r="AMH1131" s="0"/>
      <c r="AMI1131" s="0"/>
      <c r="AMJ1131" s="0"/>
    </row>
    <row r="1132" s="4" customFormat="true" ht="35.6" hidden="false" customHeight="false" outlineLevel="0" collapsed="false">
      <c r="A1132" s="23" t="s">
        <v>21</v>
      </c>
      <c r="B1132" s="24" t="n">
        <v>13359</v>
      </c>
      <c r="C1132" s="25" t="str">
        <f aca="false">VLOOKUP(B1132,[1]Planilha8!$X$4:$Y$6629,2,0)</f>
        <v>-</v>
      </c>
      <c r="D1132" s="26" t="s">
        <v>247</v>
      </c>
      <c r="E1132" s="26" t="str">
        <f aca="false">VLOOKUP(B1132,[1]Planilha8!$X$4:$Z$6629,3,0)</f>
        <v>ALMOXARIFADO</v>
      </c>
      <c r="F1132" s="26" t="str">
        <f aca="false">VLOOKUP(B1132,[1]Planilha8!$X$4:$AD$6629,7,0)</f>
        <v>BOM</v>
      </c>
      <c r="G1132" s="27" t="n">
        <v>44881</v>
      </c>
      <c r="H1132" s="28" t="n">
        <v>130.36</v>
      </c>
      <c r="I1132" s="29" t="s">
        <v>23</v>
      </c>
      <c r="J1132" s="30" t="s">
        <v>170</v>
      </c>
      <c r="K1132" s="31" t="n">
        <v>338737</v>
      </c>
      <c r="L1132" s="32" t="n">
        <v>2022003557</v>
      </c>
      <c r="M1132" s="33"/>
      <c r="N1132" s="34" t="n">
        <v>0</v>
      </c>
      <c r="O1132" s="35" t="n">
        <v>0</v>
      </c>
      <c r="P1132" s="36" t="n">
        <v>0</v>
      </c>
      <c r="Q1132" s="37" t="n">
        <v>0</v>
      </c>
      <c r="R1132" s="38" t="n">
        <v>0</v>
      </c>
      <c r="S1132" s="39" t="n">
        <f aca="false">H1132</f>
        <v>130.36</v>
      </c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MG1132" s="0"/>
      <c r="AMH1132" s="0"/>
      <c r="AMI1132" s="0"/>
      <c r="AMJ1132" s="0"/>
    </row>
    <row r="1133" s="4" customFormat="true" ht="35.6" hidden="false" customHeight="false" outlineLevel="0" collapsed="false">
      <c r="A1133" s="23" t="s">
        <v>21</v>
      </c>
      <c r="B1133" s="24" t="n">
        <v>13360</v>
      </c>
      <c r="C1133" s="25" t="str">
        <f aca="false">VLOOKUP(B1133,[1]Planilha8!$X$4:$Y$6629,2,0)</f>
        <v>-</v>
      </c>
      <c r="D1133" s="26" t="s">
        <v>247</v>
      </c>
      <c r="E1133" s="26" t="str">
        <f aca="false">VLOOKUP(B1133,[1]Planilha8!$X$4:$Z$6629,3,0)</f>
        <v>ALMOXARIFADO</v>
      </c>
      <c r="F1133" s="26" t="str">
        <f aca="false">VLOOKUP(B1133,[1]Planilha8!$X$4:$AD$6629,7,0)</f>
        <v>BOM</v>
      </c>
      <c r="G1133" s="27" t="n">
        <v>44881</v>
      </c>
      <c r="H1133" s="28" t="n">
        <v>130.36</v>
      </c>
      <c r="I1133" s="29" t="s">
        <v>23</v>
      </c>
      <c r="J1133" s="30" t="s">
        <v>170</v>
      </c>
      <c r="K1133" s="31" t="n">
        <v>338737</v>
      </c>
      <c r="L1133" s="32" t="n">
        <v>2022003557</v>
      </c>
      <c r="M1133" s="33"/>
      <c r="N1133" s="34" t="n">
        <v>0</v>
      </c>
      <c r="O1133" s="35" t="n">
        <v>0</v>
      </c>
      <c r="P1133" s="36" t="n">
        <v>0</v>
      </c>
      <c r="Q1133" s="37" t="n">
        <v>0</v>
      </c>
      <c r="R1133" s="38" t="n">
        <v>0</v>
      </c>
      <c r="S1133" s="39" t="n">
        <f aca="false">H1133</f>
        <v>130.36</v>
      </c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MG1133" s="0"/>
      <c r="AMH1133" s="0"/>
      <c r="AMI1133" s="0"/>
      <c r="AMJ1133" s="0"/>
    </row>
    <row r="1134" s="4" customFormat="true" ht="35.6" hidden="false" customHeight="false" outlineLevel="0" collapsed="false">
      <c r="A1134" s="23" t="s">
        <v>21</v>
      </c>
      <c r="B1134" s="24" t="n">
        <v>13361</v>
      </c>
      <c r="C1134" s="25" t="str">
        <f aca="false">VLOOKUP(B1134,[1]Planilha8!$X$4:$Y$6629,2,0)</f>
        <v>-</v>
      </c>
      <c r="D1134" s="26" t="s">
        <v>247</v>
      </c>
      <c r="E1134" s="26" t="str">
        <f aca="false">VLOOKUP(B1134,[1]Planilha8!$X$4:$Z$6629,3,0)</f>
        <v>ALMOXARIFADO</v>
      </c>
      <c r="F1134" s="26" t="str">
        <f aca="false">VLOOKUP(B1134,[1]Planilha8!$X$4:$AD$6629,7,0)</f>
        <v>BOM</v>
      </c>
      <c r="G1134" s="27" t="n">
        <v>44881</v>
      </c>
      <c r="H1134" s="28" t="n">
        <v>130.36</v>
      </c>
      <c r="I1134" s="29" t="s">
        <v>23</v>
      </c>
      <c r="J1134" s="30" t="s">
        <v>170</v>
      </c>
      <c r="K1134" s="31" t="n">
        <v>338737</v>
      </c>
      <c r="L1134" s="32" t="n">
        <v>2022003557</v>
      </c>
      <c r="M1134" s="33"/>
      <c r="N1134" s="34" t="n">
        <v>0</v>
      </c>
      <c r="O1134" s="35" t="n">
        <v>0</v>
      </c>
      <c r="P1134" s="36" t="n">
        <v>0</v>
      </c>
      <c r="Q1134" s="37" t="n">
        <v>0</v>
      </c>
      <c r="R1134" s="38" t="n">
        <v>0</v>
      </c>
      <c r="S1134" s="39" t="n">
        <f aca="false">H1134</f>
        <v>130.36</v>
      </c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MG1134" s="0"/>
      <c r="AMH1134" s="0"/>
      <c r="AMI1134" s="0"/>
      <c r="AMJ1134" s="0"/>
    </row>
    <row r="1135" s="4" customFormat="true" ht="35.6" hidden="false" customHeight="false" outlineLevel="0" collapsed="false">
      <c r="A1135" s="23" t="s">
        <v>21</v>
      </c>
      <c r="B1135" s="24" t="n">
        <v>13362</v>
      </c>
      <c r="C1135" s="25" t="str">
        <f aca="false">VLOOKUP(B1135,[1]Planilha8!$X$4:$Y$6629,2,0)</f>
        <v>-</v>
      </c>
      <c r="D1135" s="26" t="s">
        <v>247</v>
      </c>
      <c r="E1135" s="26" t="str">
        <f aca="false">VLOOKUP(B1135,[1]Planilha8!$X$4:$Z$6629,3,0)</f>
        <v>ALMOXARIFADO</v>
      </c>
      <c r="F1135" s="26" t="str">
        <f aca="false">VLOOKUP(B1135,[1]Planilha8!$X$4:$AD$6629,7,0)</f>
        <v>BOM</v>
      </c>
      <c r="G1135" s="27" t="n">
        <v>44881</v>
      </c>
      <c r="H1135" s="28" t="n">
        <v>130.36</v>
      </c>
      <c r="I1135" s="29" t="s">
        <v>23</v>
      </c>
      <c r="J1135" s="30" t="s">
        <v>170</v>
      </c>
      <c r="K1135" s="31" t="n">
        <v>338737</v>
      </c>
      <c r="L1135" s="32" t="n">
        <v>2022003557</v>
      </c>
      <c r="M1135" s="33"/>
      <c r="N1135" s="34" t="n">
        <v>0</v>
      </c>
      <c r="O1135" s="35" t="n">
        <v>0</v>
      </c>
      <c r="P1135" s="36" t="n">
        <v>0</v>
      </c>
      <c r="Q1135" s="37" t="n">
        <v>0</v>
      </c>
      <c r="R1135" s="38" t="n">
        <v>0</v>
      </c>
      <c r="S1135" s="39" t="n">
        <f aca="false">H1135</f>
        <v>130.36</v>
      </c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MG1135" s="0"/>
      <c r="AMH1135" s="0"/>
      <c r="AMI1135" s="0"/>
      <c r="AMJ1135" s="0"/>
    </row>
    <row r="1136" s="4" customFormat="true" ht="35.6" hidden="false" customHeight="false" outlineLevel="0" collapsed="false">
      <c r="A1136" s="23" t="s">
        <v>21</v>
      </c>
      <c r="B1136" s="24" t="n">
        <v>13363</v>
      </c>
      <c r="C1136" s="25" t="str">
        <f aca="false">VLOOKUP(B1136,[1]Planilha8!$X$4:$Y$6629,2,0)</f>
        <v>-</v>
      </c>
      <c r="D1136" s="26" t="s">
        <v>247</v>
      </c>
      <c r="E1136" s="26" t="str">
        <f aca="false">VLOOKUP(B1136,[1]Planilha8!$X$4:$Z$6629,3,0)</f>
        <v>ALMOXARIFADO</v>
      </c>
      <c r="F1136" s="26" t="str">
        <f aca="false">VLOOKUP(B1136,[1]Planilha8!$X$4:$AD$6629,7,0)</f>
        <v>BOM</v>
      </c>
      <c r="G1136" s="27" t="n">
        <v>44881</v>
      </c>
      <c r="H1136" s="28" t="n">
        <v>130.36</v>
      </c>
      <c r="I1136" s="29" t="s">
        <v>23</v>
      </c>
      <c r="J1136" s="30" t="s">
        <v>170</v>
      </c>
      <c r="K1136" s="31" t="n">
        <v>338737</v>
      </c>
      <c r="L1136" s="32" t="n">
        <v>2022003557</v>
      </c>
      <c r="M1136" s="33"/>
      <c r="N1136" s="34" t="n">
        <v>0</v>
      </c>
      <c r="O1136" s="35" t="n">
        <v>0</v>
      </c>
      <c r="P1136" s="36" t="n">
        <v>0</v>
      </c>
      <c r="Q1136" s="37" t="n">
        <v>0</v>
      </c>
      <c r="R1136" s="38" t="n">
        <v>0</v>
      </c>
      <c r="S1136" s="39" t="n">
        <f aca="false">H1136</f>
        <v>130.36</v>
      </c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MG1136" s="0"/>
      <c r="AMH1136" s="0"/>
      <c r="AMI1136" s="0"/>
      <c r="AMJ1136" s="0"/>
    </row>
    <row r="1137" s="4" customFormat="true" ht="58.1" hidden="false" customHeight="false" outlineLevel="0" collapsed="false">
      <c r="A1137" s="23" t="s">
        <v>21</v>
      </c>
      <c r="B1137" s="24" t="n">
        <v>13227</v>
      </c>
      <c r="C1137" s="25" t="s">
        <v>238</v>
      </c>
      <c r="D1137" s="26" t="s">
        <v>248</v>
      </c>
      <c r="E1137" s="26" t="s">
        <v>249</v>
      </c>
      <c r="F1137" s="26" t="str">
        <f aca="false">VLOOKUP(B1137,[1]Planilha8!$X$4:$AD$6629,7,0)</f>
        <v>BOM</v>
      </c>
      <c r="G1137" s="27" t="n">
        <v>44838</v>
      </c>
      <c r="H1137" s="28" t="n">
        <v>1120</v>
      </c>
      <c r="I1137" s="29" t="s">
        <v>23</v>
      </c>
      <c r="J1137" s="30" t="s">
        <v>250</v>
      </c>
      <c r="K1137" s="31" t="n">
        <v>11191</v>
      </c>
      <c r="L1137" s="32" t="n">
        <v>2022003664</v>
      </c>
      <c r="M1137" s="33"/>
      <c r="N1137" s="34" t="n">
        <v>0</v>
      </c>
      <c r="O1137" s="35" t="n">
        <v>0</v>
      </c>
      <c r="P1137" s="36" t="n">
        <v>0</v>
      </c>
      <c r="Q1137" s="37" t="n">
        <v>0</v>
      </c>
      <c r="R1137" s="38" t="n">
        <v>0</v>
      </c>
      <c r="S1137" s="39" t="n">
        <f aca="false">H1137</f>
        <v>1120</v>
      </c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MG1137" s="0"/>
      <c r="AMH1137" s="0"/>
      <c r="AMI1137" s="0"/>
      <c r="AMJ1137" s="0"/>
    </row>
    <row r="1138" s="4" customFormat="true" ht="46.85" hidden="false" customHeight="false" outlineLevel="0" collapsed="false">
      <c r="A1138" s="23" t="s">
        <v>21</v>
      </c>
      <c r="B1138" s="24" t="n">
        <v>12922</v>
      </c>
      <c r="C1138" s="25" t="n">
        <v>2819374</v>
      </c>
      <c r="D1138" s="26" t="s">
        <v>251</v>
      </c>
      <c r="E1138" s="26" t="s">
        <v>252</v>
      </c>
      <c r="F1138" s="26" t="str">
        <f aca="false">VLOOKUP(B1138,[1]Planilha8!$X$4:$AD$6629,7,0)</f>
        <v>BOM</v>
      </c>
      <c r="G1138" s="27" t="n">
        <v>44684</v>
      </c>
      <c r="H1138" s="28" t="n">
        <v>450</v>
      </c>
      <c r="I1138" s="29" t="s">
        <v>23</v>
      </c>
      <c r="J1138" s="30" t="s">
        <v>240</v>
      </c>
      <c r="K1138" s="31" t="n">
        <v>5522</v>
      </c>
      <c r="L1138" s="32" t="n">
        <v>2021003983</v>
      </c>
      <c r="M1138" s="33"/>
      <c r="N1138" s="34" t="n">
        <v>0</v>
      </c>
      <c r="O1138" s="35" t="n">
        <v>0</v>
      </c>
      <c r="P1138" s="36" t="n">
        <v>0</v>
      </c>
      <c r="Q1138" s="37" t="n">
        <v>0</v>
      </c>
      <c r="R1138" s="38" t="n">
        <v>0</v>
      </c>
      <c r="S1138" s="39" t="n">
        <f aca="false">H1138</f>
        <v>450</v>
      </c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MG1138" s="0"/>
      <c r="AMH1138" s="0"/>
      <c r="AMI1138" s="0"/>
      <c r="AMJ1138" s="0"/>
    </row>
    <row r="1139" s="4" customFormat="true" ht="46.85" hidden="false" customHeight="false" outlineLevel="0" collapsed="false">
      <c r="A1139" s="23" t="s">
        <v>21</v>
      </c>
      <c r="B1139" s="24" t="n">
        <v>13190</v>
      </c>
      <c r="C1139" s="25" t="n">
        <v>2902683</v>
      </c>
      <c r="D1139" s="26" t="s">
        <v>253</v>
      </c>
      <c r="E1139" s="26" t="s">
        <v>254</v>
      </c>
      <c r="F1139" s="26" t="s">
        <v>255</v>
      </c>
      <c r="G1139" s="27" t="n">
        <v>44755</v>
      </c>
      <c r="H1139" s="28" t="n">
        <v>1299</v>
      </c>
      <c r="I1139" s="29" t="s">
        <v>23</v>
      </c>
      <c r="J1139" s="30" t="s">
        <v>256</v>
      </c>
      <c r="K1139" s="31" t="n">
        <v>1290</v>
      </c>
      <c r="L1139" s="32" t="n">
        <v>2022002143</v>
      </c>
      <c r="M1139" s="33"/>
      <c r="N1139" s="34" t="n">
        <v>0</v>
      </c>
      <c r="O1139" s="35" t="n">
        <v>0</v>
      </c>
      <c r="P1139" s="36" t="n">
        <v>0</v>
      </c>
      <c r="Q1139" s="37" t="n">
        <v>0</v>
      </c>
      <c r="R1139" s="38" t="n">
        <v>0</v>
      </c>
      <c r="S1139" s="39" t="n">
        <f aca="false">H1139</f>
        <v>1299</v>
      </c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MG1139" s="0"/>
      <c r="AMH1139" s="0"/>
      <c r="AMI1139" s="0"/>
      <c r="AMJ1139" s="0"/>
    </row>
    <row r="1140" s="4" customFormat="true" ht="46.85" hidden="false" customHeight="false" outlineLevel="0" collapsed="false">
      <c r="A1140" s="23" t="s">
        <v>21</v>
      </c>
      <c r="B1140" s="24" t="n">
        <v>13191</v>
      </c>
      <c r="C1140" s="25" t="n">
        <v>2902684</v>
      </c>
      <c r="D1140" s="26" t="s">
        <v>253</v>
      </c>
      <c r="E1140" s="26" t="s">
        <v>254</v>
      </c>
      <c r="F1140" s="26" t="s">
        <v>255</v>
      </c>
      <c r="G1140" s="27" t="n">
        <v>44755</v>
      </c>
      <c r="H1140" s="28" t="n">
        <v>1299</v>
      </c>
      <c r="I1140" s="29" t="s">
        <v>23</v>
      </c>
      <c r="J1140" s="30" t="s">
        <v>256</v>
      </c>
      <c r="K1140" s="31" t="n">
        <v>1290</v>
      </c>
      <c r="L1140" s="32" t="n">
        <v>2022002143</v>
      </c>
      <c r="M1140" s="33"/>
      <c r="N1140" s="34" t="n">
        <v>0</v>
      </c>
      <c r="O1140" s="35" t="n">
        <v>0</v>
      </c>
      <c r="P1140" s="36" t="n">
        <v>0</v>
      </c>
      <c r="Q1140" s="37" t="n">
        <v>0</v>
      </c>
      <c r="R1140" s="38" t="n">
        <v>0</v>
      </c>
      <c r="S1140" s="39" t="n">
        <f aca="false">H1140</f>
        <v>1299</v>
      </c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MG1140" s="0"/>
      <c r="AMH1140" s="0"/>
      <c r="AMI1140" s="0"/>
      <c r="AMJ1140" s="0"/>
    </row>
    <row r="1141" s="4" customFormat="true" ht="46.85" hidden="false" customHeight="false" outlineLevel="0" collapsed="false">
      <c r="A1141" s="23" t="s">
        <v>21</v>
      </c>
      <c r="B1141" s="24" t="n">
        <v>13192</v>
      </c>
      <c r="C1141" s="25" t="n">
        <v>2902685</v>
      </c>
      <c r="D1141" s="26" t="s">
        <v>253</v>
      </c>
      <c r="E1141" s="26" t="s">
        <v>254</v>
      </c>
      <c r="F1141" s="26" t="s">
        <v>255</v>
      </c>
      <c r="G1141" s="27" t="n">
        <v>44755</v>
      </c>
      <c r="H1141" s="28" t="n">
        <v>1299</v>
      </c>
      <c r="I1141" s="29" t="s">
        <v>23</v>
      </c>
      <c r="J1141" s="30" t="s">
        <v>256</v>
      </c>
      <c r="K1141" s="31" t="n">
        <v>1290</v>
      </c>
      <c r="L1141" s="32" t="n">
        <v>2022002143</v>
      </c>
      <c r="M1141" s="33"/>
      <c r="N1141" s="34" t="n">
        <v>0</v>
      </c>
      <c r="O1141" s="35" t="n">
        <v>0</v>
      </c>
      <c r="P1141" s="36" t="n">
        <v>0</v>
      </c>
      <c r="Q1141" s="37" t="n">
        <v>0</v>
      </c>
      <c r="R1141" s="38" t="n">
        <v>0</v>
      </c>
      <c r="S1141" s="39" t="n">
        <f aca="false">H1141</f>
        <v>1299</v>
      </c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MG1141" s="0"/>
      <c r="AMH1141" s="0"/>
      <c r="AMI1141" s="0"/>
      <c r="AMJ1141" s="0"/>
    </row>
    <row r="1142" s="4" customFormat="true" ht="46.85" hidden="false" customHeight="false" outlineLevel="0" collapsed="false">
      <c r="A1142" s="23" t="s">
        <v>21</v>
      </c>
      <c r="B1142" s="24" t="n">
        <v>13193</v>
      </c>
      <c r="C1142" s="25" t="n">
        <v>2902686</v>
      </c>
      <c r="D1142" s="26" t="s">
        <v>253</v>
      </c>
      <c r="E1142" s="26" t="s">
        <v>254</v>
      </c>
      <c r="F1142" s="26" t="s">
        <v>255</v>
      </c>
      <c r="G1142" s="27" t="n">
        <v>44755</v>
      </c>
      <c r="H1142" s="28" t="n">
        <v>1299</v>
      </c>
      <c r="I1142" s="29" t="s">
        <v>23</v>
      </c>
      <c r="J1142" s="30" t="s">
        <v>256</v>
      </c>
      <c r="K1142" s="31" t="n">
        <v>1290</v>
      </c>
      <c r="L1142" s="32" t="n">
        <v>2022002143</v>
      </c>
      <c r="M1142" s="33"/>
      <c r="N1142" s="34" t="n">
        <v>0</v>
      </c>
      <c r="O1142" s="35" t="n">
        <v>0</v>
      </c>
      <c r="P1142" s="36" t="n">
        <v>0</v>
      </c>
      <c r="Q1142" s="37" t="n">
        <v>0</v>
      </c>
      <c r="R1142" s="38" t="n">
        <v>0</v>
      </c>
      <c r="S1142" s="39" t="n">
        <f aca="false">H1142</f>
        <v>1299</v>
      </c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MG1142" s="0"/>
      <c r="AMH1142" s="0"/>
      <c r="AMI1142" s="0"/>
      <c r="AMJ1142" s="0"/>
    </row>
    <row r="1143" s="4" customFormat="true" ht="46.85" hidden="false" customHeight="false" outlineLevel="0" collapsed="false">
      <c r="A1143" s="23" t="s">
        <v>21</v>
      </c>
      <c r="B1143" s="24" t="n">
        <v>13194</v>
      </c>
      <c r="C1143" s="25" t="n">
        <v>2902687</v>
      </c>
      <c r="D1143" s="26" t="s">
        <v>253</v>
      </c>
      <c r="E1143" s="26" t="s">
        <v>254</v>
      </c>
      <c r="F1143" s="26" t="s">
        <v>255</v>
      </c>
      <c r="G1143" s="27" t="n">
        <v>44755</v>
      </c>
      <c r="H1143" s="28" t="n">
        <v>1299</v>
      </c>
      <c r="I1143" s="29" t="s">
        <v>23</v>
      </c>
      <c r="J1143" s="30" t="s">
        <v>256</v>
      </c>
      <c r="K1143" s="31" t="n">
        <v>1290</v>
      </c>
      <c r="L1143" s="32" t="n">
        <v>2022002143</v>
      </c>
      <c r="M1143" s="33"/>
      <c r="N1143" s="34" t="n">
        <v>0</v>
      </c>
      <c r="O1143" s="35" t="n">
        <v>0</v>
      </c>
      <c r="P1143" s="36" t="n">
        <v>0</v>
      </c>
      <c r="Q1143" s="37" t="n">
        <v>0</v>
      </c>
      <c r="R1143" s="38" t="n">
        <v>0</v>
      </c>
      <c r="S1143" s="39" t="n">
        <f aca="false">H1143</f>
        <v>1299</v>
      </c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MG1143" s="0"/>
      <c r="AMH1143" s="0"/>
      <c r="AMI1143" s="0"/>
      <c r="AMJ1143" s="0"/>
    </row>
    <row r="1144" s="4" customFormat="true" ht="46.85" hidden="false" customHeight="false" outlineLevel="0" collapsed="false">
      <c r="A1144" s="23" t="s">
        <v>21</v>
      </c>
      <c r="B1144" s="24" t="n">
        <v>13195</v>
      </c>
      <c r="C1144" s="25" t="n">
        <v>2902688</v>
      </c>
      <c r="D1144" s="26" t="s">
        <v>253</v>
      </c>
      <c r="E1144" s="26" t="s">
        <v>254</v>
      </c>
      <c r="F1144" s="26" t="s">
        <v>255</v>
      </c>
      <c r="G1144" s="27" t="n">
        <v>44755</v>
      </c>
      <c r="H1144" s="28" t="n">
        <v>1299</v>
      </c>
      <c r="I1144" s="29" t="s">
        <v>23</v>
      </c>
      <c r="J1144" s="30" t="s">
        <v>256</v>
      </c>
      <c r="K1144" s="31" t="n">
        <v>1290</v>
      </c>
      <c r="L1144" s="32" t="n">
        <v>2022002143</v>
      </c>
      <c r="M1144" s="33"/>
      <c r="N1144" s="34" t="n">
        <v>0</v>
      </c>
      <c r="O1144" s="35" t="n">
        <v>0</v>
      </c>
      <c r="P1144" s="36" t="n">
        <v>0</v>
      </c>
      <c r="Q1144" s="37" t="n">
        <v>0</v>
      </c>
      <c r="R1144" s="38" t="n">
        <v>0</v>
      </c>
      <c r="S1144" s="39" t="n">
        <f aca="false">H1144</f>
        <v>1299</v>
      </c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MG1144" s="0"/>
      <c r="AMH1144" s="0"/>
      <c r="AMI1144" s="0"/>
      <c r="AMJ1144" s="0"/>
    </row>
    <row r="1145" s="4" customFormat="true" ht="46.85" hidden="false" customHeight="false" outlineLevel="0" collapsed="false">
      <c r="A1145" s="23" t="s">
        <v>21</v>
      </c>
      <c r="B1145" s="24" t="n">
        <v>13196</v>
      </c>
      <c r="C1145" s="25" t="n">
        <v>2902689</v>
      </c>
      <c r="D1145" s="26" t="s">
        <v>253</v>
      </c>
      <c r="E1145" s="26" t="s">
        <v>254</v>
      </c>
      <c r="F1145" s="26" t="s">
        <v>255</v>
      </c>
      <c r="G1145" s="27" t="n">
        <v>44755</v>
      </c>
      <c r="H1145" s="28" t="n">
        <v>1299</v>
      </c>
      <c r="I1145" s="29" t="s">
        <v>23</v>
      </c>
      <c r="J1145" s="30" t="s">
        <v>256</v>
      </c>
      <c r="K1145" s="31" t="n">
        <v>1290</v>
      </c>
      <c r="L1145" s="32" t="n">
        <v>2022002143</v>
      </c>
      <c r="M1145" s="33"/>
      <c r="N1145" s="34" t="n">
        <v>0</v>
      </c>
      <c r="O1145" s="35" t="n">
        <v>0</v>
      </c>
      <c r="P1145" s="36" t="n">
        <v>0</v>
      </c>
      <c r="Q1145" s="37" t="n">
        <v>0</v>
      </c>
      <c r="R1145" s="38" t="n">
        <v>0</v>
      </c>
      <c r="S1145" s="39" t="n">
        <f aca="false">H1145</f>
        <v>1299</v>
      </c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MG1145" s="0"/>
      <c r="AMH1145" s="0"/>
      <c r="AMI1145" s="0"/>
      <c r="AMJ1145" s="0"/>
    </row>
    <row r="1146" s="4" customFormat="true" ht="35.6" hidden="false" customHeight="false" outlineLevel="0" collapsed="false">
      <c r="A1146" s="23" t="s">
        <v>21</v>
      </c>
      <c r="B1146" s="23" t="n">
        <v>13465</v>
      </c>
      <c r="C1146" s="23" t="n">
        <v>3105100</v>
      </c>
      <c r="D1146" s="26" t="s">
        <v>257</v>
      </c>
      <c r="E1146" s="26" t="s">
        <v>258</v>
      </c>
      <c r="F1146" s="26" t="s">
        <v>255</v>
      </c>
      <c r="G1146" s="27" t="n">
        <v>44967</v>
      </c>
      <c r="H1146" s="28" t="n">
        <v>4561.66</v>
      </c>
      <c r="I1146" s="29" t="s">
        <v>23</v>
      </c>
      <c r="J1146" s="30" t="s">
        <v>145</v>
      </c>
      <c r="K1146" s="31" t="n">
        <v>248727</v>
      </c>
      <c r="L1146" s="32" t="n">
        <v>2022006842</v>
      </c>
      <c r="M1146" s="33"/>
      <c r="N1146" s="34" t="n">
        <v>0</v>
      </c>
      <c r="O1146" s="35" t="n">
        <v>0</v>
      </c>
      <c r="P1146" s="36" t="n">
        <v>0</v>
      </c>
      <c r="Q1146" s="37" t="n">
        <v>0</v>
      </c>
      <c r="R1146" s="38" t="n">
        <v>0</v>
      </c>
      <c r="S1146" s="39" t="n">
        <f aca="false">H1146</f>
        <v>4561.66</v>
      </c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MG1146" s="0"/>
      <c r="AMH1146" s="0"/>
      <c r="AMI1146" s="0"/>
      <c r="AMJ1146" s="0"/>
    </row>
    <row r="1147" s="4" customFormat="true" ht="35.6" hidden="false" customHeight="false" outlineLevel="0" collapsed="false">
      <c r="A1147" s="23" t="s">
        <v>21</v>
      </c>
      <c r="B1147" s="23" t="n">
        <v>13466</v>
      </c>
      <c r="C1147" s="23" t="n">
        <v>3105101</v>
      </c>
      <c r="D1147" s="26" t="s">
        <v>257</v>
      </c>
      <c r="E1147" s="26" t="s">
        <v>258</v>
      </c>
      <c r="F1147" s="26" t="s">
        <v>255</v>
      </c>
      <c r="G1147" s="27" t="n">
        <v>44967</v>
      </c>
      <c r="H1147" s="28" t="n">
        <v>4561.66</v>
      </c>
      <c r="I1147" s="29" t="s">
        <v>23</v>
      </c>
      <c r="J1147" s="30" t="s">
        <v>145</v>
      </c>
      <c r="K1147" s="31" t="n">
        <v>248727</v>
      </c>
      <c r="L1147" s="32" t="n">
        <v>2022006842</v>
      </c>
      <c r="M1147" s="33"/>
      <c r="N1147" s="34" t="n">
        <v>0</v>
      </c>
      <c r="O1147" s="35" t="n">
        <v>0</v>
      </c>
      <c r="P1147" s="36" t="n">
        <v>0</v>
      </c>
      <c r="Q1147" s="37" t="n">
        <v>0</v>
      </c>
      <c r="R1147" s="38" t="n">
        <v>0</v>
      </c>
      <c r="S1147" s="39" t="n">
        <f aca="false">H1147</f>
        <v>4561.66</v>
      </c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MG1147" s="0"/>
      <c r="AMH1147" s="0"/>
      <c r="AMI1147" s="0"/>
      <c r="AMJ1147" s="0"/>
    </row>
    <row r="1148" s="4" customFormat="true" ht="35.6" hidden="false" customHeight="false" outlineLevel="0" collapsed="false">
      <c r="A1148" s="23" t="s">
        <v>21</v>
      </c>
      <c r="B1148" s="23" t="n">
        <v>13467</v>
      </c>
      <c r="C1148" s="23" t="n">
        <v>3105102</v>
      </c>
      <c r="D1148" s="26" t="s">
        <v>257</v>
      </c>
      <c r="E1148" s="26" t="s">
        <v>258</v>
      </c>
      <c r="F1148" s="26" t="s">
        <v>255</v>
      </c>
      <c r="G1148" s="27" t="n">
        <v>44967</v>
      </c>
      <c r="H1148" s="28" t="n">
        <v>4561.66</v>
      </c>
      <c r="I1148" s="29" t="s">
        <v>23</v>
      </c>
      <c r="J1148" s="30" t="s">
        <v>145</v>
      </c>
      <c r="K1148" s="31" t="n">
        <v>248727</v>
      </c>
      <c r="L1148" s="32" t="n">
        <v>2022006842</v>
      </c>
      <c r="M1148" s="33"/>
      <c r="N1148" s="34" t="n">
        <v>0</v>
      </c>
      <c r="O1148" s="35" t="n">
        <v>0</v>
      </c>
      <c r="P1148" s="36" t="n">
        <v>0</v>
      </c>
      <c r="Q1148" s="37" t="n">
        <v>0</v>
      </c>
      <c r="R1148" s="38" t="n">
        <v>0</v>
      </c>
      <c r="S1148" s="39" t="n">
        <f aca="false">H1148</f>
        <v>4561.66</v>
      </c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MG1148" s="0"/>
      <c r="AMH1148" s="0"/>
      <c r="AMI1148" s="0"/>
      <c r="AMJ1148" s="0"/>
    </row>
    <row r="1149" s="4" customFormat="true" ht="35.6" hidden="false" customHeight="false" outlineLevel="0" collapsed="false">
      <c r="A1149" s="23" t="s">
        <v>21</v>
      </c>
      <c r="B1149" s="23" t="n">
        <v>13468</v>
      </c>
      <c r="C1149" s="23" t="n">
        <v>3105103</v>
      </c>
      <c r="D1149" s="26" t="s">
        <v>257</v>
      </c>
      <c r="E1149" s="26" t="s">
        <v>258</v>
      </c>
      <c r="F1149" s="26" t="s">
        <v>255</v>
      </c>
      <c r="G1149" s="27" t="n">
        <v>44967</v>
      </c>
      <c r="H1149" s="28" t="n">
        <v>4561.66</v>
      </c>
      <c r="I1149" s="29" t="s">
        <v>23</v>
      </c>
      <c r="J1149" s="30" t="s">
        <v>145</v>
      </c>
      <c r="K1149" s="31" t="n">
        <v>248727</v>
      </c>
      <c r="L1149" s="32" t="n">
        <v>2022006842</v>
      </c>
      <c r="M1149" s="33"/>
      <c r="N1149" s="34" t="n">
        <v>0</v>
      </c>
      <c r="O1149" s="35" t="n">
        <v>0</v>
      </c>
      <c r="P1149" s="36" t="n">
        <v>0</v>
      </c>
      <c r="Q1149" s="37" t="n">
        <v>0</v>
      </c>
      <c r="R1149" s="38" t="n">
        <v>0</v>
      </c>
      <c r="S1149" s="39" t="n">
        <f aca="false">H1149</f>
        <v>4561.66</v>
      </c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MG1149" s="0"/>
      <c r="AMH1149" s="0"/>
      <c r="AMI1149" s="0"/>
      <c r="AMJ1149" s="0"/>
    </row>
    <row r="1150" s="4" customFormat="true" ht="35.6" hidden="false" customHeight="false" outlineLevel="0" collapsed="false">
      <c r="A1150" s="23" t="s">
        <v>21</v>
      </c>
      <c r="B1150" s="23" t="n">
        <v>13469</v>
      </c>
      <c r="C1150" s="23" t="n">
        <v>3105104</v>
      </c>
      <c r="D1150" s="26" t="s">
        <v>257</v>
      </c>
      <c r="E1150" s="26" t="s">
        <v>258</v>
      </c>
      <c r="F1150" s="26" t="s">
        <v>255</v>
      </c>
      <c r="G1150" s="27" t="n">
        <v>44967</v>
      </c>
      <c r="H1150" s="28" t="n">
        <v>4561.66</v>
      </c>
      <c r="I1150" s="29" t="s">
        <v>23</v>
      </c>
      <c r="J1150" s="30" t="s">
        <v>145</v>
      </c>
      <c r="K1150" s="31" t="n">
        <v>248727</v>
      </c>
      <c r="L1150" s="32" t="n">
        <v>2022006842</v>
      </c>
      <c r="M1150" s="33"/>
      <c r="N1150" s="34" t="n">
        <v>0</v>
      </c>
      <c r="O1150" s="35" t="n">
        <v>0</v>
      </c>
      <c r="P1150" s="36" t="n">
        <v>0</v>
      </c>
      <c r="Q1150" s="37" t="n">
        <v>0</v>
      </c>
      <c r="R1150" s="38" t="n">
        <v>0</v>
      </c>
      <c r="S1150" s="39" t="n">
        <f aca="false">H1150</f>
        <v>4561.66</v>
      </c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MG1150" s="0"/>
      <c r="AMH1150" s="0"/>
      <c r="AMI1150" s="0"/>
      <c r="AMJ1150" s="0"/>
    </row>
    <row r="1151" s="4" customFormat="true" ht="35.6" hidden="false" customHeight="false" outlineLevel="0" collapsed="false">
      <c r="A1151" s="23" t="s">
        <v>21</v>
      </c>
      <c r="B1151" s="23" t="n">
        <v>13470</v>
      </c>
      <c r="C1151" s="23" t="n">
        <v>3105105</v>
      </c>
      <c r="D1151" s="26" t="s">
        <v>257</v>
      </c>
      <c r="E1151" s="26" t="s">
        <v>258</v>
      </c>
      <c r="F1151" s="26" t="s">
        <v>255</v>
      </c>
      <c r="G1151" s="27" t="n">
        <v>44967</v>
      </c>
      <c r="H1151" s="28" t="n">
        <v>4561.66</v>
      </c>
      <c r="I1151" s="29" t="s">
        <v>23</v>
      </c>
      <c r="J1151" s="30" t="s">
        <v>145</v>
      </c>
      <c r="K1151" s="31" t="n">
        <v>248727</v>
      </c>
      <c r="L1151" s="32" t="n">
        <v>2022006842</v>
      </c>
      <c r="M1151" s="33"/>
      <c r="N1151" s="34" t="n">
        <v>0</v>
      </c>
      <c r="O1151" s="35" t="n">
        <v>0</v>
      </c>
      <c r="P1151" s="36" t="n">
        <v>0</v>
      </c>
      <c r="Q1151" s="37" t="n">
        <v>0</v>
      </c>
      <c r="R1151" s="38" t="n">
        <v>0</v>
      </c>
      <c r="S1151" s="39" t="n">
        <f aca="false">H1151</f>
        <v>4561.66</v>
      </c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MG1151" s="0"/>
      <c r="AMH1151" s="0"/>
      <c r="AMI1151" s="0"/>
      <c r="AMJ1151" s="0"/>
    </row>
    <row r="1152" s="4" customFormat="true" ht="35.6" hidden="false" customHeight="false" outlineLevel="0" collapsed="false">
      <c r="A1152" s="23" t="s">
        <v>21</v>
      </c>
      <c r="B1152" s="23" t="n">
        <v>13471</v>
      </c>
      <c r="C1152" s="23" t="n">
        <v>3105106</v>
      </c>
      <c r="D1152" s="26" t="s">
        <v>257</v>
      </c>
      <c r="E1152" s="26" t="s">
        <v>258</v>
      </c>
      <c r="F1152" s="26" t="s">
        <v>255</v>
      </c>
      <c r="G1152" s="27" t="n">
        <v>44967</v>
      </c>
      <c r="H1152" s="28" t="n">
        <v>4561.66</v>
      </c>
      <c r="I1152" s="29" t="s">
        <v>23</v>
      </c>
      <c r="J1152" s="30" t="s">
        <v>145</v>
      </c>
      <c r="K1152" s="31" t="n">
        <v>248727</v>
      </c>
      <c r="L1152" s="32" t="n">
        <v>2022006842</v>
      </c>
      <c r="M1152" s="33"/>
      <c r="N1152" s="34" t="n">
        <v>0</v>
      </c>
      <c r="O1152" s="35" t="n">
        <v>0</v>
      </c>
      <c r="P1152" s="36" t="n">
        <v>0</v>
      </c>
      <c r="Q1152" s="37" t="n">
        <v>0</v>
      </c>
      <c r="R1152" s="38" t="n">
        <v>0</v>
      </c>
      <c r="S1152" s="39" t="n">
        <f aca="false">H1152</f>
        <v>4561.66</v>
      </c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MG1152" s="0"/>
      <c r="AMH1152" s="0"/>
      <c r="AMI1152" s="0"/>
      <c r="AMJ1152" s="0"/>
    </row>
    <row r="1153" s="4" customFormat="true" ht="35.6" hidden="false" customHeight="false" outlineLevel="0" collapsed="false">
      <c r="A1153" s="23" t="s">
        <v>21</v>
      </c>
      <c r="B1153" s="23" t="n">
        <v>13472</v>
      </c>
      <c r="C1153" s="23" t="n">
        <v>3105107</v>
      </c>
      <c r="D1153" s="26" t="s">
        <v>257</v>
      </c>
      <c r="E1153" s="26" t="s">
        <v>258</v>
      </c>
      <c r="F1153" s="26" t="s">
        <v>255</v>
      </c>
      <c r="G1153" s="27" t="n">
        <v>44967</v>
      </c>
      <c r="H1153" s="28" t="n">
        <v>4561.66</v>
      </c>
      <c r="I1153" s="29" t="s">
        <v>23</v>
      </c>
      <c r="J1153" s="30" t="s">
        <v>145</v>
      </c>
      <c r="K1153" s="31" t="n">
        <v>248727</v>
      </c>
      <c r="L1153" s="32" t="n">
        <v>2022006842</v>
      </c>
      <c r="M1153" s="33"/>
      <c r="N1153" s="34" t="n">
        <v>0</v>
      </c>
      <c r="O1153" s="35" t="n">
        <v>0</v>
      </c>
      <c r="P1153" s="36" t="n">
        <v>0</v>
      </c>
      <c r="Q1153" s="37" t="n">
        <v>0</v>
      </c>
      <c r="R1153" s="38" t="n">
        <v>0</v>
      </c>
      <c r="S1153" s="39" t="n">
        <f aca="false">H1153</f>
        <v>4561.66</v>
      </c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MG1153" s="0"/>
      <c r="AMH1153" s="0"/>
      <c r="AMI1153" s="0"/>
      <c r="AMJ1153" s="0"/>
    </row>
    <row r="1154" s="4" customFormat="true" ht="35.6" hidden="false" customHeight="false" outlineLevel="0" collapsed="false">
      <c r="A1154" s="23" t="s">
        <v>21</v>
      </c>
      <c r="B1154" s="23" t="n">
        <v>13473</v>
      </c>
      <c r="C1154" s="23" t="n">
        <v>3105108</v>
      </c>
      <c r="D1154" s="26" t="s">
        <v>257</v>
      </c>
      <c r="E1154" s="26" t="s">
        <v>258</v>
      </c>
      <c r="F1154" s="26" t="s">
        <v>255</v>
      </c>
      <c r="G1154" s="27" t="n">
        <v>44967</v>
      </c>
      <c r="H1154" s="28" t="n">
        <v>4561.66</v>
      </c>
      <c r="I1154" s="29" t="s">
        <v>23</v>
      </c>
      <c r="J1154" s="30" t="s">
        <v>145</v>
      </c>
      <c r="K1154" s="31" t="n">
        <v>248727</v>
      </c>
      <c r="L1154" s="32" t="n">
        <v>2022006842</v>
      </c>
      <c r="M1154" s="33"/>
      <c r="N1154" s="34" t="n">
        <v>0</v>
      </c>
      <c r="O1154" s="35" t="n">
        <v>0</v>
      </c>
      <c r="P1154" s="36" t="n">
        <v>0</v>
      </c>
      <c r="Q1154" s="37" t="n">
        <v>0</v>
      </c>
      <c r="R1154" s="38" t="n">
        <v>0</v>
      </c>
      <c r="S1154" s="39" t="n">
        <f aca="false">H1154</f>
        <v>4561.66</v>
      </c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MG1154" s="0"/>
      <c r="AMH1154" s="0"/>
      <c r="AMI1154" s="0"/>
      <c r="AMJ1154" s="0"/>
    </row>
    <row r="1155" s="4" customFormat="true" ht="35.6" hidden="false" customHeight="false" outlineLevel="0" collapsed="false">
      <c r="A1155" s="23" t="s">
        <v>21</v>
      </c>
      <c r="B1155" s="23" t="n">
        <v>13474</v>
      </c>
      <c r="C1155" s="23" t="n">
        <v>3105109</v>
      </c>
      <c r="D1155" s="26" t="s">
        <v>257</v>
      </c>
      <c r="E1155" s="26" t="s">
        <v>258</v>
      </c>
      <c r="F1155" s="26" t="s">
        <v>255</v>
      </c>
      <c r="G1155" s="27" t="n">
        <v>44967</v>
      </c>
      <c r="H1155" s="28" t="n">
        <v>4561.66</v>
      </c>
      <c r="I1155" s="29" t="s">
        <v>23</v>
      </c>
      <c r="J1155" s="30" t="s">
        <v>145</v>
      </c>
      <c r="K1155" s="31" t="n">
        <v>248727</v>
      </c>
      <c r="L1155" s="32" t="n">
        <v>2022006842</v>
      </c>
      <c r="M1155" s="33"/>
      <c r="N1155" s="34" t="n">
        <v>0</v>
      </c>
      <c r="O1155" s="35" t="n">
        <v>0</v>
      </c>
      <c r="P1155" s="36" t="n">
        <v>0</v>
      </c>
      <c r="Q1155" s="37" t="n">
        <v>0</v>
      </c>
      <c r="R1155" s="38" t="n">
        <v>0</v>
      </c>
      <c r="S1155" s="39" t="n">
        <f aca="false">H1155</f>
        <v>4561.66</v>
      </c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MG1155" s="0"/>
      <c r="AMH1155" s="0"/>
      <c r="AMI1155" s="0"/>
      <c r="AMJ1155" s="0"/>
    </row>
    <row r="1156" s="4" customFormat="true" ht="35.6" hidden="false" customHeight="false" outlineLevel="0" collapsed="false">
      <c r="A1156" s="23" t="s">
        <v>21</v>
      </c>
      <c r="B1156" s="23" t="n">
        <v>13475</v>
      </c>
      <c r="C1156" s="23" t="n">
        <v>3105110</v>
      </c>
      <c r="D1156" s="26" t="s">
        <v>257</v>
      </c>
      <c r="E1156" s="26" t="s">
        <v>258</v>
      </c>
      <c r="F1156" s="26" t="s">
        <v>255</v>
      </c>
      <c r="G1156" s="27" t="n">
        <v>44967</v>
      </c>
      <c r="H1156" s="28" t="n">
        <v>4561.66</v>
      </c>
      <c r="I1156" s="29" t="s">
        <v>23</v>
      </c>
      <c r="J1156" s="30" t="s">
        <v>145</v>
      </c>
      <c r="K1156" s="31" t="n">
        <v>248727</v>
      </c>
      <c r="L1156" s="32" t="n">
        <v>2022006842</v>
      </c>
      <c r="M1156" s="33"/>
      <c r="N1156" s="34" t="n">
        <v>0</v>
      </c>
      <c r="O1156" s="35" t="n">
        <v>0</v>
      </c>
      <c r="P1156" s="36" t="n">
        <v>0</v>
      </c>
      <c r="Q1156" s="37" t="n">
        <v>0</v>
      </c>
      <c r="R1156" s="38" t="n">
        <v>0</v>
      </c>
      <c r="S1156" s="39" t="n">
        <f aca="false">H1156</f>
        <v>4561.66</v>
      </c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MG1156" s="0"/>
      <c r="AMH1156" s="0"/>
      <c r="AMI1156" s="0"/>
      <c r="AMJ1156" s="0"/>
    </row>
    <row r="1157" s="4" customFormat="true" ht="35.6" hidden="false" customHeight="false" outlineLevel="0" collapsed="false">
      <c r="A1157" s="23" t="s">
        <v>21</v>
      </c>
      <c r="B1157" s="23" t="n">
        <v>13476</v>
      </c>
      <c r="C1157" s="23" t="n">
        <v>3105111</v>
      </c>
      <c r="D1157" s="26" t="s">
        <v>257</v>
      </c>
      <c r="E1157" s="26" t="s">
        <v>258</v>
      </c>
      <c r="F1157" s="26" t="s">
        <v>255</v>
      </c>
      <c r="G1157" s="27" t="n">
        <v>44967</v>
      </c>
      <c r="H1157" s="28" t="n">
        <v>4561.66</v>
      </c>
      <c r="I1157" s="29" t="s">
        <v>23</v>
      </c>
      <c r="J1157" s="30" t="s">
        <v>145</v>
      </c>
      <c r="K1157" s="31" t="n">
        <v>248727</v>
      </c>
      <c r="L1157" s="32" t="n">
        <v>2022006842</v>
      </c>
      <c r="M1157" s="33"/>
      <c r="N1157" s="34" t="n">
        <v>0</v>
      </c>
      <c r="O1157" s="35" t="n">
        <v>0</v>
      </c>
      <c r="P1157" s="36" t="n">
        <v>0</v>
      </c>
      <c r="Q1157" s="37" t="n">
        <v>0</v>
      </c>
      <c r="R1157" s="38" t="n">
        <v>0</v>
      </c>
      <c r="S1157" s="39" t="n">
        <f aca="false">H1157</f>
        <v>4561.66</v>
      </c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MG1157" s="0"/>
      <c r="AMH1157" s="0"/>
      <c r="AMI1157" s="0"/>
      <c r="AMJ1157" s="0"/>
    </row>
    <row r="1158" s="4" customFormat="true" ht="35.6" hidden="false" customHeight="false" outlineLevel="0" collapsed="false">
      <c r="A1158" s="23" t="s">
        <v>21</v>
      </c>
      <c r="B1158" s="23" t="n">
        <v>13477</v>
      </c>
      <c r="C1158" s="23" t="n">
        <v>3105112</v>
      </c>
      <c r="D1158" s="26" t="s">
        <v>257</v>
      </c>
      <c r="E1158" s="26" t="s">
        <v>258</v>
      </c>
      <c r="F1158" s="26" t="s">
        <v>255</v>
      </c>
      <c r="G1158" s="27" t="n">
        <v>44967</v>
      </c>
      <c r="H1158" s="28" t="n">
        <v>4561.66</v>
      </c>
      <c r="I1158" s="29" t="s">
        <v>23</v>
      </c>
      <c r="J1158" s="30" t="s">
        <v>145</v>
      </c>
      <c r="K1158" s="31" t="n">
        <v>248727</v>
      </c>
      <c r="L1158" s="32" t="n">
        <v>2022006842</v>
      </c>
      <c r="M1158" s="33"/>
      <c r="N1158" s="34" t="n">
        <v>0</v>
      </c>
      <c r="O1158" s="35" t="n">
        <v>0</v>
      </c>
      <c r="P1158" s="36" t="n">
        <v>0</v>
      </c>
      <c r="Q1158" s="37" t="n">
        <v>0</v>
      </c>
      <c r="R1158" s="38" t="n">
        <v>0</v>
      </c>
      <c r="S1158" s="39" t="n">
        <f aca="false">H1158</f>
        <v>4561.66</v>
      </c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MG1158" s="0"/>
      <c r="AMH1158" s="0"/>
      <c r="AMI1158" s="0"/>
      <c r="AMJ1158" s="0"/>
    </row>
    <row r="1159" s="4" customFormat="true" ht="35.6" hidden="false" customHeight="false" outlineLevel="0" collapsed="false">
      <c r="A1159" s="23" t="s">
        <v>21</v>
      </c>
      <c r="B1159" s="23" t="n">
        <v>13478</v>
      </c>
      <c r="C1159" s="23" t="n">
        <v>3105113</v>
      </c>
      <c r="D1159" s="26" t="s">
        <v>257</v>
      </c>
      <c r="E1159" s="26" t="s">
        <v>258</v>
      </c>
      <c r="F1159" s="26" t="s">
        <v>255</v>
      </c>
      <c r="G1159" s="27" t="n">
        <v>44967</v>
      </c>
      <c r="H1159" s="28" t="n">
        <v>4561.66</v>
      </c>
      <c r="I1159" s="29" t="s">
        <v>23</v>
      </c>
      <c r="J1159" s="30" t="s">
        <v>145</v>
      </c>
      <c r="K1159" s="31" t="n">
        <v>248727</v>
      </c>
      <c r="L1159" s="32" t="n">
        <v>2022006842</v>
      </c>
      <c r="M1159" s="33"/>
      <c r="N1159" s="34" t="n">
        <v>0</v>
      </c>
      <c r="O1159" s="35" t="n">
        <v>0</v>
      </c>
      <c r="P1159" s="36" t="n">
        <v>0</v>
      </c>
      <c r="Q1159" s="37" t="n">
        <v>0</v>
      </c>
      <c r="R1159" s="38" t="n">
        <v>0</v>
      </c>
      <c r="S1159" s="39" t="n">
        <f aca="false">H1159</f>
        <v>4561.66</v>
      </c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MG1159" s="0"/>
      <c r="AMH1159" s="0"/>
      <c r="AMI1159" s="0"/>
      <c r="AMJ1159" s="0"/>
    </row>
    <row r="1160" s="4" customFormat="true" ht="35.6" hidden="false" customHeight="false" outlineLevel="0" collapsed="false">
      <c r="A1160" s="23" t="s">
        <v>21</v>
      </c>
      <c r="B1160" s="23" t="n">
        <v>13479</v>
      </c>
      <c r="C1160" s="23" t="n">
        <v>3105114</v>
      </c>
      <c r="D1160" s="26" t="s">
        <v>257</v>
      </c>
      <c r="E1160" s="26" t="s">
        <v>258</v>
      </c>
      <c r="F1160" s="26" t="s">
        <v>255</v>
      </c>
      <c r="G1160" s="27" t="n">
        <v>44967</v>
      </c>
      <c r="H1160" s="28" t="n">
        <v>4561.66</v>
      </c>
      <c r="I1160" s="29" t="s">
        <v>23</v>
      </c>
      <c r="J1160" s="30" t="s">
        <v>145</v>
      </c>
      <c r="K1160" s="31" t="n">
        <v>248727</v>
      </c>
      <c r="L1160" s="32" t="n">
        <v>2022006842</v>
      </c>
      <c r="M1160" s="33"/>
      <c r="N1160" s="34" t="n">
        <v>0</v>
      </c>
      <c r="O1160" s="35" t="n">
        <v>0</v>
      </c>
      <c r="P1160" s="36" t="n">
        <v>0</v>
      </c>
      <c r="Q1160" s="37" t="n">
        <v>0</v>
      </c>
      <c r="R1160" s="38" t="n">
        <v>0</v>
      </c>
      <c r="S1160" s="39" t="n">
        <f aca="false">H1160</f>
        <v>4561.66</v>
      </c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MG1160" s="0"/>
      <c r="AMH1160" s="0"/>
      <c r="AMI1160" s="0"/>
      <c r="AMJ1160" s="0"/>
    </row>
    <row r="1161" s="4" customFormat="true" ht="35.6" hidden="false" customHeight="false" outlineLevel="0" collapsed="false">
      <c r="A1161" s="23" t="s">
        <v>21</v>
      </c>
      <c r="B1161" s="23" t="n">
        <v>13480</v>
      </c>
      <c r="C1161" s="23" t="n">
        <v>3105115</v>
      </c>
      <c r="D1161" s="26" t="s">
        <v>257</v>
      </c>
      <c r="E1161" s="26" t="s">
        <v>258</v>
      </c>
      <c r="F1161" s="26" t="s">
        <v>255</v>
      </c>
      <c r="G1161" s="27" t="n">
        <v>44967</v>
      </c>
      <c r="H1161" s="28" t="n">
        <v>4561.66</v>
      </c>
      <c r="I1161" s="29" t="s">
        <v>23</v>
      </c>
      <c r="J1161" s="30" t="s">
        <v>145</v>
      </c>
      <c r="K1161" s="31" t="n">
        <v>248727</v>
      </c>
      <c r="L1161" s="32" t="n">
        <v>2022006842</v>
      </c>
      <c r="M1161" s="33"/>
      <c r="N1161" s="34" t="n">
        <v>0</v>
      </c>
      <c r="O1161" s="35" t="n">
        <v>0</v>
      </c>
      <c r="P1161" s="36" t="n">
        <v>0</v>
      </c>
      <c r="Q1161" s="37" t="n">
        <v>0</v>
      </c>
      <c r="R1161" s="38" t="n">
        <v>0</v>
      </c>
      <c r="S1161" s="39" t="n">
        <f aca="false">H1161</f>
        <v>4561.66</v>
      </c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MG1161" s="0"/>
      <c r="AMH1161" s="0"/>
      <c r="AMI1161" s="0"/>
      <c r="AMJ1161" s="0"/>
    </row>
    <row r="1162" s="4" customFormat="true" ht="35.6" hidden="false" customHeight="false" outlineLevel="0" collapsed="false">
      <c r="A1162" s="23" t="s">
        <v>21</v>
      </c>
      <c r="B1162" s="23" t="n">
        <v>13481</v>
      </c>
      <c r="C1162" s="23" t="n">
        <v>3105116</v>
      </c>
      <c r="D1162" s="26" t="s">
        <v>257</v>
      </c>
      <c r="E1162" s="26" t="s">
        <v>258</v>
      </c>
      <c r="F1162" s="26" t="s">
        <v>255</v>
      </c>
      <c r="G1162" s="27" t="n">
        <v>44967</v>
      </c>
      <c r="H1162" s="28" t="n">
        <v>4561.66</v>
      </c>
      <c r="I1162" s="29" t="s">
        <v>23</v>
      </c>
      <c r="J1162" s="30" t="s">
        <v>145</v>
      </c>
      <c r="K1162" s="31" t="n">
        <v>248727</v>
      </c>
      <c r="L1162" s="32" t="n">
        <v>2022006842</v>
      </c>
      <c r="M1162" s="33"/>
      <c r="N1162" s="34" t="n">
        <v>0</v>
      </c>
      <c r="O1162" s="35" t="n">
        <v>0</v>
      </c>
      <c r="P1162" s="36" t="n">
        <v>0</v>
      </c>
      <c r="Q1162" s="37" t="n">
        <v>0</v>
      </c>
      <c r="R1162" s="38" t="n">
        <v>0</v>
      </c>
      <c r="S1162" s="39" t="n">
        <f aca="false">H1162</f>
        <v>4561.66</v>
      </c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MG1162" s="0"/>
      <c r="AMH1162" s="0"/>
      <c r="AMI1162" s="0"/>
      <c r="AMJ1162" s="0"/>
    </row>
    <row r="1163" s="4" customFormat="true" ht="35.6" hidden="false" customHeight="false" outlineLevel="0" collapsed="false">
      <c r="A1163" s="23" t="s">
        <v>21</v>
      </c>
      <c r="B1163" s="23" t="n">
        <v>13482</v>
      </c>
      <c r="C1163" s="23" t="n">
        <v>3105117</v>
      </c>
      <c r="D1163" s="26" t="s">
        <v>257</v>
      </c>
      <c r="E1163" s="26" t="s">
        <v>258</v>
      </c>
      <c r="F1163" s="26" t="s">
        <v>255</v>
      </c>
      <c r="G1163" s="27" t="n">
        <v>44967</v>
      </c>
      <c r="H1163" s="28" t="n">
        <v>4561.66</v>
      </c>
      <c r="I1163" s="29" t="s">
        <v>23</v>
      </c>
      <c r="J1163" s="30" t="s">
        <v>145</v>
      </c>
      <c r="K1163" s="31" t="n">
        <v>248727</v>
      </c>
      <c r="L1163" s="32" t="n">
        <v>2022006842</v>
      </c>
      <c r="M1163" s="33"/>
      <c r="N1163" s="34" t="n">
        <v>0</v>
      </c>
      <c r="O1163" s="35" t="n">
        <v>0</v>
      </c>
      <c r="P1163" s="36" t="n">
        <v>0</v>
      </c>
      <c r="Q1163" s="37" t="n">
        <v>0</v>
      </c>
      <c r="R1163" s="38" t="n">
        <v>0</v>
      </c>
      <c r="S1163" s="39" t="n">
        <f aca="false">H1163</f>
        <v>4561.66</v>
      </c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MG1163" s="0"/>
      <c r="AMH1163" s="0"/>
      <c r="AMI1163" s="0"/>
      <c r="AMJ1163" s="0"/>
    </row>
    <row r="1164" s="4" customFormat="true" ht="35.6" hidden="false" customHeight="false" outlineLevel="0" collapsed="false">
      <c r="A1164" s="23" t="s">
        <v>21</v>
      </c>
      <c r="B1164" s="23" t="n">
        <v>13483</v>
      </c>
      <c r="C1164" s="23" t="n">
        <v>3105118</v>
      </c>
      <c r="D1164" s="26" t="s">
        <v>257</v>
      </c>
      <c r="E1164" s="26" t="s">
        <v>258</v>
      </c>
      <c r="F1164" s="26" t="s">
        <v>255</v>
      </c>
      <c r="G1164" s="27" t="n">
        <v>44967</v>
      </c>
      <c r="H1164" s="28" t="n">
        <v>4561.66</v>
      </c>
      <c r="I1164" s="29" t="s">
        <v>23</v>
      </c>
      <c r="J1164" s="30" t="s">
        <v>145</v>
      </c>
      <c r="K1164" s="31" t="n">
        <v>248727</v>
      </c>
      <c r="L1164" s="32" t="n">
        <v>2022006842</v>
      </c>
      <c r="M1164" s="33"/>
      <c r="N1164" s="34" t="n">
        <v>0</v>
      </c>
      <c r="O1164" s="35" t="n">
        <v>0</v>
      </c>
      <c r="P1164" s="36" t="n">
        <v>0</v>
      </c>
      <c r="Q1164" s="37" t="n">
        <v>0</v>
      </c>
      <c r="R1164" s="38" t="n">
        <v>0</v>
      </c>
      <c r="S1164" s="39" t="n">
        <f aca="false">H1164</f>
        <v>4561.66</v>
      </c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MG1164" s="0"/>
      <c r="AMH1164" s="0"/>
      <c r="AMI1164" s="0"/>
      <c r="AMJ1164" s="0"/>
    </row>
    <row r="1165" s="4" customFormat="true" ht="35.6" hidden="false" customHeight="false" outlineLevel="0" collapsed="false">
      <c r="A1165" s="23" t="s">
        <v>21</v>
      </c>
      <c r="B1165" s="23" t="n">
        <v>13484</v>
      </c>
      <c r="C1165" s="23" t="n">
        <v>3105119</v>
      </c>
      <c r="D1165" s="26" t="s">
        <v>257</v>
      </c>
      <c r="E1165" s="26" t="s">
        <v>258</v>
      </c>
      <c r="F1165" s="26" t="s">
        <v>255</v>
      </c>
      <c r="G1165" s="27" t="n">
        <v>44967</v>
      </c>
      <c r="H1165" s="28" t="n">
        <v>4561.66</v>
      </c>
      <c r="I1165" s="29" t="s">
        <v>23</v>
      </c>
      <c r="J1165" s="30" t="s">
        <v>145</v>
      </c>
      <c r="K1165" s="31" t="n">
        <v>248727</v>
      </c>
      <c r="L1165" s="32" t="n">
        <v>2022006842</v>
      </c>
      <c r="M1165" s="33"/>
      <c r="N1165" s="34" t="n">
        <v>0</v>
      </c>
      <c r="O1165" s="35" t="n">
        <v>0</v>
      </c>
      <c r="P1165" s="36" t="n">
        <v>0</v>
      </c>
      <c r="Q1165" s="37" t="n">
        <v>0</v>
      </c>
      <c r="R1165" s="38" t="n">
        <v>0</v>
      </c>
      <c r="S1165" s="39" t="n">
        <f aca="false">H1165</f>
        <v>4561.66</v>
      </c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MG1165" s="0"/>
      <c r="AMH1165" s="0"/>
      <c r="AMI1165" s="0"/>
      <c r="AMJ1165" s="0"/>
    </row>
    <row r="1166" s="4" customFormat="true" ht="35.6" hidden="false" customHeight="false" outlineLevel="0" collapsed="false">
      <c r="A1166" s="23" t="s">
        <v>21</v>
      </c>
      <c r="B1166" s="23" t="n">
        <v>13485</v>
      </c>
      <c r="C1166" s="23" t="n">
        <v>3105086</v>
      </c>
      <c r="D1166" s="26" t="s">
        <v>259</v>
      </c>
      <c r="E1166" s="26" t="s">
        <v>258</v>
      </c>
      <c r="F1166" s="26" t="s">
        <v>255</v>
      </c>
      <c r="G1166" s="27" t="n">
        <v>44967</v>
      </c>
      <c r="H1166" s="28" t="n">
        <v>3689</v>
      </c>
      <c r="I1166" s="29" t="s">
        <v>23</v>
      </c>
      <c r="J1166" s="30" t="s">
        <v>145</v>
      </c>
      <c r="K1166" s="31" t="n">
        <v>248727</v>
      </c>
      <c r="L1166" s="32" t="n">
        <v>2022006842</v>
      </c>
      <c r="M1166" s="33"/>
      <c r="N1166" s="34" t="n">
        <v>0</v>
      </c>
      <c r="O1166" s="35" t="n">
        <v>0</v>
      </c>
      <c r="P1166" s="36" t="n">
        <v>0</v>
      </c>
      <c r="Q1166" s="37" t="n">
        <v>0</v>
      </c>
      <c r="R1166" s="38" t="n">
        <v>0</v>
      </c>
      <c r="S1166" s="39" t="n">
        <f aca="false">H1166</f>
        <v>3689</v>
      </c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MG1166" s="0"/>
      <c r="AMH1166" s="0"/>
      <c r="AMI1166" s="0"/>
      <c r="AMJ1166" s="0"/>
    </row>
    <row r="1167" s="4" customFormat="true" ht="35.6" hidden="false" customHeight="false" outlineLevel="0" collapsed="false">
      <c r="A1167" s="23" t="s">
        <v>21</v>
      </c>
      <c r="B1167" s="23" t="n">
        <v>13486</v>
      </c>
      <c r="C1167" s="23" t="n">
        <v>3105087</v>
      </c>
      <c r="D1167" s="26" t="s">
        <v>259</v>
      </c>
      <c r="E1167" s="26" t="s">
        <v>258</v>
      </c>
      <c r="F1167" s="26" t="s">
        <v>255</v>
      </c>
      <c r="G1167" s="27" t="n">
        <v>44967</v>
      </c>
      <c r="H1167" s="28" t="n">
        <v>3689</v>
      </c>
      <c r="I1167" s="29" t="s">
        <v>23</v>
      </c>
      <c r="J1167" s="30" t="s">
        <v>145</v>
      </c>
      <c r="K1167" s="31" t="n">
        <v>248727</v>
      </c>
      <c r="L1167" s="32" t="n">
        <v>2022006842</v>
      </c>
      <c r="M1167" s="33"/>
      <c r="N1167" s="34" t="n">
        <v>0</v>
      </c>
      <c r="O1167" s="35" t="n">
        <v>0</v>
      </c>
      <c r="P1167" s="36" t="n">
        <v>0</v>
      </c>
      <c r="Q1167" s="37" t="n">
        <v>0</v>
      </c>
      <c r="R1167" s="38" t="n">
        <v>0</v>
      </c>
      <c r="S1167" s="39" t="n">
        <f aca="false">H1167</f>
        <v>3689</v>
      </c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MG1167" s="0"/>
      <c r="AMH1167" s="0"/>
      <c r="AMI1167" s="0"/>
      <c r="AMJ1167" s="0"/>
    </row>
    <row r="1168" s="4" customFormat="true" ht="35.6" hidden="false" customHeight="false" outlineLevel="0" collapsed="false">
      <c r="A1168" s="23" t="s">
        <v>21</v>
      </c>
      <c r="B1168" s="23" t="n">
        <v>13487</v>
      </c>
      <c r="C1168" s="23" t="n">
        <v>3105088</v>
      </c>
      <c r="D1168" s="26" t="s">
        <v>259</v>
      </c>
      <c r="E1168" s="26" t="s">
        <v>258</v>
      </c>
      <c r="F1168" s="26" t="s">
        <v>255</v>
      </c>
      <c r="G1168" s="27" t="n">
        <v>44967</v>
      </c>
      <c r="H1168" s="28" t="n">
        <v>3689</v>
      </c>
      <c r="I1168" s="29" t="s">
        <v>23</v>
      </c>
      <c r="J1168" s="30" t="s">
        <v>145</v>
      </c>
      <c r="K1168" s="31" t="n">
        <v>248727</v>
      </c>
      <c r="L1168" s="32" t="n">
        <v>2022006842</v>
      </c>
      <c r="M1168" s="33"/>
      <c r="N1168" s="34" t="n">
        <v>0</v>
      </c>
      <c r="O1168" s="35" t="n">
        <v>0</v>
      </c>
      <c r="P1168" s="36" t="n">
        <v>0</v>
      </c>
      <c r="Q1168" s="37" t="n">
        <v>0</v>
      </c>
      <c r="R1168" s="38" t="n">
        <v>0</v>
      </c>
      <c r="S1168" s="39" t="n">
        <f aca="false">H1168</f>
        <v>3689</v>
      </c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MG1168" s="0"/>
      <c r="AMH1168" s="0"/>
      <c r="AMI1168" s="0"/>
      <c r="AMJ1168" s="0"/>
    </row>
    <row r="1169" s="4" customFormat="true" ht="35.6" hidden="false" customHeight="false" outlineLevel="0" collapsed="false">
      <c r="A1169" s="23" t="s">
        <v>21</v>
      </c>
      <c r="B1169" s="23" t="n">
        <v>13488</v>
      </c>
      <c r="C1169" s="23" t="n">
        <v>3105089</v>
      </c>
      <c r="D1169" s="26" t="s">
        <v>259</v>
      </c>
      <c r="E1169" s="26" t="s">
        <v>258</v>
      </c>
      <c r="F1169" s="26" t="s">
        <v>255</v>
      </c>
      <c r="G1169" s="27" t="n">
        <v>44967</v>
      </c>
      <c r="H1169" s="28" t="n">
        <v>3689</v>
      </c>
      <c r="I1169" s="29" t="s">
        <v>23</v>
      </c>
      <c r="J1169" s="30" t="s">
        <v>145</v>
      </c>
      <c r="K1169" s="31" t="n">
        <v>248727</v>
      </c>
      <c r="L1169" s="32" t="n">
        <v>2022006842</v>
      </c>
      <c r="M1169" s="33"/>
      <c r="N1169" s="34" t="n">
        <v>0</v>
      </c>
      <c r="O1169" s="35" t="n">
        <v>0</v>
      </c>
      <c r="P1169" s="36" t="n">
        <v>0</v>
      </c>
      <c r="Q1169" s="37" t="n">
        <v>0</v>
      </c>
      <c r="R1169" s="38" t="n">
        <v>0</v>
      </c>
      <c r="S1169" s="39" t="n">
        <f aca="false">H1169</f>
        <v>3689</v>
      </c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MG1169" s="0"/>
      <c r="AMH1169" s="0"/>
      <c r="AMI1169" s="0"/>
      <c r="AMJ1169" s="0"/>
    </row>
    <row r="1170" s="4" customFormat="true" ht="35.6" hidden="false" customHeight="false" outlineLevel="0" collapsed="false">
      <c r="A1170" s="23" t="s">
        <v>21</v>
      </c>
      <c r="B1170" s="23" t="n">
        <v>13489</v>
      </c>
      <c r="C1170" s="23" t="n">
        <v>3105090</v>
      </c>
      <c r="D1170" s="26" t="s">
        <v>259</v>
      </c>
      <c r="E1170" s="26" t="s">
        <v>258</v>
      </c>
      <c r="F1170" s="26" t="s">
        <v>255</v>
      </c>
      <c r="G1170" s="27" t="n">
        <v>44967</v>
      </c>
      <c r="H1170" s="28" t="n">
        <v>3689</v>
      </c>
      <c r="I1170" s="29" t="s">
        <v>23</v>
      </c>
      <c r="J1170" s="30" t="s">
        <v>145</v>
      </c>
      <c r="K1170" s="31" t="n">
        <v>248727</v>
      </c>
      <c r="L1170" s="32" t="n">
        <v>2022006842</v>
      </c>
      <c r="M1170" s="33"/>
      <c r="N1170" s="34" t="n">
        <v>0</v>
      </c>
      <c r="O1170" s="35" t="n">
        <v>0</v>
      </c>
      <c r="P1170" s="36" t="n">
        <v>0</v>
      </c>
      <c r="Q1170" s="37" t="n">
        <v>0</v>
      </c>
      <c r="R1170" s="38" t="n">
        <v>0</v>
      </c>
      <c r="S1170" s="39" t="n">
        <f aca="false">H1170</f>
        <v>3689</v>
      </c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MG1170" s="0"/>
      <c r="AMH1170" s="0"/>
      <c r="AMI1170" s="0"/>
      <c r="AMJ1170" s="0"/>
    </row>
    <row r="1171" s="4" customFormat="true" ht="35.6" hidden="false" customHeight="false" outlineLevel="0" collapsed="false">
      <c r="A1171" s="23" t="s">
        <v>21</v>
      </c>
      <c r="B1171" s="23" t="n">
        <v>13490</v>
      </c>
      <c r="C1171" s="23" t="n">
        <v>3105091</v>
      </c>
      <c r="D1171" s="26" t="s">
        <v>259</v>
      </c>
      <c r="E1171" s="26" t="s">
        <v>258</v>
      </c>
      <c r="F1171" s="26" t="s">
        <v>255</v>
      </c>
      <c r="G1171" s="27" t="n">
        <v>44967</v>
      </c>
      <c r="H1171" s="28" t="n">
        <v>3689</v>
      </c>
      <c r="I1171" s="29" t="s">
        <v>23</v>
      </c>
      <c r="J1171" s="30" t="s">
        <v>145</v>
      </c>
      <c r="K1171" s="31" t="n">
        <v>248727</v>
      </c>
      <c r="L1171" s="32" t="n">
        <v>2022006842</v>
      </c>
      <c r="M1171" s="33"/>
      <c r="N1171" s="34" t="n">
        <v>0</v>
      </c>
      <c r="O1171" s="35" t="n">
        <v>0</v>
      </c>
      <c r="P1171" s="36" t="n">
        <v>0</v>
      </c>
      <c r="Q1171" s="37" t="n">
        <v>0</v>
      </c>
      <c r="R1171" s="38" t="n">
        <v>0</v>
      </c>
      <c r="S1171" s="39" t="n">
        <f aca="false">H1171</f>
        <v>3689</v>
      </c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MG1171" s="0"/>
      <c r="AMH1171" s="0"/>
      <c r="AMI1171" s="0"/>
      <c r="AMJ1171" s="0"/>
    </row>
    <row r="1172" s="4" customFormat="true" ht="35.6" hidden="false" customHeight="false" outlineLevel="0" collapsed="false">
      <c r="A1172" s="23" t="s">
        <v>21</v>
      </c>
      <c r="B1172" s="23" t="n">
        <v>13491</v>
      </c>
      <c r="C1172" s="23" t="n">
        <v>3105092</v>
      </c>
      <c r="D1172" s="26" t="s">
        <v>259</v>
      </c>
      <c r="E1172" s="26" t="s">
        <v>258</v>
      </c>
      <c r="F1172" s="26" t="s">
        <v>255</v>
      </c>
      <c r="G1172" s="27" t="n">
        <v>44967</v>
      </c>
      <c r="H1172" s="28" t="n">
        <v>3689</v>
      </c>
      <c r="I1172" s="29" t="s">
        <v>23</v>
      </c>
      <c r="J1172" s="30" t="s">
        <v>145</v>
      </c>
      <c r="K1172" s="31" t="n">
        <v>248727</v>
      </c>
      <c r="L1172" s="32" t="n">
        <v>2022006842</v>
      </c>
      <c r="M1172" s="33"/>
      <c r="N1172" s="34" t="n">
        <v>0</v>
      </c>
      <c r="O1172" s="35" t="n">
        <v>0</v>
      </c>
      <c r="P1172" s="36" t="n">
        <v>0</v>
      </c>
      <c r="Q1172" s="37" t="n">
        <v>0</v>
      </c>
      <c r="R1172" s="38" t="n">
        <v>0</v>
      </c>
      <c r="S1172" s="39" t="n">
        <f aca="false">H1172</f>
        <v>3689</v>
      </c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MG1172" s="0"/>
      <c r="AMH1172" s="0"/>
      <c r="AMI1172" s="0"/>
      <c r="AMJ1172" s="0"/>
    </row>
    <row r="1173" s="4" customFormat="true" ht="35.6" hidden="false" customHeight="false" outlineLevel="0" collapsed="false">
      <c r="A1173" s="23" t="s">
        <v>21</v>
      </c>
      <c r="B1173" s="23" t="n">
        <v>13492</v>
      </c>
      <c r="C1173" s="23" t="n">
        <v>3105093</v>
      </c>
      <c r="D1173" s="26" t="s">
        <v>259</v>
      </c>
      <c r="E1173" s="26" t="s">
        <v>258</v>
      </c>
      <c r="F1173" s="26" t="s">
        <v>255</v>
      </c>
      <c r="G1173" s="27" t="n">
        <v>44967</v>
      </c>
      <c r="H1173" s="28" t="n">
        <v>3689</v>
      </c>
      <c r="I1173" s="29" t="s">
        <v>23</v>
      </c>
      <c r="J1173" s="30" t="s">
        <v>145</v>
      </c>
      <c r="K1173" s="31" t="n">
        <v>248727</v>
      </c>
      <c r="L1173" s="32" t="n">
        <v>2022006842</v>
      </c>
      <c r="M1173" s="33"/>
      <c r="N1173" s="34" t="n">
        <v>0</v>
      </c>
      <c r="O1173" s="35" t="n">
        <v>0</v>
      </c>
      <c r="P1173" s="36" t="n">
        <v>0</v>
      </c>
      <c r="Q1173" s="37" t="n">
        <v>0</v>
      </c>
      <c r="R1173" s="38" t="n">
        <v>0</v>
      </c>
      <c r="S1173" s="39" t="n">
        <f aca="false">H1173</f>
        <v>3689</v>
      </c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MG1173" s="0"/>
      <c r="AMH1173" s="0"/>
      <c r="AMI1173" s="0"/>
      <c r="AMJ1173" s="0"/>
    </row>
    <row r="1174" s="4" customFormat="true" ht="35.6" hidden="false" customHeight="false" outlineLevel="0" collapsed="false">
      <c r="A1174" s="23" t="s">
        <v>21</v>
      </c>
      <c r="B1174" s="23" t="n">
        <v>13493</v>
      </c>
      <c r="C1174" s="23" t="n">
        <v>3105094</v>
      </c>
      <c r="D1174" s="26" t="s">
        <v>259</v>
      </c>
      <c r="E1174" s="26" t="s">
        <v>258</v>
      </c>
      <c r="F1174" s="26" t="s">
        <v>255</v>
      </c>
      <c r="G1174" s="27" t="n">
        <v>44967</v>
      </c>
      <c r="H1174" s="28" t="n">
        <v>3689</v>
      </c>
      <c r="I1174" s="29" t="s">
        <v>23</v>
      </c>
      <c r="J1174" s="30" t="s">
        <v>145</v>
      </c>
      <c r="K1174" s="31" t="n">
        <v>248727</v>
      </c>
      <c r="L1174" s="32" t="n">
        <v>2022006842</v>
      </c>
      <c r="M1174" s="33"/>
      <c r="N1174" s="34" t="n">
        <v>0</v>
      </c>
      <c r="O1174" s="35" t="n">
        <v>0</v>
      </c>
      <c r="P1174" s="36" t="n">
        <v>0</v>
      </c>
      <c r="Q1174" s="37" t="n">
        <v>0</v>
      </c>
      <c r="R1174" s="38" t="n">
        <v>0</v>
      </c>
      <c r="S1174" s="39" t="n">
        <f aca="false">H1174</f>
        <v>3689</v>
      </c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MG1174" s="0"/>
      <c r="AMH1174" s="0"/>
      <c r="AMI1174" s="0"/>
      <c r="AMJ1174" s="0"/>
    </row>
    <row r="1175" s="4" customFormat="true" ht="35.6" hidden="false" customHeight="false" outlineLevel="0" collapsed="false">
      <c r="A1175" s="23" t="s">
        <v>21</v>
      </c>
      <c r="B1175" s="23" t="n">
        <v>13494</v>
      </c>
      <c r="C1175" s="23" t="n">
        <v>3105095</v>
      </c>
      <c r="D1175" s="26" t="s">
        <v>259</v>
      </c>
      <c r="E1175" s="26" t="s">
        <v>258</v>
      </c>
      <c r="F1175" s="26" t="s">
        <v>255</v>
      </c>
      <c r="G1175" s="27" t="n">
        <v>44967</v>
      </c>
      <c r="H1175" s="28" t="n">
        <v>3689</v>
      </c>
      <c r="I1175" s="29" t="s">
        <v>23</v>
      </c>
      <c r="J1175" s="30" t="s">
        <v>145</v>
      </c>
      <c r="K1175" s="31" t="n">
        <v>248727</v>
      </c>
      <c r="L1175" s="32" t="n">
        <v>2022006842</v>
      </c>
      <c r="M1175" s="33"/>
      <c r="N1175" s="34" t="n">
        <v>0</v>
      </c>
      <c r="O1175" s="35" t="n">
        <v>0</v>
      </c>
      <c r="P1175" s="36" t="n">
        <v>0</v>
      </c>
      <c r="Q1175" s="37" t="n">
        <v>0</v>
      </c>
      <c r="R1175" s="38" t="n">
        <v>0</v>
      </c>
      <c r="S1175" s="39" t="n">
        <f aca="false">H1175</f>
        <v>3689</v>
      </c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MG1175" s="0"/>
      <c r="AMH1175" s="0"/>
      <c r="AMI1175" s="0"/>
      <c r="AMJ1175" s="0"/>
    </row>
    <row r="1176" s="4" customFormat="true" ht="35.6" hidden="false" customHeight="false" outlineLevel="0" collapsed="false">
      <c r="A1176" s="23" t="s">
        <v>21</v>
      </c>
      <c r="B1176" s="23" t="n">
        <v>13495</v>
      </c>
      <c r="C1176" s="23" t="n">
        <v>3105096</v>
      </c>
      <c r="D1176" s="26" t="s">
        <v>259</v>
      </c>
      <c r="E1176" s="26" t="s">
        <v>258</v>
      </c>
      <c r="F1176" s="26" t="s">
        <v>255</v>
      </c>
      <c r="G1176" s="27" t="n">
        <v>44967</v>
      </c>
      <c r="H1176" s="28" t="n">
        <v>3689</v>
      </c>
      <c r="I1176" s="29" t="s">
        <v>23</v>
      </c>
      <c r="J1176" s="30" t="s">
        <v>145</v>
      </c>
      <c r="K1176" s="31" t="n">
        <v>248727</v>
      </c>
      <c r="L1176" s="32" t="n">
        <v>2022006842</v>
      </c>
      <c r="M1176" s="33"/>
      <c r="N1176" s="34" t="n">
        <v>0</v>
      </c>
      <c r="O1176" s="35" t="n">
        <v>0</v>
      </c>
      <c r="P1176" s="36" t="n">
        <v>0</v>
      </c>
      <c r="Q1176" s="37" t="n">
        <v>0</v>
      </c>
      <c r="R1176" s="38" t="n">
        <v>0</v>
      </c>
      <c r="S1176" s="39" t="n">
        <f aca="false">H1176</f>
        <v>3689</v>
      </c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MG1176" s="0"/>
      <c r="AMH1176" s="0"/>
      <c r="AMI1176" s="0"/>
      <c r="AMJ1176" s="0"/>
    </row>
    <row r="1177" s="4" customFormat="true" ht="35.6" hidden="false" customHeight="false" outlineLevel="0" collapsed="false">
      <c r="A1177" s="23" t="s">
        <v>21</v>
      </c>
      <c r="B1177" s="23" t="n">
        <v>13496</v>
      </c>
      <c r="C1177" s="23" t="n">
        <v>3105097</v>
      </c>
      <c r="D1177" s="26" t="s">
        <v>259</v>
      </c>
      <c r="E1177" s="26" t="s">
        <v>258</v>
      </c>
      <c r="F1177" s="26" t="s">
        <v>255</v>
      </c>
      <c r="G1177" s="27" t="n">
        <v>44967</v>
      </c>
      <c r="H1177" s="28" t="n">
        <v>3689</v>
      </c>
      <c r="I1177" s="29" t="s">
        <v>23</v>
      </c>
      <c r="J1177" s="30" t="s">
        <v>145</v>
      </c>
      <c r="K1177" s="31" t="n">
        <v>248727</v>
      </c>
      <c r="L1177" s="32" t="n">
        <v>2022006842</v>
      </c>
      <c r="M1177" s="33"/>
      <c r="N1177" s="34" t="n">
        <v>0</v>
      </c>
      <c r="O1177" s="35" t="n">
        <v>0</v>
      </c>
      <c r="P1177" s="36" t="n">
        <v>0</v>
      </c>
      <c r="Q1177" s="37" t="n">
        <v>0</v>
      </c>
      <c r="R1177" s="38" t="n">
        <v>0</v>
      </c>
      <c r="S1177" s="39" t="n">
        <f aca="false">H1177</f>
        <v>3689</v>
      </c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MG1177" s="0"/>
      <c r="AMH1177" s="0"/>
      <c r="AMI1177" s="0"/>
      <c r="AMJ1177" s="0"/>
    </row>
    <row r="1178" s="4" customFormat="true" ht="35.6" hidden="false" customHeight="false" outlineLevel="0" collapsed="false">
      <c r="A1178" s="23" t="s">
        <v>21</v>
      </c>
      <c r="B1178" s="23" t="n">
        <v>13497</v>
      </c>
      <c r="C1178" s="23" t="n">
        <v>3105098</v>
      </c>
      <c r="D1178" s="26" t="s">
        <v>259</v>
      </c>
      <c r="E1178" s="26" t="s">
        <v>258</v>
      </c>
      <c r="F1178" s="26" t="s">
        <v>255</v>
      </c>
      <c r="G1178" s="27" t="n">
        <v>44967</v>
      </c>
      <c r="H1178" s="28" t="n">
        <v>3689</v>
      </c>
      <c r="I1178" s="29" t="s">
        <v>23</v>
      </c>
      <c r="J1178" s="30" t="s">
        <v>145</v>
      </c>
      <c r="K1178" s="31" t="n">
        <v>248727</v>
      </c>
      <c r="L1178" s="32" t="n">
        <v>2022006842</v>
      </c>
      <c r="M1178" s="33"/>
      <c r="N1178" s="34" t="n">
        <v>0</v>
      </c>
      <c r="O1178" s="35" t="n">
        <v>0</v>
      </c>
      <c r="P1178" s="36" t="n">
        <v>0</v>
      </c>
      <c r="Q1178" s="37" t="n">
        <v>0</v>
      </c>
      <c r="R1178" s="38" t="n">
        <v>0</v>
      </c>
      <c r="S1178" s="39" t="n">
        <f aca="false">H1178</f>
        <v>3689</v>
      </c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MG1178" s="0"/>
      <c r="AMH1178" s="0"/>
      <c r="AMI1178" s="0"/>
      <c r="AMJ1178" s="0"/>
    </row>
    <row r="1179" s="4" customFormat="true" ht="35.6" hidden="false" customHeight="false" outlineLevel="0" collapsed="false">
      <c r="A1179" s="23" t="s">
        <v>21</v>
      </c>
      <c r="B1179" s="23" t="n">
        <v>13498</v>
      </c>
      <c r="C1179" s="23" t="n">
        <v>3105098</v>
      </c>
      <c r="D1179" s="26" t="s">
        <v>259</v>
      </c>
      <c r="E1179" s="26" t="s">
        <v>258</v>
      </c>
      <c r="F1179" s="26" t="s">
        <v>255</v>
      </c>
      <c r="G1179" s="27" t="n">
        <v>44967</v>
      </c>
      <c r="H1179" s="28" t="n">
        <v>3689</v>
      </c>
      <c r="I1179" s="29" t="s">
        <v>23</v>
      </c>
      <c r="J1179" s="30" t="s">
        <v>145</v>
      </c>
      <c r="K1179" s="31" t="n">
        <v>248727</v>
      </c>
      <c r="L1179" s="32" t="n">
        <v>2022006842</v>
      </c>
      <c r="M1179" s="33"/>
      <c r="N1179" s="34" t="n">
        <v>0</v>
      </c>
      <c r="O1179" s="35" t="n">
        <v>0</v>
      </c>
      <c r="P1179" s="36" t="n">
        <v>0</v>
      </c>
      <c r="Q1179" s="37" t="n">
        <v>0</v>
      </c>
      <c r="R1179" s="38" t="n">
        <v>0</v>
      </c>
      <c r="S1179" s="39" t="n">
        <f aca="false">H1179</f>
        <v>3689</v>
      </c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MG1179" s="0"/>
      <c r="AMH1179" s="0"/>
      <c r="AMI1179" s="0"/>
      <c r="AMJ1179" s="0"/>
    </row>
    <row r="1180" s="4" customFormat="true" ht="35.6" hidden="false" customHeight="false" outlineLevel="0" collapsed="false">
      <c r="A1180" s="23" t="s">
        <v>21</v>
      </c>
      <c r="B1180" s="23" t="n">
        <v>13444</v>
      </c>
      <c r="C1180" s="23" t="n">
        <v>3105065</v>
      </c>
      <c r="D1180" s="26" t="s">
        <v>260</v>
      </c>
      <c r="E1180" s="26" t="s">
        <v>258</v>
      </c>
      <c r="F1180" s="26" t="s">
        <v>255</v>
      </c>
      <c r="G1180" s="27" t="n">
        <v>44967</v>
      </c>
      <c r="H1180" s="28" t="n">
        <v>1011</v>
      </c>
      <c r="I1180" s="29" t="s">
        <v>23</v>
      </c>
      <c r="J1180" s="30" t="s">
        <v>145</v>
      </c>
      <c r="K1180" s="31" t="n">
        <v>248727</v>
      </c>
      <c r="L1180" s="32" t="n">
        <v>2022006842</v>
      </c>
      <c r="M1180" s="33"/>
      <c r="N1180" s="34" t="n">
        <v>0</v>
      </c>
      <c r="O1180" s="35" t="n">
        <v>0</v>
      </c>
      <c r="P1180" s="36" t="n">
        <v>0</v>
      </c>
      <c r="Q1180" s="37" t="n">
        <v>0</v>
      </c>
      <c r="R1180" s="38" t="n">
        <v>0</v>
      </c>
      <c r="S1180" s="39" t="n">
        <f aca="false">H1180</f>
        <v>1011</v>
      </c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MG1180" s="0"/>
      <c r="AMH1180" s="0"/>
      <c r="AMI1180" s="0"/>
      <c r="AMJ1180" s="0"/>
    </row>
    <row r="1181" s="4" customFormat="true" ht="35.6" hidden="false" customHeight="false" outlineLevel="0" collapsed="false">
      <c r="A1181" s="23" t="s">
        <v>21</v>
      </c>
      <c r="B1181" s="23" t="n">
        <v>13445</v>
      </c>
      <c r="C1181" s="23" t="n">
        <v>3105066</v>
      </c>
      <c r="D1181" s="26" t="s">
        <v>260</v>
      </c>
      <c r="E1181" s="26" t="s">
        <v>258</v>
      </c>
      <c r="F1181" s="26" t="s">
        <v>255</v>
      </c>
      <c r="G1181" s="27" t="n">
        <v>44967</v>
      </c>
      <c r="H1181" s="28" t="n">
        <v>1011</v>
      </c>
      <c r="I1181" s="29" t="s">
        <v>23</v>
      </c>
      <c r="J1181" s="30" t="s">
        <v>145</v>
      </c>
      <c r="K1181" s="31" t="n">
        <v>248727</v>
      </c>
      <c r="L1181" s="32" t="n">
        <v>2022006842</v>
      </c>
      <c r="M1181" s="33"/>
      <c r="N1181" s="34" t="n">
        <v>0</v>
      </c>
      <c r="O1181" s="35" t="n">
        <v>0</v>
      </c>
      <c r="P1181" s="36" t="n">
        <v>0</v>
      </c>
      <c r="Q1181" s="37" t="n">
        <v>0</v>
      </c>
      <c r="R1181" s="38" t="n">
        <v>0</v>
      </c>
      <c r="S1181" s="39" t="n">
        <f aca="false">H1181</f>
        <v>1011</v>
      </c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MG1181" s="0"/>
      <c r="AMH1181" s="0"/>
      <c r="AMI1181" s="0"/>
      <c r="AMJ1181" s="0"/>
    </row>
    <row r="1182" s="4" customFormat="true" ht="35.6" hidden="false" customHeight="false" outlineLevel="0" collapsed="false">
      <c r="A1182" s="23" t="s">
        <v>21</v>
      </c>
      <c r="B1182" s="23" t="n">
        <v>13446</v>
      </c>
      <c r="C1182" s="23" t="n">
        <v>3105067</v>
      </c>
      <c r="D1182" s="26" t="s">
        <v>260</v>
      </c>
      <c r="E1182" s="26" t="s">
        <v>258</v>
      </c>
      <c r="F1182" s="26" t="s">
        <v>255</v>
      </c>
      <c r="G1182" s="27" t="n">
        <v>44967</v>
      </c>
      <c r="H1182" s="28" t="n">
        <v>1011</v>
      </c>
      <c r="I1182" s="29" t="s">
        <v>23</v>
      </c>
      <c r="J1182" s="30" t="s">
        <v>145</v>
      </c>
      <c r="K1182" s="31" t="n">
        <v>248727</v>
      </c>
      <c r="L1182" s="32" t="n">
        <v>2022006842</v>
      </c>
      <c r="M1182" s="33"/>
      <c r="N1182" s="34" t="n">
        <v>0</v>
      </c>
      <c r="O1182" s="35" t="n">
        <v>0</v>
      </c>
      <c r="P1182" s="36" t="n">
        <v>0</v>
      </c>
      <c r="Q1182" s="37" t="n">
        <v>0</v>
      </c>
      <c r="R1182" s="38" t="n">
        <v>0</v>
      </c>
      <c r="S1182" s="39" t="n">
        <f aca="false">H1182</f>
        <v>1011</v>
      </c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MG1182" s="0"/>
      <c r="AMH1182" s="0"/>
      <c r="AMI1182" s="0"/>
      <c r="AMJ1182" s="0"/>
    </row>
    <row r="1183" s="4" customFormat="true" ht="35.6" hidden="false" customHeight="false" outlineLevel="0" collapsed="false">
      <c r="A1183" s="23" t="s">
        <v>21</v>
      </c>
      <c r="B1183" s="23" t="n">
        <v>13447</v>
      </c>
      <c r="C1183" s="23" t="n">
        <v>3105068</v>
      </c>
      <c r="D1183" s="26" t="s">
        <v>260</v>
      </c>
      <c r="E1183" s="26" t="s">
        <v>258</v>
      </c>
      <c r="F1183" s="26" t="s">
        <v>255</v>
      </c>
      <c r="G1183" s="27" t="n">
        <v>44967</v>
      </c>
      <c r="H1183" s="28" t="n">
        <v>1011</v>
      </c>
      <c r="I1183" s="29" t="s">
        <v>23</v>
      </c>
      <c r="J1183" s="30" t="s">
        <v>145</v>
      </c>
      <c r="K1183" s="31" t="n">
        <v>248727</v>
      </c>
      <c r="L1183" s="32" t="n">
        <v>2022006842</v>
      </c>
      <c r="M1183" s="33"/>
      <c r="N1183" s="34" t="n">
        <v>0</v>
      </c>
      <c r="O1183" s="35" t="n">
        <v>0</v>
      </c>
      <c r="P1183" s="36" t="n">
        <v>0</v>
      </c>
      <c r="Q1183" s="37" t="n">
        <v>0</v>
      </c>
      <c r="R1183" s="38" t="n">
        <v>0</v>
      </c>
      <c r="S1183" s="39" t="n">
        <f aca="false">H1183</f>
        <v>1011</v>
      </c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MG1183" s="0"/>
      <c r="AMH1183" s="0"/>
      <c r="AMI1183" s="0"/>
      <c r="AMJ1183" s="0"/>
    </row>
    <row r="1184" s="4" customFormat="true" ht="35.6" hidden="false" customHeight="false" outlineLevel="0" collapsed="false">
      <c r="A1184" s="23" t="s">
        <v>21</v>
      </c>
      <c r="B1184" s="23" t="n">
        <v>13448</v>
      </c>
      <c r="C1184" s="23" t="n">
        <v>3105069</v>
      </c>
      <c r="D1184" s="26" t="s">
        <v>260</v>
      </c>
      <c r="E1184" s="26" t="s">
        <v>258</v>
      </c>
      <c r="F1184" s="26" t="s">
        <v>255</v>
      </c>
      <c r="G1184" s="27" t="n">
        <v>44967</v>
      </c>
      <c r="H1184" s="28" t="n">
        <v>1011</v>
      </c>
      <c r="I1184" s="29" t="s">
        <v>23</v>
      </c>
      <c r="J1184" s="30" t="s">
        <v>145</v>
      </c>
      <c r="K1184" s="31" t="n">
        <v>248727</v>
      </c>
      <c r="L1184" s="32" t="n">
        <v>2022006842</v>
      </c>
      <c r="M1184" s="33"/>
      <c r="N1184" s="34" t="n">
        <v>0</v>
      </c>
      <c r="O1184" s="35" t="n">
        <v>0</v>
      </c>
      <c r="P1184" s="36" t="n">
        <v>0</v>
      </c>
      <c r="Q1184" s="37" t="n">
        <v>0</v>
      </c>
      <c r="R1184" s="38" t="n">
        <v>0</v>
      </c>
      <c r="S1184" s="39" t="n">
        <f aca="false">H1184</f>
        <v>1011</v>
      </c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MG1184" s="0"/>
      <c r="AMH1184" s="0"/>
      <c r="AMI1184" s="0"/>
      <c r="AMJ1184" s="0"/>
    </row>
    <row r="1185" s="4" customFormat="true" ht="35.6" hidden="false" customHeight="false" outlineLevel="0" collapsed="false">
      <c r="A1185" s="23" t="s">
        <v>21</v>
      </c>
      <c r="B1185" s="23" t="n">
        <v>13449</v>
      </c>
      <c r="C1185" s="23" t="n">
        <v>3105070</v>
      </c>
      <c r="D1185" s="26" t="s">
        <v>260</v>
      </c>
      <c r="E1185" s="26" t="s">
        <v>258</v>
      </c>
      <c r="F1185" s="26" t="s">
        <v>255</v>
      </c>
      <c r="G1185" s="27" t="n">
        <v>44967</v>
      </c>
      <c r="H1185" s="28" t="n">
        <v>1011</v>
      </c>
      <c r="I1185" s="29" t="s">
        <v>23</v>
      </c>
      <c r="J1185" s="30" t="s">
        <v>145</v>
      </c>
      <c r="K1185" s="31" t="n">
        <v>248727</v>
      </c>
      <c r="L1185" s="32" t="n">
        <v>2022006842</v>
      </c>
      <c r="M1185" s="33"/>
      <c r="N1185" s="34" t="n">
        <v>0</v>
      </c>
      <c r="O1185" s="35" t="n">
        <v>0</v>
      </c>
      <c r="P1185" s="36" t="n">
        <v>0</v>
      </c>
      <c r="Q1185" s="37" t="n">
        <v>0</v>
      </c>
      <c r="R1185" s="38" t="n">
        <v>0</v>
      </c>
      <c r="S1185" s="39" t="n">
        <f aca="false">H1185</f>
        <v>1011</v>
      </c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MG1185" s="0"/>
      <c r="AMH1185" s="0"/>
      <c r="AMI1185" s="0"/>
      <c r="AMJ1185" s="0"/>
    </row>
    <row r="1186" s="4" customFormat="true" ht="35.6" hidden="false" customHeight="false" outlineLevel="0" collapsed="false">
      <c r="A1186" s="23" t="s">
        <v>21</v>
      </c>
      <c r="B1186" s="23" t="n">
        <v>13450</v>
      </c>
      <c r="C1186" s="23" t="n">
        <v>3105071</v>
      </c>
      <c r="D1186" s="26" t="s">
        <v>260</v>
      </c>
      <c r="E1186" s="26" t="s">
        <v>258</v>
      </c>
      <c r="F1186" s="26" t="s">
        <v>255</v>
      </c>
      <c r="G1186" s="27" t="n">
        <v>44967</v>
      </c>
      <c r="H1186" s="28" t="n">
        <v>1011</v>
      </c>
      <c r="I1186" s="29" t="s">
        <v>23</v>
      </c>
      <c r="J1186" s="30" t="s">
        <v>145</v>
      </c>
      <c r="K1186" s="31" t="n">
        <v>248727</v>
      </c>
      <c r="L1186" s="32" t="n">
        <v>2022006842</v>
      </c>
      <c r="M1186" s="33"/>
      <c r="N1186" s="34" t="n">
        <v>0</v>
      </c>
      <c r="O1186" s="35" t="n">
        <v>0</v>
      </c>
      <c r="P1186" s="36" t="n">
        <v>0</v>
      </c>
      <c r="Q1186" s="37" t="n">
        <v>0</v>
      </c>
      <c r="R1186" s="38" t="n">
        <v>0</v>
      </c>
      <c r="S1186" s="39" t="n">
        <f aca="false">H1186</f>
        <v>1011</v>
      </c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MG1186" s="0"/>
      <c r="AMH1186" s="0"/>
      <c r="AMI1186" s="0"/>
      <c r="AMJ1186" s="0"/>
    </row>
    <row r="1187" s="4" customFormat="true" ht="35.6" hidden="false" customHeight="false" outlineLevel="0" collapsed="false">
      <c r="A1187" s="23" t="s">
        <v>21</v>
      </c>
      <c r="B1187" s="23" t="n">
        <v>13451</v>
      </c>
      <c r="C1187" s="23" t="n">
        <v>3105072</v>
      </c>
      <c r="D1187" s="26" t="s">
        <v>260</v>
      </c>
      <c r="E1187" s="26" t="s">
        <v>258</v>
      </c>
      <c r="F1187" s="26" t="s">
        <v>255</v>
      </c>
      <c r="G1187" s="27" t="n">
        <v>44967</v>
      </c>
      <c r="H1187" s="28" t="n">
        <v>1011</v>
      </c>
      <c r="I1187" s="29" t="s">
        <v>23</v>
      </c>
      <c r="J1187" s="30" t="s">
        <v>145</v>
      </c>
      <c r="K1187" s="31" t="n">
        <v>248727</v>
      </c>
      <c r="L1187" s="32" t="n">
        <v>2022006842</v>
      </c>
      <c r="M1187" s="33"/>
      <c r="N1187" s="34" t="n">
        <v>0</v>
      </c>
      <c r="O1187" s="35" t="n">
        <v>0</v>
      </c>
      <c r="P1187" s="36" t="n">
        <v>0</v>
      </c>
      <c r="Q1187" s="37" t="n">
        <v>0</v>
      </c>
      <c r="R1187" s="38" t="n">
        <v>0</v>
      </c>
      <c r="S1187" s="39" t="n">
        <f aca="false">H1187</f>
        <v>1011</v>
      </c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MG1187" s="0"/>
      <c r="AMH1187" s="0"/>
      <c r="AMI1187" s="0"/>
      <c r="AMJ1187" s="0"/>
    </row>
    <row r="1188" s="4" customFormat="true" ht="35.6" hidden="false" customHeight="false" outlineLevel="0" collapsed="false">
      <c r="A1188" s="23" t="s">
        <v>21</v>
      </c>
      <c r="B1188" s="23" t="n">
        <v>13452</v>
      </c>
      <c r="C1188" s="23" t="n">
        <v>3105073</v>
      </c>
      <c r="D1188" s="26" t="s">
        <v>260</v>
      </c>
      <c r="E1188" s="26" t="s">
        <v>258</v>
      </c>
      <c r="F1188" s="26" t="s">
        <v>255</v>
      </c>
      <c r="G1188" s="27" t="n">
        <v>44967</v>
      </c>
      <c r="H1188" s="28" t="n">
        <v>1011</v>
      </c>
      <c r="I1188" s="29" t="s">
        <v>23</v>
      </c>
      <c r="J1188" s="30" t="s">
        <v>145</v>
      </c>
      <c r="K1188" s="31" t="n">
        <v>248727</v>
      </c>
      <c r="L1188" s="32" t="n">
        <v>2022006842</v>
      </c>
      <c r="M1188" s="33"/>
      <c r="N1188" s="34" t="n">
        <v>0</v>
      </c>
      <c r="O1188" s="35" t="n">
        <v>0</v>
      </c>
      <c r="P1188" s="36" t="n">
        <v>0</v>
      </c>
      <c r="Q1188" s="37" t="n">
        <v>0</v>
      </c>
      <c r="R1188" s="38" t="n">
        <v>0</v>
      </c>
      <c r="S1188" s="39" t="n">
        <f aca="false">H1188</f>
        <v>1011</v>
      </c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MG1188" s="0"/>
      <c r="AMH1188" s="0"/>
      <c r="AMI1188" s="0"/>
      <c r="AMJ1188" s="0"/>
    </row>
    <row r="1189" s="4" customFormat="true" ht="35.6" hidden="false" customHeight="false" outlineLevel="0" collapsed="false">
      <c r="A1189" s="23" t="s">
        <v>21</v>
      </c>
      <c r="B1189" s="23" t="n">
        <v>13453</v>
      </c>
      <c r="C1189" s="23" t="n">
        <v>3105074</v>
      </c>
      <c r="D1189" s="26" t="s">
        <v>260</v>
      </c>
      <c r="E1189" s="26" t="s">
        <v>258</v>
      </c>
      <c r="F1189" s="26" t="s">
        <v>255</v>
      </c>
      <c r="G1189" s="27" t="n">
        <v>44967</v>
      </c>
      <c r="H1189" s="28" t="n">
        <v>1011</v>
      </c>
      <c r="I1189" s="29" t="s">
        <v>23</v>
      </c>
      <c r="J1189" s="30" t="s">
        <v>145</v>
      </c>
      <c r="K1189" s="31" t="n">
        <v>248727</v>
      </c>
      <c r="L1189" s="32" t="n">
        <v>2022006842</v>
      </c>
      <c r="M1189" s="33"/>
      <c r="N1189" s="34" t="n">
        <v>0</v>
      </c>
      <c r="O1189" s="35" t="n">
        <v>0</v>
      </c>
      <c r="P1189" s="36" t="n">
        <v>0</v>
      </c>
      <c r="Q1189" s="37" t="n">
        <v>0</v>
      </c>
      <c r="R1189" s="38" t="n">
        <v>0</v>
      </c>
      <c r="S1189" s="39" t="n">
        <f aca="false">H1189</f>
        <v>1011</v>
      </c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MG1189" s="0"/>
      <c r="AMH1189" s="0"/>
      <c r="AMI1189" s="0"/>
      <c r="AMJ1189" s="0"/>
    </row>
    <row r="1190" s="4" customFormat="true" ht="35.6" hidden="false" customHeight="false" outlineLevel="0" collapsed="false">
      <c r="A1190" s="23" t="s">
        <v>21</v>
      </c>
      <c r="B1190" s="23" t="n">
        <v>13454</v>
      </c>
      <c r="C1190" s="23" t="n">
        <v>3105075</v>
      </c>
      <c r="D1190" s="26" t="s">
        <v>260</v>
      </c>
      <c r="E1190" s="26" t="s">
        <v>258</v>
      </c>
      <c r="F1190" s="26" t="s">
        <v>255</v>
      </c>
      <c r="G1190" s="27" t="n">
        <v>44967</v>
      </c>
      <c r="H1190" s="28" t="n">
        <v>1011</v>
      </c>
      <c r="I1190" s="29" t="s">
        <v>23</v>
      </c>
      <c r="J1190" s="30" t="s">
        <v>145</v>
      </c>
      <c r="K1190" s="31" t="n">
        <v>248727</v>
      </c>
      <c r="L1190" s="32" t="n">
        <v>2022006842</v>
      </c>
      <c r="M1190" s="33"/>
      <c r="N1190" s="34" t="n">
        <v>0</v>
      </c>
      <c r="O1190" s="35" t="n">
        <v>0</v>
      </c>
      <c r="P1190" s="36" t="n">
        <v>0</v>
      </c>
      <c r="Q1190" s="37" t="n">
        <v>0</v>
      </c>
      <c r="R1190" s="38" t="n">
        <v>0</v>
      </c>
      <c r="S1190" s="39" t="n">
        <f aca="false">H1190</f>
        <v>1011</v>
      </c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MG1190" s="0"/>
      <c r="AMH1190" s="0"/>
      <c r="AMI1190" s="0"/>
      <c r="AMJ1190" s="0"/>
    </row>
    <row r="1191" s="4" customFormat="true" ht="35.6" hidden="false" customHeight="false" outlineLevel="0" collapsed="false">
      <c r="A1191" s="23" t="s">
        <v>21</v>
      </c>
      <c r="B1191" s="23" t="n">
        <v>13455</v>
      </c>
      <c r="C1191" s="23" t="n">
        <v>3105076</v>
      </c>
      <c r="D1191" s="26" t="s">
        <v>260</v>
      </c>
      <c r="E1191" s="26" t="s">
        <v>258</v>
      </c>
      <c r="F1191" s="26" t="s">
        <v>255</v>
      </c>
      <c r="G1191" s="27" t="n">
        <v>44967</v>
      </c>
      <c r="H1191" s="28" t="n">
        <v>1011</v>
      </c>
      <c r="I1191" s="29" t="s">
        <v>23</v>
      </c>
      <c r="J1191" s="30" t="s">
        <v>145</v>
      </c>
      <c r="K1191" s="31" t="n">
        <v>248727</v>
      </c>
      <c r="L1191" s="32" t="n">
        <v>2022006842</v>
      </c>
      <c r="M1191" s="33"/>
      <c r="N1191" s="34" t="n">
        <v>0</v>
      </c>
      <c r="O1191" s="35" t="n">
        <v>0</v>
      </c>
      <c r="P1191" s="36" t="n">
        <v>0</v>
      </c>
      <c r="Q1191" s="37" t="n">
        <v>0</v>
      </c>
      <c r="R1191" s="38" t="n">
        <v>0</v>
      </c>
      <c r="S1191" s="39" t="n">
        <f aca="false">H1191</f>
        <v>1011</v>
      </c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MG1191" s="0"/>
      <c r="AMH1191" s="0"/>
      <c r="AMI1191" s="0"/>
      <c r="AMJ1191" s="0"/>
    </row>
    <row r="1192" s="4" customFormat="true" ht="35.6" hidden="false" customHeight="false" outlineLevel="0" collapsed="false">
      <c r="A1192" s="23" t="s">
        <v>21</v>
      </c>
      <c r="B1192" s="23" t="n">
        <v>13456</v>
      </c>
      <c r="C1192" s="23" t="n">
        <v>3105077</v>
      </c>
      <c r="D1192" s="26" t="s">
        <v>260</v>
      </c>
      <c r="E1192" s="26" t="s">
        <v>258</v>
      </c>
      <c r="F1192" s="26" t="s">
        <v>255</v>
      </c>
      <c r="G1192" s="27" t="n">
        <v>44967</v>
      </c>
      <c r="H1192" s="28" t="n">
        <v>1011</v>
      </c>
      <c r="I1192" s="29" t="s">
        <v>23</v>
      </c>
      <c r="J1192" s="30" t="s">
        <v>145</v>
      </c>
      <c r="K1192" s="31" t="n">
        <v>248727</v>
      </c>
      <c r="L1192" s="32" t="n">
        <v>2022006842</v>
      </c>
      <c r="M1192" s="33"/>
      <c r="N1192" s="34" t="n">
        <v>0</v>
      </c>
      <c r="O1192" s="35" t="n">
        <v>0</v>
      </c>
      <c r="P1192" s="36" t="n">
        <v>0</v>
      </c>
      <c r="Q1192" s="37" t="n">
        <v>0</v>
      </c>
      <c r="R1192" s="38" t="n">
        <v>0</v>
      </c>
      <c r="S1192" s="39" t="n">
        <f aca="false">H1192</f>
        <v>1011</v>
      </c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MG1192" s="0"/>
      <c r="AMH1192" s="0"/>
      <c r="AMI1192" s="0"/>
      <c r="AMJ1192" s="0"/>
    </row>
    <row r="1193" s="4" customFormat="true" ht="35.6" hidden="false" customHeight="false" outlineLevel="0" collapsed="false">
      <c r="A1193" s="23" t="s">
        <v>21</v>
      </c>
      <c r="B1193" s="23" t="n">
        <v>13457</v>
      </c>
      <c r="C1193" s="23" t="n">
        <v>3105085</v>
      </c>
      <c r="D1193" s="26" t="s">
        <v>260</v>
      </c>
      <c r="E1193" s="26" t="s">
        <v>258</v>
      </c>
      <c r="F1193" s="26" t="s">
        <v>255</v>
      </c>
      <c r="G1193" s="27" t="n">
        <v>44967</v>
      </c>
      <c r="H1193" s="28" t="n">
        <v>1011</v>
      </c>
      <c r="I1193" s="29" t="s">
        <v>23</v>
      </c>
      <c r="J1193" s="30" t="s">
        <v>145</v>
      </c>
      <c r="K1193" s="31" t="n">
        <v>248727</v>
      </c>
      <c r="L1193" s="32" t="n">
        <v>2022006842</v>
      </c>
      <c r="M1193" s="33"/>
      <c r="N1193" s="34" t="n">
        <v>0</v>
      </c>
      <c r="O1193" s="35" t="n">
        <v>0</v>
      </c>
      <c r="P1193" s="36" t="n">
        <v>0</v>
      </c>
      <c r="Q1193" s="37" t="n">
        <v>0</v>
      </c>
      <c r="R1193" s="38" t="n">
        <v>0</v>
      </c>
      <c r="S1193" s="39" t="n">
        <f aca="false">H1193</f>
        <v>1011</v>
      </c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MG1193" s="0"/>
      <c r="AMH1193" s="0"/>
      <c r="AMI1193" s="0"/>
      <c r="AMJ1193" s="0"/>
    </row>
    <row r="1194" s="4" customFormat="true" ht="35.6" hidden="false" customHeight="false" outlineLevel="0" collapsed="false">
      <c r="A1194" s="23" t="s">
        <v>21</v>
      </c>
      <c r="B1194" s="23" t="n">
        <v>13458</v>
      </c>
      <c r="C1194" s="23" t="n">
        <v>3105078</v>
      </c>
      <c r="D1194" s="26" t="s">
        <v>260</v>
      </c>
      <c r="E1194" s="26" t="s">
        <v>258</v>
      </c>
      <c r="F1194" s="26" t="s">
        <v>255</v>
      </c>
      <c r="G1194" s="27" t="n">
        <v>44967</v>
      </c>
      <c r="H1194" s="28" t="n">
        <v>1011</v>
      </c>
      <c r="I1194" s="29" t="s">
        <v>23</v>
      </c>
      <c r="J1194" s="30" t="s">
        <v>145</v>
      </c>
      <c r="K1194" s="31" t="n">
        <v>248727</v>
      </c>
      <c r="L1194" s="32" t="n">
        <v>2022006842</v>
      </c>
      <c r="M1194" s="33"/>
      <c r="N1194" s="34" t="n">
        <v>0</v>
      </c>
      <c r="O1194" s="35" t="n">
        <v>0</v>
      </c>
      <c r="P1194" s="36" t="n">
        <v>0</v>
      </c>
      <c r="Q1194" s="37" t="n">
        <v>0</v>
      </c>
      <c r="R1194" s="38" t="n">
        <v>0</v>
      </c>
      <c r="S1194" s="39" t="n">
        <f aca="false">H1194</f>
        <v>1011</v>
      </c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MG1194" s="0"/>
      <c r="AMH1194" s="0"/>
      <c r="AMI1194" s="0"/>
      <c r="AMJ1194" s="0"/>
    </row>
    <row r="1195" s="4" customFormat="true" ht="35.6" hidden="false" customHeight="false" outlineLevel="0" collapsed="false">
      <c r="A1195" s="23" t="s">
        <v>21</v>
      </c>
      <c r="B1195" s="23" t="n">
        <v>13459</v>
      </c>
      <c r="C1195" s="23" t="n">
        <v>3105079</v>
      </c>
      <c r="D1195" s="26" t="s">
        <v>260</v>
      </c>
      <c r="E1195" s="26" t="s">
        <v>258</v>
      </c>
      <c r="F1195" s="26" t="s">
        <v>255</v>
      </c>
      <c r="G1195" s="27" t="n">
        <v>44967</v>
      </c>
      <c r="H1195" s="28" t="n">
        <v>1011</v>
      </c>
      <c r="I1195" s="29" t="s">
        <v>23</v>
      </c>
      <c r="J1195" s="30" t="s">
        <v>145</v>
      </c>
      <c r="K1195" s="31" t="n">
        <v>248727</v>
      </c>
      <c r="L1195" s="32" t="n">
        <v>2022006842</v>
      </c>
      <c r="M1195" s="33"/>
      <c r="N1195" s="34" t="n">
        <v>0</v>
      </c>
      <c r="O1195" s="35" t="n">
        <v>0</v>
      </c>
      <c r="P1195" s="36" t="n">
        <v>0</v>
      </c>
      <c r="Q1195" s="37" t="n">
        <v>0</v>
      </c>
      <c r="R1195" s="38" t="n">
        <v>0</v>
      </c>
      <c r="S1195" s="39" t="n">
        <f aca="false">H1195</f>
        <v>1011</v>
      </c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MG1195" s="0"/>
      <c r="AMH1195" s="0"/>
      <c r="AMI1195" s="0"/>
      <c r="AMJ1195" s="0"/>
    </row>
    <row r="1196" s="4" customFormat="true" ht="35.6" hidden="false" customHeight="false" outlineLevel="0" collapsed="false">
      <c r="A1196" s="23" t="s">
        <v>21</v>
      </c>
      <c r="B1196" s="23" t="n">
        <v>13460</v>
      </c>
      <c r="C1196" s="23" t="n">
        <v>3105080</v>
      </c>
      <c r="D1196" s="26" t="s">
        <v>260</v>
      </c>
      <c r="E1196" s="26" t="s">
        <v>258</v>
      </c>
      <c r="F1196" s="26" t="s">
        <v>255</v>
      </c>
      <c r="G1196" s="27" t="n">
        <v>44967</v>
      </c>
      <c r="H1196" s="28" t="n">
        <v>1011</v>
      </c>
      <c r="I1196" s="29" t="s">
        <v>23</v>
      </c>
      <c r="J1196" s="30" t="s">
        <v>145</v>
      </c>
      <c r="K1196" s="31" t="n">
        <v>248727</v>
      </c>
      <c r="L1196" s="32" t="n">
        <v>2022006842</v>
      </c>
      <c r="M1196" s="33"/>
      <c r="N1196" s="34" t="n">
        <v>0</v>
      </c>
      <c r="O1196" s="35" t="n">
        <v>0</v>
      </c>
      <c r="P1196" s="36" t="n">
        <v>0</v>
      </c>
      <c r="Q1196" s="37" t="n">
        <v>0</v>
      </c>
      <c r="R1196" s="38" t="n">
        <v>0</v>
      </c>
      <c r="S1196" s="39" t="n">
        <f aca="false">H1196</f>
        <v>1011</v>
      </c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MG1196" s="0"/>
      <c r="AMH1196" s="0"/>
      <c r="AMI1196" s="0"/>
      <c r="AMJ1196" s="0"/>
    </row>
    <row r="1197" s="4" customFormat="true" ht="35.6" hidden="false" customHeight="false" outlineLevel="0" collapsed="false">
      <c r="A1197" s="23" t="s">
        <v>21</v>
      </c>
      <c r="B1197" s="23" t="n">
        <v>13461</v>
      </c>
      <c r="C1197" s="23" t="n">
        <v>3105081</v>
      </c>
      <c r="D1197" s="26" t="s">
        <v>260</v>
      </c>
      <c r="E1197" s="26" t="s">
        <v>258</v>
      </c>
      <c r="F1197" s="26" t="s">
        <v>255</v>
      </c>
      <c r="G1197" s="27" t="n">
        <v>44967</v>
      </c>
      <c r="H1197" s="28" t="n">
        <v>1011</v>
      </c>
      <c r="I1197" s="29" t="s">
        <v>23</v>
      </c>
      <c r="J1197" s="30" t="s">
        <v>145</v>
      </c>
      <c r="K1197" s="31" t="n">
        <v>248727</v>
      </c>
      <c r="L1197" s="32" t="n">
        <v>2022006842</v>
      </c>
      <c r="M1197" s="33"/>
      <c r="N1197" s="34" t="n">
        <v>0</v>
      </c>
      <c r="O1197" s="35" t="n">
        <v>0</v>
      </c>
      <c r="P1197" s="36" t="n">
        <v>0</v>
      </c>
      <c r="Q1197" s="37" t="n">
        <v>0</v>
      </c>
      <c r="R1197" s="38" t="n">
        <v>0</v>
      </c>
      <c r="S1197" s="39" t="n">
        <f aca="false">H1197</f>
        <v>1011</v>
      </c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MG1197" s="0"/>
      <c r="AMH1197" s="0"/>
      <c r="AMI1197" s="0"/>
      <c r="AMJ1197" s="0"/>
    </row>
    <row r="1198" s="4" customFormat="true" ht="35.6" hidden="false" customHeight="false" outlineLevel="0" collapsed="false">
      <c r="A1198" s="23" t="s">
        <v>21</v>
      </c>
      <c r="B1198" s="23" t="n">
        <v>13462</v>
      </c>
      <c r="C1198" s="23" t="n">
        <v>3105082</v>
      </c>
      <c r="D1198" s="26" t="s">
        <v>260</v>
      </c>
      <c r="E1198" s="26" t="s">
        <v>258</v>
      </c>
      <c r="F1198" s="26" t="s">
        <v>255</v>
      </c>
      <c r="G1198" s="27" t="n">
        <v>44967</v>
      </c>
      <c r="H1198" s="28" t="n">
        <v>1011</v>
      </c>
      <c r="I1198" s="29" t="s">
        <v>23</v>
      </c>
      <c r="J1198" s="30" t="s">
        <v>145</v>
      </c>
      <c r="K1198" s="31" t="n">
        <v>248727</v>
      </c>
      <c r="L1198" s="32" t="n">
        <v>2022006842</v>
      </c>
      <c r="M1198" s="33"/>
      <c r="N1198" s="34" t="n">
        <v>0</v>
      </c>
      <c r="O1198" s="35" t="n">
        <v>0</v>
      </c>
      <c r="P1198" s="36" t="n">
        <v>0</v>
      </c>
      <c r="Q1198" s="37" t="n">
        <v>0</v>
      </c>
      <c r="R1198" s="38" t="n">
        <v>0</v>
      </c>
      <c r="S1198" s="39" t="n">
        <f aca="false">H1198</f>
        <v>1011</v>
      </c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MG1198" s="0"/>
      <c r="AMH1198" s="0"/>
      <c r="AMI1198" s="0"/>
      <c r="AMJ1198" s="0"/>
    </row>
    <row r="1199" s="4" customFormat="true" ht="35.6" hidden="false" customHeight="false" outlineLevel="0" collapsed="false">
      <c r="A1199" s="23" t="s">
        <v>21</v>
      </c>
      <c r="B1199" s="23" t="n">
        <v>13463</v>
      </c>
      <c r="C1199" s="23" t="n">
        <v>3105083</v>
      </c>
      <c r="D1199" s="26" t="s">
        <v>260</v>
      </c>
      <c r="E1199" s="26" t="s">
        <v>258</v>
      </c>
      <c r="F1199" s="26" t="s">
        <v>255</v>
      </c>
      <c r="G1199" s="27" t="n">
        <v>44967</v>
      </c>
      <c r="H1199" s="28" t="n">
        <v>1011</v>
      </c>
      <c r="I1199" s="29" t="s">
        <v>23</v>
      </c>
      <c r="J1199" s="30" t="s">
        <v>145</v>
      </c>
      <c r="K1199" s="31" t="n">
        <v>248727</v>
      </c>
      <c r="L1199" s="32" t="n">
        <v>2022006842</v>
      </c>
      <c r="M1199" s="33"/>
      <c r="N1199" s="34" t="n">
        <v>0</v>
      </c>
      <c r="O1199" s="35" t="n">
        <v>0</v>
      </c>
      <c r="P1199" s="36" t="n">
        <v>0</v>
      </c>
      <c r="Q1199" s="37" t="n">
        <v>0</v>
      </c>
      <c r="R1199" s="38" t="n">
        <v>0</v>
      </c>
      <c r="S1199" s="39" t="n">
        <f aca="false">H1199</f>
        <v>1011</v>
      </c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MG1199" s="0"/>
      <c r="AMH1199" s="0"/>
      <c r="AMI1199" s="0"/>
      <c r="AMJ1199" s="0"/>
    </row>
    <row r="1200" s="4" customFormat="true" ht="35.6" hidden="false" customHeight="false" outlineLevel="0" collapsed="false">
      <c r="A1200" s="23" t="s">
        <v>21</v>
      </c>
      <c r="B1200" s="23" t="n">
        <v>13464</v>
      </c>
      <c r="C1200" s="23" t="n">
        <v>3105084</v>
      </c>
      <c r="D1200" s="26" t="s">
        <v>260</v>
      </c>
      <c r="E1200" s="26" t="s">
        <v>258</v>
      </c>
      <c r="F1200" s="26" t="s">
        <v>255</v>
      </c>
      <c r="G1200" s="27" t="n">
        <v>44967</v>
      </c>
      <c r="H1200" s="28" t="n">
        <v>1011</v>
      </c>
      <c r="I1200" s="29" t="s">
        <v>23</v>
      </c>
      <c r="J1200" s="30" t="s">
        <v>145</v>
      </c>
      <c r="K1200" s="31" t="n">
        <v>248727</v>
      </c>
      <c r="L1200" s="32" t="n">
        <v>2022006842</v>
      </c>
      <c r="M1200" s="33"/>
      <c r="N1200" s="34" t="n">
        <v>0</v>
      </c>
      <c r="O1200" s="35" t="n">
        <v>0</v>
      </c>
      <c r="P1200" s="36" t="n">
        <v>0</v>
      </c>
      <c r="Q1200" s="37" t="n">
        <v>0</v>
      </c>
      <c r="R1200" s="38" t="n">
        <v>0</v>
      </c>
      <c r="S1200" s="39" t="n">
        <f aca="false">H1200</f>
        <v>1011</v>
      </c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MG1200" s="0"/>
      <c r="AMH1200" s="0"/>
      <c r="AMI1200" s="0"/>
      <c r="AMJ1200" s="0"/>
    </row>
    <row r="1201" s="4" customFormat="true" ht="35.6" hidden="false" customHeight="false" outlineLevel="0" collapsed="false">
      <c r="A1201" s="23" t="s">
        <v>21</v>
      </c>
      <c r="B1201" s="23" t="n">
        <v>13499</v>
      </c>
      <c r="C1201" s="23" t="n">
        <v>3105120</v>
      </c>
      <c r="D1201" s="26" t="s">
        <v>261</v>
      </c>
      <c r="E1201" s="26" t="s">
        <v>258</v>
      </c>
      <c r="F1201" s="26" t="s">
        <v>255</v>
      </c>
      <c r="G1201" s="27" t="n">
        <v>44967</v>
      </c>
      <c r="H1201" s="28" t="n">
        <v>9861.99</v>
      </c>
      <c r="I1201" s="29" t="s">
        <v>23</v>
      </c>
      <c r="J1201" s="30" t="s">
        <v>145</v>
      </c>
      <c r="K1201" s="31" t="n">
        <v>248727</v>
      </c>
      <c r="L1201" s="32" t="n">
        <v>2022006842</v>
      </c>
      <c r="M1201" s="33"/>
      <c r="N1201" s="34" t="n">
        <v>0</v>
      </c>
      <c r="O1201" s="35" t="n">
        <v>0</v>
      </c>
      <c r="P1201" s="36" t="n">
        <v>0</v>
      </c>
      <c r="Q1201" s="37" t="n">
        <v>0</v>
      </c>
      <c r="R1201" s="38" t="n">
        <v>0</v>
      </c>
      <c r="S1201" s="39" t="n">
        <f aca="false">H1201</f>
        <v>9861.99</v>
      </c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MG1201" s="0"/>
      <c r="AMH1201" s="0"/>
      <c r="AMI1201" s="0"/>
      <c r="AMJ1201" s="0"/>
    </row>
    <row r="1202" s="4" customFormat="true" ht="35.6" hidden="false" customHeight="false" outlineLevel="0" collapsed="false">
      <c r="A1202" s="23" t="s">
        <v>21</v>
      </c>
      <c r="B1202" s="23" t="n">
        <v>13500</v>
      </c>
      <c r="C1202" s="23" t="n">
        <v>3105156</v>
      </c>
      <c r="D1202" s="26" t="s">
        <v>262</v>
      </c>
      <c r="E1202" s="26" t="s">
        <v>258</v>
      </c>
      <c r="F1202" s="26" t="s">
        <v>255</v>
      </c>
      <c r="G1202" s="27" t="n">
        <v>44967</v>
      </c>
      <c r="H1202" s="28" t="n">
        <v>1075</v>
      </c>
      <c r="I1202" s="29" t="s">
        <v>23</v>
      </c>
      <c r="J1202" s="30" t="s">
        <v>263</v>
      </c>
      <c r="K1202" s="31" t="n">
        <v>419780</v>
      </c>
      <c r="L1202" s="32" t="n">
        <v>2022006842</v>
      </c>
      <c r="M1202" s="33"/>
      <c r="N1202" s="34" t="n">
        <v>0</v>
      </c>
      <c r="O1202" s="35" t="n">
        <v>0</v>
      </c>
      <c r="P1202" s="36" t="n">
        <v>0</v>
      </c>
      <c r="Q1202" s="37" t="n">
        <v>0</v>
      </c>
      <c r="R1202" s="38" t="n">
        <v>0</v>
      </c>
      <c r="S1202" s="39" t="n">
        <f aca="false">H1202</f>
        <v>1075</v>
      </c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MG1202" s="0"/>
      <c r="AMH1202" s="0"/>
      <c r="AMI1202" s="0"/>
      <c r="AMJ1202" s="0"/>
    </row>
    <row r="1203" s="4" customFormat="true" ht="35.6" hidden="false" customHeight="false" outlineLevel="0" collapsed="false">
      <c r="A1203" s="23" t="s">
        <v>21</v>
      </c>
      <c r="B1203" s="23" t="n">
        <v>13501</v>
      </c>
      <c r="C1203" s="23" t="n">
        <v>3105157</v>
      </c>
      <c r="D1203" s="26" t="s">
        <v>262</v>
      </c>
      <c r="E1203" s="26" t="s">
        <v>258</v>
      </c>
      <c r="F1203" s="26" t="s">
        <v>255</v>
      </c>
      <c r="G1203" s="27" t="n">
        <v>44967</v>
      </c>
      <c r="H1203" s="28" t="n">
        <v>1075</v>
      </c>
      <c r="I1203" s="29" t="s">
        <v>23</v>
      </c>
      <c r="J1203" s="30" t="s">
        <v>263</v>
      </c>
      <c r="K1203" s="31" t="n">
        <v>419780</v>
      </c>
      <c r="L1203" s="32" t="n">
        <v>2022006842</v>
      </c>
      <c r="M1203" s="33"/>
      <c r="N1203" s="34" t="n">
        <v>0</v>
      </c>
      <c r="O1203" s="35" t="n">
        <v>0</v>
      </c>
      <c r="P1203" s="36" t="n">
        <v>0</v>
      </c>
      <c r="Q1203" s="37" t="n">
        <v>0</v>
      </c>
      <c r="R1203" s="38" t="n">
        <v>0</v>
      </c>
      <c r="S1203" s="39" t="n">
        <f aca="false">H1203</f>
        <v>1075</v>
      </c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MG1203" s="0"/>
      <c r="AMH1203" s="0"/>
      <c r="AMI1203" s="0"/>
      <c r="AMJ1203" s="0"/>
    </row>
    <row r="1204" s="4" customFormat="true" ht="35.6" hidden="false" customHeight="false" outlineLevel="0" collapsed="false">
      <c r="A1204" s="23" t="s">
        <v>21</v>
      </c>
      <c r="B1204" s="23" t="n">
        <v>13502</v>
      </c>
      <c r="C1204" s="23" t="n">
        <v>3105158</v>
      </c>
      <c r="D1204" s="26" t="s">
        <v>262</v>
      </c>
      <c r="E1204" s="26" t="s">
        <v>264</v>
      </c>
      <c r="F1204" s="26" t="s">
        <v>255</v>
      </c>
      <c r="G1204" s="27" t="n">
        <v>44967</v>
      </c>
      <c r="H1204" s="28" t="n">
        <v>1075</v>
      </c>
      <c r="I1204" s="29" t="s">
        <v>23</v>
      </c>
      <c r="J1204" s="30" t="s">
        <v>263</v>
      </c>
      <c r="K1204" s="31" t="n">
        <v>419780</v>
      </c>
      <c r="L1204" s="32" t="n">
        <v>2022006842</v>
      </c>
      <c r="M1204" s="33"/>
      <c r="N1204" s="34" t="n">
        <v>0</v>
      </c>
      <c r="O1204" s="35" t="n">
        <v>0</v>
      </c>
      <c r="P1204" s="36" t="n">
        <v>0</v>
      </c>
      <c r="Q1204" s="37" t="n">
        <v>0</v>
      </c>
      <c r="R1204" s="38" t="n">
        <v>0</v>
      </c>
      <c r="S1204" s="39" t="n">
        <f aca="false">H1204</f>
        <v>1075</v>
      </c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MG1204" s="0"/>
      <c r="AMH1204" s="0"/>
      <c r="AMI1204" s="0"/>
      <c r="AMJ1204" s="0"/>
    </row>
    <row r="1205" s="4" customFormat="true" ht="35.6" hidden="false" customHeight="false" outlineLevel="0" collapsed="false">
      <c r="A1205" s="23" t="s">
        <v>21</v>
      </c>
      <c r="B1205" s="23" t="n">
        <v>13503</v>
      </c>
      <c r="C1205" s="23" t="n">
        <v>3105159</v>
      </c>
      <c r="D1205" s="26" t="s">
        <v>262</v>
      </c>
      <c r="E1205" s="26" t="s">
        <v>265</v>
      </c>
      <c r="F1205" s="26" t="s">
        <v>255</v>
      </c>
      <c r="G1205" s="27" t="n">
        <v>44967</v>
      </c>
      <c r="H1205" s="28" t="n">
        <v>1075</v>
      </c>
      <c r="I1205" s="29" t="s">
        <v>23</v>
      </c>
      <c r="J1205" s="30" t="s">
        <v>263</v>
      </c>
      <c r="K1205" s="31" t="n">
        <v>419780</v>
      </c>
      <c r="L1205" s="32" t="n">
        <v>2022006842</v>
      </c>
      <c r="M1205" s="33"/>
      <c r="N1205" s="34" t="n">
        <v>0</v>
      </c>
      <c r="O1205" s="35" t="n">
        <v>0</v>
      </c>
      <c r="P1205" s="36" t="n">
        <v>0</v>
      </c>
      <c r="Q1205" s="37" t="n">
        <v>0</v>
      </c>
      <c r="R1205" s="38" t="n">
        <v>0</v>
      </c>
      <c r="S1205" s="39" t="n">
        <f aca="false">H1205</f>
        <v>1075</v>
      </c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MG1205" s="0"/>
      <c r="AMH1205" s="0"/>
      <c r="AMI1205" s="0"/>
      <c r="AMJ1205" s="0"/>
    </row>
    <row r="1206" s="4" customFormat="true" ht="35.6" hidden="false" customHeight="false" outlineLevel="0" collapsed="false">
      <c r="A1206" s="23" t="s">
        <v>21</v>
      </c>
      <c r="B1206" s="23" t="n">
        <v>13504</v>
      </c>
      <c r="C1206" s="23" t="n">
        <v>3105160</v>
      </c>
      <c r="D1206" s="26" t="s">
        <v>262</v>
      </c>
      <c r="E1206" s="26" t="s">
        <v>265</v>
      </c>
      <c r="F1206" s="26" t="s">
        <v>255</v>
      </c>
      <c r="G1206" s="27" t="n">
        <v>44967</v>
      </c>
      <c r="H1206" s="28" t="n">
        <v>1075</v>
      </c>
      <c r="I1206" s="29" t="s">
        <v>23</v>
      </c>
      <c r="J1206" s="30" t="s">
        <v>263</v>
      </c>
      <c r="K1206" s="31" t="n">
        <v>419780</v>
      </c>
      <c r="L1206" s="32" t="n">
        <v>2022006842</v>
      </c>
      <c r="M1206" s="33"/>
      <c r="N1206" s="34" t="n">
        <v>0</v>
      </c>
      <c r="O1206" s="35" t="n">
        <v>0</v>
      </c>
      <c r="P1206" s="36" t="n">
        <v>0</v>
      </c>
      <c r="Q1206" s="37" t="n">
        <v>0</v>
      </c>
      <c r="R1206" s="38" t="n">
        <v>0</v>
      </c>
      <c r="S1206" s="39" t="n">
        <f aca="false">H1206</f>
        <v>1075</v>
      </c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MG1206" s="0"/>
      <c r="AMH1206" s="0"/>
      <c r="AMI1206" s="0"/>
      <c r="AMJ1206" s="0"/>
    </row>
    <row r="1207" s="4" customFormat="true" ht="46.85" hidden="false" customHeight="false" outlineLevel="0" collapsed="false">
      <c r="A1207" s="23" t="s">
        <v>21</v>
      </c>
      <c r="B1207" s="23" t="n">
        <v>13514</v>
      </c>
      <c r="C1207" s="23" t="n">
        <v>3105130</v>
      </c>
      <c r="D1207" s="26" t="s">
        <v>266</v>
      </c>
      <c r="E1207" s="26" t="s">
        <v>267</v>
      </c>
      <c r="F1207" s="26" t="s">
        <v>255</v>
      </c>
      <c r="G1207" s="27" t="n">
        <v>44972</v>
      </c>
      <c r="H1207" s="28" t="n">
        <v>2468.4</v>
      </c>
      <c r="I1207" s="29" t="s">
        <v>23</v>
      </c>
      <c r="J1207" s="30" t="s">
        <v>145</v>
      </c>
      <c r="K1207" s="31" t="n">
        <v>33528</v>
      </c>
      <c r="L1207" s="32" t="n">
        <v>2022006842</v>
      </c>
      <c r="M1207" s="33"/>
      <c r="N1207" s="34" t="n">
        <v>0</v>
      </c>
      <c r="O1207" s="35" t="n">
        <v>0</v>
      </c>
      <c r="P1207" s="36" t="n">
        <v>0</v>
      </c>
      <c r="Q1207" s="37" t="n">
        <v>0</v>
      </c>
      <c r="R1207" s="38" t="n">
        <v>0</v>
      </c>
      <c r="S1207" s="39" t="n">
        <f aca="false">H1207</f>
        <v>2468.4</v>
      </c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MG1207" s="0"/>
      <c r="AMH1207" s="0"/>
      <c r="AMI1207" s="0"/>
      <c r="AMJ1207" s="0"/>
    </row>
    <row r="1208" s="4" customFormat="true" ht="69.35" hidden="false" customHeight="false" outlineLevel="0" collapsed="false">
      <c r="A1208" s="23" t="s">
        <v>21</v>
      </c>
      <c r="B1208" s="23" t="n">
        <v>13515</v>
      </c>
      <c r="C1208" s="23" t="n">
        <v>3105131</v>
      </c>
      <c r="D1208" s="26" t="s">
        <v>266</v>
      </c>
      <c r="E1208" s="26" t="s">
        <v>268</v>
      </c>
      <c r="F1208" s="26" t="s">
        <v>255</v>
      </c>
      <c r="G1208" s="27" t="n">
        <v>44972</v>
      </c>
      <c r="H1208" s="28" t="n">
        <v>2468.4</v>
      </c>
      <c r="I1208" s="29" t="s">
        <v>23</v>
      </c>
      <c r="J1208" s="30" t="s">
        <v>145</v>
      </c>
      <c r="K1208" s="31" t="n">
        <v>33528</v>
      </c>
      <c r="L1208" s="32" t="n">
        <v>2022006842</v>
      </c>
      <c r="M1208" s="33"/>
      <c r="N1208" s="34" t="n">
        <v>0</v>
      </c>
      <c r="O1208" s="35" t="n">
        <v>0</v>
      </c>
      <c r="P1208" s="36" t="n">
        <v>0</v>
      </c>
      <c r="Q1208" s="37" t="n">
        <v>0</v>
      </c>
      <c r="R1208" s="38" t="n">
        <v>0</v>
      </c>
      <c r="S1208" s="39" t="n">
        <f aca="false">H1208</f>
        <v>2468.4</v>
      </c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MG1208" s="0"/>
      <c r="AMH1208" s="0"/>
      <c r="AMI1208" s="0"/>
      <c r="AMJ1208" s="0"/>
    </row>
    <row r="1209" s="4" customFormat="true" ht="35.6" hidden="false" customHeight="false" outlineLevel="0" collapsed="false">
      <c r="A1209" s="23" t="s">
        <v>21</v>
      </c>
      <c r="B1209" s="23" t="n">
        <v>13519</v>
      </c>
      <c r="C1209" s="23" t="n">
        <v>3125916</v>
      </c>
      <c r="D1209" s="26" t="s">
        <v>269</v>
      </c>
      <c r="E1209" s="26" t="s">
        <v>258</v>
      </c>
      <c r="F1209" s="26" t="s">
        <v>255</v>
      </c>
      <c r="G1209" s="27" t="n">
        <v>44985</v>
      </c>
      <c r="H1209" s="28" t="n">
        <v>3555</v>
      </c>
      <c r="I1209" s="29" t="s">
        <v>23</v>
      </c>
      <c r="J1209" s="30" t="s">
        <v>145</v>
      </c>
      <c r="K1209" s="31" t="n">
        <v>250354</v>
      </c>
      <c r="L1209" s="32" t="n">
        <v>2022008640</v>
      </c>
      <c r="M1209" s="33"/>
      <c r="N1209" s="34" t="n">
        <v>0</v>
      </c>
      <c r="O1209" s="35" t="n">
        <v>0</v>
      </c>
      <c r="P1209" s="36" t="n">
        <v>0</v>
      </c>
      <c r="Q1209" s="37" t="n">
        <v>0</v>
      </c>
      <c r="R1209" s="38" t="n">
        <v>0</v>
      </c>
      <c r="S1209" s="39" t="n">
        <f aca="false">H1209</f>
        <v>3555</v>
      </c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MG1209" s="0"/>
      <c r="AMH1209" s="0"/>
      <c r="AMI1209" s="0"/>
      <c r="AMJ1209" s="0"/>
    </row>
    <row r="1210" s="4" customFormat="true" ht="35.6" hidden="false" customHeight="false" outlineLevel="0" collapsed="false">
      <c r="A1210" s="23" t="s">
        <v>21</v>
      </c>
      <c r="B1210" s="23" t="n">
        <v>13520</v>
      </c>
      <c r="C1210" s="23" t="n">
        <v>3125917</v>
      </c>
      <c r="D1210" s="26" t="s">
        <v>269</v>
      </c>
      <c r="E1210" s="26" t="s">
        <v>258</v>
      </c>
      <c r="F1210" s="26" t="s">
        <v>255</v>
      </c>
      <c r="G1210" s="27" t="n">
        <v>44985</v>
      </c>
      <c r="H1210" s="28" t="n">
        <v>3555</v>
      </c>
      <c r="I1210" s="29" t="s">
        <v>23</v>
      </c>
      <c r="J1210" s="30" t="s">
        <v>145</v>
      </c>
      <c r="K1210" s="31" t="n">
        <v>250354</v>
      </c>
      <c r="L1210" s="32" t="n">
        <v>2022008640</v>
      </c>
      <c r="M1210" s="33"/>
      <c r="N1210" s="34" t="n">
        <v>0</v>
      </c>
      <c r="O1210" s="35" t="n">
        <v>0</v>
      </c>
      <c r="P1210" s="36" t="n">
        <v>0</v>
      </c>
      <c r="Q1210" s="37" t="n">
        <v>0</v>
      </c>
      <c r="R1210" s="38" t="n">
        <v>0</v>
      </c>
      <c r="S1210" s="39" t="n">
        <f aca="false">H1210</f>
        <v>3555</v>
      </c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MG1210" s="0"/>
      <c r="AMH1210" s="0"/>
      <c r="AMI1210" s="0"/>
      <c r="AMJ1210" s="0"/>
    </row>
    <row r="1211" s="4" customFormat="true" ht="35.6" hidden="false" customHeight="false" outlineLevel="0" collapsed="false">
      <c r="A1211" s="23" t="s">
        <v>21</v>
      </c>
      <c r="B1211" s="23" t="n">
        <v>13521</v>
      </c>
      <c r="C1211" s="23" t="n">
        <v>3125918</v>
      </c>
      <c r="D1211" s="26" t="s">
        <v>269</v>
      </c>
      <c r="E1211" s="26" t="s">
        <v>258</v>
      </c>
      <c r="F1211" s="26" t="s">
        <v>255</v>
      </c>
      <c r="G1211" s="27" t="n">
        <v>44985</v>
      </c>
      <c r="H1211" s="28" t="n">
        <v>3555</v>
      </c>
      <c r="I1211" s="29" t="s">
        <v>23</v>
      </c>
      <c r="J1211" s="30" t="s">
        <v>145</v>
      </c>
      <c r="K1211" s="31" t="n">
        <v>250354</v>
      </c>
      <c r="L1211" s="32" t="n">
        <v>2022008640</v>
      </c>
      <c r="M1211" s="33"/>
      <c r="N1211" s="34" t="n">
        <v>0</v>
      </c>
      <c r="O1211" s="35" t="n">
        <v>0</v>
      </c>
      <c r="P1211" s="36" t="n">
        <v>0</v>
      </c>
      <c r="Q1211" s="37" t="n">
        <v>0</v>
      </c>
      <c r="R1211" s="38" t="n">
        <v>0</v>
      </c>
      <c r="S1211" s="39" t="n">
        <f aca="false">H1211</f>
        <v>3555</v>
      </c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MG1211" s="0"/>
      <c r="AMH1211" s="0"/>
      <c r="AMI1211" s="0"/>
      <c r="AMJ1211" s="0"/>
    </row>
    <row r="1212" s="4" customFormat="true" ht="35.6" hidden="false" customHeight="false" outlineLevel="0" collapsed="false">
      <c r="A1212" s="23" t="s">
        <v>21</v>
      </c>
      <c r="B1212" s="23" t="n">
        <v>13522</v>
      </c>
      <c r="C1212" s="23" t="n">
        <v>3125919</v>
      </c>
      <c r="D1212" s="26" t="s">
        <v>269</v>
      </c>
      <c r="E1212" s="26" t="s">
        <v>258</v>
      </c>
      <c r="F1212" s="26" t="s">
        <v>255</v>
      </c>
      <c r="G1212" s="27" t="n">
        <v>44985</v>
      </c>
      <c r="H1212" s="28" t="n">
        <v>3555</v>
      </c>
      <c r="I1212" s="29" t="s">
        <v>23</v>
      </c>
      <c r="J1212" s="30" t="s">
        <v>145</v>
      </c>
      <c r="K1212" s="31" t="n">
        <v>250354</v>
      </c>
      <c r="L1212" s="32" t="n">
        <v>2022008640</v>
      </c>
      <c r="M1212" s="33"/>
      <c r="N1212" s="34" t="n">
        <v>0</v>
      </c>
      <c r="O1212" s="35" t="n">
        <v>0</v>
      </c>
      <c r="P1212" s="36" t="n">
        <v>0</v>
      </c>
      <c r="Q1212" s="37" t="n">
        <v>0</v>
      </c>
      <c r="R1212" s="38" t="n">
        <v>0</v>
      </c>
      <c r="S1212" s="39" t="n">
        <f aca="false">H1212</f>
        <v>3555</v>
      </c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MG1212" s="0"/>
      <c r="AMH1212" s="0"/>
      <c r="AMI1212" s="0"/>
      <c r="AMJ1212" s="0"/>
    </row>
    <row r="1213" s="4" customFormat="true" ht="35.6" hidden="false" customHeight="false" outlineLevel="0" collapsed="false">
      <c r="A1213" s="23" t="s">
        <v>21</v>
      </c>
      <c r="B1213" s="23" t="n">
        <v>13523</v>
      </c>
      <c r="C1213" s="23" t="n">
        <v>3125920</v>
      </c>
      <c r="D1213" s="26" t="s">
        <v>269</v>
      </c>
      <c r="E1213" s="26" t="s">
        <v>258</v>
      </c>
      <c r="F1213" s="26" t="s">
        <v>255</v>
      </c>
      <c r="G1213" s="27" t="n">
        <v>44985</v>
      </c>
      <c r="H1213" s="28" t="n">
        <v>3555</v>
      </c>
      <c r="I1213" s="29" t="s">
        <v>23</v>
      </c>
      <c r="J1213" s="30" t="s">
        <v>145</v>
      </c>
      <c r="K1213" s="31" t="n">
        <v>250354</v>
      </c>
      <c r="L1213" s="32" t="n">
        <v>2022008640</v>
      </c>
      <c r="M1213" s="33"/>
      <c r="N1213" s="34" t="n">
        <v>0</v>
      </c>
      <c r="O1213" s="35" t="n">
        <v>0</v>
      </c>
      <c r="P1213" s="36" t="n">
        <v>0</v>
      </c>
      <c r="Q1213" s="37" t="n">
        <v>0</v>
      </c>
      <c r="R1213" s="38" t="n">
        <v>0</v>
      </c>
      <c r="S1213" s="39" t="n">
        <f aca="false">H1213</f>
        <v>3555</v>
      </c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MG1213" s="0"/>
      <c r="AMH1213" s="0"/>
      <c r="AMI1213" s="0"/>
      <c r="AMJ1213" s="0"/>
    </row>
    <row r="1214" s="4" customFormat="true" ht="35.6" hidden="false" customHeight="false" outlineLevel="0" collapsed="false">
      <c r="A1214" s="23" t="s">
        <v>21</v>
      </c>
      <c r="B1214" s="23" t="n">
        <v>13524</v>
      </c>
      <c r="C1214" s="23" t="n">
        <v>3125921</v>
      </c>
      <c r="D1214" s="26" t="s">
        <v>269</v>
      </c>
      <c r="E1214" s="26" t="s">
        <v>258</v>
      </c>
      <c r="F1214" s="26" t="s">
        <v>255</v>
      </c>
      <c r="G1214" s="27" t="n">
        <v>44985</v>
      </c>
      <c r="H1214" s="28" t="n">
        <v>3555</v>
      </c>
      <c r="I1214" s="29" t="s">
        <v>23</v>
      </c>
      <c r="J1214" s="30" t="s">
        <v>145</v>
      </c>
      <c r="K1214" s="31" t="n">
        <v>250354</v>
      </c>
      <c r="L1214" s="32" t="n">
        <v>2022008640</v>
      </c>
      <c r="M1214" s="33"/>
      <c r="N1214" s="34" t="n">
        <v>0</v>
      </c>
      <c r="O1214" s="35" t="n">
        <v>0</v>
      </c>
      <c r="P1214" s="36" t="n">
        <v>0</v>
      </c>
      <c r="Q1214" s="37" t="n">
        <v>0</v>
      </c>
      <c r="R1214" s="38" t="n">
        <v>0</v>
      </c>
      <c r="S1214" s="39" t="n">
        <f aca="false">H1214</f>
        <v>3555</v>
      </c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MG1214" s="0"/>
      <c r="AMH1214" s="0"/>
      <c r="AMI1214" s="0"/>
      <c r="AMJ1214" s="0"/>
    </row>
    <row r="1215" s="4" customFormat="true" ht="35.6" hidden="false" customHeight="false" outlineLevel="0" collapsed="false">
      <c r="A1215" s="23" t="s">
        <v>21</v>
      </c>
      <c r="B1215" s="23" t="n">
        <v>13525</v>
      </c>
      <c r="C1215" s="23" t="n">
        <v>3125922</v>
      </c>
      <c r="D1215" s="26" t="s">
        <v>269</v>
      </c>
      <c r="E1215" s="26" t="s">
        <v>258</v>
      </c>
      <c r="F1215" s="26" t="s">
        <v>255</v>
      </c>
      <c r="G1215" s="27" t="n">
        <v>44985</v>
      </c>
      <c r="H1215" s="28" t="n">
        <v>3555</v>
      </c>
      <c r="I1215" s="29" t="s">
        <v>23</v>
      </c>
      <c r="J1215" s="30" t="s">
        <v>145</v>
      </c>
      <c r="K1215" s="31" t="n">
        <v>250354</v>
      </c>
      <c r="L1215" s="32" t="n">
        <v>2022008640</v>
      </c>
      <c r="M1215" s="33"/>
      <c r="N1215" s="34" t="n">
        <v>0</v>
      </c>
      <c r="O1215" s="35" t="n">
        <v>0</v>
      </c>
      <c r="P1215" s="36" t="n">
        <v>0</v>
      </c>
      <c r="Q1215" s="37" t="n">
        <v>0</v>
      </c>
      <c r="R1215" s="38" t="n">
        <v>0</v>
      </c>
      <c r="S1215" s="39" t="n">
        <f aca="false">H1215</f>
        <v>3555</v>
      </c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MG1215" s="0"/>
      <c r="AMH1215" s="0"/>
      <c r="AMI1215" s="0"/>
      <c r="AMJ1215" s="0"/>
    </row>
    <row r="1216" s="4" customFormat="true" ht="35.6" hidden="false" customHeight="false" outlineLevel="0" collapsed="false">
      <c r="A1216" s="23" t="s">
        <v>21</v>
      </c>
      <c r="B1216" s="23" t="n">
        <v>13526</v>
      </c>
      <c r="C1216" s="23" t="n">
        <v>3125923</v>
      </c>
      <c r="D1216" s="26" t="s">
        <v>269</v>
      </c>
      <c r="E1216" s="26" t="s">
        <v>258</v>
      </c>
      <c r="F1216" s="26" t="s">
        <v>255</v>
      </c>
      <c r="G1216" s="27" t="n">
        <v>44985</v>
      </c>
      <c r="H1216" s="28" t="n">
        <v>3555</v>
      </c>
      <c r="I1216" s="29" t="s">
        <v>23</v>
      </c>
      <c r="J1216" s="30" t="s">
        <v>145</v>
      </c>
      <c r="K1216" s="31" t="n">
        <v>250354</v>
      </c>
      <c r="L1216" s="32" t="n">
        <v>2022008640</v>
      </c>
      <c r="M1216" s="33"/>
      <c r="N1216" s="34" t="n">
        <v>0</v>
      </c>
      <c r="O1216" s="35" t="n">
        <v>0</v>
      </c>
      <c r="P1216" s="36" t="n">
        <v>0</v>
      </c>
      <c r="Q1216" s="37" t="n">
        <v>0</v>
      </c>
      <c r="R1216" s="38" t="n">
        <v>0</v>
      </c>
      <c r="S1216" s="39" t="n">
        <f aca="false">H1216</f>
        <v>3555</v>
      </c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MG1216" s="0"/>
      <c r="AMH1216" s="0"/>
      <c r="AMI1216" s="0"/>
      <c r="AMJ1216" s="0"/>
    </row>
    <row r="1217" s="4" customFormat="true" ht="35.6" hidden="false" customHeight="false" outlineLevel="0" collapsed="false">
      <c r="A1217" s="23" t="s">
        <v>21</v>
      </c>
      <c r="B1217" s="23" t="n">
        <v>13527</v>
      </c>
      <c r="C1217" s="23" t="n">
        <v>3125924</v>
      </c>
      <c r="D1217" s="26" t="s">
        <v>269</v>
      </c>
      <c r="E1217" s="26" t="s">
        <v>258</v>
      </c>
      <c r="F1217" s="26" t="s">
        <v>255</v>
      </c>
      <c r="G1217" s="27" t="n">
        <v>44985</v>
      </c>
      <c r="H1217" s="28" t="n">
        <v>3555</v>
      </c>
      <c r="I1217" s="29" t="s">
        <v>23</v>
      </c>
      <c r="J1217" s="30" t="s">
        <v>145</v>
      </c>
      <c r="K1217" s="31" t="n">
        <v>250354</v>
      </c>
      <c r="L1217" s="32" t="n">
        <v>2022008640</v>
      </c>
      <c r="M1217" s="33"/>
      <c r="N1217" s="34" t="n">
        <v>0</v>
      </c>
      <c r="O1217" s="35" t="n">
        <v>0</v>
      </c>
      <c r="P1217" s="36" t="n">
        <v>0</v>
      </c>
      <c r="Q1217" s="37" t="n">
        <v>0</v>
      </c>
      <c r="R1217" s="38" t="n">
        <v>0</v>
      </c>
      <c r="S1217" s="39" t="n">
        <f aca="false">H1217</f>
        <v>3555</v>
      </c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MG1217" s="0"/>
      <c r="AMH1217" s="0"/>
      <c r="AMI1217" s="0"/>
      <c r="AMJ1217" s="0"/>
    </row>
    <row r="1218" s="4" customFormat="true" ht="35.6" hidden="false" customHeight="false" outlineLevel="0" collapsed="false">
      <c r="A1218" s="23" t="s">
        <v>21</v>
      </c>
      <c r="B1218" s="23" t="n">
        <v>13539</v>
      </c>
      <c r="C1218" s="23" t="n">
        <v>3125915</v>
      </c>
      <c r="D1218" s="26" t="s">
        <v>269</v>
      </c>
      <c r="E1218" s="26" t="s">
        <v>258</v>
      </c>
      <c r="F1218" s="26" t="s">
        <v>255</v>
      </c>
      <c r="G1218" s="27" t="n">
        <v>44993</v>
      </c>
      <c r="H1218" s="28" t="n">
        <v>3555</v>
      </c>
      <c r="I1218" s="29" t="s">
        <v>23</v>
      </c>
      <c r="J1218" s="30" t="s">
        <v>145</v>
      </c>
      <c r="K1218" s="31" t="n">
        <v>251087</v>
      </c>
      <c r="L1218" s="32" t="n">
        <v>2022008640</v>
      </c>
      <c r="M1218" s="33"/>
      <c r="N1218" s="34" t="n">
        <v>0</v>
      </c>
      <c r="O1218" s="35" t="n">
        <v>0</v>
      </c>
      <c r="P1218" s="36" t="n">
        <v>0</v>
      </c>
      <c r="Q1218" s="37" t="n">
        <v>0</v>
      </c>
      <c r="R1218" s="38" t="n">
        <v>0</v>
      </c>
      <c r="S1218" s="39" t="n">
        <f aca="false">H1218</f>
        <v>3555</v>
      </c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MG1218" s="0"/>
      <c r="AMH1218" s="0"/>
      <c r="AMI1218" s="0"/>
      <c r="AMJ1218" s="0"/>
    </row>
    <row r="1219" s="4" customFormat="true" ht="35.6" hidden="false" customHeight="false" outlineLevel="0" collapsed="false">
      <c r="A1219" s="23" t="s">
        <v>21</v>
      </c>
      <c r="B1219" s="23" t="n">
        <v>13541</v>
      </c>
      <c r="C1219" s="23" t="n">
        <v>3125935</v>
      </c>
      <c r="D1219" s="26" t="s">
        <v>270</v>
      </c>
      <c r="E1219" s="26" t="s">
        <v>258</v>
      </c>
      <c r="F1219" s="26" t="s">
        <v>255</v>
      </c>
      <c r="G1219" s="27" t="n">
        <v>45006</v>
      </c>
      <c r="H1219" s="28" t="n">
        <v>3089</v>
      </c>
      <c r="I1219" s="29" t="s">
        <v>23</v>
      </c>
      <c r="J1219" s="30" t="s">
        <v>271</v>
      </c>
      <c r="K1219" s="31" t="n">
        <v>12717</v>
      </c>
      <c r="L1219" s="32" t="n">
        <v>2022008385</v>
      </c>
      <c r="M1219" s="33"/>
      <c r="N1219" s="34" t="n">
        <v>0</v>
      </c>
      <c r="O1219" s="35" t="n">
        <v>0</v>
      </c>
      <c r="P1219" s="36" t="n">
        <v>0</v>
      </c>
      <c r="Q1219" s="37" t="n">
        <v>0</v>
      </c>
      <c r="R1219" s="38" t="n">
        <v>0</v>
      </c>
      <c r="S1219" s="39" t="n">
        <f aca="false">H1219</f>
        <v>3089</v>
      </c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MG1219" s="0"/>
      <c r="AMH1219" s="0"/>
      <c r="AMI1219" s="0"/>
      <c r="AMJ1219" s="0"/>
    </row>
    <row r="1220" s="4" customFormat="true" ht="35.6" hidden="false" customHeight="false" outlineLevel="0" collapsed="false">
      <c r="A1220" s="23" t="s">
        <v>21</v>
      </c>
      <c r="B1220" s="23" t="n">
        <v>13542</v>
      </c>
      <c r="C1220" s="23" t="n">
        <v>3125936</v>
      </c>
      <c r="D1220" s="26" t="s">
        <v>270</v>
      </c>
      <c r="E1220" s="26" t="s">
        <v>258</v>
      </c>
      <c r="F1220" s="26" t="s">
        <v>255</v>
      </c>
      <c r="G1220" s="27" t="n">
        <v>45006</v>
      </c>
      <c r="H1220" s="28" t="n">
        <v>3089</v>
      </c>
      <c r="I1220" s="29" t="s">
        <v>23</v>
      </c>
      <c r="J1220" s="30" t="s">
        <v>271</v>
      </c>
      <c r="K1220" s="31" t="n">
        <v>12717</v>
      </c>
      <c r="L1220" s="32" t="n">
        <v>2022008385</v>
      </c>
      <c r="M1220" s="33"/>
      <c r="N1220" s="34" t="n">
        <v>0</v>
      </c>
      <c r="O1220" s="35" t="n">
        <v>0</v>
      </c>
      <c r="P1220" s="36" t="n">
        <v>0</v>
      </c>
      <c r="Q1220" s="37" t="n">
        <v>0</v>
      </c>
      <c r="R1220" s="38" t="n">
        <v>0</v>
      </c>
      <c r="S1220" s="39" t="n">
        <f aca="false">H1220</f>
        <v>3089</v>
      </c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MG1220" s="0"/>
      <c r="AMH1220" s="0"/>
      <c r="AMI1220" s="0"/>
      <c r="AMJ1220" s="0"/>
    </row>
    <row r="1221" s="4" customFormat="true" ht="35.6" hidden="false" customHeight="false" outlineLevel="0" collapsed="false">
      <c r="A1221" s="23" t="s">
        <v>21</v>
      </c>
      <c r="B1221" s="23" t="n">
        <v>13740</v>
      </c>
      <c r="C1221" s="23" t="n">
        <v>3267767</v>
      </c>
      <c r="D1221" s="26" t="s">
        <v>272</v>
      </c>
      <c r="E1221" s="26" t="s">
        <v>273</v>
      </c>
      <c r="F1221" s="26" t="s">
        <v>255</v>
      </c>
      <c r="G1221" s="27" t="n">
        <v>45166</v>
      </c>
      <c r="H1221" s="28" t="n">
        <v>121374.47</v>
      </c>
      <c r="I1221" s="29" t="s">
        <v>23</v>
      </c>
      <c r="J1221" s="30" t="s">
        <v>174</v>
      </c>
      <c r="K1221" s="31" t="n">
        <v>46828</v>
      </c>
      <c r="L1221" s="32" t="n">
        <v>2023005085</v>
      </c>
      <c r="M1221" s="33"/>
      <c r="N1221" s="34" t="n">
        <v>0</v>
      </c>
      <c r="O1221" s="35" t="n">
        <v>0</v>
      </c>
      <c r="P1221" s="36" t="n">
        <v>0</v>
      </c>
      <c r="Q1221" s="37" t="n">
        <v>0</v>
      </c>
      <c r="R1221" s="38" t="n">
        <v>0</v>
      </c>
      <c r="S1221" s="39" t="n">
        <f aca="false">H1221</f>
        <v>121374.47</v>
      </c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MG1221" s="0"/>
      <c r="AMH1221" s="0"/>
      <c r="AMI1221" s="0"/>
      <c r="AMJ1221" s="0"/>
    </row>
    <row r="1222" s="4" customFormat="true" ht="35.6" hidden="false" customHeight="false" outlineLevel="0" collapsed="false">
      <c r="A1222" s="23" t="s">
        <v>21</v>
      </c>
      <c r="B1222" s="23" t="n">
        <v>13911</v>
      </c>
      <c r="C1222" s="23" t="s">
        <v>238</v>
      </c>
      <c r="D1222" s="26" t="s">
        <v>274</v>
      </c>
      <c r="E1222" s="26" t="s">
        <v>275</v>
      </c>
      <c r="F1222" s="26" t="s">
        <v>255</v>
      </c>
      <c r="G1222" s="27" t="n">
        <v>45237</v>
      </c>
      <c r="H1222" s="28" t="n">
        <v>4795</v>
      </c>
      <c r="I1222" s="29" t="s">
        <v>23</v>
      </c>
      <c r="J1222" s="30" t="s">
        <v>276</v>
      </c>
      <c r="K1222" s="31" t="n">
        <v>43870</v>
      </c>
      <c r="L1222" s="32" t="n">
        <v>2023005972</v>
      </c>
      <c r="M1222" s="33"/>
      <c r="N1222" s="34" t="n">
        <v>0</v>
      </c>
      <c r="O1222" s="35" t="n">
        <v>0</v>
      </c>
      <c r="P1222" s="36" t="n">
        <v>0</v>
      </c>
      <c r="Q1222" s="37" t="n">
        <v>0</v>
      </c>
      <c r="R1222" s="38" t="n">
        <v>0</v>
      </c>
      <c r="S1222" s="39" t="n">
        <f aca="false">H1222</f>
        <v>4795</v>
      </c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MG1222" s="0"/>
      <c r="AMH1222" s="0"/>
      <c r="AMI1222" s="0"/>
      <c r="AMJ1222" s="0"/>
    </row>
    <row r="1223" s="4" customFormat="true" ht="35.6" hidden="false" customHeight="false" outlineLevel="0" collapsed="false">
      <c r="A1223" s="23" t="s">
        <v>21</v>
      </c>
      <c r="B1223" s="23" t="n">
        <v>13912</v>
      </c>
      <c r="C1223" s="23" t="s">
        <v>238</v>
      </c>
      <c r="D1223" s="26" t="s">
        <v>274</v>
      </c>
      <c r="E1223" s="26" t="s">
        <v>275</v>
      </c>
      <c r="F1223" s="26" t="s">
        <v>255</v>
      </c>
      <c r="G1223" s="27" t="n">
        <v>45237</v>
      </c>
      <c r="H1223" s="28" t="n">
        <v>4795</v>
      </c>
      <c r="I1223" s="29" t="s">
        <v>23</v>
      </c>
      <c r="J1223" s="30" t="s">
        <v>276</v>
      </c>
      <c r="K1223" s="31" t="n">
        <v>43870</v>
      </c>
      <c r="L1223" s="32" t="n">
        <v>2023005972</v>
      </c>
      <c r="M1223" s="33"/>
      <c r="N1223" s="34" t="n">
        <v>0</v>
      </c>
      <c r="O1223" s="35" t="n">
        <v>0</v>
      </c>
      <c r="P1223" s="36" t="n">
        <v>0</v>
      </c>
      <c r="Q1223" s="37" t="n">
        <v>0</v>
      </c>
      <c r="R1223" s="38" t="n">
        <v>0</v>
      </c>
      <c r="S1223" s="39" t="n">
        <f aca="false">H1223</f>
        <v>4795</v>
      </c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MG1223" s="0"/>
      <c r="AMH1223" s="0"/>
      <c r="AMI1223" s="0"/>
      <c r="AMJ1223" s="0"/>
    </row>
    <row r="1224" s="4" customFormat="true" ht="35.6" hidden="false" customHeight="false" outlineLevel="0" collapsed="false">
      <c r="A1224" s="23" t="s">
        <v>21</v>
      </c>
      <c r="B1224" s="23" t="n">
        <v>13913</v>
      </c>
      <c r="C1224" s="23" t="s">
        <v>238</v>
      </c>
      <c r="D1224" s="26" t="s">
        <v>274</v>
      </c>
      <c r="E1224" s="26" t="s">
        <v>275</v>
      </c>
      <c r="F1224" s="26" t="s">
        <v>255</v>
      </c>
      <c r="G1224" s="27" t="n">
        <v>45237</v>
      </c>
      <c r="H1224" s="28" t="n">
        <v>4795</v>
      </c>
      <c r="I1224" s="29" t="s">
        <v>23</v>
      </c>
      <c r="J1224" s="30" t="s">
        <v>276</v>
      </c>
      <c r="K1224" s="31" t="n">
        <v>43870</v>
      </c>
      <c r="L1224" s="32" t="n">
        <v>2023005972</v>
      </c>
      <c r="M1224" s="33"/>
      <c r="N1224" s="34" t="n">
        <v>0</v>
      </c>
      <c r="O1224" s="35" t="n">
        <v>0</v>
      </c>
      <c r="P1224" s="36" t="n">
        <v>0</v>
      </c>
      <c r="Q1224" s="37" t="n">
        <v>0</v>
      </c>
      <c r="R1224" s="38" t="n">
        <v>0</v>
      </c>
      <c r="S1224" s="39" t="n">
        <f aca="false">H1224</f>
        <v>4795</v>
      </c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MG1224" s="0"/>
      <c r="AMH1224" s="0"/>
      <c r="AMI1224" s="0"/>
      <c r="AMJ1224" s="0"/>
    </row>
    <row r="1225" s="4" customFormat="true" ht="35.6" hidden="false" customHeight="false" outlineLevel="0" collapsed="false">
      <c r="A1225" s="23" t="s">
        <v>21</v>
      </c>
      <c r="B1225" s="23" t="n">
        <v>13914</v>
      </c>
      <c r="C1225" s="23" t="s">
        <v>238</v>
      </c>
      <c r="D1225" s="26" t="s">
        <v>274</v>
      </c>
      <c r="E1225" s="26" t="s">
        <v>275</v>
      </c>
      <c r="F1225" s="26" t="s">
        <v>255</v>
      </c>
      <c r="G1225" s="27" t="n">
        <v>45237</v>
      </c>
      <c r="H1225" s="28" t="n">
        <v>4795</v>
      </c>
      <c r="I1225" s="29" t="s">
        <v>23</v>
      </c>
      <c r="J1225" s="30" t="s">
        <v>276</v>
      </c>
      <c r="K1225" s="31" t="n">
        <v>43870</v>
      </c>
      <c r="L1225" s="32" t="n">
        <v>2023005972</v>
      </c>
      <c r="M1225" s="33"/>
      <c r="N1225" s="34" t="n">
        <v>0</v>
      </c>
      <c r="O1225" s="35" t="n">
        <v>0</v>
      </c>
      <c r="P1225" s="36" t="n">
        <v>0</v>
      </c>
      <c r="Q1225" s="37" t="n">
        <v>0</v>
      </c>
      <c r="R1225" s="38" t="n">
        <v>0</v>
      </c>
      <c r="S1225" s="39" t="n">
        <f aca="false">H1225</f>
        <v>4795</v>
      </c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MG1225" s="0"/>
      <c r="AMH1225" s="0"/>
      <c r="AMI1225" s="0"/>
      <c r="AMJ1225" s="0"/>
    </row>
    <row r="1226" s="4" customFormat="true" ht="35.6" hidden="false" customHeight="false" outlineLevel="0" collapsed="false">
      <c r="A1226" s="23" t="s">
        <v>21</v>
      </c>
      <c r="B1226" s="23" t="n">
        <v>13945</v>
      </c>
      <c r="C1226" s="23" t="s">
        <v>238</v>
      </c>
      <c r="D1226" s="26" t="s">
        <v>277</v>
      </c>
      <c r="E1226" s="26" t="s">
        <v>275</v>
      </c>
      <c r="F1226" s="26" t="s">
        <v>255</v>
      </c>
      <c r="G1226" s="27" t="n">
        <v>45243</v>
      </c>
      <c r="H1226" s="28" t="n">
        <v>6950</v>
      </c>
      <c r="I1226" s="29" t="s">
        <v>23</v>
      </c>
      <c r="J1226" s="30" t="s">
        <v>278</v>
      </c>
      <c r="K1226" s="31" t="n">
        <v>8747</v>
      </c>
      <c r="L1226" s="32" t="n">
        <v>2023007968</v>
      </c>
      <c r="M1226" s="33"/>
      <c r="N1226" s="34" t="n">
        <v>0</v>
      </c>
      <c r="O1226" s="35" t="n">
        <v>0</v>
      </c>
      <c r="P1226" s="36" t="n">
        <v>0</v>
      </c>
      <c r="Q1226" s="37" t="n">
        <v>0</v>
      </c>
      <c r="R1226" s="38" t="n">
        <v>0</v>
      </c>
      <c r="S1226" s="39" t="n">
        <f aca="false">H1226</f>
        <v>6950</v>
      </c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MG1226" s="0"/>
      <c r="AMH1226" s="0"/>
      <c r="AMI1226" s="0"/>
      <c r="AMJ1226" s="0"/>
    </row>
    <row r="1227" s="4" customFormat="true" ht="35.6" hidden="false" customHeight="false" outlineLevel="0" collapsed="false">
      <c r="A1227" s="23" t="s">
        <v>21</v>
      </c>
      <c r="B1227" s="23" t="n">
        <v>14030</v>
      </c>
      <c r="C1227" s="23" t="s">
        <v>238</v>
      </c>
      <c r="D1227" s="26" t="s">
        <v>266</v>
      </c>
      <c r="E1227" s="26" t="s">
        <v>258</v>
      </c>
      <c r="F1227" s="26" t="s">
        <v>255</v>
      </c>
      <c r="G1227" s="27" t="n">
        <v>45259</v>
      </c>
      <c r="H1227" s="28" t="n">
        <v>1799</v>
      </c>
      <c r="I1227" s="29" t="s">
        <v>23</v>
      </c>
      <c r="J1227" s="30" t="s">
        <v>276</v>
      </c>
      <c r="K1227" s="31" t="n">
        <v>44778</v>
      </c>
      <c r="L1227" s="32" t="n">
        <v>2023006150</v>
      </c>
      <c r="M1227" s="33"/>
      <c r="N1227" s="34" t="n">
        <v>0</v>
      </c>
      <c r="O1227" s="35" t="n">
        <v>0</v>
      </c>
      <c r="P1227" s="36" t="n">
        <v>0</v>
      </c>
      <c r="Q1227" s="37" t="n">
        <v>0</v>
      </c>
      <c r="R1227" s="38" t="n">
        <v>0</v>
      </c>
      <c r="S1227" s="39" t="n">
        <f aca="false">H1227</f>
        <v>1799</v>
      </c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MG1227" s="0"/>
      <c r="AMH1227" s="0"/>
      <c r="AMI1227" s="0"/>
      <c r="AMJ1227" s="0"/>
    </row>
    <row r="1228" s="4" customFormat="true" ht="35.6" hidden="false" customHeight="false" outlineLevel="0" collapsed="false">
      <c r="A1228" s="23" t="s">
        <v>21</v>
      </c>
      <c r="B1228" s="23" t="n">
        <v>14031</v>
      </c>
      <c r="C1228" s="23" t="s">
        <v>238</v>
      </c>
      <c r="D1228" s="26" t="s">
        <v>266</v>
      </c>
      <c r="E1228" s="26" t="s">
        <v>258</v>
      </c>
      <c r="F1228" s="26" t="s">
        <v>255</v>
      </c>
      <c r="G1228" s="27" t="n">
        <v>45259</v>
      </c>
      <c r="H1228" s="28" t="n">
        <v>1799</v>
      </c>
      <c r="I1228" s="29" t="s">
        <v>23</v>
      </c>
      <c r="J1228" s="30" t="s">
        <v>276</v>
      </c>
      <c r="K1228" s="31" t="n">
        <v>44778</v>
      </c>
      <c r="L1228" s="32" t="n">
        <v>2023006150</v>
      </c>
      <c r="M1228" s="33"/>
      <c r="N1228" s="34" t="n">
        <v>0</v>
      </c>
      <c r="O1228" s="35" t="n">
        <v>0</v>
      </c>
      <c r="P1228" s="36" t="n">
        <v>0</v>
      </c>
      <c r="Q1228" s="37" t="n">
        <v>0</v>
      </c>
      <c r="R1228" s="38" t="n">
        <v>0</v>
      </c>
      <c r="S1228" s="39" t="n">
        <f aca="false">H1228</f>
        <v>1799</v>
      </c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MG1228" s="0"/>
      <c r="AMH1228" s="0"/>
      <c r="AMI1228" s="0"/>
      <c r="AMJ1228" s="0"/>
    </row>
    <row r="1229" s="4" customFormat="true" ht="35.6" hidden="false" customHeight="false" outlineLevel="0" collapsed="false">
      <c r="A1229" s="23" t="s">
        <v>21</v>
      </c>
      <c r="B1229" s="23" t="n">
        <v>14032</v>
      </c>
      <c r="C1229" s="23" t="s">
        <v>238</v>
      </c>
      <c r="D1229" s="26" t="s">
        <v>266</v>
      </c>
      <c r="E1229" s="26" t="s">
        <v>258</v>
      </c>
      <c r="F1229" s="26" t="s">
        <v>255</v>
      </c>
      <c r="G1229" s="27" t="n">
        <v>45259</v>
      </c>
      <c r="H1229" s="28" t="n">
        <v>1799</v>
      </c>
      <c r="I1229" s="29" t="s">
        <v>23</v>
      </c>
      <c r="J1229" s="30" t="s">
        <v>276</v>
      </c>
      <c r="K1229" s="31" t="n">
        <v>44778</v>
      </c>
      <c r="L1229" s="32" t="n">
        <v>2023006150</v>
      </c>
      <c r="M1229" s="33"/>
      <c r="N1229" s="34" t="n">
        <v>0</v>
      </c>
      <c r="O1229" s="35" t="n">
        <v>0</v>
      </c>
      <c r="P1229" s="36" t="n">
        <v>0</v>
      </c>
      <c r="Q1229" s="37" t="n">
        <v>0</v>
      </c>
      <c r="R1229" s="38" t="n">
        <v>0</v>
      </c>
      <c r="S1229" s="39" t="n">
        <f aca="false">H1229</f>
        <v>1799</v>
      </c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MG1229" s="0"/>
      <c r="AMH1229" s="0"/>
      <c r="AMI1229" s="0"/>
      <c r="AMJ1229" s="0"/>
    </row>
    <row r="1230" s="4" customFormat="true" ht="35.6" hidden="false" customHeight="false" outlineLevel="0" collapsed="false">
      <c r="A1230" s="23" t="s">
        <v>21</v>
      </c>
      <c r="B1230" s="23" t="n">
        <v>14039</v>
      </c>
      <c r="C1230" s="23" t="s">
        <v>238</v>
      </c>
      <c r="D1230" s="26" t="s">
        <v>279</v>
      </c>
      <c r="E1230" s="26" t="s">
        <v>258</v>
      </c>
      <c r="F1230" s="26" t="s">
        <v>255</v>
      </c>
      <c r="G1230" s="27" t="n">
        <v>45274</v>
      </c>
      <c r="H1230" s="28" t="n">
        <v>12150</v>
      </c>
      <c r="I1230" s="29" t="s">
        <v>23</v>
      </c>
      <c r="J1230" s="30" t="s">
        <v>280</v>
      </c>
      <c r="K1230" s="31" t="n">
        <v>5239</v>
      </c>
      <c r="L1230" s="32" t="n">
        <v>2023006150</v>
      </c>
      <c r="M1230" s="33"/>
      <c r="N1230" s="34" t="n">
        <v>0</v>
      </c>
      <c r="O1230" s="35" t="n">
        <v>0</v>
      </c>
      <c r="P1230" s="36" t="n">
        <v>0</v>
      </c>
      <c r="Q1230" s="37" t="n">
        <v>0</v>
      </c>
      <c r="R1230" s="38" t="n">
        <v>0</v>
      </c>
      <c r="S1230" s="39" t="n">
        <f aca="false">H1230</f>
        <v>12150</v>
      </c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MG1230" s="0"/>
      <c r="AMH1230" s="0"/>
      <c r="AMI1230" s="0"/>
      <c r="AMJ1230" s="0"/>
    </row>
    <row r="1231" s="4" customFormat="true" ht="35.6" hidden="false" customHeight="false" outlineLevel="0" collapsed="false">
      <c r="A1231" s="23" t="s">
        <v>21</v>
      </c>
      <c r="B1231" s="23" t="n">
        <v>13972</v>
      </c>
      <c r="C1231" s="23" t="s">
        <v>238</v>
      </c>
      <c r="D1231" s="26" t="s">
        <v>281</v>
      </c>
      <c r="E1231" s="26" t="s">
        <v>258</v>
      </c>
      <c r="F1231" s="26" t="s">
        <v>255</v>
      </c>
      <c r="G1231" s="27" t="n">
        <v>45260</v>
      </c>
      <c r="H1231" s="28" t="n">
        <v>800</v>
      </c>
      <c r="I1231" s="29" t="s">
        <v>23</v>
      </c>
      <c r="J1231" s="30" t="s">
        <v>282</v>
      </c>
      <c r="K1231" s="31" t="n">
        <v>273912</v>
      </c>
      <c r="L1231" s="32" t="n">
        <v>2023006150</v>
      </c>
      <c r="M1231" s="33"/>
      <c r="N1231" s="34" t="n">
        <v>0</v>
      </c>
      <c r="O1231" s="35" t="n">
        <v>0</v>
      </c>
      <c r="P1231" s="36" t="n">
        <v>0</v>
      </c>
      <c r="Q1231" s="37" t="n">
        <v>0</v>
      </c>
      <c r="R1231" s="38" t="n">
        <v>0</v>
      </c>
      <c r="S1231" s="39" t="n">
        <f aca="false">H1231</f>
        <v>800</v>
      </c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MG1231" s="0"/>
      <c r="AMH1231" s="0"/>
      <c r="AMI1231" s="0"/>
      <c r="AMJ1231" s="0"/>
    </row>
    <row r="1232" s="4" customFormat="true" ht="35.6" hidden="false" customHeight="false" outlineLevel="0" collapsed="false">
      <c r="A1232" s="23" t="s">
        <v>21</v>
      </c>
      <c r="B1232" s="23" t="n">
        <v>13973</v>
      </c>
      <c r="C1232" s="23" t="s">
        <v>238</v>
      </c>
      <c r="D1232" s="26" t="s">
        <v>281</v>
      </c>
      <c r="E1232" s="26" t="s">
        <v>258</v>
      </c>
      <c r="F1232" s="26" t="s">
        <v>255</v>
      </c>
      <c r="G1232" s="27" t="n">
        <v>45260</v>
      </c>
      <c r="H1232" s="28" t="n">
        <v>800</v>
      </c>
      <c r="I1232" s="29" t="s">
        <v>23</v>
      </c>
      <c r="J1232" s="30" t="s">
        <v>282</v>
      </c>
      <c r="K1232" s="31" t="n">
        <v>273912</v>
      </c>
      <c r="L1232" s="32" t="n">
        <v>2023006150</v>
      </c>
      <c r="M1232" s="33"/>
      <c r="N1232" s="34" t="n">
        <v>0</v>
      </c>
      <c r="O1232" s="35" t="n">
        <v>0</v>
      </c>
      <c r="P1232" s="36" t="n">
        <v>0</v>
      </c>
      <c r="Q1232" s="37" t="n">
        <v>0</v>
      </c>
      <c r="R1232" s="38" t="n">
        <v>0</v>
      </c>
      <c r="S1232" s="39" t="n">
        <f aca="false">H1232</f>
        <v>800</v>
      </c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MG1232" s="0"/>
      <c r="AMH1232" s="0"/>
      <c r="AMI1232" s="0"/>
      <c r="AMJ1232" s="0"/>
    </row>
    <row r="1233" s="4" customFormat="true" ht="35.6" hidden="false" customHeight="false" outlineLevel="0" collapsed="false">
      <c r="A1233" s="23" t="s">
        <v>21</v>
      </c>
      <c r="B1233" s="23" t="n">
        <v>13974</v>
      </c>
      <c r="C1233" s="23" t="s">
        <v>238</v>
      </c>
      <c r="D1233" s="26" t="s">
        <v>281</v>
      </c>
      <c r="E1233" s="26" t="s">
        <v>258</v>
      </c>
      <c r="F1233" s="26" t="s">
        <v>255</v>
      </c>
      <c r="G1233" s="27" t="n">
        <v>45260</v>
      </c>
      <c r="H1233" s="28" t="n">
        <v>800</v>
      </c>
      <c r="I1233" s="29" t="s">
        <v>23</v>
      </c>
      <c r="J1233" s="30" t="s">
        <v>282</v>
      </c>
      <c r="K1233" s="31" t="n">
        <v>273912</v>
      </c>
      <c r="L1233" s="32" t="n">
        <v>2023006150</v>
      </c>
      <c r="M1233" s="33"/>
      <c r="N1233" s="34" t="n">
        <v>0</v>
      </c>
      <c r="O1233" s="35" t="n">
        <v>0</v>
      </c>
      <c r="P1233" s="36" t="n">
        <v>0</v>
      </c>
      <c r="Q1233" s="37" t="n">
        <v>0</v>
      </c>
      <c r="R1233" s="38" t="n">
        <v>0</v>
      </c>
      <c r="S1233" s="39" t="n">
        <f aca="false">H1233</f>
        <v>800</v>
      </c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MG1233" s="0"/>
      <c r="AMH1233" s="0"/>
      <c r="AMI1233" s="0"/>
      <c r="AMJ1233" s="0"/>
    </row>
    <row r="1234" s="4" customFormat="true" ht="35.6" hidden="false" customHeight="false" outlineLevel="0" collapsed="false">
      <c r="A1234" s="23" t="s">
        <v>21</v>
      </c>
      <c r="B1234" s="23" t="n">
        <v>13975</v>
      </c>
      <c r="C1234" s="23" t="s">
        <v>238</v>
      </c>
      <c r="D1234" s="26" t="s">
        <v>281</v>
      </c>
      <c r="E1234" s="26" t="s">
        <v>258</v>
      </c>
      <c r="F1234" s="26" t="s">
        <v>255</v>
      </c>
      <c r="G1234" s="27" t="n">
        <v>45260</v>
      </c>
      <c r="H1234" s="28" t="n">
        <v>800</v>
      </c>
      <c r="I1234" s="29" t="s">
        <v>23</v>
      </c>
      <c r="J1234" s="30" t="s">
        <v>282</v>
      </c>
      <c r="K1234" s="31" t="n">
        <v>273912</v>
      </c>
      <c r="L1234" s="32" t="n">
        <v>2023006150</v>
      </c>
      <c r="M1234" s="33"/>
      <c r="N1234" s="34" t="n">
        <v>0</v>
      </c>
      <c r="O1234" s="35" t="n">
        <v>0</v>
      </c>
      <c r="P1234" s="36" t="n">
        <v>0</v>
      </c>
      <c r="Q1234" s="37" t="n">
        <v>0</v>
      </c>
      <c r="R1234" s="38" t="n">
        <v>0</v>
      </c>
      <c r="S1234" s="39" t="n">
        <f aca="false">H1234</f>
        <v>800</v>
      </c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MG1234" s="0"/>
      <c r="AMH1234" s="0"/>
      <c r="AMI1234" s="0"/>
      <c r="AMJ1234" s="0"/>
    </row>
    <row r="1235" s="4" customFormat="true" ht="35.6" hidden="false" customHeight="false" outlineLevel="0" collapsed="false">
      <c r="A1235" s="23" t="s">
        <v>21</v>
      </c>
      <c r="B1235" s="23" t="n">
        <v>13976</v>
      </c>
      <c r="C1235" s="23" t="s">
        <v>238</v>
      </c>
      <c r="D1235" s="26" t="s">
        <v>281</v>
      </c>
      <c r="E1235" s="26" t="s">
        <v>258</v>
      </c>
      <c r="F1235" s="26" t="s">
        <v>255</v>
      </c>
      <c r="G1235" s="27" t="n">
        <v>45260</v>
      </c>
      <c r="H1235" s="28" t="n">
        <v>800</v>
      </c>
      <c r="I1235" s="29" t="s">
        <v>23</v>
      </c>
      <c r="J1235" s="30" t="s">
        <v>282</v>
      </c>
      <c r="K1235" s="31" t="n">
        <v>273912</v>
      </c>
      <c r="L1235" s="32" t="n">
        <v>2023006150</v>
      </c>
      <c r="M1235" s="33"/>
      <c r="N1235" s="34" t="n">
        <v>0</v>
      </c>
      <c r="O1235" s="35" t="n">
        <v>0</v>
      </c>
      <c r="P1235" s="36" t="n">
        <v>0</v>
      </c>
      <c r="Q1235" s="37" t="n">
        <v>0</v>
      </c>
      <c r="R1235" s="38" t="n">
        <v>0</v>
      </c>
      <c r="S1235" s="39" t="n">
        <f aca="false">H1235</f>
        <v>800</v>
      </c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MG1235" s="0"/>
      <c r="AMH1235" s="0"/>
      <c r="AMI1235" s="0"/>
      <c r="AMJ1235" s="0"/>
    </row>
    <row r="1236" s="4" customFormat="true" ht="35.6" hidden="false" customHeight="false" outlineLevel="0" collapsed="false">
      <c r="A1236" s="23" t="s">
        <v>21</v>
      </c>
      <c r="B1236" s="23" t="n">
        <v>13977</v>
      </c>
      <c r="C1236" s="23" t="s">
        <v>238</v>
      </c>
      <c r="D1236" s="26" t="s">
        <v>281</v>
      </c>
      <c r="E1236" s="26" t="s">
        <v>258</v>
      </c>
      <c r="F1236" s="26" t="s">
        <v>255</v>
      </c>
      <c r="G1236" s="27" t="n">
        <v>45260</v>
      </c>
      <c r="H1236" s="28" t="n">
        <v>800</v>
      </c>
      <c r="I1236" s="29" t="s">
        <v>23</v>
      </c>
      <c r="J1236" s="30" t="s">
        <v>282</v>
      </c>
      <c r="K1236" s="31" t="n">
        <v>273912</v>
      </c>
      <c r="L1236" s="32" t="n">
        <v>2023006150</v>
      </c>
      <c r="M1236" s="33"/>
      <c r="N1236" s="34" t="n">
        <v>0</v>
      </c>
      <c r="O1236" s="35" t="n">
        <v>0</v>
      </c>
      <c r="P1236" s="36" t="n">
        <v>0</v>
      </c>
      <c r="Q1236" s="37" t="n">
        <v>0</v>
      </c>
      <c r="R1236" s="38" t="n">
        <v>0</v>
      </c>
      <c r="S1236" s="39" t="n">
        <f aca="false">H1236</f>
        <v>800</v>
      </c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MG1236" s="0"/>
      <c r="AMH1236" s="0"/>
      <c r="AMI1236" s="0"/>
      <c r="AMJ1236" s="0"/>
    </row>
    <row r="1237" s="4" customFormat="true" ht="35.6" hidden="false" customHeight="false" outlineLevel="0" collapsed="false">
      <c r="A1237" s="23" t="s">
        <v>21</v>
      </c>
      <c r="B1237" s="23" t="n">
        <v>13978</v>
      </c>
      <c r="C1237" s="23" t="s">
        <v>238</v>
      </c>
      <c r="D1237" s="26" t="s">
        <v>281</v>
      </c>
      <c r="E1237" s="26" t="s">
        <v>258</v>
      </c>
      <c r="F1237" s="26" t="s">
        <v>255</v>
      </c>
      <c r="G1237" s="27" t="n">
        <v>45260</v>
      </c>
      <c r="H1237" s="28" t="n">
        <v>800</v>
      </c>
      <c r="I1237" s="29" t="s">
        <v>23</v>
      </c>
      <c r="J1237" s="30" t="s">
        <v>282</v>
      </c>
      <c r="K1237" s="31" t="n">
        <v>273912</v>
      </c>
      <c r="L1237" s="32" t="n">
        <v>2023006150</v>
      </c>
      <c r="M1237" s="33"/>
      <c r="N1237" s="34" t="n">
        <v>0</v>
      </c>
      <c r="O1237" s="35" t="n">
        <v>0</v>
      </c>
      <c r="P1237" s="36" t="n">
        <v>0</v>
      </c>
      <c r="Q1237" s="37" t="n">
        <v>0</v>
      </c>
      <c r="R1237" s="38" t="n">
        <v>0</v>
      </c>
      <c r="S1237" s="39" t="n">
        <f aca="false">H1237</f>
        <v>800</v>
      </c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MG1237" s="0"/>
      <c r="AMH1237" s="0"/>
      <c r="AMI1237" s="0"/>
      <c r="AMJ1237" s="0"/>
    </row>
    <row r="1238" s="4" customFormat="true" ht="35.6" hidden="false" customHeight="false" outlineLevel="0" collapsed="false">
      <c r="A1238" s="23" t="s">
        <v>21</v>
      </c>
      <c r="B1238" s="23" t="n">
        <v>13979</v>
      </c>
      <c r="C1238" s="23" t="s">
        <v>238</v>
      </c>
      <c r="D1238" s="26" t="s">
        <v>281</v>
      </c>
      <c r="E1238" s="26" t="s">
        <v>258</v>
      </c>
      <c r="F1238" s="26" t="s">
        <v>255</v>
      </c>
      <c r="G1238" s="27" t="n">
        <v>45260</v>
      </c>
      <c r="H1238" s="28" t="n">
        <v>800</v>
      </c>
      <c r="I1238" s="29" t="s">
        <v>23</v>
      </c>
      <c r="J1238" s="30" t="s">
        <v>282</v>
      </c>
      <c r="K1238" s="31" t="n">
        <v>273912</v>
      </c>
      <c r="L1238" s="32" t="n">
        <v>2023006150</v>
      </c>
      <c r="M1238" s="33"/>
      <c r="N1238" s="34" t="n">
        <v>0</v>
      </c>
      <c r="O1238" s="35" t="n">
        <v>0</v>
      </c>
      <c r="P1238" s="36" t="n">
        <v>0</v>
      </c>
      <c r="Q1238" s="37" t="n">
        <v>0</v>
      </c>
      <c r="R1238" s="38" t="n">
        <v>0</v>
      </c>
      <c r="S1238" s="39" t="n">
        <f aca="false">H1238</f>
        <v>800</v>
      </c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MG1238" s="0"/>
      <c r="AMH1238" s="0"/>
      <c r="AMI1238" s="0"/>
      <c r="AMJ1238" s="0"/>
    </row>
    <row r="1239" s="4" customFormat="true" ht="35.6" hidden="false" customHeight="false" outlineLevel="0" collapsed="false">
      <c r="A1239" s="23" t="s">
        <v>21</v>
      </c>
      <c r="B1239" s="23" t="n">
        <v>13980</v>
      </c>
      <c r="C1239" s="23" t="s">
        <v>238</v>
      </c>
      <c r="D1239" s="26" t="s">
        <v>281</v>
      </c>
      <c r="E1239" s="26" t="s">
        <v>258</v>
      </c>
      <c r="F1239" s="26" t="s">
        <v>255</v>
      </c>
      <c r="G1239" s="27" t="n">
        <v>45260</v>
      </c>
      <c r="H1239" s="28" t="n">
        <v>800</v>
      </c>
      <c r="I1239" s="29" t="s">
        <v>23</v>
      </c>
      <c r="J1239" s="30" t="s">
        <v>282</v>
      </c>
      <c r="K1239" s="31" t="n">
        <v>273912</v>
      </c>
      <c r="L1239" s="32" t="n">
        <v>2023006150</v>
      </c>
      <c r="M1239" s="33"/>
      <c r="N1239" s="34" t="n">
        <v>0</v>
      </c>
      <c r="O1239" s="35" t="n">
        <v>0</v>
      </c>
      <c r="P1239" s="36" t="n">
        <v>0</v>
      </c>
      <c r="Q1239" s="37" t="n">
        <v>0</v>
      </c>
      <c r="R1239" s="38" t="n">
        <v>0</v>
      </c>
      <c r="S1239" s="39" t="n">
        <f aca="false">H1239</f>
        <v>800</v>
      </c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MG1239" s="0"/>
      <c r="AMH1239" s="0"/>
      <c r="AMI1239" s="0"/>
      <c r="AMJ1239" s="0"/>
    </row>
    <row r="1240" s="4" customFormat="true" ht="35.6" hidden="false" customHeight="false" outlineLevel="0" collapsed="false">
      <c r="A1240" s="23" t="s">
        <v>21</v>
      </c>
      <c r="B1240" s="23" t="n">
        <v>13981</v>
      </c>
      <c r="C1240" s="23" t="s">
        <v>238</v>
      </c>
      <c r="D1240" s="26" t="s">
        <v>281</v>
      </c>
      <c r="E1240" s="26" t="s">
        <v>258</v>
      </c>
      <c r="F1240" s="26" t="s">
        <v>255</v>
      </c>
      <c r="G1240" s="27" t="n">
        <v>45260</v>
      </c>
      <c r="H1240" s="28" t="n">
        <v>800</v>
      </c>
      <c r="I1240" s="29" t="s">
        <v>23</v>
      </c>
      <c r="J1240" s="30" t="s">
        <v>282</v>
      </c>
      <c r="K1240" s="31" t="n">
        <v>273912</v>
      </c>
      <c r="L1240" s="32" t="n">
        <v>2023006150</v>
      </c>
      <c r="M1240" s="33"/>
      <c r="N1240" s="34" t="n">
        <v>0</v>
      </c>
      <c r="O1240" s="35" t="n">
        <v>0</v>
      </c>
      <c r="P1240" s="36" t="n">
        <v>0</v>
      </c>
      <c r="Q1240" s="37" t="n">
        <v>0</v>
      </c>
      <c r="R1240" s="38" t="n">
        <v>0</v>
      </c>
      <c r="S1240" s="39" t="n">
        <f aca="false">H1240</f>
        <v>800</v>
      </c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MG1240" s="0"/>
      <c r="AMH1240" s="0"/>
      <c r="AMI1240" s="0"/>
      <c r="AMJ1240" s="0"/>
    </row>
    <row r="1241" s="4" customFormat="true" ht="35.6" hidden="false" customHeight="false" outlineLevel="0" collapsed="false">
      <c r="A1241" s="23" t="s">
        <v>21</v>
      </c>
      <c r="B1241" s="23" t="n">
        <v>13982</v>
      </c>
      <c r="C1241" s="23" t="s">
        <v>238</v>
      </c>
      <c r="D1241" s="26" t="s">
        <v>281</v>
      </c>
      <c r="E1241" s="26" t="s">
        <v>258</v>
      </c>
      <c r="F1241" s="26" t="s">
        <v>255</v>
      </c>
      <c r="G1241" s="27" t="n">
        <v>45260</v>
      </c>
      <c r="H1241" s="28" t="n">
        <v>800</v>
      </c>
      <c r="I1241" s="29" t="s">
        <v>23</v>
      </c>
      <c r="J1241" s="30" t="s">
        <v>282</v>
      </c>
      <c r="K1241" s="31" t="n">
        <v>273912</v>
      </c>
      <c r="L1241" s="32" t="n">
        <v>2023006150</v>
      </c>
      <c r="M1241" s="33"/>
      <c r="N1241" s="34" t="n">
        <v>0</v>
      </c>
      <c r="O1241" s="35" t="n">
        <v>0</v>
      </c>
      <c r="P1241" s="36" t="n">
        <v>0</v>
      </c>
      <c r="Q1241" s="37" t="n">
        <v>0</v>
      </c>
      <c r="R1241" s="38" t="n">
        <v>0</v>
      </c>
      <c r="S1241" s="39" t="n">
        <f aca="false">H1241</f>
        <v>800</v>
      </c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MG1241" s="0"/>
      <c r="AMH1241" s="0"/>
      <c r="AMI1241" s="0"/>
      <c r="AMJ1241" s="0"/>
    </row>
    <row r="1242" s="4" customFormat="true" ht="35.6" hidden="false" customHeight="false" outlineLevel="0" collapsed="false">
      <c r="A1242" s="23" t="s">
        <v>21</v>
      </c>
      <c r="B1242" s="23" t="n">
        <v>13983</v>
      </c>
      <c r="C1242" s="23" t="s">
        <v>238</v>
      </c>
      <c r="D1242" s="26" t="s">
        <v>281</v>
      </c>
      <c r="E1242" s="26" t="s">
        <v>258</v>
      </c>
      <c r="F1242" s="26" t="s">
        <v>255</v>
      </c>
      <c r="G1242" s="27" t="n">
        <v>45260</v>
      </c>
      <c r="H1242" s="28" t="n">
        <v>800</v>
      </c>
      <c r="I1242" s="29" t="s">
        <v>23</v>
      </c>
      <c r="J1242" s="30" t="s">
        <v>282</v>
      </c>
      <c r="K1242" s="31" t="n">
        <v>273912</v>
      </c>
      <c r="L1242" s="32" t="n">
        <v>2023006150</v>
      </c>
      <c r="M1242" s="33"/>
      <c r="N1242" s="34" t="n">
        <v>0</v>
      </c>
      <c r="O1242" s="35" t="n">
        <v>0</v>
      </c>
      <c r="P1242" s="36" t="n">
        <v>0</v>
      </c>
      <c r="Q1242" s="37" t="n">
        <v>0</v>
      </c>
      <c r="R1242" s="38" t="n">
        <v>0</v>
      </c>
      <c r="S1242" s="39" t="n">
        <f aca="false">H1242</f>
        <v>800</v>
      </c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MG1242" s="0"/>
      <c r="AMH1242" s="0"/>
      <c r="AMI1242" s="0"/>
      <c r="AMJ1242" s="0"/>
    </row>
    <row r="1243" s="4" customFormat="true" ht="35.6" hidden="false" customHeight="false" outlineLevel="0" collapsed="false">
      <c r="A1243" s="23" t="s">
        <v>21</v>
      </c>
      <c r="B1243" s="23" t="n">
        <v>13984</v>
      </c>
      <c r="C1243" s="23" t="s">
        <v>238</v>
      </c>
      <c r="D1243" s="26" t="s">
        <v>281</v>
      </c>
      <c r="E1243" s="26" t="s">
        <v>258</v>
      </c>
      <c r="F1243" s="26" t="s">
        <v>255</v>
      </c>
      <c r="G1243" s="27" t="n">
        <v>45260</v>
      </c>
      <c r="H1243" s="28" t="n">
        <v>800</v>
      </c>
      <c r="I1243" s="29" t="s">
        <v>23</v>
      </c>
      <c r="J1243" s="30" t="s">
        <v>282</v>
      </c>
      <c r="K1243" s="31" t="n">
        <v>273912</v>
      </c>
      <c r="L1243" s="32" t="n">
        <v>2023006150</v>
      </c>
      <c r="M1243" s="33"/>
      <c r="N1243" s="34" t="n">
        <v>0</v>
      </c>
      <c r="O1243" s="35" t="n">
        <v>0</v>
      </c>
      <c r="P1243" s="36" t="n">
        <v>0</v>
      </c>
      <c r="Q1243" s="37" t="n">
        <v>0</v>
      </c>
      <c r="R1243" s="38" t="n">
        <v>0</v>
      </c>
      <c r="S1243" s="39" t="n">
        <f aca="false">H1243</f>
        <v>800</v>
      </c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MG1243" s="0"/>
      <c r="AMH1243" s="0"/>
      <c r="AMI1243" s="0"/>
      <c r="AMJ1243" s="0"/>
    </row>
    <row r="1244" s="4" customFormat="true" ht="35.6" hidden="false" customHeight="false" outlineLevel="0" collapsed="false">
      <c r="A1244" s="23" t="s">
        <v>21</v>
      </c>
      <c r="B1244" s="23" t="n">
        <v>13985</v>
      </c>
      <c r="C1244" s="23" t="s">
        <v>238</v>
      </c>
      <c r="D1244" s="26" t="s">
        <v>281</v>
      </c>
      <c r="E1244" s="26" t="s">
        <v>258</v>
      </c>
      <c r="F1244" s="26" t="s">
        <v>255</v>
      </c>
      <c r="G1244" s="27" t="n">
        <v>45260</v>
      </c>
      <c r="H1244" s="28" t="n">
        <v>800</v>
      </c>
      <c r="I1244" s="29" t="s">
        <v>23</v>
      </c>
      <c r="J1244" s="30" t="s">
        <v>282</v>
      </c>
      <c r="K1244" s="31" t="n">
        <v>273912</v>
      </c>
      <c r="L1244" s="32" t="n">
        <v>2023006150</v>
      </c>
      <c r="M1244" s="33"/>
      <c r="N1244" s="34" t="n">
        <v>0</v>
      </c>
      <c r="O1244" s="35" t="n">
        <v>0</v>
      </c>
      <c r="P1244" s="36" t="n">
        <v>0</v>
      </c>
      <c r="Q1244" s="37" t="n">
        <v>0</v>
      </c>
      <c r="R1244" s="38" t="n">
        <v>0</v>
      </c>
      <c r="S1244" s="39" t="n">
        <f aca="false">H1244</f>
        <v>800</v>
      </c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MG1244" s="0"/>
      <c r="AMH1244" s="0"/>
      <c r="AMI1244" s="0"/>
      <c r="AMJ1244" s="0"/>
    </row>
    <row r="1245" s="4" customFormat="true" ht="35.6" hidden="false" customHeight="false" outlineLevel="0" collapsed="false">
      <c r="A1245" s="23" t="s">
        <v>21</v>
      </c>
      <c r="B1245" s="23" t="n">
        <v>13986</v>
      </c>
      <c r="C1245" s="23" t="s">
        <v>238</v>
      </c>
      <c r="D1245" s="26" t="s">
        <v>281</v>
      </c>
      <c r="E1245" s="26" t="s">
        <v>258</v>
      </c>
      <c r="F1245" s="26" t="s">
        <v>255</v>
      </c>
      <c r="G1245" s="27" t="n">
        <v>45260</v>
      </c>
      <c r="H1245" s="28" t="n">
        <v>800</v>
      </c>
      <c r="I1245" s="29" t="s">
        <v>23</v>
      </c>
      <c r="J1245" s="30" t="s">
        <v>282</v>
      </c>
      <c r="K1245" s="31" t="n">
        <v>273912</v>
      </c>
      <c r="L1245" s="32" t="n">
        <v>2023006150</v>
      </c>
      <c r="M1245" s="33"/>
      <c r="N1245" s="34" t="n">
        <v>0</v>
      </c>
      <c r="O1245" s="35" t="n">
        <v>0</v>
      </c>
      <c r="P1245" s="36" t="n">
        <v>0</v>
      </c>
      <c r="Q1245" s="37" t="n">
        <v>0</v>
      </c>
      <c r="R1245" s="38" t="n">
        <v>0</v>
      </c>
      <c r="S1245" s="39" t="n">
        <f aca="false">H1245</f>
        <v>800</v>
      </c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MG1245" s="0"/>
      <c r="AMH1245" s="0"/>
      <c r="AMI1245" s="0"/>
      <c r="AMJ1245" s="0"/>
    </row>
    <row r="1246" s="4" customFormat="true" ht="35.6" hidden="false" customHeight="false" outlineLevel="0" collapsed="false">
      <c r="A1246" s="23" t="s">
        <v>21</v>
      </c>
      <c r="B1246" s="23" t="n">
        <v>13987</v>
      </c>
      <c r="C1246" s="23" t="s">
        <v>238</v>
      </c>
      <c r="D1246" s="26" t="s">
        <v>281</v>
      </c>
      <c r="E1246" s="26" t="s">
        <v>258</v>
      </c>
      <c r="F1246" s="26" t="s">
        <v>255</v>
      </c>
      <c r="G1246" s="27" t="n">
        <v>45260</v>
      </c>
      <c r="H1246" s="28" t="n">
        <v>800</v>
      </c>
      <c r="I1246" s="29" t="s">
        <v>23</v>
      </c>
      <c r="J1246" s="30" t="s">
        <v>282</v>
      </c>
      <c r="K1246" s="31" t="n">
        <v>273912</v>
      </c>
      <c r="L1246" s="32" t="n">
        <v>2023006150</v>
      </c>
      <c r="M1246" s="33"/>
      <c r="N1246" s="34" t="n">
        <v>0</v>
      </c>
      <c r="O1246" s="35" t="n">
        <v>0</v>
      </c>
      <c r="P1246" s="36" t="n">
        <v>0</v>
      </c>
      <c r="Q1246" s="37" t="n">
        <v>0</v>
      </c>
      <c r="R1246" s="38" t="n">
        <v>0</v>
      </c>
      <c r="S1246" s="39" t="n">
        <f aca="false">H1246</f>
        <v>800</v>
      </c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MG1246" s="0"/>
      <c r="AMH1246" s="0"/>
      <c r="AMI1246" s="0"/>
      <c r="AMJ1246" s="0"/>
    </row>
    <row r="1247" s="4" customFormat="true" ht="35.6" hidden="false" customHeight="false" outlineLevel="0" collapsed="false">
      <c r="A1247" s="23" t="s">
        <v>21</v>
      </c>
      <c r="B1247" s="23" t="n">
        <v>13988</v>
      </c>
      <c r="C1247" s="23" t="s">
        <v>238</v>
      </c>
      <c r="D1247" s="26" t="s">
        <v>281</v>
      </c>
      <c r="E1247" s="26" t="s">
        <v>258</v>
      </c>
      <c r="F1247" s="26" t="s">
        <v>255</v>
      </c>
      <c r="G1247" s="27" t="n">
        <v>45260</v>
      </c>
      <c r="H1247" s="28" t="n">
        <v>800</v>
      </c>
      <c r="I1247" s="29" t="s">
        <v>23</v>
      </c>
      <c r="J1247" s="30" t="s">
        <v>282</v>
      </c>
      <c r="K1247" s="31" t="n">
        <v>273912</v>
      </c>
      <c r="L1247" s="32" t="n">
        <v>2023006150</v>
      </c>
      <c r="M1247" s="33"/>
      <c r="N1247" s="34" t="n">
        <v>0</v>
      </c>
      <c r="O1247" s="35" t="n">
        <v>0</v>
      </c>
      <c r="P1247" s="36" t="n">
        <v>0</v>
      </c>
      <c r="Q1247" s="37" t="n">
        <v>0</v>
      </c>
      <c r="R1247" s="38" t="n">
        <v>0</v>
      </c>
      <c r="S1247" s="39" t="n">
        <f aca="false">H1247</f>
        <v>800</v>
      </c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MG1247" s="0"/>
      <c r="AMH1247" s="0"/>
      <c r="AMI1247" s="0"/>
      <c r="AMJ1247" s="0"/>
    </row>
    <row r="1248" s="4" customFormat="true" ht="35.6" hidden="false" customHeight="false" outlineLevel="0" collapsed="false">
      <c r="A1248" s="23" t="s">
        <v>21</v>
      </c>
      <c r="B1248" s="23" t="n">
        <v>13989</v>
      </c>
      <c r="C1248" s="23" t="s">
        <v>238</v>
      </c>
      <c r="D1248" s="26" t="s">
        <v>281</v>
      </c>
      <c r="E1248" s="26" t="s">
        <v>258</v>
      </c>
      <c r="F1248" s="26" t="s">
        <v>255</v>
      </c>
      <c r="G1248" s="27" t="n">
        <v>45260</v>
      </c>
      <c r="H1248" s="28" t="n">
        <v>800</v>
      </c>
      <c r="I1248" s="29" t="s">
        <v>23</v>
      </c>
      <c r="J1248" s="30" t="s">
        <v>282</v>
      </c>
      <c r="K1248" s="31" t="n">
        <v>273912</v>
      </c>
      <c r="L1248" s="32" t="n">
        <v>2023006150</v>
      </c>
      <c r="M1248" s="33"/>
      <c r="N1248" s="34" t="n">
        <v>0</v>
      </c>
      <c r="O1248" s="35" t="n">
        <v>0</v>
      </c>
      <c r="P1248" s="36" t="n">
        <v>0</v>
      </c>
      <c r="Q1248" s="37" t="n">
        <v>0</v>
      </c>
      <c r="R1248" s="38" t="n">
        <v>0</v>
      </c>
      <c r="S1248" s="39" t="n">
        <f aca="false">H1248</f>
        <v>800</v>
      </c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MG1248" s="0"/>
      <c r="AMH1248" s="0"/>
      <c r="AMI1248" s="0"/>
      <c r="AMJ1248" s="0"/>
    </row>
    <row r="1249" s="4" customFormat="true" ht="35.6" hidden="false" customHeight="false" outlineLevel="0" collapsed="false">
      <c r="A1249" s="23" t="s">
        <v>21</v>
      </c>
      <c r="B1249" s="23" t="n">
        <v>13990</v>
      </c>
      <c r="C1249" s="23" t="s">
        <v>238</v>
      </c>
      <c r="D1249" s="26" t="s">
        <v>281</v>
      </c>
      <c r="E1249" s="26" t="s">
        <v>258</v>
      </c>
      <c r="F1249" s="26" t="s">
        <v>255</v>
      </c>
      <c r="G1249" s="27" t="n">
        <v>45260</v>
      </c>
      <c r="H1249" s="28" t="n">
        <v>800</v>
      </c>
      <c r="I1249" s="29" t="s">
        <v>23</v>
      </c>
      <c r="J1249" s="30" t="s">
        <v>282</v>
      </c>
      <c r="K1249" s="31" t="n">
        <v>273912</v>
      </c>
      <c r="L1249" s="32" t="n">
        <v>2023006150</v>
      </c>
      <c r="M1249" s="33"/>
      <c r="N1249" s="34" t="n">
        <v>0</v>
      </c>
      <c r="O1249" s="35" t="n">
        <v>0</v>
      </c>
      <c r="P1249" s="36" t="n">
        <v>0</v>
      </c>
      <c r="Q1249" s="37" t="n">
        <v>0</v>
      </c>
      <c r="R1249" s="38" t="n">
        <v>0</v>
      </c>
      <c r="S1249" s="39" t="n">
        <f aca="false">H1249</f>
        <v>800</v>
      </c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MG1249" s="0"/>
      <c r="AMH1249" s="0"/>
      <c r="AMI1249" s="0"/>
      <c r="AMJ1249" s="0"/>
    </row>
    <row r="1250" s="4" customFormat="true" ht="35.6" hidden="false" customHeight="false" outlineLevel="0" collapsed="false">
      <c r="A1250" s="23" t="s">
        <v>21</v>
      </c>
      <c r="B1250" s="23" t="n">
        <v>13991</v>
      </c>
      <c r="C1250" s="23" t="s">
        <v>238</v>
      </c>
      <c r="D1250" s="26" t="s">
        <v>281</v>
      </c>
      <c r="E1250" s="26" t="s">
        <v>258</v>
      </c>
      <c r="F1250" s="26" t="s">
        <v>255</v>
      </c>
      <c r="G1250" s="27" t="n">
        <v>45260</v>
      </c>
      <c r="H1250" s="28" t="n">
        <v>800</v>
      </c>
      <c r="I1250" s="29" t="s">
        <v>23</v>
      </c>
      <c r="J1250" s="30" t="s">
        <v>282</v>
      </c>
      <c r="K1250" s="31" t="n">
        <v>273912</v>
      </c>
      <c r="L1250" s="32" t="n">
        <v>2023006150</v>
      </c>
      <c r="M1250" s="33"/>
      <c r="N1250" s="34" t="n">
        <v>0</v>
      </c>
      <c r="O1250" s="35" t="n">
        <v>0</v>
      </c>
      <c r="P1250" s="36" t="n">
        <v>0</v>
      </c>
      <c r="Q1250" s="37" t="n">
        <v>0</v>
      </c>
      <c r="R1250" s="38" t="n">
        <v>0</v>
      </c>
      <c r="S1250" s="39" t="n">
        <f aca="false">H1250</f>
        <v>800</v>
      </c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MG1250" s="0"/>
      <c r="AMH1250" s="0"/>
      <c r="AMI1250" s="0"/>
      <c r="AMJ1250" s="0"/>
    </row>
    <row r="1251" s="4" customFormat="true" ht="35.6" hidden="false" customHeight="false" outlineLevel="0" collapsed="false">
      <c r="A1251" s="23" t="s">
        <v>21</v>
      </c>
      <c r="B1251" s="23" t="n">
        <v>13992</v>
      </c>
      <c r="C1251" s="23" t="s">
        <v>238</v>
      </c>
      <c r="D1251" s="26" t="s">
        <v>281</v>
      </c>
      <c r="E1251" s="26" t="s">
        <v>258</v>
      </c>
      <c r="F1251" s="26" t="s">
        <v>255</v>
      </c>
      <c r="G1251" s="27" t="n">
        <v>45260</v>
      </c>
      <c r="H1251" s="28" t="n">
        <v>800</v>
      </c>
      <c r="I1251" s="29" t="s">
        <v>23</v>
      </c>
      <c r="J1251" s="30" t="s">
        <v>282</v>
      </c>
      <c r="K1251" s="31" t="n">
        <v>273912</v>
      </c>
      <c r="L1251" s="32" t="n">
        <v>2023006150</v>
      </c>
      <c r="M1251" s="33"/>
      <c r="N1251" s="34" t="n">
        <v>0</v>
      </c>
      <c r="O1251" s="35" t="n">
        <v>0</v>
      </c>
      <c r="P1251" s="36" t="n">
        <v>0</v>
      </c>
      <c r="Q1251" s="37" t="n">
        <v>0</v>
      </c>
      <c r="R1251" s="38" t="n">
        <v>0</v>
      </c>
      <c r="S1251" s="39" t="n">
        <f aca="false">H1251</f>
        <v>800</v>
      </c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MG1251" s="0"/>
      <c r="AMH1251" s="0"/>
      <c r="AMI1251" s="0"/>
      <c r="AMJ1251" s="0"/>
    </row>
    <row r="1252" s="4" customFormat="true" ht="35.6" hidden="false" customHeight="false" outlineLevel="0" collapsed="false">
      <c r="A1252" s="23" t="s">
        <v>21</v>
      </c>
      <c r="B1252" s="23" t="n">
        <v>13993</v>
      </c>
      <c r="C1252" s="23" t="s">
        <v>238</v>
      </c>
      <c r="D1252" s="26" t="s">
        <v>281</v>
      </c>
      <c r="E1252" s="26" t="s">
        <v>258</v>
      </c>
      <c r="F1252" s="26" t="s">
        <v>255</v>
      </c>
      <c r="G1252" s="27" t="n">
        <v>45260</v>
      </c>
      <c r="H1252" s="28" t="n">
        <v>800</v>
      </c>
      <c r="I1252" s="29" t="s">
        <v>23</v>
      </c>
      <c r="J1252" s="30" t="s">
        <v>282</v>
      </c>
      <c r="K1252" s="31" t="n">
        <v>273912</v>
      </c>
      <c r="L1252" s="32" t="n">
        <v>2023006150</v>
      </c>
      <c r="M1252" s="33"/>
      <c r="N1252" s="34" t="n">
        <v>0</v>
      </c>
      <c r="O1252" s="35" t="n">
        <v>0</v>
      </c>
      <c r="P1252" s="36" t="n">
        <v>0</v>
      </c>
      <c r="Q1252" s="37" t="n">
        <v>0</v>
      </c>
      <c r="R1252" s="38" t="n">
        <v>0</v>
      </c>
      <c r="S1252" s="39" t="n">
        <f aca="false">H1252</f>
        <v>800</v>
      </c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MG1252" s="0"/>
      <c r="AMH1252" s="0"/>
      <c r="AMI1252" s="0"/>
      <c r="AMJ1252" s="0"/>
    </row>
    <row r="1253" s="4" customFormat="true" ht="35.6" hidden="false" customHeight="false" outlineLevel="0" collapsed="false">
      <c r="A1253" s="23" t="s">
        <v>21</v>
      </c>
      <c r="B1253" s="23" t="n">
        <v>13994</v>
      </c>
      <c r="C1253" s="23" t="s">
        <v>238</v>
      </c>
      <c r="D1253" s="26" t="s">
        <v>281</v>
      </c>
      <c r="E1253" s="26" t="s">
        <v>258</v>
      </c>
      <c r="F1253" s="26" t="s">
        <v>255</v>
      </c>
      <c r="G1253" s="27" t="n">
        <v>45260</v>
      </c>
      <c r="H1253" s="28" t="n">
        <v>800</v>
      </c>
      <c r="I1253" s="29" t="s">
        <v>23</v>
      </c>
      <c r="J1253" s="30" t="s">
        <v>282</v>
      </c>
      <c r="K1253" s="31" t="n">
        <v>273912</v>
      </c>
      <c r="L1253" s="32" t="n">
        <v>2023006150</v>
      </c>
      <c r="M1253" s="33"/>
      <c r="N1253" s="34" t="n">
        <v>0</v>
      </c>
      <c r="O1253" s="35" t="n">
        <v>0</v>
      </c>
      <c r="P1253" s="36" t="n">
        <v>0</v>
      </c>
      <c r="Q1253" s="37" t="n">
        <v>0</v>
      </c>
      <c r="R1253" s="38" t="n">
        <v>0</v>
      </c>
      <c r="S1253" s="39" t="n">
        <f aca="false">H1253</f>
        <v>800</v>
      </c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MG1253" s="0"/>
      <c r="AMH1253" s="0"/>
      <c r="AMI1253" s="0"/>
      <c r="AMJ1253" s="0"/>
    </row>
    <row r="1254" s="4" customFormat="true" ht="35.6" hidden="false" customHeight="false" outlineLevel="0" collapsed="false">
      <c r="A1254" s="23" t="s">
        <v>21</v>
      </c>
      <c r="B1254" s="23" t="n">
        <v>13995</v>
      </c>
      <c r="C1254" s="23" t="s">
        <v>238</v>
      </c>
      <c r="D1254" s="26" t="s">
        <v>281</v>
      </c>
      <c r="E1254" s="26" t="s">
        <v>258</v>
      </c>
      <c r="F1254" s="26" t="s">
        <v>255</v>
      </c>
      <c r="G1254" s="27" t="n">
        <v>45260</v>
      </c>
      <c r="H1254" s="28" t="n">
        <v>800</v>
      </c>
      <c r="I1254" s="29" t="s">
        <v>23</v>
      </c>
      <c r="J1254" s="30" t="s">
        <v>282</v>
      </c>
      <c r="K1254" s="31" t="n">
        <v>273912</v>
      </c>
      <c r="L1254" s="32" t="n">
        <v>2023006150</v>
      </c>
      <c r="M1254" s="33"/>
      <c r="N1254" s="34" t="n">
        <v>0</v>
      </c>
      <c r="O1254" s="35" t="n">
        <v>0</v>
      </c>
      <c r="P1254" s="36" t="n">
        <v>0</v>
      </c>
      <c r="Q1254" s="37" t="n">
        <v>0</v>
      </c>
      <c r="R1254" s="38" t="n">
        <v>0</v>
      </c>
      <c r="S1254" s="39" t="n">
        <f aca="false">H1254</f>
        <v>800</v>
      </c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MG1254" s="0"/>
      <c r="AMH1254" s="0"/>
      <c r="AMI1254" s="0"/>
      <c r="AMJ1254" s="0"/>
    </row>
    <row r="1255" s="4" customFormat="true" ht="35.6" hidden="false" customHeight="false" outlineLevel="0" collapsed="false">
      <c r="A1255" s="23" t="s">
        <v>21</v>
      </c>
      <c r="B1255" s="23" t="n">
        <v>13996</v>
      </c>
      <c r="C1255" s="23" t="s">
        <v>238</v>
      </c>
      <c r="D1255" s="26" t="s">
        <v>281</v>
      </c>
      <c r="E1255" s="26" t="s">
        <v>258</v>
      </c>
      <c r="F1255" s="26" t="s">
        <v>255</v>
      </c>
      <c r="G1255" s="27" t="n">
        <v>45260</v>
      </c>
      <c r="H1255" s="28" t="n">
        <v>800</v>
      </c>
      <c r="I1255" s="29" t="s">
        <v>23</v>
      </c>
      <c r="J1255" s="30" t="s">
        <v>282</v>
      </c>
      <c r="K1255" s="31" t="n">
        <v>273912</v>
      </c>
      <c r="L1255" s="32" t="n">
        <v>2023006150</v>
      </c>
      <c r="M1255" s="33"/>
      <c r="N1255" s="34" t="n">
        <v>0</v>
      </c>
      <c r="O1255" s="35" t="n">
        <v>0</v>
      </c>
      <c r="P1255" s="36" t="n">
        <v>0</v>
      </c>
      <c r="Q1255" s="37" t="n">
        <v>0</v>
      </c>
      <c r="R1255" s="38" t="n">
        <v>0</v>
      </c>
      <c r="S1255" s="39" t="n">
        <f aca="false">H1255</f>
        <v>800</v>
      </c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MG1255" s="0"/>
      <c r="AMH1255" s="0"/>
      <c r="AMI1255" s="0"/>
      <c r="AMJ1255" s="0"/>
    </row>
    <row r="1256" s="4" customFormat="true" ht="35.6" hidden="false" customHeight="false" outlineLevel="0" collapsed="false">
      <c r="A1256" s="23" t="s">
        <v>21</v>
      </c>
      <c r="B1256" s="23" t="n">
        <v>13997</v>
      </c>
      <c r="C1256" s="23" t="s">
        <v>238</v>
      </c>
      <c r="D1256" s="26" t="s">
        <v>281</v>
      </c>
      <c r="E1256" s="26" t="s">
        <v>258</v>
      </c>
      <c r="F1256" s="26" t="s">
        <v>255</v>
      </c>
      <c r="G1256" s="27" t="n">
        <v>45260</v>
      </c>
      <c r="H1256" s="28" t="n">
        <v>800</v>
      </c>
      <c r="I1256" s="29" t="s">
        <v>23</v>
      </c>
      <c r="J1256" s="30" t="s">
        <v>282</v>
      </c>
      <c r="K1256" s="31" t="n">
        <v>273912</v>
      </c>
      <c r="L1256" s="32" t="n">
        <v>2023006150</v>
      </c>
      <c r="M1256" s="33"/>
      <c r="N1256" s="34" t="n">
        <v>0</v>
      </c>
      <c r="O1256" s="35" t="n">
        <v>0</v>
      </c>
      <c r="P1256" s="36" t="n">
        <v>0</v>
      </c>
      <c r="Q1256" s="37" t="n">
        <v>0</v>
      </c>
      <c r="R1256" s="38" t="n">
        <v>0</v>
      </c>
      <c r="S1256" s="39" t="n">
        <f aca="false">H1256</f>
        <v>800</v>
      </c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MG1256" s="0"/>
      <c r="AMH1256" s="0"/>
      <c r="AMI1256" s="0"/>
      <c r="AMJ1256" s="0"/>
    </row>
    <row r="1257" s="4" customFormat="true" ht="35.6" hidden="false" customHeight="false" outlineLevel="0" collapsed="false">
      <c r="A1257" s="23" t="s">
        <v>21</v>
      </c>
      <c r="B1257" s="23" t="n">
        <v>13998</v>
      </c>
      <c r="C1257" s="23" t="s">
        <v>238</v>
      </c>
      <c r="D1257" s="26" t="s">
        <v>281</v>
      </c>
      <c r="E1257" s="26" t="s">
        <v>258</v>
      </c>
      <c r="F1257" s="26" t="s">
        <v>255</v>
      </c>
      <c r="G1257" s="27" t="n">
        <v>45260</v>
      </c>
      <c r="H1257" s="28" t="n">
        <v>800</v>
      </c>
      <c r="I1257" s="29" t="s">
        <v>23</v>
      </c>
      <c r="J1257" s="30" t="s">
        <v>282</v>
      </c>
      <c r="K1257" s="31" t="n">
        <v>273912</v>
      </c>
      <c r="L1257" s="32" t="n">
        <v>2023006150</v>
      </c>
      <c r="M1257" s="33"/>
      <c r="N1257" s="34" t="n">
        <v>0</v>
      </c>
      <c r="O1257" s="35" t="n">
        <v>0</v>
      </c>
      <c r="P1257" s="36" t="n">
        <v>0</v>
      </c>
      <c r="Q1257" s="37" t="n">
        <v>0</v>
      </c>
      <c r="R1257" s="38" t="n">
        <v>0</v>
      </c>
      <c r="S1257" s="39" t="n">
        <f aca="false">H1257</f>
        <v>800</v>
      </c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MG1257" s="0"/>
      <c r="AMH1257" s="0"/>
      <c r="AMI1257" s="0"/>
      <c r="AMJ1257" s="0"/>
    </row>
    <row r="1258" s="4" customFormat="true" ht="46.85" hidden="false" customHeight="false" outlineLevel="0" collapsed="false">
      <c r="A1258" s="23" t="s">
        <v>21</v>
      </c>
      <c r="B1258" s="23" t="n">
        <v>13999</v>
      </c>
      <c r="C1258" s="23" t="s">
        <v>238</v>
      </c>
      <c r="D1258" s="26" t="s">
        <v>283</v>
      </c>
      <c r="E1258" s="26" t="s">
        <v>258</v>
      </c>
      <c r="F1258" s="26" t="s">
        <v>255</v>
      </c>
      <c r="G1258" s="27" t="n">
        <v>45260</v>
      </c>
      <c r="H1258" s="28" t="n">
        <v>5260.23</v>
      </c>
      <c r="I1258" s="29" t="s">
        <v>23</v>
      </c>
      <c r="J1258" s="30" t="s">
        <v>282</v>
      </c>
      <c r="K1258" s="31" t="n">
        <v>273912</v>
      </c>
      <c r="L1258" s="32" t="n">
        <v>2023006150</v>
      </c>
      <c r="M1258" s="33"/>
      <c r="N1258" s="34" t="n">
        <v>0</v>
      </c>
      <c r="O1258" s="35" t="n">
        <v>0</v>
      </c>
      <c r="P1258" s="36" t="n">
        <v>0</v>
      </c>
      <c r="Q1258" s="37" t="n">
        <v>0</v>
      </c>
      <c r="R1258" s="38" t="n">
        <v>0</v>
      </c>
      <c r="S1258" s="39" t="n">
        <f aca="false">H1258</f>
        <v>5260.23</v>
      </c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MG1258" s="0"/>
      <c r="AMH1258" s="0"/>
      <c r="AMI1258" s="0"/>
      <c r="AMJ1258" s="0"/>
    </row>
    <row r="1259" s="4" customFormat="true" ht="46.85" hidden="false" customHeight="false" outlineLevel="0" collapsed="false">
      <c r="A1259" s="23" t="s">
        <v>21</v>
      </c>
      <c r="B1259" s="23" t="n">
        <v>14000</v>
      </c>
      <c r="C1259" s="23" t="s">
        <v>238</v>
      </c>
      <c r="D1259" s="26" t="s">
        <v>284</v>
      </c>
      <c r="E1259" s="26" t="s">
        <v>258</v>
      </c>
      <c r="F1259" s="26" t="s">
        <v>255</v>
      </c>
      <c r="G1259" s="27" t="n">
        <v>45260</v>
      </c>
      <c r="H1259" s="28" t="n">
        <v>3070</v>
      </c>
      <c r="I1259" s="29" t="s">
        <v>23</v>
      </c>
      <c r="J1259" s="30" t="s">
        <v>282</v>
      </c>
      <c r="K1259" s="31" t="n">
        <v>273912</v>
      </c>
      <c r="L1259" s="32" t="n">
        <v>2023006150</v>
      </c>
      <c r="M1259" s="33"/>
      <c r="N1259" s="34" t="n">
        <v>0</v>
      </c>
      <c r="O1259" s="35" t="n">
        <v>0</v>
      </c>
      <c r="P1259" s="36" t="n">
        <v>0</v>
      </c>
      <c r="Q1259" s="37" t="n">
        <v>0</v>
      </c>
      <c r="R1259" s="38" t="n">
        <v>0</v>
      </c>
      <c r="S1259" s="39" t="n">
        <f aca="false">H1259</f>
        <v>3070</v>
      </c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MG1259" s="0"/>
      <c r="AMH1259" s="0"/>
      <c r="AMI1259" s="0"/>
      <c r="AMJ1259" s="0"/>
    </row>
    <row r="1260" s="4" customFormat="true" ht="46.85" hidden="false" customHeight="false" outlineLevel="0" collapsed="false">
      <c r="A1260" s="23" t="s">
        <v>21</v>
      </c>
      <c r="B1260" s="23" t="n">
        <v>14001</v>
      </c>
      <c r="C1260" s="23" t="s">
        <v>238</v>
      </c>
      <c r="D1260" s="26" t="s">
        <v>284</v>
      </c>
      <c r="E1260" s="26" t="s">
        <v>258</v>
      </c>
      <c r="F1260" s="26" t="s">
        <v>255</v>
      </c>
      <c r="G1260" s="27" t="n">
        <v>45260</v>
      </c>
      <c r="H1260" s="28" t="n">
        <v>3070</v>
      </c>
      <c r="I1260" s="29" t="s">
        <v>23</v>
      </c>
      <c r="J1260" s="30" t="s">
        <v>282</v>
      </c>
      <c r="K1260" s="31" t="n">
        <v>273912</v>
      </c>
      <c r="L1260" s="32" t="n">
        <v>2023006150</v>
      </c>
      <c r="M1260" s="33"/>
      <c r="N1260" s="34" t="n">
        <v>0</v>
      </c>
      <c r="O1260" s="35" t="n">
        <v>0</v>
      </c>
      <c r="P1260" s="36" t="n">
        <v>0</v>
      </c>
      <c r="Q1260" s="37" t="n">
        <v>0</v>
      </c>
      <c r="R1260" s="38" t="n">
        <v>0</v>
      </c>
      <c r="S1260" s="39" t="n">
        <f aca="false">H1260</f>
        <v>3070</v>
      </c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MG1260" s="0"/>
      <c r="AMH1260" s="0"/>
      <c r="AMI1260" s="0"/>
      <c r="AMJ1260" s="0"/>
    </row>
    <row r="1261" s="4" customFormat="true" ht="46.85" hidden="false" customHeight="false" outlineLevel="0" collapsed="false">
      <c r="A1261" s="23" t="s">
        <v>21</v>
      </c>
      <c r="B1261" s="23" t="n">
        <v>14002</v>
      </c>
      <c r="C1261" s="23" t="s">
        <v>238</v>
      </c>
      <c r="D1261" s="26" t="s">
        <v>284</v>
      </c>
      <c r="E1261" s="26" t="s">
        <v>258</v>
      </c>
      <c r="F1261" s="26" t="s">
        <v>255</v>
      </c>
      <c r="G1261" s="27" t="n">
        <v>45260</v>
      </c>
      <c r="H1261" s="28" t="n">
        <v>3070</v>
      </c>
      <c r="I1261" s="29" t="s">
        <v>23</v>
      </c>
      <c r="J1261" s="30" t="s">
        <v>282</v>
      </c>
      <c r="K1261" s="31" t="n">
        <v>273912</v>
      </c>
      <c r="L1261" s="32" t="n">
        <v>2023006150</v>
      </c>
      <c r="M1261" s="33"/>
      <c r="N1261" s="34" t="n">
        <v>0</v>
      </c>
      <c r="O1261" s="35" t="n">
        <v>0</v>
      </c>
      <c r="P1261" s="36" t="n">
        <v>0</v>
      </c>
      <c r="Q1261" s="37" t="n">
        <v>0</v>
      </c>
      <c r="R1261" s="38" t="n">
        <v>0</v>
      </c>
      <c r="S1261" s="39" t="n">
        <f aca="false">H1261</f>
        <v>3070</v>
      </c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MG1261" s="0"/>
      <c r="AMH1261" s="0"/>
      <c r="AMI1261" s="0"/>
      <c r="AMJ1261" s="0"/>
    </row>
    <row r="1262" s="4" customFormat="true" ht="46.85" hidden="false" customHeight="false" outlineLevel="0" collapsed="false">
      <c r="A1262" s="23" t="s">
        <v>21</v>
      </c>
      <c r="B1262" s="23" t="n">
        <v>14003</v>
      </c>
      <c r="C1262" s="23" t="s">
        <v>238</v>
      </c>
      <c r="D1262" s="26" t="s">
        <v>284</v>
      </c>
      <c r="E1262" s="26" t="s">
        <v>258</v>
      </c>
      <c r="F1262" s="26" t="s">
        <v>255</v>
      </c>
      <c r="G1262" s="27" t="n">
        <v>45260</v>
      </c>
      <c r="H1262" s="28" t="n">
        <v>3070</v>
      </c>
      <c r="I1262" s="29" t="s">
        <v>23</v>
      </c>
      <c r="J1262" s="30" t="s">
        <v>282</v>
      </c>
      <c r="K1262" s="31" t="n">
        <v>273912</v>
      </c>
      <c r="L1262" s="32" t="n">
        <v>2023006150</v>
      </c>
      <c r="M1262" s="33"/>
      <c r="N1262" s="34" t="n">
        <v>0</v>
      </c>
      <c r="O1262" s="35" t="n">
        <v>0</v>
      </c>
      <c r="P1262" s="36" t="n">
        <v>0</v>
      </c>
      <c r="Q1262" s="37" t="n">
        <v>0</v>
      </c>
      <c r="R1262" s="38" t="n">
        <v>0</v>
      </c>
      <c r="S1262" s="39" t="n">
        <f aca="false">H1262</f>
        <v>3070</v>
      </c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MG1262" s="0"/>
      <c r="AMH1262" s="0"/>
      <c r="AMI1262" s="0"/>
      <c r="AMJ1262" s="0"/>
    </row>
    <row r="1263" s="4" customFormat="true" ht="46.85" hidden="false" customHeight="false" outlineLevel="0" collapsed="false">
      <c r="A1263" s="23" t="s">
        <v>21</v>
      </c>
      <c r="B1263" s="23" t="n">
        <v>14004</v>
      </c>
      <c r="C1263" s="23" t="s">
        <v>238</v>
      </c>
      <c r="D1263" s="26" t="s">
        <v>284</v>
      </c>
      <c r="E1263" s="26" t="s">
        <v>258</v>
      </c>
      <c r="F1263" s="26" t="s">
        <v>255</v>
      </c>
      <c r="G1263" s="27" t="n">
        <v>45260</v>
      </c>
      <c r="H1263" s="28" t="n">
        <v>3070</v>
      </c>
      <c r="I1263" s="29" t="s">
        <v>23</v>
      </c>
      <c r="J1263" s="30" t="s">
        <v>282</v>
      </c>
      <c r="K1263" s="31" t="n">
        <v>273912</v>
      </c>
      <c r="L1263" s="32" t="n">
        <v>2023006150</v>
      </c>
      <c r="M1263" s="33"/>
      <c r="N1263" s="34" t="n">
        <v>0</v>
      </c>
      <c r="O1263" s="35" t="n">
        <v>0</v>
      </c>
      <c r="P1263" s="36" t="n">
        <v>0</v>
      </c>
      <c r="Q1263" s="37" t="n">
        <v>0</v>
      </c>
      <c r="R1263" s="38" t="n">
        <v>0</v>
      </c>
      <c r="S1263" s="39" t="n">
        <f aca="false">H1263</f>
        <v>3070</v>
      </c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MG1263" s="0"/>
      <c r="AMH1263" s="0"/>
      <c r="AMI1263" s="0"/>
      <c r="AMJ1263" s="0"/>
    </row>
    <row r="1264" s="4" customFormat="true" ht="58.1" hidden="false" customHeight="false" outlineLevel="0" collapsed="false">
      <c r="A1264" s="23" t="s">
        <v>21</v>
      </c>
      <c r="B1264" s="23" t="n">
        <v>14005</v>
      </c>
      <c r="C1264" s="23" t="s">
        <v>238</v>
      </c>
      <c r="D1264" s="26" t="s">
        <v>285</v>
      </c>
      <c r="E1264" s="26" t="s">
        <v>258</v>
      </c>
      <c r="F1264" s="26" t="s">
        <v>255</v>
      </c>
      <c r="G1264" s="27" t="n">
        <v>45260</v>
      </c>
      <c r="H1264" s="28" t="n">
        <v>3445</v>
      </c>
      <c r="I1264" s="29" t="s">
        <v>23</v>
      </c>
      <c r="J1264" s="30" t="s">
        <v>282</v>
      </c>
      <c r="K1264" s="31" t="n">
        <v>273912</v>
      </c>
      <c r="L1264" s="32" t="n">
        <v>2023006150</v>
      </c>
      <c r="M1264" s="33"/>
      <c r="N1264" s="34" t="n">
        <v>0</v>
      </c>
      <c r="O1264" s="35" t="n">
        <v>0</v>
      </c>
      <c r="P1264" s="36" t="n">
        <v>0</v>
      </c>
      <c r="Q1264" s="37" t="n">
        <v>0</v>
      </c>
      <c r="R1264" s="38" t="n">
        <v>0</v>
      </c>
      <c r="S1264" s="39" t="n">
        <f aca="false">H1264</f>
        <v>3445</v>
      </c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MG1264" s="0"/>
      <c r="AMH1264" s="0"/>
      <c r="AMI1264" s="0"/>
      <c r="AMJ1264" s="0"/>
    </row>
    <row r="1265" s="4" customFormat="true" ht="58.1" hidden="false" customHeight="false" outlineLevel="0" collapsed="false">
      <c r="A1265" s="23" t="s">
        <v>21</v>
      </c>
      <c r="B1265" s="23" t="n">
        <v>14006</v>
      </c>
      <c r="C1265" s="23" t="s">
        <v>238</v>
      </c>
      <c r="D1265" s="26" t="s">
        <v>285</v>
      </c>
      <c r="E1265" s="26" t="s">
        <v>258</v>
      </c>
      <c r="F1265" s="26" t="s">
        <v>255</v>
      </c>
      <c r="G1265" s="27" t="n">
        <v>45260</v>
      </c>
      <c r="H1265" s="28" t="n">
        <v>3445</v>
      </c>
      <c r="I1265" s="29" t="s">
        <v>23</v>
      </c>
      <c r="J1265" s="30" t="s">
        <v>282</v>
      </c>
      <c r="K1265" s="31" t="n">
        <v>273912</v>
      </c>
      <c r="L1265" s="32" t="n">
        <v>2023006150</v>
      </c>
      <c r="M1265" s="33"/>
      <c r="N1265" s="34" t="n">
        <v>0</v>
      </c>
      <c r="O1265" s="35" t="n">
        <v>0</v>
      </c>
      <c r="P1265" s="36" t="n">
        <v>0</v>
      </c>
      <c r="Q1265" s="37" t="n">
        <v>0</v>
      </c>
      <c r="R1265" s="38" t="n">
        <v>0</v>
      </c>
      <c r="S1265" s="39" t="n">
        <f aca="false">H1265</f>
        <v>3445</v>
      </c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MG1265" s="0"/>
      <c r="AMH1265" s="0"/>
      <c r="AMI1265" s="0"/>
      <c r="AMJ1265" s="0"/>
    </row>
    <row r="1266" s="4" customFormat="true" ht="58.1" hidden="false" customHeight="false" outlineLevel="0" collapsed="false">
      <c r="A1266" s="23" t="s">
        <v>21</v>
      </c>
      <c r="B1266" s="23" t="n">
        <v>14007</v>
      </c>
      <c r="C1266" s="23" t="s">
        <v>238</v>
      </c>
      <c r="D1266" s="26" t="s">
        <v>285</v>
      </c>
      <c r="E1266" s="26" t="s">
        <v>258</v>
      </c>
      <c r="F1266" s="26" t="s">
        <v>255</v>
      </c>
      <c r="G1266" s="27" t="n">
        <v>45260</v>
      </c>
      <c r="H1266" s="28" t="n">
        <v>3445</v>
      </c>
      <c r="I1266" s="29" t="s">
        <v>23</v>
      </c>
      <c r="J1266" s="30" t="s">
        <v>282</v>
      </c>
      <c r="K1266" s="31" t="n">
        <v>273912</v>
      </c>
      <c r="L1266" s="32" t="n">
        <v>2023006150</v>
      </c>
      <c r="M1266" s="33"/>
      <c r="N1266" s="34" t="n">
        <v>0</v>
      </c>
      <c r="O1266" s="35" t="n">
        <v>0</v>
      </c>
      <c r="P1266" s="36" t="n">
        <v>0</v>
      </c>
      <c r="Q1266" s="37" t="n">
        <v>0</v>
      </c>
      <c r="R1266" s="38" t="n">
        <v>0</v>
      </c>
      <c r="S1266" s="39" t="n">
        <f aca="false">H1266</f>
        <v>3445</v>
      </c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MG1266" s="0"/>
      <c r="AMH1266" s="0"/>
      <c r="AMI1266" s="0"/>
      <c r="AMJ1266" s="0"/>
    </row>
    <row r="1267" s="4" customFormat="true" ht="58.1" hidden="false" customHeight="false" outlineLevel="0" collapsed="false">
      <c r="A1267" s="23" t="s">
        <v>21</v>
      </c>
      <c r="B1267" s="23" t="n">
        <v>14008</v>
      </c>
      <c r="C1267" s="23" t="s">
        <v>238</v>
      </c>
      <c r="D1267" s="26" t="s">
        <v>285</v>
      </c>
      <c r="E1267" s="26" t="s">
        <v>258</v>
      </c>
      <c r="F1267" s="26" t="s">
        <v>255</v>
      </c>
      <c r="G1267" s="27" t="n">
        <v>45260</v>
      </c>
      <c r="H1267" s="28" t="n">
        <v>3445</v>
      </c>
      <c r="I1267" s="29" t="s">
        <v>23</v>
      </c>
      <c r="J1267" s="30" t="s">
        <v>282</v>
      </c>
      <c r="K1267" s="31" t="n">
        <v>273912</v>
      </c>
      <c r="L1267" s="32" t="n">
        <v>2023006150</v>
      </c>
      <c r="M1267" s="33"/>
      <c r="N1267" s="34" t="n">
        <v>0</v>
      </c>
      <c r="O1267" s="35" t="n">
        <v>0</v>
      </c>
      <c r="P1267" s="36" t="n">
        <v>0</v>
      </c>
      <c r="Q1267" s="37" t="n">
        <v>0</v>
      </c>
      <c r="R1267" s="38" t="n">
        <v>0</v>
      </c>
      <c r="S1267" s="39" t="n">
        <f aca="false">H1267</f>
        <v>3445</v>
      </c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MG1267" s="0"/>
      <c r="AMH1267" s="0"/>
      <c r="AMI1267" s="0"/>
      <c r="AMJ1267" s="0"/>
    </row>
    <row r="1268" s="4" customFormat="true" ht="58.1" hidden="false" customHeight="false" outlineLevel="0" collapsed="false">
      <c r="A1268" s="23" t="s">
        <v>21</v>
      </c>
      <c r="B1268" s="23" t="n">
        <v>14009</v>
      </c>
      <c r="C1268" s="23" t="s">
        <v>238</v>
      </c>
      <c r="D1268" s="26" t="s">
        <v>285</v>
      </c>
      <c r="E1268" s="26" t="s">
        <v>258</v>
      </c>
      <c r="F1268" s="26" t="s">
        <v>255</v>
      </c>
      <c r="G1268" s="27" t="n">
        <v>45260</v>
      </c>
      <c r="H1268" s="28" t="n">
        <v>3445</v>
      </c>
      <c r="I1268" s="29" t="s">
        <v>23</v>
      </c>
      <c r="J1268" s="30" t="s">
        <v>282</v>
      </c>
      <c r="K1268" s="31" t="n">
        <v>273912</v>
      </c>
      <c r="L1268" s="32" t="n">
        <v>2023006150</v>
      </c>
      <c r="M1268" s="33"/>
      <c r="N1268" s="34" t="n">
        <v>0</v>
      </c>
      <c r="O1268" s="35" t="n">
        <v>0</v>
      </c>
      <c r="P1268" s="36" t="n">
        <v>0</v>
      </c>
      <c r="Q1268" s="37" t="n">
        <v>0</v>
      </c>
      <c r="R1268" s="38" t="n">
        <v>0</v>
      </c>
      <c r="S1268" s="39" t="n">
        <f aca="false">H1268</f>
        <v>3445</v>
      </c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MG1268" s="0"/>
      <c r="AMH1268" s="0"/>
      <c r="AMI1268" s="0"/>
      <c r="AMJ1268" s="0"/>
    </row>
    <row r="1269" s="4" customFormat="true" ht="58.1" hidden="false" customHeight="false" outlineLevel="0" collapsed="false">
      <c r="A1269" s="23" t="s">
        <v>21</v>
      </c>
      <c r="B1269" s="23" t="n">
        <v>14010</v>
      </c>
      <c r="C1269" s="23" t="s">
        <v>238</v>
      </c>
      <c r="D1269" s="26" t="s">
        <v>285</v>
      </c>
      <c r="E1269" s="26" t="s">
        <v>258</v>
      </c>
      <c r="F1269" s="26" t="s">
        <v>255</v>
      </c>
      <c r="G1269" s="27" t="n">
        <v>45260</v>
      </c>
      <c r="H1269" s="28" t="n">
        <v>3445</v>
      </c>
      <c r="I1269" s="29" t="s">
        <v>23</v>
      </c>
      <c r="J1269" s="30" t="s">
        <v>282</v>
      </c>
      <c r="K1269" s="31" t="n">
        <v>273912</v>
      </c>
      <c r="L1269" s="32" t="n">
        <v>2023006150</v>
      </c>
      <c r="M1269" s="33"/>
      <c r="N1269" s="34" t="n">
        <v>0</v>
      </c>
      <c r="O1269" s="35" t="n">
        <v>0</v>
      </c>
      <c r="P1269" s="36" t="n">
        <v>0</v>
      </c>
      <c r="Q1269" s="37" t="n">
        <v>0</v>
      </c>
      <c r="R1269" s="38" t="n">
        <v>0</v>
      </c>
      <c r="S1269" s="39" t="n">
        <f aca="false">H1269</f>
        <v>3445</v>
      </c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MG1269" s="0"/>
      <c r="AMH1269" s="0"/>
      <c r="AMI1269" s="0"/>
      <c r="AMJ1269" s="0"/>
    </row>
    <row r="1270" s="4" customFormat="true" ht="58.1" hidden="false" customHeight="false" outlineLevel="0" collapsed="false">
      <c r="A1270" s="23" t="s">
        <v>21</v>
      </c>
      <c r="B1270" s="23" t="n">
        <v>14011</v>
      </c>
      <c r="C1270" s="23" t="s">
        <v>238</v>
      </c>
      <c r="D1270" s="26" t="s">
        <v>285</v>
      </c>
      <c r="E1270" s="26" t="s">
        <v>258</v>
      </c>
      <c r="F1270" s="26" t="s">
        <v>255</v>
      </c>
      <c r="G1270" s="27" t="n">
        <v>45260</v>
      </c>
      <c r="H1270" s="28" t="n">
        <v>3445</v>
      </c>
      <c r="I1270" s="29" t="s">
        <v>23</v>
      </c>
      <c r="J1270" s="30" t="s">
        <v>282</v>
      </c>
      <c r="K1270" s="31" t="n">
        <v>273912</v>
      </c>
      <c r="L1270" s="32" t="n">
        <v>2023006150</v>
      </c>
      <c r="M1270" s="33"/>
      <c r="N1270" s="34" t="n">
        <v>0</v>
      </c>
      <c r="O1270" s="35" t="n">
        <v>0</v>
      </c>
      <c r="P1270" s="36" t="n">
        <v>0</v>
      </c>
      <c r="Q1270" s="37" t="n">
        <v>0</v>
      </c>
      <c r="R1270" s="38" t="n">
        <v>0</v>
      </c>
      <c r="S1270" s="39" t="n">
        <f aca="false">H1270</f>
        <v>3445</v>
      </c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MG1270" s="0"/>
      <c r="AMH1270" s="0"/>
      <c r="AMI1270" s="0"/>
      <c r="AMJ1270" s="0"/>
    </row>
    <row r="1271" s="4" customFormat="true" ht="58.1" hidden="false" customHeight="false" outlineLevel="0" collapsed="false">
      <c r="A1271" s="23" t="s">
        <v>21</v>
      </c>
      <c r="B1271" s="23" t="n">
        <v>14012</v>
      </c>
      <c r="C1271" s="23" t="s">
        <v>238</v>
      </c>
      <c r="D1271" s="26" t="s">
        <v>285</v>
      </c>
      <c r="E1271" s="26" t="s">
        <v>258</v>
      </c>
      <c r="F1271" s="26" t="s">
        <v>255</v>
      </c>
      <c r="G1271" s="27" t="n">
        <v>45260</v>
      </c>
      <c r="H1271" s="28" t="n">
        <v>3445</v>
      </c>
      <c r="I1271" s="29" t="s">
        <v>23</v>
      </c>
      <c r="J1271" s="30" t="s">
        <v>282</v>
      </c>
      <c r="K1271" s="31" t="n">
        <v>273912</v>
      </c>
      <c r="L1271" s="32" t="n">
        <v>2023006150</v>
      </c>
      <c r="M1271" s="33"/>
      <c r="N1271" s="34" t="n">
        <v>0</v>
      </c>
      <c r="O1271" s="35" t="n">
        <v>0</v>
      </c>
      <c r="P1271" s="36" t="n">
        <v>0</v>
      </c>
      <c r="Q1271" s="37" t="n">
        <v>0</v>
      </c>
      <c r="R1271" s="38" t="n">
        <v>0</v>
      </c>
      <c r="S1271" s="39" t="n">
        <f aca="false">H1271</f>
        <v>3445</v>
      </c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MG1271" s="0"/>
      <c r="AMH1271" s="0"/>
      <c r="AMI1271" s="0"/>
      <c r="AMJ1271" s="0"/>
    </row>
    <row r="1272" s="4" customFormat="true" ht="58.1" hidden="false" customHeight="false" outlineLevel="0" collapsed="false">
      <c r="A1272" s="23" t="s">
        <v>21</v>
      </c>
      <c r="B1272" s="23" t="n">
        <v>14013</v>
      </c>
      <c r="C1272" s="23" t="s">
        <v>238</v>
      </c>
      <c r="D1272" s="26" t="s">
        <v>285</v>
      </c>
      <c r="E1272" s="26" t="s">
        <v>258</v>
      </c>
      <c r="F1272" s="26" t="s">
        <v>255</v>
      </c>
      <c r="G1272" s="27" t="n">
        <v>45260</v>
      </c>
      <c r="H1272" s="28" t="n">
        <v>3445</v>
      </c>
      <c r="I1272" s="29" t="s">
        <v>23</v>
      </c>
      <c r="J1272" s="30" t="s">
        <v>282</v>
      </c>
      <c r="K1272" s="31" t="n">
        <v>273912</v>
      </c>
      <c r="L1272" s="32" t="n">
        <v>2023006150</v>
      </c>
      <c r="M1272" s="33"/>
      <c r="N1272" s="34" t="n">
        <v>0</v>
      </c>
      <c r="O1272" s="35" t="n">
        <v>0</v>
      </c>
      <c r="P1272" s="36" t="n">
        <v>0</v>
      </c>
      <c r="Q1272" s="37" t="n">
        <v>0</v>
      </c>
      <c r="R1272" s="38" t="n">
        <v>0</v>
      </c>
      <c r="S1272" s="39" t="n">
        <f aca="false">H1272</f>
        <v>3445</v>
      </c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MG1272" s="0"/>
      <c r="AMH1272" s="0"/>
      <c r="AMI1272" s="0"/>
      <c r="AMJ1272" s="0"/>
    </row>
    <row r="1273" s="4" customFormat="true" ht="58.1" hidden="false" customHeight="false" outlineLevel="0" collapsed="false">
      <c r="A1273" s="23" t="s">
        <v>21</v>
      </c>
      <c r="B1273" s="23" t="n">
        <v>14014</v>
      </c>
      <c r="C1273" s="23" t="s">
        <v>238</v>
      </c>
      <c r="D1273" s="26" t="s">
        <v>285</v>
      </c>
      <c r="E1273" s="26" t="s">
        <v>258</v>
      </c>
      <c r="F1273" s="26" t="s">
        <v>255</v>
      </c>
      <c r="G1273" s="27" t="n">
        <v>45260</v>
      </c>
      <c r="H1273" s="28" t="n">
        <v>3445</v>
      </c>
      <c r="I1273" s="29" t="s">
        <v>23</v>
      </c>
      <c r="J1273" s="30" t="s">
        <v>282</v>
      </c>
      <c r="K1273" s="31" t="n">
        <v>273912</v>
      </c>
      <c r="L1273" s="32" t="n">
        <v>2023006150</v>
      </c>
      <c r="M1273" s="33"/>
      <c r="N1273" s="34" t="n">
        <v>0</v>
      </c>
      <c r="O1273" s="35" t="n">
        <v>0</v>
      </c>
      <c r="P1273" s="36" t="n">
        <v>0</v>
      </c>
      <c r="Q1273" s="37" t="n">
        <v>0</v>
      </c>
      <c r="R1273" s="38" t="n">
        <v>0</v>
      </c>
      <c r="S1273" s="39" t="n">
        <f aca="false">H1273</f>
        <v>3445</v>
      </c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MG1273" s="0"/>
      <c r="AMH1273" s="0"/>
      <c r="AMI1273" s="0"/>
      <c r="AMJ1273" s="0"/>
    </row>
    <row r="1274" s="4" customFormat="true" ht="58.1" hidden="false" customHeight="false" outlineLevel="0" collapsed="false">
      <c r="A1274" s="23" t="s">
        <v>21</v>
      </c>
      <c r="B1274" s="23" t="n">
        <v>14015</v>
      </c>
      <c r="C1274" s="23" t="s">
        <v>238</v>
      </c>
      <c r="D1274" s="26" t="s">
        <v>285</v>
      </c>
      <c r="E1274" s="26" t="s">
        <v>258</v>
      </c>
      <c r="F1274" s="26" t="s">
        <v>255</v>
      </c>
      <c r="G1274" s="27" t="n">
        <v>45260</v>
      </c>
      <c r="H1274" s="28" t="n">
        <v>3445</v>
      </c>
      <c r="I1274" s="29" t="s">
        <v>23</v>
      </c>
      <c r="J1274" s="30" t="s">
        <v>282</v>
      </c>
      <c r="K1274" s="31" t="n">
        <v>273912</v>
      </c>
      <c r="L1274" s="32" t="n">
        <v>2023006150</v>
      </c>
      <c r="M1274" s="33"/>
      <c r="N1274" s="34" t="n">
        <v>0</v>
      </c>
      <c r="O1274" s="35" t="n">
        <v>0</v>
      </c>
      <c r="P1274" s="36" t="n">
        <v>0</v>
      </c>
      <c r="Q1274" s="37" t="n">
        <v>0</v>
      </c>
      <c r="R1274" s="38" t="n">
        <v>0</v>
      </c>
      <c r="S1274" s="39" t="n">
        <f aca="false">H1274</f>
        <v>3445</v>
      </c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MG1274" s="0"/>
      <c r="AMH1274" s="0"/>
      <c r="AMI1274" s="0"/>
      <c r="AMJ1274" s="0"/>
    </row>
    <row r="1275" s="4" customFormat="true" ht="58.1" hidden="false" customHeight="false" outlineLevel="0" collapsed="false">
      <c r="A1275" s="23" t="s">
        <v>21</v>
      </c>
      <c r="B1275" s="23" t="n">
        <v>14016</v>
      </c>
      <c r="C1275" s="23" t="s">
        <v>238</v>
      </c>
      <c r="D1275" s="26" t="s">
        <v>285</v>
      </c>
      <c r="E1275" s="26" t="s">
        <v>258</v>
      </c>
      <c r="F1275" s="26" t="s">
        <v>255</v>
      </c>
      <c r="G1275" s="27" t="n">
        <v>45260</v>
      </c>
      <c r="H1275" s="28" t="n">
        <v>3445</v>
      </c>
      <c r="I1275" s="29" t="s">
        <v>23</v>
      </c>
      <c r="J1275" s="30" t="s">
        <v>282</v>
      </c>
      <c r="K1275" s="31" t="n">
        <v>273912</v>
      </c>
      <c r="L1275" s="32" t="n">
        <v>2023006150</v>
      </c>
      <c r="M1275" s="33"/>
      <c r="N1275" s="34" t="n">
        <v>0</v>
      </c>
      <c r="O1275" s="35" t="n">
        <v>0</v>
      </c>
      <c r="P1275" s="36" t="n">
        <v>0</v>
      </c>
      <c r="Q1275" s="37" t="n">
        <v>0</v>
      </c>
      <c r="R1275" s="38" t="n">
        <v>0</v>
      </c>
      <c r="S1275" s="39" t="n">
        <f aca="false">H1275</f>
        <v>3445</v>
      </c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MG1275" s="0"/>
      <c r="AMH1275" s="0"/>
      <c r="AMI1275" s="0"/>
      <c r="AMJ1275" s="0"/>
    </row>
    <row r="1276" s="4" customFormat="true" ht="58.1" hidden="false" customHeight="false" outlineLevel="0" collapsed="false">
      <c r="A1276" s="23" t="s">
        <v>21</v>
      </c>
      <c r="B1276" s="23" t="n">
        <v>14017</v>
      </c>
      <c r="C1276" s="23" t="s">
        <v>238</v>
      </c>
      <c r="D1276" s="26" t="s">
        <v>285</v>
      </c>
      <c r="E1276" s="26" t="s">
        <v>258</v>
      </c>
      <c r="F1276" s="26" t="s">
        <v>255</v>
      </c>
      <c r="G1276" s="27" t="n">
        <v>45260</v>
      </c>
      <c r="H1276" s="28" t="n">
        <v>3445</v>
      </c>
      <c r="I1276" s="29" t="s">
        <v>23</v>
      </c>
      <c r="J1276" s="30" t="s">
        <v>282</v>
      </c>
      <c r="K1276" s="31" t="n">
        <v>273912</v>
      </c>
      <c r="L1276" s="32" t="n">
        <v>2023006150</v>
      </c>
      <c r="M1276" s="33"/>
      <c r="N1276" s="34" t="n">
        <v>0</v>
      </c>
      <c r="O1276" s="35" t="n">
        <v>0</v>
      </c>
      <c r="P1276" s="36" t="n">
        <v>0</v>
      </c>
      <c r="Q1276" s="37" t="n">
        <v>0</v>
      </c>
      <c r="R1276" s="38" t="n">
        <v>0</v>
      </c>
      <c r="S1276" s="39" t="n">
        <f aca="false">H1276</f>
        <v>3445</v>
      </c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MG1276" s="0"/>
      <c r="AMH1276" s="0"/>
      <c r="AMI1276" s="0"/>
      <c r="AMJ1276" s="0"/>
    </row>
    <row r="1277" s="4" customFormat="true" ht="58.1" hidden="false" customHeight="false" outlineLevel="0" collapsed="false">
      <c r="A1277" s="23" t="s">
        <v>21</v>
      </c>
      <c r="B1277" s="23" t="n">
        <v>14018</v>
      </c>
      <c r="C1277" s="23" t="s">
        <v>238</v>
      </c>
      <c r="D1277" s="26" t="s">
        <v>285</v>
      </c>
      <c r="E1277" s="26" t="s">
        <v>258</v>
      </c>
      <c r="F1277" s="26" t="s">
        <v>255</v>
      </c>
      <c r="G1277" s="27" t="n">
        <v>45260</v>
      </c>
      <c r="H1277" s="28" t="n">
        <v>3445</v>
      </c>
      <c r="I1277" s="29" t="s">
        <v>23</v>
      </c>
      <c r="J1277" s="30" t="s">
        <v>282</v>
      </c>
      <c r="K1277" s="31" t="n">
        <v>273912</v>
      </c>
      <c r="L1277" s="32" t="n">
        <v>2023006150</v>
      </c>
      <c r="M1277" s="33"/>
      <c r="N1277" s="34" t="n">
        <v>0</v>
      </c>
      <c r="O1277" s="35" t="n">
        <v>0</v>
      </c>
      <c r="P1277" s="36" t="n">
        <v>0</v>
      </c>
      <c r="Q1277" s="37" t="n">
        <v>0</v>
      </c>
      <c r="R1277" s="38" t="n">
        <v>0</v>
      </c>
      <c r="S1277" s="39" t="n">
        <f aca="false">H1277</f>
        <v>3445</v>
      </c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MG1277" s="0"/>
      <c r="AMH1277" s="0"/>
      <c r="AMI1277" s="0"/>
      <c r="AMJ1277" s="0"/>
    </row>
    <row r="1278" s="4" customFormat="true" ht="58.1" hidden="false" customHeight="false" outlineLevel="0" collapsed="false">
      <c r="A1278" s="23" t="s">
        <v>21</v>
      </c>
      <c r="B1278" s="23" t="n">
        <v>14019</v>
      </c>
      <c r="C1278" s="23" t="s">
        <v>238</v>
      </c>
      <c r="D1278" s="26" t="s">
        <v>285</v>
      </c>
      <c r="E1278" s="26" t="s">
        <v>258</v>
      </c>
      <c r="F1278" s="26" t="s">
        <v>255</v>
      </c>
      <c r="G1278" s="27" t="n">
        <v>45260</v>
      </c>
      <c r="H1278" s="28" t="n">
        <v>3445</v>
      </c>
      <c r="I1278" s="29" t="s">
        <v>23</v>
      </c>
      <c r="J1278" s="30" t="s">
        <v>282</v>
      </c>
      <c r="K1278" s="31" t="n">
        <v>273912</v>
      </c>
      <c r="L1278" s="32" t="n">
        <v>2023006150</v>
      </c>
      <c r="M1278" s="33"/>
      <c r="N1278" s="34" t="n">
        <v>0</v>
      </c>
      <c r="O1278" s="35" t="n">
        <v>0</v>
      </c>
      <c r="P1278" s="36" t="n">
        <v>0</v>
      </c>
      <c r="Q1278" s="37" t="n">
        <v>0</v>
      </c>
      <c r="R1278" s="38" t="n">
        <v>0</v>
      </c>
      <c r="S1278" s="39" t="n">
        <f aca="false">H1278</f>
        <v>3445</v>
      </c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MG1278" s="0"/>
      <c r="AMH1278" s="0"/>
      <c r="AMI1278" s="0"/>
      <c r="AMJ1278" s="0"/>
    </row>
    <row r="1279" s="4" customFormat="true" ht="58.1" hidden="false" customHeight="false" outlineLevel="0" collapsed="false">
      <c r="A1279" s="23" t="s">
        <v>21</v>
      </c>
      <c r="B1279" s="23" t="n">
        <v>14020</v>
      </c>
      <c r="C1279" s="23" t="s">
        <v>238</v>
      </c>
      <c r="D1279" s="26" t="s">
        <v>285</v>
      </c>
      <c r="E1279" s="26" t="s">
        <v>258</v>
      </c>
      <c r="F1279" s="26" t="s">
        <v>255</v>
      </c>
      <c r="G1279" s="27" t="n">
        <v>45260</v>
      </c>
      <c r="H1279" s="28" t="n">
        <v>3445</v>
      </c>
      <c r="I1279" s="29" t="s">
        <v>23</v>
      </c>
      <c r="J1279" s="30" t="s">
        <v>282</v>
      </c>
      <c r="K1279" s="31" t="n">
        <v>273912</v>
      </c>
      <c r="L1279" s="32" t="n">
        <v>2023006150</v>
      </c>
      <c r="M1279" s="33"/>
      <c r="N1279" s="34" t="n">
        <v>0</v>
      </c>
      <c r="O1279" s="35" t="n">
        <v>0</v>
      </c>
      <c r="P1279" s="36" t="n">
        <v>0</v>
      </c>
      <c r="Q1279" s="37" t="n">
        <v>0</v>
      </c>
      <c r="R1279" s="38" t="n">
        <v>0</v>
      </c>
      <c r="S1279" s="39" t="n">
        <f aca="false">H1279</f>
        <v>3445</v>
      </c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MG1279" s="0"/>
      <c r="AMH1279" s="0"/>
      <c r="AMI1279" s="0"/>
      <c r="AMJ1279" s="0"/>
    </row>
    <row r="1280" s="4" customFormat="true" ht="58.1" hidden="false" customHeight="false" outlineLevel="0" collapsed="false">
      <c r="A1280" s="23" t="s">
        <v>21</v>
      </c>
      <c r="B1280" s="23" t="n">
        <v>14021</v>
      </c>
      <c r="C1280" s="23" t="s">
        <v>238</v>
      </c>
      <c r="D1280" s="26" t="s">
        <v>285</v>
      </c>
      <c r="E1280" s="26" t="s">
        <v>258</v>
      </c>
      <c r="F1280" s="26" t="s">
        <v>255</v>
      </c>
      <c r="G1280" s="27" t="n">
        <v>45260</v>
      </c>
      <c r="H1280" s="28" t="n">
        <v>3445</v>
      </c>
      <c r="I1280" s="29" t="s">
        <v>23</v>
      </c>
      <c r="J1280" s="30" t="s">
        <v>282</v>
      </c>
      <c r="K1280" s="31" t="n">
        <v>273912</v>
      </c>
      <c r="L1280" s="32" t="n">
        <v>2023006150</v>
      </c>
      <c r="M1280" s="33"/>
      <c r="N1280" s="34" t="n">
        <v>0</v>
      </c>
      <c r="O1280" s="35" t="n">
        <v>0</v>
      </c>
      <c r="P1280" s="36" t="n">
        <v>0</v>
      </c>
      <c r="Q1280" s="37" t="n">
        <v>0</v>
      </c>
      <c r="R1280" s="38" t="n">
        <v>0</v>
      </c>
      <c r="S1280" s="39" t="n">
        <f aca="false">H1280</f>
        <v>3445</v>
      </c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MG1280" s="0"/>
      <c r="AMH1280" s="0"/>
      <c r="AMI1280" s="0"/>
      <c r="AMJ1280" s="0"/>
    </row>
    <row r="1281" s="4" customFormat="true" ht="58.1" hidden="false" customHeight="false" outlineLevel="0" collapsed="false">
      <c r="A1281" s="23" t="s">
        <v>21</v>
      </c>
      <c r="B1281" s="23" t="n">
        <v>14022</v>
      </c>
      <c r="C1281" s="23" t="s">
        <v>238</v>
      </c>
      <c r="D1281" s="26" t="s">
        <v>285</v>
      </c>
      <c r="E1281" s="26" t="s">
        <v>258</v>
      </c>
      <c r="F1281" s="26" t="s">
        <v>255</v>
      </c>
      <c r="G1281" s="27" t="n">
        <v>45260</v>
      </c>
      <c r="H1281" s="28" t="n">
        <v>3445</v>
      </c>
      <c r="I1281" s="29" t="s">
        <v>23</v>
      </c>
      <c r="J1281" s="30" t="s">
        <v>282</v>
      </c>
      <c r="K1281" s="31" t="n">
        <v>273912</v>
      </c>
      <c r="L1281" s="32" t="n">
        <v>2023006150</v>
      </c>
      <c r="M1281" s="33"/>
      <c r="N1281" s="34" t="n">
        <v>0</v>
      </c>
      <c r="O1281" s="35" t="n">
        <v>0</v>
      </c>
      <c r="P1281" s="36" t="n">
        <v>0</v>
      </c>
      <c r="Q1281" s="37" t="n">
        <v>0</v>
      </c>
      <c r="R1281" s="38" t="n">
        <v>0</v>
      </c>
      <c r="S1281" s="39" t="n">
        <f aca="false">H1281</f>
        <v>3445</v>
      </c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MG1281" s="0"/>
      <c r="AMH1281" s="0"/>
      <c r="AMI1281" s="0"/>
      <c r="AMJ1281" s="0"/>
    </row>
    <row r="1282" s="4" customFormat="true" ht="58.1" hidden="false" customHeight="false" outlineLevel="0" collapsed="false">
      <c r="A1282" s="23" t="s">
        <v>21</v>
      </c>
      <c r="B1282" s="23" t="n">
        <v>14023</v>
      </c>
      <c r="C1282" s="23" t="s">
        <v>238</v>
      </c>
      <c r="D1282" s="26" t="s">
        <v>285</v>
      </c>
      <c r="E1282" s="26" t="s">
        <v>258</v>
      </c>
      <c r="F1282" s="26" t="s">
        <v>255</v>
      </c>
      <c r="G1282" s="27" t="n">
        <v>45260</v>
      </c>
      <c r="H1282" s="28" t="n">
        <v>3445</v>
      </c>
      <c r="I1282" s="29" t="s">
        <v>23</v>
      </c>
      <c r="J1282" s="30" t="s">
        <v>282</v>
      </c>
      <c r="K1282" s="31" t="n">
        <v>273912</v>
      </c>
      <c r="L1282" s="32" t="n">
        <v>2023006150</v>
      </c>
      <c r="M1282" s="33"/>
      <c r="N1282" s="34" t="n">
        <v>0</v>
      </c>
      <c r="O1282" s="35" t="n">
        <v>0</v>
      </c>
      <c r="P1282" s="36" t="n">
        <v>0</v>
      </c>
      <c r="Q1282" s="37" t="n">
        <v>0</v>
      </c>
      <c r="R1282" s="38" t="n">
        <v>0</v>
      </c>
      <c r="S1282" s="39" t="n">
        <f aca="false">H1282</f>
        <v>3445</v>
      </c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MG1282" s="0"/>
      <c r="AMH1282" s="0"/>
      <c r="AMI1282" s="0"/>
      <c r="AMJ1282" s="0"/>
    </row>
    <row r="1283" s="4" customFormat="true" ht="58.1" hidden="false" customHeight="false" outlineLevel="0" collapsed="false">
      <c r="A1283" s="23" t="s">
        <v>21</v>
      </c>
      <c r="B1283" s="23" t="n">
        <v>14024</v>
      </c>
      <c r="C1283" s="23" t="s">
        <v>238</v>
      </c>
      <c r="D1283" s="26" t="s">
        <v>285</v>
      </c>
      <c r="E1283" s="26" t="s">
        <v>258</v>
      </c>
      <c r="F1283" s="26" t="s">
        <v>255</v>
      </c>
      <c r="G1283" s="27" t="n">
        <v>45260</v>
      </c>
      <c r="H1283" s="28" t="n">
        <v>3445</v>
      </c>
      <c r="I1283" s="29" t="s">
        <v>23</v>
      </c>
      <c r="J1283" s="30" t="s">
        <v>282</v>
      </c>
      <c r="K1283" s="31" t="n">
        <v>273912</v>
      </c>
      <c r="L1283" s="32" t="n">
        <v>2023006150</v>
      </c>
      <c r="M1283" s="33"/>
      <c r="N1283" s="34" t="n">
        <v>0</v>
      </c>
      <c r="O1283" s="35" t="n">
        <v>0</v>
      </c>
      <c r="P1283" s="36" t="n">
        <v>0</v>
      </c>
      <c r="Q1283" s="37" t="n">
        <v>0</v>
      </c>
      <c r="R1283" s="38" t="n">
        <v>0</v>
      </c>
      <c r="S1283" s="39" t="n">
        <f aca="false">H1283</f>
        <v>3445</v>
      </c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MG1283" s="0"/>
      <c r="AMH1283" s="0"/>
      <c r="AMI1283" s="0"/>
      <c r="AMJ1283" s="0"/>
    </row>
    <row r="1284" s="4" customFormat="true" ht="58.1" hidden="false" customHeight="false" outlineLevel="0" collapsed="false">
      <c r="A1284" s="23" t="s">
        <v>21</v>
      </c>
      <c r="B1284" s="23" t="n">
        <v>14025</v>
      </c>
      <c r="C1284" s="23" t="s">
        <v>238</v>
      </c>
      <c r="D1284" s="26" t="s">
        <v>285</v>
      </c>
      <c r="E1284" s="26" t="s">
        <v>258</v>
      </c>
      <c r="F1284" s="26" t="s">
        <v>255</v>
      </c>
      <c r="G1284" s="27" t="n">
        <v>45260</v>
      </c>
      <c r="H1284" s="28" t="n">
        <v>3445</v>
      </c>
      <c r="I1284" s="29" t="s">
        <v>23</v>
      </c>
      <c r="J1284" s="30" t="s">
        <v>282</v>
      </c>
      <c r="K1284" s="31" t="n">
        <v>273912</v>
      </c>
      <c r="L1284" s="32" t="n">
        <v>2023006150</v>
      </c>
      <c r="M1284" s="33"/>
      <c r="N1284" s="34" t="n">
        <v>0</v>
      </c>
      <c r="O1284" s="35" t="n">
        <v>0</v>
      </c>
      <c r="P1284" s="36" t="n">
        <v>0</v>
      </c>
      <c r="Q1284" s="37" t="n">
        <v>0</v>
      </c>
      <c r="R1284" s="38" t="n">
        <v>0</v>
      </c>
      <c r="S1284" s="39" t="n">
        <f aca="false">H1284</f>
        <v>3445</v>
      </c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MG1284" s="0"/>
      <c r="AMH1284" s="0"/>
      <c r="AMI1284" s="0"/>
      <c r="AMJ1284" s="0"/>
    </row>
    <row r="1285" s="4" customFormat="true" ht="58.1" hidden="false" customHeight="true" outlineLevel="0" collapsed="false">
      <c r="A1285" s="42"/>
      <c r="B1285" s="42"/>
      <c r="C1285" s="42"/>
      <c r="D1285" s="43" t="s">
        <v>286</v>
      </c>
      <c r="E1285" s="44"/>
      <c r="F1285" s="44"/>
      <c r="G1285" s="44"/>
      <c r="H1285" s="45"/>
      <c r="I1285" s="44"/>
      <c r="J1285" s="44"/>
      <c r="K1285" s="44"/>
      <c r="L1285" s="44"/>
      <c r="M1285" s="44"/>
      <c r="N1285" s="44"/>
      <c r="O1285" s="44"/>
      <c r="P1285" s="44"/>
      <c r="Q1285" s="44"/>
      <c r="R1285" s="46"/>
      <c r="S1285" s="47" t="n">
        <f aca="false">SUM(S5:S1284)</f>
        <v>1523042.54830595</v>
      </c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MG1285" s="0"/>
      <c r="AMH1285" s="0"/>
      <c r="AMI1285" s="0"/>
      <c r="AMJ1285" s="0"/>
    </row>
    <row r="1286" s="4" customFormat="true" ht="41.25" hidden="false" customHeight="true" outlineLevel="0" collapsed="false">
      <c r="A1286" s="23" t="s">
        <v>287</v>
      </c>
      <c r="B1286" s="24" t="n">
        <v>10290</v>
      </c>
      <c r="C1286" s="25" t="n">
        <f aca="false">VLOOKUP(B1286,[1]Planilha8!$X$4:$Y$6629,2,0)</f>
        <v>2041892</v>
      </c>
      <c r="D1286" s="26" t="s">
        <v>288</v>
      </c>
      <c r="E1286" s="26" t="str">
        <f aca="false">VLOOKUP(B1286,[1]Planilha8!$X$4:$Z$6629,3,0)</f>
        <v>CENTRO CIRÚRGICO</v>
      </c>
      <c r="F1286" s="26" t="str">
        <f aca="false">VLOOKUP(B1286,[1]Planilha8!$X$4:$AD$6629,7,0)</f>
        <v>BOM</v>
      </c>
      <c r="G1286" s="27" t="n">
        <v>41830</v>
      </c>
      <c r="H1286" s="28" t="n">
        <v>10374.44</v>
      </c>
      <c r="I1286" s="29" t="s">
        <v>23</v>
      </c>
      <c r="J1286" s="30" t="s">
        <v>289</v>
      </c>
      <c r="K1286" s="31" t="n">
        <v>27725</v>
      </c>
      <c r="L1286" s="32" t="n">
        <v>2014002564</v>
      </c>
      <c r="M1286" s="33" t="n">
        <v>43465</v>
      </c>
      <c r="N1286" s="34" t="n">
        <v>7639.58383333334</v>
      </c>
      <c r="O1286" s="35" t="n">
        <v>0.25</v>
      </c>
      <c r="P1286" s="36" t="n">
        <v>0.0208333333333333</v>
      </c>
      <c r="Q1286" s="37" t="n">
        <v>216.134166666667</v>
      </c>
      <c r="R1286" s="38" t="n">
        <v>7855.718</v>
      </c>
      <c r="S1286" s="39" t="n">
        <v>2518.722</v>
      </c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MG1286" s="0"/>
      <c r="AMH1286" s="0"/>
      <c r="AMI1286" s="0"/>
      <c r="AMJ1286" s="0"/>
    </row>
    <row r="1287" s="4" customFormat="true" ht="41.25" hidden="false" customHeight="true" outlineLevel="0" collapsed="false">
      <c r="A1287" s="23" t="s">
        <v>287</v>
      </c>
      <c r="B1287" s="24" t="n">
        <v>10291</v>
      </c>
      <c r="C1287" s="25" t="n">
        <f aca="false">VLOOKUP(B1287,[1]Planilha8!$X$4:$Y$6629,2,0)</f>
        <v>2041893</v>
      </c>
      <c r="D1287" s="26" t="s">
        <v>290</v>
      </c>
      <c r="E1287" s="26" t="str">
        <f aca="false">VLOOKUP(B1287,[1]Planilha8!$X$4:$Z$6629,3,0)</f>
        <v>CENTRO CIRÚRGICO</v>
      </c>
      <c r="F1287" s="26" t="str">
        <f aca="false">VLOOKUP(B1287,[1]Planilha8!$X$4:$AD$6629,7,0)</f>
        <v>BOM</v>
      </c>
      <c r="G1287" s="27" t="n">
        <v>41830</v>
      </c>
      <c r="H1287" s="28" t="n">
        <v>6122.57</v>
      </c>
      <c r="I1287" s="29" t="s">
        <v>23</v>
      </c>
      <c r="J1287" s="30" t="s">
        <v>289</v>
      </c>
      <c r="K1287" s="31" t="n">
        <v>27726</v>
      </c>
      <c r="L1287" s="32" t="n">
        <v>2014002564</v>
      </c>
      <c r="M1287" s="33" t="n">
        <v>43465</v>
      </c>
      <c r="N1287" s="34" t="n">
        <v>4438.88795833333</v>
      </c>
      <c r="O1287" s="35" t="n">
        <v>0.25</v>
      </c>
      <c r="P1287" s="36" t="n">
        <v>0.0208333333333333</v>
      </c>
      <c r="Q1287" s="37" t="n">
        <v>127.553541666667</v>
      </c>
      <c r="R1287" s="38" t="n">
        <v>4566.4415</v>
      </c>
      <c r="S1287" s="39" t="n">
        <v>1556.1285</v>
      </c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MG1287" s="0"/>
      <c r="AMH1287" s="0"/>
      <c r="AMI1287" s="0"/>
      <c r="AMJ1287" s="0"/>
    </row>
    <row r="1288" s="4" customFormat="true" ht="41.25" hidden="false" customHeight="true" outlineLevel="0" collapsed="false">
      <c r="A1288" s="23" t="s">
        <v>287</v>
      </c>
      <c r="B1288" s="24" t="n">
        <v>10292</v>
      </c>
      <c r="C1288" s="25" t="n">
        <f aca="false">VLOOKUP(B1288,[1]Planilha8!$X$4:$Y$6629,2,0)</f>
        <v>2041891</v>
      </c>
      <c r="D1288" s="26" t="s">
        <v>291</v>
      </c>
      <c r="E1288" s="26" t="str">
        <f aca="false">VLOOKUP(B1288,[1]Planilha8!$X$4:$Z$6629,3,0)</f>
        <v>AMBULATÓRIO</v>
      </c>
      <c r="F1288" s="26" t="str">
        <f aca="false">VLOOKUP(B1288,[1]Planilha8!$X$4:$AD$6629,7,0)</f>
        <v>BOM</v>
      </c>
      <c r="G1288" s="27" t="n">
        <v>41830</v>
      </c>
      <c r="H1288" s="28" t="n">
        <v>1800</v>
      </c>
      <c r="I1288" s="29" t="s">
        <v>23</v>
      </c>
      <c r="J1288" s="30" t="s">
        <v>292</v>
      </c>
      <c r="K1288" s="31" t="n">
        <v>641</v>
      </c>
      <c r="L1288" s="32" t="n">
        <v>2014002564</v>
      </c>
      <c r="M1288" s="33" t="n">
        <v>43465</v>
      </c>
      <c r="N1288" s="34" t="n">
        <v>855</v>
      </c>
      <c r="O1288" s="35" t="n">
        <v>0.25</v>
      </c>
      <c r="P1288" s="36" t="n">
        <v>0.0208333333333333</v>
      </c>
      <c r="Q1288" s="37" t="n">
        <v>37.5</v>
      </c>
      <c r="R1288" s="38" t="n">
        <v>892.5</v>
      </c>
      <c r="S1288" s="39" t="n">
        <v>907.5</v>
      </c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MG1288" s="0"/>
      <c r="AMH1288" s="0"/>
      <c r="AMI1288" s="0"/>
      <c r="AMJ1288" s="0"/>
    </row>
    <row r="1289" s="4" customFormat="true" ht="41.25" hidden="false" customHeight="true" outlineLevel="0" collapsed="false">
      <c r="A1289" s="23" t="s">
        <v>287</v>
      </c>
      <c r="B1289" s="24" t="n">
        <v>10309</v>
      </c>
      <c r="C1289" s="25" t="n">
        <f aca="false">VLOOKUP(B1289,[1]Planilha8!$X$4:$Y$6629,2,0)</f>
        <v>2041912</v>
      </c>
      <c r="D1289" s="26" t="s">
        <v>293</v>
      </c>
      <c r="E1289" s="26" t="str">
        <f aca="false">VLOOKUP(B1289,[1]Planilha8!$X$4:$Z$6629,3,0)</f>
        <v>CENTRO CIRÚRGICO</v>
      </c>
      <c r="F1289" s="26" t="str">
        <f aca="false">VLOOKUP(B1289,[1]Planilha8!$X$4:$AD$6629,7,0)</f>
        <v>BOM</v>
      </c>
      <c r="G1289" s="27" t="n">
        <v>41873</v>
      </c>
      <c r="H1289" s="28" t="n">
        <v>537</v>
      </c>
      <c r="I1289" s="29" t="s">
        <v>23</v>
      </c>
      <c r="J1289" s="30" t="s">
        <v>73</v>
      </c>
      <c r="K1289" s="31" t="n">
        <v>296704</v>
      </c>
      <c r="L1289" s="32" t="n">
        <v>2014002564</v>
      </c>
      <c r="M1289" s="33" t="n">
        <v>43465</v>
      </c>
      <c r="N1289" s="34" t="n">
        <v>368.733333333333</v>
      </c>
      <c r="O1289" s="35" t="n">
        <v>0.2</v>
      </c>
      <c r="P1289" s="36" t="n">
        <v>0.0166666666666667</v>
      </c>
      <c r="Q1289" s="37" t="n">
        <v>8.95</v>
      </c>
      <c r="R1289" s="38" t="n">
        <v>377.683333333333</v>
      </c>
      <c r="S1289" s="39" t="n">
        <v>159.316666666667</v>
      </c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MG1289" s="0"/>
      <c r="AMH1289" s="0"/>
      <c r="AMI1289" s="0"/>
      <c r="AMJ1289" s="0"/>
    </row>
    <row r="1290" s="4" customFormat="true" ht="41.25" hidden="false" customHeight="true" outlineLevel="0" collapsed="false">
      <c r="A1290" s="23" t="s">
        <v>287</v>
      </c>
      <c r="B1290" s="24" t="n">
        <v>10310</v>
      </c>
      <c r="C1290" s="25" t="n">
        <f aca="false">VLOOKUP(B1290,[1]Planilha8!$X$4:$Y$6629,2,0)</f>
        <v>2041913</v>
      </c>
      <c r="D1290" s="26" t="s">
        <v>294</v>
      </c>
      <c r="E1290" s="26" t="str">
        <f aca="false">VLOOKUP(B1290,[1]Planilha8!$X$4:$Z$6629,3,0)</f>
        <v>CENTRAL DE MATERIAL E ESTERILIZAÇÃO</v>
      </c>
      <c r="F1290" s="26" t="str">
        <f aca="false">VLOOKUP(B1290,[1]Planilha8!$X$4:$AD$6629,7,0)</f>
        <v>BOM</v>
      </c>
      <c r="G1290" s="27" t="n">
        <v>41883</v>
      </c>
      <c r="H1290" s="28" t="n">
        <v>3650</v>
      </c>
      <c r="I1290" s="29" t="s">
        <v>23</v>
      </c>
      <c r="J1290" s="30" t="s">
        <v>295</v>
      </c>
      <c r="K1290" s="31" t="n">
        <v>320</v>
      </c>
      <c r="L1290" s="32" t="n">
        <v>2014002564</v>
      </c>
      <c r="M1290" s="33" t="n">
        <v>43465</v>
      </c>
      <c r="N1290" s="34" t="n">
        <v>1866.45833333333</v>
      </c>
      <c r="O1290" s="35" t="n">
        <v>0.25</v>
      </c>
      <c r="P1290" s="36" t="n">
        <v>0.0208333333333333</v>
      </c>
      <c r="Q1290" s="37" t="n">
        <v>76.0416666666667</v>
      </c>
      <c r="R1290" s="38" t="n">
        <v>1942.5</v>
      </c>
      <c r="S1290" s="39" t="n">
        <v>1707.5</v>
      </c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MG1290" s="0"/>
      <c r="AMH1290" s="0"/>
      <c r="AMI1290" s="0"/>
      <c r="AMJ1290" s="0"/>
    </row>
    <row r="1291" s="4" customFormat="true" ht="41.25" hidden="false" customHeight="true" outlineLevel="0" collapsed="false">
      <c r="A1291" s="23" t="s">
        <v>287</v>
      </c>
      <c r="B1291" s="24" t="n">
        <v>10311</v>
      </c>
      <c r="C1291" s="25" t="n">
        <f aca="false">VLOOKUP(B1291,[1]Planilha8!$X$4:$Y$6629,2,0)</f>
        <v>2041914</v>
      </c>
      <c r="D1291" s="26" t="s">
        <v>294</v>
      </c>
      <c r="E1291" s="26" t="str">
        <f aca="false">VLOOKUP(B1291,[1]Planilha8!$X$4:$Z$6629,3,0)</f>
        <v>CENTRAL DE MATERIAL E ESTERILIZAÇÃO</v>
      </c>
      <c r="F1291" s="26" t="str">
        <f aca="false">VLOOKUP(B1291,[1]Planilha8!$X$4:$AD$6629,7,0)</f>
        <v>BOM</v>
      </c>
      <c r="G1291" s="27" t="n">
        <v>41883</v>
      </c>
      <c r="H1291" s="28" t="n">
        <v>3650</v>
      </c>
      <c r="I1291" s="29" t="s">
        <v>23</v>
      </c>
      <c r="J1291" s="30" t="s">
        <v>295</v>
      </c>
      <c r="K1291" s="31" t="n">
        <v>320</v>
      </c>
      <c r="L1291" s="32" t="n">
        <v>2014002564</v>
      </c>
      <c r="M1291" s="33" t="n">
        <v>43465</v>
      </c>
      <c r="N1291" s="34" t="n">
        <v>1866.45833333333</v>
      </c>
      <c r="O1291" s="35" t="n">
        <v>0.25</v>
      </c>
      <c r="P1291" s="36" t="n">
        <v>0.0208333333333333</v>
      </c>
      <c r="Q1291" s="37" t="n">
        <v>76.0416666666667</v>
      </c>
      <c r="R1291" s="38" t="n">
        <v>1942.5</v>
      </c>
      <c r="S1291" s="39" t="n">
        <v>1707.5</v>
      </c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MG1291" s="0"/>
      <c r="AMH1291" s="0"/>
      <c r="AMI1291" s="0"/>
      <c r="AMJ1291" s="0"/>
    </row>
    <row r="1292" s="4" customFormat="true" ht="41.25" hidden="false" customHeight="true" outlineLevel="0" collapsed="false">
      <c r="A1292" s="23" t="s">
        <v>287</v>
      </c>
      <c r="B1292" s="24" t="n">
        <v>10312</v>
      </c>
      <c r="C1292" s="25" t="n">
        <f aca="false">VLOOKUP(B1292,[1]Planilha8!$X$4:$Y$6629,2,0)</f>
        <v>2041915</v>
      </c>
      <c r="D1292" s="26" t="s">
        <v>296</v>
      </c>
      <c r="E1292" s="26" t="str">
        <f aca="false">VLOOKUP(B1292,[1]Planilha8!$X$4:$Z$6629,3,0)</f>
        <v>CENTRAL DE MATERIAL E ESTERILIZAÇÃO</v>
      </c>
      <c r="F1292" s="26" t="str">
        <f aca="false">VLOOKUP(B1292,[1]Planilha8!$X$4:$AD$6629,7,0)</f>
        <v>BOM</v>
      </c>
      <c r="G1292" s="27" t="n">
        <v>41883</v>
      </c>
      <c r="H1292" s="28" t="n">
        <v>3950</v>
      </c>
      <c r="I1292" s="29" t="s">
        <v>23</v>
      </c>
      <c r="J1292" s="30" t="s">
        <v>295</v>
      </c>
      <c r="K1292" s="31" t="n">
        <v>320</v>
      </c>
      <c r="L1292" s="32" t="n">
        <v>2014002564</v>
      </c>
      <c r="M1292" s="33" t="n">
        <v>43465</v>
      </c>
      <c r="N1292" s="34" t="n">
        <v>2035.20833333333</v>
      </c>
      <c r="O1292" s="35" t="n">
        <v>0.25</v>
      </c>
      <c r="P1292" s="36" t="n">
        <v>0.0208333333333333</v>
      </c>
      <c r="Q1292" s="37" t="n">
        <v>82.2916666666667</v>
      </c>
      <c r="R1292" s="38" t="n">
        <v>2117.5</v>
      </c>
      <c r="S1292" s="39" t="n">
        <v>1832.5</v>
      </c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MG1292" s="0"/>
      <c r="AMH1292" s="0"/>
      <c r="AMI1292" s="0"/>
      <c r="AMJ1292" s="0"/>
    </row>
    <row r="1293" s="4" customFormat="true" ht="41.25" hidden="false" customHeight="true" outlineLevel="0" collapsed="false">
      <c r="A1293" s="23" t="s">
        <v>287</v>
      </c>
      <c r="B1293" s="24" t="n">
        <v>10313</v>
      </c>
      <c r="C1293" s="25" t="n">
        <f aca="false">VLOOKUP(B1293,[1]Planilha8!$X$4:$Y$6629,2,0)</f>
        <v>2041916</v>
      </c>
      <c r="D1293" s="26" t="s">
        <v>297</v>
      </c>
      <c r="E1293" s="26" t="str">
        <f aca="false">VLOOKUP(B1293,[1]Planilha8!$X$4:$Z$6629,3,0)</f>
        <v>CENTRO CIRÚRGICO</v>
      </c>
      <c r="F1293" s="26" t="str">
        <f aca="false">VLOOKUP(B1293,[1]Planilha8!$X$4:$AD$6629,7,0)</f>
        <v>BOM</v>
      </c>
      <c r="G1293" s="27" t="n">
        <v>41883</v>
      </c>
      <c r="H1293" s="28" t="n">
        <v>4350</v>
      </c>
      <c r="I1293" s="29" t="s">
        <v>23</v>
      </c>
      <c r="J1293" s="30" t="s">
        <v>295</v>
      </c>
      <c r="K1293" s="31" t="n">
        <v>320</v>
      </c>
      <c r="L1293" s="32" t="n">
        <v>2014002564</v>
      </c>
      <c r="M1293" s="33" t="n">
        <v>43465</v>
      </c>
      <c r="N1293" s="34" t="n">
        <v>2248.54166666667</v>
      </c>
      <c r="O1293" s="35" t="n">
        <v>0.25</v>
      </c>
      <c r="P1293" s="36" t="n">
        <v>0.0208333333333333</v>
      </c>
      <c r="Q1293" s="37" t="n">
        <v>90.625</v>
      </c>
      <c r="R1293" s="38" t="n">
        <v>2339.16666666667</v>
      </c>
      <c r="S1293" s="39" t="n">
        <v>2010.83333333333</v>
      </c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MG1293" s="0"/>
      <c r="AMH1293" s="0"/>
      <c r="AMI1293" s="0"/>
      <c r="AMJ1293" s="0"/>
    </row>
    <row r="1294" s="4" customFormat="true" ht="41.25" hidden="false" customHeight="true" outlineLevel="0" collapsed="false">
      <c r="A1294" s="23" t="s">
        <v>287</v>
      </c>
      <c r="B1294" s="24" t="n">
        <v>10314</v>
      </c>
      <c r="C1294" s="25" t="n">
        <f aca="false">VLOOKUP(B1294,[1]Planilha8!$X$4:$Y$6629,2,0)</f>
        <v>2041917</v>
      </c>
      <c r="D1294" s="26" t="s">
        <v>298</v>
      </c>
      <c r="E1294" s="26" t="str">
        <f aca="false">VLOOKUP(B1294,[1]Planilha8!$X$4:$Z$6629,3,0)</f>
        <v>CENTRO CIRÚRGICO</v>
      </c>
      <c r="F1294" s="26" t="str">
        <f aca="false">VLOOKUP(B1294,[1]Planilha8!$X$4:$AD$6629,7,0)</f>
        <v>BOM</v>
      </c>
      <c r="G1294" s="27" t="n">
        <v>41883</v>
      </c>
      <c r="H1294" s="28" t="n">
        <v>4350</v>
      </c>
      <c r="I1294" s="29" t="s">
        <v>23</v>
      </c>
      <c r="J1294" s="30" t="s">
        <v>295</v>
      </c>
      <c r="K1294" s="31" t="n">
        <v>320</v>
      </c>
      <c r="L1294" s="32" t="n">
        <v>2014002564</v>
      </c>
      <c r="M1294" s="33" t="n">
        <v>43465</v>
      </c>
      <c r="N1294" s="34" t="n">
        <v>2213.54166666667</v>
      </c>
      <c r="O1294" s="35" t="n">
        <v>0.25</v>
      </c>
      <c r="P1294" s="36" t="n">
        <v>0.0208333333333333</v>
      </c>
      <c r="Q1294" s="37" t="n">
        <v>90.625</v>
      </c>
      <c r="R1294" s="38" t="n">
        <v>2304.16666666667</v>
      </c>
      <c r="S1294" s="39" t="n">
        <v>2045.83333333333</v>
      </c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MG1294" s="0"/>
      <c r="AMH1294" s="0"/>
      <c r="AMI1294" s="0"/>
      <c r="AMJ1294" s="0"/>
    </row>
    <row r="1295" s="4" customFormat="true" ht="41.25" hidden="false" customHeight="true" outlineLevel="0" collapsed="false">
      <c r="A1295" s="23" t="s">
        <v>287</v>
      </c>
      <c r="B1295" s="24" t="n">
        <v>10315</v>
      </c>
      <c r="C1295" s="25" t="n">
        <f aca="false">VLOOKUP(B1295,[1]Planilha8!$X$4:$Y$6629,2,0)</f>
        <v>2041918</v>
      </c>
      <c r="D1295" s="26" t="s">
        <v>299</v>
      </c>
      <c r="E1295" s="26" t="str">
        <f aca="false">VLOOKUP(B1295,[1]Planilha8!$X$4:$Z$6629,3,0)</f>
        <v>CENTRO CIRÚRGICO</v>
      </c>
      <c r="F1295" s="26" t="str">
        <f aca="false">VLOOKUP(B1295,[1]Planilha8!$X$4:$AD$6629,7,0)</f>
        <v>BOM</v>
      </c>
      <c r="G1295" s="27" t="n">
        <v>41883</v>
      </c>
      <c r="H1295" s="28" t="n">
        <v>23000</v>
      </c>
      <c r="I1295" s="29" t="s">
        <v>23</v>
      </c>
      <c r="J1295" s="30" t="s">
        <v>295</v>
      </c>
      <c r="K1295" s="31" t="n">
        <v>320</v>
      </c>
      <c r="L1295" s="32" t="n">
        <v>2014002564</v>
      </c>
      <c r="M1295" s="33" t="n">
        <v>43465</v>
      </c>
      <c r="N1295" s="34" t="n">
        <v>8518.33333333333</v>
      </c>
      <c r="O1295" s="35" t="n">
        <v>0.14</v>
      </c>
      <c r="P1295" s="36" t="n">
        <v>0.0116666666666667</v>
      </c>
      <c r="Q1295" s="37" t="n">
        <v>268.333333333333</v>
      </c>
      <c r="R1295" s="38" t="n">
        <v>8786.66666666667</v>
      </c>
      <c r="S1295" s="39" t="n">
        <v>14213.3333333333</v>
      </c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MG1295" s="0"/>
      <c r="AMH1295" s="0"/>
      <c r="AMI1295" s="0"/>
      <c r="AMJ1295" s="0"/>
    </row>
    <row r="1296" s="4" customFormat="true" ht="41.25" hidden="false" customHeight="true" outlineLevel="0" collapsed="false">
      <c r="A1296" s="23" t="s">
        <v>287</v>
      </c>
      <c r="B1296" s="24" t="n">
        <v>10316</v>
      </c>
      <c r="C1296" s="25" t="n">
        <f aca="false">VLOOKUP(B1296,[1]Planilha8!$X$4:$Y$6629,2,0)</f>
        <v>2041919</v>
      </c>
      <c r="D1296" s="26" t="s">
        <v>300</v>
      </c>
      <c r="E1296" s="26" t="str">
        <f aca="false">VLOOKUP(B1296,[1]Planilha8!$X$4:$Z$6629,3,0)</f>
        <v>CENTRO CIRÚRGICO</v>
      </c>
      <c r="F1296" s="26" t="str">
        <f aca="false">VLOOKUP(B1296,[1]Planilha8!$X$4:$AD$6629,7,0)</f>
        <v>BOM</v>
      </c>
      <c r="G1296" s="27" t="n">
        <v>41883</v>
      </c>
      <c r="H1296" s="28" t="n">
        <v>7000</v>
      </c>
      <c r="I1296" s="29" t="s">
        <v>23</v>
      </c>
      <c r="J1296" s="30" t="s">
        <v>295</v>
      </c>
      <c r="K1296" s="31" t="n">
        <v>320</v>
      </c>
      <c r="L1296" s="32" t="n">
        <v>2014002564</v>
      </c>
      <c r="M1296" s="33" t="n">
        <v>43465</v>
      </c>
      <c r="N1296" s="34" t="n">
        <v>3470.83333333333</v>
      </c>
      <c r="O1296" s="35" t="n">
        <v>0.25</v>
      </c>
      <c r="P1296" s="36" t="n">
        <v>0.0208333333333333</v>
      </c>
      <c r="Q1296" s="37" t="n">
        <v>145.833333333333</v>
      </c>
      <c r="R1296" s="38" t="n">
        <v>3616.66666666667</v>
      </c>
      <c r="S1296" s="39" t="n">
        <v>3383.33333333333</v>
      </c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MG1296" s="0"/>
      <c r="AMH1296" s="0"/>
      <c r="AMI1296" s="0"/>
      <c r="AMJ1296" s="0"/>
    </row>
    <row r="1297" s="4" customFormat="true" ht="41.25" hidden="false" customHeight="true" outlineLevel="0" collapsed="false">
      <c r="A1297" s="23" t="s">
        <v>287</v>
      </c>
      <c r="B1297" s="24" t="n">
        <v>10317</v>
      </c>
      <c r="C1297" s="25" t="n">
        <f aca="false">VLOOKUP(B1297,[1]Planilha8!$X$4:$Y$6629,2,0)</f>
        <v>2041920</v>
      </c>
      <c r="D1297" s="26" t="s">
        <v>301</v>
      </c>
      <c r="E1297" s="26" t="str">
        <f aca="false">VLOOKUP(B1297,[1]Planilha8!$X$4:$Z$6629,3,0)</f>
        <v>CENTRO CIRÚRGICO</v>
      </c>
      <c r="F1297" s="26" t="str">
        <f aca="false">VLOOKUP(B1297,[1]Planilha8!$X$4:$AD$6629,7,0)</f>
        <v>BOM</v>
      </c>
      <c r="G1297" s="27" t="n">
        <v>41883</v>
      </c>
      <c r="H1297" s="28" t="n">
        <v>4350</v>
      </c>
      <c r="I1297" s="29" t="s">
        <v>23</v>
      </c>
      <c r="J1297" s="30" t="s">
        <v>295</v>
      </c>
      <c r="K1297" s="31" t="n">
        <v>320</v>
      </c>
      <c r="L1297" s="32" t="n">
        <v>2014002564</v>
      </c>
      <c r="M1297" s="33" t="n">
        <v>43465</v>
      </c>
      <c r="N1297" s="34" t="n">
        <v>2260.20833333333</v>
      </c>
      <c r="O1297" s="35" t="n">
        <v>0.25</v>
      </c>
      <c r="P1297" s="36" t="n">
        <v>0.0208333333333333</v>
      </c>
      <c r="Q1297" s="37" t="n">
        <v>90.625</v>
      </c>
      <c r="R1297" s="38" t="n">
        <v>2350.83333333333</v>
      </c>
      <c r="S1297" s="39" t="n">
        <v>1999.16666666667</v>
      </c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MG1297" s="0"/>
      <c r="AMH1297" s="0"/>
      <c r="AMI1297" s="0"/>
      <c r="AMJ1297" s="0"/>
    </row>
    <row r="1298" s="4" customFormat="true" ht="41.25" hidden="false" customHeight="true" outlineLevel="0" collapsed="false">
      <c r="A1298" s="23" t="s">
        <v>287</v>
      </c>
      <c r="B1298" s="24" t="n">
        <v>10318</v>
      </c>
      <c r="C1298" s="25" t="n">
        <f aca="false">VLOOKUP(B1298,[1]Planilha8!$X$4:$Y$6629,2,0)</f>
        <v>2041921</v>
      </c>
      <c r="D1298" s="26" t="s">
        <v>302</v>
      </c>
      <c r="E1298" s="26" t="str">
        <f aca="false">VLOOKUP(B1298,[1]Planilha8!$X$4:$Z$6629,3,0)</f>
        <v>CENTRO CIRÚRGICO</v>
      </c>
      <c r="F1298" s="26" t="str">
        <f aca="false">VLOOKUP(B1298,[1]Planilha8!$X$4:$AD$6629,7,0)</f>
        <v>BOM</v>
      </c>
      <c r="G1298" s="27" t="n">
        <v>41883</v>
      </c>
      <c r="H1298" s="28" t="n">
        <v>54497.07</v>
      </c>
      <c r="I1298" s="29" t="s">
        <v>23</v>
      </c>
      <c r="J1298" s="30" t="s">
        <v>303</v>
      </c>
      <c r="K1298" s="31" t="n">
        <v>54329</v>
      </c>
      <c r="L1298" s="32" t="n">
        <v>2014002564</v>
      </c>
      <c r="M1298" s="33" t="n">
        <v>43465</v>
      </c>
      <c r="N1298" s="34" t="n">
        <v>20959.48065</v>
      </c>
      <c r="O1298" s="35" t="n">
        <v>0.14</v>
      </c>
      <c r="P1298" s="36" t="n">
        <v>0.0116666666666667</v>
      </c>
      <c r="Q1298" s="37" t="n">
        <v>635.79915</v>
      </c>
      <c r="R1298" s="38" t="n">
        <v>21595.2798</v>
      </c>
      <c r="S1298" s="39" t="n">
        <v>32901.7902</v>
      </c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MG1298" s="0"/>
      <c r="AMH1298" s="0"/>
      <c r="AMI1298" s="0"/>
      <c r="AMJ1298" s="0"/>
    </row>
    <row r="1299" s="4" customFormat="true" ht="41.25" hidden="false" customHeight="true" outlineLevel="0" collapsed="false">
      <c r="A1299" s="23" t="s">
        <v>287</v>
      </c>
      <c r="B1299" s="24" t="n">
        <v>10319</v>
      </c>
      <c r="C1299" s="25" t="n">
        <f aca="false">VLOOKUP(B1299,[1]Planilha8!$X$4:$Y$6629,2,0)</f>
        <v>2041922</v>
      </c>
      <c r="D1299" s="26" t="s">
        <v>304</v>
      </c>
      <c r="E1299" s="26" t="str">
        <f aca="false">VLOOKUP(B1299,[1]Planilha8!$X$4:$Z$6629,3,0)</f>
        <v>CENTRO CIRÚRGICO</v>
      </c>
      <c r="F1299" s="26" t="str">
        <f aca="false">VLOOKUP(B1299,[1]Planilha8!$X$4:$AD$6629,7,0)</f>
        <v>BOM</v>
      </c>
      <c r="G1299" s="27" t="n">
        <v>41883</v>
      </c>
      <c r="H1299" s="28" t="n">
        <v>21500</v>
      </c>
      <c r="I1299" s="29" t="s">
        <v>23</v>
      </c>
      <c r="J1299" s="30" t="s">
        <v>295</v>
      </c>
      <c r="K1299" s="31" t="n">
        <v>320</v>
      </c>
      <c r="L1299" s="32" t="n">
        <v>2014002564</v>
      </c>
      <c r="M1299" s="33" t="n">
        <v>43465</v>
      </c>
      <c r="N1299" s="34" t="n">
        <v>7592.5</v>
      </c>
      <c r="O1299" s="35" t="n">
        <v>0.14</v>
      </c>
      <c r="P1299" s="36" t="n">
        <v>0.0116666666666667</v>
      </c>
      <c r="Q1299" s="37" t="n">
        <v>250.833333333333</v>
      </c>
      <c r="R1299" s="38" t="n">
        <v>7843.33333333333</v>
      </c>
      <c r="S1299" s="39" t="n">
        <v>13656.6666666667</v>
      </c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MG1299" s="0"/>
      <c r="AMH1299" s="0"/>
      <c r="AMI1299" s="0"/>
      <c r="AMJ1299" s="0"/>
    </row>
    <row r="1300" s="4" customFormat="true" ht="41.25" hidden="false" customHeight="true" outlineLevel="0" collapsed="false">
      <c r="A1300" s="23" t="s">
        <v>287</v>
      </c>
      <c r="B1300" s="24" t="n">
        <v>10320</v>
      </c>
      <c r="C1300" s="25" t="n">
        <f aca="false">VLOOKUP(B1300,[1]Planilha8!$X$4:$Y$6629,2,0)</f>
        <v>2041923</v>
      </c>
      <c r="D1300" s="26" t="s">
        <v>301</v>
      </c>
      <c r="E1300" s="26" t="str">
        <f aca="false">VLOOKUP(B1300,[1]Planilha8!$X$4:$Z$6629,3,0)</f>
        <v>CENTRO CIRÚRGICO</v>
      </c>
      <c r="F1300" s="26" t="str">
        <f aca="false">VLOOKUP(B1300,[1]Planilha8!$X$4:$AD$6629,7,0)</f>
        <v>BOM</v>
      </c>
      <c r="G1300" s="27" t="n">
        <v>41883</v>
      </c>
      <c r="H1300" s="28" t="n">
        <v>4350</v>
      </c>
      <c r="I1300" s="29" t="s">
        <v>23</v>
      </c>
      <c r="J1300" s="30" t="s">
        <v>295</v>
      </c>
      <c r="K1300" s="31" t="n">
        <v>320</v>
      </c>
      <c r="L1300" s="32" t="n">
        <v>2014002564</v>
      </c>
      <c r="M1300" s="33" t="n">
        <v>43465</v>
      </c>
      <c r="N1300" s="34" t="n">
        <v>2260.20833333333</v>
      </c>
      <c r="O1300" s="35" t="n">
        <v>0.25</v>
      </c>
      <c r="P1300" s="36" t="n">
        <v>0.0208333333333333</v>
      </c>
      <c r="Q1300" s="37" t="n">
        <v>90.625</v>
      </c>
      <c r="R1300" s="38" t="n">
        <v>2350.83333333333</v>
      </c>
      <c r="S1300" s="39" t="n">
        <v>1999.16666666667</v>
      </c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MG1300" s="0"/>
      <c r="AMH1300" s="0"/>
      <c r="AMI1300" s="0"/>
      <c r="AMJ1300" s="0"/>
    </row>
    <row r="1301" s="4" customFormat="true" ht="41.25" hidden="false" customHeight="true" outlineLevel="0" collapsed="false">
      <c r="A1301" s="23" t="s">
        <v>287</v>
      </c>
      <c r="B1301" s="24" t="n">
        <v>10322</v>
      </c>
      <c r="C1301" s="25" t="n">
        <f aca="false">VLOOKUP(B1301,[1]Planilha8!$X$4:$Y$6629,2,0)</f>
        <v>2041924</v>
      </c>
      <c r="D1301" s="26" t="s">
        <v>300</v>
      </c>
      <c r="E1301" s="26" t="str">
        <f aca="false">VLOOKUP(B1301,[1]Planilha8!$X$4:$Z$6629,3,0)</f>
        <v>CENTRO CIRÚRGICO</v>
      </c>
      <c r="F1301" s="26" t="str">
        <f aca="false">VLOOKUP(B1301,[1]Planilha8!$X$4:$AD$6629,7,0)</f>
        <v>BOM</v>
      </c>
      <c r="G1301" s="27" t="n">
        <v>41883</v>
      </c>
      <c r="H1301" s="28" t="n">
        <v>7000</v>
      </c>
      <c r="I1301" s="29" t="s">
        <v>23</v>
      </c>
      <c r="J1301" s="30" t="s">
        <v>295</v>
      </c>
      <c r="K1301" s="31" t="n">
        <v>320</v>
      </c>
      <c r="L1301" s="32" t="n">
        <v>2014002564</v>
      </c>
      <c r="M1301" s="33" t="n">
        <v>43465</v>
      </c>
      <c r="N1301" s="34" t="n">
        <v>3470.83333333333</v>
      </c>
      <c r="O1301" s="35" t="n">
        <v>0.25</v>
      </c>
      <c r="P1301" s="36" t="n">
        <v>0.0208333333333333</v>
      </c>
      <c r="Q1301" s="37" t="n">
        <v>145.833333333333</v>
      </c>
      <c r="R1301" s="38" t="n">
        <v>3616.66666666667</v>
      </c>
      <c r="S1301" s="39" t="n">
        <v>3383.33333333333</v>
      </c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MG1301" s="0"/>
      <c r="AMH1301" s="0"/>
      <c r="AMI1301" s="0"/>
      <c r="AMJ1301" s="0"/>
    </row>
    <row r="1302" s="4" customFormat="true" ht="41.25" hidden="false" customHeight="true" outlineLevel="0" collapsed="false">
      <c r="A1302" s="23" t="s">
        <v>287</v>
      </c>
      <c r="B1302" s="24" t="n">
        <v>10329</v>
      </c>
      <c r="C1302" s="25" t="n">
        <f aca="false">VLOOKUP(B1302,[1]Planilha8!$X$4:$Y$6629,2,0)</f>
        <v>2041926</v>
      </c>
      <c r="D1302" s="26" t="s">
        <v>305</v>
      </c>
      <c r="E1302" s="26" t="str">
        <f aca="false">VLOOKUP(B1302,[1]Planilha8!$X$4:$Z$6629,3,0)</f>
        <v>AMBULATÓRIO</v>
      </c>
      <c r="F1302" s="26" t="str">
        <f aca="false">VLOOKUP(B1302,[1]Planilha8!$X$4:$AD$6629,7,0)</f>
        <v>BOM</v>
      </c>
      <c r="G1302" s="27" t="n">
        <v>41891</v>
      </c>
      <c r="H1302" s="28" t="n">
        <v>1100</v>
      </c>
      <c r="I1302" s="29" t="s">
        <v>23</v>
      </c>
      <c r="J1302" s="30" t="s">
        <v>306</v>
      </c>
      <c r="K1302" s="31" t="n">
        <v>10241</v>
      </c>
      <c r="L1302" s="32" t="n">
        <v>2014003915</v>
      </c>
      <c r="M1302" s="33" t="n">
        <v>43465</v>
      </c>
      <c r="N1302" s="34" t="n">
        <v>548.75</v>
      </c>
      <c r="O1302" s="35" t="n">
        <v>0.25</v>
      </c>
      <c r="P1302" s="36" t="n">
        <v>0.0208333333333333</v>
      </c>
      <c r="Q1302" s="37" t="n">
        <v>22.9166666666667</v>
      </c>
      <c r="R1302" s="38" t="n">
        <v>571.666666666667</v>
      </c>
      <c r="S1302" s="39" t="n">
        <v>528.333333333333</v>
      </c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MG1302" s="0"/>
      <c r="AMH1302" s="0"/>
      <c r="AMI1302" s="0"/>
      <c r="AMJ1302" s="0"/>
    </row>
    <row r="1303" s="4" customFormat="true" ht="41.25" hidden="false" customHeight="true" outlineLevel="0" collapsed="false">
      <c r="A1303" s="23" t="s">
        <v>287</v>
      </c>
      <c r="B1303" s="24" t="n">
        <v>10330</v>
      </c>
      <c r="C1303" s="25" t="n">
        <f aca="false">VLOOKUP(B1303,[1]Planilha8!$X$4:$Y$6629,2,0)</f>
        <v>2041927</v>
      </c>
      <c r="D1303" s="26" t="s">
        <v>307</v>
      </c>
      <c r="E1303" s="26" t="str">
        <f aca="false">VLOOKUP(B1303,[1]Planilha8!$X$4:$Z$6629,3,0)</f>
        <v>CENTRO CIRÚRGICO</v>
      </c>
      <c r="F1303" s="26" t="str">
        <f aca="false">VLOOKUP(B1303,[1]Planilha8!$X$4:$AD$6629,7,0)</f>
        <v>BOM</v>
      </c>
      <c r="G1303" s="27" t="n">
        <v>41893</v>
      </c>
      <c r="H1303" s="28" t="n">
        <v>16000</v>
      </c>
      <c r="I1303" s="29" t="s">
        <v>23</v>
      </c>
      <c r="J1303" s="30" t="s">
        <v>308</v>
      </c>
      <c r="K1303" s="31" t="n">
        <v>3434</v>
      </c>
      <c r="L1303" s="32" t="n">
        <v>2014003772</v>
      </c>
      <c r="M1303" s="33" t="n">
        <v>43465</v>
      </c>
      <c r="N1303" s="34" t="n">
        <v>7833.33333333333</v>
      </c>
      <c r="O1303" s="35" t="n">
        <v>0.25</v>
      </c>
      <c r="P1303" s="36" t="n">
        <v>0.0208333333333333</v>
      </c>
      <c r="Q1303" s="37" t="n">
        <v>333.333333333333</v>
      </c>
      <c r="R1303" s="38" t="n">
        <v>8166.66666666666</v>
      </c>
      <c r="S1303" s="39" t="n">
        <v>7833.33333333334</v>
      </c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MG1303" s="0"/>
      <c r="AMH1303" s="0"/>
      <c r="AMI1303" s="0"/>
      <c r="AMJ1303" s="0"/>
    </row>
    <row r="1304" s="4" customFormat="true" ht="41.25" hidden="false" customHeight="true" outlineLevel="0" collapsed="false">
      <c r="A1304" s="23" t="s">
        <v>287</v>
      </c>
      <c r="B1304" s="24" t="n">
        <v>10331</v>
      </c>
      <c r="C1304" s="25" t="n">
        <f aca="false">VLOOKUP(B1304,[1]Planilha8!$X$4:$Y$6629,2,0)</f>
        <v>2041928</v>
      </c>
      <c r="D1304" s="26" t="s">
        <v>309</v>
      </c>
      <c r="E1304" s="26" t="str">
        <f aca="false">VLOOKUP(B1304,[1]Planilha8!$X$4:$Z$6629,3,0)</f>
        <v>GALPÃO ALMOXARIFADO</v>
      </c>
      <c r="F1304" s="26" t="str">
        <f aca="false">VLOOKUP(B1304,[1]Planilha8!$X$4:$AD$6629,7,0)</f>
        <v>BOM</v>
      </c>
      <c r="G1304" s="27" t="n">
        <v>41893</v>
      </c>
      <c r="H1304" s="28" t="n">
        <v>16000</v>
      </c>
      <c r="I1304" s="29" t="s">
        <v>23</v>
      </c>
      <c r="J1304" s="30" t="s">
        <v>308</v>
      </c>
      <c r="K1304" s="31" t="n">
        <v>3434</v>
      </c>
      <c r="L1304" s="32" t="n">
        <v>2014003772</v>
      </c>
      <c r="M1304" s="33" t="n">
        <v>43465</v>
      </c>
      <c r="N1304" s="34" t="n">
        <v>7833.33333333333</v>
      </c>
      <c r="O1304" s="35" t="n">
        <v>0.25</v>
      </c>
      <c r="P1304" s="36" t="n">
        <v>0.0208333333333333</v>
      </c>
      <c r="Q1304" s="37" t="n">
        <v>333.333333333333</v>
      </c>
      <c r="R1304" s="38" t="n">
        <v>8166.66666666666</v>
      </c>
      <c r="S1304" s="39" t="n">
        <v>7833.33333333334</v>
      </c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MG1304" s="0"/>
      <c r="AMH1304" s="0"/>
      <c r="AMI1304" s="0"/>
      <c r="AMJ1304" s="0"/>
    </row>
    <row r="1305" s="4" customFormat="true" ht="41.25" hidden="false" customHeight="true" outlineLevel="0" collapsed="false">
      <c r="A1305" s="23" t="s">
        <v>287</v>
      </c>
      <c r="B1305" s="24" t="n">
        <v>10332</v>
      </c>
      <c r="C1305" s="25" t="n">
        <f aca="false">VLOOKUP(B1305,[1]Planilha8!$X$4:$Y$6629,2,0)</f>
        <v>2041929</v>
      </c>
      <c r="D1305" s="26" t="s">
        <v>310</v>
      </c>
      <c r="E1305" s="26" t="str">
        <f aca="false">VLOOKUP(B1305,[1]Planilha8!$X$4:$Z$6629,3,0)</f>
        <v>CENTRO CIRÚRGICO</v>
      </c>
      <c r="F1305" s="26" t="str">
        <f aca="false">VLOOKUP(B1305,[1]Planilha8!$X$4:$AD$6629,7,0)</f>
        <v>BOM</v>
      </c>
      <c r="G1305" s="27" t="n">
        <v>41893</v>
      </c>
      <c r="H1305" s="28" t="n">
        <v>52200</v>
      </c>
      <c r="I1305" s="29" t="s">
        <v>23</v>
      </c>
      <c r="J1305" s="30" t="s">
        <v>308</v>
      </c>
      <c r="K1305" s="31" t="n">
        <v>3434</v>
      </c>
      <c r="L1305" s="32" t="n">
        <v>2014003772</v>
      </c>
      <c r="M1305" s="33" t="n">
        <v>43465</v>
      </c>
      <c r="N1305" s="34" t="n">
        <v>22652.3333333333</v>
      </c>
      <c r="O1305" s="35" t="n">
        <v>0.14</v>
      </c>
      <c r="P1305" s="36" t="n">
        <v>0.0116666666666667</v>
      </c>
      <c r="Q1305" s="37" t="n">
        <v>609</v>
      </c>
      <c r="R1305" s="38" t="n">
        <v>23261.3333333333</v>
      </c>
      <c r="S1305" s="39" t="n">
        <v>28938.6666666667</v>
      </c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MG1305" s="0"/>
      <c r="AMH1305" s="0"/>
      <c r="AMI1305" s="0"/>
      <c r="AMJ1305" s="0"/>
    </row>
    <row r="1306" s="4" customFormat="true" ht="41.25" hidden="false" customHeight="true" outlineLevel="0" collapsed="false">
      <c r="A1306" s="23" t="s">
        <v>287</v>
      </c>
      <c r="B1306" s="24" t="n">
        <v>10337</v>
      </c>
      <c r="C1306" s="25" t="n">
        <f aca="false">VLOOKUP(B1306,[1]Planilha8!$X$4:$Y$6629,2,0)</f>
        <v>2041939</v>
      </c>
      <c r="D1306" s="26" t="s">
        <v>311</v>
      </c>
      <c r="E1306" s="26" t="str">
        <f aca="false">VLOOKUP(B1306,[1]Planilha8!$X$4:$Z$6629,3,0)</f>
        <v>CENTRAL DE MATERIAL E ESTERILIZAÇÃO</v>
      </c>
      <c r="F1306" s="26" t="str">
        <f aca="false">VLOOKUP(B1306,[1]Planilha8!$X$4:$AD$6629,7,0)</f>
        <v>BOM</v>
      </c>
      <c r="G1306" s="27" t="n">
        <v>41913</v>
      </c>
      <c r="H1306" s="28" t="n">
        <v>15489.79</v>
      </c>
      <c r="I1306" s="29" t="s">
        <v>23</v>
      </c>
      <c r="J1306" s="30" t="s">
        <v>312</v>
      </c>
      <c r="K1306" s="31" t="n">
        <v>3623</v>
      </c>
      <c r="L1306" s="32"/>
      <c r="M1306" s="33" t="n">
        <v>43465</v>
      </c>
      <c r="N1306" s="34" t="n">
        <v>7458.92529166667</v>
      </c>
      <c r="O1306" s="35" t="n">
        <v>0.25</v>
      </c>
      <c r="P1306" s="36" t="n">
        <v>0.0208333333333333</v>
      </c>
      <c r="Q1306" s="37" t="n">
        <v>322.703958333333</v>
      </c>
      <c r="R1306" s="38" t="n">
        <v>7781.62925</v>
      </c>
      <c r="S1306" s="39" t="n">
        <v>7708.16075</v>
      </c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MG1306" s="0"/>
      <c r="AMH1306" s="0"/>
      <c r="AMI1306" s="0"/>
      <c r="AMJ1306" s="0"/>
    </row>
    <row r="1307" s="4" customFormat="true" ht="41.25" hidden="false" customHeight="true" outlineLevel="0" collapsed="false">
      <c r="A1307" s="23" t="s">
        <v>287</v>
      </c>
      <c r="B1307" s="24" t="n">
        <v>10338</v>
      </c>
      <c r="C1307" s="25" t="n">
        <f aca="false">VLOOKUP(B1307,[1]Planilha8!$X$4:$Y$6629,2,0)</f>
        <v>2041940</v>
      </c>
      <c r="D1307" s="26" t="s">
        <v>311</v>
      </c>
      <c r="E1307" s="26" t="str">
        <f aca="false">VLOOKUP(B1307,[1]Planilha8!$X$4:$Z$6629,3,0)</f>
        <v>CENTRAL DE MATERIAL E ESTERILIZAÇÃO</v>
      </c>
      <c r="F1307" s="26" t="str">
        <f aca="false">VLOOKUP(B1307,[1]Planilha8!$X$4:$AD$6629,7,0)</f>
        <v>BOM</v>
      </c>
      <c r="G1307" s="27" t="n">
        <v>41913</v>
      </c>
      <c r="H1307" s="28" t="n">
        <v>15489.79</v>
      </c>
      <c r="I1307" s="29" t="s">
        <v>23</v>
      </c>
      <c r="J1307" s="30" t="s">
        <v>312</v>
      </c>
      <c r="K1307" s="31" t="n">
        <v>3623</v>
      </c>
      <c r="L1307" s="32"/>
      <c r="M1307" s="33" t="n">
        <v>43465</v>
      </c>
      <c r="N1307" s="34" t="n">
        <v>7458.92529166667</v>
      </c>
      <c r="O1307" s="35" t="n">
        <v>0.25</v>
      </c>
      <c r="P1307" s="36" t="n">
        <v>0.0208333333333333</v>
      </c>
      <c r="Q1307" s="37" t="n">
        <v>322.703958333333</v>
      </c>
      <c r="R1307" s="38" t="n">
        <v>7781.62925</v>
      </c>
      <c r="S1307" s="39" t="n">
        <v>7708.16075</v>
      </c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MG1307" s="0"/>
      <c r="AMH1307" s="0"/>
      <c r="AMI1307" s="0"/>
      <c r="AMJ1307" s="0"/>
    </row>
    <row r="1308" s="4" customFormat="true" ht="41.25" hidden="false" customHeight="true" outlineLevel="0" collapsed="false">
      <c r="A1308" s="23" t="s">
        <v>287</v>
      </c>
      <c r="B1308" s="24" t="n">
        <v>10340</v>
      </c>
      <c r="C1308" s="25" t="n">
        <f aca="false">VLOOKUP(B1308,[1]Planilha8!$X$4:$Y$6629,2,0)</f>
        <v>2041941</v>
      </c>
      <c r="D1308" s="26" t="s">
        <v>313</v>
      </c>
      <c r="E1308" s="26" t="str">
        <f aca="false">VLOOKUP(B1308,[1]Planilha8!$X$4:$Z$6629,3,0)</f>
        <v>GALPÃO ALMOXARIFADO</v>
      </c>
      <c r="F1308" s="26" t="str">
        <f aca="false">VLOOKUP(B1308,[1]Planilha8!$X$4:$AD$6629,7,0)</f>
        <v>RUIM</v>
      </c>
      <c r="G1308" s="27" t="n">
        <v>41914</v>
      </c>
      <c r="H1308" s="28" t="n">
        <v>469.9</v>
      </c>
      <c r="I1308" s="29" t="s">
        <v>23</v>
      </c>
      <c r="J1308" s="30" t="s">
        <v>69</v>
      </c>
      <c r="K1308" s="31" t="n">
        <v>13985</v>
      </c>
      <c r="L1308" s="32" t="n">
        <v>2014004337</v>
      </c>
      <c r="M1308" s="33" t="n">
        <v>43465</v>
      </c>
      <c r="N1308" s="34" t="n">
        <v>466.805833333333</v>
      </c>
      <c r="O1308" s="35" t="n">
        <v>0.5</v>
      </c>
      <c r="P1308" s="36" t="n">
        <v>0.0416666666666667</v>
      </c>
      <c r="Q1308" s="37" t="n">
        <v>0</v>
      </c>
      <c r="R1308" s="38" t="n">
        <v>466.805833333333</v>
      </c>
      <c r="S1308" s="39" t="n">
        <v>3.09416666666664</v>
      </c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MG1308" s="0"/>
      <c r="AMH1308" s="0"/>
      <c r="AMI1308" s="0"/>
      <c r="AMJ1308" s="0"/>
    </row>
    <row r="1309" s="4" customFormat="true" ht="41.25" hidden="false" customHeight="true" outlineLevel="0" collapsed="false">
      <c r="A1309" s="23" t="s">
        <v>287</v>
      </c>
      <c r="B1309" s="24" t="n">
        <v>10339</v>
      </c>
      <c r="C1309" s="25" t="n">
        <f aca="false">VLOOKUP(B1309,[1]Planilha8!$X$4:$Y$6629,2,0)</f>
        <v>2041943</v>
      </c>
      <c r="D1309" s="26" t="s">
        <v>314</v>
      </c>
      <c r="E1309" s="26" t="str">
        <f aca="false">VLOOKUP(B1309,[1]Planilha8!$X$4:$Z$6629,3,0)</f>
        <v>APOIO AO DIAGNÓSTICO</v>
      </c>
      <c r="F1309" s="26" t="str">
        <f aca="false">VLOOKUP(B1309,[1]Planilha8!$X$4:$AD$6629,7,0)</f>
        <v>BOM</v>
      </c>
      <c r="G1309" s="27" t="n">
        <v>41915</v>
      </c>
      <c r="H1309" s="28" t="n">
        <v>26565.47</v>
      </c>
      <c r="I1309" s="29" t="s">
        <v>23</v>
      </c>
      <c r="J1309" s="30" t="s">
        <v>315</v>
      </c>
      <c r="K1309" s="31" t="n">
        <v>83021</v>
      </c>
      <c r="L1309" s="32" t="n">
        <v>2014004170</v>
      </c>
      <c r="M1309" s="33" t="n">
        <v>43465</v>
      </c>
      <c r="N1309" s="34" t="n">
        <v>9950.51306666666</v>
      </c>
      <c r="O1309" s="35" t="n">
        <v>0.14</v>
      </c>
      <c r="P1309" s="36" t="n">
        <v>0.0116666666666667</v>
      </c>
      <c r="Q1309" s="37" t="n">
        <v>309.930483333333</v>
      </c>
      <c r="R1309" s="38" t="n">
        <v>10260.44355</v>
      </c>
      <c r="S1309" s="39" t="n">
        <v>16305.02645</v>
      </c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MG1309" s="0"/>
      <c r="AMH1309" s="0"/>
      <c r="AMI1309" s="0"/>
      <c r="AMJ1309" s="0"/>
    </row>
    <row r="1310" s="4" customFormat="true" ht="41.25" hidden="false" customHeight="true" outlineLevel="0" collapsed="false">
      <c r="A1310" s="23" t="s">
        <v>287</v>
      </c>
      <c r="B1310" s="24" t="n">
        <v>10344</v>
      </c>
      <c r="C1310" s="25" t="n">
        <f aca="false">VLOOKUP(B1310,[1]Planilha8!$X$4:$Y$6629,2,0)</f>
        <v>2041944</v>
      </c>
      <c r="D1310" s="26" t="s">
        <v>316</v>
      </c>
      <c r="E1310" s="26" t="str">
        <f aca="false">VLOOKUP(B1310,[1]Planilha8!$X$4:$Z$6629,3,0)</f>
        <v>APOIO AO DIAGNÓSTICO</v>
      </c>
      <c r="F1310" s="26" t="str">
        <f aca="false">VLOOKUP(B1310,[1]Planilha8!$X$4:$AD$6629,7,0)</f>
        <v>BOM</v>
      </c>
      <c r="G1310" s="27" t="n">
        <v>41915</v>
      </c>
      <c r="H1310" s="28" t="n">
        <v>13442.37</v>
      </c>
      <c r="I1310" s="29" t="s">
        <v>23</v>
      </c>
      <c r="J1310" s="30" t="s">
        <v>315</v>
      </c>
      <c r="K1310" s="31" t="n">
        <v>83021</v>
      </c>
      <c r="L1310" s="32" t="n">
        <v>2014004170</v>
      </c>
      <c r="M1310" s="33" t="n">
        <v>43465</v>
      </c>
      <c r="N1310" s="34" t="n">
        <v>6661.813375</v>
      </c>
      <c r="O1310" s="35" t="n">
        <v>0.25</v>
      </c>
      <c r="P1310" s="36" t="n">
        <v>0.0208333333333333</v>
      </c>
      <c r="Q1310" s="37" t="n">
        <v>280.049375</v>
      </c>
      <c r="R1310" s="38" t="n">
        <v>6941.86275</v>
      </c>
      <c r="S1310" s="39" t="n">
        <v>6500.50725000001</v>
      </c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MG1310" s="0"/>
      <c r="AMH1310" s="0"/>
      <c r="AMI1310" s="0"/>
      <c r="AMJ1310" s="0"/>
    </row>
    <row r="1311" s="4" customFormat="true" ht="41.25" hidden="false" customHeight="true" outlineLevel="0" collapsed="false">
      <c r="A1311" s="23" t="s">
        <v>287</v>
      </c>
      <c r="B1311" s="24" t="n">
        <v>10345</v>
      </c>
      <c r="C1311" s="25" t="n">
        <f aca="false">VLOOKUP(B1311,[1]Planilha8!$X$4:$Y$6629,2,0)</f>
        <v>2041945</v>
      </c>
      <c r="D1311" s="26" t="s">
        <v>317</v>
      </c>
      <c r="E1311" s="26" t="str">
        <f aca="false">VLOOKUP(B1311,[1]Planilha8!$X$4:$Z$6629,3,0)</f>
        <v>APOIO AO DIAGNÓSTICO</v>
      </c>
      <c r="F1311" s="26" t="str">
        <f aca="false">VLOOKUP(B1311,[1]Planilha8!$X$4:$AD$6629,7,0)</f>
        <v>BOM</v>
      </c>
      <c r="G1311" s="27" t="n">
        <v>41915</v>
      </c>
      <c r="H1311" s="28" t="n">
        <v>62131.24</v>
      </c>
      <c r="I1311" s="29" t="s">
        <v>23</v>
      </c>
      <c r="J1311" s="30" t="s">
        <v>315</v>
      </c>
      <c r="K1311" s="31" t="n">
        <v>83021</v>
      </c>
      <c r="L1311" s="32" t="n">
        <v>2014004170</v>
      </c>
      <c r="M1311" s="33" t="n">
        <v>43465</v>
      </c>
      <c r="N1311" s="34" t="n">
        <v>21866.1621333333</v>
      </c>
      <c r="O1311" s="35" t="n">
        <v>0.14</v>
      </c>
      <c r="P1311" s="36" t="n">
        <v>0.0116666666666667</v>
      </c>
      <c r="Q1311" s="37" t="n">
        <v>724.864466666667</v>
      </c>
      <c r="R1311" s="38" t="n">
        <v>22591.0266</v>
      </c>
      <c r="S1311" s="39" t="n">
        <v>39540.2134</v>
      </c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MG1311" s="0"/>
      <c r="AMH1311" s="0"/>
      <c r="AMI1311" s="0"/>
      <c r="AMJ1311" s="0"/>
    </row>
    <row r="1312" s="4" customFormat="true" ht="41.25" hidden="false" customHeight="true" outlineLevel="0" collapsed="false">
      <c r="A1312" s="23" t="s">
        <v>287</v>
      </c>
      <c r="B1312" s="24" t="n">
        <v>10346</v>
      </c>
      <c r="C1312" s="25" t="n">
        <f aca="false">VLOOKUP(B1312,[1]Planilha8!$X$4:$Y$6629,2,0)</f>
        <v>2041946</v>
      </c>
      <c r="D1312" s="26" t="s">
        <v>318</v>
      </c>
      <c r="E1312" s="26" t="str">
        <f aca="false">VLOOKUP(B1312,[1]Planilha8!$X$4:$Z$6629,3,0)</f>
        <v>APOIO AO DIAGNÓSTICO</v>
      </c>
      <c r="F1312" s="26" t="str">
        <f aca="false">VLOOKUP(B1312,[1]Planilha8!$X$4:$AD$6629,7,0)</f>
        <v>BOM</v>
      </c>
      <c r="G1312" s="27" t="n">
        <v>41915</v>
      </c>
      <c r="H1312" s="28" t="n">
        <v>31733.92</v>
      </c>
      <c r="I1312" s="29" t="s">
        <v>23</v>
      </c>
      <c r="J1312" s="30" t="s">
        <v>315</v>
      </c>
      <c r="K1312" s="31" t="n">
        <v>83021</v>
      </c>
      <c r="L1312" s="32" t="n">
        <v>2014004170</v>
      </c>
      <c r="M1312" s="33" t="n">
        <v>43465</v>
      </c>
      <c r="N1312" s="34" t="n">
        <v>11686.0437333333</v>
      </c>
      <c r="O1312" s="35" t="n">
        <v>0.14</v>
      </c>
      <c r="P1312" s="36" t="n">
        <v>0.0116666666666667</v>
      </c>
      <c r="Q1312" s="37" t="n">
        <v>370.229066666667</v>
      </c>
      <c r="R1312" s="38" t="n">
        <v>12056.2728</v>
      </c>
      <c r="S1312" s="39" t="n">
        <v>19677.6472</v>
      </c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MG1312" s="0"/>
      <c r="AMH1312" s="0"/>
      <c r="AMI1312" s="0"/>
      <c r="AMJ1312" s="0"/>
    </row>
    <row r="1313" s="4" customFormat="true" ht="41.25" hidden="false" customHeight="true" outlineLevel="0" collapsed="false">
      <c r="A1313" s="23" t="s">
        <v>287</v>
      </c>
      <c r="B1313" s="24" t="n">
        <v>10347</v>
      </c>
      <c r="C1313" s="25" t="n">
        <f aca="false">VLOOKUP(B1313,[1]Planilha8!$X$4:$Y$6629,2,0)</f>
        <v>2041947</v>
      </c>
      <c r="D1313" s="26" t="s">
        <v>319</v>
      </c>
      <c r="E1313" s="26" t="str">
        <f aca="false">VLOOKUP(B1313,[1]Planilha8!$X$4:$Z$6629,3,0)</f>
        <v>APOIO AO DIAGNÓSTICO</v>
      </c>
      <c r="F1313" s="26" t="str">
        <f aca="false">VLOOKUP(B1313,[1]Planilha8!$X$4:$AD$6629,7,0)</f>
        <v>BOM</v>
      </c>
      <c r="G1313" s="27" t="n">
        <v>41915</v>
      </c>
      <c r="H1313" s="28" t="n">
        <v>6968.53</v>
      </c>
      <c r="I1313" s="29" t="s">
        <v>23</v>
      </c>
      <c r="J1313" s="30" t="s">
        <v>315</v>
      </c>
      <c r="K1313" s="31" t="n">
        <v>83021</v>
      </c>
      <c r="L1313" s="32" t="n">
        <v>2014004170</v>
      </c>
      <c r="M1313" s="33" t="n">
        <v>43465</v>
      </c>
      <c r="N1313" s="34" t="n">
        <v>3411.72704166666</v>
      </c>
      <c r="O1313" s="35" t="n">
        <v>0.25</v>
      </c>
      <c r="P1313" s="36" t="n">
        <v>0.0208333333333333</v>
      </c>
      <c r="Q1313" s="37" t="n">
        <v>145.177708333333</v>
      </c>
      <c r="R1313" s="38" t="n">
        <v>3556.90475</v>
      </c>
      <c r="S1313" s="39" t="n">
        <v>3411.62525</v>
      </c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MG1313" s="0"/>
      <c r="AMH1313" s="0"/>
      <c r="AMI1313" s="0"/>
      <c r="AMJ1313" s="0"/>
    </row>
    <row r="1314" s="4" customFormat="true" ht="41.25" hidden="false" customHeight="true" outlineLevel="0" collapsed="false">
      <c r="A1314" s="23" t="s">
        <v>287</v>
      </c>
      <c r="B1314" s="24" t="n">
        <v>10336</v>
      </c>
      <c r="C1314" s="25" t="n">
        <f aca="false">VLOOKUP(B1314,[1]Planilha8!$X$4:$Y$6629,2,0)</f>
        <v>2041948</v>
      </c>
      <c r="D1314" s="26" t="s">
        <v>320</v>
      </c>
      <c r="E1314" s="26" t="str">
        <f aca="false">VLOOKUP(B1314,[1]Planilha8!$X$4:$Z$6629,3,0)</f>
        <v>AMBULATÓRIO</v>
      </c>
      <c r="F1314" s="26" t="str">
        <f aca="false">VLOOKUP(B1314,[1]Planilha8!$X$4:$AD$6629,7,0)</f>
        <v>BOM</v>
      </c>
      <c r="G1314" s="27" t="n">
        <v>41918</v>
      </c>
      <c r="H1314" s="28" t="n">
        <v>3750</v>
      </c>
      <c r="I1314" s="29" t="s">
        <v>23</v>
      </c>
      <c r="J1314" s="30" t="s">
        <v>321</v>
      </c>
      <c r="K1314" s="31" t="n">
        <v>12351</v>
      </c>
      <c r="L1314" s="32" t="n">
        <v>2014004337</v>
      </c>
      <c r="M1314" s="33" t="n">
        <v>43465</v>
      </c>
      <c r="N1314" s="34" t="n">
        <v>1785.625</v>
      </c>
      <c r="O1314" s="35" t="n">
        <v>0.25</v>
      </c>
      <c r="P1314" s="36" t="n">
        <v>0.0208333333333333</v>
      </c>
      <c r="Q1314" s="37" t="n">
        <v>78.125</v>
      </c>
      <c r="R1314" s="38" t="n">
        <v>1863.75</v>
      </c>
      <c r="S1314" s="39" t="n">
        <v>1886.25</v>
      </c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MG1314" s="0"/>
      <c r="AMH1314" s="0"/>
      <c r="AMI1314" s="0"/>
      <c r="AMJ1314" s="0"/>
    </row>
    <row r="1315" s="4" customFormat="true" ht="41.25" hidden="false" customHeight="true" outlineLevel="0" collapsed="false">
      <c r="A1315" s="23" t="s">
        <v>287</v>
      </c>
      <c r="B1315" s="24" t="n">
        <v>10341</v>
      </c>
      <c r="C1315" s="25" t="n">
        <f aca="false">VLOOKUP(B1315,[1]Planilha8!$X$4:$Y$6629,2,0)</f>
        <v>2041949</v>
      </c>
      <c r="D1315" s="26" t="s">
        <v>322</v>
      </c>
      <c r="E1315" s="26" t="str">
        <f aca="false">VLOOKUP(B1315,[1]Planilha8!$X$4:$Z$6629,3,0)</f>
        <v>APOIO AO DIAGNÓSTICO</v>
      </c>
      <c r="F1315" s="26" t="str">
        <f aca="false">VLOOKUP(B1315,[1]Planilha8!$X$4:$AD$6629,7,0)</f>
        <v>BOM</v>
      </c>
      <c r="G1315" s="27" t="n">
        <v>41918</v>
      </c>
      <c r="H1315" s="28" t="n">
        <v>479.9</v>
      </c>
      <c r="I1315" s="29" t="s">
        <v>23</v>
      </c>
      <c r="J1315" s="30" t="s">
        <v>69</v>
      </c>
      <c r="K1315" s="31" t="n">
        <v>13967</v>
      </c>
      <c r="L1315" s="32" t="n">
        <v>2014004217</v>
      </c>
      <c r="M1315" s="33" t="n">
        <v>43465</v>
      </c>
      <c r="N1315" s="34" t="n">
        <v>477.881666666667</v>
      </c>
      <c r="O1315" s="35" t="n">
        <v>0.2</v>
      </c>
      <c r="P1315" s="36" t="n">
        <v>0.0166666666666667</v>
      </c>
      <c r="Q1315" s="37" t="n">
        <v>0</v>
      </c>
      <c r="R1315" s="38" t="n">
        <v>477.881666666667</v>
      </c>
      <c r="S1315" s="39" t="n">
        <v>2.01833333333298</v>
      </c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MG1315" s="0"/>
      <c r="AMH1315" s="0"/>
      <c r="AMI1315" s="0"/>
      <c r="AMJ1315" s="0"/>
    </row>
    <row r="1316" s="4" customFormat="true" ht="41.25" hidden="false" customHeight="true" outlineLevel="0" collapsed="false">
      <c r="A1316" s="23" t="s">
        <v>287</v>
      </c>
      <c r="B1316" s="24" t="n">
        <v>10342</v>
      </c>
      <c r="C1316" s="25" t="n">
        <f aca="false">VLOOKUP(B1316,[1]Planilha8!$X$4:$Y$6629,2,0)</f>
        <v>2041950</v>
      </c>
      <c r="D1316" s="26" t="s">
        <v>322</v>
      </c>
      <c r="E1316" s="26" t="str">
        <f aca="false">VLOOKUP(B1316,[1]Planilha8!$X$4:$Z$6629,3,0)</f>
        <v>APOIO AO DIAGNÓSTICO</v>
      </c>
      <c r="F1316" s="26" t="str">
        <f aca="false">VLOOKUP(B1316,[1]Planilha8!$X$4:$AD$6629,7,0)</f>
        <v>BOM</v>
      </c>
      <c r="G1316" s="27" t="n">
        <v>41918</v>
      </c>
      <c r="H1316" s="28" t="n">
        <v>575.9</v>
      </c>
      <c r="I1316" s="29" t="s">
        <v>23</v>
      </c>
      <c r="J1316" s="30" t="s">
        <v>69</v>
      </c>
      <c r="K1316" s="31" t="n">
        <v>13968</v>
      </c>
      <c r="L1316" s="32" t="n">
        <v>2014004170</v>
      </c>
      <c r="M1316" s="33" t="n">
        <v>43465</v>
      </c>
      <c r="N1316" s="34" t="n">
        <v>572.285</v>
      </c>
      <c r="O1316" s="35" t="n">
        <v>0.2</v>
      </c>
      <c r="P1316" s="36" t="n">
        <v>0.0166666666666667</v>
      </c>
      <c r="Q1316" s="37" t="n">
        <v>0</v>
      </c>
      <c r="R1316" s="38" t="n">
        <v>572.285</v>
      </c>
      <c r="S1316" s="39" t="n">
        <v>3.6149999999999</v>
      </c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MG1316" s="0"/>
      <c r="AMH1316" s="0"/>
      <c r="AMI1316" s="0"/>
      <c r="AMJ1316" s="0"/>
    </row>
    <row r="1317" s="4" customFormat="true" ht="41.25" hidden="false" customHeight="true" outlineLevel="0" collapsed="false">
      <c r="A1317" s="23" t="s">
        <v>287</v>
      </c>
      <c r="B1317" s="24" t="n">
        <v>10395</v>
      </c>
      <c r="C1317" s="25" t="n">
        <f aca="false">VLOOKUP(B1317,[1]Planilha8!$X$4:$Y$6629,2,0)</f>
        <v>2041998</v>
      </c>
      <c r="D1317" s="26" t="s">
        <v>323</v>
      </c>
      <c r="E1317" s="26" t="str">
        <f aca="false">VLOOKUP(B1317,[1]Planilha8!$X$4:$Z$6629,3,0)</f>
        <v>CENTRO CIRÚRGICO</v>
      </c>
      <c r="F1317" s="26" t="str">
        <f aca="false">VLOOKUP(B1317,[1]Planilha8!$X$4:$AD$6629,7,0)</f>
        <v>BOM</v>
      </c>
      <c r="G1317" s="27" t="n">
        <v>41934</v>
      </c>
      <c r="H1317" s="28" t="n">
        <v>54573.26</v>
      </c>
      <c r="I1317" s="29" t="s">
        <v>23</v>
      </c>
      <c r="J1317" s="30" t="s">
        <v>312</v>
      </c>
      <c r="K1317" s="31" t="n">
        <v>3654</v>
      </c>
      <c r="L1317" s="32" t="n">
        <v>2014002834</v>
      </c>
      <c r="M1317" s="33" t="n">
        <v>43465</v>
      </c>
      <c r="N1317" s="34" t="n">
        <v>18439.8778666667</v>
      </c>
      <c r="O1317" s="35" t="n">
        <v>0.14</v>
      </c>
      <c r="P1317" s="36" t="n">
        <v>0.0116666666666667</v>
      </c>
      <c r="Q1317" s="37" t="n">
        <v>636.688033333333</v>
      </c>
      <c r="R1317" s="38" t="n">
        <v>19076.5659</v>
      </c>
      <c r="S1317" s="39" t="n">
        <v>35496.6941</v>
      </c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MG1317" s="0"/>
      <c r="AMH1317" s="0"/>
      <c r="AMI1317" s="0"/>
      <c r="AMJ1317" s="0"/>
    </row>
    <row r="1318" s="4" customFormat="true" ht="41.25" hidden="false" customHeight="true" outlineLevel="0" collapsed="false">
      <c r="A1318" s="23" t="s">
        <v>287</v>
      </c>
      <c r="B1318" s="24" t="n">
        <v>10396</v>
      </c>
      <c r="C1318" s="25" t="n">
        <f aca="false">VLOOKUP(B1318,[1]Planilha8!$X$4:$Y$6629,2,0)</f>
        <v>2042000</v>
      </c>
      <c r="D1318" s="26" t="s">
        <v>324</v>
      </c>
      <c r="E1318" s="26" t="str">
        <f aca="false">VLOOKUP(B1318,[1]Planilha8!$X$4:$Z$6629,3,0)</f>
        <v>CENTRAL DE MATERIAL E ESTERILIZAÇÃO</v>
      </c>
      <c r="F1318" s="26" t="str">
        <f aca="false">VLOOKUP(B1318,[1]Planilha8!$X$4:$AD$6629,7,0)</f>
        <v>BOM</v>
      </c>
      <c r="G1318" s="27" t="n">
        <v>41935</v>
      </c>
      <c r="H1318" s="28" t="n">
        <v>3803.45</v>
      </c>
      <c r="I1318" s="29" t="s">
        <v>23</v>
      </c>
      <c r="J1318" s="30" t="s">
        <v>315</v>
      </c>
      <c r="K1318" s="31" t="n">
        <v>84278</v>
      </c>
      <c r="L1318" s="32"/>
      <c r="M1318" s="33" t="n">
        <v>43465</v>
      </c>
      <c r="N1318" s="34" t="n">
        <v>1882.74520833333</v>
      </c>
      <c r="O1318" s="35" t="n">
        <v>0.25</v>
      </c>
      <c r="P1318" s="36" t="n">
        <v>0.0208333333333333</v>
      </c>
      <c r="Q1318" s="37" t="n">
        <v>79.2385416666667</v>
      </c>
      <c r="R1318" s="38" t="n">
        <v>1961.98375</v>
      </c>
      <c r="S1318" s="39" t="n">
        <v>1841.46625</v>
      </c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MG1318" s="0"/>
      <c r="AMH1318" s="0"/>
      <c r="AMI1318" s="0"/>
      <c r="AMJ1318" s="0"/>
    </row>
    <row r="1319" s="4" customFormat="true" ht="41.25" hidden="false" customHeight="true" outlineLevel="0" collapsed="false">
      <c r="A1319" s="23" t="s">
        <v>287</v>
      </c>
      <c r="B1319" s="24" t="n">
        <v>10396</v>
      </c>
      <c r="C1319" s="25" t="n">
        <f aca="false">VLOOKUP(B1319,[1]Planilha8!$X$4:$Y$6629,2,0)</f>
        <v>2042000</v>
      </c>
      <c r="D1319" s="26" t="s">
        <v>324</v>
      </c>
      <c r="E1319" s="26" t="str">
        <f aca="false">VLOOKUP(B1319,[1]Planilha8!$X$4:$Z$6629,3,0)</f>
        <v>CENTRAL DE MATERIAL E ESTERILIZAÇÃO</v>
      </c>
      <c r="F1319" s="26" t="str">
        <f aca="false">VLOOKUP(B1319,[1]Planilha8!$X$4:$AD$6629,7,0)</f>
        <v>BOM</v>
      </c>
      <c r="G1319" s="27" t="n">
        <v>41935</v>
      </c>
      <c r="H1319" s="28" t="n">
        <v>3803.45</v>
      </c>
      <c r="I1319" s="29" t="s">
        <v>23</v>
      </c>
      <c r="J1319" s="30" t="s">
        <v>315</v>
      </c>
      <c r="K1319" s="31" t="n">
        <v>83989</v>
      </c>
      <c r="L1319" s="32" t="n">
        <v>2014002564</v>
      </c>
      <c r="M1319" s="33" t="n">
        <v>43465</v>
      </c>
      <c r="N1319" s="34" t="n">
        <v>1882.74520833333</v>
      </c>
      <c r="O1319" s="35" t="n">
        <v>0.25</v>
      </c>
      <c r="P1319" s="36" t="n">
        <v>0.0208333333333333</v>
      </c>
      <c r="Q1319" s="37" t="n">
        <v>79.2385416666667</v>
      </c>
      <c r="R1319" s="38" t="n">
        <v>1961.98375</v>
      </c>
      <c r="S1319" s="39" t="n">
        <v>1841.46625</v>
      </c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MG1319" s="0"/>
      <c r="AMH1319" s="0"/>
      <c r="AMI1319" s="0"/>
      <c r="AMJ1319" s="0"/>
    </row>
    <row r="1320" s="4" customFormat="true" ht="41.25" hidden="false" customHeight="true" outlineLevel="0" collapsed="false">
      <c r="A1320" s="23" t="s">
        <v>287</v>
      </c>
      <c r="B1320" s="24" t="n">
        <v>10397</v>
      </c>
      <c r="C1320" s="25" t="n">
        <f aca="false">VLOOKUP(B1320,[1]Planilha8!$X$4:$Y$6629,2,0)</f>
        <v>2042001</v>
      </c>
      <c r="D1320" s="26" t="s">
        <v>325</v>
      </c>
      <c r="E1320" s="26" t="str">
        <f aca="false">VLOOKUP(B1320,[1]Planilha8!$X$4:$Z$6629,3,0)</f>
        <v>CENTRAL DE MATERIAL E ESTERILIZAÇÃO</v>
      </c>
      <c r="F1320" s="26" t="str">
        <f aca="false">VLOOKUP(B1320,[1]Planilha8!$X$4:$AD$6629,7,0)</f>
        <v>BOM</v>
      </c>
      <c r="G1320" s="27" t="n">
        <v>41935</v>
      </c>
      <c r="H1320" s="28" t="n">
        <v>10737.44</v>
      </c>
      <c r="I1320" s="29" t="s">
        <v>23</v>
      </c>
      <c r="J1320" s="30" t="s">
        <v>315</v>
      </c>
      <c r="K1320" s="31" t="n">
        <v>83989</v>
      </c>
      <c r="L1320" s="32"/>
      <c r="M1320" s="33" t="n">
        <v>43465</v>
      </c>
      <c r="N1320" s="34" t="n">
        <v>5095.33133333333</v>
      </c>
      <c r="O1320" s="35" t="n">
        <v>0.25</v>
      </c>
      <c r="P1320" s="36" t="n">
        <v>0.0208333333333333</v>
      </c>
      <c r="Q1320" s="37" t="n">
        <v>223.696666666667</v>
      </c>
      <c r="R1320" s="38" t="n">
        <v>5319.028</v>
      </c>
      <c r="S1320" s="39" t="n">
        <v>5418.412</v>
      </c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MG1320" s="0"/>
      <c r="AMH1320" s="0"/>
      <c r="AMI1320" s="0"/>
      <c r="AMJ1320" s="0"/>
    </row>
    <row r="1321" s="4" customFormat="true" ht="41.25" hidden="false" customHeight="true" outlineLevel="0" collapsed="false">
      <c r="A1321" s="23" t="s">
        <v>287</v>
      </c>
      <c r="B1321" s="24" t="n">
        <v>10398</v>
      </c>
      <c r="C1321" s="25" t="n">
        <f aca="false">VLOOKUP(B1321,[1]Planilha8!$X$4:$Y$6629,2,0)</f>
        <v>2042002</v>
      </c>
      <c r="D1321" s="26" t="s">
        <v>325</v>
      </c>
      <c r="E1321" s="26" t="str">
        <f aca="false">VLOOKUP(B1321,[1]Planilha8!$X$4:$Z$6629,3,0)</f>
        <v>CENTRAL DE MATERIAL E ESTERILIZAÇÃO</v>
      </c>
      <c r="F1321" s="26" t="str">
        <f aca="false">VLOOKUP(B1321,[1]Planilha8!$X$4:$AD$6629,7,0)</f>
        <v>BOM</v>
      </c>
      <c r="G1321" s="27" t="n">
        <v>41935</v>
      </c>
      <c r="H1321" s="28" t="n">
        <v>11861.14</v>
      </c>
      <c r="I1321" s="29" t="s">
        <v>23</v>
      </c>
      <c r="J1321" s="30" t="s">
        <v>315</v>
      </c>
      <c r="K1321" s="31" t="n">
        <v>83989</v>
      </c>
      <c r="L1321" s="32"/>
      <c r="M1321" s="33" t="n">
        <v>43465</v>
      </c>
      <c r="N1321" s="34" t="n">
        <v>5673.04841666666</v>
      </c>
      <c r="O1321" s="35" t="n">
        <v>0.25</v>
      </c>
      <c r="P1321" s="36" t="n">
        <v>0.0208333333333333</v>
      </c>
      <c r="Q1321" s="37" t="n">
        <v>247.107083333333</v>
      </c>
      <c r="R1321" s="38" t="n">
        <v>5920.1555</v>
      </c>
      <c r="S1321" s="39" t="n">
        <f aca="false">5940.9845-5860.3</f>
        <v>80.6844999999994</v>
      </c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MG1321" s="0"/>
      <c r="AMH1321" s="0"/>
      <c r="AMI1321" s="0"/>
      <c r="AMJ1321" s="0"/>
    </row>
    <row r="1322" s="4" customFormat="true" ht="41.25" hidden="false" customHeight="true" outlineLevel="0" collapsed="false">
      <c r="A1322" s="23" t="s">
        <v>287</v>
      </c>
      <c r="B1322" s="24" t="n">
        <v>10399</v>
      </c>
      <c r="C1322" s="25" t="n">
        <f aca="false">VLOOKUP(B1322,[1]Planilha8!$X$4:$Y$6629,2,0)</f>
        <v>2042003</v>
      </c>
      <c r="D1322" s="26" t="s">
        <v>326</v>
      </c>
      <c r="E1322" s="26" t="str">
        <f aca="false">VLOOKUP(B1322,[1]Planilha8!$X$4:$Z$6629,3,0)</f>
        <v>CENTRAL DE MATERIAL E ESTERILIZAÇÃO</v>
      </c>
      <c r="F1322" s="26" t="str">
        <f aca="false">VLOOKUP(B1322,[1]Planilha8!$X$4:$AD$6629,7,0)</f>
        <v>BOM</v>
      </c>
      <c r="G1322" s="27" t="n">
        <v>41935</v>
      </c>
      <c r="H1322" s="28" t="n">
        <v>11861.14</v>
      </c>
      <c r="I1322" s="29" t="s">
        <v>23</v>
      </c>
      <c r="J1322" s="30" t="s">
        <v>315</v>
      </c>
      <c r="K1322" s="31" t="n">
        <v>83989</v>
      </c>
      <c r="L1322" s="32"/>
      <c r="M1322" s="33" t="n">
        <v>43465</v>
      </c>
      <c r="N1322" s="34" t="n">
        <v>5673.04841666666</v>
      </c>
      <c r="O1322" s="35" t="n">
        <v>0.25</v>
      </c>
      <c r="P1322" s="36" t="n">
        <v>0.0208333333333333</v>
      </c>
      <c r="Q1322" s="37" t="n">
        <v>247.107083333333</v>
      </c>
      <c r="R1322" s="38" t="n">
        <v>5920.1555</v>
      </c>
      <c r="S1322" s="39" t="n">
        <v>5940.9845</v>
      </c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MG1322" s="0"/>
      <c r="AMH1322" s="0"/>
      <c r="AMI1322" s="0"/>
      <c r="AMJ1322" s="0"/>
    </row>
    <row r="1323" s="4" customFormat="true" ht="41.25" hidden="false" customHeight="true" outlineLevel="0" collapsed="false">
      <c r="A1323" s="23" t="s">
        <v>287</v>
      </c>
      <c r="B1323" s="24" t="n">
        <v>10400</v>
      </c>
      <c r="C1323" s="25" t="n">
        <f aca="false">VLOOKUP(B1323,[1]Planilha8!$X$4:$Y$6629,2,0)</f>
        <v>2042004</v>
      </c>
      <c r="D1323" s="26" t="s">
        <v>327</v>
      </c>
      <c r="E1323" s="26" t="str">
        <f aca="false">VLOOKUP(B1323,[1]Planilha8!$X$4:$Z$6629,3,0)</f>
        <v>CENTRAL DE MATERIAL E ESTERILIZAÇÃO</v>
      </c>
      <c r="F1323" s="26" t="str">
        <f aca="false">VLOOKUP(B1323,[1]Planilha8!$X$4:$AD$6629,7,0)</f>
        <v>BOM</v>
      </c>
      <c r="G1323" s="27" t="n">
        <v>41935</v>
      </c>
      <c r="H1323" s="28" t="n">
        <v>17125.24</v>
      </c>
      <c r="I1323" s="29" t="s">
        <v>23</v>
      </c>
      <c r="J1323" s="30" t="s">
        <v>315</v>
      </c>
      <c r="K1323" s="31" t="n">
        <v>83989</v>
      </c>
      <c r="L1323" s="32"/>
      <c r="M1323" s="33" t="n">
        <v>43465</v>
      </c>
      <c r="N1323" s="34" t="n">
        <v>8140.23716666667</v>
      </c>
      <c r="O1323" s="35" t="n">
        <v>0.25</v>
      </c>
      <c r="P1323" s="36" t="n">
        <v>0.0208333333333333</v>
      </c>
      <c r="Q1323" s="37" t="n">
        <v>356.775833333333</v>
      </c>
      <c r="R1323" s="38" t="n">
        <v>8497.013</v>
      </c>
      <c r="S1323" s="39" t="n">
        <v>8628.227</v>
      </c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MG1323" s="0"/>
      <c r="AMH1323" s="0"/>
      <c r="AMI1323" s="0"/>
      <c r="AMJ1323" s="0"/>
    </row>
    <row r="1324" s="4" customFormat="true" ht="41.25" hidden="false" customHeight="true" outlineLevel="0" collapsed="false">
      <c r="A1324" s="23" t="s">
        <v>287</v>
      </c>
      <c r="B1324" s="24" t="n">
        <v>10401</v>
      </c>
      <c r="C1324" s="25" t="n">
        <f aca="false">VLOOKUP(B1324,[1]Planilha8!$X$4:$Y$6629,2,0)</f>
        <v>2042005</v>
      </c>
      <c r="D1324" s="26" t="s">
        <v>327</v>
      </c>
      <c r="E1324" s="26" t="str">
        <f aca="false">VLOOKUP(B1324,[1]Planilha8!$X$4:$Z$6629,3,0)</f>
        <v>CENTRAL DE MATERIAL E ESTERILIZAÇÃO</v>
      </c>
      <c r="F1324" s="26" t="str">
        <f aca="false">VLOOKUP(B1324,[1]Planilha8!$X$4:$AD$6629,7,0)</f>
        <v>BOM</v>
      </c>
      <c r="G1324" s="27" t="n">
        <v>41935</v>
      </c>
      <c r="H1324" s="28" t="n">
        <v>17125.24</v>
      </c>
      <c r="I1324" s="29" t="s">
        <v>23</v>
      </c>
      <c r="J1324" s="30" t="s">
        <v>315</v>
      </c>
      <c r="K1324" s="31" t="n">
        <v>83989</v>
      </c>
      <c r="L1324" s="32"/>
      <c r="M1324" s="33" t="n">
        <v>43465</v>
      </c>
      <c r="N1324" s="34" t="n">
        <v>8140.23716666667</v>
      </c>
      <c r="O1324" s="35" t="n">
        <v>0.25</v>
      </c>
      <c r="P1324" s="36" t="n">
        <v>0.0208333333333333</v>
      </c>
      <c r="Q1324" s="37" t="n">
        <v>356.775833333333</v>
      </c>
      <c r="R1324" s="38" t="n">
        <v>8497.013</v>
      </c>
      <c r="S1324" s="39" t="n">
        <v>8628.227</v>
      </c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MG1324" s="0"/>
      <c r="AMH1324" s="0"/>
      <c r="AMI1324" s="0"/>
      <c r="AMJ1324" s="0"/>
    </row>
    <row r="1325" s="4" customFormat="true" ht="41.25" hidden="false" customHeight="true" outlineLevel="0" collapsed="false">
      <c r="A1325" s="23" t="s">
        <v>287</v>
      </c>
      <c r="B1325" s="24" t="n">
        <v>10402</v>
      </c>
      <c r="C1325" s="25" t="n">
        <f aca="false">VLOOKUP(B1325,[1]Planilha8!$X$4:$Y$6629,2,0)</f>
        <v>2042006</v>
      </c>
      <c r="D1325" s="26" t="s">
        <v>328</v>
      </c>
      <c r="E1325" s="26" t="str">
        <f aca="false">VLOOKUP(B1325,[1]Planilha8!$X$4:$Z$6629,3,0)</f>
        <v>CENTRAL DE MATERIAL E ESTERILIZAÇÃO</v>
      </c>
      <c r="F1325" s="26" t="str">
        <f aca="false">VLOOKUP(B1325,[1]Planilha8!$X$4:$AD$6629,7,0)</f>
        <v>BOM</v>
      </c>
      <c r="G1325" s="27" t="n">
        <v>41935</v>
      </c>
      <c r="H1325" s="28" t="n">
        <v>23827.56</v>
      </c>
      <c r="I1325" s="29" t="s">
        <v>23</v>
      </c>
      <c r="J1325" s="30" t="s">
        <v>315</v>
      </c>
      <c r="K1325" s="31" t="n">
        <v>83989</v>
      </c>
      <c r="L1325" s="32"/>
      <c r="M1325" s="33" t="n">
        <v>43465</v>
      </c>
      <c r="N1325" s="34" t="n">
        <v>9001.8272</v>
      </c>
      <c r="O1325" s="35" t="n">
        <v>0.14</v>
      </c>
      <c r="P1325" s="36" t="n">
        <v>0.0116666666666667</v>
      </c>
      <c r="Q1325" s="37" t="n">
        <v>277.9882</v>
      </c>
      <c r="R1325" s="38" t="n">
        <v>9279.8154</v>
      </c>
      <c r="S1325" s="39" t="n">
        <v>14547.7446</v>
      </c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MG1325" s="0"/>
      <c r="AMH1325" s="0"/>
      <c r="AMI1325" s="0"/>
      <c r="AMJ1325" s="0"/>
    </row>
    <row r="1326" s="4" customFormat="true" ht="41.25" hidden="false" customHeight="true" outlineLevel="0" collapsed="false">
      <c r="A1326" s="23" t="s">
        <v>287</v>
      </c>
      <c r="B1326" s="24" t="n">
        <v>10403</v>
      </c>
      <c r="C1326" s="25" t="n">
        <f aca="false">VLOOKUP(B1326,[1]Planilha8!$X$4:$Y$6629,2,0)</f>
        <v>2042007</v>
      </c>
      <c r="D1326" s="26" t="s">
        <v>328</v>
      </c>
      <c r="E1326" s="26" t="str">
        <f aca="false">VLOOKUP(B1326,[1]Planilha8!$X$4:$Z$6629,3,0)</f>
        <v>CENTRAL DE MATERIAL E ESTERILIZAÇÃO</v>
      </c>
      <c r="F1326" s="26" t="str">
        <f aca="false">VLOOKUP(B1326,[1]Planilha8!$X$4:$AD$6629,7,0)</f>
        <v>BOM</v>
      </c>
      <c r="G1326" s="27" t="n">
        <v>41935</v>
      </c>
      <c r="H1326" s="28" t="n">
        <v>23827.56</v>
      </c>
      <c r="I1326" s="29" t="s">
        <v>23</v>
      </c>
      <c r="J1326" s="30" t="s">
        <v>315</v>
      </c>
      <c r="K1326" s="31" t="n">
        <v>83989</v>
      </c>
      <c r="L1326" s="32"/>
      <c r="M1326" s="33" t="n">
        <v>43465</v>
      </c>
      <c r="N1326" s="34" t="n">
        <v>9001.8272</v>
      </c>
      <c r="O1326" s="35" t="n">
        <v>0.14</v>
      </c>
      <c r="P1326" s="36" t="n">
        <v>0.0116666666666667</v>
      </c>
      <c r="Q1326" s="37" t="n">
        <v>277.9882</v>
      </c>
      <c r="R1326" s="38" t="n">
        <v>9279.8154</v>
      </c>
      <c r="S1326" s="39" t="n">
        <v>14547.7446</v>
      </c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MG1326" s="0"/>
      <c r="AMH1326" s="0"/>
      <c r="AMI1326" s="0"/>
      <c r="AMJ1326" s="0"/>
    </row>
    <row r="1327" s="4" customFormat="true" ht="41.25" hidden="false" customHeight="true" outlineLevel="0" collapsed="false">
      <c r="A1327" s="23" t="s">
        <v>287</v>
      </c>
      <c r="B1327" s="24" t="n">
        <v>10404</v>
      </c>
      <c r="C1327" s="25" t="n">
        <f aca="false">VLOOKUP(B1327,[1]Planilha8!$X$4:$Y$6629,2,0)</f>
        <v>2042008</v>
      </c>
      <c r="D1327" s="26" t="s">
        <v>329</v>
      </c>
      <c r="E1327" s="26" t="str">
        <f aca="false">VLOOKUP(B1327,[1]Planilha8!$X$4:$Z$6629,3,0)</f>
        <v>CENTRO CIRÚRGICO</v>
      </c>
      <c r="F1327" s="26" t="str">
        <f aca="false">VLOOKUP(B1327,[1]Planilha8!$X$4:$AD$6629,7,0)</f>
        <v>BOM</v>
      </c>
      <c r="G1327" s="27" t="n">
        <v>41946</v>
      </c>
      <c r="H1327" s="28" t="n">
        <v>40000</v>
      </c>
      <c r="I1327" s="29" t="s">
        <v>23</v>
      </c>
      <c r="J1327" s="30" t="s">
        <v>330</v>
      </c>
      <c r="K1327" s="31" t="n">
        <v>709</v>
      </c>
      <c r="L1327" s="32" t="n">
        <v>2014000466</v>
      </c>
      <c r="M1327" s="33" t="n">
        <v>43465</v>
      </c>
      <c r="N1327" s="34" t="n">
        <v>14550</v>
      </c>
      <c r="O1327" s="35" t="n">
        <v>0.14</v>
      </c>
      <c r="P1327" s="36" t="n">
        <v>0.0116666666666667</v>
      </c>
      <c r="Q1327" s="37" t="n">
        <v>466.666666666667</v>
      </c>
      <c r="R1327" s="38" t="n">
        <v>15016.6666666667</v>
      </c>
      <c r="S1327" s="39" t="n">
        <v>24983.3333333333</v>
      </c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MG1327" s="0"/>
      <c r="AMH1327" s="0"/>
      <c r="AMI1327" s="0"/>
      <c r="AMJ1327" s="0"/>
    </row>
    <row r="1328" s="4" customFormat="true" ht="41.25" hidden="false" customHeight="true" outlineLevel="0" collapsed="false">
      <c r="A1328" s="23" t="s">
        <v>287</v>
      </c>
      <c r="B1328" s="24" t="n">
        <v>10515</v>
      </c>
      <c r="C1328" s="25" t="n">
        <f aca="false">VLOOKUP(B1328,[1]Planilha8!$X$4:$Y$6629,2,0)</f>
        <v>2042009</v>
      </c>
      <c r="D1328" s="26" t="s">
        <v>331</v>
      </c>
      <c r="E1328" s="26" t="str">
        <f aca="false">VLOOKUP(B1328,[1]Planilha8!$X$4:$Z$6629,3,0)</f>
        <v>APOIO AO DIAGNÓSTICO</v>
      </c>
      <c r="F1328" s="26" t="str">
        <f aca="false">VLOOKUP(B1328,[1]Planilha8!$X$4:$AD$6629,7,0)</f>
        <v>BOM</v>
      </c>
      <c r="G1328" s="27" t="n">
        <v>41946</v>
      </c>
      <c r="H1328" s="28" t="n">
        <v>26565.46</v>
      </c>
      <c r="I1328" s="29" t="s">
        <v>23</v>
      </c>
      <c r="J1328" s="30" t="s">
        <v>315</v>
      </c>
      <c r="K1328" s="31" t="n">
        <v>84288</v>
      </c>
      <c r="L1328" s="32" t="n">
        <v>2014004170</v>
      </c>
      <c r="M1328" s="33" t="n">
        <v>43465</v>
      </c>
      <c r="N1328" s="34" t="n">
        <v>9438.29636666667</v>
      </c>
      <c r="O1328" s="35" t="n">
        <v>0.14</v>
      </c>
      <c r="P1328" s="36" t="n">
        <v>0.0116666666666667</v>
      </c>
      <c r="Q1328" s="37" t="n">
        <v>309.930366666667</v>
      </c>
      <c r="R1328" s="38" t="n">
        <v>9748.22673333333</v>
      </c>
      <c r="S1328" s="39" t="n">
        <v>16817.2332666667</v>
      </c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MG1328" s="0"/>
      <c r="AMH1328" s="0"/>
      <c r="AMI1328" s="0"/>
      <c r="AMJ1328" s="0"/>
    </row>
    <row r="1329" s="4" customFormat="true" ht="41.25" hidden="false" customHeight="true" outlineLevel="0" collapsed="false">
      <c r="A1329" s="23" t="s">
        <v>287</v>
      </c>
      <c r="B1329" s="24" t="n">
        <v>10516</v>
      </c>
      <c r="C1329" s="25" t="n">
        <f aca="false">VLOOKUP(B1329,[1]Planilha8!$X$4:$Y$6629,2,0)</f>
        <v>2042010</v>
      </c>
      <c r="D1329" s="26" t="s">
        <v>332</v>
      </c>
      <c r="E1329" s="26" t="str">
        <f aca="false">VLOOKUP(B1329,[1]Planilha8!$X$4:$Z$6629,3,0)</f>
        <v>APOIO AO DIAGNÓSTICO</v>
      </c>
      <c r="F1329" s="26" t="str">
        <f aca="false">VLOOKUP(B1329,[1]Planilha8!$X$4:$AD$6629,7,0)</f>
        <v>BOM</v>
      </c>
      <c r="G1329" s="27" t="n">
        <v>41946</v>
      </c>
      <c r="H1329" s="28" t="n">
        <v>28662.8</v>
      </c>
      <c r="I1329" s="29" t="s">
        <v>23</v>
      </c>
      <c r="J1329" s="30" t="s">
        <v>315</v>
      </c>
      <c r="K1329" s="31" t="n">
        <v>84288</v>
      </c>
      <c r="L1329" s="32" t="n">
        <v>2014004170</v>
      </c>
      <c r="M1329" s="33" t="n">
        <v>43465</v>
      </c>
      <c r="N1329" s="34" t="n">
        <v>10133.2793333333</v>
      </c>
      <c r="O1329" s="35" t="n">
        <v>0.14</v>
      </c>
      <c r="P1329" s="36" t="n">
        <v>0.0116666666666667</v>
      </c>
      <c r="Q1329" s="37" t="n">
        <v>334.399333333333</v>
      </c>
      <c r="R1329" s="38" t="n">
        <v>10467.6786666667</v>
      </c>
      <c r="S1329" s="39" t="n">
        <v>18195.1213333333</v>
      </c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MG1329" s="0"/>
      <c r="AMH1329" s="0"/>
      <c r="AMI1329" s="0"/>
      <c r="AMJ1329" s="0"/>
    </row>
    <row r="1330" s="4" customFormat="true" ht="41.25" hidden="false" customHeight="true" outlineLevel="0" collapsed="false">
      <c r="A1330" s="23" t="s">
        <v>287</v>
      </c>
      <c r="B1330" s="24" t="n">
        <v>10517</v>
      </c>
      <c r="C1330" s="25" t="n">
        <f aca="false">VLOOKUP(B1330,[1]Planilha8!$X$4:$Y$6629,2,0)</f>
        <v>2042011</v>
      </c>
      <c r="D1330" s="26" t="s">
        <v>333</v>
      </c>
      <c r="E1330" s="26" t="str">
        <f aca="false">VLOOKUP(B1330,[1]Planilha8!$X$4:$Z$6629,3,0)</f>
        <v>APOIO AO DIAGNÓSTICO</v>
      </c>
      <c r="F1330" s="26" t="str">
        <f aca="false">VLOOKUP(B1330,[1]Planilha8!$X$4:$AD$6629,7,0)</f>
        <v>BOM</v>
      </c>
      <c r="G1330" s="27" t="n">
        <v>41946</v>
      </c>
      <c r="H1330" s="28" t="n">
        <v>46517.71</v>
      </c>
      <c r="I1330" s="29" t="s">
        <v>23</v>
      </c>
      <c r="J1330" s="30" t="s">
        <v>315</v>
      </c>
      <c r="K1330" s="31" t="n">
        <v>84288</v>
      </c>
      <c r="L1330" s="32" t="n">
        <v>2014004170</v>
      </c>
      <c r="M1330" s="33" t="n">
        <v>43465</v>
      </c>
      <c r="N1330" s="34" t="n">
        <v>16583.7142833333</v>
      </c>
      <c r="O1330" s="35" t="n">
        <v>0.14</v>
      </c>
      <c r="P1330" s="36" t="n">
        <v>0.0116666666666667</v>
      </c>
      <c r="Q1330" s="37" t="n">
        <v>542.706616666667</v>
      </c>
      <c r="R1330" s="38" t="n">
        <v>17126.4209</v>
      </c>
      <c r="S1330" s="39" t="n">
        <v>29391.2891</v>
      </c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MG1330" s="0"/>
      <c r="AMH1330" s="0"/>
      <c r="AMI1330" s="0"/>
      <c r="AMJ1330" s="0"/>
    </row>
    <row r="1331" s="4" customFormat="true" ht="41.25" hidden="false" customHeight="true" outlineLevel="0" collapsed="false">
      <c r="A1331" s="23" t="s">
        <v>287</v>
      </c>
      <c r="B1331" s="24" t="n">
        <v>10536</v>
      </c>
      <c r="C1331" s="25" t="n">
        <f aca="false">VLOOKUP(B1331,[1]Planilha8!$X$4:$Y$6629,2,0)</f>
        <v>2042012</v>
      </c>
      <c r="D1331" s="26" t="s">
        <v>334</v>
      </c>
      <c r="E1331" s="26" t="str">
        <f aca="false">VLOOKUP(B1331,[1]Planilha8!$X$4:$Z$6629,3,0)</f>
        <v>CENTRO CIRÚRGICO</v>
      </c>
      <c r="F1331" s="26" t="str">
        <f aca="false">VLOOKUP(B1331,[1]Planilha8!$X$4:$AD$6629,7,0)</f>
        <v>BOM</v>
      </c>
      <c r="G1331" s="27" t="n">
        <v>41948</v>
      </c>
      <c r="H1331" s="28" t="n">
        <v>27256</v>
      </c>
      <c r="I1331" s="29" t="s">
        <v>23</v>
      </c>
      <c r="J1331" s="30" t="s">
        <v>108</v>
      </c>
      <c r="K1331" s="31" t="n">
        <v>21809</v>
      </c>
      <c r="L1331" s="32" t="n">
        <v>2014004170</v>
      </c>
      <c r="M1331" s="33" t="n">
        <v>43465</v>
      </c>
      <c r="N1331" s="34" t="n">
        <v>9528.92</v>
      </c>
      <c r="O1331" s="35" t="n">
        <v>0.14</v>
      </c>
      <c r="P1331" s="36" t="n">
        <v>0.0116666666666667</v>
      </c>
      <c r="Q1331" s="37" t="n">
        <v>317.986666666667</v>
      </c>
      <c r="R1331" s="38" t="n">
        <v>9846.90666666667</v>
      </c>
      <c r="S1331" s="39" t="n">
        <v>17409.0933333333</v>
      </c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MG1331" s="0"/>
      <c r="AMH1331" s="0"/>
      <c r="AMI1331" s="0"/>
      <c r="AMJ1331" s="0"/>
    </row>
    <row r="1332" s="4" customFormat="true" ht="41.25" hidden="false" customHeight="true" outlineLevel="0" collapsed="false">
      <c r="A1332" s="23" t="s">
        <v>287</v>
      </c>
      <c r="B1332" s="24" t="n">
        <v>10501</v>
      </c>
      <c r="C1332" s="25" t="n">
        <f aca="false">VLOOKUP(B1332,[1]Planilha8!$X$4:$Y$6629,2,0)</f>
        <v>2042015</v>
      </c>
      <c r="D1332" s="26" t="s">
        <v>319</v>
      </c>
      <c r="E1332" s="26" t="str">
        <f aca="false">VLOOKUP(B1332,[1]Planilha8!$X$4:$Z$6629,3,0)</f>
        <v>APOIO AO DIAGNÓSTICO</v>
      </c>
      <c r="F1332" s="26" t="str">
        <f aca="false">VLOOKUP(B1332,[1]Planilha8!$X$4:$AD$6629,7,0)</f>
        <v>BOM</v>
      </c>
      <c r="G1332" s="27" t="n">
        <v>41953</v>
      </c>
      <c r="H1332" s="28" t="n">
        <v>5968.53</v>
      </c>
      <c r="I1332" s="29" t="s">
        <v>23</v>
      </c>
      <c r="J1332" s="30" t="s">
        <v>315</v>
      </c>
      <c r="K1332" s="31" t="n">
        <v>84289</v>
      </c>
      <c r="L1332" s="32" t="n">
        <v>2014004217</v>
      </c>
      <c r="M1332" s="33" t="n">
        <v>43465</v>
      </c>
      <c r="N1332" s="34" t="n">
        <v>2824.48929166667</v>
      </c>
      <c r="O1332" s="35" t="n">
        <v>0.25</v>
      </c>
      <c r="P1332" s="36" t="n">
        <v>0.0208333333333333</v>
      </c>
      <c r="Q1332" s="37" t="n">
        <v>124.344375</v>
      </c>
      <c r="R1332" s="38" t="n">
        <v>2948.83366666667</v>
      </c>
      <c r="S1332" s="39" t="n">
        <v>3019.69633333333</v>
      </c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MG1332" s="0"/>
      <c r="AMH1332" s="0"/>
      <c r="AMI1332" s="0"/>
      <c r="AMJ1332" s="0"/>
    </row>
    <row r="1333" s="4" customFormat="true" ht="41.25" hidden="false" customHeight="true" outlineLevel="0" collapsed="false">
      <c r="A1333" s="23" t="s">
        <v>287</v>
      </c>
      <c r="B1333" s="24" t="n">
        <v>10503</v>
      </c>
      <c r="C1333" s="25" t="n">
        <f aca="false">VLOOKUP(B1333,[1]Planilha8!$X$4:$Y$6629,2,0)</f>
        <v>2042016</v>
      </c>
      <c r="D1333" s="26" t="s">
        <v>335</v>
      </c>
      <c r="E1333" s="26" t="str">
        <f aca="false">VLOOKUP(B1333,[1]Planilha8!$X$4:$Z$6629,3,0)</f>
        <v>APOIO AO DIAGNÓSTICO</v>
      </c>
      <c r="F1333" s="26" t="str">
        <f aca="false">VLOOKUP(B1333,[1]Planilha8!$X$4:$AD$6629,7,0)</f>
        <v>BOM</v>
      </c>
      <c r="G1333" s="27" t="n">
        <v>41953</v>
      </c>
      <c r="H1333" s="28" t="n">
        <v>32385.47</v>
      </c>
      <c r="I1333" s="29" t="s">
        <v>23</v>
      </c>
      <c r="J1333" s="30" t="s">
        <v>315</v>
      </c>
      <c r="K1333" s="31" t="n">
        <v>84290</v>
      </c>
      <c r="L1333" s="32" t="n">
        <v>2014004170</v>
      </c>
      <c r="M1333" s="33" t="n">
        <v>43465</v>
      </c>
      <c r="N1333" s="34" t="n">
        <v>10511.53415</v>
      </c>
      <c r="O1333" s="35" t="n">
        <v>0.14</v>
      </c>
      <c r="P1333" s="36" t="n">
        <v>0.0116666666666667</v>
      </c>
      <c r="Q1333" s="37" t="n">
        <v>377.830483333333</v>
      </c>
      <c r="R1333" s="38" t="n">
        <v>10889.3646333333</v>
      </c>
      <c r="S1333" s="39" t="n">
        <v>21496.1053666667</v>
      </c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MG1333" s="0"/>
      <c r="AMH1333" s="0"/>
      <c r="AMI1333" s="0"/>
      <c r="AMJ1333" s="0"/>
    </row>
    <row r="1334" s="4" customFormat="true" ht="41.25" hidden="false" customHeight="true" outlineLevel="0" collapsed="false">
      <c r="A1334" s="23" t="s">
        <v>287</v>
      </c>
      <c r="B1334" s="24" t="n">
        <v>10504</v>
      </c>
      <c r="C1334" s="25" t="n">
        <f aca="false">VLOOKUP(B1334,[1]Planilha8!$X$4:$Y$6629,2,0)</f>
        <v>2042017</v>
      </c>
      <c r="D1334" s="26" t="s">
        <v>335</v>
      </c>
      <c r="E1334" s="26" t="str">
        <f aca="false">VLOOKUP(B1334,[1]Planilha8!$X$4:$Z$6629,3,0)</f>
        <v>APOIO AO DIAGNÓSTICO</v>
      </c>
      <c r="F1334" s="26" t="str">
        <f aca="false">VLOOKUP(B1334,[1]Planilha8!$X$4:$AD$6629,7,0)</f>
        <v>BOM</v>
      </c>
      <c r="G1334" s="27" t="n">
        <v>41953</v>
      </c>
      <c r="H1334" s="28" t="n">
        <v>32385.47</v>
      </c>
      <c r="I1334" s="29" t="s">
        <v>23</v>
      </c>
      <c r="J1334" s="30" t="s">
        <v>315</v>
      </c>
      <c r="K1334" s="31" t="n">
        <v>84289</v>
      </c>
      <c r="L1334" s="32" t="n">
        <v>2014004217</v>
      </c>
      <c r="M1334" s="33" t="n">
        <v>43465</v>
      </c>
      <c r="N1334" s="34" t="n">
        <v>10511.53415</v>
      </c>
      <c r="O1334" s="35" t="n">
        <v>0.14</v>
      </c>
      <c r="P1334" s="36" t="n">
        <v>0.0116666666666667</v>
      </c>
      <c r="Q1334" s="37" t="n">
        <v>377.830483333333</v>
      </c>
      <c r="R1334" s="38" t="n">
        <v>10889.3646333333</v>
      </c>
      <c r="S1334" s="39" t="n">
        <v>21496.1053666667</v>
      </c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MG1334" s="0"/>
      <c r="AMH1334" s="0"/>
      <c r="AMI1334" s="0"/>
      <c r="AMJ1334" s="0"/>
    </row>
    <row r="1335" s="4" customFormat="true" ht="41.25" hidden="false" customHeight="true" outlineLevel="0" collapsed="false">
      <c r="A1335" s="23" t="s">
        <v>287</v>
      </c>
      <c r="B1335" s="24" t="n">
        <v>10505</v>
      </c>
      <c r="C1335" s="25" t="n">
        <f aca="false">VLOOKUP(B1335,[1]Planilha8!$X$4:$Y$6629,2,0)</f>
        <v>2042018</v>
      </c>
      <c r="D1335" s="26" t="s">
        <v>316</v>
      </c>
      <c r="E1335" s="26" t="str">
        <f aca="false">VLOOKUP(B1335,[1]Planilha8!$X$4:$Z$6629,3,0)</f>
        <v>APOIO AO DIAGNÓSTICO</v>
      </c>
      <c r="F1335" s="26" t="str">
        <f aca="false">VLOOKUP(B1335,[1]Planilha8!$X$4:$AD$6629,7,0)</f>
        <v>BOM</v>
      </c>
      <c r="G1335" s="27" t="n">
        <v>41953</v>
      </c>
      <c r="H1335" s="28" t="n">
        <v>13442.38</v>
      </c>
      <c r="I1335" s="29" t="s">
        <v>23</v>
      </c>
      <c r="J1335" s="30" t="s">
        <v>315</v>
      </c>
      <c r="K1335" s="31" t="n">
        <v>84289</v>
      </c>
      <c r="L1335" s="32" t="n">
        <v>2014004217</v>
      </c>
      <c r="M1335" s="33" t="n">
        <v>43465</v>
      </c>
      <c r="N1335" s="34" t="n">
        <v>6578.96575</v>
      </c>
      <c r="O1335" s="35" t="n">
        <v>0.25</v>
      </c>
      <c r="P1335" s="36" t="n">
        <v>0.0208333333333333</v>
      </c>
      <c r="Q1335" s="37" t="n">
        <v>280.049583333333</v>
      </c>
      <c r="R1335" s="38" t="n">
        <v>6859.01533333333</v>
      </c>
      <c r="S1335" s="39" t="n">
        <v>6583.36466666666</v>
      </c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MG1335" s="0"/>
      <c r="AMH1335" s="0"/>
      <c r="AMI1335" s="0"/>
      <c r="AMJ1335" s="0"/>
    </row>
    <row r="1336" s="4" customFormat="true" ht="41.25" hidden="false" customHeight="true" outlineLevel="0" collapsed="false">
      <c r="A1336" s="23" t="s">
        <v>287</v>
      </c>
      <c r="B1336" s="24" t="n">
        <v>10506</v>
      </c>
      <c r="C1336" s="25" t="n">
        <f aca="false">VLOOKUP(B1336,[1]Planilha8!$X$4:$Y$6629,2,0)</f>
        <v>2042019</v>
      </c>
      <c r="D1336" s="26" t="s">
        <v>316</v>
      </c>
      <c r="E1336" s="26" t="str">
        <f aca="false">VLOOKUP(B1336,[1]Planilha8!$X$4:$Z$6629,3,0)</f>
        <v>APOIO AO DIAGNÓSTICO</v>
      </c>
      <c r="F1336" s="26" t="str">
        <f aca="false">VLOOKUP(B1336,[1]Planilha8!$X$4:$AD$6629,7,0)</f>
        <v>BOM</v>
      </c>
      <c r="G1336" s="27" t="n">
        <v>41953</v>
      </c>
      <c r="H1336" s="28" t="n">
        <v>13442.38</v>
      </c>
      <c r="I1336" s="29" t="s">
        <v>23</v>
      </c>
      <c r="J1336" s="30" t="s">
        <v>315</v>
      </c>
      <c r="K1336" s="31" t="n">
        <v>84290</v>
      </c>
      <c r="L1336" s="32" t="n">
        <v>2014004217</v>
      </c>
      <c r="M1336" s="33" t="n">
        <v>43465</v>
      </c>
      <c r="N1336" s="34" t="n">
        <v>6578.96575</v>
      </c>
      <c r="O1336" s="35" t="n">
        <v>0.25</v>
      </c>
      <c r="P1336" s="36" t="n">
        <v>0.0208333333333333</v>
      </c>
      <c r="Q1336" s="37" t="n">
        <v>280.049583333333</v>
      </c>
      <c r="R1336" s="38" t="n">
        <v>6859.01533333333</v>
      </c>
      <c r="S1336" s="39" t="n">
        <v>6583.36466666666</v>
      </c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MG1336" s="0"/>
      <c r="AMH1336" s="0"/>
      <c r="AMI1336" s="0"/>
      <c r="AMJ1336" s="0"/>
    </row>
    <row r="1337" s="4" customFormat="true" ht="41.25" hidden="false" customHeight="true" outlineLevel="0" collapsed="false">
      <c r="A1337" s="23" t="s">
        <v>287</v>
      </c>
      <c r="B1337" s="24" t="n">
        <v>10518</v>
      </c>
      <c r="C1337" s="25" t="n">
        <f aca="false">VLOOKUP(B1337,[1]Planilha8!$X$4:$Y$6629,2,0)</f>
        <v>2042020</v>
      </c>
      <c r="D1337" s="26" t="s">
        <v>336</v>
      </c>
      <c r="E1337" s="26" t="str">
        <f aca="false">VLOOKUP(B1337,[1]Planilha8!$X$4:$Z$6629,3,0)</f>
        <v>APOIO AO DIAGNÓSTICO</v>
      </c>
      <c r="F1337" s="26" t="str">
        <f aca="false">VLOOKUP(B1337,[1]Planilha8!$X$4:$AD$6629,7,0)</f>
        <v>BOM</v>
      </c>
      <c r="G1337" s="27" t="n">
        <v>41953</v>
      </c>
      <c r="H1337" s="28" t="n">
        <v>46510.55</v>
      </c>
      <c r="I1337" s="29" t="s">
        <v>23</v>
      </c>
      <c r="J1337" s="30" t="s">
        <v>315</v>
      </c>
      <c r="K1337" s="31" t="n">
        <v>84289</v>
      </c>
      <c r="L1337" s="32" t="n">
        <v>2014004217</v>
      </c>
      <c r="M1337" s="33" t="n">
        <v>43465</v>
      </c>
      <c r="N1337" s="34" t="n">
        <v>16580.5280833333</v>
      </c>
      <c r="O1337" s="35" t="n">
        <v>0.14</v>
      </c>
      <c r="P1337" s="36" t="n">
        <v>0.0116666666666667</v>
      </c>
      <c r="Q1337" s="37" t="n">
        <v>542.623083333333</v>
      </c>
      <c r="R1337" s="38" t="n">
        <v>17123.1511666667</v>
      </c>
      <c r="S1337" s="39" t="n">
        <v>29387.3988333333</v>
      </c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MG1337" s="0"/>
      <c r="AMH1337" s="0"/>
      <c r="AMI1337" s="0"/>
      <c r="AMJ1337" s="0"/>
    </row>
    <row r="1338" s="4" customFormat="true" ht="41.25" hidden="false" customHeight="true" outlineLevel="0" collapsed="false">
      <c r="A1338" s="23" t="s">
        <v>287</v>
      </c>
      <c r="B1338" s="24" t="n">
        <v>10519</v>
      </c>
      <c r="C1338" s="25" t="n">
        <f aca="false">VLOOKUP(B1338,[1]Planilha8!$X$4:$Y$6629,2,0)</f>
        <v>2042021</v>
      </c>
      <c r="D1338" s="26" t="s">
        <v>336</v>
      </c>
      <c r="E1338" s="26" t="str">
        <f aca="false">VLOOKUP(B1338,[1]Planilha8!$X$4:$Z$6629,3,0)</f>
        <v>APOIO AO DIAGNÓSTICO</v>
      </c>
      <c r="F1338" s="26" t="str">
        <f aca="false">VLOOKUP(B1338,[1]Planilha8!$X$4:$AD$6629,7,0)</f>
        <v>BOM</v>
      </c>
      <c r="G1338" s="27" t="n">
        <v>41953</v>
      </c>
      <c r="H1338" s="28" t="n">
        <v>46510.55</v>
      </c>
      <c r="I1338" s="29" t="s">
        <v>23</v>
      </c>
      <c r="J1338" s="30" t="s">
        <v>315</v>
      </c>
      <c r="K1338" s="31" t="n">
        <v>84289</v>
      </c>
      <c r="L1338" s="32" t="n">
        <v>2014004217</v>
      </c>
      <c r="M1338" s="33" t="n">
        <v>43465</v>
      </c>
      <c r="N1338" s="34" t="n">
        <v>16580.5280833333</v>
      </c>
      <c r="O1338" s="35" t="n">
        <v>0.14</v>
      </c>
      <c r="P1338" s="36" t="n">
        <v>0.0116666666666667</v>
      </c>
      <c r="Q1338" s="37" t="n">
        <v>542.623083333333</v>
      </c>
      <c r="R1338" s="38" t="n">
        <v>17123.1511666667</v>
      </c>
      <c r="S1338" s="39" t="n">
        <v>29387.3988333333</v>
      </c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MG1338" s="0"/>
      <c r="AMH1338" s="0"/>
      <c r="AMI1338" s="0"/>
      <c r="AMJ1338" s="0"/>
    </row>
    <row r="1339" s="4" customFormat="true" ht="41.25" hidden="false" customHeight="true" outlineLevel="0" collapsed="false">
      <c r="A1339" s="23" t="s">
        <v>287</v>
      </c>
      <c r="B1339" s="24" t="n">
        <v>10520</v>
      </c>
      <c r="C1339" s="25" t="n">
        <f aca="false">VLOOKUP(B1339,[1]Planilha8!$X$4:$Y$6629,2,0)</f>
        <v>2042022</v>
      </c>
      <c r="D1339" s="26" t="s">
        <v>337</v>
      </c>
      <c r="E1339" s="26" t="str">
        <f aca="false">VLOOKUP(B1339,[1]Planilha8!$X$4:$Z$6629,3,0)</f>
        <v>APOIO AO DIAGNÓSTICO</v>
      </c>
      <c r="F1339" s="26" t="str">
        <f aca="false">VLOOKUP(B1339,[1]Planilha8!$X$4:$AD$6629,7,0)</f>
        <v>BOM</v>
      </c>
      <c r="G1339" s="27" t="n">
        <v>41953</v>
      </c>
      <c r="H1339" s="28" t="n">
        <v>20661</v>
      </c>
      <c r="I1339" s="29" t="s">
        <v>23</v>
      </c>
      <c r="J1339" s="30" t="s">
        <v>315</v>
      </c>
      <c r="K1339" s="31" t="n">
        <v>84289</v>
      </c>
      <c r="L1339" s="32" t="n">
        <v>2014004217</v>
      </c>
      <c r="M1339" s="33" t="n">
        <v>43465</v>
      </c>
      <c r="N1339" s="34" t="n">
        <v>7244.145</v>
      </c>
      <c r="O1339" s="35" t="n">
        <v>0.14</v>
      </c>
      <c r="P1339" s="36" t="n">
        <v>0.0116666666666667</v>
      </c>
      <c r="Q1339" s="37" t="n">
        <v>241.045</v>
      </c>
      <c r="R1339" s="38" t="n">
        <v>7485.19</v>
      </c>
      <c r="S1339" s="39" t="n">
        <v>13175.81</v>
      </c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MG1339" s="0"/>
      <c r="AMH1339" s="0"/>
      <c r="AMI1339" s="0"/>
      <c r="AMJ1339" s="0"/>
    </row>
    <row r="1340" s="4" customFormat="true" ht="41.25" hidden="false" customHeight="true" outlineLevel="0" collapsed="false">
      <c r="A1340" s="23" t="s">
        <v>287</v>
      </c>
      <c r="B1340" s="24" t="n">
        <v>10523</v>
      </c>
      <c r="C1340" s="25" t="n">
        <f aca="false">VLOOKUP(B1340,[1]Planilha8!$X$4:$Y$6629,2,0)</f>
        <v>2042023</v>
      </c>
      <c r="D1340" s="26" t="s">
        <v>338</v>
      </c>
      <c r="E1340" s="26" t="str">
        <f aca="false">VLOOKUP(B1340,[1]Planilha8!$X$4:$Z$6629,3,0)</f>
        <v>CENTRO CIRÚRGICO</v>
      </c>
      <c r="F1340" s="26" t="str">
        <f aca="false">VLOOKUP(B1340,[1]Planilha8!$X$4:$AD$6629,7,0)</f>
        <v>BOM</v>
      </c>
      <c r="G1340" s="27" t="n">
        <v>41953</v>
      </c>
      <c r="H1340" s="28" t="n">
        <v>25831.48</v>
      </c>
      <c r="I1340" s="29" t="s">
        <v>23</v>
      </c>
      <c r="J1340" s="30" t="s">
        <v>315</v>
      </c>
      <c r="K1340" s="31" t="n">
        <v>84289</v>
      </c>
      <c r="L1340" s="32" t="n">
        <v>2014004217</v>
      </c>
      <c r="M1340" s="33" t="n">
        <v>43465</v>
      </c>
      <c r="N1340" s="34" t="n">
        <v>8635.0086</v>
      </c>
      <c r="O1340" s="35" t="n">
        <v>0.14</v>
      </c>
      <c r="P1340" s="36" t="n">
        <v>0.0116666666666667</v>
      </c>
      <c r="Q1340" s="37" t="n">
        <v>301.367266666667</v>
      </c>
      <c r="R1340" s="38" t="n">
        <v>8936.37586666667</v>
      </c>
      <c r="S1340" s="39" t="n">
        <v>16895.1041333333</v>
      </c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MG1340" s="0"/>
      <c r="AMH1340" s="0"/>
      <c r="AMI1340" s="0"/>
      <c r="AMJ1340" s="0"/>
    </row>
    <row r="1341" s="4" customFormat="true" ht="41.25" hidden="false" customHeight="true" outlineLevel="0" collapsed="false">
      <c r="A1341" s="23" t="s">
        <v>287</v>
      </c>
      <c r="B1341" s="24" t="n">
        <v>10524</v>
      </c>
      <c r="C1341" s="25" t="n">
        <f aca="false">VLOOKUP(B1341,[1]Planilha8!$X$4:$Y$6629,2,0)</f>
        <v>2042024</v>
      </c>
      <c r="D1341" s="26" t="s">
        <v>339</v>
      </c>
      <c r="E1341" s="26" t="str">
        <f aca="false">VLOOKUP(B1341,[1]Planilha8!$X$4:$Z$6629,3,0)</f>
        <v>CENTRO CIRÚRGICO</v>
      </c>
      <c r="F1341" s="26" t="str">
        <f aca="false">VLOOKUP(B1341,[1]Planilha8!$X$4:$AD$6629,7,0)</f>
        <v>BOM</v>
      </c>
      <c r="G1341" s="27" t="n">
        <v>41953</v>
      </c>
      <c r="H1341" s="28" t="n">
        <v>4876.43</v>
      </c>
      <c r="I1341" s="29" t="s">
        <v>23</v>
      </c>
      <c r="J1341" s="30" t="s">
        <v>315</v>
      </c>
      <c r="K1341" s="31" t="n">
        <v>84289</v>
      </c>
      <c r="L1341" s="32" t="n">
        <v>2014004217</v>
      </c>
      <c r="M1341" s="33" t="n">
        <v>43465</v>
      </c>
      <c r="N1341" s="34" t="n">
        <v>2380.051375</v>
      </c>
      <c r="O1341" s="35" t="n">
        <v>0.25</v>
      </c>
      <c r="P1341" s="36" t="n">
        <v>0.0208333333333333</v>
      </c>
      <c r="Q1341" s="37" t="n">
        <v>101.592291666667</v>
      </c>
      <c r="R1341" s="38" t="n">
        <v>2481.64366666667</v>
      </c>
      <c r="S1341" s="39" t="n">
        <v>2394.78633333333</v>
      </c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MG1341" s="0"/>
      <c r="AMH1341" s="0"/>
      <c r="AMI1341" s="0"/>
      <c r="AMJ1341" s="0"/>
    </row>
    <row r="1342" s="4" customFormat="true" ht="41.25" hidden="false" customHeight="true" outlineLevel="0" collapsed="false">
      <c r="A1342" s="23" t="s">
        <v>287</v>
      </c>
      <c r="B1342" s="24" t="n">
        <v>10510</v>
      </c>
      <c r="C1342" s="25" t="n">
        <f aca="false">VLOOKUP(B1342,[1]Planilha8!$X$4:$Y$6629,2,0)</f>
        <v>2042041</v>
      </c>
      <c r="D1342" s="26" t="s">
        <v>340</v>
      </c>
      <c r="E1342" s="26" t="str">
        <f aca="false">VLOOKUP(B1342,[1]Planilha8!$X$4:$Z$6629,3,0)</f>
        <v>ASTEC</v>
      </c>
      <c r="F1342" s="26" t="str">
        <f aca="false">VLOOKUP(B1342,[1]Planilha8!$X$4:$AD$6629,7,0)</f>
        <v>BOM</v>
      </c>
      <c r="G1342" s="27" t="n">
        <v>41964</v>
      </c>
      <c r="H1342" s="28" t="n">
        <v>684.86</v>
      </c>
      <c r="I1342" s="29" t="s">
        <v>23</v>
      </c>
      <c r="J1342" s="30" t="s">
        <v>73</v>
      </c>
      <c r="K1342" s="31" t="n">
        <v>308840</v>
      </c>
      <c r="L1342" s="32" t="n">
        <v>2014004684</v>
      </c>
      <c r="M1342" s="33" t="n">
        <v>43465</v>
      </c>
      <c r="N1342" s="34" t="n">
        <v>622.63988888889</v>
      </c>
      <c r="O1342" s="35" t="n">
        <v>0.2</v>
      </c>
      <c r="P1342" s="36" t="n">
        <v>0.0166666666666667</v>
      </c>
      <c r="Q1342" s="37" t="n">
        <v>11.4143333333333</v>
      </c>
      <c r="R1342" s="38" t="n">
        <v>634.054222222223</v>
      </c>
      <c r="S1342" s="39" t="n">
        <v>50.8057777777769</v>
      </c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MG1342" s="0"/>
      <c r="AMH1342" s="0"/>
      <c r="AMI1342" s="0"/>
      <c r="AMJ1342" s="0"/>
    </row>
    <row r="1343" s="4" customFormat="true" ht="41.25" hidden="false" customHeight="true" outlineLevel="0" collapsed="false">
      <c r="A1343" s="23" t="s">
        <v>287</v>
      </c>
      <c r="B1343" s="24" t="n">
        <v>10511</v>
      </c>
      <c r="C1343" s="25" t="n">
        <f aca="false">VLOOKUP(B1343,[1]Planilha8!$X$4:$Y$6629,2,0)</f>
        <v>2042042</v>
      </c>
      <c r="D1343" s="26" t="s">
        <v>341</v>
      </c>
      <c r="E1343" s="26" t="str">
        <f aca="false">VLOOKUP(B1343,[1]Planilha8!$X$4:$Z$6629,3,0)</f>
        <v>ASTEC</v>
      </c>
      <c r="F1343" s="26" t="str">
        <f aca="false">VLOOKUP(B1343,[1]Planilha8!$X$4:$AD$6629,7,0)</f>
        <v>BOM</v>
      </c>
      <c r="G1343" s="27" t="n">
        <v>41964</v>
      </c>
      <c r="H1343" s="28" t="n">
        <v>1601.11</v>
      </c>
      <c r="I1343" s="29" t="s">
        <v>23</v>
      </c>
      <c r="J1343" s="30" t="s">
        <v>73</v>
      </c>
      <c r="K1343" s="31" t="n">
        <v>308840</v>
      </c>
      <c r="L1343" s="32" t="n">
        <v>2014004684</v>
      </c>
      <c r="M1343" s="33" t="n">
        <v>43465</v>
      </c>
      <c r="N1343" s="34" t="n">
        <v>1290.24891666667</v>
      </c>
      <c r="O1343" s="35" t="n">
        <v>0.2</v>
      </c>
      <c r="P1343" s="36" t="n">
        <v>0.0166666666666667</v>
      </c>
      <c r="Q1343" s="37" t="n">
        <v>26.6851666666667</v>
      </c>
      <c r="R1343" s="38" t="n">
        <v>1316.93408333333</v>
      </c>
      <c r="S1343" s="39" t="n">
        <v>284.175916666667</v>
      </c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MG1343" s="0"/>
      <c r="AMH1343" s="0"/>
      <c r="AMI1343" s="0"/>
      <c r="AMJ1343" s="0"/>
    </row>
    <row r="1344" s="4" customFormat="true" ht="41.25" hidden="false" customHeight="true" outlineLevel="0" collapsed="false">
      <c r="A1344" s="23" t="s">
        <v>287</v>
      </c>
      <c r="B1344" s="24" t="n">
        <v>10512</v>
      </c>
      <c r="C1344" s="25" t="n">
        <f aca="false">VLOOKUP(B1344,[1]Planilha8!$X$4:$Y$6629,2,0)</f>
        <v>2042043</v>
      </c>
      <c r="D1344" s="26" t="s">
        <v>341</v>
      </c>
      <c r="E1344" s="26" t="str">
        <f aca="false">VLOOKUP(B1344,[1]Planilha8!$X$4:$Z$6629,3,0)</f>
        <v>ASTEC</v>
      </c>
      <c r="F1344" s="26" t="str">
        <f aca="false">VLOOKUP(B1344,[1]Planilha8!$X$4:$AD$6629,7,0)</f>
        <v>BOM</v>
      </c>
      <c r="G1344" s="27" t="n">
        <v>41964</v>
      </c>
      <c r="H1344" s="28" t="n">
        <v>1601.11</v>
      </c>
      <c r="I1344" s="29" t="s">
        <v>23</v>
      </c>
      <c r="J1344" s="30" t="s">
        <v>73</v>
      </c>
      <c r="K1344" s="31" t="n">
        <v>308840</v>
      </c>
      <c r="L1344" s="32" t="n">
        <v>2014004684</v>
      </c>
      <c r="M1344" s="33" t="n">
        <v>43465</v>
      </c>
      <c r="N1344" s="34" t="n">
        <v>1290.24891666667</v>
      </c>
      <c r="O1344" s="35" t="n">
        <v>0.2</v>
      </c>
      <c r="P1344" s="36" t="n">
        <v>0.0166666666666667</v>
      </c>
      <c r="Q1344" s="37" t="n">
        <v>26.6851666666667</v>
      </c>
      <c r="R1344" s="38" t="n">
        <v>1316.93408333333</v>
      </c>
      <c r="S1344" s="39" t="n">
        <v>284.175916666667</v>
      </c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MG1344" s="0"/>
      <c r="AMH1344" s="0"/>
      <c r="AMI1344" s="0"/>
      <c r="AMJ1344" s="0"/>
    </row>
    <row r="1345" s="4" customFormat="true" ht="41.25" hidden="false" customHeight="true" outlineLevel="0" collapsed="false">
      <c r="A1345" s="23" t="s">
        <v>287</v>
      </c>
      <c r="B1345" s="24" t="n">
        <v>10513</v>
      </c>
      <c r="C1345" s="25" t="n">
        <f aca="false">VLOOKUP(B1345,[1]Planilha8!$X$4:$Y$6629,2,0)</f>
        <v>2042044</v>
      </c>
      <c r="D1345" s="26" t="s">
        <v>342</v>
      </c>
      <c r="E1345" s="26" t="str">
        <f aca="false">VLOOKUP(B1345,[1]Planilha8!$X$4:$Z$6629,3,0)</f>
        <v>ASTEC</v>
      </c>
      <c r="F1345" s="26" t="str">
        <f aca="false">VLOOKUP(B1345,[1]Planilha8!$X$4:$AD$6629,7,0)</f>
        <v>BOM</v>
      </c>
      <c r="G1345" s="27" t="n">
        <v>41964</v>
      </c>
      <c r="H1345" s="28" t="n">
        <v>313.03</v>
      </c>
      <c r="I1345" s="29" t="s">
        <v>23</v>
      </c>
      <c r="J1345" s="30" t="s">
        <v>73</v>
      </c>
      <c r="K1345" s="31" t="n">
        <v>308840</v>
      </c>
      <c r="L1345" s="32" t="n">
        <v>2014004684</v>
      </c>
      <c r="M1345" s="33" t="n">
        <v>43465</v>
      </c>
      <c r="N1345" s="34" t="n">
        <v>168.9745</v>
      </c>
      <c r="O1345" s="35" t="n">
        <v>0.2</v>
      </c>
      <c r="P1345" s="36" t="n">
        <v>0.0166666666666667</v>
      </c>
      <c r="Q1345" s="37" t="n">
        <v>5.21716666666667</v>
      </c>
      <c r="R1345" s="38" t="n">
        <v>174.191666666667</v>
      </c>
      <c r="S1345" s="39" t="n">
        <v>138.838333333333</v>
      </c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MG1345" s="0"/>
      <c r="AMH1345" s="0"/>
      <c r="AMI1345" s="0"/>
      <c r="AMJ1345" s="0"/>
    </row>
    <row r="1346" s="4" customFormat="true" ht="41.25" hidden="false" customHeight="true" outlineLevel="0" collapsed="false">
      <c r="A1346" s="23" t="s">
        <v>287</v>
      </c>
      <c r="B1346" s="24" t="n">
        <v>10514</v>
      </c>
      <c r="C1346" s="25" t="n">
        <f aca="false">VLOOKUP(B1346,[1]Planilha8!$X$4:$Y$6629,2,0)</f>
        <v>2042045</v>
      </c>
      <c r="D1346" s="26" t="s">
        <v>342</v>
      </c>
      <c r="E1346" s="26" t="str">
        <f aca="false">VLOOKUP(B1346,[1]Planilha8!$X$4:$Z$6629,3,0)</f>
        <v>ASTEC</v>
      </c>
      <c r="F1346" s="26" t="str">
        <f aca="false">VLOOKUP(B1346,[1]Planilha8!$X$4:$AD$6629,7,0)</f>
        <v>BOM</v>
      </c>
      <c r="G1346" s="27" t="n">
        <v>41964</v>
      </c>
      <c r="H1346" s="28" t="n">
        <v>313.03</v>
      </c>
      <c r="I1346" s="29" t="s">
        <v>23</v>
      </c>
      <c r="J1346" s="30" t="s">
        <v>73</v>
      </c>
      <c r="K1346" s="31" t="n">
        <v>308840</v>
      </c>
      <c r="L1346" s="32" t="n">
        <v>2014004684</v>
      </c>
      <c r="M1346" s="33" t="n">
        <v>43465</v>
      </c>
      <c r="N1346" s="34" t="n">
        <v>168.9745</v>
      </c>
      <c r="O1346" s="35" t="n">
        <v>0.2</v>
      </c>
      <c r="P1346" s="36" t="n">
        <v>0.0166666666666667</v>
      </c>
      <c r="Q1346" s="37" t="n">
        <v>5.21716666666667</v>
      </c>
      <c r="R1346" s="38" t="n">
        <v>174.191666666667</v>
      </c>
      <c r="S1346" s="39" t="n">
        <v>138.838333333333</v>
      </c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MG1346" s="0"/>
      <c r="AMH1346" s="0"/>
      <c r="AMI1346" s="0"/>
      <c r="AMJ1346" s="0"/>
    </row>
    <row r="1347" s="4" customFormat="true" ht="41.25" hidden="false" customHeight="true" outlineLevel="0" collapsed="false">
      <c r="A1347" s="23" t="s">
        <v>287</v>
      </c>
      <c r="B1347" s="24" t="n">
        <v>10531</v>
      </c>
      <c r="C1347" s="25" t="n">
        <f aca="false">VLOOKUP(B1347,[1]Planilha8!$X$4:$Y$6629,2,0)</f>
        <v>2042047</v>
      </c>
      <c r="D1347" s="26" t="s">
        <v>335</v>
      </c>
      <c r="E1347" s="26" t="str">
        <f aca="false">VLOOKUP(B1347,[1]Planilha8!$X$4:$Z$6629,3,0)</f>
        <v>APOIO AO DIAGNÓSTICO</v>
      </c>
      <c r="F1347" s="26" t="str">
        <f aca="false">VLOOKUP(B1347,[1]Planilha8!$X$4:$AD$6629,7,0)</f>
        <v>BOM</v>
      </c>
      <c r="G1347" s="27" t="n">
        <v>41974</v>
      </c>
      <c r="H1347" s="28" t="n">
        <v>32385.47</v>
      </c>
      <c r="I1347" s="29" t="s">
        <v>23</v>
      </c>
      <c r="J1347" s="30" t="s">
        <v>315</v>
      </c>
      <c r="K1347" s="31" t="n">
        <v>85280</v>
      </c>
      <c r="L1347" s="32" t="n">
        <v>2014004170</v>
      </c>
      <c r="M1347" s="33" t="n">
        <v>43465</v>
      </c>
      <c r="N1347" s="34" t="n">
        <v>11329.1552333333</v>
      </c>
      <c r="O1347" s="35" t="n">
        <v>0.14</v>
      </c>
      <c r="P1347" s="36" t="n">
        <v>0.0116666666666667</v>
      </c>
      <c r="Q1347" s="37" t="n">
        <v>377.830483333333</v>
      </c>
      <c r="R1347" s="38" t="n">
        <v>11706.9857166667</v>
      </c>
      <c r="S1347" s="39" t="n">
        <v>20678.4842833333</v>
      </c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MG1347" s="0"/>
      <c r="AMH1347" s="0"/>
      <c r="AMI1347" s="0"/>
      <c r="AMJ1347" s="0"/>
    </row>
    <row r="1348" s="4" customFormat="true" ht="41.25" hidden="false" customHeight="true" outlineLevel="0" collapsed="false">
      <c r="A1348" s="23" t="s">
        <v>287</v>
      </c>
      <c r="B1348" s="24" t="n">
        <v>10532</v>
      </c>
      <c r="C1348" s="25" t="n">
        <f aca="false">VLOOKUP(B1348,[1]Planilha8!$X$4:$Y$6629,2,0)</f>
        <v>2042048</v>
      </c>
      <c r="D1348" s="26" t="s">
        <v>333</v>
      </c>
      <c r="E1348" s="26" t="str">
        <f aca="false">VLOOKUP(B1348,[1]Planilha8!$X$4:$Z$6629,3,0)</f>
        <v>APOIO AO DIAGNÓSTICO</v>
      </c>
      <c r="F1348" s="26" t="str">
        <f aca="false">VLOOKUP(B1348,[1]Planilha8!$X$4:$AD$6629,7,0)</f>
        <v>BOM</v>
      </c>
      <c r="G1348" s="27" t="n">
        <v>41974</v>
      </c>
      <c r="H1348" s="28" t="n">
        <v>46517.71</v>
      </c>
      <c r="I1348" s="29" t="s">
        <v>23</v>
      </c>
      <c r="J1348" s="30" t="s">
        <v>315</v>
      </c>
      <c r="K1348" s="31" t="n">
        <v>85280</v>
      </c>
      <c r="L1348" s="32" t="n">
        <v>2014004170</v>
      </c>
      <c r="M1348" s="33" t="n">
        <v>43465</v>
      </c>
      <c r="N1348" s="34" t="n">
        <v>16187.7333666667</v>
      </c>
      <c r="O1348" s="35" t="n">
        <v>0.14</v>
      </c>
      <c r="P1348" s="36" t="n">
        <v>0.0116666666666667</v>
      </c>
      <c r="Q1348" s="37" t="n">
        <v>542.706616666667</v>
      </c>
      <c r="R1348" s="38" t="n">
        <v>16730.4399833333</v>
      </c>
      <c r="S1348" s="39" t="n">
        <v>29787.2700166667</v>
      </c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MG1348" s="0"/>
      <c r="AMH1348" s="0"/>
      <c r="AMI1348" s="0"/>
      <c r="AMJ1348" s="0"/>
    </row>
    <row r="1349" s="4" customFormat="true" ht="41.25" hidden="false" customHeight="true" outlineLevel="0" collapsed="false">
      <c r="A1349" s="23" t="s">
        <v>287</v>
      </c>
      <c r="B1349" s="24" t="n">
        <v>10533</v>
      </c>
      <c r="C1349" s="25" t="n">
        <f aca="false">VLOOKUP(B1349,[1]Planilha8!$X$4:$Y$6629,2,0)</f>
        <v>2042049</v>
      </c>
      <c r="D1349" s="26" t="s">
        <v>343</v>
      </c>
      <c r="E1349" s="26" t="str">
        <f aca="false">VLOOKUP(B1349,[1]Planilha8!$X$4:$Z$6629,3,0)</f>
        <v>APOIO AO DIAGNÓSTICO</v>
      </c>
      <c r="F1349" s="26" t="str">
        <f aca="false">VLOOKUP(B1349,[1]Planilha8!$X$4:$AD$6629,7,0)</f>
        <v>BOM</v>
      </c>
      <c r="G1349" s="27" t="n">
        <v>41974</v>
      </c>
      <c r="H1349" s="28" t="n">
        <v>49275.84</v>
      </c>
      <c r="I1349" s="29" t="s">
        <v>23</v>
      </c>
      <c r="J1349" s="30" t="s">
        <v>315</v>
      </c>
      <c r="K1349" s="31" t="n">
        <v>85278</v>
      </c>
      <c r="L1349" s="32" t="n">
        <v>2014004170</v>
      </c>
      <c r="M1349" s="33" t="n">
        <v>43465</v>
      </c>
      <c r="N1349" s="34" t="n">
        <v>16725.4501333333</v>
      </c>
      <c r="O1349" s="35" t="n">
        <v>0.14</v>
      </c>
      <c r="P1349" s="36" t="n">
        <v>0.0116666666666667</v>
      </c>
      <c r="Q1349" s="37" t="n">
        <v>574.8848</v>
      </c>
      <c r="R1349" s="38" t="n">
        <v>17300.3349333333</v>
      </c>
      <c r="S1349" s="39" t="n">
        <v>31975.5050666667</v>
      </c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MG1349" s="0"/>
      <c r="AMH1349" s="0"/>
      <c r="AMI1349" s="0"/>
      <c r="AMJ1349" s="0"/>
    </row>
    <row r="1350" s="4" customFormat="true" ht="41.25" hidden="false" customHeight="true" outlineLevel="0" collapsed="false">
      <c r="A1350" s="23" t="s">
        <v>287</v>
      </c>
      <c r="B1350" s="24" t="n">
        <v>10534</v>
      </c>
      <c r="C1350" s="25" t="n">
        <f aca="false">VLOOKUP(B1350,[1]Planilha8!$X$4:$Y$6629,2,0)</f>
        <v>2042050</v>
      </c>
      <c r="D1350" s="26" t="s">
        <v>344</v>
      </c>
      <c r="E1350" s="26" t="str">
        <f aca="false">VLOOKUP(B1350,[1]Planilha8!$X$4:$Z$6629,3,0)</f>
        <v>APOIO AO DIAGNÓSTICO</v>
      </c>
      <c r="F1350" s="26" t="str">
        <f aca="false">VLOOKUP(B1350,[1]Planilha8!$X$4:$AD$6629,7,0)</f>
        <v>BOM</v>
      </c>
      <c r="G1350" s="27" t="n">
        <v>41974</v>
      </c>
      <c r="H1350" s="28" t="n">
        <v>131496.44</v>
      </c>
      <c r="I1350" s="29" t="s">
        <v>23</v>
      </c>
      <c r="J1350" s="30" t="s">
        <v>315</v>
      </c>
      <c r="K1350" s="31" t="n">
        <v>85278</v>
      </c>
      <c r="L1350" s="32" t="n">
        <v>2014004170</v>
      </c>
      <c r="M1350" s="33" t="n">
        <v>43465</v>
      </c>
      <c r="N1350" s="34" t="n">
        <v>48461.7788</v>
      </c>
      <c r="O1350" s="35" t="n">
        <v>0.14</v>
      </c>
      <c r="P1350" s="36" t="n">
        <v>0.0116666666666667</v>
      </c>
      <c r="Q1350" s="37" t="n">
        <v>1534.12513333333</v>
      </c>
      <c r="R1350" s="38" t="n">
        <v>49995.9039333334</v>
      </c>
      <c r="S1350" s="39" t="n">
        <v>81500.5360666667</v>
      </c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MG1350" s="0"/>
      <c r="AMH1350" s="0"/>
      <c r="AMI1350" s="0"/>
      <c r="AMJ1350" s="0"/>
    </row>
    <row r="1351" s="4" customFormat="true" ht="41.25" hidden="false" customHeight="true" outlineLevel="0" collapsed="false">
      <c r="A1351" s="23" t="s">
        <v>287</v>
      </c>
      <c r="B1351" s="24" t="n">
        <v>10535</v>
      </c>
      <c r="C1351" s="25" t="n">
        <f aca="false">VLOOKUP(B1351,[1]Planilha8!$X$4:$Y$6629,2,0)</f>
        <v>2042051</v>
      </c>
      <c r="D1351" s="26" t="s">
        <v>345</v>
      </c>
      <c r="E1351" s="26" t="str">
        <f aca="false">VLOOKUP(B1351,[1]Planilha8!$X$4:$Z$6629,3,0)</f>
        <v>APOIO AO DIAGNÓSTICO</v>
      </c>
      <c r="F1351" s="26" t="str">
        <f aca="false">VLOOKUP(B1351,[1]Planilha8!$X$4:$AD$6629,7,0)</f>
        <v>BOM</v>
      </c>
      <c r="G1351" s="27" t="n">
        <v>41974</v>
      </c>
      <c r="H1351" s="28" t="n">
        <v>96472.3</v>
      </c>
      <c r="I1351" s="29" t="s">
        <v>23</v>
      </c>
      <c r="J1351" s="30" t="s">
        <v>315</v>
      </c>
      <c r="K1351" s="31" t="n">
        <v>85279</v>
      </c>
      <c r="L1351" s="32" t="n">
        <v>2014004170</v>
      </c>
      <c r="M1351" s="33" t="n">
        <v>43465</v>
      </c>
      <c r="N1351" s="34" t="n">
        <v>35667.9043333333</v>
      </c>
      <c r="O1351" s="35" t="n">
        <v>0.14</v>
      </c>
      <c r="P1351" s="36" t="n">
        <v>0.0116666666666667</v>
      </c>
      <c r="Q1351" s="37" t="n">
        <v>1125.51016666667</v>
      </c>
      <c r="R1351" s="38" t="n">
        <v>36793.4145</v>
      </c>
      <c r="S1351" s="39" t="n">
        <v>59678.8855</v>
      </c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MG1351" s="0"/>
      <c r="AMH1351" s="0"/>
      <c r="AMI1351" s="0"/>
      <c r="AMJ1351" s="0"/>
    </row>
    <row r="1352" s="4" customFormat="true" ht="41.25" hidden="false" customHeight="true" outlineLevel="0" collapsed="false">
      <c r="A1352" s="23" t="s">
        <v>287</v>
      </c>
      <c r="B1352" s="24" t="n">
        <v>10578</v>
      </c>
      <c r="C1352" s="25" t="n">
        <f aca="false">VLOOKUP(B1352,[1]Planilha8!$X$4:$Y$6629,2,0)</f>
        <v>2042065</v>
      </c>
      <c r="D1352" s="26" t="s">
        <v>346</v>
      </c>
      <c r="E1352" s="26" t="str">
        <f aca="false">VLOOKUP(B1352,[1]Planilha8!$X$4:$Z$6629,3,0)</f>
        <v>AMBULATÓRIO</v>
      </c>
      <c r="F1352" s="26" t="str">
        <f aca="false">VLOOKUP(B1352,[1]Planilha8!$X$4:$AD$6629,7,0)</f>
        <v>BOM</v>
      </c>
      <c r="G1352" s="27" t="n">
        <v>42002</v>
      </c>
      <c r="H1352" s="28" t="n">
        <v>2099</v>
      </c>
      <c r="I1352" s="29" t="s">
        <v>23</v>
      </c>
      <c r="J1352" s="30" t="s">
        <v>292</v>
      </c>
      <c r="K1352" s="31" t="n">
        <v>741</v>
      </c>
      <c r="L1352" s="32" t="n">
        <v>2014004766</v>
      </c>
      <c r="M1352" s="33" t="n">
        <v>43465</v>
      </c>
      <c r="N1352" s="34" t="n">
        <v>940.7125</v>
      </c>
      <c r="O1352" s="35" t="n">
        <v>0.25</v>
      </c>
      <c r="P1352" s="36" t="n">
        <v>0.0208333333333333</v>
      </c>
      <c r="Q1352" s="37" t="n">
        <v>43.7291666666667</v>
      </c>
      <c r="R1352" s="38" t="n">
        <v>984.441666666667</v>
      </c>
      <c r="S1352" s="39" t="n">
        <v>1114.55833333333</v>
      </c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MG1352" s="0"/>
      <c r="AMH1352" s="0"/>
      <c r="AMI1352" s="0"/>
      <c r="AMJ1352" s="0"/>
    </row>
    <row r="1353" s="4" customFormat="true" ht="41.25" hidden="false" customHeight="true" outlineLevel="0" collapsed="false">
      <c r="A1353" s="23" t="s">
        <v>287</v>
      </c>
      <c r="B1353" s="24" t="n">
        <v>9069</v>
      </c>
      <c r="C1353" s="25" t="n">
        <f aca="false">VLOOKUP(B1353,[1]Planilha8!$X$4:$Y$6629,2,0)</f>
        <v>2042167</v>
      </c>
      <c r="D1353" s="26" t="s">
        <v>347</v>
      </c>
      <c r="E1353" s="26" t="str">
        <f aca="false">VLOOKUP(B1353,[1]Planilha8!$X$4:$Z$6629,3,0)</f>
        <v>CENTRO CIRÚRGICO</v>
      </c>
      <c r="F1353" s="26" t="str">
        <f aca="false">VLOOKUP(B1353,[1]Planilha8!$X$4:$AD$6629,7,0)</f>
        <v>BOM</v>
      </c>
      <c r="G1353" s="27" t="n">
        <v>42184</v>
      </c>
      <c r="H1353" s="28" t="n">
        <v>13713.95</v>
      </c>
      <c r="I1353" s="29" t="s">
        <v>23</v>
      </c>
      <c r="J1353" s="30" t="s">
        <v>312</v>
      </c>
      <c r="K1353" s="31" t="n">
        <v>4081</v>
      </c>
      <c r="L1353" s="32" t="n">
        <v>2014002564</v>
      </c>
      <c r="M1353" s="33" t="n">
        <v>43465</v>
      </c>
      <c r="N1353" s="34" t="n">
        <v>5292.21729166667</v>
      </c>
      <c r="O1353" s="35" t="n">
        <v>0.25</v>
      </c>
      <c r="P1353" s="36" t="n">
        <v>0.0208333333333333</v>
      </c>
      <c r="Q1353" s="37" t="n">
        <v>285.707291666667</v>
      </c>
      <c r="R1353" s="38" t="n">
        <v>5577.92458333333</v>
      </c>
      <c r="S1353" s="39" t="n">
        <v>8136.02541666667</v>
      </c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MG1353" s="0"/>
      <c r="AMH1353" s="0"/>
      <c r="AMI1353" s="0"/>
      <c r="AMJ1353" s="0"/>
    </row>
    <row r="1354" s="4" customFormat="true" ht="41.25" hidden="false" customHeight="true" outlineLevel="0" collapsed="false">
      <c r="A1354" s="23" t="s">
        <v>287</v>
      </c>
      <c r="B1354" s="24" t="n">
        <v>10442</v>
      </c>
      <c r="C1354" s="25" t="n">
        <f aca="false">VLOOKUP(B1354,[1]Planilha8!$X$4:$Y$6629,2,0)</f>
        <v>2042170</v>
      </c>
      <c r="D1354" s="26" t="s">
        <v>348</v>
      </c>
      <c r="E1354" s="26" t="str">
        <f aca="false">VLOOKUP(B1354,[1]Planilha8!$X$4:$Z$6629,3,0)</f>
        <v>CENTRO CIRÚRGICO</v>
      </c>
      <c r="F1354" s="26" t="str">
        <f aca="false">VLOOKUP(B1354,[1]Planilha8!$X$4:$AD$6629,7,0)</f>
        <v>BOM</v>
      </c>
      <c r="G1354" s="27" t="n">
        <v>42184</v>
      </c>
      <c r="H1354" s="28" t="n">
        <v>19428.34</v>
      </c>
      <c r="I1354" s="29" t="s">
        <v>23</v>
      </c>
      <c r="J1354" s="30" t="s">
        <v>312</v>
      </c>
      <c r="K1354" s="31" t="n">
        <v>4081</v>
      </c>
      <c r="L1354" s="32" t="n">
        <v>2014002564</v>
      </c>
      <c r="M1354" s="33" t="n">
        <v>43465</v>
      </c>
      <c r="N1354" s="34" t="n">
        <v>7808.81575</v>
      </c>
      <c r="O1354" s="35" t="n">
        <v>0.25</v>
      </c>
      <c r="P1354" s="36" t="n">
        <v>0.0208333333333333</v>
      </c>
      <c r="Q1354" s="37" t="n">
        <v>404.757083333333</v>
      </c>
      <c r="R1354" s="38" t="n">
        <v>8213.57283333333</v>
      </c>
      <c r="S1354" s="39" t="n">
        <v>11214.7671666667</v>
      </c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MG1354" s="0"/>
      <c r="AMH1354" s="0"/>
      <c r="AMI1354" s="0"/>
      <c r="AMJ1354" s="0"/>
    </row>
    <row r="1355" s="4" customFormat="true" ht="41.25" hidden="false" customHeight="true" outlineLevel="0" collapsed="false">
      <c r="A1355" s="23" t="s">
        <v>287</v>
      </c>
      <c r="B1355" s="24" t="n">
        <v>10446</v>
      </c>
      <c r="C1355" s="25" t="n">
        <f aca="false">VLOOKUP(B1355,[1]Planilha8!$X$4:$Y$6629,2,0)</f>
        <v>2042171</v>
      </c>
      <c r="D1355" s="26" t="s">
        <v>349</v>
      </c>
      <c r="E1355" s="26" t="str">
        <f aca="false">VLOOKUP(B1355,[1]Planilha8!$X$4:$Z$6629,3,0)</f>
        <v>CENTRO CIRÚRGICO</v>
      </c>
      <c r="F1355" s="26" t="str">
        <f aca="false">VLOOKUP(B1355,[1]Planilha8!$X$4:$AD$6629,7,0)</f>
        <v>BOM</v>
      </c>
      <c r="G1355" s="27" t="n">
        <v>42184</v>
      </c>
      <c r="H1355" s="28" t="n">
        <v>68642.64</v>
      </c>
      <c r="I1355" s="29" t="s">
        <v>23</v>
      </c>
      <c r="J1355" s="30" t="s">
        <v>312</v>
      </c>
      <c r="K1355" s="31" t="n">
        <v>4081</v>
      </c>
      <c r="L1355" s="32" t="n">
        <v>2014002564</v>
      </c>
      <c r="M1355" s="33" t="n">
        <v>43465</v>
      </c>
      <c r="N1355" s="34" t="n">
        <v>22266.8208</v>
      </c>
      <c r="O1355" s="35" t="n">
        <v>0.14</v>
      </c>
      <c r="P1355" s="36" t="n">
        <v>0.0116666666666667</v>
      </c>
      <c r="Q1355" s="37" t="n">
        <v>800.8308</v>
      </c>
      <c r="R1355" s="38" t="n">
        <v>23067.6516</v>
      </c>
      <c r="S1355" s="39" t="n">
        <v>45574.9884</v>
      </c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MG1355" s="0"/>
      <c r="AMH1355" s="0"/>
      <c r="AMI1355" s="0"/>
      <c r="AMJ1355" s="0"/>
    </row>
    <row r="1356" s="4" customFormat="true" ht="41.25" hidden="false" customHeight="true" outlineLevel="0" collapsed="false">
      <c r="A1356" s="23" t="s">
        <v>287</v>
      </c>
      <c r="B1356" s="24" t="n">
        <v>10447</v>
      </c>
      <c r="C1356" s="25" t="n">
        <f aca="false">VLOOKUP(B1356,[1]Planilha8!$X$4:$Y$6629,2,0)</f>
        <v>2042165</v>
      </c>
      <c r="D1356" s="26" t="s">
        <v>350</v>
      </c>
      <c r="E1356" s="26" t="str">
        <f aca="false">VLOOKUP(B1356,[1]Planilha8!$X$4:$Z$6629,3,0)</f>
        <v>CENTRO CIRÚRGICO</v>
      </c>
      <c r="F1356" s="26" t="str">
        <f aca="false">VLOOKUP(B1356,[1]Planilha8!$X$4:$AD$6629,7,0)</f>
        <v>BOM</v>
      </c>
      <c r="G1356" s="27" t="n">
        <v>42184</v>
      </c>
      <c r="H1356" s="28" t="n">
        <v>57608.5</v>
      </c>
      <c r="I1356" s="29" t="s">
        <v>23</v>
      </c>
      <c r="J1356" s="30" t="s">
        <v>312</v>
      </c>
      <c r="K1356" s="31" t="n">
        <v>4081</v>
      </c>
      <c r="L1356" s="32" t="n">
        <v>2014002564</v>
      </c>
      <c r="M1356" s="33" t="n">
        <v>43465</v>
      </c>
      <c r="N1356" s="34" t="n">
        <v>17208.62</v>
      </c>
      <c r="O1356" s="35" t="n">
        <v>0.14</v>
      </c>
      <c r="P1356" s="36" t="n">
        <v>0.0116666666666667</v>
      </c>
      <c r="Q1356" s="37" t="n">
        <v>672.099166666667</v>
      </c>
      <c r="R1356" s="38" t="n">
        <v>17880.7191666667</v>
      </c>
      <c r="S1356" s="39" t="n">
        <v>39727.7808333333</v>
      </c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MG1356" s="0"/>
      <c r="AMH1356" s="0"/>
      <c r="AMI1356" s="0"/>
      <c r="AMJ1356" s="0"/>
    </row>
    <row r="1357" s="4" customFormat="true" ht="41.25" hidden="false" customHeight="true" outlineLevel="0" collapsed="false">
      <c r="A1357" s="23" t="s">
        <v>287</v>
      </c>
      <c r="B1357" s="24" t="n">
        <v>10449</v>
      </c>
      <c r="C1357" s="25" t="n">
        <f aca="false">VLOOKUP(B1357,[1]Planilha8!$X$4:$Y$6629,2,0)</f>
        <v>2042169</v>
      </c>
      <c r="D1357" s="26" t="s">
        <v>351</v>
      </c>
      <c r="E1357" s="26" t="str">
        <f aca="false">VLOOKUP(B1357,[1]Planilha8!$X$4:$Z$6629,3,0)</f>
        <v>CENTRO CIRÚRGICO</v>
      </c>
      <c r="F1357" s="26" t="str">
        <f aca="false">VLOOKUP(B1357,[1]Planilha8!$X$4:$AD$6629,7,0)</f>
        <v>BOM</v>
      </c>
      <c r="G1357" s="27" t="n">
        <v>42184</v>
      </c>
      <c r="H1357" s="28" t="n">
        <v>11284.92</v>
      </c>
      <c r="I1357" s="29" t="s">
        <v>23</v>
      </c>
      <c r="J1357" s="30" t="s">
        <v>312</v>
      </c>
      <c r="K1357" s="31" t="n">
        <v>4081</v>
      </c>
      <c r="L1357" s="32" t="n">
        <v>2014002564</v>
      </c>
      <c r="M1357" s="33" t="n">
        <v>43465</v>
      </c>
      <c r="N1357" s="34" t="n">
        <v>4741.3985</v>
      </c>
      <c r="O1357" s="35" t="n">
        <v>0.25</v>
      </c>
      <c r="P1357" s="36" t="n">
        <v>0.0208333333333333</v>
      </c>
      <c r="Q1357" s="37" t="n">
        <v>235.1025</v>
      </c>
      <c r="R1357" s="38" t="n">
        <v>4976.501</v>
      </c>
      <c r="S1357" s="39" t="n">
        <v>6308.419</v>
      </c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MG1357" s="0"/>
      <c r="AMH1357" s="0"/>
      <c r="AMI1357" s="0"/>
      <c r="AMJ1357" s="0"/>
    </row>
    <row r="1358" s="4" customFormat="true" ht="41.25" hidden="false" customHeight="true" outlineLevel="0" collapsed="false">
      <c r="A1358" s="23" t="s">
        <v>287</v>
      </c>
      <c r="B1358" s="24" t="n">
        <v>10450</v>
      </c>
      <c r="C1358" s="25" t="n">
        <f aca="false">VLOOKUP(B1358,[1]Planilha8!$X$4:$Y$6629,2,0)</f>
        <v>2042168</v>
      </c>
      <c r="D1358" s="26" t="s">
        <v>352</v>
      </c>
      <c r="E1358" s="26" t="str">
        <f aca="false">VLOOKUP(B1358,[1]Planilha8!$X$4:$Z$6629,3,0)</f>
        <v>CENTRO CIRÚRGICO</v>
      </c>
      <c r="F1358" s="26" t="str">
        <f aca="false">VLOOKUP(B1358,[1]Planilha8!$X$4:$AD$6629,7,0)</f>
        <v>BOM</v>
      </c>
      <c r="G1358" s="27" t="n">
        <v>42184</v>
      </c>
      <c r="H1358" s="28" t="n">
        <v>11284.92</v>
      </c>
      <c r="I1358" s="29" t="s">
        <v>23</v>
      </c>
      <c r="J1358" s="30" t="s">
        <v>312</v>
      </c>
      <c r="K1358" s="31" t="n">
        <v>4081</v>
      </c>
      <c r="L1358" s="32" t="n">
        <v>2014002564</v>
      </c>
      <c r="M1358" s="33" t="n">
        <v>43465</v>
      </c>
      <c r="N1358" s="34" t="n">
        <v>4741.3985</v>
      </c>
      <c r="O1358" s="35" t="n">
        <v>0.25</v>
      </c>
      <c r="P1358" s="36" t="n">
        <v>0.0208333333333333</v>
      </c>
      <c r="Q1358" s="37" t="n">
        <v>235.1025</v>
      </c>
      <c r="R1358" s="38" t="n">
        <v>4976.501</v>
      </c>
      <c r="S1358" s="39" t="n">
        <v>6308.419</v>
      </c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MG1358" s="0"/>
      <c r="AMH1358" s="0"/>
      <c r="AMI1358" s="0"/>
      <c r="AMJ1358" s="0"/>
    </row>
    <row r="1359" s="4" customFormat="true" ht="41.25" hidden="false" customHeight="true" outlineLevel="0" collapsed="false">
      <c r="A1359" s="23" t="s">
        <v>287</v>
      </c>
      <c r="B1359" s="24" t="n">
        <v>10451</v>
      </c>
      <c r="C1359" s="25" t="n">
        <f aca="false">VLOOKUP(B1359,[1]Planilha8!$X$4:$Y$6629,2,0)</f>
        <v>2042166</v>
      </c>
      <c r="D1359" s="26" t="s">
        <v>347</v>
      </c>
      <c r="E1359" s="26" t="str">
        <f aca="false">VLOOKUP(B1359,[1]Planilha8!$X$4:$Z$6629,3,0)</f>
        <v>CENTRO CIRÚRGICO</v>
      </c>
      <c r="F1359" s="26" t="str">
        <f aca="false">VLOOKUP(B1359,[1]Planilha8!$X$4:$AD$6629,7,0)</f>
        <v>BOM</v>
      </c>
      <c r="G1359" s="27" t="n">
        <v>42184</v>
      </c>
      <c r="H1359" s="28" t="n">
        <v>13713.95</v>
      </c>
      <c r="I1359" s="29" t="s">
        <v>23</v>
      </c>
      <c r="J1359" s="30" t="s">
        <v>312</v>
      </c>
      <c r="K1359" s="31" t="n">
        <v>4081</v>
      </c>
      <c r="L1359" s="32" t="n">
        <v>2014002564</v>
      </c>
      <c r="M1359" s="33" t="n">
        <v>43465</v>
      </c>
      <c r="N1359" s="34" t="n">
        <v>5292.21729166667</v>
      </c>
      <c r="O1359" s="35" t="n">
        <v>0.25</v>
      </c>
      <c r="P1359" s="36" t="n">
        <v>0.0208333333333333</v>
      </c>
      <c r="Q1359" s="37" t="n">
        <v>285.707291666667</v>
      </c>
      <c r="R1359" s="38" t="n">
        <v>5577.92458333333</v>
      </c>
      <c r="S1359" s="39" t="n">
        <v>8136.02541666667</v>
      </c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MG1359" s="0"/>
      <c r="AMH1359" s="0"/>
      <c r="AMI1359" s="0"/>
      <c r="AMJ1359" s="0"/>
    </row>
    <row r="1360" s="4" customFormat="true" ht="41.25" hidden="false" customHeight="true" outlineLevel="0" collapsed="false">
      <c r="A1360" s="23" t="s">
        <v>287</v>
      </c>
      <c r="B1360" s="24" t="n">
        <v>9119</v>
      </c>
      <c r="C1360" s="25" t="n">
        <f aca="false">VLOOKUP(B1360,[1]Planilha8!$X$4:$Y$6629,2,0)</f>
        <v>2042194</v>
      </c>
      <c r="D1360" s="26" t="s">
        <v>353</v>
      </c>
      <c r="E1360" s="26" t="str">
        <f aca="false">VLOOKUP(B1360,[1]Planilha8!$X$4:$Z$6629,3,0)</f>
        <v>CENTRAL DE MATERIAL E ESTERILIZAÇÃO</v>
      </c>
      <c r="F1360" s="26" t="str">
        <f aca="false">VLOOKUP(B1360,[1]Planilha8!$X$4:$AD$6629,7,0)</f>
        <v>BOM</v>
      </c>
      <c r="G1360" s="27" t="n">
        <v>42264</v>
      </c>
      <c r="H1360" s="28" t="n">
        <v>19334.75</v>
      </c>
      <c r="I1360" s="29" t="s">
        <v>23</v>
      </c>
      <c r="J1360" s="30" t="s">
        <v>312</v>
      </c>
      <c r="K1360" s="31" t="n">
        <v>4210</v>
      </c>
      <c r="L1360" s="32" t="n">
        <v>2015001655</v>
      </c>
      <c r="M1360" s="33" t="n">
        <v>43465</v>
      </c>
      <c r="N1360" s="34" t="n">
        <v>7542.321875</v>
      </c>
      <c r="O1360" s="35" t="n">
        <v>0.25</v>
      </c>
      <c r="P1360" s="36" t="n">
        <v>0.0208333333333333</v>
      </c>
      <c r="Q1360" s="37" t="n">
        <v>402.807291666667</v>
      </c>
      <c r="R1360" s="38" t="n">
        <v>7945.12916666667</v>
      </c>
      <c r="S1360" s="39" t="n">
        <v>11389.6208333333</v>
      </c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MG1360" s="0"/>
      <c r="AMH1360" s="0"/>
      <c r="AMI1360" s="0"/>
      <c r="AMJ1360" s="0"/>
    </row>
    <row r="1361" s="4" customFormat="true" ht="41.25" hidden="false" customHeight="true" outlineLevel="0" collapsed="false">
      <c r="A1361" s="23" t="s">
        <v>287</v>
      </c>
      <c r="B1361" s="24" t="n">
        <v>9236</v>
      </c>
      <c r="C1361" s="25" t="n">
        <f aca="false">VLOOKUP(B1361,[1]Planilha8!$X$4:$Y$6629,2,0)</f>
        <v>614417</v>
      </c>
      <c r="D1361" s="26" t="s">
        <v>354</v>
      </c>
      <c r="E1361" s="26" t="str">
        <f aca="false">VLOOKUP(B1361,[1]Planilha8!$X$4:$Z$6629,3,0)</f>
        <v>CENTRO CIRÚRGICO</v>
      </c>
      <c r="F1361" s="26" t="str">
        <f aca="false">VLOOKUP(B1361,[1]Planilha8!$X$4:$AD$6629,7,0)</f>
        <v>BOM</v>
      </c>
      <c r="G1361" s="27" t="n">
        <v>42816</v>
      </c>
      <c r="H1361" s="28" t="n">
        <v>8750</v>
      </c>
      <c r="I1361" s="29" t="s">
        <v>23</v>
      </c>
      <c r="J1361" s="30" t="s">
        <v>355</v>
      </c>
      <c r="K1361" s="31" t="n">
        <v>18884</v>
      </c>
      <c r="L1361" s="32" t="n">
        <v>2017000495</v>
      </c>
      <c r="M1361" s="33" t="n">
        <v>43465</v>
      </c>
      <c r="N1361" s="34" t="n">
        <v>1531.25</v>
      </c>
      <c r="O1361" s="35" t="n">
        <v>0.1</v>
      </c>
      <c r="P1361" s="36" t="n">
        <v>0.00833333333333333</v>
      </c>
      <c r="Q1361" s="37" t="n">
        <v>72.9166666666667</v>
      </c>
      <c r="R1361" s="38" t="n">
        <v>1604.16666666667</v>
      </c>
      <c r="S1361" s="39" t="n">
        <v>7145.83333333333</v>
      </c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MG1361" s="0"/>
      <c r="AMH1361" s="0"/>
      <c r="AMI1361" s="0"/>
      <c r="AMJ1361" s="0"/>
    </row>
    <row r="1362" s="4" customFormat="true" ht="41.25" hidden="false" customHeight="true" outlineLevel="0" collapsed="false">
      <c r="A1362" s="23" t="s">
        <v>287</v>
      </c>
      <c r="B1362" s="24" t="n">
        <v>9237</v>
      </c>
      <c r="C1362" s="25" t="n">
        <f aca="false">VLOOKUP(B1362,[1]Planilha8!$X$4:$Y$6629,2,0)</f>
        <v>614736</v>
      </c>
      <c r="D1362" s="26" t="s">
        <v>356</v>
      </c>
      <c r="E1362" s="26" t="str">
        <f aca="false">VLOOKUP(B1362,[1]Planilha8!$X$4:$Z$6629,3,0)</f>
        <v>CENTRO CIRÚRGICO</v>
      </c>
      <c r="F1362" s="26" t="str">
        <f aca="false">VLOOKUP(B1362,[1]Planilha8!$X$4:$AD$6629,7,0)</f>
        <v>BOM</v>
      </c>
      <c r="G1362" s="27" t="n">
        <v>42816</v>
      </c>
      <c r="H1362" s="28" t="n">
        <v>694</v>
      </c>
      <c r="I1362" s="29" t="s">
        <v>23</v>
      </c>
      <c r="J1362" s="30" t="s">
        <v>355</v>
      </c>
      <c r="K1362" s="31" t="n">
        <v>18885</v>
      </c>
      <c r="L1362" s="32" t="n">
        <v>2017000495</v>
      </c>
      <c r="M1362" s="33" t="n">
        <v>43465</v>
      </c>
      <c r="N1362" s="34" t="n">
        <v>121.45</v>
      </c>
      <c r="O1362" s="35" t="n">
        <v>0.1</v>
      </c>
      <c r="P1362" s="36" t="n">
        <v>0.00833333333333333</v>
      </c>
      <c r="Q1362" s="37" t="n">
        <v>5.78333333333333</v>
      </c>
      <c r="R1362" s="38" t="n">
        <v>127.233333333333</v>
      </c>
      <c r="S1362" s="39" t="n">
        <v>566.766666666667</v>
      </c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MG1362" s="0"/>
      <c r="AMH1362" s="0"/>
      <c r="AMI1362" s="0"/>
      <c r="AMJ1362" s="0"/>
    </row>
    <row r="1363" s="4" customFormat="true" ht="41.25" hidden="false" customHeight="true" outlineLevel="0" collapsed="false">
      <c r="A1363" s="23" t="s">
        <v>287</v>
      </c>
      <c r="B1363" s="24" t="n">
        <v>9408</v>
      </c>
      <c r="C1363" s="25" t="n">
        <f aca="false">VLOOKUP(B1363,[1]Planilha8!$X$4:$Y$6629,2,0)</f>
        <v>810830</v>
      </c>
      <c r="D1363" s="26" t="s">
        <v>357</v>
      </c>
      <c r="E1363" s="26" t="str">
        <f aca="false">VLOOKUP(B1363,[1]Planilha8!$X$4:$Z$6629,3,0)</f>
        <v>CENTRO CIRÚRGICO</v>
      </c>
      <c r="F1363" s="26" t="str">
        <f aca="false">VLOOKUP(B1363,[1]Planilha8!$X$4:$AD$6629,7,0)</f>
        <v>BOM</v>
      </c>
      <c r="G1363" s="27" t="n">
        <v>42990</v>
      </c>
      <c r="H1363" s="28" t="n">
        <v>8238</v>
      </c>
      <c r="I1363" s="29" t="s">
        <v>23</v>
      </c>
      <c r="J1363" s="30" t="s">
        <v>358</v>
      </c>
      <c r="K1363" s="31" t="n">
        <v>17254</v>
      </c>
      <c r="L1363" s="32" t="n">
        <v>2017003698</v>
      </c>
      <c r="M1363" s="33" t="n">
        <v>43465</v>
      </c>
      <c r="N1363" s="34" t="n">
        <v>1026.50675</v>
      </c>
      <c r="O1363" s="35" t="n">
        <v>0.1</v>
      </c>
      <c r="P1363" s="36" t="n">
        <v>0.00833333333333333</v>
      </c>
      <c r="Q1363" s="37" t="n">
        <v>68.65</v>
      </c>
      <c r="R1363" s="38" t="n">
        <v>1095.15675</v>
      </c>
      <c r="S1363" s="39" t="n">
        <v>7142.84325</v>
      </c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MG1363" s="0"/>
      <c r="AMH1363" s="0"/>
      <c r="AMI1363" s="0"/>
      <c r="AMJ1363" s="0"/>
    </row>
    <row r="1364" s="4" customFormat="true" ht="41.25" hidden="false" customHeight="true" outlineLevel="0" collapsed="false">
      <c r="A1364" s="23" t="s">
        <v>287</v>
      </c>
      <c r="B1364" s="24" t="n">
        <v>9844</v>
      </c>
      <c r="C1364" s="25" t="n">
        <f aca="false">VLOOKUP(B1364,[1]Planilha8!$X$4:$Y$6629,2,0)</f>
        <v>802406</v>
      </c>
      <c r="D1364" s="26" t="s">
        <v>359</v>
      </c>
      <c r="E1364" s="26" t="str">
        <f aca="false">VLOOKUP(B1364,[1]Planilha8!$X$4:$Z$6629,3,0)</f>
        <v>ALMOXARIFADO</v>
      </c>
      <c r="F1364" s="26" t="str">
        <f aca="false">VLOOKUP(B1364,[1]Planilha8!$X$4:$AD$6629,7,0)</f>
        <v>BOM</v>
      </c>
      <c r="G1364" s="27" t="n">
        <v>43103</v>
      </c>
      <c r="H1364" s="28" t="n">
        <v>22736.16</v>
      </c>
      <c r="I1364" s="29" t="s">
        <v>23</v>
      </c>
      <c r="J1364" s="30" t="s">
        <v>312</v>
      </c>
      <c r="K1364" s="31" t="n">
        <v>5633</v>
      </c>
      <c r="L1364" s="32" t="n">
        <v>2017003538</v>
      </c>
      <c r="M1364" s="33" t="n">
        <v>43465</v>
      </c>
      <c r="N1364" s="34" t="n">
        <v>3543.0516</v>
      </c>
      <c r="O1364" s="35" t="n">
        <v>0.17</v>
      </c>
      <c r="P1364" s="36" t="n">
        <v>0.0141666666666667</v>
      </c>
      <c r="Q1364" s="37" t="n">
        <v>322.0956</v>
      </c>
      <c r="R1364" s="38" t="n">
        <v>3865.1472</v>
      </c>
      <c r="S1364" s="39" t="n">
        <v>18871.0128</v>
      </c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MG1364" s="0"/>
      <c r="AMH1364" s="0"/>
      <c r="AMI1364" s="0"/>
      <c r="AMJ1364" s="0"/>
    </row>
    <row r="1365" s="4" customFormat="true" ht="41.25" hidden="false" customHeight="true" outlineLevel="0" collapsed="false">
      <c r="A1365" s="23" t="s">
        <v>287</v>
      </c>
      <c r="B1365" s="24" t="n">
        <v>11012</v>
      </c>
      <c r="C1365" s="25" t="n">
        <f aca="false">VLOOKUP(B1365,[1]Planilha8!$X$4:$Y$6629,2,0)</f>
        <v>2042381</v>
      </c>
      <c r="D1365" s="26" t="s">
        <v>360</v>
      </c>
      <c r="E1365" s="26" t="str">
        <f aca="false">VLOOKUP(B1365,[1]Planilha8!$X$4:$Z$6629,3,0)</f>
        <v>CENTRO CIRÚRGICO</v>
      </c>
      <c r="F1365" s="26" t="str">
        <f aca="false">VLOOKUP(B1365,[1]Planilha8!$X$4:$AD$6629,7,0)</f>
        <v>BOM</v>
      </c>
      <c r="G1365" s="27" t="n">
        <v>43200</v>
      </c>
      <c r="H1365" s="28" t="n">
        <v>13132.15</v>
      </c>
      <c r="I1365" s="29" t="s">
        <v>23</v>
      </c>
      <c r="J1365" s="30" t="s">
        <v>361</v>
      </c>
      <c r="K1365" s="31" t="n">
        <v>5802</v>
      </c>
      <c r="L1365" s="32" t="n">
        <v>2017004978</v>
      </c>
      <c r="M1365" s="33" t="n">
        <v>43465</v>
      </c>
      <c r="N1365" s="34" t="n">
        <v>1488.31033333333</v>
      </c>
      <c r="O1365" s="35" t="n">
        <v>0.17</v>
      </c>
      <c r="P1365" s="36" t="n">
        <v>0.0141666666666667</v>
      </c>
      <c r="Q1365" s="37" t="n">
        <v>186.038791666667</v>
      </c>
      <c r="R1365" s="38" t="n">
        <v>1674.349125</v>
      </c>
      <c r="S1365" s="39" t="n">
        <v>11457.800875</v>
      </c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MG1365" s="0"/>
      <c r="AMH1365" s="0"/>
      <c r="AMI1365" s="0"/>
      <c r="AMJ1365" s="0"/>
    </row>
    <row r="1366" s="4" customFormat="true" ht="41.25" hidden="false" customHeight="true" outlineLevel="0" collapsed="false">
      <c r="A1366" s="23" t="s">
        <v>287</v>
      </c>
      <c r="B1366" s="24" t="n">
        <v>11137</v>
      </c>
      <c r="C1366" s="25" t="n">
        <f aca="false">VLOOKUP(B1366,[1]Planilha8!$X$4:$Y$6629,2,0)</f>
        <v>2042513</v>
      </c>
      <c r="D1366" s="26" t="s">
        <v>362</v>
      </c>
      <c r="E1366" s="26" t="str">
        <f aca="false">VLOOKUP(B1366,[1]Planilha8!$X$4:$Z$6629,3,0)</f>
        <v>CENTRO CIRÚRGICO</v>
      </c>
      <c r="F1366" s="26" t="str">
        <f aca="false">VLOOKUP(B1366,[1]Planilha8!$X$4:$AD$6629,7,0)</f>
        <v>BOM</v>
      </c>
      <c r="G1366" s="27" t="n">
        <v>43250</v>
      </c>
      <c r="H1366" s="28" t="n">
        <v>15509.37</v>
      </c>
      <c r="I1366" s="29" t="s">
        <v>23</v>
      </c>
      <c r="J1366" s="30" t="s">
        <v>315</v>
      </c>
      <c r="K1366" s="31" t="n">
        <v>129133</v>
      </c>
      <c r="L1366" s="32" t="n">
        <v>2017004978</v>
      </c>
      <c r="M1366" s="33" t="n">
        <v>43465</v>
      </c>
      <c r="N1366" s="34" t="n">
        <v>1538.012525</v>
      </c>
      <c r="O1366" s="35" t="n">
        <v>0.17</v>
      </c>
      <c r="P1366" s="36" t="n">
        <v>0.0141666666666667</v>
      </c>
      <c r="Q1366" s="37" t="n">
        <v>219.716075</v>
      </c>
      <c r="R1366" s="38" t="n">
        <v>1757.7286</v>
      </c>
      <c r="S1366" s="39" t="n">
        <v>13751.6414</v>
      </c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MG1366" s="0"/>
      <c r="AMH1366" s="0"/>
      <c r="AMI1366" s="0"/>
      <c r="AMJ1366" s="0"/>
    </row>
    <row r="1367" s="4" customFormat="true" ht="41.25" hidden="false" customHeight="true" outlineLevel="0" collapsed="false">
      <c r="A1367" s="23" t="s">
        <v>287</v>
      </c>
      <c r="B1367" s="24" t="n">
        <v>11604</v>
      </c>
      <c r="C1367" s="25" t="n">
        <f aca="false">VLOOKUP(B1367,[1]Planilha8!$X$4:$Y$6629,2,0)</f>
        <v>1792504</v>
      </c>
      <c r="D1367" s="26" t="s">
        <v>363</v>
      </c>
      <c r="E1367" s="26" t="str">
        <f aca="false">VLOOKUP(B1367,[1]Planilha8!$X$4:$Z$6629,3,0)</f>
        <v>CENTRO CIRÚRGICO</v>
      </c>
      <c r="F1367" s="26" t="str">
        <f aca="false">VLOOKUP(B1367,[1]Planilha8!$X$4:$AD$6629,7,0)</f>
        <v>BOM</v>
      </c>
      <c r="G1367" s="27" t="n">
        <v>43336</v>
      </c>
      <c r="H1367" s="28" t="n">
        <v>13107.91</v>
      </c>
      <c r="I1367" s="29" t="s">
        <v>23</v>
      </c>
      <c r="J1367" s="30" t="s">
        <v>364</v>
      </c>
      <c r="K1367" s="31" t="n">
        <v>6012</v>
      </c>
      <c r="L1367" s="32" t="n">
        <v>2017004978</v>
      </c>
      <c r="M1367" s="33" t="n">
        <v>43465</v>
      </c>
      <c r="N1367" s="34" t="n">
        <v>742.781566666667</v>
      </c>
      <c r="O1367" s="35" t="n">
        <v>0.17</v>
      </c>
      <c r="P1367" s="36" t="n">
        <v>0.0141666666666667</v>
      </c>
      <c r="Q1367" s="37" t="n">
        <v>185.695391666667</v>
      </c>
      <c r="R1367" s="38" t="n">
        <v>928.476958333333</v>
      </c>
      <c r="S1367" s="39" t="n">
        <v>12179.4330416667</v>
      </c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MG1367" s="0"/>
      <c r="AMH1367" s="0"/>
      <c r="AMI1367" s="0"/>
      <c r="AMJ1367" s="0"/>
    </row>
    <row r="1368" s="4" customFormat="true" ht="41.25" hidden="false" customHeight="true" outlineLevel="0" collapsed="false">
      <c r="A1368" s="23" t="s">
        <v>287</v>
      </c>
      <c r="B1368" s="24" t="n">
        <v>11811</v>
      </c>
      <c r="C1368" s="25" t="n">
        <f aca="false">VLOOKUP(B1368,[1]Planilha8!$X$4:$Y$6629,2,0)</f>
        <v>1889221</v>
      </c>
      <c r="D1368" s="26" t="s">
        <v>365</v>
      </c>
      <c r="E1368" s="26" t="str">
        <f aca="false">VLOOKUP(B1368,[1]Planilha8!$X$4:$Z$6629,3,0)</f>
        <v>CENTRO CIRÚRGICO</v>
      </c>
      <c r="F1368" s="26" t="str">
        <f aca="false">VLOOKUP(B1368,[1]Planilha8!$X$4:$AD$6629,7,0)</f>
        <v>BOM</v>
      </c>
      <c r="G1368" s="27" t="n">
        <v>43515</v>
      </c>
      <c r="H1368" s="28" t="n">
        <v>9500</v>
      </c>
      <c r="I1368" s="29" t="s">
        <v>23</v>
      </c>
      <c r="J1368" s="30" t="s">
        <v>366</v>
      </c>
      <c r="K1368" s="31" t="n">
        <v>137526</v>
      </c>
      <c r="L1368" s="32" t="n">
        <v>2018003801</v>
      </c>
      <c r="M1368" s="33" t="n">
        <v>43515</v>
      </c>
      <c r="N1368" s="34" t="n">
        <v>0</v>
      </c>
      <c r="O1368" s="35" t="n">
        <v>0</v>
      </c>
      <c r="P1368" s="36" t="n">
        <v>0</v>
      </c>
      <c r="Q1368" s="37" t="n">
        <v>0</v>
      </c>
      <c r="R1368" s="38" t="n">
        <v>0</v>
      </c>
      <c r="S1368" s="39" t="n">
        <v>9500</v>
      </c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MG1368" s="0"/>
      <c r="AMH1368" s="0"/>
      <c r="AMI1368" s="0"/>
      <c r="AMJ1368" s="0"/>
    </row>
    <row r="1369" s="4" customFormat="true" ht="41.25" hidden="false" customHeight="true" outlineLevel="0" collapsed="false">
      <c r="A1369" s="23" t="s">
        <v>287</v>
      </c>
      <c r="B1369" s="24" t="n">
        <v>12540</v>
      </c>
      <c r="C1369" s="25" t="n">
        <f aca="false">VLOOKUP(B1369,[1]Planilha8!$X$4:$Y$6629,2,0)</f>
        <v>2354365</v>
      </c>
      <c r="D1369" s="26" t="s">
        <v>367</v>
      </c>
      <c r="E1369" s="26" t="str">
        <f aca="false">VLOOKUP(B1369,[1]Planilha8!$X$4:$Z$6629,3,0)</f>
        <v>CENTRO CIRÚRGICO</v>
      </c>
      <c r="F1369" s="26" t="str">
        <f aca="false">VLOOKUP(B1369,[1]Planilha8!$X$4:$AD$6629,7,0)</f>
        <v>BOM</v>
      </c>
      <c r="G1369" s="27" t="n">
        <v>44340</v>
      </c>
      <c r="H1369" s="28" t="n">
        <v>12077.125</v>
      </c>
      <c r="I1369" s="29" t="s">
        <v>23</v>
      </c>
      <c r="J1369" s="30" t="s">
        <v>368</v>
      </c>
      <c r="K1369" s="31" t="n">
        <v>159624</v>
      </c>
      <c r="L1369" s="32" t="n">
        <v>2019002570</v>
      </c>
      <c r="M1369" s="33" t="n">
        <v>44340</v>
      </c>
      <c r="N1369" s="34" t="n">
        <v>0</v>
      </c>
      <c r="O1369" s="35" t="n">
        <v>0</v>
      </c>
      <c r="P1369" s="36" t="n">
        <v>0</v>
      </c>
      <c r="Q1369" s="37" t="n">
        <v>0</v>
      </c>
      <c r="R1369" s="38" t="n">
        <v>0</v>
      </c>
      <c r="S1369" s="39" t="n">
        <v>12077.125</v>
      </c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MG1369" s="0"/>
      <c r="AMH1369" s="0"/>
      <c r="AMI1369" s="0"/>
      <c r="AMJ1369" s="0"/>
    </row>
    <row r="1370" s="4" customFormat="true" ht="41.25" hidden="false" customHeight="true" outlineLevel="0" collapsed="false">
      <c r="A1370" s="23" t="s">
        <v>287</v>
      </c>
      <c r="B1370" s="24" t="n">
        <v>12541</v>
      </c>
      <c r="C1370" s="25" t="n">
        <f aca="false">VLOOKUP(B1370,[1]Planilha8!$X$4:$Y$6629,2,0)</f>
        <v>2354366</v>
      </c>
      <c r="D1370" s="26" t="s">
        <v>367</v>
      </c>
      <c r="E1370" s="26" t="str">
        <f aca="false">VLOOKUP(B1370,[1]Planilha8!$X$4:$Z$6629,3,0)</f>
        <v>CENTRO CIRÚRGICO</v>
      </c>
      <c r="F1370" s="26" t="str">
        <f aca="false">VLOOKUP(B1370,[1]Planilha8!$X$4:$AD$6629,7,0)</f>
        <v>BOM</v>
      </c>
      <c r="G1370" s="27" t="n">
        <v>44340</v>
      </c>
      <c r="H1370" s="28" t="n">
        <v>12077.125</v>
      </c>
      <c r="I1370" s="29" t="s">
        <v>23</v>
      </c>
      <c r="J1370" s="30" t="s">
        <v>368</v>
      </c>
      <c r="K1370" s="31" t="n">
        <v>159624</v>
      </c>
      <c r="L1370" s="32" t="n">
        <v>2019002570</v>
      </c>
      <c r="M1370" s="33" t="n">
        <v>44340</v>
      </c>
      <c r="N1370" s="34" t="n">
        <v>0</v>
      </c>
      <c r="O1370" s="35" t="n">
        <v>0</v>
      </c>
      <c r="P1370" s="36" t="n">
        <v>0</v>
      </c>
      <c r="Q1370" s="37" t="n">
        <v>0</v>
      </c>
      <c r="R1370" s="38" t="n">
        <v>0</v>
      </c>
      <c r="S1370" s="39" t="n">
        <v>12077.125</v>
      </c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MG1370" s="0"/>
      <c r="AMH1370" s="0"/>
      <c r="AMI1370" s="0"/>
      <c r="AMJ1370" s="0"/>
    </row>
    <row r="1371" s="4" customFormat="true" ht="41.25" hidden="false" customHeight="true" outlineLevel="0" collapsed="false">
      <c r="A1371" s="23" t="s">
        <v>287</v>
      </c>
      <c r="B1371" s="24" t="n">
        <v>12542</v>
      </c>
      <c r="C1371" s="25" t="n">
        <f aca="false">VLOOKUP(B1371,[1]Planilha8!$X$4:$Y$6629,2,0)</f>
        <v>2354367</v>
      </c>
      <c r="D1371" s="26" t="s">
        <v>367</v>
      </c>
      <c r="E1371" s="26" t="str">
        <f aca="false">VLOOKUP(B1371,[1]Planilha8!$X$4:$Z$6629,3,0)</f>
        <v>CENTRO CIRÚRGICO</v>
      </c>
      <c r="F1371" s="26" t="str">
        <f aca="false">VLOOKUP(B1371,[1]Planilha8!$X$4:$AD$6629,7,0)</f>
        <v>BOM</v>
      </c>
      <c r="G1371" s="27" t="n">
        <v>44340</v>
      </c>
      <c r="H1371" s="28" t="n">
        <v>12077.125</v>
      </c>
      <c r="I1371" s="29" t="s">
        <v>23</v>
      </c>
      <c r="J1371" s="30" t="s">
        <v>368</v>
      </c>
      <c r="K1371" s="31" t="n">
        <v>159624</v>
      </c>
      <c r="L1371" s="32" t="n">
        <v>2019002570</v>
      </c>
      <c r="M1371" s="33" t="n">
        <v>44340</v>
      </c>
      <c r="N1371" s="34" t="n">
        <v>0</v>
      </c>
      <c r="O1371" s="35" t="n">
        <v>0</v>
      </c>
      <c r="P1371" s="36" t="n">
        <v>0</v>
      </c>
      <c r="Q1371" s="37" t="n">
        <v>0</v>
      </c>
      <c r="R1371" s="38" t="n">
        <v>0</v>
      </c>
      <c r="S1371" s="39" t="n">
        <v>12077.125</v>
      </c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MG1371" s="0"/>
      <c r="AMH1371" s="0"/>
      <c r="AMI1371" s="0"/>
      <c r="AMJ1371" s="0"/>
    </row>
    <row r="1372" s="4" customFormat="true" ht="41.25" hidden="false" customHeight="true" outlineLevel="0" collapsed="false">
      <c r="A1372" s="23" t="s">
        <v>287</v>
      </c>
      <c r="B1372" s="24" t="n">
        <v>12543</v>
      </c>
      <c r="C1372" s="25" t="n">
        <f aca="false">VLOOKUP(B1372,[1]Planilha8!$X$4:$Y$6629,2,0)</f>
        <v>2354368</v>
      </c>
      <c r="D1372" s="26" t="s">
        <v>367</v>
      </c>
      <c r="E1372" s="26" t="str">
        <f aca="false">VLOOKUP(B1372,[1]Planilha8!$X$4:$Z$6629,3,0)</f>
        <v>CENTRO CIRÚRGICO</v>
      </c>
      <c r="F1372" s="26" t="str">
        <f aca="false">VLOOKUP(B1372,[1]Planilha8!$X$4:$AD$6629,7,0)</f>
        <v>BOM</v>
      </c>
      <c r="G1372" s="27" t="n">
        <v>44340</v>
      </c>
      <c r="H1372" s="28" t="n">
        <v>12077.125</v>
      </c>
      <c r="I1372" s="29" t="s">
        <v>23</v>
      </c>
      <c r="J1372" s="30" t="s">
        <v>368</v>
      </c>
      <c r="K1372" s="31" t="n">
        <v>159624</v>
      </c>
      <c r="L1372" s="32" t="n">
        <v>2019002570</v>
      </c>
      <c r="M1372" s="33" t="n">
        <v>44340</v>
      </c>
      <c r="N1372" s="34" t="n">
        <v>0</v>
      </c>
      <c r="O1372" s="35" t="n">
        <v>0</v>
      </c>
      <c r="P1372" s="36" t="n">
        <v>0</v>
      </c>
      <c r="Q1372" s="37" t="n">
        <v>0</v>
      </c>
      <c r="R1372" s="38" t="n">
        <v>0</v>
      </c>
      <c r="S1372" s="39" t="n">
        <v>12077.125</v>
      </c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MG1372" s="0"/>
      <c r="AMH1372" s="0"/>
      <c r="AMI1372" s="0"/>
      <c r="AMJ1372" s="0"/>
    </row>
    <row r="1373" s="4" customFormat="true" ht="41.25" hidden="false" customHeight="true" outlineLevel="0" collapsed="false">
      <c r="A1373" s="23" t="s">
        <v>287</v>
      </c>
      <c r="B1373" s="24" t="n">
        <v>12548</v>
      </c>
      <c r="C1373" s="25" t="n">
        <f aca="false">VLOOKUP(B1373,[1]Planilha8!$X$4:$Y$6629,2,0)</f>
        <v>2768871</v>
      </c>
      <c r="D1373" s="26" t="s">
        <v>369</v>
      </c>
      <c r="E1373" s="26" t="str">
        <f aca="false">VLOOKUP(B1373,[1]Planilha8!$X$4:$Z$6629,3,0)</f>
        <v>CENTRO CIRÚRGICO</v>
      </c>
      <c r="F1373" s="26" t="str">
        <f aca="false">VLOOKUP(B1373,[1]Planilha8!$X$4:$AD$6629,7,0)</f>
        <v>BOM</v>
      </c>
      <c r="G1373" s="27" t="n">
        <v>44372</v>
      </c>
      <c r="H1373" s="28" t="n">
        <v>11062.08</v>
      </c>
      <c r="I1373" s="29" t="s">
        <v>23</v>
      </c>
      <c r="J1373" s="30" t="s">
        <v>368</v>
      </c>
      <c r="K1373" s="31" t="n">
        <v>158886</v>
      </c>
      <c r="L1373" s="32" t="n">
        <v>2019002570</v>
      </c>
      <c r="M1373" s="33" t="n">
        <v>44372</v>
      </c>
      <c r="N1373" s="34" t="n">
        <v>0</v>
      </c>
      <c r="O1373" s="35" t="n">
        <v>0</v>
      </c>
      <c r="P1373" s="36" t="n">
        <v>0</v>
      </c>
      <c r="Q1373" s="37" t="n">
        <v>0</v>
      </c>
      <c r="R1373" s="38" t="n">
        <v>0</v>
      </c>
      <c r="S1373" s="39" t="n">
        <v>11062.08</v>
      </c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MG1373" s="0"/>
      <c r="AMH1373" s="0"/>
      <c r="AMI1373" s="0"/>
      <c r="AMJ1373" s="0"/>
    </row>
    <row r="1374" s="4" customFormat="true" ht="41.25" hidden="false" customHeight="true" outlineLevel="0" collapsed="false">
      <c r="A1374" s="23" t="s">
        <v>287</v>
      </c>
      <c r="B1374" s="24" t="n">
        <v>12550</v>
      </c>
      <c r="C1374" s="25" t="n">
        <f aca="false">VLOOKUP(B1374,[1]Planilha8!$X$4:$Y$6629,2,0)</f>
        <v>2768872</v>
      </c>
      <c r="D1374" s="26" t="s">
        <v>369</v>
      </c>
      <c r="E1374" s="26" t="str">
        <f aca="false">VLOOKUP(B1374,[1]Planilha8!$X$4:$Z$6629,3,0)</f>
        <v>CENTRO CIRÚRGICO</v>
      </c>
      <c r="F1374" s="26" t="str">
        <f aca="false">VLOOKUP(B1374,[1]Planilha8!$X$4:$AD$6629,7,0)</f>
        <v>BOM</v>
      </c>
      <c r="G1374" s="27" t="n">
        <v>44372</v>
      </c>
      <c r="H1374" s="28" t="n">
        <v>11062.08</v>
      </c>
      <c r="I1374" s="29" t="s">
        <v>23</v>
      </c>
      <c r="J1374" s="30" t="s">
        <v>368</v>
      </c>
      <c r="K1374" s="31" t="n">
        <v>158886</v>
      </c>
      <c r="L1374" s="32" t="n">
        <v>2019002570</v>
      </c>
      <c r="M1374" s="33" t="n">
        <v>44372</v>
      </c>
      <c r="N1374" s="34" t="n">
        <v>0</v>
      </c>
      <c r="O1374" s="35" t="n">
        <v>0</v>
      </c>
      <c r="P1374" s="36" t="n">
        <v>0</v>
      </c>
      <c r="Q1374" s="37" t="n">
        <v>0</v>
      </c>
      <c r="R1374" s="38" t="n">
        <v>0</v>
      </c>
      <c r="S1374" s="39" t="n">
        <v>11062.08</v>
      </c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MG1374" s="0"/>
      <c r="AMH1374" s="0"/>
      <c r="AMI1374" s="0"/>
      <c r="AMJ1374" s="0"/>
    </row>
    <row r="1375" s="4" customFormat="true" ht="41.25" hidden="false" customHeight="true" outlineLevel="0" collapsed="false">
      <c r="A1375" s="23" t="s">
        <v>287</v>
      </c>
      <c r="B1375" s="24" t="n">
        <v>12549</v>
      </c>
      <c r="C1375" s="25" t="n">
        <f aca="false">VLOOKUP(B1375,[1]Planilha8!$X$4:$Y$6629,2,0)</f>
        <v>2768873</v>
      </c>
      <c r="D1375" s="26" t="s">
        <v>369</v>
      </c>
      <c r="E1375" s="26" t="str">
        <f aca="false">VLOOKUP(B1375,[1]Planilha8!$X$4:$Z$6629,3,0)</f>
        <v>CENTRO CIRÚRGICO</v>
      </c>
      <c r="F1375" s="26" t="str">
        <f aca="false">VLOOKUP(B1375,[1]Planilha8!$X$4:$AD$6629,7,0)</f>
        <v>BOM</v>
      </c>
      <c r="G1375" s="27" t="n">
        <v>44372</v>
      </c>
      <c r="H1375" s="28" t="n">
        <v>11062.08</v>
      </c>
      <c r="I1375" s="29" t="s">
        <v>23</v>
      </c>
      <c r="J1375" s="30" t="s">
        <v>368</v>
      </c>
      <c r="K1375" s="31" t="n">
        <v>158886</v>
      </c>
      <c r="L1375" s="32" t="n">
        <v>2019002570</v>
      </c>
      <c r="M1375" s="33" t="n">
        <v>44372</v>
      </c>
      <c r="N1375" s="34" t="n">
        <v>0</v>
      </c>
      <c r="O1375" s="35" t="n">
        <v>0</v>
      </c>
      <c r="P1375" s="36" t="n">
        <v>0</v>
      </c>
      <c r="Q1375" s="37" t="n">
        <v>0</v>
      </c>
      <c r="R1375" s="38" t="n">
        <v>0</v>
      </c>
      <c r="S1375" s="39" t="n">
        <v>11062.08</v>
      </c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MG1375" s="0"/>
      <c r="AMH1375" s="0"/>
      <c r="AMI1375" s="0"/>
      <c r="AMJ1375" s="0"/>
    </row>
    <row r="1376" s="4" customFormat="true" ht="41.25" hidden="false" customHeight="true" outlineLevel="0" collapsed="false">
      <c r="A1376" s="23" t="s">
        <v>287</v>
      </c>
      <c r="B1376" s="24" t="n">
        <v>12547</v>
      </c>
      <c r="C1376" s="25" t="n">
        <f aca="false">VLOOKUP(B1376,[1]Planilha8!$X$4:$Y$6629,2,0)</f>
        <v>2768874</v>
      </c>
      <c r="D1376" s="26" t="s">
        <v>369</v>
      </c>
      <c r="E1376" s="26" t="str">
        <f aca="false">VLOOKUP(B1376,[1]Planilha8!$X$4:$Z$6629,3,0)</f>
        <v>CENTRO CIRÚRGICO</v>
      </c>
      <c r="F1376" s="26" t="str">
        <f aca="false">VLOOKUP(B1376,[1]Planilha8!$X$4:$AD$6629,7,0)</f>
        <v>BOM</v>
      </c>
      <c r="G1376" s="27" t="n">
        <v>44372</v>
      </c>
      <c r="H1376" s="28" t="n">
        <v>11062.08</v>
      </c>
      <c r="I1376" s="29" t="s">
        <v>23</v>
      </c>
      <c r="J1376" s="30" t="s">
        <v>368</v>
      </c>
      <c r="K1376" s="31" t="n">
        <v>158886</v>
      </c>
      <c r="L1376" s="32" t="n">
        <v>2019002570</v>
      </c>
      <c r="M1376" s="33" t="n">
        <v>44372</v>
      </c>
      <c r="N1376" s="34" t="n">
        <v>0</v>
      </c>
      <c r="O1376" s="35" t="n">
        <v>0</v>
      </c>
      <c r="P1376" s="36" t="n">
        <v>0</v>
      </c>
      <c r="Q1376" s="37" t="n">
        <v>0</v>
      </c>
      <c r="R1376" s="38" t="n">
        <v>0</v>
      </c>
      <c r="S1376" s="39" t="n">
        <v>11062.08</v>
      </c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MG1376" s="0"/>
      <c r="AMH1376" s="0"/>
      <c r="AMI1376" s="0"/>
      <c r="AMJ1376" s="0"/>
    </row>
    <row r="1377" s="4" customFormat="true" ht="41.25" hidden="false" customHeight="true" outlineLevel="0" collapsed="false">
      <c r="A1377" s="23" t="s">
        <v>287</v>
      </c>
      <c r="B1377" s="24" t="n">
        <v>12676</v>
      </c>
      <c r="C1377" s="25" t="str">
        <f aca="false">VLOOKUP(B1377,[1]Planilha8!$X$4:$Y$6629,2,0)</f>
        <v>-</v>
      </c>
      <c r="D1377" s="26" t="s">
        <v>370</v>
      </c>
      <c r="E1377" s="26" t="str">
        <f aca="false">VLOOKUP(B1377,[1]Planilha8!$X$4:$Z$6629,3,0)</f>
        <v>CENTRO CIRÚRGICO</v>
      </c>
      <c r="F1377" s="26" t="str">
        <f aca="false">VLOOKUP(B1377,[1]Planilha8!$X$4:$AD$6629,7,0)</f>
        <v>BOM</v>
      </c>
      <c r="G1377" s="27" t="n">
        <v>44497</v>
      </c>
      <c r="H1377" s="28" t="n">
        <v>15915.63</v>
      </c>
      <c r="I1377" s="29" t="s">
        <v>23</v>
      </c>
      <c r="J1377" s="30" t="s">
        <v>368</v>
      </c>
      <c r="K1377" s="31" t="n">
        <v>165330</v>
      </c>
      <c r="L1377" s="32" t="n">
        <v>2021003479</v>
      </c>
      <c r="M1377" s="33" t="n">
        <v>44497</v>
      </c>
      <c r="N1377" s="34" t="n">
        <v>0</v>
      </c>
      <c r="O1377" s="35" t="n">
        <v>0</v>
      </c>
      <c r="P1377" s="36" t="n">
        <v>0</v>
      </c>
      <c r="Q1377" s="37" t="n">
        <v>0</v>
      </c>
      <c r="R1377" s="38" t="n">
        <v>0</v>
      </c>
      <c r="S1377" s="39" t="n">
        <v>15915.63</v>
      </c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MG1377" s="0"/>
      <c r="AMH1377" s="0"/>
      <c r="AMI1377" s="0"/>
      <c r="AMJ1377" s="0"/>
    </row>
    <row r="1378" s="4" customFormat="true" ht="41.25" hidden="false" customHeight="true" outlineLevel="0" collapsed="false">
      <c r="A1378" s="23" t="s">
        <v>287</v>
      </c>
      <c r="B1378" s="24" t="n">
        <v>12677</v>
      </c>
      <c r="C1378" s="25" t="str">
        <f aca="false">VLOOKUP(B1378,[1]Planilha8!$X$4:$Y$6629,2,0)</f>
        <v>-</v>
      </c>
      <c r="D1378" s="26" t="s">
        <v>371</v>
      </c>
      <c r="E1378" s="26" t="str">
        <f aca="false">VLOOKUP(B1378,[1]Planilha8!$X$4:$Z$6629,3,0)</f>
        <v>CENTRO CIRÚRGICO</v>
      </c>
      <c r="F1378" s="26" t="str">
        <f aca="false">VLOOKUP(B1378,[1]Planilha8!$X$4:$AD$6629,7,0)</f>
        <v>BOM</v>
      </c>
      <c r="G1378" s="27" t="n">
        <v>44497</v>
      </c>
      <c r="H1378" s="28" t="n">
        <v>13363.92</v>
      </c>
      <c r="I1378" s="29" t="s">
        <v>23</v>
      </c>
      <c r="J1378" s="30" t="s">
        <v>368</v>
      </c>
      <c r="K1378" s="31" t="n">
        <v>165330</v>
      </c>
      <c r="L1378" s="32" t="n">
        <v>2021003479</v>
      </c>
      <c r="M1378" s="33" t="n">
        <v>44497</v>
      </c>
      <c r="N1378" s="34" t="n">
        <v>0</v>
      </c>
      <c r="O1378" s="35" t="n">
        <v>0</v>
      </c>
      <c r="P1378" s="36" t="n">
        <v>0</v>
      </c>
      <c r="Q1378" s="37" t="n">
        <v>0</v>
      </c>
      <c r="R1378" s="38" t="n">
        <v>0</v>
      </c>
      <c r="S1378" s="39" t="n">
        <v>13363.92</v>
      </c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MG1378" s="0"/>
      <c r="AMH1378" s="0"/>
      <c r="AMI1378" s="0"/>
      <c r="AMJ1378" s="0"/>
    </row>
    <row r="1379" s="4" customFormat="true" ht="41.25" hidden="false" customHeight="true" outlineLevel="0" collapsed="false">
      <c r="A1379" s="23" t="s">
        <v>287</v>
      </c>
      <c r="B1379" s="24" t="n">
        <v>12678</v>
      </c>
      <c r="C1379" s="25" t="str">
        <f aca="false">VLOOKUP(B1379,[1]Planilha8!$X$4:$Y$6629,2,0)</f>
        <v>-</v>
      </c>
      <c r="D1379" s="26" t="s">
        <v>371</v>
      </c>
      <c r="E1379" s="26" t="str">
        <f aca="false">VLOOKUP(B1379,[1]Planilha8!$X$4:$Z$6629,3,0)</f>
        <v>CENTRO CIRÚRGICO</v>
      </c>
      <c r="F1379" s="26" t="str">
        <f aca="false">VLOOKUP(B1379,[1]Planilha8!$X$4:$AD$6629,7,0)</f>
        <v>BOM</v>
      </c>
      <c r="G1379" s="27" t="n">
        <v>44497</v>
      </c>
      <c r="H1379" s="28" t="n">
        <v>13363.92</v>
      </c>
      <c r="I1379" s="29" t="s">
        <v>23</v>
      </c>
      <c r="J1379" s="30" t="s">
        <v>368</v>
      </c>
      <c r="K1379" s="31" t="n">
        <v>165330</v>
      </c>
      <c r="L1379" s="32" t="n">
        <v>2021003479</v>
      </c>
      <c r="M1379" s="33" t="n">
        <v>44497</v>
      </c>
      <c r="N1379" s="34" t="n">
        <v>0</v>
      </c>
      <c r="O1379" s="35" t="n">
        <v>0</v>
      </c>
      <c r="P1379" s="36" t="n">
        <v>0</v>
      </c>
      <c r="Q1379" s="37" t="n">
        <v>0</v>
      </c>
      <c r="R1379" s="38" t="n">
        <v>0</v>
      </c>
      <c r="S1379" s="39" t="n">
        <v>13363.92</v>
      </c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MG1379" s="0"/>
      <c r="AMH1379" s="0"/>
      <c r="AMI1379" s="0"/>
      <c r="AMJ1379" s="0"/>
    </row>
    <row r="1380" s="4" customFormat="true" ht="41.25" hidden="false" customHeight="true" outlineLevel="0" collapsed="false">
      <c r="A1380" s="23" t="s">
        <v>287</v>
      </c>
      <c r="B1380" s="24" t="n">
        <v>12679</v>
      </c>
      <c r="C1380" s="25" t="str">
        <f aca="false">VLOOKUP(B1380,[1]Planilha8!$X$4:$Y$6629,2,0)</f>
        <v>-</v>
      </c>
      <c r="D1380" s="26" t="s">
        <v>372</v>
      </c>
      <c r="E1380" s="26" t="str">
        <f aca="false">VLOOKUP(B1380,[1]Planilha8!$X$4:$Z$6629,3,0)</f>
        <v>CENTRO CIRÚRGICO – SALA DE MATERIAL</v>
      </c>
      <c r="F1380" s="26" t="str">
        <f aca="false">VLOOKUP(B1380,[1]Planilha8!$X$4:$AD$6629,7,0)</f>
        <v>BOM</v>
      </c>
      <c r="G1380" s="27" t="n">
        <v>44504</v>
      </c>
      <c r="H1380" s="28" t="n">
        <v>14300</v>
      </c>
      <c r="I1380" s="29" t="s">
        <v>23</v>
      </c>
      <c r="J1380" s="30" t="s">
        <v>364</v>
      </c>
      <c r="K1380" s="31" t="n">
        <v>14218</v>
      </c>
      <c r="L1380" s="32" t="n">
        <v>2021003479</v>
      </c>
      <c r="M1380" s="33" t="n">
        <v>44504</v>
      </c>
      <c r="N1380" s="34" t="n">
        <v>0</v>
      </c>
      <c r="O1380" s="35" t="n">
        <v>0</v>
      </c>
      <c r="P1380" s="36" t="n">
        <v>0</v>
      </c>
      <c r="Q1380" s="37" t="n">
        <v>0</v>
      </c>
      <c r="R1380" s="38" t="n">
        <v>0</v>
      </c>
      <c r="S1380" s="39" t="n">
        <v>14300</v>
      </c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MG1380" s="0"/>
      <c r="AMH1380" s="0"/>
      <c r="AMI1380" s="0"/>
      <c r="AMJ1380" s="0"/>
    </row>
    <row r="1381" s="4" customFormat="true" ht="41.25" hidden="false" customHeight="true" outlineLevel="0" collapsed="false">
      <c r="A1381" s="23" t="s">
        <v>287</v>
      </c>
      <c r="B1381" s="24" t="n">
        <v>12680</v>
      </c>
      <c r="C1381" s="25" t="str">
        <f aca="false">VLOOKUP(B1381,[1]Planilha8!$X$4:$Y$6629,2,0)</f>
        <v>-</v>
      </c>
      <c r="D1381" s="26" t="s">
        <v>373</v>
      </c>
      <c r="E1381" s="26" t="str">
        <f aca="false">VLOOKUP(B1381,[1]Planilha8!$X$4:$Z$6629,3,0)</f>
        <v>CENTRO CIRÚRGICO – SALA DE MATERIAL</v>
      </c>
      <c r="F1381" s="26" t="str">
        <f aca="false">VLOOKUP(B1381,[1]Planilha8!$X$4:$AD$6629,7,0)</f>
        <v>BOM</v>
      </c>
      <c r="G1381" s="27" t="n">
        <v>44504</v>
      </c>
      <c r="H1381" s="28" t="n">
        <v>25800</v>
      </c>
      <c r="I1381" s="29" t="s">
        <v>23</v>
      </c>
      <c r="J1381" s="30" t="s">
        <v>364</v>
      </c>
      <c r="K1381" s="31" t="n">
        <v>14218</v>
      </c>
      <c r="L1381" s="32" t="n">
        <v>2021003479</v>
      </c>
      <c r="M1381" s="33" t="n">
        <v>44504</v>
      </c>
      <c r="N1381" s="34" t="n">
        <v>0</v>
      </c>
      <c r="O1381" s="35" t="n">
        <v>0</v>
      </c>
      <c r="P1381" s="36" t="n">
        <v>0</v>
      </c>
      <c r="Q1381" s="37" t="n">
        <v>0</v>
      </c>
      <c r="R1381" s="38" t="n">
        <v>0</v>
      </c>
      <c r="S1381" s="39" t="n">
        <v>25800</v>
      </c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MG1381" s="0"/>
      <c r="AMH1381" s="0"/>
      <c r="AMI1381" s="0"/>
      <c r="AMJ1381" s="0"/>
    </row>
    <row r="1382" s="4" customFormat="true" ht="41.25" hidden="false" customHeight="true" outlineLevel="0" collapsed="false">
      <c r="A1382" s="23" t="s">
        <v>287</v>
      </c>
      <c r="B1382" s="24" t="n">
        <v>12801</v>
      </c>
      <c r="C1382" s="25" t="n">
        <f aca="false">VLOOKUP(B1382,[1]Planilha8!$X$4:$Y$6629,2,0)</f>
        <v>2755320</v>
      </c>
      <c r="D1382" s="26" t="s">
        <v>374</v>
      </c>
      <c r="E1382" s="26" t="str">
        <f aca="false">VLOOKUP(B1382,[1]Planilha8!$X$4:$Z$6629,3,0)</f>
        <v>CENTRAL DE MATERIAL E ESTERILIZAÇÃO</v>
      </c>
      <c r="F1382" s="26" t="str">
        <f aca="false">VLOOKUP(B1382,[1]Planilha8!$X$4:$AD$6629,7,0)</f>
        <v>BOM</v>
      </c>
      <c r="G1382" s="27" t="n">
        <v>44643</v>
      </c>
      <c r="H1382" s="28" t="n">
        <v>3974.85</v>
      </c>
      <c r="I1382" s="29" t="s">
        <v>23</v>
      </c>
      <c r="J1382" s="30" t="s">
        <v>375</v>
      </c>
      <c r="K1382" s="31" t="n">
        <v>3505</v>
      </c>
      <c r="L1382" s="32" t="n">
        <v>2021000498</v>
      </c>
      <c r="M1382" s="33" t="n">
        <v>44643</v>
      </c>
      <c r="N1382" s="34" t="n">
        <v>0</v>
      </c>
      <c r="O1382" s="35" t="n">
        <v>0</v>
      </c>
      <c r="P1382" s="36" t="n">
        <v>0</v>
      </c>
      <c r="Q1382" s="37" t="n">
        <v>0</v>
      </c>
      <c r="R1382" s="38" t="n">
        <v>0</v>
      </c>
      <c r="S1382" s="39" t="n">
        <v>3974.85</v>
      </c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MG1382" s="0"/>
      <c r="AMH1382" s="0"/>
      <c r="AMI1382" s="0"/>
      <c r="AMJ1382" s="0"/>
    </row>
    <row r="1383" s="4" customFormat="true" ht="41.25" hidden="false" customHeight="true" outlineLevel="0" collapsed="false">
      <c r="A1383" s="23" t="s">
        <v>287</v>
      </c>
      <c r="B1383" s="24" t="n">
        <v>12802</v>
      </c>
      <c r="C1383" s="25" t="n">
        <f aca="false">VLOOKUP(B1383,[1]Planilha8!$X$4:$Y$6629,2,0)</f>
        <v>2755321</v>
      </c>
      <c r="D1383" s="26" t="s">
        <v>374</v>
      </c>
      <c r="E1383" s="26" t="str">
        <f aca="false">VLOOKUP(B1383,[1]Planilha8!$X$4:$Z$6629,3,0)</f>
        <v>CENTRAL DE MATERIAL E ESTERILIZAÇÃO</v>
      </c>
      <c r="F1383" s="26" t="str">
        <f aca="false">VLOOKUP(B1383,[1]Planilha8!$X$4:$AD$6629,7,0)</f>
        <v>BOM</v>
      </c>
      <c r="G1383" s="27" t="n">
        <v>44643</v>
      </c>
      <c r="H1383" s="28" t="n">
        <v>3974.85</v>
      </c>
      <c r="I1383" s="29" t="s">
        <v>23</v>
      </c>
      <c r="J1383" s="30" t="s">
        <v>375</v>
      </c>
      <c r="K1383" s="31" t="n">
        <v>3505</v>
      </c>
      <c r="L1383" s="32" t="n">
        <v>2021000498</v>
      </c>
      <c r="M1383" s="33" t="n">
        <v>44643</v>
      </c>
      <c r="N1383" s="34" t="n">
        <v>0</v>
      </c>
      <c r="O1383" s="35" t="n">
        <v>0</v>
      </c>
      <c r="P1383" s="36" t="n">
        <v>0</v>
      </c>
      <c r="Q1383" s="37" t="n">
        <v>0</v>
      </c>
      <c r="R1383" s="38" t="n">
        <v>0</v>
      </c>
      <c r="S1383" s="39" t="n">
        <v>3974.85</v>
      </c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MG1383" s="0"/>
      <c r="AMH1383" s="0"/>
      <c r="AMI1383" s="0"/>
      <c r="AMJ1383" s="0"/>
    </row>
    <row r="1384" s="4" customFormat="true" ht="41.25" hidden="false" customHeight="true" outlineLevel="0" collapsed="false">
      <c r="A1384" s="23" t="s">
        <v>287</v>
      </c>
      <c r="B1384" s="24" t="n">
        <v>12978</v>
      </c>
      <c r="C1384" s="25" t="n">
        <v>2903991</v>
      </c>
      <c r="D1384" s="48" t="s">
        <v>376</v>
      </c>
      <c r="E1384" s="26" t="s">
        <v>377</v>
      </c>
      <c r="F1384" s="26" t="str">
        <f aca="false">VLOOKUP(B1384,[1]Planilha8!$X$4:$AD$6629,7,0)</f>
        <v>BOM</v>
      </c>
      <c r="G1384" s="27" t="n">
        <v>44578</v>
      </c>
      <c r="H1384" s="28" t="n">
        <v>1205.583</v>
      </c>
      <c r="I1384" s="29" t="s">
        <v>23</v>
      </c>
      <c r="J1384" s="30" t="s">
        <v>378</v>
      </c>
      <c r="K1384" s="31" t="n">
        <v>72496</v>
      </c>
      <c r="L1384" s="32" t="n">
        <v>2021005087</v>
      </c>
      <c r="M1384" s="33"/>
      <c r="N1384" s="34" t="n">
        <v>0</v>
      </c>
      <c r="O1384" s="35" t="n">
        <v>0</v>
      </c>
      <c r="P1384" s="36" t="n">
        <v>0</v>
      </c>
      <c r="Q1384" s="37" t="n">
        <v>0</v>
      </c>
      <c r="R1384" s="38" t="n">
        <v>0</v>
      </c>
      <c r="S1384" s="39" t="n">
        <f aca="false">H1384</f>
        <v>1205.583</v>
      </c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MG1384" s="0"/>
      <c r="AMH1384" s="0"/>
      <c r="AMI1384" s="0"/>
      <c r="AMJ1384" s="0"/>
    </row>
    <row r="1385" s="4" customFormat="true" ht="41.25" hidden="false" customHeight="true" outlineLevel="0" collapsed="false">
      <c r="A1385" s="23" t="s">
        <v>287</v>
      </c>
      <c r="B1385" s="24" t="n">
        <v>12979</v>
      </c>
      <c r="C1385" s="25" t="n">
        <v>2903991</v>
      </c>
      <c r="D1385" s="48" t="s">
        <v>376</v>
      </c>
      <c r="E1385" s="26" t="s">
        <v>377</v>
      </c>
      <c r="F1385" s="26" t="str">
        <f aca="false">VLOOKUP(B1385,[1]Planilha8!$X$4:$AD$6629,7,0)</f>
        <v>BOM</v>
      </c>
      <c r="G1385" s="27" t="n">
        <v>44578</v>
      </c>
      <c r="H1385" s="28" t="n">
        <v>1205.583</v>
      </c>
      <c r="I1385" s="29" t="s">
        <v>23</v>
      </c>
      <c r="J1385" s="30" t="s">
        <v>378</v>
      </c>
      <c r="K1385" s="31" t="n">
        <v>72496</v>
      </c>
      <c r="L1385" s="32" t="n">
        <v>2021005087</v>
      </c>
      <c r="M1385" s="33"/>
      <c r="N1385" s="34" t="n">
        <v>0</v>
      </c>
      <c r="O1385" s="35" t="n">
        <v>0</v>
      </c>
      <c r="P1385" s="36" t="n">
        <v>0</v>
      </c>
      <c r="Q1385" s="37" t="n">
        <v>0</v>
      </c>
      <c r="R1385" s="38" t="n">
        <v>0</v>
      </c>
      <c r="S1385" s="39" t="n">
        <f aca="false">H1385</f>
        <v>1205.583</v>
      </c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MG1385" s="0"/>
      <c r="AMH1385" s="0"/>
      <c r="AMI1385" s="0"/>
      <c r="AMJ1385" s="0"/>
    </row>
    <row r="1386" s="4" customFormat="true" ht="41.25" hidden="false" customHeight="true" outlineLevel="0" collapsed="false">
      <c r="A1386" s="23" t="s">
        <v>287</v>
      </c>
      <c r="B1386" s="24" t="n">
        <v>12980</v>
      </c>
      <c r="C1386" s="25" t="n">
        <v>2903991</v>
      </c>
      <c r="D1386" s="48" t="s">
        <v>376</v>
      </c>
      <c r="E1386" s="26" t="s">
        <v>377</v>
      </c>
      <c r="F1386" s="26" t="str">
        <f aca="false">VLOOKUP(B1386,[1]Planilha8!$X$4:$AD$6629,7,0)</f>
        <v>BOM</v>
      </c>
      <c r="G1386" s="27" t="n">
        <v>44578</v>
      </c>
      <c r="H1386" s="28" t="n">
        <v>1205.583</v>
      </c>
      <c r="I1386" s="29" t="s">
        <v>23</v>
      </c>
      <c r="J1386" s="30" t="s">
        <v>378</v>
      </c>
      <c r="K1386" s="31" t="n">
        <v>72496</v>
      </c>
      <c r="L1386" s="32" t="n">
        <v>2021005087</v>
      </c>
      <c r="M1386" s="33"/>
      <c r="N1386" s="34" t="n">
        <v>0</v>
      </c>
      <c r="O1386" s="35" t="n">
        <v>0</v>
      </c>
      <c r="P1386" s="36" t="n">
        <v>0</v>
      </c>
      <c r="Q1386" s="37" t="n">
        <v>0</v>
      </c>
      <c r="R1386" s="38" t="n">
        <v>0</v>
      </c>
      <c r="S1386" s="39" t="n">
        <f aca="false">H1386</f>
        <v>1205.583</v>
      </c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MG1386" s="0"/>
      <c r="AMH1386" s="0"/>
      <c r="AMI1386" s="0"/>
      <c r="AMJ1386" s="0"/>
    </row>
    <row r="1387" s="4" customFormat="true" ht="41.25" hidden="false" customHeight="true" outlineLevel="0" collapsed="false">
      <c r="A1387" s="23" t="s">
        <v>287</v>
      </c>
      <c r="B1387" s="24" t="n">
        <v>12981</v>
      </c>
      <c r="C1387" s="25" t="n">
        <v>2903991</v>
      </c>
      <c r="D1387" s="48" t="s">
        <v>376</v>
      </c>
      <c r="E1387" s="26" t="s">
        <v>377</v>
      </c>
      <c r="F1387" s="26" t="str">
        <f aca="false">VLOOKUP(B1387,[1]Planilha8!$X$4:$AD$6629,7,0)</f>
        <v>BOM</v>
      </c>
      <c r="G1387" s="27" t="n">
        <v>44578</v>
      </c>
      <c r="H1387" s="28" t="n">
        <v>1205.58</v>
      </c>
      <c r="I1387" s="29" t="s">
        <v>23</v>
      </c>
      <c r="J1387" s="30" t="s">
        <v>378</v>
      </c>
      <c r="K1387" s="31" t="n">
        <v>72496</v>
      </c>
      <c r="L1387" s="32" t="n">
        <v>2021005087</v>
      </c>
      <c r="M1387" s="33"/>
      <c r="N1387" s="34" t="n">
        <v>0</v>
      </c>
      <c r="O1387" s="35" t="n">
        <v>0</v>
      </c>
      <c r="P1387" s="36" t="n">
        <v>0</v>
      </c>
      <c r="Q1387" s="37" t="n">
        <v>0</v>
      </c>
      <c r="R1387" s="38" t="n">
        <v>0</v>
      </c>
      <c r="S1387" s="39" t="n">
        <f aca="false">H1387</f>
        <v>1205.58</v>
      </c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MG1387" s="0"/>
      <c r="AMH1387" s="0"/>
      <c r="AMI1387" s="0"/>
      <c r="AMJ1387" s="0"/>
    </row>
    <row r="1388" s="4" customFormat="true" ht="41.25" hidden="false" customHeight="true" outlineLevel="0" collapsed="false">
      <c r="A1388" s="23" t="s">
        <v>287</v>
      </c>
      <c r="B1388" s="24" t="n">
        <v>12982</v>
      </c>
      <c r="C1388" s="25" t="n">
        <v>2900392</v>
      </c>
      <c r="D1388" s="48" t="s">
        <v>376</v>
      </c>
      <c r="E1388" s="26" t="s">
        <v>377</v>
      </c>
      <c r="F1388" s="26" t="str">
        <f aca="false">VLOOKUP(B1388,[1]Planilha8!$X$4:$AD$6629,7,0)</f>
        <v>BOM</v>
      </c>
      <c r="G1388" s="27" t="n">
        <v>44578</v>
      </c>
      <c r="H1388" s="28" t="n">
        <v>1466.38</v>
      </c>
      <c r="I1388" s="29" t="s">
        <v>23</v>
      </c>
      <c r="J1388" s="30" t="s">
        <v>378</v>
      </c>
      <c r="K1388" s="31" t="n">
        <v>72496</v>
      </c>
      <c r="L1388" s="32" t="n">
        <v>2021005087</v>
      </c>
      <c r="M1388" s="33"/>
      <c r="N1388" s="34" t="n">
        <v>0</v>
      </c>
      <c r="O1388" s="35" t="n">
        <v>0</v>
      </c>
      <c r="P1388" s="36" t="n">
        <v>0</v>
      </c>
      <c r="Q1388" s="37" t="n">
        <v>0</v>
      </c>
      <c r="R1388" s="38" t="n">
        <v>0</v>
      </c>
      <c r="S1388" s="39" t="n">
        <f aca="false">H1388</f>
        <v>1466.38</v>
      </c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MG1388" s="0"/>
      <c r="AMH1388" s="0"/>
      <c r="AMI1388" s="0"/>
      <c r="AMJ1388" s="0"/>
    </row>
    <row r="1389" s="4" customFormat="true" ht="41.25" hidden="false" customHeight="true" outlineLevel="0" collapsed="false">
      <c r="A1389" s="23" t="s">
        <v>287</v>
      </c>
      <c r="B1389" s="24" t="n">
        <v>12983</v>
      </c>
      <c r="C1389" s="25" t="n">
        <v>2900392</v>
      </c>
      <c r="D1389" s="48" t="s">
        <v>376</v>
      </c>
      <c r="E1389" s="26" t="s">
        <v>377</v>
      </c>
      <c r="F1389" s="26" t="str">
        <f aca="false">VLOOKUP(B1389,[1]Planilha8!$X$4:$AD$6629,7,0)</f>
        <v>BOM</v>
      </c>
      <c r="G1389" s="27" t="n">
        <v>44578</v>
      </c>
      <c r="H1389" s="28" t="n">
        <v>1466.38</v>
      </c>
      <c r="I1389" s="29" t="s">
        <v>23</v>
      </c>
      <c r="J1389" s="30" t="s">
        <v>378</v>
      </c>
      <c r="K1389" s="31" t="n">
        <v>72496</v>
      </c>
      <c r="L1389" s="32" t="n">
        <v>2021005087</v>
      </c>
      <c r="M1389" s="33"/>
      <c r="N1389" s="34" t="n">
        <v>0</v>
      </c>
      <c r="O1389" s="35" t="n">
        <v>0</v>
      </c>
      <c r="P1389" s="36" t="n">
        <v>0</v>
      </c>
      <c r="Q1389" s="37" t="n">
        <v>0</v>
      </c>
      <c r="R1389" s="38" t="n">
        <v>0</v>
      </c>
      <c r="S1389" s="39" t="n">
        <f aca="false">H1389</f>
        <v>1466.38</v>
      </c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MG1389" s="0"/>
      <c r="AMH1389" s="0"/>
      <c r="AMI1389" s="0"/>
      <c r="AMJ1389" s="0"/>
    </row>
    <row r="1390" s="4" customFormat="true" ht="41.25" hidden="false" customHeight="true" outlineLevel="0" collapsed="false">
      <c r="A1390" s="23" t="s">
        <v>287</v>
      </c>
      <c r="B1390" s="24" t="n">
        <v>12984</v>
      </c>
      <c r="C1390" s="25" t="n">
        <v>2900392</v>
      </c>
      <c r="D1390" s="48" t="s">
        <v>376</v>
      </c>
      <c r="E1390" s="26" t="s">
        <v>377</v>
      </c>
      <c r="F1390" s="26" t="str">
        <f aca="false">VLOOKUP(B1390,[1]Planilha8!$X$4:$AD$6629,7,0)</f>
        <v>BOM</v>
      </c>
      <c r="G1390" s="27" t="n">
        <v>44578</v>
      </c>
      <c r="H1390" s="28" t="n">
        <v>1466.38</v>
      </c>
      <c r="I1390" s="29" t="s">
        <v>23</v>
      </c>
      <c r="J1390" s="30" t="s">
        <v>378</v>
      </c>
      <c r="K1390" s="31" t="n">
        <v>72496</v>
      </c>
      <c r="L1390" s="32" t="n">
        <v>2021005087</v>
      </c>
      <c r="M1390" s="33"/>
      <c r="N1390" s="34" t="n">
        <v>0</v>
      </c>
      <c r="O1390" s="35" t="n">
        <v>0</v>
      </c>
      <c r="P1390" s="36" t="n">
        <v>0</v>
      </c>
      <c r="Q1390" s="37" t="n">
        <v>0</v>
      </c>
      <c r="R1390" s="38" t="n">
        <v>0</v>
      </c>
      <c r="S1390" s="39" t="n">
        <f aca="false">H1390</f>
        <v>1466.38</v>
      </c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MG1390" s="0"/>
      <c r="AMH1390" s="0"/>
      <c r="AMI1390" s="0"/>
      <c r="AMJ1390" s="0"/>
    </row>
    <row r="1391" s="4" customFormat="true" ht="41.25" hidden="false" customHeight="true" outlineLevel="0" collapsed="false">
      <c r="A1391" s="23" t="s">
        <v>287</v>
      </c>
      <c r="B1391" s="24" t="n">
        <v>12985</v>
      </c>
      <c r="C1391" s="25" t="n">
        <v>2903991</v>
      </c>
      <c r="D1391" s="26" t="s">
        <v>379</v>
      </c>
      <c r="E1391" s="26" t="s">
        <v>377</v>
      </c>
      <c r="F1391" s="26" t="str">
        <f aca="false">VLOOKUP(B1391,[1]Planilha8!$X$4:$AD$6629,7,0)</f>
        <v>BOM</v>
      </c>
      <c r="G1391" s="27" t="n">
        <v>44578</v>
      </c>
      <c r="H1391" s="28" t="n">
        <v>1816.24</v>
      </c>
      <c r="I1391" s="29" t="s">
        <v>23</v>
      </c>
      <c r="J1391" s="30" t="s">
        <v>378</v>
      </c>
      <c r="K1391" s="31" t="n">
        <v>72496</v>
      </c>
      <c r="L1391" s="32" t="n">
        <v>2021005087</v>
      </c>
      <c r="M1391" s="33"/>
      <c r="N1391" s="34" t="n">
        <v>0</v>
      </c>
      <c r="O1391" s="35" t="n">
        <v>0</v>
      </c>
      <c r="P1391" s="36" t="n">
        <v>0</v>
      </c>
      <c r="Q1391" s="37" t="n">
        <v>0</v>
      </c>
      <c r="R1391" s="38" t="n">
        <v>0</v>
      </c>
      <c r="S1391" s="39" t="n">
        <f aca="false">H1391</f>
        <v>1816.24</v>
      </c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MG1391" s="0"/>
      <c r="AMH1391" s="0"/>
      <c r="AMI1391" s="0"/>
      <c r="AMJ1391" s="0"/>
    </row>
    <row r="1392" s="4" customFormat="true" ht="41.25" hidden="false" customHeight="true" outlineLevel="0" collapsed="false">
      <c r="A1392" s="23" t="s">
        <v>287</v>
      </c>
      <c r="B1392" s="24" t="n">
        <v>12986</v>
      </c>
      <c r="C1392" s="25" t="n">
        <v>2900392</v>
      </c>
      <c r="D1392" s="26" t="s">
        <v>379</v>
      </c>
      <c r="E1392" s="26" t="s">
        <v>377</v>
      </c>
      <c r="F1392" s="26" t="str">
        <f aca="false">VLOOKUP(B1392,[1]Planilha8!$X$4:$AD$6629,7,0)</f>
        <v>BOM</v>
      </c>
      <c r="G1392" s="27" t="n">
        <v>44578</v>
      </c>
      <c r="H1392" s="28" t="n">
        <v>1816.24</v>
      </c>
      <c r="I1392" s="29" t="s">
        <v>23</v>
      </c>
      <c r="J1392" s="30" t="s">
        <v>378</v>
      </c>
      <c r="K1392" s="31" t="n">
        <v>72496</v>
      </c>
      <c r="L1392" s="32" t="n">
        <v>2021005087</v>
      </c>
      <c r="M1392" s="33"/>
      <c r="N1392" s="34" t="n">
        <v>0</v>
      </c>
      <c r="O1392" s="35" t="n">
        <v>0</v>
      </c>
      <c r="P1392" s="36" t="n">
        <v>0</v>
      </c>
      <c r="Q1392" s="37" t="n">
        <v>0</v>
      </c>
      <c r="R1392" s="38" t="n">
        <v>0</v>
      </c>
      <c r="S1392" s="39" t="n">
        <f aca="false">H1392</f>
        <v>1816.24</v>
      </c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MG1392" s="0"/>
      <c r="AMH1392" s="0"/>
      <c r="AMI1392" s="0"/>
      <c r="AMJ1392" s="0"/>
    </row>
    <row r="1393" s="4" customFormat="true" ht="41.25" hidden="false" customHeight="true" outlineLevel="0" collapsed="false">
      <c r="A1393" s="23" t="s">
        <v>287</v>
      </c>
      <c r="B1393" s="24" t="n">
        <v>12987</v>
      </c>
      <c r="C1393" s="25" t="n">
        <v>2903991</v>
      </c>
      <c r="D1393" s="26" t="s">
        <v>380</v>
      </c>
      <c r="E1393" s="26" t="s">
        <v>377</v>
      </c>
      <c r="F1393" s="26" t="str">
        <f aca="false">VLOOKUP(B1393,[1]Planilha8!$X$4:$AD$6629,7,0)</f>
        <v>BOM</v>
      </c>
      <c r="G1393" s="27" t="n">
        <v>44578</v>
      </c>
      <c r="H1393" s="28" t="n">
        <v>2129.865</v>
      </c>
      <c r="I1393" s="29" t="s">
        <v>23</v>
      </c>
      <c r="J1393" s="30" t="s">
        <v>378</v>
      </c>
      <c r="K1393" s="31" t="n">
        <v>72496</v>
      </c>
      <c r="L1393" s="32" t="n">
        <v>2021005087</v>
      </c>
      <c r="M1393" s="33"/>
      <c r="N1393" s="34" t="n">
        <v>0</v>
      </c>
      <c r="O1393" s="35" t="n">
        <v>0</v>
      </c>
      <c r="P1393" s="36" t="n">
        <v>0</v>
      </c>
      <c r="Q1393" s="37" t="n">
        <v>0</v>
      </c>
      <c r="R1393" s="38" t="n">
        <v>0</v>
      </c>
      <c r="S1393" s="39" t="n">
        <f aca="false">H1393</f>
        <v>2129.865</v>
      </c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MG1393" s="0"/>
      <c r="AMH1393" s="0"/>
      <c r="AMI1393" s="0"/>
      <c r="AMJ1393" s="0"/>
    </row>
    <row r="1394" s="4" customFormat="true" ht="41.25" hidden="false" customHeight="true" outlineLevel="0" collapsed="false">
      <c r="A1394" s="23" t="s">
        <v>287</v>
      </c>
      <c r="B1394" s="24" t="n">
        <v>12988</v>
      </c>
      <c r="C1394" s="25" t="n">
        <v>2900392</v>
      </c>
      <c r="D1394" s="26" t="s">
        <v>380</v>
      </c>
      <c r="E1394" s="26" t="s">
        <v>377</v>
      </c>
      <c r="F1394" s="26" t="str">
        <f aca="false">VLOOKUP(B1394,[1]Planilha8!$X$4:$AD$6629,7,0)</f>
        <v>BOM</v>
      </c>
      <c r="G1394" s="27" t="n">
        <v>44578</v>
      </c>
      <c r="H1394" s="28" t="n">
        <v>2129.865</v>
      </c>
      <c r="I1394" s="29" t="s">
        <v>23</v>
      </c>
      <c r="J1394" s="30" t="s">
        <v>378</v>
      </c>
      <c r="K1394" s="31" t="n">
        <v>72496</v>
      </c>
      <c r="L1394" s="32" t="n">
        <v>2021005087</v>
      </c>
      <c r="M1394" s="33"/>
      <c r="N1394" s="34" t="n">
        <v>0</v>
      </c>
      <c r="O1394" s="35" t="n">
        <v>0</v>
      </c>
      <c r="P1394" s="36" t="n">
        <v>0</v>
      </c>
      <c r="Q1394" s="37" t="n">
        <v>0</v>
      </c>
      <c r="R1394" s="38" t="n">
        <v>0</v>
      </c>
      <c r="S1394" s="39" t="n">
        <f aca="false">H1394</f>
        <v>2129.865</v>
      </c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MG1394" s="0"/>
      <c r="AMH1394" s="0"/>
      <c r="AMI1394" s="0"/>
      <c r="AMJ1394" s="0"/>
    </row>
    <row r="1395" s="4" customFormat="true" ht="41.25" hidden="false" customHeight="true" outlineLevel="0" collapsed="false">
      <c r="A1395" s="23" t="s">
        <v>287</v>
      </c>
      <c r="B1395" s="24" t="n">
        <v>12989</v>
      </c>
      <c r="C1395" s="25" t="n">
        <v>2903991</v>
      </c>
      <c r="D1395" s="26" t="s">
        <v>381</v>
      </c>
      <c r="E1395" s="26" t="s">
        <v>377</v>
      </c>
      <c r="F1395" s="26" t="str">
        <f aca="false">VLOOKUP(B1395,[1]Planilha8!$X$4:$AD$6629,7,0)</f>
        <v>BOM</v>
      </c>
      <c r="G1395" s="27" t="n">
        <v>44578</v>
      </c>
      <c r="H1395" s="28" t="n">
        <v>1982.785</v>
      </c>
      <c r="I1395" s="29" t="s">
        <v>23</v>
      </c>
      <c r="J1395" s="30" t="s">
        <v>378</v>
      </c>
      <c r="K1395" s="31" t="n">
        <v>72496</v>
      </c>
      <c r="L1395" s="32" t="n">
        <v>2021005087</v>
      </c>
      <c r="M1395" s="33"/>
      <c r="N1395" s="34" t="n">
        <v>0</v>
      </c>
      <c r="O1395" s="35" t="n">
        <v>0</v>
      </c>
      <c r="P1395" s="36" t="n">
        <v>0</v>
      </c>
      <c r="Q1395" s="37" t="n">
        <v>0</v>
      </c>
      <c r="R1395" s="38" t="n">
        <v>0</v>
      </c>
      <c r="S1395" s="39" t="n">
        <f aca="false">H1395</f>
        <v>1982.785</v>
      </c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MG1395" s="0"/>
      <c r="AMH1395" s="0"/>
      <c r="AMI1395" s="0"/>
      <c r="AMJ1395" s="0"/>
    </row>
    <row r="1396" s="4" customFormat="true" ht="41.25" hidden="false" customHeight="true" outlineLevel="0" collapsed="false">
      <c r="A1396" s="23" t="s">
        <v>287</v>
      </c>
      <c r="B1396" s="24" t="n">
        <v>12990</v>
      </c>
      <c r="C1396" s="25" t="n">
        <v>2903991</v>
      </c>
      <c r="D1396" s="26" t="s">
        <v>381</v>
      </c>
      <c r="E1396" s="26" t="s">
        <v>377</v>
      </c>
      <c r="F1396" s="26" t="str">
        <f aca="false">VLOOKUP(B1396,[1]Planilha8!$X$4:$AD$6629,7,0)</f>
        <v>BOM</v>
      </c>
      <c r="G1396" s="27" t="n">
        <v>44578</v>
      </c>
      <c r="H1396" s="28" t="n">
        <v>1982.785</v>
      </c>
      <c r="I1396" s="29" t="s">
        <v>23</v>
      </c>
      <c r="J1396" s="30" t="s">
        <v>378</v>
      </c>
      <c r="K1396" s="31" t="n">
        <v>72496</v>
      </c>
      <c r="L1396" s="32" t="n">
        <v>2021005087</v>
      </c>
      <c r="M1396" s="33"/>
      <c r="N1396" s="34" t="n">
        <v>0</v>
      </c>
      <c r="O1396" s="35" t="n">
        <v>0</v>
      </c>
      <c r="P1396" s="36" t="n">
        <v>0</v>
      </c>
      <c r="Q1396" s="37" t="n">
        <v>0</v>
      </c>
      <c r="R1396" s="38" t="n">
        <v>0</v>
      </c>
      <c r="S1396" s="39" t="n">
        <f aca="false">H1396</f>
        <v>1982.785</v>
      </c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MG1396" s="0"/>
      <c r="AMH1396" s="0"/>
      <c r="AMI1396" s="0"/>
      <c r="AMJ1396" s="0"/>
    </row>
    <row r="1397" s="4" customFormat="true" ht="41.25" hidden="false" customHeight="true" outlineLevel="0" collapsed="false">
      <c r="A1397" s="23" t="s">
        <v>287</v>
      </c>
      <c r="B1397" s="24" t="n">
        <v>12991</v>
      </c>
      <c r="C1397" s="25" t="n">
        <v>2900392</v>
      </c>
      <c r="D1397" s="26" t="s">
        <v>381</v>
      </c>
      <c r="E1397" s="26" t="s">
        <v>377</v>
      </c>
      <c r="F1397" s="26" t="str">
        <f aca="false">VLOOKUP(B1397,[1]Planilha8!$X$4:$AD$6629,7,0)</f>
        <v>BOM</v>
      </c>
      <c r="G1397" s="27" t="n">
        <v>44578</v>
      </c>
      <c r="H1397" s="28" t="n">
        <v>1982.785</v>
      </c>
      <c r="I1397" s="29" t="s">
        <v>23</v>
      </c>
      <c r="J1397" s="30" t="s">
        <v>378</v>
      </c>
      <c r="K1397" s="31" t="n">
        <v>72496</v>
      </c>
      <c r="L1397" s="32" t="n">
        <v>2021005087</v>
      </c>
      <c r="M1397" s="33"/>
      <c r="N1397" s="34" t="n">
        <v>0</v>
      </c>
      <c r="O1397" s="35" t="n">
        <v>0</v>
      </c>
      <c r="P1397" s="36" t="n">
        <v>0</v>
      </c>
      <c r="Q1397" s="37" t="n">
        <v>0</v>
      </c>
      <c r="R1397" s="38" t="n">
        <v>0</v>
      </c>
      <c r="S1397" s="39" t="n">
        <f aca="false">H1397</f>
        <v>1982.785</v>
      </c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MG1397" s="0"/>
      <c r="AMH1397" s="0"/>
      <c r="AMI1397" s="0"/>
      <c r="AMJ1397" s="0"/>
    </row>
    <row r="1398" s="4" customFormat="true" ht="41.25" hidden="false" customHeight="true" outlineLevel="0" collapsed="false">
      <c r="A1398" s="23" t="s">
        <v>287</v>
      </c>
      <c r="B1398" s="24" t="n">
        <v>12992</v>
      </c>
      <c r="C1398" s="25" t="n">
        <v>2900392</v>
      </c>
      <c r="D1398" s="26" t="s">
        <v>381</v>
      </c>
      <c r="E1398" s="26" t="s">
        <v>377</v>
      </c>
      <c r="F1398" s="26" t="str">
        <f aca="false">VLOOKUP(B1398,[1]Planilha8!$X$4:$AD$6629,7,0)</f>
        <v>BOM</v>
      </c>
      <c r="G1398" s="27" t="n">
        <v>44578</v>
      </c>
      <c r="H1398" s="28" t="n">
        <v>1982.785</v>
      </c>
      <c r="I1398" s="29" t="s">
        <v>23</v>
      </c>
      <c r="J1398" s="30" t="s">
        <v>378</v>
      </c>
      <c r="K1398" s="31" t="n">
        <v>72496</v>
      </c>
      <c r="L1398" s="32" t="n">
        <v>2021005087</v>
      </c>
      <c r="M1398" s="33"/>
      <c r="N1398" s="34" t="n">
        <v>0</v>
      </c>
      <c r="O1398" s="35" t="n">
        <v>0</v>
      </c>
      <c r="P1398" s="36" t="n">
        <v>0</v>
      </c>
      <c r="Q1398" s="37" t="n">
        <v>0</v>
      </c>
      <c r="R1398" s="38" t="n">
        <v>0</v>
      </c>
      <c r="S1398" s="39" t="n">
        <f aca="false">H1398</f>
        <v>1982.785</v>
      </c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MG1398" s="0"/>
      <c r="AMH1398" s="0"/>
      <c r="AMI1398" s="0"/>
      <c r="AMJ1398" s="0"/>
    </row>
    <row r="1399" s="4" customFormat="true" ht="41.25" hidden="false" customHeight="true" outlineLevel="0" collapsed="false">
      <c r="A1399" s="23" t="s">
        <v>287</v>
      </c>
      <c r="B1399" s="24" t="n">
        <v>12993</v>
      </c>
      <c r="C1399" s="25" t="n">
        <v>2903991</v>
      </c>
      <c r="D1399" s="26" t="s">
        <v>382</v>
      </c>
      <c r="E1399" s="26" t="s">
        <v>377</v>
      </c>
      <c r="F1399" s="26" t="str">
        <f aca="false">VLOOKUP(B1399,[1]Planilha8!$X$4:$AD$6629,7,0)</f>
        <v>BOM</v>
      </c>
      <c r="G1399" s="27" t="n">
        <v>44578</v>
      </c>
      <c r="H1399" s="28" t="n">
        <v>1245.775</v>
      </c>
      <c r="I1399" s="29" t="s">
        <v>23</v>
      </c>
      <c r="J1399" s="30" t="s">
        <v>378</v>
      </c>
      <c r="K1399" s="31" t="n">
        <v>72496</v>
      </c>
      <c r="L1399" s="32" t="n">
        <v>2021005087</v>
      </c>
      <c r="M1399" s="33"/>
      <c r="N1399" s="34" t="n">
        <v>0</v>
      </c>
      <c r="O1399" s="35" t="n">
        <v>0</v>
      </c>
      <c r="P1399" s="36" t="n">
        <v>0</v>
      </c>
      <c r="Q1399" s="37" t="n">
        <v>0</v>
      </c>
      <c r="R1399" s="38" t="n">
        <v>0</v>
      </c>
      <c r="S1399" s="39" t="n">
        <f aca="false">H1399</f>
        <v>1245.775</v>
      </c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MG1399" s="0"/>
      <c r="AMH1399" s="0"/>
      <c r="AMI1399" s="0"/>
      <c r="AMJ1399" s="0"/>
    </row>
    <row r="1400" s="4" customFormat="true" ht="41.25" hidden="false" customHeight="true" outlineLevel="0" collapsed="false">
      <c r="A1400" s="23" t="s">
        <v>287</v>
      </c>
      <c r="B1400" s="24" t="n">
        <v>12994</v>
      </c>
      <c r="C1400" s="25" t="n">
        <v>2900392</v>
      </c>
      <c r="D1400" s="26" t="s">
        <v>383</v>
      </c>
      <c r="E1400" s="26" t="s">
        <v>377</v>
      </c>
      <c r="F1400" s="26" t="str">
        <f aca="false">VLOOKUP(B1400,[1]Planilha8!$X$4:$AD$6629,7,0)</f>
        <v>BOM</v>
      </c>
      <c r="G1400" s="27" t="n">
        <v>44578</v>
      </c>
      <c r="H1400" s="28" t="n">
        <v>1245.775</v>
      </c>
      <c r="I1400" s="29" t="s">
        <v>23</v>
      </c>
      <c r="J1400" s="30" t="s">
        <v>378</v>
      </c>
      <c r="K1400" s="31" t="n">
        <v>72496</v>
      </c>
      <c r="L1400" s="32" t="n">
        <v>2021005087</v>
      </c>
      <c r="M1400" s="33"/>
      <c r="N1400" s="34" t="n">
        <v>0</v>
      </c>
      <c r="O1400" s="35" t="n">
        <v>0</v>
      </c>
      <c r="P1400" s="36" t="n">
        <v>0</v>
      </c>
      <c r="Q1400" s="37" t="n">
        <v>0</v>
      </c>
      <c r="R1400" s="38" t="n">
        <v>0</v>
      </c>
      <c r="S1400" s="39" t="n">
        <f aca="false">H1400</f>
        <v>1245.775</v>
      </c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MG1400" s="0"/>
      <c r="AMH1400" s="0"/>
      <c r="AMI1400" s="0"/>
      <c r="AMJ1400" s="0"/>
    </row>
    <row r="1401" s="4" customFormat="true" ht="41.25" hidden="false" customHeight="true" outlineLevel="0" collapsed="false">
      <c r="A1401" s="23" t="s">
        <v>287</v>
      </c>
      <c r="B1401" s="24" t="n">
        <v>12995</v>
      </c>
      <c r="C1401" s="25" t="n">
        <v>2903991</v>
      </c>
      <c r="D1401" s="26" t="s">
        <v>384</v>
      </c>
      <c r="E1401" s="26" t="s">
        <v>377</v>
      </c>
      <c r="F1401" s="26" t="str">
        <f aca="false">VLOOKUP(B1401,[1]Planilha8!$X$4:$AD$6629,7,0)</f>
        <v>BOM</v>
      </c>
      <c r="G1401" s="27" t="n">
        <v>44578</v>
      </c>
      <c r="H1401" s="28" t="n">
        <v>2393.715</v>
      </c>
      <c r="I1401" s="29" t="s">
        <v>23</v>
      </c>
      <c r="J1401" s="30" t="s">
        <v>378</v>
      </c>
      <c r="K1401" s="31" t="n">
        <v>72496</v>
      </c>
      <c r="L1401" s="32" t="n">
        <v>2021005087</v>
      </c>
      <c r="M1401" s="33"/>
      <c r="N1401" s="34" t="n">
        <v>0</v>
      </c>
      <c r="O1401" s="35" t="n">
        <v>0</v>
      </c>
      <c r="P1401" s="36" t="n">
        <v>0</v>
      </c>
      <c r="Q1401" s="37" t="n">
        <v>0</v>
      </c>
      <c r="R1401" s="38" t="n">
        <v>0</v>
      </c>
      <c r="S1401" s="39" t="n">
        <f aca="false">H1401</f>
        <v>2393.715</v>
      </c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MG1401" s="0"/>
      <c r="AMH1401" s="0"/>
      <c r="AMI1401" s="0"/>
      <c r="AMJ1401" s="0"/>
    </row>
    <row r="1402" s="4" customFormat="true" ht="41.25" hidden="false" customHeight="true" outlineLevel="0" collapsed="false">
      <c r="A1402" s="23" t="s">
        <v>287</v>
      </c>
      <c r="B1402" s="24" t="n">
        <v>12996</v>
      </c>
      <c r="C1402" s="25" t="n">
        <v>2900392</v>
      </c>
      <c r="D1402" s="26" t="s">
        <v>384</v>
      </c>
      <c r="E1402" s="26" t="s">
        <v>377</v>
      </c>
      <c r="F1402" s="26" t="str">
        <f aca="false">VLOOKUP(B1402,[1]Planilha8!$X$4:$AD$6629,7,0)</f>
        <v>BOM</v>
      </c>
      <c r="G1402" s="27" t="n">
        <v>44578</v>
      </c>
      <c r="H1402" s="28" t="n">
        <v>2393.715</v>
      </c>
      <c r="I1402" s="29" t="s">
        <v>23</v>
      </c>
      <c r="J1402" s="30" t="s">
        <v>378</v>
      </c>
      <c r="K1402" s="31" t="n">
        <v>72496</v>
      </c>
      <c r="L1402" s="32" t="n">
        <v>2021005087</v>
      </c>
      <c r="M1402" s="33"/>
      <c r="N1402" s="34" t="n">
        <v>0</v>
      </c>
      <c r="O1402" s="35" t="n">
        <v>0</v>
      </c>
      <c r="P1402" s="36" t="n">
        <v>0</v>
      </c>
      <c r="Q1402" s="37" t="n">
        <v>0</v>
      </c>
      <c r="R1402" s="38" t="n">
        <v>0</v>
      </c>
      <c r="S1402" s="39" t="n">
        <f aca="false">H1402</f>
        <v>2393.715</v>
      </c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MG1402" s="0"/>
      <c r="AMH1402" s="0"/>
      <c r="AMI1402" s="0"/>
      <c r="AMJ1402" s="0"/>
    </row>
    <row r="1403" s="4" customFormat="true" ht="41.25" hidden="false" customHeight="true" outlineLevel="0" collapsed="false">
      <c r="A1403" s="23" t="s">
        <v>287</v>
      </c>
      <c r="B1403" s="24" t="n">
        <v>12997</v>
      </c>
      <c r="C1403" s="25" t="n">
        <v>2903991</v>
      </c>
      <c r="D1403" s="26" t="s">
        <v>385</v>
      </c>
      <c r="E1403" s="26" t="s">
        <v>377</v>
      </c>
      <c r="F1403" s="26" t="str">
        <f aca="false">VLOOKUP(B1403,[1]Planilha8!$X$4:$AD$6629,7,0)</f>
        <v>BOM</v>
      </c>
      <c r="G1403" s="27" t="n">
        <v>44578</v>
      </c>
      <c r="H1403" s="28" t="n">
        <v>482.23</v>
      </c>
      <c r="I1403" s="29" t="s">
        <v>23</v>
      </c>
      <c r="J1403" s="30" t="s">
        <v>378</v>
      </c>
      <c r="K1403" s="31" t="n">
        <v>72496</v>
      </c>
      <c r="L1403" s="32" t="n">
        <v>2021005087</v>
      </c>
      <c r="M1403" s="33"/>
      <c r="N1403" s="34" t="n">
        <v>0</v>
      </c>
      <c r="O1403" s="35" t="n">
        <v>0</v>
      </c>
      <c r="P1403" s="36" t="n">
        <v>0</v>
      </c>
      <c r="Q1403" s="37" t="n">
        <v>0</v>
      </c>
      <c r="R1403" s="38" t="n">
        <v>0</v>
      </c>
      <c r="S1403" s="39" t="n">
        <f aca="false">H1403</f>
        <v>482.23</v>
      </c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MG1403" s="0"/>
      <c r="AMH1403" s="0"/>
      <c r="AMI1403" s="0"/>
      <c r="AMJ1403" s="0"/>
    </row>
    <row r="1404" s="4" customFormat="true" ht="41.25" hidden="false" customHeight="true" outlineLevel="0" collapsed="false">
      <c r="A1404" s="23" t="s">
        <v>287</v>
      </c>
      <c r="B1404" s="24" t="n">
        <v>12998</v>
      </c>
      <c r="C1404" s="25" t="n">
        <v>2903991</v>
      </c>
      <c r="D1404" s="26" t="s">
        <v>385</v>
      </c>
      <c r="E1404" s="26" t="s">
        <v>377</v>
      </c>
      <c r="F1404" s="26" t="str">
        <f aca="false">VLOOKUP(B1404,[1]Planilha8!$X$4:$AD$6629,7,0)</f>
        <v>BOM</v>
      </c>
      <c r="G1404" s="27" t="n">
        <v>44578</v>
      </c>
      <c r="H1404" s="28" t="n">
        <v>482.23</v>
      </c>
      <c r="I1404" s="29" t="s">
        <v>23</v>
      </c>
      <c r="J1404" s="30" t="s">
        <v>378</v>
      </c>
      <c r="K1404" s="31" t="n">
        <v>72496</v>
      </c>
      <c r="L1404" s="32" t="n">
        <v>2021005087</v>
      </c>
      <c r="M1404" s="33"/>
      <c r="N1404" s="34" t="n">
        <v>0</v>
      </c>
      <c r="O1404" s="35" t="n">
        <v>0</v>
      </c>
      <c r="P1404" s="36" t="n">
        <v>0</v>
      </c>
      <c r="Q1404" s="37" t="n">
        <v>0</v>
      </c>
      <c r="R1404" s="38" t="n">
        <v>0</v>
      </c>
      <c r="S1404" s="39" t="n">
        <f aca="false">H1404</f>
        <v>482.23</v>
      </c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MG1404" s="0"/>
      <c r="AMH1404" s="0"/>
      <c r="AMI1404" s="0"/>
      <c r="AMJ1404" s="0"/>
    </row>
    <row r="1405" s="4" customFormat="true" ht="41.25" hidden="false" customHeight="true" outlineLevel="0" collapsed="false">
      <c r="A1405" s="23" t="s">
        <v>287</v>
      </c>
      <c r="B1405" s="24" t="n">
        <v>12999</v>
      </c>
      <c r="C1405" s="25" t="n">
        <v>2903991</v>
      </c>
      <c r="D1405" s="26" t="s">
        <v>385</v>
      </c>
      <c r="E1405" s="26" t="s">
        <v>377</v>
      </c>
      <c r="F1405" s="26" t="str">
        <f aca="false">VLOOKUP(B1405,[1]Planilha8!$X$4:$AD$6629,7,0)</f>
        <v>BOM</v>
      </c>
      <c r="G1405" s="27" t="n">
        <v>44578</v>
      </c>
      <c r="H1405" s="28" t="n">
        <v>482.23</v>
      </c>
      <c r="I1405" s="29" t="s">
        <v>23</v>
      </c>
      <c r="J1405" s="30" t="s">
        <v>378</v>
      </c>
      <c r="K1405" s="31" t="n">
        <v>72496</v>
      </c>
      <c r="L1405" s="32" t="n">
        <v>2021005087</v>
      </c>
      <c r="M1405" s="33"/>
      <c r="N1405" s="34" t="n">
        <v>0</v>
      </c>
      <c r="O1405" s="35" t="n">
        <v>0</v>
      </c>
      <c r="P1405" s="36" t="n">
        <v>0</v>
      </c>
      <c r="Q1405" s="37" t="n">
        <v>0</v>
      </c>
      <c r="R1405" s="38" t="n">
        <v>0</v>
      </c>
      <c r="S1405" s="39" t="n">
        <f aca="false">H1405</f>
        <v>482.23</v>
      </c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MG1405" s="0"/>
      <c r="AMH1405" s="0"/>
      <c r="AMI1405" s="0"/>
      <c r="AMJ1405" s="0"/>
    </row>
    <row r="1406" s="4" customFormat="true" ht="41.25" hidden="false" customHeight="true" outlineLevel="0" collapsed="false">
      <c r="A1406" s="23" t="s">
        <v>287</v>
      </c>
      <c r="B1406" s="24" t="n">
        <v>13000</v>
      </c>
      <c r="C1406" s="25" t="n">
        <v>2903991</v>
      </c>
      <c r="D1406" s="26" t="s">
        <v>385</v>
      </c>
      <c r="E1406" s="26" t="s">
        <v>377</v>
      </c>
      <c r="F1406" s="26" t="str">
        <f aca="false">VLOOKUP(B1406,[1]Planilha8!$X$4:$AD$6629,7,0)</f>
        <v>BOM</v>
      </c>
      <c r="G1406" s="27" t="n">
        <v>44578</v>
      </c>
      <c r="H1406" s="28" t="n">
        <v>482.23</v>
      </c>
      <c r="I1406" s="29" t="s">
        <v>23</v>
      </c>
      <c r="J1406" s="30" t="s">
        <v>378</v>
      </c>
      <c r="K1406" s="31" t="n">
        <v>72496</v>
      </c>
      <c r="L1406" s="32" t="n">
        <v>2021005087</v>
      </c>
      <c r="M1406" s="33"/>
      <c r="N1406" s="34" t="n">
        <v>0</v>
      </c>
      <c r="O1406" s="35" t="n">
        <v>0</v>
      </c>
      <c r="P1406" s="36" t="n">
        <v>0</v>
      </c>
      <c r="Q1406" s="37" t="n">
        <v>0</v>
      </c>
      <c r="R1406" s="38" t="n">
        <v>0</v>
      </c>
      <c r="S1406" s="39" t="n">
        <f aca="false">H1406</f>
        <v>482.23</v>
      </c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MG1406" s="0"/>
      <c r="AMH1406" s="0"/>
      <c r="AMI1406" s="0"/>
      <c r="AMJ1406" s="0"/>
    </row>
    <row r="1407" s="4" customFormat="true" ht="41.25" hidden="false" customHeight="true" outlineLevel="0" collapsed="false">
      <c r="A1407" s="23" t="s">
        <v>287</v>
      </c>
      <c r="B1407" s="24" t="n">
        <v>13001</v>
      </c>
      <c r="C1407" s="25" t="n">
        <v>2900392</v>
      </c>
      <c r="D1407" s="26" t="s">
        <v>385</v>
      </c>
      <c r="E1407" s="26" t="s">
        <v>377</v>
      </c>
      <c r="F1407" s="26" t="str">
        <f aca="false">VLOOKUP(B1407,[1]Planilha8!$X$4:$AD$6629,7,0)</f>
        <v>BOM</v>
      </c>
      <c r="G1407" s="27" t="n">
        <v>44578</v>
      </c>
      <c r="H1407" s="28" t="n">
        <v>482.23</v>
      </c>
      <c r="I1407" s="29" t="s">
        <v>23</v>
      </c>
      <c r="J1407" s="30" t="s">
        <v>378</v>
      </c>
      <c r="K1407" s="31" t="n">
        <v>72496</v>
      </c>
      <c r="L1407" s="32" t="n">
        <v>2021005087</v>
      </c>
      <c r="M1407" s="33"/>
      <c r="N1407" s="34" t="n">
        <v>0</v>
      </c>
      <c r="O1407" s="35" t="n">
        <v>0</v>
      </c>
      <c r="P1407" s="36" t="n">
        <v>0</v>
      </c>
      <c r="Q1407" s="37" t="n">
        <v>0</v>
      </c>
      <c r="R1407" s="38" t="n">
        <v>0</v>
      </c>
      <c r="S1407" s="39" t="n">
        <f aca="false">H1407</f>
        <v>482.23</v>
      </c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MG1407" s="0"/>
      <c r="AMH1407" s="0"/>
      <c r="AMI1407" s="0"/>
      <c r="AMJ1407" s="0"/>
    </row>
    <row r="1408" s="4" customFormat="true" ht="41.25" hidden="false" customHeight="true" outlineLevel="0" collapsed="false">
      <c r="A1408" s="23" t="s">
        <v>287</v>
      </c>
      <c r="B1408" s="24" t="n">
        <v>13002</v>
      </c>
      <c r="C1408" s="25" t="n">
        <v>2900392</v>
      </c>
      <c r="D1408" s="26" t="s">
        <v>385</v>
      </c>
      <c r="E1408" s="26" t="s">
        <v>377</v>
      </c>
      <c r="F1408" s="26" t="str">
        <f aca="false">VLOOKUP(B1408,[1]Planilha8!$X$4:$AD$6629,7,0)</f>
        <v>BOM</v>
      </c>
      <c r="G1408" s="27" t="n">
        <v>44578</v>
      </c>
      <c r="H1408" s="28" t="n">
        <v>482.23</v>
      </c>
      <c r="I1408" s="29" t="s">
        <v>23</v>
      </c>
      <c r="J1408" s="30" t="s">
        <v>378</v>
      </c>
      <c r="K1408" s="31" t="n">
        <v>72496</v>
      </c>
      <c r="L1408" s="32" t="n">
        <v>2021005087</v>
      </c>
      <c r="M1408" s="33"/>
      <c r="N1408" s="34" t="n">
        <v>0</v>
      </c>
      <c r="O1408" s="35" t="n">
        <v>0</v>
      </c>
      <c r="P1408" s="36" t="n">
        <v>0</v>
      </c>
      <c r="Q1408" s="37" t="n">
        <v>0</v>
      </c>
      <c r="R1408" s="38" t="n">
        <v>0</v>
      </c>
      <c r="S1408" s="39" t="n">
        <f aca="false">H1408</f>
        <v>482.23</v>
      </c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MG1408" s="0"/>
      <c r="AMH1408" s="0"/>
      <c r="AMI1408" s="0"/>
      <c r="AMJ1408" s="0"/>
    </row>
    <row r="1409" s="4" customFormat="true" ht="41.25" hidden="false" customHeight="true" outlineLevel="0" collapsed="false">
      <c r="A1409" s="23" t="s">
        <v>287</v>
      </c>
      <c r="B1409" s="24" t="n">
        <v>13003</v>
      </c>
      <c r="C1409" s="25" t="n">
        <v>2900392</v>
      </c>
      <c r="D1409" s="26" t="s">
        <v>385</v>
      </c>
      <c r="E1409" s="26" t="s">
        <v>377</v>
      </c>
      <c r="F1409" s="26" t="str">
        <f aca="false">VLOOKUP(B1409,[1]Planilha8!$X$4:$AD$6629,7,0)</f>
        <v>BOM</v>
      </c>
      <c r="G1409" s="27" t="n">
        <v>44578</v>
      </c>
      <c r="H1409" s="28" t="n">
        <v>482.23</v>
      </c>
      <c r="I1409" s="29" t="s">
        <v>23</v>
      </c>
      <c r="J1409" s="30" t="s">
        <v>378</v>
      </c>
      <c r="K1409" s="31" t="n">
        <v>72496</v>
      </c>
      <c r="L1409" s="32" t="n">
        <v>2021005087</v>
      </c>
      <c r="M1409" s="33"/>
      <c r="N1409" s="34" t="n">
        <v>0</v>
      </c>
      <c r="O1409" s="35" t="n">
        <v>0</v>
      </c>
      <c r="P1409" s="36" t="n">
        <v>0</v>
      </c>
      <c r="Q1409" s="37" t="n">
        <v>0</v>
      </c>
      <c r="R1409" s="38" t="n">
        <v>0</v>
      </c>
      <c r="S1409" s="39" t="n">
        <f aca="false">H1409</f>
        <v>482.23</v>
      </c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MG1409" s="0"/>
      <c r="AMH1409" s="0"/>
      <c r="AMI1409" s="0"/>
      <c r="AMJ1409" s="0"/>
    </row>
    <row r="1410" s="4" customFormat="true" ht="41.25" hidden="false" customHeight="true" outlineLevel="0" collapsed="false">
      <c r="A1410" s="23" t="s">
        <v>287</v>
      </c>
      <c r="B1410" s="24" t="n">
        <v>13004</v>
      </c>
      <c r="C1410" s="25" t="n">
        <v>2900392</v>
      </c>
      <c r="D1410" s="26" t="s">
        <v>385</v>
      </c>
      <c r="E1410" s="26" t="s">
        <v>377</v>
      </c>
      <c r="F1410" s="26" t="str">
        <f aca="false">VLOOKUP(B1410,[1]Planilha8!$X$4:$AD$6629,7,0)</f>
        <v>BOM</v>
      </c>
      <c r="G1410" s="27" t="n">
        <v>44578</v>
      </c>
      <c r="H1410" s="28" t="n">
        <v>482.23</v>
      </c>
      <c r="I1410" s="29" t="s">
        <v>23</v>
      </c>
      <c r="J1410" s="30" t="s">
        <v>378</v>
      </c>
      <c r="K1410" s="31" t="n">
        <v>72496</v>
      </c>
      <c r="L1410" s="32" t="n">
        <v>2021005087</v>
      </c>
      <c r="M1410" s="33"/>
      <c r="N1410" s="34" t="n">
        <v>0</v>
      </c>
      <c r="O1410" s="35" t="n">
        <v>0</v>
      </c>
      <c r="P1410" s="36" t="n">
        <v>0</v>
      </c>
      <c r="Q1410" s="37" t="n">
        <v>0</v>
      </c>
      <c r="R1410" s="38" t="n">
        <v>0</v>
      </c>
      <c r="S1410" s="39" t="n">
        <f aca="false">H1410</f>
        <v>482.23</v>
      </c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MG1410" s="0"/>
      <c r="AMH1410" s="0"/>
      <c r="AMI1410" s="0"/>
      <c r="AMJ1410" s="0"/>
    </row>
    <row r="1411" s="4" customFormat="true" ht="41.25" hidden="false" customHeight="true" outlineLevel="0" collapsed="false">
      <c r="A1411" s="23" t="s">
        <v>287</v>
      </c>
      <c r="B1411" s="24" t="n">
        <v>13005</v>
      </c>
      <c r="C1411" s="25" t="n">
        <v>2903991</v>
      </c>
      <c r="D1411" s="26" t="s">
        <v>386</v>
      </c>
      <c r="E1411" s="26" t="s">
        <v>377</v>
      </c>
      <c r="F1411" s="26" t="str">
        <f aca="false">VLOOKUP(B1411,[1]Planilha8!$X$4:$AD$6629,7,0)</f>
        <v>BOM</v>
      </c>
      <c r="G1411" s="27" t="n">
        <v>44578</v>
      </c>
      <c r="H1411" s="28" t="n">
        <v>1936.685</v>
      </c>
      <c r="I1411" s="29" t="s">
        <v>23</v>
      </c>
      <c r="J1411" s="30" t="s">
        <v>378</v>
      </c>
      <c r="K1411" s="31" t="n">
        <v>72496</v>
      </c>
      <c r="L1411" s="32" t="n">
        <v>2021005087</v>
      </c>
      <c r="M1411" s="33"/>
      <c r="N1411" s="34" t="n">
        <v>0</v>
      </c>
      <c r="O1411" s="35" t="n">
        <v>0</v>
      </c>
      <c r="P1411" s="36" t="n">
        <v>0</v>
      </c>
      <c r="Q1411" s="37" t="n">
        <v>0</v>
      </c>
      <c r="R1411" s="38" t="n">
        <v>0</v>
      </c>
      <c r="S1411" s="39" t="n">
        <f aca="false">H1411</f>
        <v>1936.685</v>
      </c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MG1411" s="0"/>
      <c r="AMH1411" s="0"/>
      <c r="AMI1411" s="0"/>
      <c r="AMJ1411" s="0"/>
    </row>
    <row r="1412" s="4" customFormat="true" ht="41.25" hidden="false" customHeight="true" outlineLevel="0" collapsed="false">
      <c r="A1412" s="23" t="s">
        <v>287</v>
      </c>
      <c r="B1412" s="24" t="n">
        <v>13006</v>
      </c>
      <c r="C1412" s="25" t="n">
        <v>2900392</v>
      </c>
      <c r="D1412" s="26" t="s">
        <v>386</v>
      </c>
      <c r="E1412" s="26" t="s">
        <v>377</v>
      </c>
      <c r="F1412" s="26" t="str">
        <f aca="false">VLOOKUP(B1412,[1]Planilha8!$X$4:$AD$6629,7,0)</f>
        <v>BOM</v>
      </c>
      <c r="G1412" s="27" t="n">
        <v>44578</v>
      </c>
      <c r="H1412" s="28" t="n">
        <v>1936.685</v>
      </c>
      <c r="I1412" s="29" t="s">
        <v>23</v>
      </c>
      <c r="J1412" s="30" t="s">
        <v>378</v>
      </c>
      <c r="K1412" s="31" t="n">
        <v>72496</v>
      </c>
      <c r="L1412" s="32" t="n">
        <v>2021005087</v>
      </c>
      <c r="M1412" s="33"/>
      <c r="N1412" s="34" t="n">
        <v>0</v>
      </c>
      <c r="O1412" s="35" t="n">
        <v>0</v>
      </c>
      <c r="P1412" s="36" t="n">
        <v>0</v>
      </c>
      <c r="Q1412" s="37" t="n">
        <v>0</v>
      </c>
      <c r="R1412" s="38" t="n">
        <v>0</v>
      </c>
      <c r="S1412" s="39" t="n">
        <f aca="false">H1412</f>
        <v>1936.685</v>
      </c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MG1412" s="0"/>
      <c r="AMH1412" s="0"/>
      <c r="AMI1412" s="0"/>
      <c r="AMJ1412" s="0"/>
    </row>
    <row r="1413" s="4" customFormat="true" ht="41.25" hidden="false" customHeight="true" outlineLevel="0" collapsed="false">
      <c r="A1413" s="23" t="s">
        <v>287</v>
      </c>
      <c r="B1413" s="24" t="n">
        <v>13007</v>
      </c>
      <c r="C1413" s="25" t="n">
        <v>2903991</v>
      </c>
      <c r="D1413" s="26" t="s">
        <v>387</v>
      </c>
      <c r="E1413" s="26" t="s">
        <v>377</v>
      </c>
      <c r="F1413" s="26" t="str">
        <f aca="false">VLOOKUP(B1413,[1]Planilha8!$X$4:$AD$6629,7,0)</f>
        <v>BOM</v>
      </c>
      <c r="G1413" s="27" t="n">
        <v>44578</v>
      </c>
      <c r="H1413" s="28" t="n">
        <v>1816.2319</v>
      </c>
      <c r="I1413" s="29" t="s">
        <v>23</v>
      </c>
      <c r="J1413" s="30" t="s">
        <v>378</v>
      </c>
      <c r="K1413" s="31" t="n">
        <v>72496</v>
      </c>
      <c r="L1413" s="32" t="n">
        <v>2021005087</v>
      </c>
      <c r="M1413" s="33"/>
      <c r="N1413" s="34" t="n">
        <v>0</v>
      </c>
      <c r="O1413" s="35" t="n">
        <v>0</v>
      </c>
      <c r="P1413" s="36" t="n">
        <v>0</v>
      </c>
      <c r="Q1413" s="37" t="n">
        <v>0</v>
      </c>
      <c r="R1413" s="38" t="n">
        <v>0</v>
      </c>
      <c r="S1413" s="39" t="n">
        <f aca="false">H1413</f>
        <v>1816.2319</v>
      </c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MG1413" s="0"/>
      <c r="AMH1413" s="0"/>
      <c r="AMI1413" s="0"/>
      <c r="AMJ1413" s="0"/>
    </row>
    <row r="1414" s="4" customFormat="true" ht="41.25" hidden="false" customHeight="true" outlineLevel="0" collapsed="false">
      <c r="A1414" s="23" t="s">
        <v>287</v>
      </c>
      <c r="B1414" s="24" t="n">
        <v>13008</v>
      </c>
      <c r="C1414" s="25" t="n">
        <v>2903991</v>
      </c>
      <c r="D1414" s="26" t="s">
        <v>387</v>
      </c>
      <c r="E1414" s="26" t="s">
        <v>377</v>
      </c>
      <c r="F1414" s="26" t="str">
        <f aca="false">VLOOKUP(B1414,[1]Planilha8!$X$4:$AD$6629,7,0)</f>
        <v>BOM</v>
      </c>
      <c r="G1414" s="27" t="n">
        <v>44578</v>
      </c>
      <c r="H1414" s="28" t="n">
        <v>1816.2319</v>
      </c>
      <c r="I1414" s="29" t="s">
        <v>23</v>
      </c>
      <c r="J1414" s="30" t="s">
        <v>378</v>
      </c>
      <c r="K1414" s="31" t="n">
        <v>72496</v>
      </c>
      <c r="L1414" s="32" t="n">
        <v>2021005087</v>
      </c>
      <c r="M1414" s="33"/>
      <c r="N1414" s="34" t="n">
        <v>0</v>
      </c>
      <c r="O1414" s="35" t="n">
        <v>0</v>
      </c>
      <c r="P1414" s="36" t="n">
        <v>0</v>
      </c>
      <c r="Q1414" s="37" t="n">
        <v>0</v>
      </c>
      <c r="R1414" s="38" t="n">
        <v>0</v>
      </c>
      <c r="S1414" s="39" t="n">
        <f aca="false">H1414</f>
        <v>1816.2319</v>
      </c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MG1414" s="0"/>
      <c r="AMH1414" s="0"/>
      <c r="AMI1414" s="0"/>
      <c r="AMJ1414" s="0"/>
    </row>
    <row r="1415" s="4" customFormat="true" ht="41.25" hidden="false" customHeight="true" outlineLevel="0" collapsed="false">
      <c r="A1415" s="23" t="s">
        <v>287</v>
      </c>
      <c r="B1415" s="24" t="n">
        <v>13009</v>
      </c>
      <c r="C1415" s="25" t="n">
        <v>2903991</v>
      </c>
      <c r="D1415" s="26" t="s">
        <v>387</v>
      </c>
      <c r="E1415" s="26" t="s">
        <v>377</v>
      </c>
      <c r="F1415" s="26" t="str">
        <f aca="false">VLOOKUP(B1415,[1]Planilha8!$X$4:$AD$6629,7,0)</f>
        <v>BOM</v>
      </c>
      <c r="G1415" s="27" t="n">
        <v>44578</v>
      </c>
      <c r="H1415" s="28" t="n">
        <v>1816.2319</v>
      </c>
      <c r="I1415" s="29" t="s">
        <v>23</v>
      </c>
      <c r="J1415" s="30" t="s">
        <v>378</v>
      </c>
      <c r="K1415" s="31" t="n">
        <v>72496</v>
      </c>
      <c r="L1415" s="32" t="n">
        <v>2021005087</v>
      </c>
      <c r="M1415" s="33"/>
      <c r="N1415" s="34" t="n">
        <v>0</v>
      </c>
      <c r="O1415" s="35" t="n">
        <v>0</v>
      </c>
      <c r="P1415" s="36" t="n">
        <v>0</v>
      </c>
      <c r="Q1415" s="37" t="n">
        <v>0</v>
      </c>
      <c r="R1415" s="38" t="n">
        <v>0</v>
      </c>
      <c r="S1415" s="39" t="n">
        <f aca="false">H1415</f>
        <v>1816.2319</v>
      </c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MG1415" s="0"/>
      <c r="AMH1415" s="0"/>
      <c r="AMI1415" s="0"/>
      <c r="AMJ1415" s="0"/>
    </row>
    <row r="1416" s="4" customFormat="true" ht="41.25" hidden="false" customHeight="true" outlineLevel="0" collapsed="false">
      <c r="A1416" s="23" t="s">
        <v>287</v>
      </c>
      <c r="B1416" s="24" t="n">
        <v>13010</v>
      </c>
      <c r="C1416" s="25" t="n">
        <v>2903991</v>
      </c>
      <c r="D1416" s="26" t="s">
        <v>387</v>
      </c>
      <c r="E1416" s="26" t="s">
        <v>377</v>
      </c>
      <c r="F1416" s="26" t="str">
        <f aca="false">VLOOKUP(B1416,[1]Planilha8!$X$4:$AD$6629,7,0)</f>
        <v>BOM</v>
      </c>
      <c r="G1416" s="27" t="n">
        <v>44578</v>
      </c>
      <c r="H1416" s="28" t="n">
        <v>1816.2319</v>
      </c>
      <c r="I1416" s="29" t="s">
        <v>23</v>
      </c>
      <c r="J1416" s="30" t="s">
        <v>378</v>
      </c>
      <c r="K1416" s="31" t="n">
        <v>72496</v>
      </c>
      <c r="L1416" s="32" t="n">
        <v>2021005087</v>
      </c>
      <c r="M1416" s="33"/>
      <c r="N1416" s="34" t="n">
        <v>0</v>
      </c>
      <c r="O1416" s="35" t="n">
        <v>0</v>
      </c>
      <c r="P1416" s="36" t="n">
        <v>0</v>
      </c>
      <c r="Q1416" s="37" t="n">
        <v>0</v>
      </c>
      <c r="R1416" s="38" t="n">
        <v>0</v>
      </c>
      <c r="S1416" s="39" t="n">
        <f aca="false">H1416</f>
        <v>1816.2319</v>
      </c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MG1416" s="0"/>
      <c r="AMH1416" s="0"/>
      <c r="AMI1416" s="0"/>
      <c r="AMJ1416" s="0"/>
    </row>
    <row r="1417" s="4" customFormat="true" ht="41.25" hidden="false" customHeight="true" outlineLevel="0" collapsed="false">
      <c r="A1417" s="23" t="s">
        <v>287</v>
      </c>
      <c r="B1417" s="24" t="n">
        <v>13011</v>
      </c>
      <c r="C1417" s="25" t="n">
        <v>2900392</v>
      </c>
      <c r="D1417" s="26" t="s">
        <v>387</v>
      </c>
      <c r="E1417" s="26" t="s">
        <v>377</v>
      </c>
      <c r="F1417" s="26" t="str">
        <f aca="false">VLOOKUP(B1417,[1]Planilha8!$X$4:$AD$6629,7,0)</f>
        <v>BOM</v>
      </c>
      <c r="G1417" s="27" t="n">
        <v>44578</v>
      </c>
      <c r="H1417" s="28" t="n">
        <v>1816.2319</v>
      </c>
      <c r="I1417" s="29" t="s">
        <v>23</v>
      </c>
      <c r="J1417" s="30" t="s">
        <v>378</v>
      </c>
      <c r="K1417" s="31" t="n">
        <v>72496</v>
      </c>
      <c r="L1417" s="32" t="n">
        <v>2021005087</v>
      </c>
      <c r="M1417" s="33"/>
      <c r="N1417" s="34" t="n">
        <v>0</v>
      </c>
      <c r="O1417" s="35" t="n">
        <v>0</v>
      </c>
      <c r="P1417" s="36" t="n">
        <v>0</v>
      </c>
      <c r="Q1417" s="37" t="n">
        <v>0</v>
      </c>
      <c r="R1417" s="38" t="n">
        <v>0</v>
      </c>
      <c r="S1417" s="39" t="n">
        <f aca="false">H1417</f>
        <v>1816.2319</v>
      </c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MG1417" s="0"/>
      <c r="AMH1417" s="0"/>
      <c r="AMI1417" s="0"/>
      <c r="AMJ1417" s="0"/>
    </row>
    <row r="1418" s="4" customFormat="true" ht="41.25" hidden="false" customHeight="true" outlineLevel="0" collapsed="false">
      <c r="A1418" s="23" t="s">
        <v>287</v>
      </c>
      <c r="B1418" s="24" t="n">
        <v>13012</v>
      </c>
      <c r="C1418" s="25" t="n">
        <v>2900392</v>
      </c>
      <c r="D1418" s="26" t="s">
        <v>387</v>
      </c>
      <c r="E1418" s="26" t="s">
        <v>377</v>
      </c>
      <c r="F1418" s="26" t="str">
        <f aca="false">VLOOKUP(B1418,[1]Planilha8!$X$4:$AD$6629,7,0)</f>
        <v>BOM</v>
      </c>
      <c r="G1418" s="27" t="n">
        <v>44578</v>
      </c>
      <c r="H1418" s="28" t="n">
        <v>1816.2319</v>
      </c>
      <c r="I1418" s="29" t="s">
        <v>23</v>
      </c>
      <c r="J1418" s="30" t="s">
        <v>378</v>
      </c>
      <c r="K1418" s="31" t="n">
        <v>72496</v>
      </c>
      <c r="L1418" s="32" t="n">
        <v>2021005087</v>
      </c>
      <c r="M1418" s="33"/>
      <c r="N1418" s="34" t="n">
        <v>0</v>
      </c>
      <c r="O1418" s="35" t="n">
        <v>0</v>
      </c>
      <c r="P1418" s="36" t="n">
        <v>0</v>
      </c>
      <c r="Q1418" s="37" t="n">
        <v>0</v>
      </c>
      <c r="R1418" s="38" t="n">
        <v>0</v>
      </c>
      <c r="S1418" s="39" t="n">
        <f aca="false">H1418</f>
        <v>1816.2319</v>
      </c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MG1418" s="0"/>
      <c r="AMH1418" s="0"/>
      <c r="AMI1418" s="0"/>
      <c r="AMJ1418" s="0"/>
    </row>
    <row r="1419" s="4" customFormat="true" ht="41.25" hidden="false" customHeight="true" outlineLevel="0" collapsed="false">
      <c r="A1419" s="23" t="s">
        <v>287</v>
      </c>
      <c r="B1419" s="24" t="n">
        <v>13013</v>
      </c>
      <c r="C1419" s="25" t="n">
        <v>2900392</v>
      </c>
      <c r="D1419" s="26" t="s">
        <v>387</v>
      </c>
      <c r="E1419" s="26" t="s">
        <v>377</v>
      </c>
      <c r="F1419" s="26" t="str">
        <f aca="false">VLOOKUP(B1419,[1]Planilha8!$X$4:$AD$6629,7,0)</f>
        <v>BOM</v>
      </c>
      <c r="G1419" s="27" t="n">
        <v>44578</v>
      </c>
      <c r="H1419" s="28" t="n">
        <v>1816.2319</v>
      </c>
      <c r="I1419" s="29" t="s">
        <v>23</v>
      </c>
      <c r="J1419" s="30" t="s">
        <v>378</v>
      </c>
      <c r="K1419" s="31" t="n">
        <v>72496</v>
      </c>
      <c r="L1419" s="32" t="n">
        <v>2021005087</v>
      </c>
      <c r="M1419" s="33"/>
      <c r="N1419" s="34" t="n">
        <v>0</v>
      </c>
      <c r="O1419" s="35" t="n">
        <v>0</v>
      </c>
      <c r="P1419" s="36" t="n">
        <v>0</v>
      </c>
      <c r="Q1419" s="37" t="n">
        <v>0</v>
      </c>
      <c r="R1419" s="38" t="n">
        <v>0</v>
      </c>
      <c r="S1419" s="39" t="n">
        <f aca="false">H1419</f>
        <v>1816.2319</v>
      </c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MG1419" s="0"/>
      <c r="AMH1419" s="0"/>
      <c r="AMI1419" s="0"/>
      <c r="AMJ1419" s="0"/>
    </row>
    <row r="1420" s="4" customFormat="true" ht="41.25" hidden="false" customHeight="true" outlineLevel="0" collapsed="false">
      <c r="A1420" s="23" t="s">
        <v>287</v>
      </c>
      <c r="B1420" s="24" t="n">
        <v>13014</v>
      </c>
      <c r="C1420" s="25" t="n">
        <v>2900392</v>
      </c>
      <c r="D1420" s="26" t="s">
        <v>387</v>
      </c>
      <c r="E1420" s="26" t="s">
        <v>377</v>
      </c>
      <c r="F1420" s="26" t="str">
        <f aca="false">VLOOKUP(B1420,[1]Planilha8!$X$4:$AD$6629,7,0)</f>
        <v>BOM</v>
      </c>
      <c r="G1420" s="27" t="n">
        <v>44578</v>
      </c>
      <c r="H1420" s="28" t="n">
        <v>1816.2319</v>
      </c>
      <c r="I1420" s="29" t="s">
        <v>23</v>
      </c>
      <c r="J1420" s="30" t="s">
        <v>378</v>
      </c>
      <c r="K1420" s="31" t="n">
        <v>72496</v>
      </c>
      <c r="L1420" s="32" t="n">
        <v>2021005087</v>
      </c>
      <c r="M1420" s="33"/>
      <c r="N1420" s="34" t="n">
        <v>0</v>
      </c>
      <c r="O1420" s="35" t="n">
        <v>0</v>
      </c>
      <c r="P1420" s="36" t="n">
        <v>0</v>
      </c>
      <c r="Q1420" s="37" t="n">
        <v>0</v>
      </c>
      <c r="R1420" s="38" t="n">
        <v>0</v>
      </c>
      <c r="S1420" s="39" t="n">
        <f aca="false">H1420</f>
        <v>1816.2319</v>
      </c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MG1420" s="0"/>
      <c r="AMH1420" s="0"/>
      <c r="AMI1420" s="0"/>
      <c r="AMJ1420" s="0"/>
    </row>
    <row r="1421" s="4" customFormat="true" ht="41.25" hidden="false" customHeight="true" outlineLevel="0" collapsed="false">
      <c r="A1421" s="23" t="s">
        <v>287</v>
      </c>
      <c r="B1421" s="24" t="n">
        <v>13015</v>
      </c>
      <c r="C1421" s="25" t="n">
        <v>2903991</v>
      </c>
      <c r="D1421" s="26" t="s">
        <v>388</v>
      </c>
      <c r="E1421" s="26" t="s">
        <v>377</v>
      </c>
      <c r="F1421" s="26" t="str">
        <f aca="false">VLOOKUP(B1421,[1]Planilha8!$X$4:$AD$6629,7,0)</f>
        <v>BOM</v>
      </c>
      <c r="G1421" s="27" t="n">
        <v>44578</v>
      </c>
      <c r="H1421" s="28" t="n">
        <v>1936.685</v>
      </c>
      <c r="I1421" s="29" t="s">
        <v>23</v>
      </c>
      <c r="J1421" s="30" t="s">
        <v>378</v>
      </c>
      <c r="K1421" s="31" t="n">
        <v>72496</v>
      </c>
      <c r="L1421" s="32" t="n">
        <v>2021005087</v>
      </c>
      <c r="M1421" s="33"/>
      <c r="N1421" s="34" t="n">
        <v>0</v>
      </c>
      <c r="O1421" s="35" t="n">
        <v>0</v>
      </c>
      <c r="P1421" s="36" t="n">
        <v>0</v>
      </c>
      <c r="Q1421" s="37" t="n">
        <v>0</v>
      </c>
      <c r="R1421" s="38" t="n">
        <v>0</v>
      </c>
      <c r="S1421" s="39" t="n">
        <f aca="false">H1421</f>
        <v>1936.685</v>
      </c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MG1421" s="0"/>
      <c r="AMH1421" s="0"/>
      <c r="AMI1421" s="0"/>
      <c r="AMJ1421" s="0"/>
    </row>
    <row r="1422" s="4" customFormat="true" ht="41.25" hidden="false" customHeight="true" outlineLevel="0" collapsed="false">
      <c r="A1422" s="23" t="s">
        <v>287</v>
      </c>
      <c r="B1422" s="24" t="n">
        <v>13016</v>
      </c>
      <c r="C1422" s="25" t="n">
        <v>2900392</v>
      </c>
      <c r="D1422" s="26" t="s">
        <v>388</v>
      </c>
      <c r="E1422" s="26" t="s">
        <v>377</v>
      </c>
      <c r="F1422" s="26" t="str">
        <f aca="false">VLOOKUP(B1422,[1]Planilha8!$X$4:$AD$6629,7,0)</f>
        <v>BOM</v>
      </c>
      <c r="G1422" s="27" t="n">
        <v>44578</v>
      </c>
      <c r="H1422" s="28" t="n">
        <v>1936.685</v>
      </c>
      <c r="I1422" s="29" t="s">
        <v>23</v>
      </c>
      <c r="J1422" s="30" t="s">
        <v>378</v>
      </c>
      <c r="K1422" s="31" t="n">
        <v>72496</v>
      </c>
      <c r="L1422" s="32" t="n">
        <v>2021005087</v>
      </c>
      <c r="M1422" s="33"/>
      <c r="N1422" s="34" t="n">
        <v>0</v>
      </c>
      <c r="O1422" s="35" t="n">
        <v>0</v>
      </c>
      <c r="P1422" s="36" t="n">
        <v>0</v>
      </c>
      <c r="Q1422" s="37" t="n">
        <v>0</v>
      </c>
      <c r="R1422" s="38" t="n">
        <v>0</v>
      </c>
      <c r="S1422" s="39" t="n">
        <f aca="false">H1422</f>
        <v>1936.685</v>
      </c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MG1422" s="0"/>
      <c r="AMH1422" s="0"/>
      <c r="AMI1422" s="0"/>
      <c r="AMJ1422" s="0"/>
    </row>
    <row r="1423" s="4" customFormat="true" ht="41.25" hidden="false" customHeight="true" outlineLevel="0" collapsed="false">
      <c r="A1423" s="23" t="s">
        <v>287</v>
      </c>
      <c r="B1423" s="24" t="n">
        <v>13017</v>
      </c>
      <c r="C1423" s="25" t="n">
        <v>2903991</v>
      </c>
      <c r="D1423" s="26" t="s">
        <v>389</v>
      </c>
      <c r="E1423" s="26" t="s">
        <v>377</v>
      </c>
      <c r="F1423" s="26" t="str">
        <f aca="false">VLOOKUP(B1423,[1]Planilha8!$X$4:$AD$6629,7,0)</f>
        <v>BOM</v>
      </c>
      <c r="G1423" s="27" t="n">
        <v>44578</v>
      </c>
      <c r="H1423" s="28" t="n">
        <v>1799.81</v>
      </c>
      <c r="I1423" s="29" t="s">
        <v>23</v>
      </c>
      <c r="J1423" s="30" t="s">
        <v>378</v>
      </c>
      <c r="K1423" s="31" t="n">
        <v>72496</v>
      </c>
      <c r="L1423" s="32" t="n">
        <v>2021005087</v>
      </c>
      <c r="M1423" s="33"/>
      <c r="N1423" s="34" t="n">
        <v>0</v>
      </c>
      <c r="O1423" s="35" t="n">
        <v>0</v>
      </c>
      <c r="P1423" s="36" t="n">
        <v>0</v>
      </c>
      <c r="Q1423" s="37" t="n">
        <v>0</v>
      </c>
      <c r="R1423" s="38" t="n">
        <v>0</v>
      </c>
      <c r="S1423" s="39" t="n">
        <f aca="false">H1423</f>
        <v>1799.81</v>
      </c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MG1423" s="0"/>
      <c r="AMH1423" s="0"/>
      <c r="AMI1423" s="0"/>
      <c r="AMJ1423" s="0"/>
    </row>
    <row r="1424" s="4" customFormat="true" ht="41.25" hidden="false" customHeight="true" outlineLevel="0" collapsed="false">
      <c r="A1424" s="23" t="s">
        <v>287</v>
      </c>
      <c r="B1424" s="24" t="n">
        <v>13018</v>
      </c>
      <c r="C1424" s="25" t="n">
        <v>2900392</v>
      </c>
      <c r="D1424" s="26" t="s">
        <v>389</v>
      </c>
      <c r="E1424" s="26" t="s">
        <v>377</v>
      </c>
      <c r="F1424" s="26" t="str">
        <f aca="false">VLOOKUP(B1424,[1]Planilha8!$X$4:$AD$6629,7,0)</f>
        <v>BOM</v>
      </c>
      <c r="G1424" s="27" t="n">
        <v>44578</v>
      </c>
      <c r="H1424" s="28" t="n">
        <v>1799.81</v>
      </c>
      <c r="I1424" s="29" t="s">
        <v>23</v>
      </c>
      <c r="J1424" s="30" t="s">
        <v>378</v>
      </c>
      <c r="K1424" s="31" t="n">
        <v>72496</v>
      </c>
      <c r="L1424" s="32" t="n">
        <v>2021005087</v>
      </c>
      <c r="M1424" s="33"/>
      <c r="N1424" s="34" t="n">
        <v>0</v>
      </c>
      <c r="O1424" s="35" t="n">
        <v>0</v>
      </c>
      <c r="P1424" s="36" t="n">
        <v>0</v>
      </c>
      <c r="Q1424" s="37" t="n">
        <v>0</v>
      </c>
      <c r="R1424" s="38" t="n">
        <v>0</v>
      </c>
      <c r="S1424" s="39" t="n">
        <f aca="false">H1424</f>
        <v>1799.81</v>
      </c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MG1424" s="0"/>
      <c r="AMH1424" s="0"/>
      <c r="AMI1424" s="0"/>
      <c r="AMJ1424" s="0"/>
    </row>
    <row r="1425" s="4" customFormat="true" ht="41.25" hidden="false" customHeight="true" outlineLevel="0" collapsed="false">
      <c r="A1425" s="23" t="s">
        <v>287</v>
      </c>
      <c r="B1425" s="24" t="n">
        <v>13019</v>
      </c>
      <c r="C1425" s="25" t="n">
        <v>2903991</v>
      </c>
      <c r="D1425" s="26" t="s">
        <v>390</v>
      </c>
      <c r="E1425" s="26" t="s">
        <v>377</v>
      </c>
      <c r="F1425" s="26" t="str">
        <f aca="false">VLOOKUP(B1425,[1]Planilha8!$X$4:$AD$6629,7,0)</f>
        <v>BOM</v>
      </c>
      <c r="G1425" s="27" t="n">
        <v>44578</v>
      </c>
      <c r="H1425" s="28" t="n">
        <v>140.64</v>
      </c>
      <c r="I1425" s="29" t="s">
        <v>23</v>
      </c>
      <c r="J1425" s="30" t="s">
        <v>378</v>
      </c>
      <c r="K1425" s="31" t="n">
        <v>72496</v>
      </c>
      <c r="L1425" s="32" t="n">
        <v>2021005087</v>
      </c>
      <c r="M1425" s="33"/>
      <c r="N1425" s="34" t="n">
        <v>0</v>
      </c>
      <c r="O1425" s="35" t="n">
        <v>0</v>
      </c>
      <c r="P1425" s="36" t="n">
        <v>0</v>
      </c>
      <c r="Q1425" s="37" t="n">
        <v>0</v>
      </c>
      <c r="R1425" s="38" t="n">
        <v>0</v>
      </c>
      <c r="S1425" s="39" t="n">
        <f aca="false">H1425</f>
        <v>140.64</v>
      </c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MG1425" s="0"/>
      <c r="AMH1425" s="0"/>
      <c r="AMI1425" s="0"/>
      <c r="AMJ1425" s="0"/>
    </row>
    <row r="1426" s="4" customFormat="true" ht="41.25" hidden="false" customHeight="true" outlineLevel="0" collapsed="false">
      <c r="A1426" s="23" t="s">
        <v>287</v>
      </c>
      <c r="B1426" s="24" t="n">
        <v>13020</v>
      </c>
      <c r="C1426" s="25" t="n">
        <v>2900392</v>
      </c>
      <c r="D1426" s="26" t="s">
        <v>390</v>
      </c>
      <c r="E1426" s="26" t="s">
        <v>377</v>
      </c>
      <c r="F1426" s="26" t="str">
        <f aca="false">VLOOKUP(B1426,[1]Planilha8!$X$4:$AD$6629,7,0)</f>
        <v>BOM</v>
      </c>
      <c r="G1426" s="27" t="n">
        <v>44578</v>
      </c>
      <c r="H1426" s="28" t="n">
        <v>140.64</v>
      </c>
      <c r="I1426" s="29" t="s">
        <v>23</v>
      </c>
      <c r="J1426" s="30" t="s">
        <v>378</v>
      </c>
      <c r="K1426" s="31" t="n">
        <v>72496</v>
      </c>
      <c r="L1426" s="32" t="n">
        <v>2021005087</v>
      </c>
      <c r="M1426" s="33"/>
      <c r="N1426" s="34" t="n">
        <v>0</v>
      </c>
      <c r="O1426" s="35" t="n">
        <v>0</v>
      </c>
      <c r="P1426" s="36" t="n">
        <v>0</v>
      </c>
      <c r="Q1426" s="37" t="n">
        <v>0</v>
      </c>
      <c r="R1426" s="38" t="n">
        <v>0</v>
      </c>
      <c r="S1426" s="39" t="n">
        <f aca="false">H1426</f>
        <v>140.64</v>
      </c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MG1426" s="0"/>
      <c r="AMH1426" s="0"/>
      <c r="AMI1426" s="0"/>
      <c r="AMJ1426" s="0"/>
    </row>
    <row r="1427" s="4" customFormat="true" ht="41.25" hidden="false" customHeight="true" outlineLevel="0" collapsed="false">
      <c r="A1427" s="23" t="s">
        <v>287</v>
      </c>
      <c r="B1427" s="24" t="n">
        <v>13021</v>
      </c>
      <c r="C1427" s="25" t="n">
        <v>2903991</v>
      </c>
      <c r="D1427" s="26" t="s">
        <v>391</v>
      </c>
      <c r="E1427" s="26" t="s">
        <v>377</v>
      </c>
      <c r="F1427" s="26" t="str">
        <f aca="false">VLOOKUP(B1427,[1]Planilha8!$X$4:$AD$6629,7,0)</f>
        <v>BOM</v>
      </c>
      <c r="G1427" s="27" t="n">
        <v>44589</v>
      </c>
      <c r="H1427" s="28" t="n">
        <v>1799.81</v>
      </c>
      <c r="I1427" s="29" t="s">
        <v>23</v>
      </c>
      <c r="J1427" s="30" t="s">
        <v>378</v>
      </c>
      <c r="K1427" s="31" t="n">
        <v>72643</v>
      </c>
      <c r="L1427" s="32" t="n">
        <v>2021005087</v>
      </c>
      <c r="M1427" s="33"/>
      <c r="N1427" s="34" t="n">
        <v>0</v>
      </c>
      <c r="O1427" s="35" t="n">
        <v>0</v>
      </c>
      <c r="P1427" s="36" t="n">
        <v>0</v>
      </c>
      <c r="Q1427" s="37" t="n">
        <v>0</v>
      </c>
      <c r="R1427" s="38" t="n">
        <v>0</v>
      </c>
      <c r="S1427" s="39" t="n">
        <f aca="false">H1427</f>
        <v>1799.81</v>
      </c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MG1427" s="0"/>
      <c r="AMH1427" s="0"/>
      <c r="AMI1427" s="0"/>
      <c r="AMJ1427" s="0"/>
    </row>
    <row r="1428" s="4" customFormat="true" ht="41.25" hidden="false" customHeight="true" outlineLevel="0" collapsed="false">
      <c r="A1428" s="23" t="s">
        <v>287</v>
      </c>
      <c r="B1428" s="24" t="n">
        <v>13022</v>
      </c>
      <c r="C1428" s="25" t="n">
        <v>2900392</v>
      </c>
      <c r="D1428" s="26" t="s">
        <v>391</v>
      </c>
      <c r="E1428" s="26" t="s">
        <v>377</v>
      </c>
      <c r="F1428" s="26" t="str">
        <f aca="false">VLOOKUP(B1428,[1]Planilha8!$X$4:$AD$6629,7,0)</f>
        <v>BOM</v>
      </c>
      <c r="G1428" s="27" t="n">
        <v>44589</v>
      </c>
      <c r="H1428" s="28" t="n">
        <v>1799.81</v>
      </c>
      <c r="I1428" s="29" t="s">
        <v>23</v>
      </c>
      <c r="J1428" s="30" t="s">
        <v>378</v>
      </c>
      <c r="K1428" s="31" t="n">
        <v>72643</v>
      </c>
      <c r="L1428" s="32" t="n">
        <v>2021005087</v>
      </c>
      <c r="M1428" s="33"/>
      <c r="N1428" s="34" t="n">
        <v>0</v>
      </c>
      <c r="O1428" s="35" t="n">
        <v>0</v>
      </c>
      <c r="P1428" s="36" t="n">
        <v>0</v>
      </c>
      <c r="Q1428" s="37" t="n">
        <v>0</v>
      </c>
      <c r="R1428" s="38" t="n">
        <v>0</v>
      </c>
      <c r="S1428" s="39" t="n">
        <f aca="false">H1428</f>
        <v>1799.81</v>
      </c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MG1428" s="0"/>
      <c r="AMH1428" s="0"/>
      <c r="AMI1428" s="0"/>
      <c r="AMJ1428" s="0"/>
    </row>
    <row r="1429" s="4" customFormat="true" ht="41.25" hidden="false" customHeight="true" outlineLevel="0" collapsed="false">
      <c r="A1429" s="23" t="s">
        <v>287</v>
      </c>
      <c r="B1429" s="24" t="n">
        <v>13023</v>
      </c>
      <c r="C1429" s="25" t="n">
        <v>2903991</v>
      </c>
      <c r="D1429" s="48" t="s">
        <v>392</v>
      </c>
      <c r="E1429" s="26" t="s">
        <v>377</v>
      </c>
      <c r="F1429" s="26" t="str">
        <f aca="false">VLOOKUP(B1429,[1]Planilha8!$X$4:$AD$6629,7,0)</f>
        <v>BOM</v>
      </c>
      <c r="G1429" s="27" t="n">
        <v>44589</v>
      </c>
      <c r="H1429" s="28" t="n">
        <v>1466.38</v>
      </c>
      <c r="I1429" s="29" t="s">
        <v>23</v>
      </c>
      <c r="J1429" s="30" t="s">
        <v>378</v>
      </c>
      <c r="K1429" s="31" t="n">
        <v>72643</v>
      </c>
      <c r="L1429" s="32" t="n">
        <v>2021005087</v>
      </c>
      <c r="M1429" s="33"/>
      <c r="N1429" s="34" t="n">
        <v>0</v>
      </c>
      <c r="O1429" s="35" t="n">
        <v>0</v>
      </c>
      <c r="P1429" s="36" t="n">
        <v>0</v>
      </c>
      <c r="Q1429" s="37" t="n">
        <v>0</v>
      </c>
      <c r="R1429" s="38" t="n">
        <v>0</v>
      </c>
      <c r="S1429" s="39" t="n">
        <f aca="false">H1429</f>
        <v>1466.38</v>
      </c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MG1429" s="0"/>
      <c r="AMH1429" s="0"/>
      <c r="AMI1429" s="0"/>
      <c r="AMJ1429" s="0"/>
    </row>
    <row r="1430" s="4" customFormat="true" ht="41.25" hidden="false" customHeight="true" outlineLevel="0" collapsed="false">
      <c r="A1430" s="23" t="s">
        <v>287</v>
      </c>
      <c r="B1430" s="24" t="n">
        <v>13024</v>
      </c>
      <c r="C1430" s="25" t="n">
        <v>2903991</v>
      </c>
      <c r="D1430" s="48" t="s">
        <v>392</v>
      </c>
      <c r="E1430" s="26" t="s">
        <v>377</v>
      </c>
      <c r="F1430" s="26" t="str">
        <f aca="false">VLOOKUP(B1430,[1]Planilha8!$X$4:$AD$6629,7,0)</f>
        <v>BOM</v>
      </c>
      <c r="G1430" s="27" t="n">
        <v>44589</v>
      </c>
      <c r="H1430" s="28" t="n">
        <v>1466.38</v>
      </c>
      <c r="I1430" s="29" t="s">
        <v>23</v>
      </c>
      <c r="J1430" s="30" t="s">
        <v>378</v>
      </c>
      <c r="K1430" s="31" t="n">
        <v>72643</v>
      </c>
      <c r="L1430" s="32" t="n">
        <v>2021005087</v>
      </c>
      <c r="M1430" s="33"/>
      <c r="N1430" s="34" t="n">
        <v>0</v>
      </c>
      <c r="O1430" s="35" t="n">
        <v>0</v>
      </c>
      <c r="P1430" s="36" t="n">
        <v>0</v>
      </c>
      <c r="Q1430" s="37" t="n">
        <v>0</v>
      </c>
      <c r="R1430" s="38" t="n">
        <v>0</v>
      </c>
      <c r="S1430" s="39" t="n">
        <f aca="false">H1430</f>
        <v>1466.38</v>
      </c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MG1430" s="0"/>
      <c r="AMH1430" s="0"/>
      <c r="AMI1430" s="0"/>
      <c r="AMJ1430" s="0"/>
    </row>
    <row r="1431" s="4" customFormat="true" ht="41.25" hidden="false" customHeight="true" outlineLevel="0" collapsed="false">
      <c r="A1431" s="23" t="s">
        <v>287</v>
      </c>
      <c r="B1431" s="24" t="n">
        <v>13025</v>
      </c>
      <c r="C1431" s="25" t="n">
        <v>2900392</v>
      </c>
      <c r="D1431" s="48" t="s">
        <v>392</v>
      </c>
      <c r="E1431" s="26" t="s">
        <v>377</v>
      </c>
      <c r="F1431" s="26" t="str">
        <f aca="false">VLOOKUP(B1431,[1]Planilha8!$X$4:$AD$6629,7,0)</f>
        <v>BOM</v>
      </c>
      <c r="G1431" s="27" t="n">
        <v>44589</v>
      </c>
      <c r="H1431" s="28" t="n">
        <v>1466.38</v>
      </c>
      <c r="I1431" s="29" t="s">
        <v>23</v>
      </c>
      <c r="J1431" s="30" t="s">
        <v>378</v>
      </c>
      <c r="K1431" s="31" t="n">
        <v>72643</v>
      </c>
      <c r="L1431" s="32" t="n">
        <v>2021005087</v>
      </c>
      <c r="M1431" s="33"/>
      <c r="N1431" s="34" t="n">
        <v>0</v>
      </c>
      <c r="O1431" s="35" t="n">
        <v>0</v>
      </c>
      <c r="P1431" s="36" t="n">
        <v>0</v>
      </c>
      <c r="Q1431" s="37" t="n">
        <v>0</v>
      </c>
      <c r="R1431" s="38" t="n">
        <v>0</v>
      </c>
      <c r="S1431" s="39" t="n">
        <f aca="false">H1431</f>
        <v>1466.38</v>
      </c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MG1431" s="0"/>
      <c r="AMH1431" s="0"/>
      <c r="AMI1431" s="0"/>
      <c r="AMJ1431" s="0"/>
    </row>
    <row r="1432" s="4" customFormat="true" ht="41.25" hidden="false" customHeight="true" outlineLevel="0" collapsed="false">
      <c r="A1432" s="23" t="s">
        <v>287</v>
      </c>
      <c r="B1432" s="23" t="n">
        <v>13634</v>
      </c>
      <c r="C1432" s="23" t="n">
        <v>2023001886</v>
      </c>
      <c r="D1432" s="48" t="s">
        <v>393</v>
      </c>
      <c r="E1432" s="26" t="s">
        <v>377</v>
      </c>
      <c r="F1432" s="26" t="s">
        <v>255</v>
      </c>
      <c r="G1432" s="27" t="n">
        <v>45069</v>
      </c>
      <c r="H1432" s="28" t="n">
        <v>4000</v>
      </c>
      <c r="I1432" s="29" t="s">
        <v>23</v>
      </c>
      <c r="J1432" s="30" t="s">
        <v>394</v>
      </c>
      <c r="K1432" s="31" t="n">
        <v>1437</v>
      </c>
      <c r="L1432" s="32" t="n">
        <v>2023001886</v>
      </c>
      <c r="M1432" s="33"/>
      <c r="N1432" s="34" t="n">
        <v>0</v>
      </c>
      <c r="O1432" s="35" t="n">
        <v>0</v>
      </c>
      <c r="P1432" s="36" t="n">
        <v>0</v>
      </c>
      <c r="Q1432" s="37" t="n">
        <v>0</v>
      </c>
      <c r="R1432" s="38" t="n">
        <v>0</v>
      </c>
      <c r="S1432" s="39" t="n">
        <f aca="false">H1432</f>
        <v>4000</v>
      </c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MG1432" s="0"/>
      <c r="AMH1432" s="0"/>
      <c r="AMI1432" s="0"/>
      <c r="AMJ1432" s="0"/>
    </row>
    <row r="1433" s="4" customFormat="true" ht="41.25" hidden="false" customHeight="true" outlineLevel="0" collapsed="false">
      <c r="A1433" s="23" t="s">
        <v>287</v>
      </c>
      <c r="B1433" s="23" t="n">
        <v>13635</v>
      </c>
      <c r="C1433" s="23" t="n">
        <v>2023001886</v>
      </c>
      <c r="D1433" s="48" t="s">
        <v>395</v>
      </c>
      <c r="E1433" s="26" t="s">
        <v>377</v>
      </c>
      <c r="F1433" s="26" t="s">
        <v>255</v>
      </c>
      <c r="G1433" s="27" t="n">
        <v>45069</v>
      </c>
      <c r="H1433" s="28" t="n">
        <v>4000</v>
      </c>
      <c r="I1433" s="29" t="s">
        <v>23</v>
      </c>
      <c r="J1433" s="30" t="s">
        <v>394</v>
      </c>
      <c r="K1433" s="31" t="n">
        <v>1437</v>
      </c>
      <c r="L1433" s="32" t="n">
        <v>2023001886</v>
      </c>
      <c r="M1433" s="33"/>
      <c r="N1433" s="34" t="n">
        <v>0</v>
      </c>
      <c r="O1433" s="35" t="n">
        <v>0</v>
      </c>
      <c r="P1433" s="36" t="n">
        <v>0</v>
      </c>
      <c r="Q1433" s="37" t="n">
        <v>0</v>
      </c>
      <c r="R1433" s="38" t="n">
        <v>0</v>
      </c>
      <c r="S1433" s="39" t="n">
        <f aca="false">H1433</f>
        <v>4000</v>
      </c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MG1433" s="0"/>
      <c r="AMH1433" s="0"/>
      <c r="AMI1433" s="0"/>
      <c r="AMJ1433" s="0"/>
    </row>
    <row r="1434" s="4" customFormat="true" ht="30.9" hidden="false" customHeight="true" outlineLevel="0" collapsed="false">
      <c r="A1434" s="42"/>
      <c r="B1434" s="42"/>
      <c r="C1434" s="42"/>
      <c r="D1434" s="43" t="s">
        <v>396</v>
      </c>
      <c r="E1434" s="44"/>
      <c r="F1434" s="44"/>
      <c r="G1434" s="44"/>
      <c r="H1434" s="45"/>
      <c r="I1434" s="44"/>
      <c r="J1434" s="44"/>
      <c r="K1434" s="44"/>
      <c r="L1434" s="44"/>
      <c r="M1434" s="44"/>
      <c r="N1434" s="44"/>
      <c r="O1434" s="44"/>
      <c r="P1434" s="44"/>
      <c r="Q1434" s="44"/>
      <c r="R1434" s="46"/>
      <c r="S1434" s="49" t="n">
        <f aca="false">SUM(S1286:S1433)</f>
        <v>1292680.80012778</v>
      </c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MG1434" s="0"/>
      <c r="AMH1434" s="0"/>
      <c r="AMI1434" s="0"/>
      <c r="AMJ1434" s="0"/>
    </row>
    <row r="1435" s="4" customFormat="true" ht="39.35" hidden="false" customHeight="true" outlineLevel="0" collapsed="false">
      <c r="A1435" s="50" t="s">
        <v>397</v>
      </c>
      <c r="B1435" s="51" t="n">
        <v>6618</v>
      </c>
      <c r="C1435" s="52" t="n">
        <f aca="false">VLOOKUP(B1435,[1]Planilha8!$X$4:$Y$6629,2,0)</f>
        <v>2040337</v>
      </c>
      <c r="D1435" s="53" t="s">
        <v>398</v>
      </c>
      <c r="E1435" s="54" t="str">
        <f aca="false">VLOOKUP(B1435,[1]Planilha8!$X$4:$Z$6629,3,0)</f>
        <v>RECEPÇÃO CENTRAL - HALL</v>
      </c>
      <c r="F1435" s="54" t="str">
        <f aca="false">VLOOKUP(B1435,[1]Planilha8!$X$4:$AD$6629,7,0)</f>
        <v>BOM</v>
      </c>
      <c r="G1435" s="55" t="n">
        <v>41473</v>
      </c>
      <c r="H1435" s="56" t="n">
        <v>23400</v>
      </c>
      <c r="I1435" s="57" t="s">
        <v>23</v>
      </c>
      <c r="J1435" s="58" t="s">
        <v>399</v>
      </c>
      <c r="K1435" s="50" t="n">
        <v>87587</v>
      </c>
      <c r="L1435" s="51" t="n">
        <v>2013002726</v>
      </c>
      <c r="M1435" s="59" t="n">
        <v>43465</v>
      </c>
      <c r="N1435" s="60" t="n">
        <v>16254.3333333337</v>
      </c>
      <c r="O1435" s="61" t="n">
        <v>0.05</v>
      </c>
      <c r="P1435" s="62" t="n">
        <v>0.00416666666666667</v>
      </c>
      <c r="Q1435" s="63" t="n">
        <v>97.5</v>
      </c>
      <c r="R1435" s="64" t="n">
        <v>16351.8333333337</v>
      </c>
      <c r="S1435" s="39" t="n">
        <v>7048.16666666634</v>
      </c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MG1435" s="0"/>
      <c r="AMH1435" s="0"/>
      <c r="AMI1435" s="0"/>
      <c r="AMJ1435" s="0"/>
    </row>
    <row r="1436" s="4" customFormat="true" ht="34.65" hidden="false" customHeight="true" outlineLevel="0" collapsed="false">
      <c r="A1436" s="65"/>
      <c r="B1436" s="65"/>
      <c r="C1436" s="65"/>
      <c r="D1436" s="66" t="s">
        <v>400</v>
      </c>
      <c r="E1436" s="67"/>
      <c r="F1436" s="67"/>
      <c r="G1436" s="67"/>
      <c r="H1436" s="68"/>
      <c r="I1436" s="67"/>
      <c r="J1436" s="67"/>
      <c r="K1436" s="67"/>
      <c r="L1436" s="67"/>
      <c r="M1436" s="67"/>
      <c r="N1436" s="67"/>
      <c r="O1436" s="67"/>
      <c r="P1436" s="67"/>
      <c r="Q1436" s="67"/>
      <c r="R1436" s="69"/>
      <c r="S1436" s="49" t="n">
        <f aca="false">SUM(S1435)</f>
        <v>7048.16666666634</v>
      </c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MG1436" s="0"/>
      <c r="AMH1436" s="0"/>
      <c r="AMI1436" s="0"/>
      <c r="AMJ1436" s="0"/>
    </row>
    <row r="1437" s="4" customFormat="true" ht="37.5" hidden="false" customHeight="true" outlineLevel="0" collapsed="false">
      <c r="A1437" s="23" t="s">
        <v>401</v>
      </c>
      <c r="B1437" s="24" t="n">
        <v>5118</v>
      </c>
      <c r="C1437" s="25" t="n">
        <f aca="false">VLOOKUP(B1437,[1]Planilha8!$X$4:$Y$6629,2,0)</f>
        <v>2038475</v>
      </c>
      <c r="D1437" s="26" t="s">
        <v>402</v>
      </c>
      <c r="E1437" s="26" t="str">
        <f aca="false">VLOOKUP(B1437,[1]Planilha8!$X$4:$Z$6629,3,0)</f>
        <v>HEMODIALISE / DIÁLISE</v>
      </c>
      <c r="F1437" s="26" t="str">
        <f aca="false">VLOOKUP(B1437,[1]Planilha8!$X$4:$AD$6629,7,0)</f>
        <v>BOM</v>
      </c>
      <c r="G1437" s="27" t="n">
        <v>41075</v>
      </c>
      <c r="H1437" s="28" t="n">
        <v>4562.5</v>
      </c>
      <c r="I1437" s="29" t="s">
        <v>23</v>
      </c>
      <c r="J1437" s="30" t="s">
        <v>403</v>
      </c>
      <c r="K1437" s="31" t="s">
        <v>404</v>
      </c>
      <c r="L1437" s="32" t="n">
        <v>2012001345</v>
      </c>
      <c r="M1437" s="33" t="n">
        <v>43465</v>
      </c>
      <c r="N1437" s="34" t="n">
        <v>2354.26949786325</v>
      </c>
      <c r="O1437" s="35" t="n">
        <v>0.17</v>
      </c>
      <c r="P1437" s="36" t="n">
        <v>0.0141666666666667</v>
      </c>
      <c r="Q1437" s="37" t="n">
        <v>64.6354166666667</v>
      </c>
      <c r="R1437" s="38" t="n">
        <v>2418.90491452992</v>
      </c>
      <c r="S1437" s="39" t="n">
        <v>2143.59508547008</v>
      </c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MG1437" s="0"/>
      <c r="AMH1437" s="0"/>
      <c r="AMI1437" s="0"/>
      <c r="AMJ1437" s="0"/>
    </row>
    <row r="1438" s="4" customFormat="true" ht="37.5" hidden="false" customHeight="true" outlineLevel="0" collapsed="false">
      <c r="A1438" s="23" t="s">
        <v>401</v>
      </c>
      <c r="B1438" s="24" t="n">
        <v>5119</v>
      </c>
      <c r="C1438" s="25" t="n">
        <f aca="false">VLOOKUP(B1438,[1]Planilha8!$X$4:$Y$6629,2,0)</f>
        <v>2038476</v>
      </c>
      <c r="D1438" s="26" t="s">
        <v>402</v>
      </c>
      <c r="E1438" s="26" t="str">
        <f aca="false">VLOOKUP(B1438,[1]Planilha8!$X$4:$Z$6629,3,0)</f>
        <v>HEMODIALISE / DIÁLISE</v>
      </c>
      <c r="F1438" s="26" t="str">
        <f aca="false">VLOOKUP(B1438,[1]Planilha8!$X$4:$AD$6629,7,0)</f>
        <v>BOM</v>
      </c>
      <c r="G1438" s="27" t="n">
        <v>41075</v>
      </c>
      <c r="H1438" s="28" t="n">
        <v>4562.5</v>
      </c>
      <c r="I1438" s="29" t="s">
        <v>23</v>
      </c>
      <c r="J1438" s="70" t="s">
        <v>403</v>
      </c>
      <c r="K1438" s="71" t="s">
        <v>404</v>
      </c>
      <c r="L1438" s="72" t="n">
        <v>2012001345</v>
      </c>
      <c r="M1438" s="73" t="n">
        <v>43465</v>
      </c>
      <c r="N1438" s="74" t="n">
        <v>2354.26949786325</v>
      </c>
      <c r="O1438" s="75" t="n">
        <v>0.17</v>
      </c>
      <c r="P1438" s="76" t="n">
        <v>0.0141666666666667</v>
      </c>
      <c r="Q1438" s="77" t="n">
        <v>64.6354166666667</v>
      </c>
      <c r="R1438" s="78" t="n">
        <v>2418.90491452992</v>
      </c>
      <c r="S1438" s="39" t="n">
        <v>2143.59508547008</v>
      </c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MG1438" s="0"/>
      <c r="AMH1438" s="0"/>
      <c r="AMI1438" s="0"/>
      <c r="AMJ1438" s="0"/>
    </row>
    <row r="1439" s="4" customFormat="true" ht="37.5" hidden="false" customHeight="true" outlineLevel="0" collapsed="false">
      <c r="A1439" s="23" t="s">
        <v>401</v>
      </c>
      <c r="B1439" s="23" t="n">
        <v>3923</v>
      </c>
      <c r="C1439" s="25" t="n">
        <f aca="false">VLOOKUP(B1439,[1]Planilha8!$X$4:$Y$6629,2,0)</f>
        <v>2038481</v>
      </c>
      <c r="D1439" s="26" t="s">
        <v>405</v>
      </c>
      <c r="E1439" s="26" t="str">
        <f aca="false">VLOOKUP(B1439,[1]Planilha8!$X$4:$Z$6629,3,0)</f>
        <v>UNIDADE DE TERAPIA INTENSIVA</v>
      </c>
      <c r="F1439" s="26" t="str">
        <f aca="false">VLOOKUP(B1439,[1]Planilha8!$X$4:$AD$6629,7,0)</f>
        <v>REGULAR</v>
      </c>
      <c r="G1439" s="27" t="n">
        <v>41087</v>
      </c>
      <c r="H1439" s="28" t="n">
        <v>98</v>
      </c>
      <c r="I1439" s="29" t="s">
        <v>23</v>
      </c>
      <c r="J1439" s="70" t="s">
        <v>406</v>
      </c>
      <c r="K1439" s="71" t="n">
        <v>2074</v>
      </c>
      <c r="L1439" s="79" t="n">
        <v>2012001246</v>
      </c>
      <c r="M1439" s="73" t="n">
        <v>43465</v>
      </c>
      <c r="N1439" s="74" t="n">
        <v>95.8766666666667</v>
      </c>
      <c r="O1439" s="75" t="n">
        <v>0.5</v>
      </c>
      <c r="P1439" s="76" t="n">
        <v>0.0416666666666667</v>
      </c>
      <c r="Q1439" s="77" t="n">
        <v>0</v>
      </c>
      <c r="R1439" s="78" t="n">
        <v>95.8766666666667</v>
      </c>
      <c r="S1439" s="39" t="n">
        <v>2.12333333333333</v>
      </c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MG1439" s="0"/>
      <c r="AMH1439" s="0"/>
      <c r="AMI1439" s="0"/>
      <c r="AMJ1439" s="0"/>
    </row>
    <row r="1440" s="4" customFormat="true" ht="37.5" hidden="false" customHeight="true" outlineLevel="0" collapsed="false">
      <c r="A1440" s="23" t="s">
        <v>401</v>
      </c>
      <c r="B1440" s="23" t="n">
        <v>3924</v>
      </c>
      <c r="C1440" s="25" t="n">
        <f aca="false">VLOOKUP(B1440,[1]Planilha8!$X$4:$Y$6629,2,0)</f>
        <v>2038482</v>
      </c>
      <c r="D1440" s="26" t="s">
        <v>405</v>
      </c>
      <c r="E1440" s="26" t="str">
        <f aca="false">VLOOKUP(B1440,[1]Planilha8!$X$4:$Z$6629,3,0)</f>
        <v>CLÍNICA MÉDICA</v>
      </c>
      <c r="F1440" s="26" t="str">
        <f aca="false">VLOOKUP(B1440,[1]Planilha8!$X$4:$AD$6629,7,0)</f>
        <v>REGULAR</v>
      </c>
      <c r="G1440" s="27" t="n">
        <v>41087</v>
      </c>
      <c r="H1440" s="28" t="n">
        <v>98</v>
      </c>
      <c r="I1440" s="29" t="s">
        <v>23</v>
      </c>
      <c r="J1440" s="70" t="s">
        <v>406</v>
      </c>
      <c r="K1440" s="71" t="n">
        <v>2074</v>
      </c>
      <c r="L1440" s="79" t="n">
        <v>2012001246</v>
      </c>
      <c r="M1440" s="73" t="n">
        <v>43465</v>
      </c>
      <c r="N1440" s="74" t="n">
        <v>95.8766666666667</v>
      </c>
      <c r="O1440" s="75" t="n">
        <v>0.5</v>
      </c>
      <c r="P1440" s="76" t="n">
        <v>0.0416666666666667</v>
      </c>
      <c r="Q1440" s="77" t="n">
        <v>0</v>
      </c>
      <c r="R1440" s="78" t="n">
        <v>95.8766666666667</v>
      </c>
      <c r="S1440" s="39" t="n">
        <v>2.12333333333333</v>
      </c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MG1440" s="0"/>
      <c r="AMH1440" s="0"/>
      <c r="AMI1440" s="0"/>
      <c r="AMJ1440" s="0"/>
    </row>
    <row r="1441" s="4" customFormat="true" ht="37.5" hidden="false" customHeight="true" outlineLevel="0" collapsed="false">
      <c r="A1441" s="23" t="s">
        <v>401</v>
      </c>
      <c r="B1441" s="23" t="n">
        <v>3925</v>
      </c>
      <c r="C1441" s="25" t="n">
        <f aca="false">VLOOKUP(B1441,[1]Planilha8!$X$4:$Y$6629,2,0)</f>
        <v>2038483</v>
      </c>
      <c r="D1441" s="26" t="s">
        <v>405</v>
      </c>
      <c r="E1441" s="26" t="str">
        <f aca="false">VLOOKUP(B1441,[1]Planilha8!$X$4:$Z$6629,3,0)</f>
        <v>UNIDADE DE TERAPIA INTENSIVA</v>
      </c>
      <c r="F1441" s="26" t="str">
        <f aca="false">VLOOKUP(B1441,[1]Planilha8!$X$4:$AD$6629,7,0)</f>
        <v>REGULAR</v>
      </c>
      <c r="G1441" s="27" t="n">
        <v>41087</v>
      </c>
      <c r="H1441" s="28" t="n">
        <v>98</v>
      </c>
      <c r="I1441" s="29" t="s">
        <v>23</v>
      </c>
      <c r="J1441" s="70" t="s">
        <v>406</v>
      </c>
      <c r="K1441" s="71" t="n">
        <v>2074</v>
      </c>
      <c r="L1441" s="79" t="n">
        <v>2012001246</v>
      </c>
      <c r="M1441" s="73" t="n">
        <v>43465</v>
      </c>
      <c r="N1441" s="74" t="n">
        <v>95.8766666666666</v>
      </c>
      <c r="O1441" s="75" t="n">
        <v>0.5</v>
      </c>
      <c r="P1441" s="76" t="n">
        <v>0.0416666666666667</v>
      </c>
      <c r="Q1441" s="77" t="n">
        <v>0</v>
      </c>
      <c r="R1441" s="78" t="n">
        <v>95.8766666666666</v>
      </c>
      <c r="S1441" s="39" t="n">
        <v>2.12333333333336</v>
      </c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MG1441" s="0"/>
      <c r="AMH1441" s="0"/>
      <c r="AMI1441" s="0"/>
      <c r="AMJ1441" s="0"/>
    </row>
    <row r="1442" s="4" customFormat="true" ht="37.5" hidden="false" customHeight="true" outlineLevel="0" collapsed="false">
      <c r="A1442" s="23" t="s">
        <v>401</v>
      </c>
      <c r="B1442" s="23" t="n">
        <v>3926</v>
      </c>
      <c r="C1442" s="25" t="n">
        <f aca="false">VLOOKUP(B1442,[1]Planilha8!$X$4:$Y$6629,2,0)</f>
        <v>2038484</v>
      </c>
      <c r="D1442" s="26" t="s">
        <v>405</v>
      </c>
      <c r="E1442" s="26" t="str">
        <f aca="false">VLOOKUP(B1442,[1]Planilha8!$X$4:$Z$6629,3,0)</f>
        <v>APOIO AO DIAGNÓSTICO</v>
      </c>
      <c r="F1442" s="26" t="str">
        <f aca="false">VLOOKUP(B1442,[1]Planilha8!$X$4:$AD$6629,7,0)</f>
        <v>REGULAR</v>
      </c>
      <c r="G1442" s="27" t="n">
        <v>41087</v>
      </c>
      <c r="H1442" s="28" t="n">
        <v>98</v>
      </c>
      <c r="I1442" s="29" t="s">
        <v>23</v>
      </c>
      <c r="J1442" s="70" t="s">
        <v>406</v>
      </c>
      <c r="K1442" s="71" t="n">
        <v>2074</v>
      </c>
      <c r="L1442" s="79" t="n">
        <v>2012001246</v>
      </c>
      <c r="M1442" s="73" t="n">
        <v>43465</v>
      </c>
      <c r="N1442" s="74" t="n">
        <v>95.8766666666667</v>
      </c>
      <c r="O1442" s="75" t="n">
        <v>0.5</v>
      </c>
      <c r="P1442" s="76" t="n">
        <v>0.0416666666666667</v>
      </c>
      <c r="Q1442" s="77" t="n">
        <v>0</v>
      </c>
      <c r="R1442" s="78" t="n">
        <v>95.8766666666667</v>
      </c>
      <c r="S1442" s="39" t="n">
        <v>2.12333333333333</v>
      </c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MG1442" s="0"/>
      <c r="AMH1442" s="0"/>
      <c r="AMI1442" s="0"/>
      <c r="AMJ1442" s="0"/>
    </row>
    <row r="1443" s="4" customFormat="true" ht="37.5" hidden="false" customHeight="true" outlineLevel="0" collapsed="false">
      <c r="A1443" s="23" t="s">
        <v>401</v>
      </c>
      <c r="B1443" s="23" t="n">
        <v>3927</v>
      </c>
      <c r="C1443" s="25" t="n">
        <f aca="false">VLOOKUP(B1443,[1]Planilha8!$X$4:$Y$6629,2,0)</f>
        <v>2038485</v>
      </c>
      <c r="D1443" s="26" t="s">
        <v>405</v>
      </c>
      <c r="E1443" s="26" t="str">
        <f aca="false">VLOOKUP(B1443,[1]Planilha8!$X$4:$Z$6629,3,0)</f>
        <v>CLÍNICA CIRÚRGICA</v>
      </c>
      <c r="F1443" s="26" t="str">
        <f aca="false">VLOOKUP(B1443,[1]Planilha8!$X$4:$AD$6629,7,0)</f>
        <v>REGULAR</v>
      </c>
      <c r="G1443" s="27" t="n">
        <v>41087</v>
      </c>
      <c r="H1443" s="28" t="n">
        <v>98</v>
      </c>
      <c r="I1443" s="29" t="s">
        <v>23</v>
      </c>
      <c r="J1443" s="70" t="s">
        <v>406</v>
      </c>
      <c r="K1443" s="71" t="n">
        <v>2074</v>
      </c>
      <c r="L1443" s="79" t="n">
        <v>2012001246</v>
      </c>
      <c r="M1443" s="73" t="n">
        <v>43465</v>
      </c>
      <c r="N1443" s="74" t="n">
        <v>95.8766666666667</v>
      </c>
      <c r="O1443" s="75" t="n">
        <v>0.5</v>
      </c>
      <c r="P1443" s="76" t="n">
        <v>0.0416666666666667</v>
      </c>
      <c r="Q1443" s="77" t="n">
        <v>0</v>
      </c>
      <c r="R1443" s="78" t="n">
        <v>95.8766666666667</v>
      </c>
      <c r="S1443" s="39" t="n">
        <v>2.12333333333333</v>
      </c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MG1443" s="0"/>
      <c r="AMH1443" s="0"/>
      <c r="AMI1443" s="0"/>
      <c r="AMJ1443" s="0"/>
    </row>
    <row r="1444" s="4" customFormat="true" ht="37.5" hidden="false" customHeight="true" outlineLevel="0" collapsed="false">
      <c r="A1444" s="23" t="s">
        <v>401</v>
      </c>
      <c r="B1444" s="23" t="n">
        <v>3928</v>
      </c>
      <c r="C1444" s="25" t="n">
        <f aca="false">VLOOKUP(B1444,[1]Planilha8!$X$4:$Y$6629,2,0)</f>
        <v>2038486</v>
      </c>
      <c r="D1444" s="26" t="s">
        <v>405</v>
      </c>
      <c r="E1444" s="26" t="str">
        <f aca="false">VLOOKUP(B1444,[1]Planilha8!$X$4:$Z$6629,3,0)</f>
        <v>CENTRO CIRÚRGICO</v>
      </c>
      <c r="F1444" s="26" t="str">
        <f aca="false">VLOOKUP(B1444,[1]Planilha8!$X$4:$AD$6629,7,0)</f>
        <v>REGULAR</v>
      </c>
      <c r="G1444" s="27" t="n">
        <v>41087</v>
      </c>
      <c r="H1444" s="28" t="n">
        <v>98</v>
      </c>
      <c r="I1444" s="29" t="s">
        <v>23</v>
      </c>
      <c r="J1444" s="70" t="s">
        <v>406</v>
      </c>
      <c r="K1444" s="71" t="n">
        <v>2074</v>
      </c>
      <c r="L1444" s="79" t="n">
        <v>2012001246</v>
      </c>
      <c r="M1444" s="73" t="n">
        <v>43465</v>
      </c>
      <c r="N1444" s="74" t="n">
        <v>95.8766666666667</v>
      </c>
      <c r="O1444" s="75" t="n">
        <v>0.5</v>
      </c>
      <c r="P1444" s="76" t="n">
        <v>0.0416666666666667</v>
      </c>
      <c r="Q1444" s="77" t="n">
        <v>0</v>
      </c>
      <c r="R1444" s="78" t="n">
        <v>95.8766666666667</v>
      </c>
      <c r="S1444" s="39" t="n">
        <v>2.12333333333333</v>
      </c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MG1444" s="0"/>
      <c r="AMH1444" s="0"/>
      <c r="AMI1444" s="0"/>
      <c r="AMJ1444" s="0"/>
    </row>
    <row r="1445" s="4" customFormat="true" ht="37.5" hidden="false" customHeight="true" outlineLevel="0" collapsed="false">
      <c r="A1445" s="23" t="s">
        <v>401</v>
      </c>
      <c r="B1445" s="23" t="n">
        <v>3929</v>
      </c>
      <c r="C1445" s="25" t="n">
        <f aca="false">VLOOKUP(B1445,[1]Planilha8!$X$4:$Y$6629,2,0)</f>
        <v>2038487</v>
      </c>
      <c r="D1445" s="26" t="s">
        <v>405</v>
      </c>
      <c r="E1445" s="26" t="str">
        <f aca="false">VLOOKUP(B1445,[1]Planilha8!$X$4:$Z$6629,3,0)</f>
        <v>CENTRO CIRÚRGICO</v>
      </c>
      <c r="F1445" s="26" t="str">
        <f aca="false">VLOOKUP(B1445,[1]Planilha8!$X$4:$AD$6629,7,0)</f>
        <v>REGULAR</v>
      </c>
      <c r="G1445" s="27" t="n">
        <v>41087</v>
      </c>
      <c r="H1445" s="28" t="n">
        <v>98</v>
      </c>
      <c r="I1445" s="29" t="s">
        <v>23</v>
      </c>
      <c r="J1445" s="70" t="s">
        <v>406</v>
      </c>
      <c r="K1445" s="71" t="n">
        <v>2074</v>
      </c>
      <c r="L1445" s="79" t="n">
        <v>2012001246</v>
      </c>
      <c r="M1445" s="73" t="n">
        <v>43465</v>
      </c>
      <c r="N1445" s="74" t="n">
        <v>95.8766666666667</v>
      </c>
      <c r="O1445" s="75" t="n">
        <v>0.5</v>
      </c>
      <c r="P1445" s="76" t="n">
        <v>0.0416666666666667</v>
      </c>
      <c r="Q1445" s="77" t="n">
        <v>0</v>
      </c>
      <c r="R1445" s="78" t="n">
        <v>95.8766666666667</v>
      </c>
      <c r="S1445" s="39" t="n">
        <v>2.12333333333333</v>
      </c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MG1445" s="0"/>
      <c r="AMH1445" s="0"/>
      <c r="AMI1445" s="0"/>
      <c r="AMJ1445" s="0"/>
    </row>
    <row r="1446" s="4" customFormat="true" ht="37.5" hidden="false" customHeight="true" outlineLevel="0" collapsed="false">
      <c r="A1446" s="23" t="s">
        <v>401</v>
      </c>
      <c r="B1446" s="23" t="n">
        <v>3930</v>
      </c>
      <c r="C1446" s="25" t="n">
        <f aca="false">VLOOKUP(B1446,[1]Planilha8!$X$4:$Y$6629,2,0)</f>
        <v>2038488</v>
      </c>
      <c r="D1446" s="26" t="s">
        <v>405</v>
      </c>
      <c r="E1446" s="26" t="str">
        <f aca="false">VLOOKUP(B1446,[1]Planilha8!$X$4:$Z$6629,3,0)</f>
        <v>CLINICA MEDICA</v>
      </c>
      <c r="F1446" s="26" t="str">
        <f aca="false">VLOOKUP(B1446,[1]Planilha8!$X$4:$AD$6629,7,0)</f>
        <v>REGULAR</v>
      </c>
      <c r="G1446" s="27" t="n">
        <v>41087</v>
      </c>
      <c r="H1446" s="28" t="n">
        <v>98</v>
      </c>
      <c r="I1446" s="29" t="s">
        <v>23</v>
      </c>
      <c r="J1446" s="70" t="s">
        <v>406</v>
      </c>
      <c r="K1446" s="71" t="n">
        <v>2074</v>
      </c>
      <c r="L1446" s="79" t="n">
        <v>2012001246</v>
      </c>
      <c r="M1446" s="73" t="n">
        <v>43465</v>
      </c>
      <c r="N1446" s="74" t="n">
        <v>95.8766666666667</v>
      </c>
      <c r="O1446" s="75" t="n">
        <v>0.5</v>
      </c>
      <c r="P1446" s="76" t="n">
        <v>0.0416666666666667</v>
      </c>
      <c r="Q1446" s="77" t="n">
        <v>0</v>
      </c>
      <c r="R1446" s="78" t="n">
        <v>95.8766666666667</v>
      </c>
      <c r="S1446" s="39" t="n">
        <v>2.12333333333333</v>
      </c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MG1446" s="0"/>
      <c r="AMH1446" s="0"/>
      <c r="AMI1446" s="0"/>
      <c r="AMJ1446" s="0"/>
    </row>
    <row r="1447" s="4" customFormat="true" ht="37.5" hidden="false" customHeight="true" outlineLevel="0" collapsed="false">
      <c r="A1447" s="23" t="s">
        <v>401</v>
      </c>
      <c r="B1447" s="23" t="n">
        <v>3931</v>
      </c>
      <c r="C1447" s="25" t="n">
        <f aca="false">VLOOKUP(B1447,[1]Planilha8!$X$4:$Y$6629,2,0)</f>
        <v>2038489</v>
      </c>
      <c r="D1447" s="26" t="s">
        <v>405</v>
      </c>
      <c r="E1447" s="26" t="str">
        <f aca="false">VLOOKUP(B1447,[1]Planilha8!$X$4:$Z$6629,3,0)</f>
        <v>UNIDADE DE TERAPIA INTENSIVA</v>
      </c>
      <c r="F1447" s="26" t="str">
        <f aca="false">VLOOKUP(B1447,[1]Planilha8!$X$4:$AD$6629,7,0)</f>
        <v>REGULAR</v>
      </c>
      <c r="G1447" s="27" t="n">
        <v>41087</v>
      </c>
      <c r="H1447" s="28" t="n">
        <v>98</v>
      </c>
      <c r="I1447" s="29" t="s">
        <v>23</v>
      </c>
      <c r="J1447" s="70" t="s">
        <v>406</v>
      </c>
      <c r="K1447" s="71" t="n">
        <v>2074</v>
      </c>
      <c r="L1447" s="79" t="n">
        <v>2012001246</v>
      </c>
      <c r="M1447" s="73" t="n">
        <v>43465</v>
      </c>
      <c r="N1447" s="74" t="n">
        <v>95.8766666666667</v>
      </c>
      <c r="O1447" s="75" t="n">
        <v>0.5</v>
      </c>
      <c r="P1447" s="76" t="n">
        <v>0.0416666666666667</v>
      </c>
      <c r="Q1447" s="77" t="n">
        <v>0</v>
      </c>
      <c r="R1447" s="78" t="n">
        <v>95.8766666666667</v>
      </c>
      <c r="S1447" s="39" t="n">
        <v>2.12333333333333</v>
      </c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MG1447" s="0"/>
      <c r="AMH1447" s="0"/>
      <c r="AMI1447" s="0"/>
      <c r="AMJ1447" s="0"/>
    </row>
    <row r="1448" s="4" customFormat="true" ht="37.5" hidden="false" customHeight="true" outlineLevel="0" collapsed="false">
      <c r="A1448" s="23" t="s">
        <v>401</v>
      </c>
      <c r="B1448" s="23" t="n">
        <v>3932</v>
      </c>
      <c r="C1448" s="25" t="n">
        <f aca="false">VLOOKUP(B1448,[1]Planilha8!$X$4:$Y$6629,2,0)</f>
        <v>2038490</v>
      </c>
      <c r="D1448" s="26" t="s">
        <v>405</v>
      </c>
      <c r="E1448" s="26" t="str">
        <f aca="false">VLOOKUP(B1448,[1]Planilha8!$X$4:$Z$6629,3,0)</f>
        <v>CLÍNICA CIRÚRGICA</v>
      </c>
      <c r="F1448" s="26" t="str">
        <f aca="false">VLOOKUP(B1448,[1]Planilha8!$X$4:$AD$6629,7,0)</f>
        <v>REGULAR</v>
      </c>
      <c r="G1448" s="27" t="n">
        <v>41087</v>
      </c>
      <c r="H1448" s="28" t="n">
        <v>98</v>
      </c>
      <c r="I1448" s="29" t="s">
        <v>23</v>
      </c>
      <c r="J1448" s="70" t="s">
        <v>406</v>
      </c>
      <c r="K1448" s="71" t="n">
        <v>2074</v>
      </c>
      <c r="L1448" s="79" t="n">
        <v>2012001246</v>
      </c>
      <c r="M1448" s="73" t="n">
        <v>43465</v>
      </c>
      <c r="N1448" s="74" t="n">
        <v>95.8766666666667</v>
      </c>
      <c r="O1448" s="75" t="n">
        <v>0.5</v>
      </c>
      <c r="P1448" s="76" t="n">
        <v>0.0416666666666667</v>
      </c>
      <c r="Q1448" s="77" t="n">
        <v>0</v>
      </c>
      <c r="R1448" s="78" t="n">
        <v>95.8766666666667</v>
      </c>
      <c r="S1448" s="39" t="n">
        <v>2.12333333333333</v>
      </c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MG1448" s="0"/>
      <c r="AMH1448" s="0"/>
      <c r="AMI1448" s="0"/>
      <c r="AMJ1448" s="0"/>
    </row>
    <row r="1449" s="4" customFormat="true" ht="37.5" hidden="false" customHeight="true" outlineLevel="0" collapsed="false">
      <c r="A1449" s="23" t="s">
        <v>401</v>
      </c>
      <c r="B1449" s="23" t="n">
        <v>3933</v>
      </c>
      <c r="C1449" s="25" t="n">
        <f aca="false">VLOOKUP(B1449,[1]Planilha8!$X$4:$Y$6629,2,0)</f>
        <v>2038491</v>
      </c>
      <c r="D1449" s="26" t="s">
        <v>405</v>
      </c>
      <c r="E1449" s="26" t="str">
        <f aca="false">VLOOKUP(B1449,[1]Planilha8!$X$4:$Z$6629,3,0)</f>
        <v>CLÍNICA MÉDICA</v>
      </c>
      <c r="F1449" s="26" t="str">
        <f aca="false">VLOOKUP(B1449,[1]Planilha8!$X$4:$AD$6629,7,0)</f>
        <v>REGULAR</v>
      </c>
      <c r="G1449" s="27" t="n">
        <v>41087</v>
      </c>
      <c r="H1449" s="28" t="n">
        <v>98</v>
      </c>
      <c r="I1449" s="29" t="s">
        <v>23</v>
      </c>
      <c r="J1449" s="70" t="s">
        <v>406</v>
      </c>
      <c r="K1449" s="71" t="n">
        <v>2074</v>
      </c>
      <c r="L1449" s="79" t="n">
        <v>2012001246</v>
      </c>
      <c r="M1449" s="73" t="n">
        <v>43465</v>
      </c>
      <c r="N1449" s="74" t="n">
        <v>95.8766666666667</v>
      </c>
      <c r="O1449" s="75" t="n">
        <v>0.5</v>
      </c>
      <c r="P1449" s="76" t="n">
        <v>0.0416666666666667</v>
      </c>
      <c r="Q1449" s="77" t="n">
        <v>0</v>
      </c>
      <c r="R1449" s="78" t="n">
        <v>95.8766666666667</v>
      </c>
      <c r="S1449" s="39" t="n">
        <v>2.12333333333333</v>
      </c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MG1449" s="0"/>
      <c r="AMH1449" s="0"/>
      <c r="AMI1449" s="0"/>
      <c r="AMJ1449" s="0"/>
    </row>
    <row r="1450" s="4" customFormat="true" ht="37.5" hidden="false" customHeight="true" outlineLevel="0" collapsed="false">
      <c r="A1450" s="23" t="s">
        <v>401</v>
      </c>
      <c r="B1450" s="23" t="n">
        <v>3934</v>
      </c>
      <c r="C1450" s="25" t="n">
        <f aca="false">VLOOKUP(B1450,[1]Planilha8!$X$4:$Y$6629,2,0)</f>
        <v>2038492</v>
      </c>
      <c r="D1450" s="26" t="s">
        <v>405</v>
      </c>
      <c r="E1450" s="26" t="str">
        <f aca="false">VLOOKUP(B1450,[1]Planilha8!$X$4:$Z$6629,3,0)</f>
        <v>HEMODIALISE / DIÁLISE</v>
      </c>
      <c r="F1450" s="26" t="str">
        <f aca="false">VLOOKUP(B1450,[1]Planilha8!$X$4:$AD$6629,7,0)</f>
        <v>REGULAR</v>
      </c>
      <c r="G1450" s="27" t="n">
        <v>41087</v>
      </c>
      <c r="H1450" s="28" t="n">
        <v>98</v>
      </c>
      <c r="I1450" s="29" t="s">
        <v>23</v>
      </c>
      <c r="J1450" s="70" t="s">
        <v>406</v>
      </c>
      <c r="K1450" s="71" t="n">
        <v>2074</v>
      </c>
      <c r="L1450" s="79" t="n">
        <v>2012001246</v>
      </c>
      <c r="M1450" s="73" t="n">
        <v>43465</v>
      </c>
      <c r="N1450" s="74" t="n">
        <v>95.8766666666667</v>
      </c>
      <c r="O1450" s="75" t="n">
        <v>0.5</v>
      </c>
      <c r="P1450" s="76" t="n">
        <v>0.0416666666666667</v>
      </c>
      <c r="Q1450" s="77" t="n">
        <v>0</v>
      </c>
      <c r="R1450" s="78" t="n">
        <v>95.8766666666667</v>
      </c>
      <c r="S1450" s="39" t="n">
        <v>2.12333333333333</v>
      </c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MG1450" s="0"/>
      <c r="AMH1450" s="0"/>
      <c r="AMI1450" s="0"/>
      <c r="AMJ1450" s="0"/>
    </row>
    <row r="1451" s="4" customFormat="true" ht="37.5" hidden="false" customHeight="true" outlineLevel="0" collapsed="false">
      <c r="A1451" s="23" t="s">
        <v>401</v>
      </c>
      <c r="B1451" s="23" t="n">
        <v>3935</v>
      </c>
      <c r="C1451" s="25" t="n">
        <f aca="false">VLOOKUP(B1451,[1]Planilha8!$X$4:$Y$6629,2,0)</f>
        <v>2038493</v>
      </c>
      <c r="D1451" s="26" t="s">
        <v>405</v>
      </c>
      <c r="E1451" s="26" t="str">
        <f aca="false">VLOOKUP(B1451,[1]Planilha8!$X$4:$Z$6629,3,0)</f>
        <v>CLINICA MÉDICA</v>
      </c>
      <c r="F1451" s="26" t="str">
        <f aca="false">VLOOKUP(B1451,[1]Planilha8!$X$4:$AD$6629,7,0)</f>
        <v>REGULAR</v>
      </c>
      <c r="G1451" s="27" t="n">
        <v>41087</v>
      </c>
      <c r="H1451" s="28" t="n">
        <v>98</v>
      </c>
      <c r="I1451" s="29" t="s">
        <v>23</v>
      </c>
      <c r="J1451" s="70" t="s">
        <v>406</v>
      </c>
      <c r="K1451" s="71" t="n">
        <v>2074</v>
      </c>
      <c r="L1451" s="79" t="n">
        <v>2012001246</v>
      </c>
      <c r="M1451" s="73" t="n">
        <v>43465</v>
      </c>
      <c r="N1451" s="74" t="n">
        <v>95.8766666666667</v>
      </c>
      <c r="O1451" s="75" t="n">
        <v>0.5</v>
      </c>
      <c r="P1451" s="76" t="n">
        <v>0.0416666666666667</v>
      </c>
      <c r="Q1451" s="77" t="n">
        <v>0</v>
      </c>
      <c r="R1451" s="78" t="n">
        <v>95.8766666666667</v>
      </c>
      <c r="S1451" s="39" t="n">
        <v>2.12333333333333</v>
      </c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MG1451" s="0"/>
      <c r="AMH1451" s="0"/>
      <c r="AMI1451" s="0"/>
      <c r="AMJ1451" s="0"/>
    </row>
    <row r="1452" s="4" customFormat="true" ht="37.5" hidden="false" customHeight="true" outlineLevel="0" collapsed="false">
      <c r="A1452" s="23" t="s">
        <v>401</v>
      </c>
      <c r="B1452" s="23" t="n">
        <v>3936</v>
      </c>
      <c r="C1452" s="25" t="n">
        <f aca="false">VLOOKUP(B1452,[1]Planilha8!$X$4:$Y$6629,2,0)</f>
        <v>2038494</v>
      </c>
      <c r="D1452" s="26" t="s">
        <v>405</v>
      </c>
      <c r="E1452" s="26" t="str">
        <f aca="false">VLOOKUP(B1452,[1]Planilha8!$X$4:$Z$6629,3,0)</f>
        <v>UNIDADE DE TERAPIA INTENSIVA</v>
      </c>
      <c r="F1452" s="26" t="str">
        <f aca="false">VLOOKUP(B1452,[1]Planilha8!$X$4:$AD$6629,7,0)</f>
        <v>REGULAR</v>
      </c>
      <c r="G1452" s="27" t="n">
        <v>41087</v>
      </c>
      <c r="H1452" s="28" t="n">
        <v>98</v>
      </c>
      <c r="I1452" s="29" t="s">
        <v>23</v>
      </c>
      <c r="J1452" s="70" t="s">
        <v>406</v>
      </c>
      <c r="K1452" s="71" t="n">
        <v>2074</v>
      </c>
      <c r="L1452" s="79" t="n">
        <v>2012001246</v>
      </c>
      <c r="M1452" s="73" t="n">
        <v>43465</v>
      </c>
      <c r="N1452" s="74" t="n">
        <v>95.8766666666667</v>
      </c>
      <c r="O1452" s="75" t="n">
        <v>0.5</v>
      </c>
      <c r="P1452" s="76" t="n">
        <v>0.0416666666666667</v>
      </c>
      <c r="Q1452" s="77" t="n">
        <v>0</v>
      </c>
      <c r="R1452" s="78" t="n">
        <v>95.8766666666667</v>
      </c>
      <c r="S1452" s="39" t="n">
        <v>2.12333333333333</v>
      </c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MG1452" s="0"/>
      <c r="AMH1452" s="0"/>
      <c r="AMI1452" s="0"/>
      <c r="AMJ1452" s="0"/>
    </row>
    <row r="1453" s="4" customFormat="true" ht="37.5" hidden="false" customHeight="true" outlineLevel="0" collapsed="false">
      <c r="A1453" s="23" t="s">
        <v>401</v>
      </c>
      <c r="B1453" s="23" t="n">
        <v>3937</v>
      </c>
      <c r="C1453" s="25" t="n">
        <f aca="false">VLOOKUP(B1453,[1]Planilha8!$X$4:$Y$6629,2,0)</f>
        <v>2038495</v>
      </c>
      <c r="D1453" s="26" t="s">
        <v>405</v>
      </c>
      <c r="E1453" s="26" t="str">
        <f aca="false">VLOOKUP(B1453,[1]Planilha8!$X$4:$Z$6629,3,0)</f>
        <v>CLÍNICA MÉDICA</v>
      </c>
      <c r="F1453" s="26" t="str">
        <f aca="false">VLOOKUP(B1453,[1]Planilha8!$X$4:$AD$6629,7,0)</f>
        <v>REGULAR</v>
      </c>
      <c r="G1453" s="27" t="n">
        <v>41087</v>
      </c>
      <c r="H1453" s="28" t="n">
        <v>98</v>
      </c>
      <c r="I1453" s="29" t="s">
        <v>23</v>
      </c>
      <c r="J1453" s="70" t="s">
        <v>406</v>
      </c>
      <c r="K1453" s="71" t="n">
        <v>2074</v>
      </c>
      <c r="L1453" s="79" t="n">
        <v>2012001246</v>
      </c>
      <c r="M1453" s="73" t="n">
        <v>43465</v>
      </c>
      <c r="N1453" s="74" t="n">
        <v>95.8766666666667</v>
      </c>
      <c r="O1453" s="75" t="n">
        <v>0.5</v>
      </c>
      <c r="P1453" s="76" t="n">
        <v>0.0416666666666667</v>
      </c>
      <c r="Q1453" s="77" t="n">
        <v>0</v>
      </c>
      <c r="R1453" s="78" t="n">
        <v>95.8766666666667</v>
      </c>
      <c r="S1453" s="39" t="n">
        <v>2.12333333333333</v>
      </c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MG1453" s="0"/>
      <c r="AMH1453" s="0"/>
      <c r="AMI1453" s="0"/>
      <c r="AMJ1453" s="0"/>
    </row>
    <row r="1454" s="4" customFormat="true" ht="37.5" hidden="false" customHeight="true" outlineLevel="0" collapsed="false">
      <c r="A1454" s="23" t="s">
        <v>401</v>
      </c>
      <c r="B1454" s="23" t="n">
        <v>3938</v>
      </c>
      <c r="C1454" s="25" t="n">
        <f aca="false">VLOOKUP(B1454,[1]Planilha8!$X$4:$Y$6629,2,0)</f>
        <v>2038496</v>
      </c>
      <c r="D1454" s="26" t="s">
        <v>405</v>
      </c>
      <c r="E1454" s="26" t="str">
        <f aca="false">VLOOKUP(B1454,[1]Planilha8!$X$4:$Z$6629,3,0)</f>
        <v>CENTRO CIRÚRGICO</v>
      </c>
      <c r="F1454" s="26" t="str">
        <f aca="false">VLOOKUP(B1454,[1]Planilha8!$X$4:$AD$6629,7,0)</f>
        <v>REGULAR</v>
      </c>
      <c r="G1454" s="27" t="n">
        <v>41087</v>
      </c>
      <c r="H1454" s="28" t="n">
        <v>98</v>
      </c>
      <c r="I1454" s="29" t="s">
        <v>23</v>
      </c>
      <c r="J1454" s="70" t="s">
        <v>406</v>
      </c>
      <c r="K1454" s="71" t="n">
        <v>2074</v>
      </c>
      <c r="L1454" s="79" t="n">
        <v>2012001246</v>
      </c>
      <c r="M1454" s="73" t="n">
        <v>43465</v>
      </c>
      <c r="N1454" s="74" t="n">
        <v>95.8766666666667</v>
      </c>
      <c r="O1454" s="75" t="n">
        <v>0.5</v>
      </c>
      <c r="P1454" s="76" t="n">
        <v>0.0416666666666667</v>
      </c>
      <c r="Q1454" s="77" t="n">
        <v>0</v>
      </c>
      <c r="R1454" s="78" t="n">
        <v>95.8766666666667</v>
      </c>
      <c r="S1454" s="39" t="n">
        <v>2.12333333333333</v>
      </c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MG1454" s="0"/>
      <c r="AMH1454" s="0"/>
      <c r="AMI1454" s="0"/>
      <c r="AMJ1454" s="0"/>
    </row>
    <row r="1455" s="4" customFormat="true" ht="37.5" hidden="false" customHeight="true" outlineLevel="0" collapsed="false">
      <c r="A1455" s="23" t="s">
        <v>401</v>
      </c>
      <c r="B1455" s="23" t="n">
        <v>3939</v>
      </c>
      <c r="C1455" s="25" t="n">
        <f aca="false">VLOOKUP(B1455,[1]Planilha8!$X$4:$Y$6629,2,0)</f>
        <v>2038497</v>
      </c>
      <c r="D1455" s="26" t="s">
        <v>405</v>
      </c>
      <c r="E1455" s="26" t="str">
        <f aca="false">VLOOKUP(B1455,[1]Planilha8!$X$4:$Z$6629,3,0)</f>
        <v>UNIDADE DE TERAPIA INTENSIVA</v>
      </c>
      <c r="F1455" s="26" t="str">
        <f aca="false">VLOOKUP(B1455,[1]Planilha8!$X$4:$AD$6629,7,0)</f>
        <v>REGULAR</v>
      </c>
      <c r="G1455" s="27" t="n">
        <v>41087</v>
      </c>
      <c r="H1455" s="28" t="n">
        <v>98</v>
      </c>
      <c r="I1455" s="29" t="s">
        <v>23</v>
      </c>
      <c r="J1455" s="70" t="s">
        <v>406</v>
      </c>
      <c r="K1455" s="71" t="n">
        <v>2074</v>
      </c>
      <c r="L1455" s="79" t="n">
        <v>2012001246</v>
      </c>
      <c r="M1455" s="73" t="n">
        <v>43465</v>
      </c>
      <c r="N1455" s="74" t="n">
        <v>95.8766666666667</v>
      </c>
      <c r="O1455" s="75" t="n">
        <v>0.5</v>
      </c>
      <c r="P1455" s="76" t="n">
        <v>0.0416666666666667</v>
      </c>
      <c r="Q1455" s="77" t="n">
        <v>0</v>
      </c>
      <c r="R1455" s="78" t="n">
        <v>95.8766666666667</v>
      </c>
      <c r="S1455" s="39" t="n">
        <v>2.12333333333333</v>
      </c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MG1455" s="0"/>
      <c r="AMH1455" s="0"/>
      <c r="AMI1455" s="0"/>
      <c r="AMJ1455" s="0"/>
    </row>
    <row r="1456" s="4" customFormat="true" ht="37.5" hidden="false" customHeight="true" outlineLevel="0" collapsed="false">
      <c r="A1456" s="23" t="s">
        <v>401</v>
      </c>
      <c r="B1456" s="23" t="n">
        <v>3940</v>
      </c>
      <c r="C1456" s="25" t="n">
        <f aca="false">VLOOKUP(B1456,[1]Planilha8!$X$4:$Y$6629,2,0)</f>
        <v>2038498</v>
      </c>
      <c r="D1456" s="26" t="s">
        <v>405</v>
      </c>
      <c r="E1456" s="26" t="str">
        <f aca="false">VLOOKUP(B1456,[1]Planilha8!$X$4:$Z$6629,3,0)</f>
        <v>HEMODIALISE / DIÁLISE</v>
      </c>
      <c r="F1456" s="26" t="str">
        <f aca="false">VLOOKUP(B1456,[1]Planilha8!$X$4:$AD$6629,7,0)</f>
        <v>REGULAR</v>
      </c>
      <c r="G1456" s="27" t="n">
        <v>41087</v>
      </c>
      <c r="H1456" s="28" t="n">
        <v>98</v>
      </c>
      <c r="I1456" s="29" t="s">
        <v>23</v>
      </c>
      <c r="J1456" s="70" t="s">
        <v>406</v>
      </c>
      <c r="K1456" s="71" t="n">
        <v>2074</v>
      </c>
      <c r="L1456" s="79" t="n">
        <v>2012001246</v>
      </c>
      <c r="M1456" s="73" t="n">
        <v>43465</v>
      </c>
      <c r="N1456" s="74" t="n">
        <v>95.8766666666667</v>
      </c>
      <c r="O1456" s="75" t="n">
        <v>0.5</v>
      </c>
      <c r="P1456" s="76" t="n">
        <v>0.0416666666666667</v>
      </c>
      <c r="Q1456" s="77" t="n">
        <v>0</v>
      </c>
      <c r="R1456" s="78" t="n">
        <v>95.8766666666667</v>
      </c>
      <c r="S1456" s="39" t="n">
        <v>2.12333333333333</v>
      </c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MG1456" s="0"/>
      <c r="AMH1456" s="0"/>
      <c r="AMI1456" s="0"/>
      <c r="AMJ1456" s="0"/>
    </row>
    <row r="1457" s="4" customFormat="true" ht="37.5" hidden="false" customHeight="true" outlineLevel="0" collapsed="false">
      <c r="A1457" s="23" t="s">
        <v>401</v>
      </c>
      <c r="B1457" s="23" t="n">
        <v>3941</v>
      </c>
      <c r="C1457" s="25" t="n">
        <f aca="false">VLOOKUP(B1457,[1]Planilha8!$X$4:$Y$6629,2,0)</f>
        <v>2038499</v>
      </c>
      <c r="D1457" s="26" t="s">
        <v>405</v>
      </c>
      <c r="E1457" s="26" t="str">
        <f aca="false">VLOOKUP(B1457,[1]Planilha8!$X$4:$Z$6629,3,0)</f>
        <v>APOIO AO DIAGNÓSTICO</v>
      </c>
      <c r="F1457" s="26" t="str">
        <f aca="false">VLOOKUP(B1457,[1]Planilha8!$X$4:$AD$6629,7,0)</f>
        <v>REGULAR</v>
      </c>
      <c r="G1457" s="27" t="n">
        <v>41087</v>
      </c>
      <c r="H1457" s="28" t="n">
        <v>98</v>
      </c>
      <c r="I1457" s="29" t="s">
        <v>23</v>
      </c>
      <c r="J1457" s="70" t="s">
        <v>406</v>
      </c>
      <c r="K1457" s="71" t="n">
        <v>2074</v>
      </c>
      <c r="L1457" s="79" t="n">
        <v>2012001246</v>
      </c>
      <c r="M1457" s="73" t="n">
        <v>43465</v>
      </c>
      <c r="N1457" s="74" t="n">
        <v>95.8766666666667</v>
      </c>
      <c r="O1457" s="75" t="n">
        <v>0.5</v>
      </c>
      <c r="P1457" s="76" t="n">
        <v>0.0416666666666667</v>
      </c>
      <c r="Q1457" s="77" t="n">
        <v>0</v>
      </c>
      <c r="R1457" s="78" t="n">
        <v>95.8766666666667</v>
      </c>
      <c r="S1457" s="39" t="n">
        <v>2.12333333333333</v>
      </c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MG1457" s="0"/>
      <c r="AMH1457" s="0"/>
      <c r="AMI1457" s="0"/>
      <c r="AMJ1457" s="0"/>
    </row>
    <row r="1458" s="4" customFormat="true" ht="37.5" hidden="false" customHeight="true" outlineLevel="0" collapsed="false">
      <c r="A1458" s="23" t="s">
        <v>401</v>
      </c>
      <c r="B1458" s="23" t="n">
        <v>5127</v>
      </c>
      <c r="C1458" s="25" t="n">
        <f aca="false">VLOOKUP(B1458,[1]Planilha8!$X$4:$Y$6629,2,0)</f>
        <v>2038500</v>
      </c>
      <c r="D1458" s="26" t="s">
        <v>407</v>
      </c>
      <c r="E1458" s="26" t="str">
        <f aca="false">VLOOKUP(B1458,[1]Planilha8!$X$4:$Z$6629,3,0)</f>
        <v>CENTRO CIRÚRGICO</v>
      </c>
      <c r="F1458" s="26" t="str">
        <f aca="false">VLOOKUP(B1458,[1]Planilha8!$X$4:$AD$6629,7,0)</f>
        <v>REGULAR</v>
      </c>
      <c r="G1458" s="27" t="n">
        <v>41094</v>
      </c>
      <c r="H1458" s="28" t="n">
        <v>24.9</v>
      </c>
      <c r="I1458" s="29" t="s">
        <v>23</v>
      </c>
      <c r="J1458" s="70" t="s">
        <v>408</v>
      </c>
      <c r="K1458" s="71" t="n">
        <v>40902</v>
      </c>
      <c r="L1458" s="79" t="n">
        <v>2012001193</v>
      </c>
      <c r="M1458" s="73" t="n">
        <v>43465</v>
      </c>
      <c r="N1458" s="74" t="n">
        <v>23.323</v>
      </c>
      <c r="O1458" s="75" t="n">
        <v>1</v>
      </c>
      <c r="P1458" s="76" t="n">
        <v>0.0833333333333333</v>
      </c>
      <c r="Q1458" s="77" t="n">
        <v>0</v>
      </c>
      <c r="R1458" s="78" t="n">
        <v>23.323</v>
      </c>
      <c r="S1458" s="39" t="n">
        <v>1.57699999999999</v>
      </c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MG1458" s="0"/>
      <c r="AMH1458" s="0"/>
      <c r="AMI1458" s="0"/>
      <c r="AMJ1458" s="0"/>
    </row>
    <row r="1459" s="4" customFormat="true" ht="37.5" hidden="false" customHeight="true" outlineLevel="0" collapsed="false">
      <c r="A1459" s="23" t="s">
        <v>401</v>
      </c>
      <c r="B1459" s="23" t="n">
        <v>5128</v>
      </c>
      <c r="C1459" s="25" t="n">
        <f aca="false">VLOOKUP(B1459,[1]Planilha8!$X$4:$Y$6629,2,0)</f>
        <v>2038501</v>
      </c>
      <c r="D1459" s="26" t="s">
        <v>407</v>
      </c>
      <c r="E1459" s="26" t="str">
        <f aca="false">VLOOKUP(B1459,[1]Planilha8!$X$4:$Z$6629,3,0)</f>
        <v>ALMOXARIFADO</v>
      </c>
      <c r="F1459" s="26" t="str">
        <f aca="false">VLOOKUP(B1459,[1]Planilha8!$X$4:$AD$6629,7,0)</f>
        <v>REGULAR</v>
      </c>
      <c r="G1459" s="27" t="n">
        <v>41094</v>
      </c>
      <c r="H1459" s="28" t="n">
        <v>24.9</v>
      </c>
      <c r="I1459" s="29" t="s">
        <v>23</v>
      </c>
      <c r="J1459" s="70" t="s">
        <v>408</v>
      </c>
      <c r="K1459" s="71" t="n">
        <v>40902</v>
      </c>
      <c r="L1459" s="79" t="n">
        <v>2012001193</v>
      </c>
      <c r="M1459" s="73" t="n">
        <v>43465</v>
      </c>
      <c r="N1459" s="74" t="n">
        <v>23.323</v>
      </c>
      <c r="O1459" s="75" t="n">
        <v>1</v>
      </c>
      <c r="P1459" s="76" t="n">
        <v>0.0833333333333333</v>
      </c>
      <c r="Q1459" s="77" t="n">
        <v>0</v>
      </c>
      <c r="R1459" s="78" t="n">
        <v>23.323</v>
      </c>
      <c r="S1459" s="39" t="n">
        <v>1.57699999999999</v>
      </c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MG1459" s="0"/>
      <c r="AMH1459" s="0"/>
      <c r="AMI1459" s="0"/>
      <c r="AMJ1459" s="0"/>
    </row>
    <row r="1460" s="4" customFormat="true" ht="37.5" hidden="false" customHeight="true" outlineLevel="0" collapsed="false">
      <c r="A1460" s="23" t="s">
        <v>401</v>
      </c>
      <c r="B1460" s="23" t="n">
        <v>5129</v>
      </c>
      <c r="C1460" s="25" t="n">
        <f aca="false">VLOOKUP(B1460,[1]Planilha8!$X$4:$Y$6629,2,0)</f>
        <v>2038502</v>
      </c>
      <c r="D1460" s="26" t="s">
        <v>407</v>
      </c>
      <c r="E1460" s="26" t="str">
        <f aca="false">VLOOKUP(B1460,[1]Planilha8!$X$4:$Z$6629,3,0)</f>
        <v>ESTRAGADO</v>
      </c>
      <c r="F1460" s="26" t="str">
        <f aca="false">VLOOKUP(B1460,[1]Planilha8!$X$4:$AD$6629,7,0)</f>
        <v>RUIM</v>
      </c>
      <c r="G1460" s="27" t="n">
        <v>41094</v>
      </c>
      <c r="H1460" s="28" t="n">
        <v>24.9</v>
      </c>
      <c r="I1460" s="29" t="s">
        <v>23</v>
      </c>
      <c r="J1460" s="70" t="s">
        <v>408</v>
      </c>
      <c r="K1460" s="71" t="n">
        <v>40902</v>
      </c>
      <c r="L1460" s="79" t="n">
        <v>2012001193</v>
      </c>
      <c r="M1460" s="73" t="n">
        <v>43465</v>
      </c>
      <c r="N1460" s="74" t="n">
        <v>23.323</v>
      </c>
      <c r="O1460" s="75" t="n">
        <v>1</v>
      </c>
      <c r="P1460" s="76" t="n">
        <v>0.0833333333333333</v>
      </c>
      <c r="Q1460" s="77" t="n">
        <v>0</v>
      </c>
      <c r="R1460" s="78" t="n">
        <v>23.323</v>
      </c>
      <c r="S1460" s="39" t="n">
        <v>1.57699999999999</v>
      </c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MG1460" s="0"/>
      <c r="AMH1460" s="0"/>
      <c r="AMI1460" s="0"/>
      <c r="AMJ1460" s="0"/>
    </row>
    <row r="1461" s="4" customFormat="true" ht="37.5" hidden="false" customHeight="true" outlineLevel="0" collapsed="false">
      <c r="A1461" s="23" t="s">
        <v>401</v>
      </c>
      <c r="B1461" s="23" t="n">
        <v>5130</v>
      </c>
      <c r="C1461" s="25" t="n">
        <f aca="false">VLOOKUP(B1461,[1]Planilha8!$X$4:$Y$6629,2,0)</f>
        <v>2038503</v>
      </c>
      <c r="D1461" s="26" t="s">
        <v>407</v>
      </c>
      <c r="E1461" s="26" t="str">
        <f aca="false">VLOOKUP(B1461,[1]Planilha8!$X$4:$Z$6629,3,0)</f>
        <v>ESTRAGADO</v>
      </c>
      <c r="F1461" s="26" t="str">
        <f aca="false">VLOOKUP(B1461,[1]Planilha8!$X$4:$AD$6629,7,0)</f>
        <v>RUIM</v>
      </c>
      <c r="G1461" s="27" t="n">
        <v>41094</v>
      </c>
      <c r="H1461" s="28" t="n">
        <v>24.9</v>
      </c>
      <c r="I1461" s="29" t="s">
        <v>23</v>
      </c>
      <c r="J1461" s="70" t="s">
        <v>408</v>
      </c>
      <c r="K1461" s="71" t="n">
        <v>40902</v>
      </c>
      <c r="L1461" s="79" t="n">
        <v>2012001193</v>
      </c>
      <c r="M1461" s="73" t="n">
        <v>43465</v>
      </c>
      <c r="N1461" s="74" t="n">
        <v>23.323</v>
      </c>
      <c r="O1461" s="75" t="n">
        <v>1</v>
      </c>
      <c r="P1461" s="76" t="n">
        <v>0.0833333333333333</v>
      </c>
      <c r="Q1461" s="77" t="n">
        <v>0</v>
      </c>
      <c r="R1461" s="78" t="n">
        <v>23.323</v>
      </c>
      <c r="S1461" s="39" t="n">
        <v>1.57699999999999</v>
      </c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MG1461" s="0"/>
      <c r="AMH1461" s="0"/>
      <c r="AMI1461" s="0"/>
      <c r="AMJ1461" s="0"/>
    </row>
    <row r="1462" s="4" customFormat="true" ht="37.5" hidden="false" customHeight="true" outlineLevel="0" collapsed="false">
      <c r="A1462" s="23" t="s">
        <v>401</v>
      </c>
      <c r="B1462" s="23" t="n">
        <v>5132</v>
      </c>
      <c r="C1462" s="25" t="n">
        <f aca="false">VLOOKUP(B1462,[1]Planilha8!$X$4:$Y$6629,2,0)</f>
        <v>2038504</v>
      </c>
      <c r="D1462" s="26" t="s">
        <v>407</v>
      </c>
      <c r="E1462" s="26" t="str">
        <f aca="false">VLOOKUP(B1462,[1]Planilha8!$X$4:$Z$6629,3,0)</f>
        <v>GALPÃO ALMOXARIFADO</v>
      </c>
      <c r="F1462" s="26" t="str">
        <f aca="false">VLOOKUP(B1462,[1]Planilha8!$X$4:$AD$6629,7,0)</f>
        <v>REGULAR</v>
      </c>
      <c r="G1462" s="27" t="n">
        <v>41094</v>
      </c>
      <c r="H1462" s="28" t="n">
        <v>24.9</v>
      </c>
      <c r="I1462" s="29" t="s">
        <v>23</v>
      </c>
      <c r="J1462" s="70" t="s">
        <v>408</v>
      </c>
      <c r="K1462" s="71" t="n">
        <v>40902</v>
      </c>
      <c r="L1462" s="79" t="n">
        <v>2012001193</v>
      </c>
      <c r="M1462" s="73" t="n">
        <v>43465</v>
      </c>
      <c r="N1462" s="74" t="n">
        <v>23.323</v>
      </c>
      <c r="O1462" s="75" t="n">
        <v>1</v>
      </c>
      <c r="P1462" s="76" t="n">
        <v>0.0833333333333333</v>
      </c>
      <c r="Q1462" s="77" t="n">
        <v>0</v>
      </c>
      <c r="R1462" s="78" t="n">
        <v>23.323</v>
      </c>
      <c r="S1462" s="39" t="n">
        <v>1.57699999999999</v>
      </c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MG1462" s="0"/>
      <c r="AMH1462" s="0"/>
      <c r="AMI1462" s="0"/>
      <c r="AMJ1462" s="0"/>
    </row>
    <row r="1463" s="4" customFormat="true" ht="37.5" hidden="false" customHeight="true" outlineLevel="0" collapsed="false">
      <c r="A1463" s="23" t="s">
        <v>401</v>
      </c>
      <c r="B1463" s="23" t="n">
        <v>5133</v>
      </c>
      <c r="C1463" s="25" t="n">
        <f aca="false">VLOOKUP(B1463,[1]Planilha8!$X$4:$Y$6629,2,0)</f>
        <v>2038505</v>
      </c>
      <c r="D1463" s="26" t="s">
        <v>407</v>
      </c>
      <c r="E1463" s="26" t="str">
        <f aca="false">VLOOKUP(B1463,[1]Planilha8!$X$4:$Z$6629,3,0)</f>
        <v>ENGENHARIA CLÍNICA</v>
      </c>
      <c r="F1463" s="26" t="str">
        <f aca="false">VLOOKUP(B1463,[1]Planilha8!$X$4:$AD$6629,7,0)</f>
        <v>REGULAR</v>
      </c>
      <c r="G1463" s="27" t="n">
        <v>41094</v>
      </c>
      <c r="H1463" s="28" t="n">
        <v>24.9</v>
      </c>
      <c r="I1463" s="29" t="s">
        <v>23</v>
      </c>
      <c r="J1463" s="70" t="s">
        <v>408</v>
      </c>
      <c r="K1463" s="71" t="n">
        <v>40902</v>
      </c>
      <c r="L1463" s="79" t="n">
        <v>2012001193</v>
      </c>
      <c r="M1463" s="73" t="n">
        <v>43465</v>
      </c>
      <c r="N1463" s="74" t="n">
        <v>23.323</v>
      </c>
      <c r="O1463" s="75" t="n">
        <v>1</v>
      </c>
      <c r="P1463" s="76" t="n">
        <v>0.0833333333333333</v>
      </c>
      <c r="Q1463" s="77" t="n">
        <v>0</v>
      </c>
      <c r="R1463" s="78" t="n">
        <v>23.323</v>
      </c>
      <c r="S1463" s="39" t="n">
        <v>1.57699999999999</v>
      </c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MG1463" s="0"/>
      <c r="AMH1463" s="0"/>
      <c r="AMI1463" s="0"/>
      <c r="AMJ1463" s="0"/>
    </row>
    <row r="1464" s="4" customFormat="true" ht="37.5" hidden="false" customHeight="true" outlineLevel="0" collapsed="false">
      <c r="A1464" s="23" t="s">
        <v>401</v>
      </c>
      <c r="B1464" s="23" t="n">
        <v>3873</v>
      </c>
      <c r="C1464" s="25" t="n">
        <f aca="false">VLOOKUP(B1464,[1]Planilha8!$X$4:$Y$6629,2,0)</f>
        <v>2038517</v>
      </c>
      <c r="D1464" s="26" t="s">
        <v>409</v>
      </c>
      <c r="E1464" s="26" t="str">
        <f aca="false">VLOOKUP(B1464,[1]Planilha8!$X$4:$Z$6629,3,0)</f>
        <v>AMBULATÓRO – RECEPÇÃO</v>
      </c>
      <c r="F1464" s="26" t="str">
        <f aca="false">VLOOKUP(B1464,[1]Planilha8!$X$4:$AD$6629,7,0)</f>
        <v>REGULAR</v>
      </c>
      <c r="G1464" s="27" t="n">
        <v>41102</v>
      </c>
      <c r="H1464" s="28" t="n">
        <v>198</v>
      </c>
      <c r="I1464" s="29" t="s">
        <v>23</v>
      </c>
      <c r="J1464" s="70" t="s">
        <v>31</v>
      </c>
      <c r="K1464" s="71" t="n">
        <v>71</v>
      </c>
      <c r="L1464" s="79" t="n">
        <v>2012001509</v>
      </c>
      <c r="M1464" s="73" t="n">
        <v>43465</v>
      </c>
      <c r="N1464" s="74" t="n">
        <v>185.46</v>
      </c>
      <c r="O1464" s="75" t="n">
        <v>1</v>
      </c>
      <c r="P1464" s="76" t="n">
        <v>0.0833333333333333</v>
      </c>
      <c r="Q1464" s="77" t="n">
        <v>0</v>
      </c>
      <c r="R1464" s="78" t="n">
        <v>185.46</v>
      </c>
      <c r="S1464" s="39" t="n">
        <v>12.5400000000001</v>
      </c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MG1464" s="0"/>
      <c r="AMH1464" s="0"/>
      <c r="AMI1464" s="0"/>
      <c r="AMJ1464" s="0"/>
    </row>
    <row r="1465" s="4" customFormat="true" ht="37.5" hidden="false" customHeight="true" outlineLevel="0" collapsed="false">
      <c r="A1465" s="23" t="s">
        <v>401</v>
      </c>
      <c r="B1465" s="23" t="n">
        <v>3874</v>
      </c>
      <c r="C1465" s="25" t="n">
        <f aca="false">VLOOKUP(B1465,[1]Planilha8!$X$4:$Y$6629,2,0)</f>
        <v>2038518</v>
      </c>
      <c r="D1465" s="26" t="s">
        <v>409</v>
      </c>
      <c r="E1465" s="26" t="str">
        <f aca="false">VLOOKUP(B1465,[1]Planilha8!$X$4:$Z$6629,3,0)</f>
        <v>GALPÃO ALMOXARIFADO</v>
      </c>
      <c r="F1465" s="26" t="str">
        <f aca="false">VLOOKUP(B1465,[1]Planilha8!$X$4:$AD$6629,7,0)</f>
        <v>REGULAR</v>
      </c>
      <c r="G1465" s="27" t="n">
        <v>41102</v>
      </c>
      <c r="H1465" s="28" t="n">
        <v>198</v>
      </c>
      <c r="I1465" s="29" t="s">
        <v>23</v>
      </c>
      <c r="J1465" s="70" t="s">
        <v>31</v>
      </c>
      <c r="K1465" s="71" t="n">
        <v>71</v>
      </c>
      <c r="L1465" s="79" t="n">
        <v>2012001509</v>
      </c>
      <c r="M1465" s="73" t="n">
        <v>43465</v>
      </c>
      <c r="N1465" s="74" t="n">
        <v>185.46</v>
      </c>
      <c r="O1465" s="75" t="n">
        <v>1</v>
      </c>
      <c r="P1465" s="76" t="n">
        <v>0.0833333333333333</v>
      </c>
      <c r="Q1465" s="77" t="n">
        <v>0</v>
      </c>
      <c r="R1465" s="78" t="n">
        <v>185.46</v>
      </c>
      <c r="S1465" s="39" t="n">
        <v>12.5400000000001</v>
      </c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MG1465" s="0"/>
      <c r="AMH1465" s="0"/>
      <c r="AMI1465" s="0"/>
      <c r="AMJ1465" s="0"/>
    </row>
    <row r="1466" s="4" customFormat="true" ht="37.5" hidden="false" customHeight="true" outlineLevel="0" collapsed="false">
      <c r="A1466" s="23" t="s">
        <v>401</v>
      </c>
      <c r="B1466" s="23" t="n">
        <v>5150</v>
      </c>
      <c r="C1466" s="25" t="n">
        <f aca="false">VLOOKUP(B1466,[1]Planilha8!$X$4:$Y$6629,2,0)</f>
        <v>2038528</v>
      </c>
      <c r="D1466" s="26" t="s">
        <v>410</v>
      </c>
      <c r="E1466" s="26" t="str">
        <f aca="false">VLOOKUP(B1466,[1]Planilha8!$X$4:$Z$6629,3,0)</f>
        <v>ADMINISTRAÇÃO - SEDE - ALMOXARIFADO</v>
      </c>
      <c r="F1466" s="26" t="str">
        <f aca="false">VLOOKUP(B1466,[1]Planilha8!$X$4:$AD$6629,7,0)</f>
        <v>RUIM</v>
      </c>
      <c r="G1466" s="27" t="n">
        <v>41107</v>
      </c>
      <c r="H1466" s="28" t="n">
        <v>740</v>
      </c>
      <c r="I1466" s="29" t="s">
        <v>23</v>
      </c>
      <c r="J1466" s="70" t="s">
        <v>411</v>
      </c>
      <c r="K1466" s="71" t="n">
        <v>8560</v>
      </c>
      <c r="L1466" s="72" t="n">
        <v>2012001497</v>
      </c>
      <c r="M1466" s="73" t="n">
        <v>43465</v>
      </c>
      <c r="N1466" s="74" t="n">
        <v>398.053062678062</v>
      </c>
      <c r="O1466" s="75" t="n">
        <v>0.2</v>
      </c>
      <c r="P1466" s="76" t="n">
        <v>0.0166666666666667</v>
      </c>
      <c r="Q1466" s="77" t="n">
        <v>12.3333333333333</v>
      </c>
      <c r="R1466" s="78" t="n">
        <v>410.386396011395</v>
      </c>
      <c r="S1466" s="39" t="n">
        <v>329.613603988605</v>
      </c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MG1466" s="0"/>
      <c r="AMH1466" s="0"/>
      <c r="AMI1466" s="0"/>
      <c r="AMJ1466" s="0"/>
    </row>
    <row r="1467" s="4" customFormat="true" ht="37.5" hidden="false" customHeight="true" outlineLevel="0" collapsed="false">
      <c r="A1467" s="23" t="s">
        <v>401</v>
      </c>
      <c r="B1467" s="23" t="n">
        <v>5151</v>
      </c>
      <c r="C1467" s="25" t="n">
        <f aca="false">VLOOKUP(B1467,[1]Planilha8!$X$4:$Y$6629,2,0)</f>
        <v>2038531</v>
      </c>
      <c r="D1467" s="26" t="s">
        <v>412</v>
      </c>
      <c r="E1467" s="26" t="str">
        <f aca="false">VLOOKUP(B1467,[1]Planilha8!$X$4:$Z$6629,3,0)</f>
        <v>CENTRO CIRÚRGICO</v>
      </c>
      <c r="F1467" s="26" t="str">
        <f aca="false">VLOOKUP(B1467,[1]Planilha8!$X$4:$AD$6629,7,0)</f>
        <v>REGULAR</v>
      </c>
      <c r="G1467" s="27" t="n">
        <v>41110</v>
      </c>
      <c r="H1467" s="28" t="n">
        <v>377</v>
      </c>
      <c r="I1467" s="29" t="s">
        <v>23</v>
      </c>
      <c r="J1467" s="70" t="s">
        <v>48</v>
      </c>
      <c r="K1467" s="71" t="n">
        <v>33813</v>
      </c>
      <c r="L1467" s="72" t="n">
        <v>2012001673</v>
      </c>
      <c r="M1467" s="73" t="n">
        <v>43465</v>
      </c>
      <c r="N1467" s="74" t="n">
        <v>202.590509259259</v>
      </c>
      <c r="O1467" s="75" t="n">
        <v>0.2</v>
      </c>
      <c r="P1467" s="76" t="n">
        <v>0.0166666666666667</v>
      </c>
      <c r="Q1467" s="77" t="n">
        <v>6.28333333333333</v>
      </c>
      <c r="R1467" s="78" t="n">
        <v>208.873842592593</v>
      </c>
      <c r="S1467" s="39" t="n">
        <v>168.126157407407</v>
      </c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MG1467" s="0"/>
      <c r="AMH1467" s="0"/>
      <c r="AMI1467" s="0"/>
      <c r="AMJ1467" s="0"/>
    </row>
    <row r="1468" s="4" customFormat="true" ht="37.5" hidden="false" customHeight="true" outlineLevel="0" collapsed="false">
      <c r="A1468" s="23" t="s">
        <v>401</v>
      </c>
      <c r="B1468" s="23" t="n">
        <v>5152</v>
      </c>
      <c r="C1468" s="25" t="n">
        <f aca="false">VLOOKUP(B1468,[1]Planilha8!$X$4:$Y$6629,2,0)</f>
        <v>2038532</v>
      </c>
      <c r="D1468" s="26" t="s">
        <v>413</v>
      </c>
      <c r="E1468" s="26" t="str">
        <f aca="false">VLOOKUP(B1468,[1]Planilha8!$X$4:$Z$6629,3,0)</f>
        <v>GERÊNCIA DE PESSOAL - HGG</v>
      </c>
      <c r="F1468" s="26" t="str">
        <f aca="false">VLOOKUP(B1468,[1]Planilha8!$X$4:$AD$6629,7,0)</f>
        <v>RUIM</v>
      </c>
      <c r="G1468" s="27" t="n">
        <v>41110</v>
      </c>
      <c r="H1468" s="28" t="n">
        <v>381</v>
      </c>
      <c r="I1468" s="29" t="s">
        <v>23</v>
      </c>
      <c r="J1468" s="70" t="s">
        <v>48</v>
      </c>
      <c r="K1468" s="71" t="n">
        <v>33813</v>
      </c>
      <c r="L1468" s="72" t="n">
        <v>2012001673</v>
      </c>
      <c r="M1468" s="73" t="n">
        <v>43465</v>
      </c>
      <c r="N1468" s="74" t="n">
        <v>357.140010683761</v>
      </c>
      <c r="O1468" s="75" t="n">
        <v>1</v>
      </c>
      <c r="P1468" s="76" t="n">
        <v>0.0833333333333333</v>
      </c>
      <c r="Q1468" s="77" t="n">
        <v>0</v>
      </c>
      <c r="R1468" s="78" t="n">
        <v>357.140010683761</v>
      </c>
      <c r="S1468" s="39" t="n">
        <v>23.8599893162394</v>
      </c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MG1468" s="0"/>
      <c r="AMH1468" s="0"/>
      <c r="AMI1468" s="0"/>
      <c r="AMJ1468" s="0"/>
    </row>
    <row r="1469" s="4" customFormat="true" ht="37.5" hidden="false" customHeight="true" outlineLevel="0" collapsed="false">
      <c r="A1469" s="23" t="s">
        <v>401</v>
      </c>
      <c r="B1469" s="23" t="n">
        <v>5212</v>
      </c>
      <c r="C1469" s="25" t="n">
        <f aca="false">VLOOKUP(B1469,[1]Planilha8!$X$4:$Y$6629,2,0)</f>
        <v>2038533</v>
      </c>
      <c r="D1469" s="26" t="s">
        <v>414</v>
      </c>
      <c r="E1469" s="26" t="str">
        <f aca="false">VLOOKUP(B1469,[1]Planilha8!$X$4:$Z$6629,3,0)</f>
        <v>HEMODIALISE / DIÁLISE</v>
      </c>
      <c r="F1469" s="26" t="str">
        <f aca="false">VLOOKUP(B1469,[1]Planilha8!$X$4:$AD$6629,7,0)</f>
        <v>REGULAR</v>
      </c>
      <c r="G1469" s="27" t="n">
        <v>41113</v>
      </c>
      <c r="H1469" s="28" t="n">
        <v>1930</v>
      </c>
      <c r="I1469" s="29" t="s">
        <v>23</v>
      </c>
      <c r="J1469" s="70" t="s">
        <v>415</v>
      </c>
      <c r="K1469" s="71" t="s">
        <v>416</v>
      </c>
      <c r="L1469" s="72" t="n">
        <v>2012001499</v>
      </c>
      <c r="M1469" s="73" t="n">
        <v>43465</v>
      </c>
      <c r="N1469" s="74" t="n">
        <v>983.028454415954</v>
      </c>
      <c r="O1469" s="75" t="n">
        <v>0.17</v>
      </c>
      <c r="P1469" s="76" t="n">
        <v>0.0141666666666667</v>
      </c>
      <c r="Q1469" s="77" t="n">
        <v>27.3416666666667</v>
      </c>
      <c r="R1469" s="78" t="n">
        <v>1010.37012108262</v>
      </c>
      <c r="S1469" s="39" t="n">
        <v>919.629878917379</v>
      </c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MG1469" s="0"/>
      <c r="AMH1469" s="0"/>
      <c r="AMI1469" s="0"/>
      <c r="AMJ1469" s="0"/>
    </row>
    <row r="1470" s="4" customFormat="true" ht="37.5" hidden="false" customHeight="true" outlineLevel="0" collapsed="false">
      <c r="A1470" s="23" t="s">
        <v>401</v>
      </c>
      <c r="B1470" s="23" t="n">
        <v>5213</v>
      </c>
      <c r="C1470" s="25" t="n">
        <f aca="false">VLOOKUP(B1470,[1]Planilha8!$X$4:$Y$6629,2,0)</f>
        <v>2038534</v>
      </c>
      <c r="D1470" s="26" t="s">
        <v>417</v>
      </c>
      <c r="E1470" s="26" t="str">
        <f aca="false">VLOOKUP(B1470,[1]Planilha8!$X$4:$Z$6629,3,0)</f>
        <v>ENGENHARIA CLÍNICA</v>
      </c>
      <c r="F1470" s="26" t="str">
        <f aca="false">VLOOKUP(B1470,[1]Planilha8!$X$4:$AD$6629,7,0)</f>
        <v>REGULAR</v>
      </c>
      <c r="G1470" s="27" t="n">
        <v>41114</v>
      </c>
      <c r="H1470" s="28" t="n">
        <v>51.65</v>
      </c>
      <c r="I1470" s="29" t="s">
        <v>23</v>
      </c>
      <c r="J1470" s="70" t="s">
        <v>418</v>
      </c>
      <c r="K1470" s="71" t="n">
        <v>3753</v>
      </c>
      <c r="L1470" s="79" t="n">
        <v>2012001716</v>
      </c>
      <c r="M1470" s="73" t="n">
        <v>43465</v>
      </c>
      <c r="N1470" s="74" t="n">
        <v>50.5309166666667</v>
      </c>
      <c r="O1470" s="75" t="n">
        <v>0.5</v>
      </c>
      <c r="P1470" s="76" t="n">
        <v>0.0416666666666667</v>
      </c>
      <c r="Q1470" s="77" t="n">
        <v>0</v>
      </c>
      <c r="R1470" s="78" t="n">
        <v>50.5309166666667</v>
      </c>
      <c r="S1470" s="39" t="n">
        <v>1.11908333333334</v>
      </c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MG1470" s="0"/>
      <c r="AMH1470" s="0"/>
      <c r="AMI1470" s="0"/>
      <c r="AMJ1470" s="0"/>
    </row>
    <row r="1471" s="4" customFormat="true" ht="37.5" hidden="false" customHeight="true" outlineLevel="0" collapsed="false">
      <c r="A1471" s="23" t="s">
        <v>401</v>
      </c>
      <c r="B1471" s="23" t="n">
        <v>5214</v>
      </c>
      <c r="C1471" s="25" t="n">
        <f aca="false">VLOOKUP(B1471,[1]Planilha8!$X$4:$Y$6629,2,0)</f>
        <v>2038535</v>
      </c>
      <c r="D1471" s="26" t="s">
        <v>419</v>
      </c>
      <c r="E1471" s="26" t="str">
        <f aca="false">VLOOKUP(B1471,[1]Planilha8!$X$4:$Z$6629,3,0)</f>
        <v>ENGENHARIA CLÍNICA</v>
      </c>
      <c r="F1471" s="26" t="str">
        <f aca="false">VLOOKUP(B1471,[1]Planilha8!$X$4:$AD$6629,7,0)</f>
        <v>REGULAR</v>
      </c>
      <c r="G1471" s="27" t="n">
        <v>41114</v>
      </c>
      <c r="H1471" s="28" t="n">
        <v>89</v>
      </c>
      <c r="I1471" s="29" t="s">
        <v>23</v>
      </c>
      <c r="J1471" s="70" t="s">
        <v>418</v>
      </c>
      <c r="K1471" s="71" t="n">
        <v>3753</v>
      </c>
      <c r="L1471" s="79" t="n">
        <v>2012001716</v>
      </c>
      <c r="M1471" s="73" t="n">
        <v>43465</v>
      </c>
      <c r="N1471" s="74" t="n">
        <v>87.0716666666666</v>
      </c>
      <c r="O1471" s="75" t="n">
        <v>0.5</v>
      </c>
      <c r="P1471" s="76" t="n">
        <v>0.0416666666666667</v>
      </c>
      <c r="Q1471" s="77" t="n">
        <v>0</v>
      </c>
      <c r="R1471" s="78" t="n">
        <v>87.0716666666666</v>
      </c>
      <c r="S1471" s="39" t="n">
        <v>1.92833333333338</v>
      </c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MG1471" s="0"/>
      <c r="AMH1471" s="0"/>
      <c r="AMI1471" s="0"/>
      <c r="AMJ1471" s="0"/>
    </row>
    <row r="1472" s="4" customFormat="true" ht="37.5" hidden="false" customHeight="true" outlineLevel="0" collapsed="false">
      <c r="A1472" s="23" t="s">
        <v>401</v>
      </c>
      <c r="B1472" s="23" t="n">
        <v>5157</v>
      </c>
      <c r="C1472" s="25" t="n">
        <f aca="false">VLOOKUP(B1472,[1]Planilha8!$X$4:$Y$6629,2,0)</f>
        <v>2038584</v>
      </c>
      <c r="D1472" s="26" t="s">
        <v>420</v>
      </c>
      <c r="E1472" s="26" t="str">
        <f aca="false">VLOOKUP(B1472,[1]Planilha8!$X$4:$Z$6629,3,0)</f>
        <v>UNIDADE DE TERAPIA INTENSIVA</v>
      </c>
      <c r="F1472" s="26" t="str">
        <f aca="false">VLOOKUP(B1472,[1]Planilha8!$X$4:$AD$6629,7,0)</f>
        <v>REGULAR</v>
      </c>
      <c r="G1472" s="27" t="n">
        <v>41122</v>
      </c>
      <c r="H1472" s="28" t="n">
        <v>91.14</v>
      </c>
      <c r="I1472" s="29" t="s">
        <v>23</v>
      </c>
      <c r="J1472" s="70" t="s">
        <v>24</v>
      </c>
      <c r="K1472" s="71" t="n">
        <v>2721</v>
      </c>
      <c r="L1472" s="79" t="n">
        <v>2012001025</v>
      </c>
      <c r="M1472" s="73" t="n">
        <v>43465</v>
      </c>
      <c r="N1472" s="74" t="n">
        <v>85.3678</v>
      </c>
      <c r="O1472" s="75" t="n">
        <v>1</v>
      </c>
      <c r="P1472" s="76" t="n">
        <v>0.0833333333333333</v>
      </c>
      <c r="Q1472" s="77" t="n">
        <v>0</v>
      </c>
      <c r="R1472" s="78" t="n">
        <v>85.3678</v>
      </c>
      <c r="S1472" s="39" t="n">
        <v>5.77220000000003</v>
      </c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MG1472" s="0"/>
      <c r="AMH1472" s="0"/>
      <c r="AMI1472" s="0"/>
      <c r="AMJ1472" s="0"/>
    </row>
    <row r="1473" s="4" customFormat="true" ht="37.5" hidden="false" customHeight="true" outlineLevel="0" collapsed="false">
      <c r="A1473" s="23" t="s">
        <v>401</v>
      </c>
      <c r="B1473" s="23" t="n">
        <v>5158</v>
      </c>
      <c r="C1473" s="25" t="n">
        <f aca="false">VLOOKUP(B1473,[1]Planilha8!$X$4:$Y$6629,2,0)</f>
        <v>2038585</v>
      </c>
      <c r="D1473" s="26" t="s">
        <v>420</v>
      </c>
      <c r="E1473" s="26" t="str">
        <f aca="false">VLOOKUP(B1473,[1]Planilha8!$X$4:$Z$6629,3,0)</f>
        <v>UNIDADE DE TERAPIA INTENSIVA</v>
      </c>
      <c r="F1473" s="26" t="str">
        <f aca="false">VLOOKUP(B1473,[1]Planilha8!$X$4:$AD$6629,7,0)</f>
        <v>REGULAR</v>
      </c>
      <c r="G1473" s="27" t="n">
        <v>41122</v>
      </c>
      <c r="H1473" s="28" t="n">
        <v>91.14</v>
      </c>
      <c r="I1473" s="29" t="s">
        <v>23</v>
      </c>
      <c r="J1473" s="70" t="s">
        <v>24</v>
      </c>
      <c r="K1473" s="71" t="n">
        <v>2721</v>
      </c>
      <c r="L1473" s="79" t="n">
        <v>2012001025</v>
      </c>
      <c r="M1473" s="73" t="n">
        <v>43465</v>
      </c>
      <c r="N1473" s="74" t="n">
        <v>85.3678</v>
      </c>
      <c r="O1473" s="75" t="n">
        <v>1</v>
      </c>
      <c r="P1473" s="76" t="n">
        <v>0.0833333333333333</v>
      </c>
      <c r="Q1473" s="77" t="n">
        <v>0</v>
      </c>
      <c r="R1473" s="78" t="n">
        <v>85.3678</v>
      </c>
      <c r="S1473" s="39" t="n">
        <v>5.77220000000003</v>
      </c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MG1473" s="0"/>
      <c r="AMH1473" s="0"/>
      <c r="AMI1473" s="0"/>
      <c r="AMJ1473" s="0"/>
    </row>
    <row r="1474" s="4" customFormat="true" ht="37.5" hidden="false" customHeight="true" outlineLevel="0" collapsed="false">
      <c r="A1474" s="23" t="s">
        <v>401</v>
      </c>
      <c r="B1474" s="23" t="n">
        <v>5159</v>
      </c>
      <c r="C1474" s="25" t="n">
        <f aca="false">VLOOKUP(B1474,[1]Planilha8!$X$4:$Y$6629,2,0)</f>
        <v>2038586</v>
      </c>
      <c r="D1474" s="26" t="s">
        <v>420</v>
      </c>
      <c r="E1474" s="26" t="str">
        <f aca="false">VLOOKUP(B1474,[1]Planilha8!$X$4:$Z$6629,3,0)</f>
        <v>CLINICA MEDICA</v>
      </c>
      <c r="F1474" s="26" t="str">
        <f aca="false">VLOOKUP(B1474,[1]Planilha8!$X$4:$AD$6629,7,0)</f>
        <v>REGULAR</v>
      </c>
      <c r="G1474" s="27" t="n">
        <v>41122</v>
      </c>
      <c r="H1474" s="28" t="n">
        <v>91.14</v>
      </c>
      <c r="I1474" s="29" t="s">
        <v>23</v>
      </c>
      <c r="J1474" s="70" t="s">
        <v>24</v>
      </c>
      <c r="K1474" s="71" t="n">
        <v>2721</v>
      </c>
      <c r="L1474" s="79" t="n">
        <v>2012001025</v>
      </c>
      <c r="M1474" s="73" t="n">
        <v>43465</v>
      </c>
      <c r="N1474" s="74" t="n">
        <v>85.3678</v>
      </c>
      <c r="O1474" s="75" t="n">
        <v>1</v>
      </c>
      <c r="P1474" s="76" t="n">
        <v>0.0833333333333333</v>
      </c>
      <c r="Q1474" s="77" t="n">
        <v>0</v>
      </c>
      <c r="R1474" s="78" t="n">
        <v>85.3678</v>
      </c>
      <c r="S1474" s="39" t="n">
        <v>5.77220000000003</v>
      </c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MG1474" s="0"/>
      <c r="AMH1474" s="0"/>
      <c r="AMI1474" s="0"/>
      <c r="AMJ1474" s="0"/>
    </row>
    <row r="1475" s="4" customFormat="true" ht="37.5" hidden="false" customHeight="true" outlineLevel="0" collapsed="false">
      <c r="A1475" s="23" t="s">
        <v>401</v>
      </c>
      <c r="B1475" s="23" t="n">
        <v>5160</v>
      </c>
      <c r="C1475" s="25" t="n">
        <f aca="false">VLOOKUP(B1475,[1]Planilha8!$X$4:$Y$6629,2,0)</f>
        <v>2038587</v>
      </c>
      <c r="D1475" s="26" t="s">
        <v>420</v>
      </c>
      <c r="E1475" s="26" t="str">
        <f aca="false">VLOOKUP(B1475,[1]Planilha8!$X$4:$Z$6629,3,0)</f>
        <v>GALPÃO ALMOXARIFADO</v>
      </c>
      <c r="F1475" s="26" t="str">
        <f aca="false">VLOOKUP(B1475,[1]Planilha8!$X$4:$AD$6629,7,0)</f>
        <v>SUCATA</v>
      </c>
      <c r="G1475" s="27" t="n">
        <v>41122</v>
      </c>
      <c r="H1475" s="28" t="n">
        <v>91.14</v>
      </c>
      <c r="I1475" s="29" t="s">
        <v>23</v>
      </c>
      <c r="J1475" s="70" t="s">
        <v>24</v>
      </c>
      <c r="K1475" s="71" t="n">
        <v>2721</v>
      </c>
      <c r="L1475" s="79" t="n">
        <v>2012001025</v>
      </c>
      <c r="M1475" s="73" t="n">
        <v>43465</v>
      </c>
      <c r="N1475" s="74" t="n">
        <v>85.3678</v>
      </c>
      <c r="O1475" s="75" t="n">
        <v>1</v>
      </c>
      <c r="P1475" s="76" t="n">
        <v>0.0833333333333333</v>
      </c>
      <c r="Q1475" s="77" t="n">
        <v>0</v>
      </c>
      <c r="R1475" s="78" t="n">
        <v>85.3678</v>
      </c>
      <c r="S1475" s="39" t="n">
        <v>5.77220000000003</v>
      </c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MG1475" s="0"/>
      <c r="AMH1475" s="0"/>
      <c r="AMI1475" s="0"/>
      <c r="AMJ1475" s="0"/>
    </row>
    <row r="1476" s="4" customFormat="true" ht="37.5" hidden="false" customHeight="true" outlineLevel="0" collapsed="false">
      <c r="A1476" s="23" t="s">
        <v>401</v>
      </c>
      <c r="B1476" s="23" t="n">
        <v>5161</v>
      </c>
      <c r="C1476" s="25" t="n">
        <f aca="false">VLOOKUP(B1476,[1]Planilha8!$X$4:$Y$6629,2,0)</f>
        <v>2038588</v>
      </c>
      <c r="D1476" s="26" t="s">
        <v>420</v>
      </c>
      <c r="E1476" s="26" t="str">
        <f aca="false">VLOOKUP(B1476,[1]Planilha8!$X$4:$Z$6629,3,0)</f>
        <v>UNIDADE DE TERAPIA INTENSIVA</v>
      </c>
      <c r="F1476" s="26" t="str">
        <f aca="false">VLOOKUP(B1476,[1]Planilha8!$X$4:$AD$6629,7,0)</f>
        <v>REGULAR</v>
      </c>
      <c r="G1476" s="27" t="n">
        <v>41122</v>
      </c>
      <c r="H1476" s="28" t="n">
        <v>91.14</v>
      </c>
      <c r="I1476" s="29" t="s">
        <v>23</v>
      </c>
      <c r="J1476" s="70" t="s">
        <v>24</v>
      </c>
      <c r="K1476" s="71" t="n">
        <v>2721</v>
      </c>
      <c r="L1476" s="79" t="n">
        <v>2012001025</v>
      </c>
      <c r="M1476" s="73" t="n">
        <v>43465</v>
      </c>
      <c r="N1476" s="74" t="n">
        <v>85.3678</v>
      </c>
      <c r="O1476" s="75" t="n">
        <v>1</v>
      </c>
      <c r="P1476" s="76" t="n">
        <v>0.0833333333333333</v>
      </c>
      <c r="Q1476" s="77" t="n">
        <v>0</v>
      </c>
      <c r="R1476" s="78" t="n">
        <v>85.3678</v>
      </c>
      <c r="S1476" s="39" t="n">
        <v>5.77220000000003</v>
      </c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MG1476" s="0"/>
      <c r="AMH1476" s="0"/>
      <c r="AMI1476" s="0"/>
      <c r="AMJ1476" s="0"/>
    </row>
    <row r="1477" s="4" customFormat="true" ht="37.5" hidden="false" customHeight="true" outlineLevel="0" collapsed="false">
      <c r="A1477" s="23" t="s">
        <v>401</v>
      </c>
      <c r="B1477" s="23" t="n">
        <v>5162</v>
      </c>
      <c r="C1477" s="25" t="n">
        <f aca="false">VLOOKUP(B1477,[1]Planilha8!$X$4:$Y$6629,2,0)</f>
        <v>2038589</v>
      </c>
      <c r="D1477" s="26" t="s">
        <v>420</v>
      </c>
      <c r="E1477" s="26" t="str">
        <f aca="false">VLOOKUP(B1477,[1]Planilha8!$X$4:$Z$6629,3,0)</f>
        <v>UNIDADE DE TERAPIA INTENSIVA</v>
      </c>
      <c r="F1477" s="26" t="str">
        <f aca="false">VLOOKUP(B1477,[1]Planilha8!$X$4:$AD$6629,7,0)</f>
        <v>REGULAR</v>
      </c>
      <c r="G1477" s="27" t="n">
        <v>41122</v>
      </c>
      <c r="H1477" s="28" t="n">
        <v>91.14</v>
      </c>
      <c r="I1477" s="29" t="s">
        <v>23</v>
      </c>
      <c r="J1477" s="70" t="s">
        <v>24</v>
      </c>
      <c r="K1477" s="71" t="n">
        <v>2721</v>
      </c>
      <c r="L1477" s="79" t="n">
        <v>2012001025</v>
      </c>
      <c r="M1477" s="73" t="n">
        <v>43465</v>
      </c>
      <c r="N1477" s="74" t="n">
        <v>85.3678</v>
      </c>
      <c r="O1477" s="75" t="n">
        <v>1</v>
      </c>
      <c r="P1477" s="76" t="n">
        <v>0.0833333333333333</v>
      </c>
      <c r="Q1477" s="77" t="n">
        <v>0</v>
      </c>
      <c r="R1477" s="78" t="n">
        <v>85.3678</v>
      </c>
      <c r="S1477" s="39" t="n">
        <v>5.77220000000003</v>
      </c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MG1477" s="0"/>
      <c r="AMH1477" s="0"/>
      <c r="AMI1477" s="0"/>
      <c r="AMJ1477" s="0"/>
    </row>
    <row r="1478" s="4" customFormat="true" ht="37.5" hidden="false" customHeight="true" outlineLevel="0" collapsed="false">
      <c r="A1478" s="23" t="s">
        <v>401</v>
      </c>
      <c r="B1478" s="23" t="n">
        <v>5163</v>
      </c>
      <c r="C1478" s="25" t="n">
        <f aca="false">VLOOKUP(B1478,[1]Planilha8!$X$4:$Y$6629,2,0)</f>
        <v>2038590</v>
      </c>
      <c r="D1478" s="26" t="s">
        <v>420</v>
      </c>
      <c r="E1478" s="26" t="str">
        <f aca="false">VLOOKUP(B1478,[1]Planilha8!$X$4:$Z$6629,3,0)</f>
        <v>UNIDADE DE TERAPIA INTENSIVA</v>
      </c>
      <c r="F1478" s="26" t="str">
        <f aca="false">VLOOKUP(B1478,[1]Planilha8!$X$4:$AD$6629,7,0)</f>
        <v>REGULAR</v>
      </c>
      <c r="G1478" s="27" t="n">
        <v>41122</v>
      </c>
      <c r="H1478" s="28" t="n">
        <v>91.14</v>
      </c>
      <c r="I1478" s="29" t="s">
        <v>23</v>
      </c>
      <c r="J1478" s="70" t="s">
        <v>24</v>
      </c>
      <c r="K1478" s="71" t="n">
        <v>2721</v>
      </c>
      <c r="L1478" s="79" t="n">
        <v>2012001025</v>
      </c>
      <c r="M1478" s="73" t="n">
        <v>43465</v>
      </c>
      <c r="N1478" s="74" t="n">
        <v>85.3678</v>
      </c>
      <c r="O1478" s="75" t="n">
        <v>1</v>
      </c>
      <c r="P1478" s="76" t="n">
        <v>0.0833333333333333</v>
      </c>
      <c r="Q1478" s="77" t="n">
        <v>0</v>
      </c>
      <c r="R1478" s="78" t="n">
        <v>85.3678</v>
      </c>
      <c r="S1478" s="39" t="n">
        <v>5.77220000000003</v>
      </c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MG1478" s="0"/>
      <c r="AMH1478" s="0"/>
      <c r="AMI1478" s="0"/>
      <c r="AMJ1478" s="0"/>
    </row>
    <row r="1479" s="4" customFormat="true" ht="37.5" hidden="false" customHeight="true" outlineLevel="0" collapsed="false">
      <c r="A1479" s="23" t="s">
        <v>401</v>
      </c>
      <c r="B1479" s="23" t="n">
        <v>5164</v>
      </c>
      <c r="C1479" s="25" t="n">
        <f aca="false">VLOOKUP(B1479,[1]Planilha8!$X$4:$Y$6629,2,0)</f>
        <v>2038591</v>
      </c>
      <c r="D1479" s="26" t="s">
        <v>420</v>
      </c>
      <c r="E1479" s="26" t="str">
        <f aca="false">VLOOKUP(B1479,[1]Planilha8!$X$4:$Z$6629,3,0)</f>
        <v>UNIDADE DE TERAPIA INTENSIVA</v>
      </c>
      <c r="F1479" s="26" t="str">
        <f aca="false">VLOOKUP(B1479,[1]Planilha8!$X$4:$AD$6629,7,0)</f>
        <v>REGULAR</v>
      </c>
      <c r="G1479" s="27" t="n">
        <v>41122</v>
      </c>
      <c r="H1479" s="28" t="n">
        <v>91.14</v>
      </c>
      <c r="I1479" s="29" t="s">
        <v>23</v>
      </c>
      <c r="J1479" s="70" t="s">
        <v>24</v>
      </c>
      <c r="K1479" s="71" t="n">
        <v>2721</v>
      </c>
      <c r="L1479" s="79" t="n">
        <v>2012001025</v>
      </c>
      <c r="M1479" s="73" t="n">
        <v>43465</v>
      </c>
      <c r="N1479" s="74" t="n">
        <v>85.3678</v>
      </c>
      <c r="O1479" s="75" t="n">
        <v>1</v>
      </c>
      <c r="P1479" s="76" t="n">
        <v>0.0833333333333333</v>
      </c>
      <c r="Q1479" s="77" t="n">
        <v>0</v>
      </c>
      <c r="R1479" s="78" t="n">
        <v>85.3678</v>
      </c>
      <c r="S1479" s="39" t="n">
        <v>5.77220000000003</v>
      </c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MG1479" s="0"/>
      <c r="AMH1479" s="0"/>
      <c r="AMI1479" s="0"/>
      <c r="AMJ1479" s="0"/>
    </row>
    <row r="1480" s="4" customFormat="true" ht="37.5" hidden="false" customHeight="true" outlineLevel="0" collapsed="false">
      <c r="A1480" s="23" t="s">
        <v>401</v>
      </c>
      <c r="B1480" s="23" t="n">
        <v>5165</v>
      </c>
      <c r="C1480" s="25" t="n">
        <f aca="false">VLOOKUP(B1480,[1]Planilha8!$X$4:$Y$6629,2,0)</f>
        <v>2038592</v>
      </c>
      <c r="D1480" s="26" t="s">
        <v>420</v>
      </c>
      <c r="E1480" s="26" t="str">
        <f aca="false">VLOOKUP(B1480,[1]Planilha8!$X$4:$Z$6629,3,0)</f>
        <v>UNIDADE DE TERAPIA INTENSIVA</v>
      </c>
      <c r="F1480" s="26" t="str">
        <f aca="false">VLOOKUP(B1480,[1]Planilha8!$X$4:$AD$6629,7,0)</f>
        <v>REGULAR</v>
      </c>
      <c r="G1480" s="27" t="n">
        <v>41122</v>
      </c>
      <c r="H1480" s="28" t="n">
        <v>91.14</v>
      </c>
      <c r="I1480" s="29" t="s">
        <v>23</v>
      </c>
      <c r="J1480" s="70" t="s">
        <v>24</v>
      </c>
      <c r="K1480" s="71" t="n">
        <v>2721</v>
      </c>
      <c r="L1480" s="79" t="n">
        <v>2012001025</v>
      </c>
      <c r="M1480" s="73" t="n">
        <v>43465</v>
      </c>
      <c r="N1480" s="74" t="n">
        <v>85.3678</v>
      </c>
      <c r="O1480" s="75" t="n">
        <v>1</v>
      </c>
      <c r="P1480" s="76" t="n">
        <v>0.0833333333333333</v>
      </c>
      <c r="Q1480" s="77" t="n">
        <v>0</v>
      </c>
      <c r="R1480" s="78" t="n">
        <v>85.3678</v>
      </c>
      <c r="S1480" s="39" t="n">
        <v>5.77220000000003</v>
      </c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MG1480" s="0"/>
      <c r="AMH1480" s="0"/>
      <c r="AMI1480" s="0"/>
      <c r="AMJ1480" s="0"/>
    </row>
    <row r="1481" s="4" customFormat="true" ht="37.5" hidden="false" customHeight="true" outlineLevel="0" collapsed="false">
      <c r="A1481" s="23" t="s">
        <v>401</v>
      </c>
      <c r="B1481" s="23" t="n">
        <v>5166</v>
      </c>
      <c r="C1481" s="25" t="n">
        <f aca="false">VLOOKUP(B1481,[1]Planilha8!$X$4:$Y$6629,2,0)</f>
        <v>2038593</v>
      </c>
      <c r="D1481" s="26" t="s">
        <v>420</v>
      </c>
      <c r="E1481" s="26" t="str">
        <f aca="false">VLOOKUP(B1481,[1]Planilha8!$X$4:$Z$6629,3,0)</f>
        <v>GALPÃO ALMOXARIFADO</v>
      </c>
      <c r="F1481" s="26" t="str">
        <f aca="false">VLOOKUP(B1481,[1]Planilha8!$X$4:$AD$6629,7,0)</f>
        <v>SUCATA</v>
      </c>
      <c r="G1481" s="27" t="n">
        <v>41122</v>
      </c>
      <c r="H1481" s="28" t="n">
        <v>91.14</v>
      </c>
      <c r="I1481" s="29" t="s">
        <v>23</v>
      </c>
      <c r="J1481" s="70" t="s">
        <v>24</v>
      </c>
      <c r="K1481" s="71" t="n">
        <v>2721</v>
      </c>
      <c r="L1481" s="79" t="n">
        <v>2012001025</v>
      </c>
      <c r="M1481" s="73" t="n">
        <v>43465</v>
      </c>
      <c r="N1481" s="74" t="n">
        <v>85.3678</v>
      </c>
      <c r="O1481" s="75" t="n">
        <v>1</v>
      </c>
      <c r="P1481" s="76" t="n">
        <v>0.0833333333333333</v>
      </c>
      <c r="Q1481" s="77" t="n">
        <v>0</v>
      </c>
      <c r="R1481" s="78" t="n">
        <v>85.3678</v>
      </c>
      <c r="S1481" s="39" t="n">
        <v>5.77220000000003</v>
      </c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MG1481" s="0"/>
      <c r="AMH1481" s="0"/>
      <c r="AMI1481" s="0"/>
      <c r="AMJ1481" s="0"/>
    </row>
    <row r="1482" s="4" customFormat="true" ht="37.5" hidden="false" customHeight="true" outlineLevel="0" collapsed="false">
      <c r="A1482" s="23" t="s">
        <v>401</v>
      </c>
      <c r="B1482" s="23" t="n">
        <v>5167</v>
      </c>
      <c r="C1482" s="25" t="n">
        <f aca="false">VLOOKUP(B1482,[1]Planilha8!$X$4:$Y$6629,2,0)</f>
        <v>2038594</v>
      </c>
      <c r="D1482" s="26" t="s">
        <v>420</v>
      </c>
      <c r="E1482" s="26" t="str">
        <f aca="false">VLOOKUP(B1482,[1]Planilha8!$X$4:$Z$6629,3,0)</f>
        <v>CENTRO CIRÚRGICO</v>
      </c>
      <c r="F1482" s="26" t="str">
        <f aca="false">VLOOKUP(B1482,[1]Planilha8!$X$4:$AD$6629,7,0)</f>
        <v>REGULAR</v>
      </c>
      <c r="G1482" s="27" t="n">
        <v>41122</v>
      </c>
      <c r="H1482" s="28" t="n">
        <v>91.14</v>
      </c>
      <c r="I1482" s="29" t="s">
        <v>23</v>
      </c>
      <c r="J1482" s="70" t="s">
        <v>24</v>
      </c>
      <c r="K1482" s="71" t="n">
        <v>2721</v>
      </c>
      <c r="L1482" s="79" t="n">
        <v>2012001025</v>
      </c>
      <c r="M1482" s="73" t="n">
        <v>43465</v>
      </c>
      <c r="N1482" s="74" t="n">
        <v>85.3678</v>
      </c>
      <c r="O1482" s="75" t="n">
        <v>1</v>
      </c>
      <c r="P1482" s="76" t="n">
        <v>0.0833333333333333</v>
      </c>
      <c r="Q1482" s="77" t="n">
        <v>0</v>
      </c>
      <c r="R1482" s="78" t="n">
        <v>85.3678</v>
      </c>
      <c r="S1482" s="39" t="n">
        <v>5.77220000000003</v>
      </c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MG1482" s="0"/>
      <c r="AMH1482" s="0"/>
      <c r="AMI1482" s="0"/>
      <c r="AMJ1482" s="0"/>
    </row>
    <row r="1483" s="4" customFormat="true" ht="37.5" hidden="false" customHeight="true" outlineLevel="0" collapsed="false">
      <c r="A1483" s="23" t="s">
        <v>401</v>
      </c>
      <c r="B1483" s="23" t="n">
        <v>5168</v>
      </c>
      <c r="C1483" s="25" t="n">
        <f aca="false">VLOOKUP(B1483,[1]Planilha8!$X$4:$Y$6629,2,0)</f>
        <v>2038595</v>
      </c>
      <c r="D1483" s="26" t="s">
        <v>420</v>
      </c>
      <c r="E1483" s="26" t="str">
        <f aca="false">VLOOKUP(B1483,[1]Planilha8!$X$4:$Z$6629,3,0)</f>
        <v>CENTRO CIRÚRGICO</v>
      </c>
      <c r="F1483" s="26" t="str">
        <f aca="false">VLOOKUP(B1483,[1]Planilha8!$X$4:$AD$6629,7,0)</f>
        <v>REGULAR</v>
      </c>
      <c r="G1483" s="27" t="n">
        <v>41122</v>
      </c>
      <c r="H1483" s="28" t="n">
        <v>91.14</v>
      </c>
      <c r="I1483" s="29" t="s">
        <v>23</v>
      </c>
      <c r="J1483" s="70" t="s">
        <v>24</v>
      </c>
      <c r="K1483" s="71" t="n">
        <v>2721</v>
      </c>
      <c r="L1483" s="79" t="n">
        <v>2012001025</v>
      </c>
      <c r="M1483" s="73" t="n">
        <v>43465</v>
      </c>
      <c r="N1483" s="74" t="n">
        <v>85.3678</v>
      </c>
      <c r="O1483" s="75" t="n">
        <v>1</v>
      </c>
      <c r="P1483" s="76" t="n">
        <v>0.0833333333333333</v>
      </c>
      <c r="Q1483" s="77" t="n">
        <v>0</v>
      </c>
      <c r="R1483" s="78" t="n">
        <v>85.3678</v>
      </c>
      <c r="S1483" s="39" t="n">
        <v>5.77220000000003</v>
      </c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MG1483" s="0"/>
      <c r="AMH1483" s="0"/>
      <c r="AMI1483" s="0"/>
      <c r="AMJ1483" s="0"/>
    </row>
    <row r="1484" s="4" customFormat="true" ht="37.5" hidden="false" customHeight="true" outlineLevel="0" collapsed="false">
      <c r="A1484" s="23" t="s">
        <v>401</v>
      </c>
      <c r="B1484" s="23" t="n">
        <v>5169</v>
      </c>
      <c r="C1484" s="25" t="n">
        <f aca="false">VLOOKUP(B1484,[1]Planilha8!$X$4:$Y$6629,2,0)</f>
        <v>2038596</v>
      </c>
      <c r="D1484" s="26" t="s">
        <v>420</v>
      </c>
      <c r="E1484" s="26" t="str">
        <f aca="false">VLOOKUP(B1484,[1]Planilha8!$X$4:$Z$6629,3,0)</f>
        <v>GALPÃO ALMOXARIFADO</v>
      </c>
      <c r="F1484" s="26" t="str">
        <f aca="false">VLOOKUP(B1484,[1]Planilha8!$X$4:$AD$6629,7,0)</f>
        <v>SUCATA</v>
      </c>
      <c r="G1484" s="27" t="n">
        <v>41122</v>
      </c>
      <c r="H1484" s="28" t="n">
        <v>91.14</v>
      </c>
      <c r="I1484" s="29" t="s">
        <v>23</v>
      </c>
      <c r="J1484" s="70" t="s">
        <v>24</v>
      </c>
      <c r="K1484" s="71" t="n">
        <v>2721</v>
      </c>
      <c r="L1484" s="79" t="n">
        <v>2012001025</v>
      </c>
      <c r="M1484" s="73" t="n">
        <v>43465</v>
      </c>
      <c r="N1484" s="74" t="n">
        <v>85.3678</v>
      </c>
      <c r="O1484" s="75" t="n">
        <v>1</v>
      </c>
      <c r="P1484" s="76" t="n">
        <v>0.0833333333333333</v>
      </c>
      <c r="Q1484" s="77" t="n">
        <v>0</v>
      </c>
      <c r="R1484" s="78" t="n">
        <v>85.3678</v>
      </c>
      <c r="S1484" s="39" t="n">
        <v>5.77220000000003</v>
      </c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MG1484" s="0"/>
      <c r="AMH1484" s="0"/>
      <c r="AMI1484" s="0"/>
      <c r="AMJ1484" s="0"/>
    </row>
    <row r="1485" s="4" customFormat="true" ht="37.5" hidden="false" customHeight="true" outlineLevel="0" collapsed="false">
      <c r="A1485" s="23" t="s">
        <v>401</v>
      </c>
      <c r="B1485" s="23" t="n">
        <v>5170</v>
      </c>
      <c r="C1485" s="25" t="n">
        <f aca="false">VLOOKUP(B1485,[1]Planilha8!$X$4:$Y$6629,2,0)</f>
        <v>2038597</v>
      </c>
      <c r="D1485" s="26" t="s">
        <v>420</v>
      </c>
      <c r="E1485" s="26" t="str">
        <f aca="false">VLOOKUP(B1485,[1]Planilha8!$X$4:$Z$6629,3,0)</f>
        <v>CENTRO CIRÚRGICO</v>
      </c>
      <c r="F1485" s="26" t="str">
        <f aca="false">VLOOKUP(B1485,[1]Planilha8!$X$4:$AD$6629,7,0)</f>
        <v>REGULAR</v>
      </c>
      <c r="G1485" s="27" t="n">
        <v>41122</v>
      </c>
      <c r="H1485" s="28" t="n">
        <v>91.14</v>
      </c>
      <c r="I1485" s="29" t="s">
        <v>23</v>
      </c>
      <c r="J1485" s="70" t="s">
        <v>24</v>
      </c>
      <c r="K1485" s="71" t="n">
        <v>2721</v>
      </c>
      <c r="L1485" s="79" t="n">
        <v>2012001025</v>
      </c>
      <c r="M1485" s="73" t="n">
        <v>43465</v>
      </c>
      <c r="N1485" s="74" t="n">
        <v>85.3678</v>
      </c>
      <c r="O1485" s="75" t="n">
        <v>1</v>
      </c>
      <c r="P1485" s="76" t="n">
        <v>0.0833333333333333</v>
      </c>
      <c r="Q1485" s="77" t="n">
        <v>0</v>
      </c>
      <c r="R1485" s="78" t="n">
        <v>85.3678</v>
      </c>
      <c r="S1485" s="39" t="n">
        <v>5.77220000000003</v>
      </c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MG1485" s="0"/>
      <c r="AMH1485" s="0"/>
      <c r="AMI1485" s="0"/>
      <c r="AMJ1485" s="0"/>
    </row>
    <row r="1486" s="4" customFormat="true" ht="37.5" hidden="false" customHeight="true" outlineLevel="0" collapsed="false">
      <c r="A1486" s="23" t="s">
        <v>401</v>
      </c>
      <c r="B1486" s="23" t="n">
        <v>5171</v>
      </c>
      <c r="C1486" s="25" t="n">
        <f aca="false">VLOOKUP(B1486,[1]Planilha8!$X$4:$Y$6629,2,0)</f>
        <v>2038598</v>
      </c>
      <c r="D1486" s="26" t="s">
        <v>420</v>
      </c>
      <c r="E1486" s="26" t="str">
        <f aca="false">VLOOKUP(B1486,[1]Planilha8!$X$4:$Z$6629,3,0)</f>
        <v>CENTRO CIRÚRGICO</v>
      </c>
      <c r="F1486" s="26" t="str">
        <f aca="false">VLOOKUP(B1486,[1]Planilha8!$X$4:$AD$6629,7,0)</f>
        <v>REGULAR</v>
      </c>
      <c r="G1486" s="27" t="n">
        <v>41122</v>
      </c>
      <c r="H1486" s="28" t="n">
        <v>91.14</v>
      </c>
      <c r="I1486" s="29" t="s">
        <v>23</v>
      </c>
      <c r="J1486" s="70" t="s">
        <v>24</v>
      </c>
      <c r="K1486" s="71" t="n">
        <v>2721</v>
      </c>
      <c r="L1486" s="79" t="n">
        <v>2012001025</v>
      </c>
      <c r="M1486" s="73" t="n">
        <v>43465</v>
      </c>
      <c r="N1486" s="74" t="n">
        <v>85.3678</v>
      </c>
      <c r="O1486" s="75" t="n">
        <v>1</v>
      </c>
      <c r="P1486" s="76" t="n">
        <v>0.0833333333333333</v>
      </c>
      <c r="Q1486" s="77" t="n">
        <v>0</v>
      </c>
      <c r="R1486" s="78" t="n">
        <v>85.3678</v>
      </c>
      <c r="S1486" s="39" t="n">
        <v>5.77220000000003</v>
      </c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MG1486" s="0"/>
      <c r="AMH1486" s="0"/>
      <c r="AMI1486" s="0"/>
      <c r="AMJ1486" s="0"/>
    </row>
    <row r="1487" s="4" customFormat="true" ht="37.5" hidden="false" customHeight="true" outlineLevel="0" collapsed="false">
      <c r="A1487" s="23" t="s">
        <v>401</v>
      </c>
      <c r="B1487" s="23" t="n">
        <v>5172</v>
      </c>
      <c r="C1487" s="25" t="n">
        <f aca="false">VLOOKUP(B1487,[1]Planilha8!$X$4:$Y$6629,2,0)</f>
        <v>2038599</v>
      </c>
      <c r="D1487" s="26" t="s">
        <v>420</v>
      </c>
      <c r="E1487" s="26" t="str">
        <f aca="false">VLOOKUP(B1487,[1]Planilha8!$X$4:$Z$6629,3,0)</f>
        <v>SALA DE TRIAGEM MÉRICA – CHI</v>
      </c>
      <c r="F1487" s="26" t="str">
        <f aca="false">VLOOKUP(B1487,[1]Planilha8!$X$4:$AD$6629,7,0)</f>
        <v>REGULAR</v>
      </c>
      <c r="G1487" s="27" t="n">
        <v>41122</v>
      </c>
      <c r="H1487" s="28" t="n">
        <v>91.14</v>
      </c>
      <c r="I1487" s="29" t="s">
        <v>23</v>
      </c>
      <c r="J1487" s="70" t="s">
        <v>24</v>
      </c>
      <c r="K1487" s="71" t="n">
        <v>2721</v>
      </c>
      <c r="L1487" s="79" t="n">
        <v>2012001025</v>
      </c>
      <c r="M1487" s="73" t="n">
        <v>43465</v>
      </c>
      <c r="N1487" s="74" t="n">
        <v>85.3678</v>
      </c>
      <c r="O1487" s="75" t="n">
        <v>1</v>
      </c>
      <c r="P1487" s="76" t="n">
        <v>0.0833333333333333</v>
      </c>
      <c r="Q1487" s="77" t="n">
        <v>0</v>
      </c>
      <c r="R1487" s="78" t="n">
        <v>85.3678</v>
      </c>
      <c r="S1487" s="39" t="n">
        <v>5.77220000000003</v>
      </c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MG1487" s="0"/>
      <c r="AMH1487" s="0"/>
      <c r="AMI1487" s="0"/>
      <c r="AMJ1487" s="0"/>
    </row>
    <row r="1488" s="4" customFormat="true" ht="37.5" hidden="false" customHeight="true" outlineLevel="0" collapsed="false">
      <c r="A1488" s="23" t="s">
        <v>401</v>
      </c>
      <c r="B1488" s="23" t="n">
        <v>5173</v>
      </c>
      <c r="C1488" s="25" t="n">
        <f aca="false">VLOOKUP(B1488,[1]Planilha8!$X$4:$Y$6629,2,0)</f>
        <v>2038600</v>
      </c>
      <c r="D1488" s="26" t="s">
        <v>420</v>
      </c>
      <c r="E1488" s="26" t="str">
        <f aca="false">VLOOKUP(B1488,[1]Planilha8!$X$4:$Z$6629,3,0)</f>
        <v>CENTRO CIRÚRGICO</v>
      </c>
      <c r="F1488" s="26" t="str">
        <f aca="false">VLOOKUP(B1488,[1]Planilha8!$X$4:$AD$6629,7,0)</f>
        <v>REGULAR</v>
      </c>
      <c r="G1488" s="27" t="n">
        <v>41122</v>
      </c>
      <c r="H1488" s="28" t="n">
        <v>91.14</v>
      </c>
      <c r="I1488" s="29" t="s">
        <v>23</v>
      </c>
      <c r="J1488" s="70" t="s">
        <v>24</v>
      </c>
      <c r="K1488" s="71" t="n">
        <v>2721</v>
      </c>
      <c r="L1488" s="79" t="n">
        <v>2012001025</v>
      </c>
      <c r="M1488" s="73" t="n">
        <v>43465</v>
      </c>
      <c r="N1488" s="74" t="n">
        <v>85.3678</v>
      </c>
      <c r="O1488" s="75" t="n">
        <v>1</v>
      </c>
      <c r="P1488" s="76" t="n">
        <v>0.0833333333333333</v>
      </c>
      <c r="Q1488" s="77" t="n">
        <v>0</v>
      </c>
      <c r="R1488" s="78" t="n">
        <v>85.3678</v>
      </c>
      <c r="S1488" s="39" t="n">
        <v>5.77220000000003</v>
      </c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MG1488" s="0"/>
      <c r="AMH1488" s="0"/>
      <c r="AMI1488" s="0"/>
      <c r="AMJ1488" s="0"/>
    </row>
    <row r="1489" s="4" customFormat="true" ht="37.5" hidden="false" customHeight="true" outlineLevel="0" collapsed="false">
      <c r="A1489" s="23" t="s">
        <v>401</v>
      </c>
      <c r="B1489" s="23" t="n">
        <v>5174</v>
      </c>
      <c r="C1489" s="25" t="n">
        <f aca="false">VLOOKUP(B1489,[1]Planilha8!$X$4:$Y$6629,2,0)</f>
        <v>2038601</v>
      </c>
      <c r="D1489" s="26" t="s">
        <v>420</v>
      </c>
      <c r="E1489" s="26" t="str">
        <f aca="false">VLOOKUP(B1489,[1]Planilha8!$X$4:$Z$6629,3,0)</f>
        <v>GALPÃO ALMOXARIFADO</v>
      </c>
      <c r="F1489" s="26" t="str">
        <f aca="false">VLOOKUP(B1489,[1]Planilha8!$X$4:$AD$6629,7,0)</f>
        <v>SUCATA</v>
      </c>
      <c r="G1489" s="27" t="n">
        <v>41122</v>
      </c>
      <c r="H1489" s="28" t="n">
        <v>91.14</v>
      </c>
      <c r="I1489" s="29" t="s">
        <v>23</v>
      </c>
      <c r="J1489" s="70" t="s">
        <v>24</v>
      </c>
      <c r="K1489" s="71" t="n">
        <v>2721</v>
      </c>
      <c r="L1489" s="79" t="n">
        <v>2012001025</v>
      </c>
      <c r="M1489" s="73" t="n">
        <v>43465</v>
      </c>
      <c r="N1489" s="74" t="n">
        <v>85.3678</v>
      </c>
      <c r="O1489" s="75" t="n">
        <v>1</v>
      </c>
      <c r="P1489" s="76" t="n">
        <v>0.0833333333333333</v>
      </c>
      <c r="Q1489" s="77" t="n">
        <v>0</v>
      </c>
      <c r="R1489" s="78" t="n">
        <v>85.3678</v>
      </c>
      <c r="S1489" s="39" t="n">
        <v>5.77220000000003</v>
      </c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MG1489" s="0"/>
      <c r="AMH1489" s="0"/>
      <c r="AMI1489" s="0"/>
      <c r="AMJ1489" s="0"/>
    </row>
    <row r="1490" s="4" customFormat="true" ht="37.5" hidden="false" customHeight="true" outlineLevel="0" collapsed="false">
      <c r="A1490" s="23" t="s">
        <v>401</v>
      </c>
      <c r="B1490" s="23" t="n">
        <v>5175</v>
      </c>
      <c r="C1490" s="25" t="n">
        <f aca="false">VLOOKUP(B1490,[1]Planilha8!$X$4:$Y$6629,2,0)</f>
        <v>2038602</v>
      </c>
      <c r="D1490" s="26" t="s">
        <v>420</v>
      </c>
      <c r="E1490" s="26" t="str">
        <f aca="false">VLOOKUP(B1490,[1]Planilha8!$X$4:$Z$6629,3,0)</f>
        <v>GALPÃO ALMOXARIFADO</v>
      </c>
      <c r="F1490" s="26" t="str">
        <f aca="false">VLOOKUP(B1490,[1]Planilha8!$X$4:$AD$6629,7,0)</f>
        <v>SUCATA</v>
      </c>
      <c r="G1490" s="27" t="n">
        <v>41122</v>
      </c>
      <c r="H1490" s="28" t="n">
        <v>91.14</v>
      </c>
      <c r="I1490" s="29" t="s">
        <v>23</v>
      </c>
      <c r="J1490" s="70" t="s">
        <v>24</v>
      </c>
      <c r="K1490" s="71" t="n">
        <v>2721</v>
      </c>
      <c r="L1490" s="79" t="n">
        <v>2012001025</v>
      </c>
      <c r="M1490" s="73" t="n">
        <v>43465</v>
      </c>
      <c r="N1490" s="74" t="n">
        <v>85.3678</v>
      </c>
      <c r="O1490" s="75" t="n">
        <v>1</v>
      </c>
      <c r="P1490" s="76" t="n">
        <v>0.0833333333333333</v>
      </c>
      <c r="Q1490" s="77" t="n">
        <v>0</v>
      </c>
      <c r="R1490" s="78" t="n">
        <v>85.3678</v>
      </c>
      <c r="S1490" s="39" t="n">
        <v>5.77220000000003</v>
      </c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MG1490" s="0"/>
      <c r="AMH1490" s="0"/>
      <c r="AMI1490" s="0"/>
      <c r="AMJ1490" s="0"/>
    </row>
    <row r="1491" s="4" customFormat="true" ht="37.5" hidden="false" customHeight="true" outlineLevel="0" collapsed="false">
      <c r="A1491" s="23" t="s">
        <v>401</v>
      </c>
      <c r="B1491" s="23" t="n">
        <v>5176</v>
      </c>
      <c r="C1491" s="25" t="n">
        <f aca="false">VLOOKUP(B1491,[1]Planilha8!$X$4:$Y$6629,2,0)</f>
        <v>2038603</v>
      </c>
      <c r="D1491" s="26" t="s">
        <v>420</v>
      </c>
      <c r="E1491" s="26" t="str">
        <f aca="false">VLOOKUP(B1491,[1]Planilha8!$X$4:$Z$6629,3,0)</f>
        <v>CENTRO CIRÚRGICO</v>
      </c>
      <c r="F1491" s="26" t="str">
        <f aca="false">VLOOKUP(B1491,[1]Planilha8!$X$4:$AD$6629,7,0)</f>
        <v>REGULAR</v>
      </c>
      <c r="G1491" s="27" t="n">
        <v>41122</v>
      </c>
      <c r="H1491" s="28" t="n">
        <v>91.14</v>
      </c>
      <c r="I1491" s="29" t="s">
        <v>23</v>
      </c>
      <c r="J1491" s="70" t="s">
        <v>24</v>
      </c>
      <c r="K1491" s="71" t="n">
        <v>2721</v>
      </c>
      <c r="L1491" s="79" t="n">
        <v>2012001025</v>
      </c>
      <c r="M1491" s="73" t="n">
        <v>43465</v>
      </c>
      <c r="N1491" s="74" t="n">
        <v>85.3678</v>
      </c>
      <c r="O1491" s="75" t="n">
        <v>1</v>
      </c>
      <c r="P1491" s="76" t="n">
        <v>0.0833333333333333</v>
      </c>
      <c r="Q1491" s="77" t="n">
        <v>0</v>
      </c>
      <c r="R1491" s="78" t="n">
        <v>85.3678</v>
      </c>
      <c r="S1491" s="39" t="n">
        <v>5.77220000000003</v>
      </c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MG1491" s="0"/>
      <c r="AMH1491" s="0"/>
      <c r="AMI1491" s="0"/>
      <c r="AMJ1491" s="0"/>
    </row>
    <row r="1492" s="4" customFormat="true" ht="37.5" hidden="false" customHeight="true" outlineLevel="0" collapsed="false">
      <c r="A1492" s="23" t="s">
        <v>401</v>
      </c>
      <c r="B1492" s="23" t="n">
        <v>5177</v>
      </c>
      <c r="C1492" s="25" t="n">
        <f aca="false">VLOOKUP(B1492,[1]Planilha8!$X$4:$Y$6629,2,0)</f>
        <v>2038604</v>
      </c>
      <c r="D1492" s="26" t="s">
        <v>420</v>
      </c>
      <c r="E1492" s="26" t="str">
        <f aca="false">VLOOKUP(B1492,[1]Planilha8!$X$4:$Z$6629,3,0)</f>
        <v>GALPÃO ALMOXARIFADO</v>
      </c>
      <c r="F1492" s="26" t="str">
        <f aca="false">VLOOKUP(B1492,[1]Planilha8!$X$4:$AD$6629,7,0)</f>
        <v>SUCATA</v>
      </c>
      <c r="G1492" s="27" t="n">
        <v>41122</v>
      </c>
      <c r="H1492" s="28" t="n">
        <v>91.14</v>
      </c>
      <c r="I1492" s="29" t="s">
        <v>23</v>
      </c>
      <c r="J1492" s="70" t="s">
        <v>24</v>
      </c>
      <c r="K1492" s="71" t="n">
        <v>2721</v>
      </c>
      <c r="L1492" s="79" t="n">
        <v>2012001025</v>
      </c>
      <c r="M1492" s="73" t="n">
        <v>43465</v>
      </c>
      <c r="N1492" s="74" t="n">
        <v>85.3678</v>
      </c>
      <c r="O1492" s="75" t="n">
        <v>1</v>
      </c>
      <c r="P1492" s="76" t="n">
        <v>0.0833333333333333</v>
      </c>
      <c r="Q1492" s="77" t="n">
        <v>0</v>
      </c>
      <c r="R1492" s="78" t="n">
        <v>85.3678</v>
      </c>
      <c r="S1492" s="39" t="n">
        <v>5.77220000000003</v>
      </c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MG1492" s="0"/>
      <c r="AMH1492" s="0"/>
      <c r="AMI1492" s="0"/>
      <c r="AMJ1492" s="0"/>
    </row>
    <row r="1493" s="4" customFormat="true" ht="37.5" hidden="false" customHeight="true" outlineLevel="0" collapsed="false">
      <c r="A1493" s="23" t="s">
        <v>401</v>
      </c>
      <c r="B1493" s="23" t="n">
        <v>5178</v>
      </c>
      <c r="C1493" s="25" t="n">
        <f aca="false">VLOOKUP(B1493,[1]Planilha8!$X$4:$Y$6629,2,0)</f>
        <v>2038605</v>
      </c>
      <c r="D1493" s="26" t="s">
        <v>420</v>
      </c>
      <c r="E1493" s="26" t="str">
        <f aca="false">VLOOKUP(B1493,[1]Planilha8!$X$4:$Z$6629,3,0)</f>
        <v>GALPÃO ALMOXARIFADO</v>
      </c>
      <c r="F1493" s="26" t="str">
        <f aca="false">VLOOKUP(B1493,[1]Planilha8!$X$4:$AD$6629,7,0)</f>
        <v>SUCATA</v>
      </c>
      <c r="G1493" s="27" t="n">
        <v>41122</v>
      </c>
      <c r="H1493" s="28" t="n">
        <v>91.14</v>
      </c>
      <c r="I1493" s="29" t="s">
        <v>23</v>
      </c>
      <c r="J1493" s="70" t="s">
        <v>24</v>
      </c>
      <c r="K1493" s="71" t="n">
        <v>2721</v>
      </c>
      <c r="L1493" s="79" t="n">
        <v>2012001025</v>
      </c>
      <c r="M1493" s="73" t="n">
        <v>43465</v>
      </c>
      <c r="N1493" s="74" t="n">
        <v>85.3678</v>
      </c>
      <c r="O1493" s="75" t="n">
        <v>1</v>
      </c>
      <c r="P1493" s="76" t="n">
        <v>0.0833333333333333</v>
      </c>
      <c r="Q1493" s="77" t="n">
        <v>0</v>
      </c>
      <c r="R1493" s="78" t="n">
        <v>85.3678</v>
      </c>
      <c r="S1493" s="39" t="n">
        <v>5.77220000000003</v>
      </c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MG1493" s="0"/>
      <c r="AMH1493" s="0"/>
      <c r="AMI1493" s="0"/>
      <c r="AMJ1493" s="0"/>
    </row>
    <row r="1494" s="4" customFormat="true" ht="37.5" hidden="false" customHeight="true" outlineLevel="0" collapsed="false">
      <c r="A1494" s="23" t="s">
        <v>401</v>
      </c>
      <c r="B1494" s="23" t="n">
        <v>5183</v>
      </c>
      <c r="C1494" s="25" t="n">
        <f aca="false">VLOOKUP(B1494,[1]Planilha8!$X$4:$Y$6629,2,0)</f>
        <v>2038606</v>
      </c>
      <c r="D1494" s="26" t="s">
        <v>421</v>
      </c>
      <c r="E1494" s="26" t="str">
        <f aca="false">VLOOKUP(B1494,[1]Planilha8!$X$4:$Z$6629,3,0)</f>
        <v>FARMÁCIA</v>
      </c>
      <c r="F1494" s="26" t="str">
        <f aca="false">VLOOKUP(B1494,[1]Planilha8!$X$4:$AD$6629,7,0)</f>
        <v>BOM</v>
      </c>
      <c r="G1494" s="27" t="n">
        <v>41123</v>
      </c>
      <c r="H1494" s="28" t="n">
        <v>730</v>
      </c>
      <c r="I1494" s="29" t="s">
        <v>23</v>
      </c>
      <c r="J1494" s="70" t="s">
        <v>418</v>
      </c>
      <c r="K1494" s="71" t="n">
        <v>3718</v>
      </c>
      <c r="L1494" s="72" t="n">
        <v>2012000708</v>
      </c>
      <c r="M1494" s="73" t="n">
        <v>43465</v>
      </c>
      <c r="N1494" s="74" t="n">
        <v>370.594586894587</v>
      </c>
      <c r="O1494" s="75" t="n">
        <v>0.17</v>
      </c>
      <c r="P1494" s="76" t="n">
        <v>0.0141666666666667</v>
      </c>
      <c r="Q1494" s="77" t="n">
        <v>10.3416666666667</v>
      </c>
      <c r="R1494" s="78" t="n">
        <v>380.936253561254</v>
      </c>
      <c r="S1494" s="39" t="n">
        <v>349.063746438746</v>
      </c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MG1494" s="0"/>
      <c r="AMH1494" s="0"/>
      <c r="AMI1494" s="0"/>
      <c r="AMJ1494" s="0"/>
    </row>
    <row r="1495" s="4" customFormat="true" ht="37.5" hidden="false" customHeight="true" outlineLevel="0" collapsed="false">
      <c r="A1495" s="23" t="s">
        <v>401</v>
      </c>
      <c r="B1495" s="23" t="n">
        <v>5184</v>
      </c>
      <c r="C1495" s="25" t="n">
        <f aca="false">VLOOKUP(B1495,[1]Planilha8!$X$4:$Y$6629,2,0)</f>
        <v>2038607</v>
      </c>
      <c r="D1495" s="26" t="s">
        <v>421</v>
      </c>
      <c r="E1495" s="26" t="str">
        <f aca="false">VLOOKUP(B1495,[1]Planilha8!$X$4:$Z$6629,3,0)</f>
        <v>ALMOXARIFADO</v>
      </c>
      <c r="F1495" s="26" t="str">
        <f aca="false">VLOOKUP(B1495,[1]Planilha8!$X$4:$AD$6629,7,0)</f>
        <v>BOM</v>
      </c>
      <c r="G1495" s="27" t="n">
        <v>41123</v>
      </c>
      <c r="H1495" s="28" t="n">
        <v>730</v>
      </c>
      <c r="I1495" s="29" t="s">
        <v>23</v>
      </c>
      <c r="J1495" s="70" t="s">
        <v>418</v>
      </c>
      <c r="K1495" s="71" t="n">
        <v>3718</v>
      </c>
      <c r="L1495" s="72" t="n">
        <v>2012000708</v>
      </c>
      <c r="M1495" s="73" t="n">
        <v>43465</v>
      </c>
      <c r="N1495" s="74" t="n">
        <v>370.594586894587</v>
      </c>
      <c r="O1495" s="75" t="n">
        <v>0.17</v>
      </c>
      <c r="P1495" s="76" t="n">
        <v>0.0141666666666667</v>
      </c>
      <c r="Q1495" s="77" t="n">
        <v>10.3416666666667</v>
      </c>
      <c r="R1495" s="78" t="n">
        <v>380.936253561254</v>
      </c>
      <c r="S1495" s="39" t="n">
        <v>349.063746438746</v>
      </c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MG1495" s="0"/>
      <c r="AMH1495" s="0"/>
      <c r="AMI1495" s="0"/>
      <c r="AMJ1495" s="0"/>
    </row>
    <row r="1496" s="4" customFormat="true" ht="37.5" hidden="false" customHeight="true" outlineLevel="0" collapsed="false">
      <c r="A1496" s="23" t="s">
        <v>401</v>
      </c>
      <c r="B1496" s="23" t="s">
        <v>422</v>
      </c>
      <c r="C1496" s="25" t="n">
        <f aca="false">VLOOKUP(B1496,[1]Planilha8!$X$4:$Y$6629,2,0)</f>
        <v>2038622</v>
      </c>
      <c r="D1496" s="26" t="s">
        <v>423</v>
      </c>
      <c r="E1496" s="26" t="str">
        <f aca="false">VLOOKUP(B1496,[1]Planilha8!$X$4:$Z$6629,3,0)</f>
        <v>ASTEC</v>
      </c>
      <c r="F1496" s="26" t="str">
        <f aca="false">VLOOKUP(B1496,[1]Planilha8!$X$4:$AD$6629,7,0)</f>
        <v>BOM</v>
      </c>
      <c r="G1496" s="27" t="n">
        <v>41123</v>
      </c>
      <c r="H1496" s="28" t="n">
        <v>14400</v>
      </c>
      <c r="I1496" s="29" t="s">
        <v>23</v>
      </c>
      <c r="J1496" s="70" t="s">
        <v>87</v>
      </c>
      <c r="K1496" s="71" t="n">
        <v>2755</v>
      </c>
      <c r="L1496" s="72" t="n">
        <v>2012000647</v>
      </c>
      <c r="M1496" s="73" t="n">
        <v>43465</v>
      </c>
      <c r="N1496" s="74" t="n">
        <v>6386.35897435897</v>
      </c>
      <c r="O1496" s="75" t="n">
        <v>0.1</v>
      </c>
      <c r="P1496" s="76" t="n">
        <v>0.00833333333333333</v>
      </c>
      <c r="Q1496" s="77" t="n">
        <v>120</v>
      </c>
      <c r="R1496" s="78" t="n">
        <v>6506.35897435897</v>
      </c>
      <c r="S1496" s="39" t="n">
        <v>7893.64102564103</v>
      </c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MG1496" s="0"/>
      <c r="AMH1496" s="0"/>
      <c r="AMI1496" s="0"/>
      <c r="AMJ1496" s="0"/>
    </row>
    <row r="1497" s="4" customFormat="true" ht="37.5" hidden="false" customHeight="true" outlineLevel="0" collapsed="false">
      <c r="A1497" s="23" t="s">
        <v>401</v>
      </c>
      <c r="B1497" s="23" t="n">
        <v>5269</v>
      </c>
      <c r="C1497" s="25" t="n">
        <f aca="false">VLOOKUP(B1497,[1]Planilha8!$X$4:$Y$6629,2,0)</f>
        <v>2038643</v>
      </c>
      <c r="D1497" s="26" t="s">
        <v>424</v>
      </c>
      <c r="E1497" s="26" t="str">
        <f aca="false">VLOOKUP(B1497,[1]Planilha8!$X$4:$Z$6629,3,0)</f>
        <v>ADMINISTRAÇÃO - SEDE - ASCOM</v>
      </c>
      <c r="F1497" s="26" t="str">
        <f aca="false">VLOOKUP(B1497,[1]Planilha8!$X$4:$AD$6629,7,0)</f>
        <v>BOM</v>
      </c>
      <c r="G1497" s="27" t="n">
        <v>41129</v>
      </c>
      <c r="H1497" s="28" t="n">
        <v>348</v>
      </c>
      <c r="I1497" s="29" t="s">
        <v>23</v>
      </c>
      <c r="J1497" s="70" t="s">
        <v>425</v>
      </c>
      <c r="K1497" s="71" t="n">
        <v>49035</v>
      </c>
      <c r="L1497" s="72" t="n">
        <v>2012001576</v>
      </c>
      <c r="M1497" s="73" t="n">
        <v>43465</v>
      </c>
      <c r="N1497" s="74" t="n">
        <v>281.565213675214</v>
      </c>
      <c r="O1497" s="75" t="n">
        <v>0.5</v>
      </c>
      <c r="P1497" s="76" t="n">
        <v>0.0416666666666667</v>
      </c>
      <c r="Q1497" s="77" t="n">
        <v>14.5</v>
      </c>
      <c r="R1497" s="78" t="n">
        <v>296.065213675214</v>
      </c>
      <c r="S1497" s="39" t="n">
        <v>51.9347863247862</v>
      </c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MG1497" s="0"/>
      <c r="AMH1497" s="0"/>
      <c r="AMI1497" s="0"/>
      <c r="AMJ1497" s="0"/>
    </row>
    <row r="1498" s="4" customFormat="true" ht="37.5" hidden="false" customHeight="true" outlineLevel="0" collapsed="false">
      <c r="A1498" s="23" t="s">
        <v>401</v>
      </c>
      <c r="B1498" s="23" t="n">
        <v>5284</v>
      </c>
      <c r="C1498" s="25" t="n">
        <f aca="false">VLOOKUP(B1498,[1]Planilha8!$X$4:$Y$6629,2,0)</f>
        <v>2038649</v>
      </c>
      <c r="D1498" s="26" t="s">
        <v>426</v>
      </c>
      <c r="E1498" s="26" t="str">
        <f aca="false">VLOOKUP(B1498,[1]Planilha8!$X$4:$Z$6629,3,0)</f>
        <v>ASTEC</v>
      </c>
      <c r="F1498" s="26" t="str">
        <f aca="false">VLOOKUP(B1498,[1]Planilha8!$X$4:$AD$6629,7,0)</f>
        <v>REGULAR</v>
      </c>
      <c r="G1498" s="27" t="n">
        <v>41138</v>
      </c>
      <c r="H1498" s="28" t="n">
        <v>700</v>
      </c>
      <c r="I1498" s="29" t="s">
        <v>23</v>
      </c>
      <c r="J1498" s="70" t="s">
        <v>427</v>
      </c>
      <c r="K1498" s="71" t="n">
        <v>210059</v>
      </c>
      <c r="L1498" s="72" t="n">
        <v>2012000657</v>
      </c>
      <c r="M1498" s="73" t="n">
        <v>43465</v>
      </c>
      <c r="N1498" s="74" t="n">
        <v>565.245014245014</v>
      </c>
      <c r="O1498" s="75" t="n">
        <v>0.5</v>
      </c>
      <c r="P1498" s="76" t="n">
        <v>0.0416666666666667</v>
      </c>
      <c r="Q1498" s="77" t="n">
        <v>29.1666666666667</v>
      </c>
      <c r="R1498" s="78" t="n">
        <v>594.411680911681</v>
      </c>
      <c r="S1498" s="39" t="n">
        <v>105.588319088319</v>
      </c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MG1498" s="0"/>
      <c r="AMH1498" s="0"/>
      <c r="AMI1498" s="0"/>
      <c r="AMJ1498" s="0"/>
    </row>
    <row r="1499" s="4" customFormat="true" ht="37.5" hidden="false" customHeight="true" outlineLevel="0" collapsed="false">
      <c r="A1499" s="23" t="s">
        <v>401</v>
      </c>
      <c r="B1499" s="23" t="n">
        <v>5285</v>
      </c>
      <c r="C1499" s="25" t="n">
        <f aca="false">VLOOKUP(B1499,[1]Planilha8!$X$4:$Y$6629,2,0)</f>
        <v>2038650</v>
      </c>
      <c r="D1499" s="26" t="s">
        <v>426</v>
      </c>
      <c r="E1499" s="26" t="str">
        <f aca="false">VLOOKUP(B1499,[1]Planilha8!$X$4:$Z$6629,3,0)</f>
        <v>ASTEC</v>
      </c>
      <c r="F1499" s="26" t="str">
        <f aca="false">VLOOKUP(B1499,[1]Planilha8!$X$4:$AD$6629,7,0)</f>
        <v>REGULAR</v>
      </c>
      <c r="G1499" s="27" t="n">
        <v>41138</v>
      </c>
      <c r="H1499" s="28" t="n">
        <v>700</v>
      </c>
      <c r="I1499" s="29" t="s">
        <v>23</v>
      </c>
      <c r="J1499" s="70" t="s">
        <v>427</v>
      </c>
      <c r="K1499" s="71" t="n">
        <v>210059</v>
      </c>
      <c r="L1499" s="72" t="n">
        <v>2012000657</v>
      </c>
      <c r="M1499" s="73" t="n">
        <v>43465</v>
      </c>
      <c r="N1499" s="74" t="n">
        <v>565.245014245014</v>
      </c>
      <c r="O1499" s="75" t="n">
        <v>0.5</v>
      </c>
      <c r="P1499" s="76" t="n">
        <v>0.0416666666666667</v>
      </c>
      <c r="Q1499" s="77" t="n">
        <v>29.1666666666667</v>
      </c>
      <c r="R1499" s="78" t="n">
        <v>594.411680911681</v>
      </c>
      <c r="S1499" s="39" t="n">
        <v>105.588319088319</v>
      </c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MG1499" s="0"/>
      <c r="AMH1499" s="0"/>
      <c r="AMI1499" s="0"/>
      <c r="AMJ1499" s="0"/>
    </row>
    <row r="1500" s="41" customFormat="true" ht="37.5" hidden="false" customHeight="true" outlineLevel="0" collapsed="false">
      <c r="A1500" s="23" t="s">
        <v>401</v>
      </c>
      <c r="B1500" s="23" t="n">
        <v>5286</v>
      </c>
      <c r="C1500" s="25" t="n">
        <f aca="false">VLOOKUP(B1500,[1]Planilha8!$X$4:$Y$6629,2,0)</f>
        <v>2038651</v>
      </c>
      <c r="D1500" s="26" t="s">
        <v>426</v>
      </c>
      <c r="E1500" s="26" t="str">
        <f aca="false">VLOOKUP(B1500,[1]Planilha8!$X$4:$Z$6629,3,0)</f>
        <v>REPOUSO MÉDICO</v>
      </c>
      <c r="F1500" s="26" t="str">
        <f aca="false">VLOOKUP(B1500,[1]Planilha8!$X$4:$AD$6629,7,0)</f>
        <v>REGULAR</v>
      </c>
      <c r="G1500" s="27" t="n">
        <v>41138</v>
      </c>
      <c r="H1500" s="28" t="n">
        <v>700</v>
      </c>
      <c r="I1500" s="29" t="s">
        <v>23</v>
      </c>
      <c r="J1500" s="70" t="s">
        <v>427</v>
      </c>
      <c r="K1500" s="71" t="n">
        <v>210059</v>
      </c>
      <c r="L1500" s="72" t="n">
        <v>2012000657</v>
      </c>
      <c r="M1500" s="73" t="n">
        <v>43465</v>
      </c>
      <c r="N1500" s="74" t="n">
        <v>565.245014245014</v>
      </c>
      <c r="O1500" s="75" t="n">
        <v>0.5</v>
      </c>
      <c r="P1500" s="76" t="n">
        <v>0.0416666666666667</v>
      </c>
      <c r="Q1500" s="77" t="n">
        <v>29.1666666666667</v>
      </c>
      <c r="R1500" s="78" t="n">
        <v>594.411680911681</v>
      </c>
      <c r="S1500" s="39" t="n">
        <v>105.588319088319</v>
      </c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LF1500" s="4"/>
      <c r="ALG1500" s="4"/>
      <c r="ALH1500" s="4"/>
      <c r="ALI1500" s="4"/>
      <c r="ALJ1500" s="4"/>
      <c r="ALK1500" s="4"/>
      <c r="ALL1500" s="4"/>
      <c r="ALM1500" s="4"/>
      <c r="ALN1500" s="4"/>
      <c r="ALO1500" s="4"/>
      <c r="ALP1500" s="4"/>
      <c r="ALQ1500" s="4"/>
      <c r="ALR1500" s="4"/>
      <c r="ALS1500" s="4"/>
      <c r="ALT1500" s="4"/>
      <c r="ALU1500" s="4"/>
      <c r="ALV1500" s="4"/>
      <c r="ALW1500" s="4"/>
      <c r="ALX1500" s="4"/>
      <c r="ALY1500" s="4"/>
      <c r="ALZ1500" s="4"/>
      <c r="AMA1500" s="4"/>
      <c r="AMB1500" s="4"/>
      <c r="AMC1500" s="4"/>
      <c r="AMD1500" s="4"/>
      <c r="AME1500" s="4"/>
      <c r="AMF1500" s="4"/>
    </row>
    <row r="1501" s="41" customFormat="true" ht="37.5" hidden="false" customHeight="true" outlineLevel="0" collapsed="false">
      <c r="A1501" s="23" t="s">
        <v>401</v>
      </c>
      <c r="B1501" s="23" t="n">
        <v>5287</v>
      </c>
      <c r="C1501" s="25" t="n">
        <f aca="false">VLOOKUP(B1501,[1]Planilha8!$X$4:$Y$6629,2,0)</f>
        <v>2038652</v>
      </c>
      <c r="D1501" s="26" t="s">
        <v>426</v>
      </c>
      <c r="E1501" s="26" t="str">
        <f aca="false">VLOOKUP(B1501,[1]Planilha8!$X$4:$Z$6629,3,0)</f>
        <v>CLÍNICA MÉDICA – ALA 2</v>
      </c>
      <c r="F1501" s="26" t="str">
        <f aca="false">VLOOKUP(B1501,[1]Planilha8!$X$4:$AD$6629,7,0)</f>
        <v>REGULAR</v>
      </c>
      <c r="G1501" s="27" t="n">
        <v>41138</v>
      </c>
      <c r="H1501" s="28" t="n">
        <v>700</v>
      </c>
      <c r="I1501" s="29" t="s">
        <v>23</v>
      </c>
      <c r="J1501" s="70" t="s">
        <v>427</v>
      </c>
      <c r="K1501" s="71" t="n">
        <v>210059</v>
      </c>
      <c r="L1501" s="72" t="n">
        <v>2012000657</v>
      </c>
      <c r="M1501" s="73" t="n">
        <v>43465</v>
      </c>
      <c r="N1501" s="74" t="n">
        <v>565.245014245014</v>
      </c>
      <c r="O1501" s="75" t="n">
        <v>0.5</v>
      </c>
      <c r="P1501" s="76" t="n">
        <v>0.0416666666666667</v>
      </c>
      <c r="Q1501" s="77" t="n">
        <v>29.1666666666667</v>
      </c>
      <c r="R1501" s="78" t="n">
        <v>594.411680911681</v>
      </c>
      <c r="S1501" s="39" t="n">
        <v>105.588319088319</v>
      </c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LF1501" s="4"/>
      <c r="ALG1501" s="4"/>
      <c r="ALH1501" s="4"/>
      <c r="ALI1501" s="4"/>
      <c r="ALJ1501" s="4"/>
      <c r="ALK1501" s="4"/>
      <c r="ALL1501" s="4"/>
      <c r="ALM1501" s="4"/>
      <c r="ALN1501" s="4"/>
      <c r="ALO1501" s="4"/>
      <c r="ALP1501" s="4"/>
      <c r="ALQ1501" s="4"/>
      <c r="ALR1501" s="4"/>
      <c r="ALS1501" s="4"/>
      <c r="ALT1501" s="4"/>
      <c r="ALU1501" s="4"/>
      <c r="ALV1501" s="4"/>
      <c r="ALW1501" s="4"/>
      <c r="ALX1501" s="4"/>
      <c r="ALY1501" s="4"/>
      <c r="ALZ1501" s="4"/>
      <c r="AMA1501" s="4"/>
      <c r="AMB1501" s="4"/>
      <c r="AMC1501" s="4"/>
      <c r="AMD1501" s="4"/>
      <c r="AME1501" s="4"/>
      <c r="AMF1501" s="4"/>
    </row>
    <row r="1502" s="41" customFormat="true" ht="37.5" hidden="false" customHeight="true" outlineLevel="0" collapsed="false">
      <c r="A1502" s="23" t="s">
        <v>401</v>
      </c>
      <c r="B1502" s="23" t="n">
        <v>5288</v>
      </c>
      <c r="C1502" s="25" t="n">
        <f aca="false">VLOOKUP(B1502,[1]Planilha8!$X$4:$Y$6629,2,0)</f>
        <v>2038653</v>
      </c>
      <c r="D1502" s="26" t="s">
        <v>426</v>
      </c>
      <c r="E1502" s="26" t="str">
        <f aca="false">VLOOKUP(B1502,[1]Planilha8!$X$4:$Z$6629,3,0)</f>
        <v>ÁREAS COMUNS</v>
      </c>
      <c r="F1502" s="26" t="str">
        <f aca="false">VLOOKUP(B1502,[1]Planilha8!$X$4:$AD$6629,7,0)</f>
        <v>REGULAR</v>
      </c>
      <c r="G1502" s="27" t="n">
        <v>41138</v>
      </c>
      <c r="H1502" s="28" t="n">
        <v>700</v>
      </c>
      <c r="I1502" s="29" t="s">
        <v>23</v>
      </c>
      <c r="J1502" s="70" t="s">
        <v>427</v>
      </c>
      <c r="K1502" s="71" t="n">
        <v>210059</v>
      </c>
      <c r="L1502" s="72" t="n">
        <v>2012000657</v>
      </c>
      <c r="M1502" s="73" t="n">
        <v>43465</v>
      </c>
      <c r="N1502" s="74" t="n">
        <v>565.245014245014</v>
      </c>
      <c r="O1502" s="75" t="n">
        <v>0.5</v>
      </c>
      <c r="P1502" s="76" t="n">
        <v>0.0416666666666667</v>
      </c>
      <c r="Q1502" s="77" t="n">
        <v>29.1666666666667</v>
      </c>
      <c r="R1502" s="78" t="n">
        <v>594.411680911681</v>
      </c>
      <c r="S1502" s="39" t="n">
        <v>105.588319088319</v>
      </c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LF1502" s="4"/>
      <c r="ALG1502" s="4"/>
      <c r="ALH1502" s="4"/>
      <c r="ALI1502" s="4"/>
      <c r="ALJ1502" s="4"/>
      <c r="ALK1502" s="4"/>
      <c r="ALL1502" s="4"/>
      <c r="ALM1502" s="4"/>
      <c r="ALN1502" s="4"/>
      <c r="ALO1502" s="4"/>
      <c r="ALP1502" s="4"/>
      <c r="ALQ1502" s="4"/>
      <c r="ALR1502" s="4"/>
      <c r="ALS1502" s="4"/>
      <c r="ALT1502" s="4"/>
      <c r="ALU1502" s="4"/>
      <c r="ALV1502" s="4"/>
      <c r="ALW1502" s="4"/>
      <c r="ALX1502" s="4"/>
      <c r="ALY1502" s="4"/>
      <c r="ALZ1502" s="4"/>
      <c r="AMA1502" s="4"/>
      <c r="AMB1502" s="4"/>
      <c r="AMC1502" s="4"/>
      <c r="AMD1502" s="4"/>
      <c r="AME1502" s="4"/>
      <c r="AMF1502" s="4"/>
    </row>
    <row r="1503" s="41" customFormat="true" ht="37.5" hidden="false" customHeight="true" outlineLevel="0" collapsed="false">
      <c r="A1503" s="23" t="s">
        <v>401</v>
      </c>
      <c r="B1503" s="23" t="n">
        <v>5289</v>
      </c>
      <c r="C1503" s="25" t="n">
        <f aca="false">VLOOKUP(B1503,[1]Planilha8!$X$4:$Y$6629,2,0)</f>
        <v>2038654</v>
      </c>
      <c r="D1503" s="26" t="s">
        <v>426</v>
      </c>
      <c r="E1503" s="26" t="str">
        <f aca="false">VLOOKUP(B1503,[1]Planilha8!$X$4:$Z$6629,3,0)</f>
        <v>ÁREAS COMUNS</v>
      </c>
      <c r="F1503" s="26" t="str">
        <f aca="false">VLOOKUP(B1503,[1]Planilha8!$X$4:$AD$6629,7,0)</f>
        <v>REGULAR</v>
      </c>
      <c r="G1503" s="27" t="n">
        <v>41138</v>
      </c>
      <c r="H1503" s="28" t="n">
        <v>700</v>
      </c>
      <c r="I1503" s="29" t="s">
        <v>23</v>
      </c>
      <c r="J1503" s="70" t="s">
        <v>427</v>
      </c>
      <c r="K1503" s="71" t="n">
        <v>210059</v>
      </c>
      <c r="L1503" s="72" t="n">
        <v>2012000657</v>
      </c>
      <c r="M1503" s="73" t="n">
        <v>43465</v>
      </c>
      <c r="N1503" s="74" t="n">
        <v>565.245014245014</v>
      </c>
      <c r="O1503" s="75" t="n">
        <v>0.5</v>
      </c>
      <c r="P1503" s="76" t="n">
        <v>0.0416666666666667</v>
      </c>
      <c r="Q1503" s="77" t="n">
        <v>29.1666666666667</v>
      </c>
      <c r="R1503" s="78" t="n">
        <v>594.411680911681</v>
      </c>
      <c r="S1503" s="39" t="n">
        <v>105.588319088319</v>
      </c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LF1503" s="4"/>
      <c r="ALG1503" s="4"/>
      <c r="ALH1503" s="4"/>
      <c r="ALI1503" s="4"/>
      <c r="ALJ1503" s="4"/>
      <c r="ALK1503" s="4"/>
      <c r="ALL1503" s="4"/>
      <c r="ALM1503" s="4"/>
      <c r="ALN1503" s="4"/>
      <c r="ALO1503" s="4"/>
      <c r="ALP1503" s="4"/>
      <c r="ALQ1503" s="4"/>
      <c r="ALR1503" s="4"/>
      <c r="ALS1503" s="4"/>
      <c r="ALT1503" s="4"/>
      <c r="ALU1503" s="4"/>
      <c r="ALV1503" s="4"/>
      <c r="ALW1503" s="4"/>
      <c r="ALX1503" s="4"/>
      <c r="ALY1503" s="4"/>
      <c r="ALZ1503" s="4"/>
      <c r="AMA1503" s="4"/>
      <c r="AMB1503" s="4"/>
      <c r="AMC1503" s="4"/>
      <c r="AMD1503" s="4"/>
      <c r="AME1503" s="4"/>
      <c r="AMF1503" s="4"/>
    </row>
    <row r="1504" s="41" customFormat="true" ht="37.5" hidden="false" customHeight="true" outlineLevel="0" collapsed="false">
      <c r="A1504" s="23" t="s">
        <v>401</v>
      </c>
      <c r="B1504" s="23" t="n">
        <v>5290</v>
      </c>
      <c r="C1504" s="25" t="n">
        <f aca="false">VLOOKUP(B1504,[1]Planilha8!$X$4:$Y$6629,2,0)</f>
        <v>2038655</v>
      </c>
      <c r="D1504" s="26" t="s">
        <v>426</v>
      </c>
      <c r="E1504" s="26" t="str">
        <f aca="false">VLOOKUP(B1504,[1]Planilha8!$X$4:$Z$6629,3,0)</f>
        <v>ÁREAS COMUNS</v>
      </c>
      <c r="F1504" s="26" t="str">
        <f aca="false">VLOOKUP(B1504,[1]Planilha8!$X$4:$AD$6629,7,0)</f>
        <v>REGULAR</v>
      </c>
      <c r="G1504" s="27" t="n">
        <v>41138</v>
      </c>
      <c r="H1504" s="28" t="n">
        <v>700</v>
      </c>
      <c r="I1504" s="29" t="s">
        <v>23</v>
      </c>
      <c r="J1504" s="70" t="s">
        <v>427</v>
      </c>
      <c r="K1504" s="71" t="n">
        <v>210059</v>
      </c>
      <c r="L1504" s="72" t="n">
        <v>2012000657</v>
      </c>
      <c r="M1504" s="73" t="n">
        <v>43465</v>
      </c>
      <c r="N1504" s="74" t="n">
        <v>565.245014245014</v>
      </c>
      <c r="O1504" s="75" t="n">
        <v>0.5</v>
      </c>
      <c r="P1504" s="76" t="n">
        <v>0.0416666666666667</v>
      </c>
      <c r="Q1504" s="77" t="n">
        <v>29.1666666666667</v>
      </c>
      <c r="R1504" s="78" t="n">
        <v>594.411680911681</v>
      </c>
      <c r="S1504" s="39" t="n">
        <v>105.588319088319</v>
      </c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LF1504" s="4"/>
      <c r="ALG1504" s="4"/>
      <c r="ALH1504" s="4"/>
      <c r="ALI1504" s="4"/>
      <c r="ALJ1504" s="4"/>
      <c r="ALK1504" s="4"/>
      <c r="ALL1504" s="4"/>
      <c r="ALM1504" s="4"/>
      <c r="ALN1504" s="4"/>
      <c r="ALO1504" s="4"/>
      <c r="ALP1504" s="4"/>
      <c r="ALQ1504" s="4"/>
      <c r="ALR1504" s="4"/>
      <c r="ALS1504" s="4"/>
      <c r="ALT1504" s="4"/>
      <c r="ALU1504" s="4"/>
      <c r="ALV1504" s="4"/>
      <c r="ALW1504" s="4"/>
      <c r="ALX1504" s="4"/>
      <c r="ALY1504" s="4"/>
      <c r="ALZ1504" s="4"/>
      <c r="AMA1504" s="4"/>
      <c r="AMB1504" s="4"/>
      <c r="AMC1504" s="4"/>
      <c r="AMD1504" s="4"/>
      <c r="AME1504" s="4"/>
      <c r="AMF1504" s="4"/>
    </row>
    <row r="1505" s="41" customFormat="true" ht="37.5" hidden="false" customHeight="true" outlineLevel="0" collapsed="false">
      <c r="A1505" s="23" t="s">
        <v>401</v>
      </c>
      <c r="B1505" s="23" t="n">
        <v>5291</v>
      </c>
      <c r="C1505" s="25" t="n">
        <f aca="false">VLOOKUP(B1505,[1]Planilha8!$X$4:$Y$6629,2,0)</f>
        <v>2038656</v>
      </c>
      <c r="D1505" s="26" t="s">
        <v>426</v>
      </c>
      <c r="E1505" s="26" t="str">
        <f aca="false">VLOOKUP(B1505,[1]Planilha8!$X$4:$Z$6629,3,0)</f>
        <v>CLÍNICA CIRÚRGICA CORREDOR ALA 2</v>
      </c>
      <c r="F1505" s="26" t="str">
        <f aca="false">VLOOKUP(B1505,[1]Planilha8!$X$4:$AD$6629,7,0)</f>
        <v>REGULAR</v>
      </c>
      <c r="G1505" s="27" t="n">
        <v>41138</v>
      </c>
      <c r="H1505" s="28" t="n">
        <v>700</v>
      </c>
      <c r="I1505" s="29" t="s">
        <v>23</v>
      </c>
      <c r="J1505" s="70" t="s">
        <v>427</v>
      </c>
      <c r="K1505" s="71" t="n">
        <v>210059</v>
      </c>
      <c r="L1505" s="72" t="n">
        <v>2012000657</v>
      </c>
      <c r="M1505" s="73" t="n">
        <v>43465</v>
      </c>
      <c r="N1505" s="74" t="n">
        <v>565.245014245014</v>
      </c>
      <c r="O1505" s="75" t="n">
        <v>0.5</v>
      </c>
      <c r="P1505" s="76" t="n">
        <v>0.0416666666666667</v>
      </c>
      <c r="Q1505" s="77" t="n">
        <v>29.1666666666667</v>
      </c>
      <c r="R1505" s="78" t="n">
        <v>594.411680911681</v>
      </c>
      <c r="S1505" s="39" t="n">
        <v>105.588319088319</v>
      </c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LF1505" s="4"/>
      <c r="ALG1505" s="4"/>
      <c r="ALH1505" s="4"/>
      <c r="ALI1505" s="4"/>
      <c r="ALJ1505" s="4"/>
      <c r="ALK1505" s="4"/>
      <c r="ALL1505" s="4"/>
      <c r="ALM1505" s="4"/>
      <c r="ALN1505" s="4"/>
      <c r="ALO1505" s="4"/>
      <c r="ALP1505" s="4"/>
      <c r="ALQ1505" s="4"/>
      <c r="ALR1505" s="4"/>
      <c r="ALS1505" s="4"/>
      <c r="ALT1505" s="4"/>
      <c r="ALU1505" s="4"/>
      <c r="ALV1505" s="4"/>
      <c r="ALW1505" s="4"/>
      <c r="ALX1505" s="4"/>
      <c r="ALY1505" s="4"/>
      <c r="ALZ1505" s="4"/>
      <c r="AMA1505" s="4"/>
      <c r="AMB1505" s="4"/>
      <c r="AMC1505" s="4"/>
      <c r="AMD1505" s="4"/>
      <c r="AME1505" s="4"/>
      <c r="AMF1505" s="4"/>
    </row>
    <row r="1506" s="41" customFormat="true" ht="37.5" hidden="false" customHeight="true" outlineLevel="0" collapsed="false">
      <c r="A1506" s="23" t="s">
        <v>401</v>
      </c>
      <c r="B1506" s="23" t="n">
        <v>5292</v>
      </c>
      <c r="C1506" s="25" t="n">
        <f aca="false">VLOOKUP(B1506,[1]Planilha8!$X$4:$Y$6629,2,0)</f>
        <v>2038657</v>
      </c>
      <c r="D1506" s="26" t="s">
        <v>426</v>
      </c>
      <c r="E1506" s="26" t="str">
        <f aca="false">VLOOKUP(B1506,[1]Planilha8!$X$4:$Z$6629,3,0)</f>
        <v>ÁREAS COMUNS</v>
      </c>
      <c r="F1506" s="26" t="str">
        <f aca="false">VLOOKUP(B1506,[1]Planilha8!$X$4:$AD$6629,7,0)</f>
        <v>REGULAR</v>
      </c>
      <c r="G1506" s="27" t="n">
        <v>41138</v>
      </c>
      <c r="H1506" s="28" t="n">
        <v>700</v>
      </c>
      <c r="I1506" s="29" t="s">
        <v>23</v>
      </c>
      <c r="J1506" s="70" t="s">
        <v>427</v>
      </c>
      <c r="K1506" s="71" t="n">
        <v>210059</v>
      </c>
      <c r="L1506" s="72" t="n">
        <v>2012000657</v>
      </c>
      <c r="M1506" s="73" t="n">
        <v>43465</v>
      </c>
      <c r="N1506" s="74" t="n">
        <v>565.245014245014</v>
      </c>
      <c r="O1506" s="75" t="n">
        <v>0.5</v>
      </c>
      <c r="P1506" s="76" t="n">
        <v>0.0416666666666667</v>
      </c>
      <c r="Q1506" s="77" t="n">
        <v>29.1666666666667</v>
      </c>
      <c r="R1506" s="78" t="n">
        <v>594.411680911681</v>
      </c>
      <c r="S1506" s="39" t="n">
        <v>105.588319088319</v>
      </c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LF1506" s="4"/>
      <c r="ALG1506" s="4"/>
      <c r="ALH1506" s="4"/>
      <c r="ALI1506" s="4"/>
      <c r="ALJ1506" s="4"/>
      <c r="ALK1506" s="4"/>
      <c r="ALL1506" s="4"/>
      <c r="ALM1506" s="4"/>
      <c r="ALN1506" s="4"/>
      <c r="ALO1506" s="4"/>
      <c r="ALP1506" s="4"/>
      <c r="ALQ1506" s="4"/>
      <c r="ALR1506" s="4"/>
      <c r="ALS1506" s="4"/>
      <c r="ALT1506" s="4"/>
      <c r="ALU1506" s="4"/>
      <c r="ALV1506" s="4"/>
      <c r="ALW1506" s="4"/>
      <c r="ALX1506" s="4"/>
      <c r="ALY1506" s="4"/>
      <c r="ALZ1506" s="4"/>
      <c r="AMA1506" s="4"/>
      <c r="AMB1506" s="4"/>
      <c r="AMC1506" s="4"/>
      <c r="AMD1506" s="4"/>
      <c r="AME1506" s="4"/>
      <c r="AMF1506" s="4"/>
    </row>
    <row r="1507" s="41" customFormat="true" ht="37.5" hidden="false" customHeight="true" outlineLevel="0" collapsed="false">
      <c r="A1507" s="23" t="s">
        <v>401</v>
      </c>
      <c r="B1507" s="23" t="n">
        <v>5293</v>
      </c>
      <c r="C1507" s="25" t="n">
        <f aca="false">VLOOKUP(B1507,[1]Planilha8!$X$4:$Y$6629,2,0)</f>
        <v>2038658</v>
      </c>
      <c r="D1507" s="26" t="s">
        <v>426</v>
      </c>
      <c r="E1507" s="26" t="str">
        <f aca="false">VLOOKUP(B1507,[1]Planilha8!$X$4:$Z$6629,3,0)</f>
        <v>SALA DE MONITORAMENTO</v>
      </c>
      <c r="F1507" s="26" t="str">
        <f aca="false">VLOOKUP(B1507,[1]Planilha8!$X$4:$AD$6629,7,0)</f>
        <v>REGULAR</v>
      </c>
      <c r="G1507" s="27" t="n">
        <v>41138</v>
      </c>
      <c r="H1507" s="28" t="n">
        <v>700</v>
      </c>
      <c r="I1507" s="29" t="s">
        <v>23</v>
      </c>
      <c r="J1507" s="70" t="s">
        <v>427</v>
      </c>
      <c r="K1507" s="71" t="n">
        <v>210059</v>
      </c>
      <c r="L1507" s="72" t="n">
        <v>2012000657</v>
      </c>
      <c r="M1507" s="73" t="n">
        <v>43465</v>
      </c>
      <c r="N1507" s="74" t="n">
        <v>565.245014245014</v>
      </c>
      <c r="O1507" s="75" t="n">
        <v>0.5</v>
      </c>
      <c r="P1507" s="76" t="n">
        <v>0.0416666666666667</v>
      </c>
      <c r="Q1507" s="77" t="n">
        <v>29.1666666666667</v>
      </c>
      <c r="R1507" s="78" t="n">
        <v>594.411680911681</v>
      </c>
      <c r="S1507" s="39" t="n">
        <v>105.588319088319</v>
      </c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LF1507" s="4"/>
      <c r="ALG1507" s="4"/>
      <c r="ALH1507" s="4"/>
      <c r="ALI1507" s="4"/>
      <c r="ALJ1507" s="4"/>
      <c r="ALK1507" s="4"/>
      <c r="ALL1507" s="4"/>
      <c r="ALM1507" s="4"/>
      <c r="ALN1507" s="4"/>
      <c r="ALO1507" s="4"/>
      <c r="ALP1507" s="4"/>
      <c r="ALQ1507" s="4"/>
      <c r="ALR1507" s="4"/>
      <c r="ALS1507" s="4"/>
      <c r="ALT1507" s="4"/>
      <c r="ALU1507" s="4"/>
      <c r="ALV1507" s="4"/>
      <c r="ALW1507" s="4"/>
      <c r="ALX1507" s="4"/>
      <c r="ALY1507" s="4"/>
      <c r="ALZ1507" s="4"/>
      <c r="AMA1507" s="4"/>
      <c r="AMB1507" s="4"/>
      <c r="AMC1507" s="4"/>
      <c r="AMD1507" s="4"/>
      <c r="AME1507" s="4"/>
      <c r="AMF1507" s="4"/>
    </row>
    <row r="1508" s="41" customFormat="true" ht="37.5" hidden="false" customHeight="true" outlineLevel="0" collapsed="false">
      <c r="A1508" s="23" t="s">
        <v>401</v>
      </c>
      <c r="B1508" s="23" t="n">
        <v>5294</v>
      </c>
      <c r="C1508" s="25" t="n">
        <f aca="false">VLOOKUP(B1508,[1]Planilha8!$X$4:$Y$6629,2,0)</f>
        <v>2038659</v>
      </c>
      <c r="D1508" s="26" t="s">
        <v>426</v>
      </c>
      <c r="E1508" s="26" t="str">
        <f aca="false">VLOOKUP(B1508,[1]Planilha8!$X$4:$Z$6629,3,0)</f>
        <v>COPA CME</v>
      </c>
      <c r="F1508" s="26" t="str">
        <f aca="false">VLOOKUP(B1508,[1]Planilha8!$X$4:$AD$6629,7,0)</f>
        <v>REGULAR</v>
      </c>
      <c r="G1508" s="27" t="n">
        <v>41138</v>
      </c>
      <c r="H1508" s="28" t="n">
        <v>700</v>
      </c>
      <c r="I1508" s="29" t="s">
        <v>23</v>
      </c>
      <c r="J1508" s="70" t="s">
        <v>427</v>
      </c>
      <c r="K1508" s="71" t="n">
        <v>210059</v>
      </c>
      <c r="L1508" s="72" t="n">
        <v>2012000657</v>
      </c>
      <c r="M1508" s="73" t="n">
        <v>43465</v>
      </c>
      <c r="N1508" s="74" t="n">
        <v>565.245014245014</v>
      </c>
      <c r="O1508" s="75" t="n">
        <v>0.5</v>
      </c>
      <c r="P1508" s="76" t="n">
        <v>0.0416666666666667</v>
      </c>
      <c r="Q1508" s="77" t="n">
        <v>29.1666666666667</v>
      </c>
      <c r="R1508" s="78" t="n">
        <v>594.411680911681</v>
      </c>
      <c r="S1508" s="39" t="n">
        <v>105.588319088319</v>
      </c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LF1508" s="4"/>
      <c r="ALG1508" s="4"/>
      <c r="ALH1508" s="4"/>
      <c r="ALI1508" s="4"/>
      <c r="ALJ1508" s="4"/>
      <c r="ALK1508" s="4"/>
      <c r="ALL1508" s="4"/>
      <c r="ALM1508" s="4"/>
      <c r="ALN1508" s="4"/>
      <c r="ALO1508" s="4"/>
      <c r="ALP1508" s="4"/>
      <c r="ALQ1508" s="4"/>
      <c r="ALR1508" s="4"/>
      <c r="ALS1508" s="4"/>
      <c r="ALT1508" s="4"/>
      <c r="ALU1508" s="4"/>
      <c r="ALV1508" s="4"/>
      <c r="ALW1508" s="4"/>
      <c r="ALX1508" s="4"/>
      <c r="ALY1508" s="4"/>
      <c r="ALZ1508" s="4"/>
      <c r="AMA1508" s="4"/>
      <c r="AMB1508" s="4"/>
      <c r="AMC1508" s="4"/>
      <c r="AMD1508" s="4"/>
      <c r="AME1508" s="4"/>
      <c r="AMF1508" s="4"/>
    </row>
    <row r="1509" s="41" customFormat="true" ht="37.5" hidden="false" customHeight="true" outlineLevel="0" collapsed="false">
      <c r="A1509" s="23" t="s">
        <v>401</v>
      </c>
      <c r="B1509" s="23" t="n">
        <v>5295</v>
      </c>
      <c r="C1509" s="25" t="n">
        <f aca="false">VLOOKUP(B1509,[1]Planilha8!$X$4:$Y$6629,2,0)</f>
        <v>2038660</v>
      </c>
      <c r="D1509" s="26" t="s">
        <v>426</v>
      </c>
      <c r="E1509" s="26" t="str">
        <f aca="false">VLOOKUP(B1509,[1]Planilha8!$X$4:$Z$6629,3,0)</f>
        <v>ALMOXARIFADO</v>
      </c>
      <c r="F1509" s="26" t="str">
        <f aca="false">VLOOKUP(B1509,[1]Planilha8!$X$4:$AD$6629,7,0)</f>
        <v>RUIM</v>
      </c>
      <c r="G1509" s="27" t="n">
        <v>41138</v>
      </c>
      <c r="H1509" s="28" t="n">
        <v>700</v>
      </c>
      <c r="I1509" s="29" t="s">
        <v>23</v>
      </c>
      <c r="J1509" s="70" t="s">
        <v>427</v>
      </c>
      <c r="K1509" s="71" t="n">
        <v>210059</v>
      </c>
      <c r="L1509" s="72" t="n">
        <v>2012000657</v>
      </c>
      <c r="M1509" s="73" t="n">
        <v>43465</v>
      </c>
      <c r="N1509" s="74" t="n">
        <v>565.245014245014</v>
      </c>
      <c r="O1509" s="75" t="n">
        <v>0.5</v>
      </c>
      <c r="P1509" s="76" t="n">
        <v>0.0416666666666667</v>
      </c>
      <c r="Q1509" s="77" t="n">
        <v>29.1666666666667</v>
      </c>
      <c r="R1509" s="78" t="n">
        <v>594.411680911681</v>
      </c>
      <c r="S1509" s="39" t="n">
        <v>105.588319088319</v>
      </c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LF1509" s="4"/>
      <c r="ALG1509" s="4"/>
      <c r="ALH1509" s="4"/>
      <c r="ALI1509" s="4"/>
      <c r="ALJ1509" s="4"/>
      <c r="ALK1509" s="4"/>
      <c r="ALL1509" s="4"/>
      <c r="ALM1509" s="4"/>
      <c r="ALN1509" s="4"/>
      <c r="ALO1509" s="4"/>
      <c r="ALP1509" s="4"/>
      <c r="ALQ1509" s="4"/>
      <c r="ALR1509" s="4"/>
      <c r="ALS1509" s="4"/>
      <c r="ALT1509" s="4"/>
      <c r="ALU1509" s="4"/>
      <c r="ALV1509" s="4"/>
      <c r="ALW1509" s="4"/>
      <c r="ALX1509" s="4"/>
      <c r="ALY1509" s="4"/>
      <c r="ALZ1509" s="4"/>
      <c r="AMA1509" s="4"/>
      <c r="AMB1509" s="4"/>
      <c r="AMC1509" s="4"/>
      <c r="AMD1509" s="4"/>
      <c r="AME1509" s="4"/>
      <c r="AMF1509" s="4"/>
    </row>
    <row r="1510" s="41" customFormat="true" ht="37.5" hidden="false" customHeight="true" outlineLevel="0" collapsed="false">
      <c r="A1510" s="23" t="s">
        <v>401</v>
      </c>
      <c r="B1510" s="23" t="n">
        <v>5296</v>
      </c>
      <c r="C1510" s="25" t="n">
        <f aca="false">VLOOKUP(B1510,[1]Planilha8!$X$4:$Y$6629,2,0)</f>
        <v>2038661</v>
      </c>
      <c r="D1510" s="26" t="s">
        <v>426</v>
      </c>
      <c r="E1510" s="26" t="str">
        <f aca="false">VLOOKUP(B1510,[1]Planilha8!$X$4:$Z$6629,3,0)</f>
        <v>ASTEC</v>
      </c>
      <c r="F1510" s="26" t="str">
        <f aca="false">VLOOKUP(B1510,[1]Planilha8!$X$4:$AD$6629,7,0)</f>
        <v>RUIM</v>
      </c>
      <c r="G1510" s="27" t="n">
        <v>41138</v>
      </c>
      <c r="H1510" s="28" t="n">
        <v>700</v>
      </c>
      <c r="I1510" s="29" t="s">
        <v>23</v>
      </c>
      <c r="J1510" s="70" t="s">
        <v>427</v>
      </c>
      <c r="K1510" s="71" t="n">
        <v>210059</v>
      </c>
      <c r="L1510" s="72" t="n">
        <v>2012000657</v>
      </c>
      <c r="M1510" s="73" t="n">
        <v>43465</v>
      </c>
      <c r="N1510" s="74" t="n">
        <v>565.245014245014</v>
      </c>
      <c r="O1510" s="75" t="n">
        <v>0.5</v>
      </c>
      <c r="P1510" s="76" t="n">
        <v>0.0416666666666667</v>
      </c>
      <c r="Q1510" s="77" t="n">
        <v>29.1666666666667</v>
      </c>
      <c r="R1510" s="78" t="n">
        <v>594.411680911681</v>
      </c>
      <c r="S1510" s="39" t="n">
        <v>105.588319088319</v>
      </c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LF1510" s="4"/>
      <c r="ALG1510" s="4"/>
      <c r="ALH1510" s="4"/>
      <c r="ALI1510" s="4"/>
      <c r="ALJ1510" s="4"/>
      <c r="ALK1510" s="4"/>
      <c r="ALL1510" s="4"/>
      <c r="ALM1510" s="4"/>
      <c r="ALN1510" s="4"/>
      <c r="ALO1510" s="4"/>
      <c r="ALP1510" s="4"/>
      <c r="ALQ1510" s="4"/>
      <c r="ALR1510" s="4"/>
      <c r="ALS1510" s="4"/>
      <c r="ALT1510" s="4"/>
      <c r="ALU1510" s="4"/>
      <c r="ALV1510" s="4"/>
      <c r="ALW1510" s="4"/>
      <c r="ALX1510" s="4"/>
      <c r="ALY1510" s="4"/>
      <c r="ALZ1510" s="4"/>
      <c r="AMA1510" s="4"/>
      <c r="AMB1510" s="4"/>
      <c r="AMC1510" s="4"/>
      <c r="AMD1510" s="4"/>
      <c r="AME1510" s="4"/>
      <c r="AMF1510" s="4"/>
    </row>
    <row r="1511" s="4" customFormat="true" ht="37.5" hidden="false" customHeight="true" outlineLevel="0" collapsed="false">
      <c r="A1511" s="23" t="s">
        <v>401</v>
      </c>
      <c r="B1511" s="23" t="n">
        <v>5347</v>
      </c>
      <c r="C1511" s="25" t="n">
        <f aca="false">VLOOKUP(B1511,[1]Planilha8!$X$4:$Y$6629,2,0)</f>
        <v>2038662</v>
      </c>
      <c r="D1511" s="26" t="s">
        <v>428</v>
      </c>
      <c r="E1511" s="26" t="str">
        <f aca="false">VLOOKUP(B1511,[1]Planilha8!$X$4:$Z$6629,3,0)</f>
        <v>GUARITA PORTARIA "A"</v>
      </c>
      <c r="F1511" s="26" t="str">
        <f aca="false">VLOOKUP(B1511,[1]Planilha8!$X$4:$AD$6629,7,0)</f>
        <v>REGULAR</v>
      </c>
      <c r="G1511" s="27" t="n">
        <v>41141</v>
      </c>
      <c r="H1511" s="28" t="n">
        <v>807.32</v>
      </c>
      <c r="I1511" s="29" t="s">
        <v>23</v>
      </c>
      <c r="J1511" s="70" t="s">
        <v>50</v>
      </c>
      <c r="K1511" s="71" t="n">
        <v>21912</v>
      </c>
      <c r="L1511" s="72" t="n">
        <v>2012000657</v>
      </c>
      <c r="M1511" s="73" t="n">
        <v>43465</v>
      </c>
      <c r="N1511" s="74" t="n">
        <v>788.281278347609</v>
      </c>
      <c r="O1511" s="75" t="n">
        <v>1</v>
      </c>
      <c r="P1511" s="76" t="n">
        <v>0.0833333333333333</v>
      </c>
      <c r="Q1511" s="77" t="n">
        <v>0</v>
      </c>
      <c r="R1511" s="78" t="n">
        <v>788.281278347609</v>
      </c>
      <c r="S1511" s="39" t="n">
        <v>19.0387216523911</v>
      </c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MG1511" s="0"/>
      <c r="AMH1511" s="0"/>
      <c r="AMI1511" s="0"/>
      <c r="AMJ1511" s="0"/>
    </row>
    <row r="1512" s="4" customFormat="true" ht="37.5" hidden="false" customHeight="true" outlineLevel="0" collapsed="false">
      <c r="A1512" s="23" t="s">
        <v>401</v>
      </c>
      <c r="B1512" s="23" t="n">
        <v>5369</v>
      </c>
      <c r="C1512" s="25" t="n">
        <f aca="false">VLOOKUP(B1512,[1]Planilha8!$X$4:$Y$6629,2,0)</f>
        <v>2038663</v>
      </c>
      <c r="D1512" s="26" t="s">
        <v>429</v>
      </c>
      <c r="E1512" s="26" t="str">
        <f aca="false">VLOOKUP(B1512,[1]Planilha8!$X$4:$Z$6629,3,0)</f>
        <v>FARMÁCIA</v>
      </c>
      <c r="F1512" s="26" t="str">
        <f aca="false">VLOOKUP(B1512,[1]Planilha8!$X$4:$AD$6629,7,0)</f>
        <v>REGULAR</v>
      </c>
      <c r="G1512" s="27" t="n">
        <v>41141</v>
      </c>
      <c r="H1512" s="28" t="n">
        <v>230</v>
      </c>
      <c r="I1512" s="29" t="s">
        <v>23</v>
      </c>
      <c r="J1512" s="70" t="s">
        <v>430</v>
      </c>
      <c r="K1512" s="71" t="n">
        <v>4200</v>
      </c>
      <c r="L1512" s="72" t="n">
        <v>2012001732</v>
      </c>
      <c r="M1512" s="73" t="n">
        <v>43465</v>
      </c>
      <c r="N1512" s="74" t="n">
        <v>185.600498575499</v>
      </c>
      <c r="O1512" s="75" t="n">
        <v>0.5</v>
      </c>
      <c r="P1512" s="76" t="n">
        <v>0.0416666666666667</v>
      </c>
      <c r="Q1512" s="77" t="n">
        <v>9.58333333333333</v>
      </c>
      <c r="R1512" s="78" t="n">
        <v>195.183831908832</v>
      </c>
      <c r="S1512" s="39" t="n">
        <v>34.8161680911681</v>
      </c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MG1512" s="0"/>
      <c r="AMH1512" s="0"/>
      <c r="AMI1512" s="0"/>
      <c r="AMJ1512" s="0"/>
    </row>
    <row r="1513" s="4" customFormat="true" ht="37.5" hidden="false" customHeight="true" outlineLevel="0" collapsed="false">
      <c r="A1513" s="23" t="s">
        <v>401</v>
      </c>
      <c r="B1513" s="23" t="n">
        <v>5370</v>
      </c>
      <c r="C1513" s="25" t="n">
        <f aca="false">VLOOKUP(B1513,[1]Planilha8!$X$4:$Y$6629,2,0)</f>
        <v>2038664</v>
      </c>
      <c r="D1513" s="26" t="s">
        <v>429</v>
      </c>
      <c r="E1513" s="26" t="str">
        <f aca="false">VLOOKUP(B1513,[1]Planilha8!$X$4:$Z$6629,3,0)</f>
        <v>ALMOXARIFADO</v>
      </c>
      <c r="F1513" s="26" t="str">
        <f aca="false">VLOOKUP(B1513,[1]Planilha8!$X$4:$AD$6629,7,0)</f>
        <v>REGULAR</v>
      </c>
      <c r="G1513" s="27" t="n">
        <v>41141</v>
      </c>
      <c r="H1513" s="28" t="n">
        <v>230</v>
      </c>
      <c r="I1513" s="29" t="s">
        <v>23</v>
      </c>
      <c r="J1513" s="70" t="s">
        <v>430</v>
      </c>
      <c r="K1513" s="71" t="n">
        <v>4200</v>
      </c>
      <c r="L1513" s="72" t="n">
        <v>2012001732</v>
      </c>
      <c r="M1513" s="73" t="n">
        <v>43465</v>
      </c>
      <c r="N1513" s="74" t="n">
        <v>185.600498575499</v>
      </c>
      <c r="O1513" s="75" t="n">
        <v>0.5</v>
      </c>
      <c r="P1513" s="76" t="n">
        <v>0.0416666666666667</v>
      </c>
      <c r="Q1513" s="77" t="n">
        <v>9.58333333333333</v>
      </c>
      <c r="R1513" s="78" t="n">
        <v>195.183831908832</v>
      </c>
      <c r="S1513" s="39" t="n">
        <v>34.8161680911681</v>
      </c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MG1513" s="0"/>
      <c r="AMH1513" s="0"/>
      <c r="AMI1513" s="0"/>
      <c r="AMJ1513" s="0"/>
    </row>
    <row r="1514" s="4" customFormat="true" ht="37.5" hidden="false" customHeight="true" outlineLevel="0" collapsed="false">
      <c r="A1514" s="23" t="s">
        <v>401</v>
      </c>
      <c r="B1514" s="23" t="n">
        <v>5371</v>
      </c>
      <c r="C1514" s="25" t="n">
        <f aca="false">VLOOKUP(B1514,[1]Planilha8!$X$4:$Y$6629,2,0)</f>
        <v>2038665</v>
      </c>
      <c r="D1514" s="26" t="s">
        <v>431</v>
      </c>
      <c r="E1514" s="26" t="str">
        <f aca="false">VLOOKUP(B1514,[1]Planilha8!$X$4:$Z$6629,3,0)</f>
        <v>FARMÁCIA</v>
      </c>
      <c r="F1514" s="26" t="str">
        <f aca="false">VLOOKUP(B1514,[1]Planilha8!$X$4:$AD$6629,7,0)</f>
        <v>REGULAR</v>
      </c>
      <c r="G1514" s="27" t="n">
        <v>41141</v>
      </c>
      <c r="H1514" s="28" t="n">
        <v>640</v>
      </c>
      <c r="I1514" s="29" t="s">
        <v>23</v>
      </c>
      <c r="J1514" s="70" t="s">
        <v>430</v>
      </c>
      <c r="K1514" s="71" t="n">
        <v>4200</v>
      </c>
      <c r="L1514" s="72" t="n">
        <v>2012001732</v>
      </c>
      <c r="M1514" s="73" t="n">
        <v>43465</v>
      </c>
      <c r="N1514" s="74" t="n">
        <v>516.453561253562</v>
      </c>
      <c r="O1514" s="75" t="n">
        <v>0.5</v>
      </c>
      <c r="P1514" s="76" t="n">
        <v>0.0416666666666667</v>
      </c>
      <c r="Q1514" s="77" t="n">
        <v>26.6666666666667</v>
      </c>
      <c r="R1514" s="78" t="n">
        <v>543.120227920228</v>
      </c>
      <c r="S1514" s="39" t="n">
        <v>96.8797720797719</v>
      </c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MG1514" s="0"/>
      <c r="AMH1514" s="0"/>
      <c r="AMI1514" s="0"/>
      <c r="AMJ1514" s="0"/>
    </row>
    <row r="1515" s="4" customFormat="true" ht="37.5" hidden="false" customHeight="true" outlineLevel="0" collapsed="false">
      <c r="A1515" s="23" t="s">
        <v>401</v>
      </c>
      <c r="B1515" s="23" t="n">
        <v>5372</v>
      </c>
      <c r="C1515" s="25" t="n">
        <f aca="false">VLOOKUP(B1515,[1]Planilha8!$X$4:$Y$6629,2,0)</f>
        <v>2038666</v>
      </c>
      <c r="D1515" s="26" t="s">
        <v>431</v>
      </c>
      <c r="E1515" s="26" t="str">
        <f aca="false">VLOOKUP(B1515,[1]Planilha8!$X$4:$Z$6629,3,0)</f>
        <v>ALMOXARIFADO</v>
      </c>
      <c r="F1515" s="26" t="str">
        <f aca="false">VLOOKUP(B1515,[1]Planilha8!$X$4:$AD$6629,7,0)</f>
        <v>REGULAR</v>
      </c>
      <c r="G1515" s="27" t="n">
        <v>41141</v>
      </c>
      <c r="H1515" s="28" t="n">
        <v>640</v>
      </c>
      <c r="I1515" s="29" t="s">
        <v>23</v>
      </c>
      <c r="J1515" s="70" t="s">
        <v>430</v>
      </c>
      <c r="K1515" s="71" t="n">
        <v>4200</v>
      </c>
      <c r="L1515" s="72" t="n">
        <v>2012001732</v>
      </c>
      <c r="M1515" s="73" t="n">
        <v>43465</v>
      </c>
      <c r="N1515" s="74" t="n">
        <v>516.453561253562</v>
      </c>
      <c r="O1515" s="75" t="n">
        <v>0.5</v>
      </c>
      <c r="P1515" s="76" t="n">
        <v>0.0416666666666667</v>
      </c>
      <c r="Q1515" s="77" t="n">
        <v>26.6666666666667</v>
      </c>
      <c r="R1515" s="78" t="n">
        <v>543.120227920228</v>
      </c>
      <c r="S1515" s="39" t="n">
        <v>96.8797720797719</v>
      </c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MG1515" s="0"/>
      <c r="AMH1515" s="0"/>
      <c r="AMI1515" s="0"/>
      <c r="AMJ1515" s="0"/>
    </row>
    <row r="1516" s="4" customFormat="true" ht="37.5" hidden="false" customHeight="true" outlineLevel="0" collapsed="false">
      <c r="A1516" s="23" t="s">
        <v>401</v>
      </c>
      <c r="B1516" s="23" t="n">
        <v>5627</v>
      </c>
      <c r="C1516" s="25" t="n">
        <f aca="false">VLOOKUP(B1516,[1]Planilha8!$X$4:$Y$6629,2,0)</f>
        <v>2038667</v>
      </c>
      <c r="D1516" s="26" t="s">
        <v>432</v>
      </c>
      <c r="E1516" s="26" t="str">
        <f aca="false">VLOOKUP(B1516,[1]Planilha8!$X$4:$Z$6629,3,0)</f>
        <v>ELEVADOR SOCIAL</v>
      </c>
      <c r="F1516" s="26" t="str">
        <f aca="false">VLOOKUP(B1516,[1]Planilha8!$X$4:$AD$6629,7,0)</f>
        <v>REGULAR</v>
      </c>
      <c r="G1516" s="27" t="n">
        <v>41141</v>
      </c>
      <c r="H1516" s="28" t="n">
        <v>146.27</v>
      </c>
      <c r="I1516" s="29" t="s">
        <v>23</v>
      </c>
      <c r="J1516" s="70" t="s">
        <v>50</v>
      </c>
      <c r="K1516" s="71" t="n">
        <v>21912</v>
      </c>
      <c r="L1516" s="72" t="n">
        <v>2012000657</v>
      </c>
      <c r="M1516" s="73" t="n">
        <v>43465</v>
      </c>
      <c r="N1516" s="74" t="n">
        <v>95.2401058404559</v>
      </c>
      <c r="O1516" s="75" t="n">
        <v>0.33</v>
      </c>
      <c r="P1516" s="76" t="n">
        <v>0.0275</v>
      </c>
      <c r="Q1516" s="77" t="n">
        <v>4.022425</v>
      </c>
      <c r="R1516" s="78" t="n">
        <v>99.2625308404559</v>
      </c>
      <c r="S1516" s="39" t="n">
        <v>47.0074691595442</v>
      </c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MG1516" s="0"/>
      <c r="AMH1516" s="0"/>
      <c r="AMI1516" s="0"/>
      <c r="AMJ1516" s="0"/>
    </row>
    <row r="1517" s="4" customFormat="true" ht="37.5" hidden="false" customHeight="true" outlineLevel="0" collapsed="false">
      <c r="A1517" s="23" t="s">
        <v>401</v>
      </c>
      <c r="B1517" s="23" t="n">
        <v>5628</v>
      </c>
      <c r="C1517" s="25" t="n">
        <f aca="false">VLOOKUP(B1517,[1]Planilha8!$X$4:$Y$6629,2,0)</f>
        <v>2038668</v>
      </c>
      <c r="D1517" s="26" t="s">
        <v>432</v>
      </c>
      <c r="E1517" s="26" t="str">
        <f aca="false">VLOOKUP(B1517,[1]Planilha8!$X$4:$Z$6629,3,0)</f>
        <v>ELEVADOR SOCIAL</v>
      </c>
      <c r="F1517" s="26" t="str">
        <f aca="false">VLOOKUP(B1517,[1]Planilha8!$X$4:$AD$6629,7,0)</f>
        <v>REGULAR</v>
      </c>
      <c r="G1517" s="27" t="n">
        <v>41141</v>
      </c>
      <c r="H1517" s="28" t="n">
        <v>146.27</v>
      </c>
      <c r="I1517" s="29" t="s">
        <v>23</v>
      </c>
      <c r="J1517" s="70" t="s">
        <v>50</v>
      </c>
      <c r="K1517" s="71" t="n">
        <v>21912</v>
      </c>
      <c r="L1517" s="72" t="n">
        <v>2012000657</v>
      </c>
      <c r="M1517" s="73" t="n">
        <v>43465</v>
      </c>
      <c r="N1517" s="74" t="n">
        <v>95.2401058404559</v>
      </c>
      <c r="O1517" s="75" t="n">
        <v>0.33</v>
      </c>
      <c r="P1517" s="76" t="n">
        <v>0.0275</v>
      </c>
      <c r="Q1517" s="77" t="n">
        <v>4.022425</v>
      </c>
      <c r="R1517" s="78" t="n">
        <v>99.2625308404559</v>
      </c>
      <c r="S1517" s="39" t="n">
        <v>47.0074691595442</v>
      </c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MG1517" s="0"/>
      <c r="AMH1517" s="0"/>
      <c r="AMI1517" s="0"/>
      <c r="AMJ1517" s="0"/>
    </row>
    <row r="1518" s="4" customFormat="true" ht="37.5" hidden="false" customHeight="true" outlineLevel="0" collapsed="false">
      <c r="A1518" s="23" t="s">
        <v>401</v>
      </c>
      <c r="B1518" s="23" t="n">
        <v>5629</v>
      </c>
      <c r="C1518" s="25" t="n">
        <f aca="false">VLOOKUP(B1518,[1]Planilha8!$X$4:$Y$6629,2,0)</f>
        <v>2038669</v>
      </c>
      <c r="D1518" s="26" t="s">
        <v>432</v>
      </c>
      <c r="E1518" s="26" t="str">
        <f aca="false">VLOOKUP(B1518,[1]Planilha8!$X$4:$Z$6629,3,0)</f>
        <v>ALMOXARIFADO</v>
      </c>
      <c r="F1518" s="26" t="str">
        <f aca="false">VLOOKUP(B1518,[1]Planilha8!$X$4:$AD$6629,7,0)</f>
        <v>REGULAR</v>
      </c>
      <c r="G1518" s="27" t="n">
        <v>41141</v>
      </c>
      <c r="H1518" s="28" t="n">
        <v>146.27</v>
      </c>
      <c r="I1518" s="29" t="s">
        <v>23</v>
      </c>
      <c r="J1518" s="70" t="s">
        <v>50</v>
      </c>
      <c r="K1518" s="71" t="n">
        <v>21912</v>
      </c>
      <c r="L1518" s="72" t="n">
        <v>2012000657</v>
      </c>
      <c r="M1518" s="73" t="n">
        <v>43465</v>
      </c>
      <c r="N1518" s="74" t="n">
        <v>95.2401058404559</v>
      </c>
      <c r="O1518" s="75" t="n">
        <v>0.33</v>
      </c>
      <c r="P1518" s="76" t="n">
        <v>0.0275</v>
      </c>
      <c r="Q1518" s="77" t="n">
        <v>4.022425</v>
      </c>
      <c r="R1518" s="78" t="n">
        <v>99.2625308404559</v>
      </c>
      <c r="S1518" s="39" t="n">
        <v>47.0074691595442</v>
      </c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MG1518" s="0"/>
      <c r="AMH1518" s="0"/>
      <c r="AMI1518" s="0"/>
      <c r="AMJ1518" s="0"/>
    </row>
    <row r="1519" s="4" customFormat="true" ht="37.5" hidden="false" customHeight="true" outlineLevel="0" collapsed="false">
      <c r="A1519" s="23" t="s">
        <v>401</v>
      </c>
      <c r="B1519" s="23" t="n">
        <v>5630</v>
      </c>
      <c r="C1519" s="25" t="n">
        <f aca="false">VLOOKUP(B1519,[1]Planilha8!$X$4:$Y$6629,2,0)</f>
        <v>2038670</v>
      </c>
      <c r="D1519" s="26" t="s">
        <v>432</v>
      </c>
      <c r="E1519" s="26" t="str">
        <f aca="false">VLOOKUP(B1519,[1]Planilha8!$X$4:$Z$6629,3,0)</f>
        <v>ALMOXARIFADO</v>
      </c>
      <c r="F1519" s="26" t="str">
        <f aca="false">VLOOKUP(B1519,[1]Planilha8!$X$4:$AD$6629,7,0)</f>
        <v>REGULAR</v>
      </c>
      <c r="G1519" s="27" t="n">
        <v>41141</v>
      </c>
      <c r="H1519" s="28" t="n">
        <v>146.27</v>
      </c>
      <c r="I1519" s="29" t="s">
        <v>23</v>
      </c>
      <c r="J1519" s="70" t="s">
        <v>50</v>
      </c>
      <c r="K1519" s="71" t="n">
        <v>21912</v>
      </c>
      <c r="L1519" s="72" t="n">
        <v>2012000657</v>
      </c>
      <c r="M1519" s="73" t="n">
        <v>43465</v>
      </c>
      <c r="N1519" s="74" t="n">
        <v>95.2401058404559</v>
      </c>
      <c r="O1519" s="75" t="n">
        <v>0.33</v>
      </c>
      <c r="P1519" s="76" t="n">
        <v>0.0275</v>
      </c>
      <c r="Q1519" s="77" t="n">
        <v>4.022425</v>
      </c>
      <c r="R1519" s="78" t="n">
        <v>99.2625308404559</v>
      </c>
      <c r="S1519" s="39" t="n">
        <v>47.0074691595442</v>
      </c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MG1519" s="0"/>
      <c r="AMH1519" s="0"/>
      <c r="AMI1519" s="0"/>
      <c r="AMJ1519" s="0"/>
    </row>
    <row r="1520" s="4" customFormat="true" ht="37.5" hidden="false" customHeight="true" outlineLevel="0" collapsed="false">
      <c r="A1520" s="23" t="s">
        <v>401</v>
      </c>
      <c r="B1520" s="23" t="n">
        <v>5248</v>
      </c>
      <c r="C1520" s="25" t="e">
        <f aca="false">VLOOKUP(B1520,[1]Planilha8!$X$4:$Y$6629,2,0)</f>
        <v>#N/A</v>
      </c>
      <c r="D1520" s="26" t="s">
        <v>433</v>
      </c>
      <c r="E1520" s="26" t="e">
        <f aca="false">VLOOKUP(B1520,[1]Planilha8!$X$4:$Z$6629,3,0)</f>
        <v>#N/A</v>
      </c>
      <c r="F1520" s="26" t="e">
        <f aca="false">VLOOKUP(B1520,[1]Planilha8!$X$4:$AD$6629,7,0)</f>
        <v>#N/A</v>
      </c>
      <c r="G1520" s="27" t="n">
        <v>41142</v>
      </c>
      <c r="H1520" s="28" t="n">
        <v>2353.25</v>
      </c>
      <c r="I1520" s="29" t="s">
        <v>23</v>
      </c>
      <c r="J1520" s="70" t="s">
        <v>434</v>
      </c>
      <c r="K1520" s="71" t="n">
        <v>3642</v>
      </c>
      <c r="L1520" s="72" t="n">
        <v>2012001809</v>
      </c>
      <c r="M1520" s="73" t="n">
        <v>43465</v>
      </c>
      <c r="N1520" s="74" t="n">
        <v>1121.98400997151</v>
      </c>
      <c r="O1520" s="75" t="n">
        <v>0.14</v>
      </c>
      <c r="P1520" s="76" t="n">
        <v>0.0116666666666667</v>
      </c>
      <c r="Q1520" s="77" t="n">
        <v>27.4545833333333</v>
      </c>
      <c r="R1520" s="78" t="n">
        <v>1149.43859330484</v>
      </c>
      <c r="S1520" s="39" t="n">
        <v>1203.81140669516</v>
      </c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MG1520" s="0"/>
      <c r="AMH1520" s="0"/>
      <c r="AMI1520" s="0"/>
      <c r="AMJ1520" s="0"/>
    </row>
    <row r="1521" s="4" customFormat="true" ht="37.5" hidden="false" customHeight="true" outlineLevel="0" collapsed="false">
      <c r="A1521" s="23" t="s">
        <v>401</v>
      </c>
      <c r="B1521" s="23" t="n">
        <v>5249</v>
      </c>
      <c r="C1521" s="25" t="e">
        <f aca="false">VLOOKUP(B1521,[1]Planilha8!$X$4:$Y$6629,2,0)</f>
        <v>#N/A</v>
      </c>
      <c r="D1521" s="26" t="s">
        <v>433</v>
      </c>
      <c r="E1521" s="26" t="e">
        <f aca="false">VLOOKUP(B1521,[1]Planilha8!$X$4:$Z$6629,3,0)</f>
        <v>#N/A</v>
      </c>
      <c r="F1521" s="26" t="e">
        <f aca="false">VLOOKUP(B1521,[1]Planilha8!$X$4:$AD$6629,7,0)</f>
        <v>#N/A</v>
      </c>
      <c r="G1521" s="27" t="n">
        <v>41142</v>
      </c>
      <c r="H1521" s="28" t="n">
        <v>2353.25</v>
      </c>
      <c r="I1521" s="29" t="s">
        <v>23</v>
      </c>
      <c r="J1521" s="70" t="s">
        <v>434</v>
      </c>
      <c r="K1521" s="71" t="n">
        <v>3642</v>
      </c>
      <c r="L1521" s="72" t="n">
        <v>2012001809</v>
      </c>
      <c r="M1521" s="73" t="n">
        <v>43465</v>
      </c>
      <c r="N1521" s="74" t="n">
        <v>1121.98400997151</v>
      </c>
      <c r="O1521" s="75" t="n">
        <v>0.14</v>
      </c>
      <c r="P1521" s="76" t="n">
        <v>0.0116666666666667</v>
      </c>
      <c r="Q1521" s="77" t="n">
        <v>27.4545833333333</v>
      </c>
      <c r="R1521" s="78" t="n">
        <v>1149.43859330484</v>
      </c>
      <c r="S1521" s="39" t="n">
        <v>1203.81140669516</v>
      </c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MG1521" s="0"/>
      <c r="AMH1521" s="0"/>
      <c r="AMI1521" s="0"/>
      <c r="AMJ1521" s="0"/>
    </row>
    <row r="1522" s="4" customFormat="true" ht="37.5" hidden="false" customHeight="true" outlineLevel="0" collapsed="false">
      <c r="A1522" s="23" t="s">
        <v>401</v>
      </c>
      <c r="B1522" s="23" t="n">
        <v>5250</v>
      </c>
      <c r="C1522" s="25" t="e">
        <f aca="false">VLOOKUP(B1522,[1]Planilha8!$X$4:$Y$6629,2,0)</f>
        <v>#N/A</v>
      </c>
      <c r="D1522" s="26" t="s">
        <v>435</v>
      </c>
      <c r="E1522" s="26" t="e">
        <f aca="false">VLOOKUP(B1522,[1]Planilha8!$X$4:$Z$6629,3,0)</f>
        <v>#N/A</v>
      </c>
      <c r="F1522" s="26" t="e">
        <f aca="false">VLOOKUP(B1522,[1]Planilha8!$X$4:$AD$6629,7,0)</f>
        <v>#N/A</v>
      </c>
      <c r="G1522" s="27" t="n">
        <v>41142</v>
      </c>
      <c r="H1522" s="28" t="n">
        <v>3035.25</v>
      </c>
      <c r="I1522" s="29" t="s">
        <v>23</v>
      </c>
      <c r="J1522" s="70" t="s">
        <v>434</v>
      </c>
      <c r="K1522" s="71" t="n">
        <v>3642</v>
      </c>
      <c r="L1522" s="72" t="n">
        <v>2012001809</v>
      </c>
      <c r="M1522" s="73" t="n">
        <v>43465</v>
      </c>
      <c r="N1522" s="74" t="n">
        <v>1447.1483974359</v>
      </c>
      <c r="O1522" s="75" t="n">
        <v>0.14</v>
      </c>
      <c r="P1522" s="76" t="n">
        <v>0.0116666666666667</v>
      </c>
      <c r="Q1522" s="77" t="n">
        <v>35.41125</v>
      </c>
      <c r="R1522" s="78" t="n">
        <v>1482.5596474359</v>
      </c>
      <c r="S1522" s="39" t="n">
        <v>1552.6903525641</v>
      </c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MG1522" s="0"/>
      <c r="AMH1522" s="0"/>
      <c r="AMI1522" s="0"/>
      <c r="AMJ1522" s="0"/>
    </row>
    <row r="1523" s="4" customFormat="true" ht="37.5" hidden="false" customHeight="true" outlineLevel="0" collapsed="false">
      <c r="A1523" s="23" t="s">
        <v>401</v>
      </c>
      <c r="B1523" s="23" t="n">
        <v>5251</v>
      </c>
      <c r="C1523" s="25" t="n">
        <f aca="false">VLOOKUP(B1523,[1]Planilha8!$X$4:$Y$6629,2,0)</f>
        <v>2038555</v>
      </c>
      <c r="D1523" s="26" t="s">
        <v>435</v>
      </c>
      <c r="E1523" s="26" t="str">
        <f aca="false">VLOOKUP(B1523,[1]Planilha8!$X$4:$Z$6629,3,0)</f>
        <v>HEMODIALISE / DIÁLISE</v>
      </c>
      <c r="F1523" s="26" t="str">
        <f aca="false">VLOOKUP(B1523,[1]Planilha8!$X$4:$AD$6629,7,0)</f>
        <v>REGULAR</v>
      </c>
      <c r="G1523" s="27" t="n">
        <v>41142</v>
      </c>
      <c r="H1523" s="28" t="n">
        <v>3035.25</v>
      </c>
      <c r="I1523" s="29" t="s">
        <v>23</v>
      </c>
      <c r="J1523" s="70" t="s">
        <v>434</v>
      </c>
      <c r="K1523" s="71" t="n">
        <v>3642</v>
      </c>
      <c r="L1523" s="72" t="n">
        <v>2012001809</v>
      </c>
      <c r="M1523" s="73" t="n">
        <v>43465</v>
      </c>
      <c r="N1523" s="74" t="n">
        <v>1447.1483974359</v>
      </c>
      <c r="O1523" s="75" t="n">
        <v>0.14</v>
      </c>
      <c r="P1523" s="76" t="n">
        <v>0.0116666666666667</v>
      </c>
      <c r="Q1523" s="77" t="n">
        <v>35.41125</v>
      </c>
      <c r="R1523" s="78" t="n">
        <v>1482.5596474359</v>
      </c>
      <c r="S1523" s="39" t="n">
        <v>1552.6903525641</v>
      </c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MG1523" s="0"/>
      <c r="AMH1523" s="0"/>
      <c r="AMI1523" s="0"/>
      <c r="AMJ1523" s="0"/>
    </row>
    <row r="1524" s="4" customFormat="true" ht="37.5" hidden="false" customHeight="true" outlineLevel="0" collapsed="false">
      <c r="A1524" s="23" t="s">
        <v>401</v>
      </c>
      <c r="B1524" s="23" t="n">
        <v>5481</v>
      </c>
      <c r="C1524" s="25" t="n">
        <f aca="false">VLOOKUP(B1524,[1]Planilha8!$X$4:$Y$6629,2,0)</f>
        <v>2038960</v>
      </c>
      <c r="D1524" s="26" t="s">
        <v>436</v>
      </c>
      <c r="E1524" s="26" t="str">
        <f aca="false">VLOOKUP(B1524,[1]Planilha8!$X$4:$Z$6629,3,0)</f>
        <v>REFEITÓRIO - HGG</v>
      </c>
      <c r="F1524" s="26" t="str">
        <f aca="false">VLOOKUP(B1524,[1]Planilha8!$X$4:$AD$6629,7,0)</f>
        <v>BOM</v>
      </c>
      <c r="G1524" s="27" t="n">
        <v>41143</v>
      </c>
      <c r="H1524" s="28" t="n">
        <v>14030</v>
      </c>
      <c r="I1524" s="29" t="s">
        <v>23</v>
      </c>
      <c r="J1524" s="70" t="s">
        <v>437</v>
      </c>
      <c r="K1524" s="71" t="s">
        <v>438</v>
      </c>
      <c r="L1524" s="72" t="n">
        <v>2012001301</v>
      </c>
      <c r="M1524" s="73" t="n">
        <v>43465</v>
      </c>
      <c r="N1524" s="74" t="n">
        <v>9130.29230769231</v>
      </c>
      <c r="O1524" s="75" t="n">
        <v>0.33</v>
      </c>
      <c r="P1524" s="76" t="n">
        <v>0.0275</v>
      </c>
      <c r="Q1524" s="77" t="n">
        <v>385.825</v>
      </c>
      <c r="R1524" s="78" t="n">
        <v>9516.11730769231</v>
      </c>
      <c r="S1524" s="39" t="n">
        <v>4513.88269230769</v>
      </c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MG1524" s="0"/>
      <c r="AMH1524" s="0"/>
      <c r="AMI1524" s="0"/>
      <c r="AMJ1524" s="0"/>
    </row>
    <row r="1525" s="41" customFormat="true" ht="37.5" hidden="false" customHeight="true" outlineLevel="0" collapsed="false">
      <c r="A1525" s="23" t="s">
        <v>401</v>
      </c>
      <c r="B1525" s="23" t="n">
        <v>5482</v>
      </c>
      <c r="C1525" s="25" t="n">
        <f aca="false">VLOOKUP(B1525,[1]Planilha8!$X$4:$Y$6629,2,0)</f>
        <v>2038962</v>
      </c>
      <c r="D1525" s="26" t="s">
        <v>439</v>
      </c>
      <c r="E1525" s="26" t="str">
        <f aca="false">VLOOKUP(B1525,[1]Planilha8!$X$4:$Z$6629,3,0)</f>
        <v>LAVANDERIA</v>
      </c>
      <c r="F1525" s="26" t="str">
        <f aca="false">VLOOKUP(B1525,[1]Planilha8!$X$4:$AD$6629,7,0)</f>
        <v>BOM</v>
      </c>
      <c r="G1525" s="27" t="n">
        <v>41144</v>
      </c>
      <c r="H1525" s="28" t="n">
        <v>382</v>
      </c>
      <c r="I1525" s="29" t="s">
        <v>23</v>
      </c>
      <c r="J1525" s="70" t="s">
        <v>48</v>
      </c>
      <c r="K1525" s="71" t="n">
        <v>35570</v>
      </c>
      <c r="L1525" s="72" t="n">
        <v>2012000647</v>
      </c>
      <c r="M1525" s="73" t="n">
        <v>43465</v>
      </c>
      <c r="N1525" s="74" t="n">
        <v>355.804159544159</v>
      </c>
      <c r="O1525" s="75" t="n">
        <v>1</v>
      </c>
      <c r="P1525" s="76" t="n">
        <v>0.0833333333333333</v>
      </c>
      <c r="Q1525" s="77" t="n">
        <v>0</v>
      </c>
      <c r="R1525" s="78" t="n">
        <v>355.804159544159</v>
      </c>
      <c r="S1525" s="39" t="n">
        <v>26.1958404558406</v>
      </c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LF1525" s="4"/>
      <c r="ALG1525" s="4"/>
      <c r="ALH1525" s="4"/>
      <c r="ALI1525" s="4"/>
      <c r="ALJ1525" s="4"/>
      <c r="ALK1525" s="4"/>
      <c r="ALL1525" s="4"/>
      <c r="ALM1525" s="4"/>
      <c r="ALN1525" s="4"/>
      <c r="ALO1525" s="4"/>
      <c r="ALP1525" s="4"/>
      <c r="ALQ1525" s="4"/>
      <c r="ALR1525" s="4"/>
      <c r="ALS1525" s="4"/>
      <c r="ALT1525" s="4"/>
      <c r="ALU1525" s="4"/>
      <c r="ALV1525" s="4"/>
      <c r="ALW1525" s="4"/>
      <c r="ALX1525" s="4"/>
      <c r="ALY1525" s="4"/>
      <c r="ALZ1525" s="4"/>
      <c r="AMA1525" s="4"/>
      <c r="AMB1525" s="4"/>
      <c r="AMC1525" s="4"/>
      <c r="AMD1525" s="4"/>
      <c r="AME1525" s="4"/>
      <c r="AMF1525" s="4"/>
    </row>
    <row r="1526" s="4" customFormat="true" ht="37.5" hidden="false" customHeight="true" outlineLevel="0" collapsed="false">
      <c r="A1526" s="23" t="s">
        <v>401</v>
      </c>
      <c r="B1526" s="23" t="n">
        <v>5483</v>
      </c>
      <c r="C1526" s="25" t="n">
        <f aca="false">VLOOKUP(B1526,[1]Planilha8!$X$4:$Y$6629,2,0)</f>
        <v>2038963</v>
      </c>
      <c r="D1526" s="26" t="s">
        <v>439</v>
      </c>
      <c r="E1526" s="26" t="str">
        <f aca="false">VLOOKUP(B1526,[1]Planilha8!$X$4:$Z$6629,3,0)</f>
        <v>PORTARIA "A"</v>
      </c>
      <c r="F1526" s="26" t="str">
        <f aca="false">VLOOKUP(B1526,[1]Planilha8!$X$4:$AD$6629,7,0)</f>
        <v>BOM</v>
      </c>
      <c r="G1526" s="27" t="n">
        <v>41144</v>
      </c>
      <c r="H1526" s="28" t="n">
        <v>382</v>
      </c>
      <c r="I1526" s="29" t="s">
        <v>23</v>
      </c>
      <c r="J1526" s="70" t="s">
        <v>48</v>
      </c>
      <c r="K1526" s="71" t="n">
        <v>35570</v>
      </c>
      <c r="L1526" s="72" t="n">
        <v>2012000647</v>
      </c>
      <c r="M1526" s="73" t="n">
        <v>43465</v>
      </c>
      <c r="N1526" s="74" t="n">
        <v>308.054159544159</v>
      </c>
      <c r="O1526" s="75" t="n">
        <v>0.5</v>
      </c>
      <c r="P1526" s="76" t="n">
        <v>0.0416666666666667</v>
      </c>
      <c r="Q1526" s="77" t="n">
        <v>15.9166666666667</v>
      </c>
      <c r="R1526" s="78" t="n">
        <v>323.970826210826</v>
      </c>
      <c r="S1526" s="39" t="n">
        <v>58.029173789174</v>
      </c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MG1526" s="0"/>
      <c r="AMH1526" s="0"/>
      <c r="AMI1526" s="0"/>
      <c r="AMJ1526" s="0"/>
    </row>
    <row r="1527" s="4" customFormat="true" ht="37.5" hidden="false" customHeight="true" outlineLevel="0" collapsed="false">
      <c r="A1527" s="23" t="s">
        <v>401</v>
      </c>
      <c r="B1527" s="23" t="n">
        <v>5484</v>
      </c>
      <c r="C1527" s="25" t="n">
        <f aca="false">VLOOKUP(B1527,[1]Planilha8!$X$4:$Y$6629,2,0)</f>
        <v>2038964</v>
      </c>
      <c r="D1527" s="26" t="s">
        <v>439</v>
      </c>
      <c r="E1527" s="26" t="str">
        <f aca="false">VLOOKUP(B1527,[1]Planilha8!$X$4:$Z$6629,3,0)</f>
        <v>LAVANDERIA</v>
      </c>
      <c r="F1527" s="26" t="str">
        <f aca="false">VLOOKUP(B1527,[1]Planilha8!$X$4:$AD$6629,7,0)</f>
        <v>BOM</v>
      </c>
      <c r="G1527" s="27" t="n">
        <v>41144</v>
      </c>
      <c r="H1527" s="28" t="n">
        <v>382</v>
      </c>
      <c r="I1527" s="29" t="s">
        <v>23</v>
      </c>
      <c r="J1527" s="70" t="s">
        <v>48</v>
      </c>
      <c r="K1527" s="71" t="n">
        <v>35570</v>
      </c>
      <c r="L1527" s="72" t="n">
        <v>2012000647</v>
      </c>
      <c r="M1527" s="73" t="n">
        <v>43465</v>
      </c>
      <c r="N1527" s="74" t="n">
        <v>308.054159544159</v>
      </c>
      <c r="O1527" s="75" t="n">
        <v>0.5</v>
      </c>
      <c r="P1527" s="76" t="n">
        <v>0.0416666666666667</v>
      </c>
      <c r="Q1527" s="77" t="n">
        <v>15.9166666666667</v>
      </c>
      <c r="R1527" s="78" t="n">
        <v>323.970826210826</v>
      </c>
      <c r="S1527" s="39" t="n">
        <v>58.029173789174</v>
      </c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MG1527" s="0"/>
      <c r="AMH1527" s="0"/>
      <c r="AMI1527" s="0"/>
      <c r="AMJ1527" s="0"/>
    </row>
    <row r="1528" s="4" customFormat="true" ht="37.5" hidden="false" customHeight="true" outlineLevel="0" collapsed="false">
      <c r="A1528" s="23" t="s">
        <v>401</v>
      </c>
      <c r="B1528" s="23" t="n">
        <v>5485</v>
      </c>
      <c r="C1528" s="25" t="n">
        <f aca="false">VLOOKUP(B1528,[1]Planilha8!$X$4:$Y$6629,2,0)</f>
        <v>2038965</v>
      </c>
      <c r="D1528" s="26" t="s">
        <v>439</v>
      </c>
      <c r="E1528" s="26" t="str">
        <f aca="false">VLOOKUP(B1528,[1]Planilha8!$X$4:$Z$6629,3,0)</f>
        <v>SALA DE MONITORAMENTO</v>
      </c>
      <c r="F1528" s="26" t="str">
        <f aca="false">VLOOKUP(B1528,[1]Planilha8!$X$4:$AD$6629,7,0)</f>
        <v>BOM</v>
      </c>
      <c r="G1528" s="27" t="n">
        <v>41144</v>
      </c>
      <c r="H1528" s="28" t="n">
        <v>382</v>
      </c>
      <c r="I1528" s="29" t="s">
        <v>23</v>
      </c>
      <c r="J1528" s="70" t="s">
        <v>48</v>
      </c>
      <c r="K1528" s="71" t="n">
        <v>35570</v>
      </c>
      <c r="L1528" s="72" t="n">
        <v>2012000647</v>
      </c>
      <c r="M1528" s="73" t="n">
        <v>43465</v>
      </c>
      <c r="N1528" s="74" t="n">
        <v>308.054159544159</v>
      </c>
      <c r="O1528" s="75" t="n">
        <v>0.5</v>
      </c>
      <c r="P1528" s="76" t="n">
        <v>0.0416666666666667</v>
      </c>
      <c r="Q1528" s="77" t="n">
        <v>15.9166666666667</v>
      </c>
      <c r="R1528" s="78" t="n">
        <v>323.970826210826</v>
      </c>
      <c r="S1528" s="39" t="n">
        <v>58.029173789174</v>
      </c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MG1528" s="0"/>
      <c r="AMH1528" s="0"/>
      <c r="AMI1528" s="0"/>
      <c r="AMJ1528" s="0"/>
    </row>
    <row r="1529" s="4" customFormat="true" ht="37.5" hidden="false" customHeight="true" outlineLevel="0" collapsed="false">
      <c r="A1529" s="23" t="s">
        <v>401</v>
      </c>
      <c r="B1529" s="23" t="n">
        <v>5486</v>
      </c>
      <c r="C1529" s="25" t="n">
        <f aca="false">VLOOKUP(B1529,[1]Planilha8!$X$4:$Y$6629,2,0)</f>
        <v>2038966</v>
      </c>
      <c r="D1529" s="26" t="s">
        <v>439</v>
      </c>
      <c r="E1529" s="26" t="str">
        <f aca="false">VLOOKUP(B1529,[1]Planilha8!$X$4:$Z$6629,3,0)</f>
        <v>ASTEC</v>
      </c>
      <c r="F1529" s="26" t="str">
        <f aca="false">VLOOKUP(B1529,[1]Planilha8!$X$4:$AD$6629,7,0)</f>
        <v>BOM</v>
      </c>
      <c r="G1529" s="27" t="n">
        <v>41144</v>
      </c>
      <c r="H1529" s="28" t="n">
        <v>382</v>
      </c>
      <c r="I1529" s="29" t="s">
        <v>23</v>
      </c>
      <c r="J1529" s="70" t="s">
        <v>48</v>
      </c>
      <c r="K1529" s="71" t="n">
        <v>35570</v>
      </c>
      <c r="L1529" s="72" t="n">
        <v>2012000647</v>
      </c>
      <c r="M1529" s="73" t="n">
        <v>43465</v>
      </c>
      <c r="N1529" s="74" t="n">
        <v>308.054159544159</v>
      </c>
      <c r="O1529" s="75" t="n">
        <v>0.5</v>
      </c>
      <c r="P1529" s="76" t="n">
        <v>0.0416666666666667</v>
      </c>
      <c r="Q1529" s="77" t="n">
        <v>15.9166666666667</v>
      </c>
      <c r="R1529" s="78" t="n">
        <v>323.970826210826</v>
      </c>
      <c r="S1529" s="39" t="n">
        <v>58.029173789174</v>
      </c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MG1529" s="0"/>
      <c r="AMH1529" s="0"/>
      <c r="AMI1529" s="0"/>
      <c r="AMJ1529" s="0"/>
    </row>
    <row r="1530" s="4" customFormat="true" ht="37.5" hidden="false" customHeight="true" outlineLevel="0" collapsed="false">
      <c r="A1530" s="23" t="s">
        <v>401</v>
      </c>
      <c r="B1530" s="23" t="n">
        <v>5677</v>
      </c>
      <c r="C1530" s="25" t="n">
        <f aca="false">VLOOKUP(B1530,[1]Planilha8!$X$4:$Y$6629,2,0)</f>
        <v>2038968</v>
      </c>
      <c r="D1530" s="26" t="s">
        <v>440</v>
      </c>
      <c r="E1530" s="26" t="str">
        <f aca="false">VLOOKUP(B1530,[1]Planilha8!$X$4:$Z$6629,3,0)</f>
        <v>ASTEC</v>
      </c>
      <c r="F1530" s="26" t="str">
        <f aca="false">VLOOKUP(B1530,[1]Planilha8!$X$4:$AD$6629,7,0)</f>
        <v>BOM</v>
      </c>
      <c r="G1530" s="27" t="n">
        <v>41144</v>
      </c>
      <c r="H1530" s="28" t="n">
        <v>660</v>
      </c>
      <c r="I1530" s="29" t="s">
        <v>23</v>
      </c>
      <c r="J1530" s="70" t="s">
        <v>48</v>
      </c>
      <c r="K1530" s="71" t="n">
        <v>35570</v>
      </c>
      <c r="L1530" s="72" t="n">
        <v>2012000647</v>
      </c>
      <c r="M1530" s="73" t="n">
        <v>43465</v>
      </c>
      <c r="N1530" s="74" t="n">
        <v>643.730341880366</v>
      </c>
      <c r="O1530" s="75" t="n">
        <v>0.5</v>
      </c>
      <c r="P1530" s="76" t="n">
        <v>0.0416666666666667</v>
      </c>
      <c r="Q1530" s="77" t="n">
        <v>0</v>
      </c>
      <c r="R1530" s="78" t="n">
        <v>643.730341880366</v>
      </c>
      <c r="S1530" s="39" t="n">
        <v>16.269658119634</v>
      </c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MG1530" s="0"/>
      <c r="AMH1530" s="0"/>
      <c r="AMI1530" s="0"/>
      <c r="AMJ1530" s="0"/>
    </row>
    <row r="1531" s="4" customFormat="true" ht="37.5" hidden="false" customHeight="true" outlineLevel="0" collapsed="false">
      <c r="A1531" s="23" t="s">
        <v>401</v>
      </c>
      <c r="B1531" s="23" t="n">
        <v>5682</v>
      </c>
      <c r="C1531" s="25" t="n">
        <f aca="false">VLOOKUP(B1531,[1]Planilha8!$X$4:$Y$6629,2,0)</f>
        <v>2038969</v>
      </c>
      <c r="D1531" s="26" t="s">
        <v>441</v>
      </c>
      <c r="E1531" s="26" t="str">
        <f aca="false">VLOOKUP(B1531,[1]Planilha8!$X$4:$Z$6629,3,0)</f>
        <v>ASTEC</v>
      </c>
      <c r="F1531" s="26" t="str">
        <f aca="false">VLOOKUP(B1531,[1]Planilha8!$X$4:$AD$6629,7,0)</f>
        <v>BOM</v>
      </c>
      <c r="G1531" s="27" t="n">
        <v>41144</v>
      </c>
      <c r="H1531" s="28" t="n">
        <v>2511</v>
      </c>
      <c r="I1531" s="29" t="s">
        <v>23</v>
      </c>
      <c r="J1531" s="70" t="s">
        <v>48</v>
      </c>
      <c r="K1531" s="71" t="n">
        <v>35570</v>
      </c>
      <c r="L1531" s="72" t="n">
        <v>2012000647</v>
      </c>
      <c r="M1531" s="73" t="n">
        <v>43465</v>
      </c>
      <c r="N1531" s="74" t="n">
        <v>1265.35442307692</v>
      </c>
      <c r="O1531" s="75" t="n">
        <v>0.17</v>
      </c>
      <c r="P1531" s="76" t="n">
        <v>0.0141666666666667</v>
      </c>
      <c r="Q1531" s="77" t="n">
        <v>35.5725</v>
      </c>
      <c r="R1531" s="78" t="n">
        <v>1300.92692307692</v>
      </c>
      <c r="S1531" s="39" t="n">
        <v>1210.07307692308</v>
      </c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MG1531" s="0"/>
      <c r="AMH1531" s="0"/>
      <c r="AMI1531" s="0"/>
      <c r="AMJ1531" s="0"/>
    </row>
    <row r="1532" s="4" customFormat="true" ht="37.5" hidden="false" customHeight="true" outlineLevel="0" collapsed="false">
      <c r="A1532" s="23" t="s">
        <v>401</v>
      </c>
      <c r="B1532" s="23" t="n">
        <v>5713</v>
      </c>
      <c r="C1532" s="25" t="n">
        <f aca="false">VLOOKUP(B1532,[1]Planilha8!$X$4:$Y$6629,2,0)</f>
        <v>2038970</v>
      </c>
      <c r="D1532" s="26" t="s">
        <v>439</v>
      </c>
      <c r="E1532" s="26" t="str">
        <f aca="false">VLOOKUP(B1532,[1]Planilha8!$X$4:$Z$6629,3,0)</f>
        <v>ASTEC</v>
      </c>
      <c r="F1532" s="26" t="str">
        <f aca="false">VLOOKUP(B1532,[1]Planilha8!$X$4:$AD$6629,7,0)</f>
        <v>BOM</v>
      </c>
      <c r="G1532" s="27" t="n">
        <v>41144</v>
      </c>
      <c r="H1532" s="28" t="n">
        <v>382</v>
      </c>
      <c r="I1532" s="29" t="s">
        <v>23</v>
      </c>
      <c r="J1532" s="70" t="s">
        <v>48</v>
      </c>
      <c r="K1532" s="71" t="n">
        <v>35570</v>
      </c>
      <c r="L1532" s="72" t="n">
        <v>2012000647</v>
      </c>
      <c r="M1532" s="73" t="n">
        <v>43465</v>
      </c>
      <c r="N1532" s="74" t="n">
        <v>308.054159544159</v>
      </c>
      <c r="O1532" s="75" t="n">
        <v>0.5</v>
      </c>
      <c r="P1532" s="76" t="n">
        <v>0.0416666666666667</v>
      </c>
      <c r="Q1532" s="77" t="n">
        <v>15.9166666666667</v>
      </c>
      <c r="R1532" s="78" t="n">
        <v>323.970826210826</v>
      </c>
      <c r="S1532" s="39" t="n">
        <v>58.029173789174</v>
      </c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MG1532" s="0"/>
      <c r="AMH1532" s="0"/>
      <c r="AMI1532" s="0"/>
      <c r="AMJ1532" s="0"/>
    </row>
    <row r="1533" s="4" customFormat="true" ht="37.5" hidden="false" customHeight="true" outlineLevel="0" collapsed="false">
      <c r="A1533" s="23" t="s">
        <v>401</v>
      </c>
      <c r="B1533" s="23" t="n">
        <v>5297</v>
      </c>
      <c r="C1533" s="25" t="n">
        <f aca="false">VLOOKUP(B1533,[1]Planilha8!$X$4:$Y$6629,2,0)</f>
        <v>2038984</v>
      </c>
      <c r="D1533" s="26" t="s">
        <v>442</v>
      </c>
      <c r="E1533" s="26" t="str">
        <f aca="false">VLOOKUP(B1533,[1]Planilha8!$X$4:$Z$6629,3,0)</f>
        <v>GUARITA PORTARIA “A'</v>
      </c>
      <c r="F1533" s="26" t="str">
        <f aca="false">VLOOKUP(B1533,[1]Planilha8!$X$4:$AD$6629,7,0)</f>
        <v>BOM</v>
      </c>
      <c r="G1533" s="27" t="n">
        <v>41151</v>
      </c>
      <c r="H1533" s="28" t="n">
        <v>238</v>
      </c>
      <c r="I1533" s="29" t="s">
        <v>23</v>
      </c>
      <c r="J1533" s="70" t="s">
        <v>50</v>
      </c>
      <c r="K1533" s="71" t="n">
        <v>21912</v>
      </c>
      <c r="L1533" s="72" t="n">
        <v>2012000657</v>
      </c>
      <c r="M1533" s="73" t="n">
        <v>43465</v>
      </c>
      <c r="N1533" s="74" t="n">
        <v>191.632378917379</v>
      </c>
      <c r="O1533" s="75" t="n">
        <v>0.5</v>
      </c>
      <c r="P1533" s="76" t="n">
        <v>0.0416666666666667</v>
      </c>
      <c r="Q1533" s="77" t="n">
        <v>9.91666666666667</v>
      </c>
      <c r="R1533" s="78" t="n">
        <v>201.549045584045</v>
      </c>
      <c r="S1533" s="39" t="n">
        <v>36.4509544159546</v>
      </c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MG1533" s="0"/>
      <c r="AMH1533" s="0"/>
      <c r="AMI1533" s="0"/>
      <c r="AMJ1533" s="0"/>
    </row>
    <row r="1534" s="4" customFormat="true" ht="37.5" hidden="false" customHeight="true" outlineLevel="0" collapsed="false">
      <c r="A1534" s="23" t="s">
        <v>401</v>
      </c>
      <c r="B1534" s="23" t="n">
        <v>5300</v>
      </c>
      <c r="C1534" s="25" t="n">
        <f aca="false">VLOOKUP(B1534,[1]Planilha8!$X$4:$Y$6629,2,0)</f>
        <v>2038985</v>
      </c>
      <c r="D1534" s="26" t="s">
        <v>442</v>
      </c>
      <c r="E1534" s="26" t="str">
        <f aca="false">VLOOKUP(B1534,[1]Planilha8!$X$4:$Z$6629,3,0)</f>
        <v>GUARITA PORTARIA “A'</v>
      </c>
      <c r="F1534" s="26" t="str">
        <f aca="false">VLOOKUP(B1534,[1]Planilha8!$X$4:$AD$6629,7,0)</f>
        <v>BOM</v>
      </c>
      <c r="G1534" s="27" t="n">
        <v>41151</v>
      </c>
      <c r="H1534" s="28" t="n">
        <v>238</v>
      </c>
      <c r="I1534" s="29" t="s">
        <v>23</v>
      </c>
      <c r="J1534" s="70" t="s">
        <v>50</v>
      </c>
      <c r="K1534" s="71" t="n">
        <v>21912</v>
      </c>
      <c r="L1534" s="72" t="n">
        <v>2012000657</v>
      </c>
      <c r="M1534" s="73" t="n">
        <v>43465</v>
      </c>
      <c r="N1534" s="74" t="n">
        <v>191.632378917379</v>
      </c>
      <c r="O1534" s="75" t="n">
        <v>0.5</v>
      </c>
      <c r="P1534" s="76" t="n">
        <v>0.0416666666666667</v>
      </c>
      <c r="Q1534" s="77" t="n">
        <v>9.91666666666667</v>
      </c>
      <c r="R1534" s="78" t="n">
        <v>201.549045584045</v>
      </c>
      <c r="S1534" s="39" t="n">
        <v>36.4509544159546</v>
      </c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MG1534" s="0"/>
      <c r="AMH1534" s="0"/>
      <c r="AMI1534" s="0"/>
      <c r="AMJ1534" s="0"/>
    </row>
    <row r="1535" s="4" customFormat="true" ht="37.5" hidden="false" customHeight="true" outlineLevel="0" collapsed="false">
      <c r="A1535" s="23" t="s">
        <v>401</v>
      </c>
      <c r="B1535" s="23" t="n">
        <v>5301</v>
      </c>
      <c r="C1535" s="25" t="n">
        <f aca="false">VLOOKUP(B1535,[1]Planilha8!$X$4:$Y$6629,2,0)</f>
        <v>2038986</v>
      </c>
      <c r="D1535" s="26" t="s">
        <v>442</v>
      </c>
      <c r="E1535" s="26" t="str">
        <f aca="false">VLOOKUP(B1535,[1]Planilha8!$X$4:$Z$6629,3,0)</f>
        <v>GUARITA PORTARIA “A'</v>
      </c>
      <c r="F1535" s="26" t="str">
        <f aca="false">VLOOKUP(B1535,[1]Planilha8!$X$4:$AD$6629,7,0)</f>
        <v>BOM</v>
      </c>
      <c r="G1535" s="27" t="n">
        <v>41151</v>
      </c>
      <c r="H1535" s="28" t="n">
        <v>238</v>
      </c>
      <c r="I1535" s="29" t="s">
        <v>23</v>
      </c>
      <c r="J1535" s="70" t="s">
        <v>50</v>
      </c>
      <c r="K1535" s="71" t="n">
        <v>21912</v>
      </c>
      <c r="L1535" s="72" t="n">
        <v>2012000657</v>
      </c>
      <c r="M1535" s="73" t="n">
        <v>43465</v>
      </c>
      <c r="N1535" s="74" t="n">
        <v>191.632378917379</v>
      </c>
      <c r="O1535" s="75" t="n">
        <v>0.5</v>
      </c>
      <c r="P1535" s="76" t="n">
        <v>0.0416666666666667</v>
      </c>
      <c r="Q1535" s="77" t="n">
        <v>9.91666666666667</v>
      </c>
      <c r="R1535" s="78" t="n">
        <v>201.549045584045</v>
      </c>
      <c r="S1535" s="39" t="n">
        <v>36.4509544159546</v>
      </c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MG1535" s="0"/>
      <c r="AMH1535" s="0"/>
      <c r="AMI1535" s="0"/>
      <c r="AMJ1535" s="0"/>
    </row>
    <row r="1536" s="4" customFormat="true" ht="37.5" hidden="false" customHeight="true" outlineLevel="0" collapsed="false">
      <c r="A1536" s="23" t="s">
        <v>401</v>
      </c>
      <c r="B1536" s="23" t="n">
        <v>5302</v>
      </c>
      <c r="C1536" s="25" t="n">
        <f aca="false">VLOOKUP(B1536,[1]Planilha8!$X$4:$Y$6629,2,0)</f>
        <v>2038987</v>
      </c>
      <c r="D1536" s="26" t="s">
        <v>442</v>
      </c>
      <c r="E1536" s="26" t="str">
        <f aca="false">VLOOKUP(B1536,[1]Planilha8!$X$4:$Z$6629,3,0)</f>
        <v>CORREDOR DO GERADOR</v>
      </c>
      <c r="F1536" s="26" t="str">
        <f aca="false">VLOOKUP(B1536,[1]Planilha8!$X$4:$AD$6629,7,0)</f>
        <v>BOM</v>
      </c>
      <c r="G1536" s="27" t="n">
        <v>41151</v>
      </c>
      <c r="H1536" s="28" t="n">
        <v>238</v>
      </c>
      <c r="I1536" s="29" t="s">
        <v>23</v>
      </c>
      <c r="J1536" s="70" t="s">
        <v>50</v>
      </c>
      <c r="K1536" s="71" t="n">
        <v>21912</v>
      </c>
      <c r="L1536" s="72" t="n">
        <v>2012000657</v>
      </c>
      <c r="M1536" s="73" t="n">
        <v>43465</v>
      </c>
      <c r="N1536" s="74" t="n">
        <v>191.632378917379</v>
      </c>
      <c r="O1536" s="75" t="n">
        <v>0.5</v>
      </c>
      <c r="P1536" s="76" t="n">
        <v>0.0416666666666667</v>
      </c>
      <c r="Q1536" s="77" t="n">
        <v>9.91666666666667</v>
      </c>
      <c r="R1536" s="78" t="n">
        <v>201.549045584045</v>
      </c>
      <c r="S1536" s="39" t="n">
        <v>36.4509544159546</v>
      </c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MG1536" s="0"/>
      <c r="AMH1536" s="0"/>
      <c r="AMI1536" s="0"/>
      <c r="AMJ1536" s="0"/>
    </row>
    <row r="1537" s="4" customFormat="true" ht="37.5" hidden="false" customHeight="true" outlineLevel="0" collapsed="false">
      <c r="A1537" s="23" t="s">
        <v>401</v>
      </c>
      <c r="B1537" s="23" t="n">
        <v>5303</v>
      </c>
      <c r="C1537" s="25" t="n">
        <f aca="false">VLOOKUP(B1537,[1]Planilha8!$X$4:$Y$6629,2,0)</f>
        <v>2038988</v>
      </c>
      <c r="D1537" s="26" t="s">
        <v>442</v>
      </c>
      <c r="E1537" s="26" t="str">
        <f aca="false">VLOOKUP(B1537,[1]Planilha8!$X$4:$Z$6629,3,0)</f>
        <v>PORTAS DA SUBESTAÇÃO DE ENERGIA</v>
      </c>
      <c r="F1537" s="26" t="str">
        <f aca="false">VLOOKUP(B1537,[1]Planilha8!$X$4:$AD$6629,7,0)</f>
        <v>BOM</v>
      </c>
      <c r="G1537" s="27" t="n">
        <v>41151</v>
      </c>
      <c r="H1537" s="28" t="n">
        <v>238</v>
      </c>
      <c r="I1537" s="29" t="s">
        <v>23</v>
      </c>
      <c r="J1537" s="70" t="s">
        <v>50</v>
      </c>
      <c r="K1537" s="71" t="n">
        <v>21912</v>
      </c>
      <c r="L1537" s="72" t="n">
        <v>2012000657</v>
      </c>
      <c r="M1537" s="73" t="n">
        <v>43465</v>
      </c>
      <c r="N1537" s="74" t="n">
        <v>191.632378917379</v>
      </c>
      <c r="O1537" s="75" t="n">
        <v>0.5</v>
      </c>
      <c r="P1537" s="76" t="n">
        <v>0.0416666666666667</v>
      </c>
      <c r="Q1537" s="77" t="n">
        <v>9.91666666666667</v>
      </c>
      <c r="R1537" s="78" t="n">
        <v>201.549045584045</v>
      </c>
      <c r="S1537" s="39" t="n">
        <v>36.4509544159546</v>
      </c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MG1537" s="0"/>
      <c r="AMH1537" s="0"/>
      <c r="AMI1537" s="0"/>
      <c r="AMJ1537" s="0"/>
    </row>
    <row r="1538" s="4" customFormat="true" ht="37.5" hidden="false" customHeight="true" outlineLevel="0" collapsed="false">
      <c r="A1538" s="23" t="s">
        <v>401</v>
      </c>
      <c r="B1538" s="23" t="n">
        <v>5304</v>
      </c>
      <c r="C1538" s="25" t="n">
        <f aca="false">VLOOKUP(B1538,[1]Planilha8!$X$4:$Y$6629,2,0)</f>
        <v>2038989</v>
      </c>
      <c r="D1538" s="26" t="s">
        <v>442</v>
      </c>
      <c r="E1538" s="26" t="str">
        <f aca="false">VLOOKUP(B1538,[1]Planilha8!$X$4:$Z$6629,3,0)</f>
        <v>ENGENHARIA CLÍNICA</v>
      </c>
      <c r="F1538" s="26" t="str">
        <f aca="false">VLOOKUP(B1538,[1]Planilha8!$X$4:$AD$6629,7,0)</f>
        <v>BOM</v>
      </c>
      <c r="G1538" s="27" t="n">
        <v>41151</v>
      </c>
      <c r="H1538" s="28" t="n">
        <v>238</v>
      </c>
      <c r="I1538" s="29" t="s">
        <v>23</v>
      </c>
      <c r="J1538" s="70" t="s">
        <v>50</v>
      </c>
      <c r="K1538" s="71" t="n">
        <v>21912</v>
      </c>
      <c r="L1538" s="72" t="n">
        <v>2012000657</v>
      </c>
      <c r="M1538" s="73" t="n">
        <v>43465</v>
      </c>
      <c r="N1538" s="74" t="n">
        <v>191.632378917379</v>
      </c>
      <c r="O1538" s="75" t="n">
        <v>0.5</v>
      </c>
      <c r="P1538" s="76" t="n">
        <v>0.0416666666666667</v>
      </c>
      <c r="Q1538" s="77" t="n">
        <v>9.91666666666667</v>
      </c>
      <c r="R1538" s="78" t="n">
        <v>201.549045584045</v>
      </c>
      <c r="S1538" s="39" t="n">
        <v>36.4509544159546</v>
      </c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MG1538" s="0"/>
      <c r="AMH1538" s="0"/>
      <c r="AMI1538" s="0"/>
      <c r="AMJ1538" s="0"/>
    </row>
    <row r="1539" s="4" customFormat="true" ht="37.5" hidden="false" customHeight="true" outlineLevel="0" collapsed="false">
      <c r="A1539" s="23" t="s">
        <v>401</v>
      </c>
      <c r="B1539" s="23" t="n">
        <v>5305</v>
      </c>
      <c r="C1539" s="25" t="n">
        <f aca="false">VLOOKUP(B1539,[1]Planilha8!$X$4:$Y$6629,2,0)</f>
        <v>2038990</v>
      </c>
      <c r="D1539" s="26" t="s">
        <v>442</v>
      </c>
      <c r="E1539" s="26" t="str">
        <f aca="false">VLOOKUP(B1539,[1]Planilha8!$X$4:$Z$6629,3,0)</f>
        <v>CORREDOR DA FISIOTERAPIA</v>
      </c>
      <c r="F1539" s="26" t="str">
        <f aca="false">VLOOKUP(B1539,[1]Planilha8!$X$4:$AD$6629,7,0)</f>
        <v>BOM</v>
      </c>
      <c r="G1539" s="27" t="n">
        <v>41151</v>
      </c>
      <c r="H1539" s="28" t="n">
        <v>238</v>
      </c>
      <c r="I1539" s="29" t="s">
        <v>23</v>
      </c>
      <c r="J1539" s="70" t="s">
        <v>50</v>
      </c>
      <c r="K1539" s="71" t="n">
        <v>21912</v>
      </c>
      <c r="L1539" s="72" t="n">
        <v>2012000657</v>
      </c>
      <c r="M1539" s="73" t="n">
        <v>43465</v>
      </c>
      <c r="N1539" s="74" t="n">
        <v>191.632378917379</v>
      </c>
      <c r="O1539" s="75" t="n">
        <v>0.5</v>
      </c>
      <c r="P1539" s="76" t="n">
        <v>0.0416666666666667</v>
      </c>
      <c r="Q1539" s="77" t="n">
        <v>9.91666666666667</v>
      </c>
      <c r="R1539" s="78" t="n">
        <v>201.549045584045</v>
      </c>
      <c r="S1539" s="39" t="n">
        <v>36.4509544159546</v>
      </c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MG1539" s="0"/>
      <c r="AMH1539" s="0"/>
      <c r="AMI1539" s="0"/>
      <c r="AMJ1539" s="0"/>
    </row>
    <row r="1540" s="4" customFormat="true" ht="37.5" hidden="false" customHeight="true" outlineLevel="0" collapsed="false">
      <c r="A1540" s="23" t="s">
        <v>401</v>
      </c>
      <c r="B1540" s="23" t="n">
        <v>5306</v>
      </c>
      <c r="C1540" s="25" t="n">
        <f aca="false">VLOOKUP(B1540,[1]Planilha8!$X$4:$Y$6629,2,0)</f>
        <v>2038991</v>
      </c>
      <c r="D1540" s="26" t="s">
        <v>442</v>
      </c>
      <c r="E1540" s="26" t="str">
        <f aca="false">VLOOKUP(B1540,[1]Planilha8!$X$4:$Z$6629,3,0)</f>
        <v>CORREDOR BLOCO D TÉRREO</v>
      </c>
      <c r="F1540" s="26" t="str">
        <f aca="false">VLOOKUP(B1540,[1]Planilha8!$X$4:$AD$6629,7,0)</f>
        <v>BOM</v>
      </c>
      <c r="G1540" s="27" t="n">
        <v>41151</v>
      </c>
      <c r="H1540" s="28" t="n">
        <v>238</v>
      </c>
      <c r="I1540" s="29" t="s">
        <v>23</v>
      </c>
      <c r="J1540" s="70" t="s">
        <v>50</v>
      </c>
      <c r="K1540" s="71" t="n">
        <v>21912</v>
      </c>
      <c r="L1540" s="72" t="n">
        <v>2012000657</v>
      </c>
      <c r="M1540" s="73" t="n">
        <v>43465</v>
      </c>
      <c r="N1540" s="74" t="n">
        <v>191.632378917379</v>
      </c>
      <c r="O1540" s="75" t="n">
        <v>0.5</v>
      </c>
      <c r="P1540" s="76" t="n">
        <v>0.0416666666666667</v>
      </c>
      <c r="Q1540" s="77" t="n">
        <v>9.91666666666667</v>
      </c>
      <c r="R1540" s="78" t="n">
        <v>201.549045584045</v>
      </c>
      <c r="S1540" s="39" t="n">
        <v>36.4509544159546</v>
      </c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MG1540" s="0"/>
      <c r="AMH1540" s="0"/>
      <c r="AMI1540" s="0"/>
      <c r="AMJ1540" s="0"/>
    </row>
    <row r="1541" s="4" customFormat="true" ht="37.5" hidden="false" customHeight="true" outlineLevel="0" collapsed="false">
      <c r="A1541" s="23" t="s">
        <v>401</v>
      </c>
      <c r="B1541" s="23" t="n">
        <v>5307</v>
      </c>
      <c r="C1541" s="25" t="n">
        <f aca="false">VLOOKUP(B1541,[1]Planilha8!$X$4:$Y$6629,2,0)</f>
        <v>2038992</v>
      </c>
      <c r="D1541" s="26" t="s">
        <v>442</v>
      </c>
      <c r="E1541" s="26" t="str">
        <f aca="false">VLOOKUP(B1541,[1]Planilha8!$X$4:$Z$6629,3,0)</f>
        <v>DENTRO DA SUBESTAÇÃO</v>
      </c>
      <c r="F1541" s="26" t="str">
        <f aca="false">VLOOKUP(B1541,[1]Planilha8!$X$4:$AD$6629,7,0)</f>
        <v>BOM</v>
      </c>
      <c r="G1541" s="27" t="n">
        <v>41151</v>
      </c>
      <c r="H1541" s="28" t="n">
        <v>238</v>
      </c>
      <c r="I1541" s="29" t="s">
        <v>23</v>
      </c>
      <c r="J1541" s="70" t="s">
        <v>50</v>
      </c>
      <c r="K1541" s="71" t="n">
        <v>21912</v>
      </c>
      <c r="L1541" s="72" t="n">
        <v>2012000657</v>
      </c>
      <c r="M1541" s="73" t="n">
        <v>43465</v>
      </c>
      <c r="N1541" s="74" t="n">
        <v>191.632378917379</v>
      </c>
      <c r="O1541" s="75" t="n">
        <v>0.5</v>
      </c>
      <c r="P1541" s="76" t="n">
        <v>0.0416666666666667</v>
      </c>
      <c r="Q1541" s="77" t="n">
        <v>9.91666666666667</v>
      </c>
      <c r="R1541" s="78" t="n">
        <v>201.549045584045</v>
      </c>
      <c r="S1541" s="39" t="n">
        <v>36.4509544159546</v>
      </c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MG1541" s="0"/>
      <c r="AMH1541" s="0"/>
      <c r="AMI1541" s="0"/>
      <c r="AMJ1541" s="0"/>
    </row>
    <row r="1542" s="4" customFormat="true" ht="37.5" hidden="false" customHeight="true" outlineLevel="0" collapsed="false">
      <c r="A1542" s="23" t="s">
        <v>401</v>
      </c>
      <c r="B1542" s="23" t="n">
        <v>5308</v>
      </c>
      <c r="C1542" s="25" t="n">
        <f aca="false">VLOOKUP(B1542,[1]Planilha8!$X$4:$Y$6629,2,0)</f>
        <v>2038993</v>
      </c>
      <c r="D1542" s="26" t="s">
        <v>442</v>
      </c>
      <c r="E1542" s="26" t="str">
        <f aca="false">VLOOKUP(B1542,[1]Planilha8!$X$4:$Z$6629,3,0)</f>
        <v>MANUTENÇÃO PREDIAL</v>
      </c>
      <c r="F1542" s="26" t="str">
        <f aca="false">VLOOKUP(B1542,[1]Planilha8!$X$4:$AD$6629,7,0)</f>
        <v>BOM</v>
      </c>
      <c r="G1542" s="27" t="n">
        <v>41151</v>
      </c>
      <c r="H1542" s="28" t="n">
        <v>238</v>
      </c>
      <c r="I1542" s="29" t="s">
        <v>23</v>
      </c>
      <c r="J1542" s="70" t="s">
        <v>50</v>
      </c>
      <c r="K1542" s="71" t="n">
        <v>21912</v>
      </c>
      <c r="L1542" s="72" t="n">
        <v>2012000657</v>
      </c>
      <c r="M1542" s="73" t="n">
        <v>43465</v>
      </c>
      <c r="N1542" s="74" t="n">
        <v>191.632378917379</v>
      </c>
      <c r="O1542" s="75" t="n">
        <v>0.5</v>
      </c>
      <c r="P1542" s="76" t="n">
        <v>0.0416666666666667</v>
      </c>
      <c r="Q1542" s="77" t="n">
        <v>9.91666666666667</v>
      </c>
      <c r="R1542" s="78" t="n">
        <v>201.549045584045</v>
      </c>
      <c r="S1542" s="39" t="n">
        <v>36.4509544159546</v>
      </c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MG1542" s="0"/>
      <c r="AMH1542" s="0"/>
      <c r="AMI1542" s="0"/>
      <c r="AMJ1542" s="0"/>
    </row>
    <row r="1543" s="4" customFormat="true" ht="37.5" hidden="false" customHeight="true" outlineLevel="0" collapsed="false">
      <c r="A1543" s="23" t="s">
        <v>401</v>
      </c>
      <c r="B1543" s="23" t="n">
        <v>5309</v>
      </c>
      <c r="C1543" s="25" t="n">
        <f aca="false">VLOOKUP(B1543,[1]Planilha8!$X$4:$Y$6629,2,0)</f>
        <v>2038994</v>
      </c>
      <c r="D1543" s="26" t="s">
        <v>442</v>
      </c>
      <c r="E1543" s="26" t="str">
        <f aca="false">VLOOKUP(B1543,[1]Planilha8!$X$4:$Z$6629,3,0)</f>
        <v>GUARITA PORTARIA “A'</v>
      </c>
      <c r="F1543" s="26" t="str">
        <f aca="false">VLOOKUP(B1543,[1]Planilha8!$X$4:$AD$6629,7,0)</f>
        <v>BOM</v>
      </c>
      <c r="G1543" s="27" t="n">
        <v>41151</v>
      </c>
      <c r="H1543" s="28" t="n">
        <v>238</v>
      </c>
      <c r="I1543" s="29" t="s">
        <v>23</v>
      </c>
      <c r="J1543" s="70" t="s">
        <v>50</v>
      </c>
      <c r="K1543" s="71" t="n">
        <v>21912</v>
      </c>
      <c r="L1543" s="72" t="n">
        <v>2012000657</v>
      </c>
      <c r="M1543" s="73" t="n">
        <v>43465</v>
      </c>
      <c r="N1543" s="74" t="n">
        <v>191.632378917379</v>
      </c>
      <c r="O1543" s="75" t="n">
        <v>0.5</v>
      </c>
      <c r="P1543" s="76" t="n">
        <v>0.0416666666666667</v>
      </c>
      <c r="Q1543" s="77" t="n">
        <v>9.91666666666667</v>
      </c>
      <c r="R1543" s="78" t="n">
        <v>201.549045584045</v>
      </c>
      <c r="S1543" s="39" t="n">
        <v>36.4509544159546</v>
      </c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MG1543" s="0"/>
      <c r="AMH1543" s="0"/>
      <c r="AMI1543" s="0"/>
      <c r="AMJ1543" s="0"/>
    </row>
    <row r="1544" s="4" customFormat="true" ht="37.5" hidden="false" customHeight="true" outlineLevel="0" collapsed="false">
      <c r="A1544" s="23" t="s">
        <v>401</v>
      </c>
      <c r="B1544" s="23" t="n">
        <v>5310</v>
      </c>
      <c r="C1544" s="25" t="n">
        <f aca="false">VLOOKUP(B1544,[1]Planilha8!$X$4:$Y$6629,2,0)</f>
        <v>2038995</v>
      </c>
      <c r="D1544" s="26" t="s">
        <v>442</v>
      </c>
      <c r="E1544" s="26" t="str">
        <f aca="false">VLOOKUP(B1544,[1]Planilha8!$X$4:$Z$6629,3,0)</f>
        <v>EM FRENTE O ELEVADOR DO TERREO</v>
      </c>
      <c r="F1544" s="26" t="str">
        <f aca="false">VLOOKUP(B1544,[1]Planilha8!$X$4:$AD$6629,7,0)</f>
        <v>BOM</v>
      </c>
      <c r="G1544" s="27" t="n">
        <v>41151</v>
      </c>
      <c r="H1544" s="28" t="n">
        <v>238</v>
      </c>
      <c r="I1544" s="29" t="s">
        <v>23</v>
      </c>
      <c r="J1544" s="70" t="s">
        <v>50</v>
      </c>
      <c r="K1544" s="71" t="n">
        <v>21912</v>
      </c>
      <c r="L1544" s="72" t="n">
        <v>2012000657</v>
      </c>
      <c r="M1544" s="73" t="n">
        <v>43465</v>
      </c>
      <c r="N1544" s="74" t="n">
        <v>191.632378917379</v>
      </c>
      <c r="O1544" s="75" t="n">
        <v>0.5</v>
      </c>
      <c r="P1544" s="76" t="n">
        <v>0.0416666666666667</v>
      </c>
      <c r="Q1544" s="77" t="n">
        <v>9.91666666666667</v>
      </c>
      <c r="R1544" s="78" t="n">
        <v>201.549045584045</v>
      </c>
      <c r="S1544" s="39" t="n">
        <v>36.4509544159546</v>
      </c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MG1544" s="0"/>
      <c r="AMH1544" s="0"/>
      <c r="AMI1544" s="0"/>
      <c r="AMJ1544" s="0"/>
    </row>
    <row r="1545" s="4" customFormat="true" ht="37.5" hidden="false" customHeight="true" outlineLevel="0" collapsed="false">
      <c r="A1545" s="23" t="s">
        <v>401</v>
      </c>
      <c r="B1545" s="23" t="n">
        <v>5311</v>
      </c>
      <c r="C1545" s="25" t="n">
        <f aca="false">VLOOKUP(B1545,[1]Planilha8!$X$4:$Y$6629,2,0)</f>
        <v>2038996</v>
      </c>
      <c r="D1545" s="26" t="s">
        <v>442</v>
      </c>
      <c r="E1545" s="26" t="str">
        <f aca="false">VLOOKUP(B1545,[1]Planilha8!$X$4:$Z$6629,3,0)</f>
        <v>ADMINISTRAÇÃO FISIOTERAPIA</v>
      </c>
      <c r="F1545" s="26" t="str">
        <f aca="false">VLOOKUP(B1545,[1]Planilha8!$X$4:$AD$6629,7,0)</f>
        <v>BOM</v>
      </c>
      <c r="G1545" s="27" t="n">
        <v>41151</v>
      </c>
      <c r="H1545" s="28" t="n">
        <v>238</v>
      </c>
      <c r="I1545" s="29" t="s">
        <v>23</v>
      </c>
      <c r="J1545" s="70" t="s">
        <v>50</v>
      </c>
      <c r="K1545" s="71" t="n">
        <v>21912</v>
      </c>
      <c r="L1545" s="72" t="n">
        <v>2012000657</v>
      </c>
      <c r="M1545" s="73" t="n">
        <v>43465</v>
      </c>
      <c r="N1545" s="74" t="n">
        <v>191.632378917379</v>
      </c>
      <c r="O1545" s="75" t="n">
        <v>0.5</v>
      </c>
      <c r="P1545" s="76" t="n">
        <v>0.0416666666666667</v>
      </c>
      <c r="Q1545" s="77" t="n">
        <v>9.91666666666667</v>
      </c>
      <c r="R1545" s="78" t="n">
        <v>201.549045584045</v>
      </c>
      <c r="S1545" s="39" t="n">
        <v>36.4509544159546</v>
      </c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MG1545" s="0"/>
      <c r="AMH1545" s="0"/>
      <c r="AMI1545" s="0"/>
      <c r="AMJ1545" s="0"/>
    </row>
    <row r="1546" s="4" customFormat="true" ht="37.5" hidden="false" customHeight="true" outlineLevel="0" collapsed="false">
      <c r="A1546" s="23" t="s">
        <v>401</v>
      </c>
      <c r="B1546" s="23" t="n">
        <v>5312</v>
      </c>
      <c r="C1546" s="25" t="n">
        <f aca="false">VLOOKUP(B1546,[1]Planilha8!$X$4:$Y$6629,2,0)</f>
        <v>2038997</v>
      </c>
      <c r="D1546" s="26" t="s">
        <v>442</v>
      </c>
      <c r="E1546" s="26" t="str">
        <f aca="false">VLOOKUP(B1546,[1]Planilha8!$X$4:$Z$6629,3,0)</f>
        <v>NECROTÉRIO (SALA DA FAMÍLIA)</v>
      </c>
      <c r="F1546" s="26" t="str">
        <f aca="false">VLOOKUP(B1546,[1]Planilha8!$X$4:$AD$6629,7,0)</f>
        <v>BOM</v>
      </c>
      <c r="G1546" s="27" t="n">
        <v>41151</v>
      </c>
      <c r="H1546" s="28" t="n">
        <v>238</v>
      </c>
      <c r="I1546" s="29" t="s">
        <v>23</v>
      </c>
      <c r="J1546" s="70" t="s">
        <v>50</v>
      </c>
      <c r="K1546" s="71" t="n">
        <v>21912</v>
      </c>
      <c r="L1546" s="72" t="n">
        <v>2012000657</v>
      </c>
      <c r="M1546" s="73" t="n">
        <v>43465</v>
      </c>
      <c r="N1546" s="74" t="n">
        <v>191.632378917379</v>
      </c>
      <c r="O1546" s="75" t="n">
        <v>0.5</v>
      </c>
      <c r="P1546" s="76" t="n">
        <v>0.0416666666666667</v>
      </c>
      <c r="Q1546" s="77" t="n">
        <v>9.91666666666667</v>
      </c>
      <c r="R1546" s="78" t="n">
        <v>201.549045584045</v>
      </c>
      <c r="S1546" s="39" t="n">
        <v>36.4509544159546</v>
      </c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MG1546" s="0"/>
      <c r="AMH1546" s="0"/>
      <c r="AMI1546" s="0"/>
      <c r="AMJ1546" s="0"/>
    </row>
    <row r="1547" s="4" customFormat="true" ht="37.5" hidden="false" customHeight="true" outlineLevel="0" collapsed="false">
      <c r="A1547" s="23" t="s">
        <v>401</v>
      </c>
      <c r="B1547" s="23" t="n">
        <v>5313</v>
      </c>
      <c r="C1547" s="25" t="n">
        <f aca="false">VLOOKUP(B1547,[1]Planilha8!$X$4:$Y$6629,2,0)</f>
        <v>2038998</v>
      </c>
      <c r="D1547" s="26" t="s">
        <v>442</v>
      </c>
      <c r="E1547" s="26" t="str">
        <f aca="false">VLOOKUP(B1547,[1]Planilha8!$X$4:$Z$6629,3,0)</f>
        <v>ENTRADA DO APOIO AO DIAGNÓSTICO</v>
      </c>
      <c r="F1547" s="26" t="str">
        <f aca="false">VLOOKUP(B1547,[1]Planilha8!$X$4:$AD$6629,7,0)</f>
        <v>BOM</v>
      </c>
      <c r="G1547" s="27" t="n">
        <v>41151</v>
      </c>
      <c r="H1547" s="28" t="n">
        <v>238</v>
      </c>
      <c r="I1547" s="29" t="s">
        <v>23</v>
      </c>
      <c r="J1547" s="70" t="s">
        <v>50</v>
      </c>
      <c r="K1547" s="71" t="n">
        <v>21912</v>
      </c>
      <c r="L1547" s="72" t="n">
        <v>2012000657</v>
      </c>
      <c r="M1547" s="73" t="n">
        <v>43465</v>
      </c>
      <c r="N1547" s="74" t="n">
        <v>191.632378917379</v>
      </c>
      <c r="O1547" s="75" t="n">
        <v>0.5</v>
      </c>
      <c r="P1547" s="76" t="n">
        <v>0.0416666666666667</v>
      </c>
      <c r="Q1547" s="77" t="n">
        <v>9.91666666666667</v>
      </c>
      <c r="R1547" s="78" t="n">
        <v>201.549045584045</v>
      </c>
      <c r="S1547" s="39" t="n">
        <v>36.4509544159546</v>
      </c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MG1547" s="0"/>
      <c r="AMH1547" s="0"/>
      <c r="AMI1547" s="0"/>
      <c r="AMJ1547" s="0"/>
    </row>
    <row r="1548" s="4" customFormat="true" ht="37.5" hidden="false" customHeight="true" outlineLevel="0" collapsed="false">
      <c r="A1548" s="23" t="s">
        <v>401</v>
      </c>
      <c r="B1548" s="23" t="n">
        <v>5314</v>
      </c>
      <c r="C1548" s="25" t="n">
        <f aca="false">VLOOKUP(B1548,[1]Planilha8!$X$4:$Y$6629,2,0)</f>
        <v>2038999</v>
      </c>
      <c r="D1548" s="26" t="s">
        <v>442</v>
      </c>
      <c r="E1548" s="26" t="str">
        <f aca="false">VLOOKUP(B1548,[1]Planilha8!$X$4:$Z$6629,3,0)</f>
        <v>FILA DO CHEQUINHO</v>
      </c>
      <c r="F1548" s="26" t="str">
        <f aca="false">VLOOKUP(B1548,[1]Planilha8!$X$4:$AD$6629,7,0)</f>
        <v>BOM</v>
      </c>
      <c r="G1548" s="27" t="n">
        <v>41151</v>
      </c>
      <c r="H1548" s="28" t="n">
        <v>238</v>
      </c>
      <c r="I1548" s="29" t="s">
        <v>23</v>
      </c>
      <c r="J1548" s="70" t="s">
        <v>50</v>
      </c>
      <c r="K1548" s="71" t="n">
        <v>21912</v>
      </c>
      <c r="L1548" s="72" t="n">
        <v>2012000657</v>
      </c>
      <c r="M1548" s="73" t="n">
        <v>43465</v>
      </c>
      <c r="N1548" s="74" t="n">
        <v>191.632378917379</v>
      </c>
      <c r="O1548" s="75" t="n">
        <v>0.5</v>
      </c>
      <c r="P1548" s="76" t="n">
        <v>0.0416666666666667</v>
      </c>
      <c r="Q1548" s="77" t="n">
        <v>9.91666666666667</v>
      </c>
      <c r="R1548" s="78" t="n">
        <v>201.549045584045</v>
      </c>
      <c r="S1548" s="39" t="n">
        <v>36.4509544159546</v>
      </c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MG1548" s="0"/>
      <c r="AMH1548" s="0"/>
      <c r="AMI1548" s="0"/>
      <c r="AMJ1548" s="0"/>
    </row>
    <row r="1549" s="4" customFormat="true" ht="37.5" hidden="false" customHeight="true" outlineLevel="0" collapsed="false">
      <c r="A1549" s="23" t="s">
        <v>401</v>
      </c>
      <c r="B1549" s="23" t="n">
        <v>5315</v>
      </c>
      <c r="C1549" s="25" t="n">
        <f aca="false">VLOOKUP(B1549,[1]Planilha8!$X$4:$Y$6629,2,0)</f>
        <v>2039000</v>
      </c>
      <c r="D1549" s="26" t="s">
        <v>442</v>
      </c>
      <c r="E1549" s="26" t="str">
        <f aca="false">VLOOKUP(B1549,[1]Planilha8!$X$4:$Z$6629,3,0)</f>
        <v>CORREDOR APOIO DIAGNÓSICO</v>
      </c>
      <c r="F1549" s="26" t="str">
        <f aca="false">VLOOKUP(B1549,[1]Planilha8!$X$4:$AD$6629,7,0)</f>
        <v>BOM</v>
      </c>
      <c r="G1549" s="27" t="n">
        <v>41151</v>
      </c>
      <c r="H1549" s="28" t="n">
        <v>238</v>
      </c>
      <c r="I1549" s="29" t="s">
        <v>23</v>
      </c>
      <c r="J1549" s="70" t="s">
        <v>50</v>
      </c>
      <c r="K1549" s="71" t="n">
        <v>21912</v>
      </c>
      <c r="L1549" s="72" t="n">
        <v>2012000657</v>
      </c>
      <c r="M1549" s="73" t="n">
        <v>43465</v>
      </c>
      <c r="N1549" s="74" t="n">
        <v>191.632378917379</v>
      </c>
      <c r="O1549" s="75" t="n">
        <v>0.5</v>
      </c>
      <c r="P1549" s="76" t="n">
        <v>0.0416666666666667</v>
      </c>
      <c r="Q1549" s="77" t="n">
        <v>9.91666666666667</v>
      </c>
      <c r="R1549" s="78" t="n">
        <v>201.549045584045</v>
      </c>
      <c r="S1549" s="39" t="n">
        <v>36.4509544159546</v>
      </c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MG1549" s="0"/>
      <c r="AMH1549" s="0"/>
      <c r="AMI1549" s="0"/>
      <c r="AMJ1549" s="0"/>
    </row>
    <row r="1550" s="4" customFormat="true" ht="37.5" hidden="false" customHeight="true" outlineLevel="0" collapsed="false">
      <c r="A1550" s="23" t="s">
        <v>401</v>
      </c>
      <c r="B1550" s="23" t="n">
        <v>5316</v>
      </c>
      <c r="C1550" s="25" t="n">
        <f aca="false">VLOOKUP(B1550,[1]Planilha8!$X$4:$Y$6629,2,0)</f>
        <v>2039001</v>
      </c>
      <c r="D1550" s="26" t="s">
        <v>442</v>
      </c>
      <c r="E1550" s="26" t="str">
        <f aca="false">VLOOKUP(B1550,[1]Planilha8!$X$4:$Z$6629,3,0)</f>
        <v>GUICHÊ DE ENTREGA DE EXAMES</v>
      </c>
      <c r="F1550" s="26" t="str">
        <f aca="false">VLOOKUP(B1550,[1]Planilha8!$X$4:$AD$6629,7,0)</f>
        <v>BOM</v>
      </c>
      <c r="G1550" s="27" t="n">
        <v>41151</v>
      </c>
      <c r="H1550" s="28" t="n">
        <v>238</v>
      </c>
      <c r="I1550" s="29" t="s">
        <v>23</v>
      </c>
      <c r="J1550" s="70" t="s">
        <v>50</v>
      </c>
      <c r="K1550" s="71" t="n">
        <v>21912</v>
      </c>
      <c r="L1550" s="72" t="n">
        <v>2012000657</v>
      </c>
      <c r="M1550" s="73" t="n">
        <v>43465</v>
      </c>
      <c r="N1550" s="74" t="n">
        <v>191.632378917379</v>
      </c>
      <c r="O1550" s="75" t="n">
        <v>0.5</v>
      </c>
      <c r="P1550" s="76" t="n">
        <v>0.0416666666666667</v>
      </c>
      <c r="Q1550" s="77" t="n">
        <v>9.91666666666667</v>
      </c>
      <c r="R1550" s="78" t="n">
        <v>201.549045584045</v>
      </c>
      <c r="S1550" s="39" t="n">
        <v>36.4509544159546</v>
      </c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MG1550" s="0"/>
      <c r="AMH1550" s="0"/>
      <c r="AMI1550" s="0"/>
      <c r="AMJ1550" s="0"/>
    </row>
    <row r="1551" s="4" customFormat="true" ht="37.5" hidden="false" customHeight="true" outlineLevel="0" collapsed="false">
      <c r="A1551" s="23" t="s">
        <v>401</v>
      </c>
      <c r="B1551" s="23" t="n">
        <v>5317</v>
      </c>
      <c r="C1551" s="25" t="n">
        <f aca="false">VLOOKUP(B1551,[1]Planilha8!$X$4:$Y$6629,2,0)</f>
        <v>2039002</v>
      </c>
      <c r="D1551" s="26" t="s">
        <v>442</v>
      </c>
      <c r="E1551" s="26" t="str">
        <f aca="false">VLOOKUP(B1551,[1]Planilha8!$X$4:$Z$6629,3,0)</f>
        <v>CORREDOR APOIO DIAGNÓSICO</v>
      </c>
      <c r="F1551" s="26" t="str">
        <f aca="false">VLOOKUP(B1551,[1]Planilha8!$X$4:$AD$6629,7,0)</f>
        <v>BOM</v>
      </c>
      <c r="G1551" s="27" t="n">
        <v>41151</v>
      </c>
      <c r="H1551" s="28" t="n">
        <v>238</v>
      </c>
      <c r="I1551" s="29" t="s">
        <v>23</v>
      </c>
      <c r="J1551" s="70" t="s">
        <v>50</v>
      </c>
      <c r="K1551" s="71" t="n">
        <v>21912</v>
      </c>
      <c r="L1551" s="72" t="n">
        <v>2012000657</v>
      </c>
      <c r="M1551" s="73" t="n">
        <v>43465</v>
      </c>
      <c r="N1551" s="74" t="n">
        <v>191.632378917379</v>
      </c>
      <c r="O1551" s="75" t="n">
        <v>0.5</v>
      </c>
      <c r="P1551" s="76" t="n">
        <v>0.0416666666666667</v>
      </c>
      <c r="Q1551" s="77" t="n">
        <v>9.91666666666667</v>
      </c>
      <c r="R1551" s="78" t="n">
        <v>201.549045584045</v>
      </c>
      <c r="S1551" s="39" t="n">
        <v>36.4509544159546</v>
      </c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MG1551" s="0"/>
      <c r="AMH1551" s="0"/>
      <c r="AMI1551" s="0"/>
      <c r="AMJ1551" s="0"/>
    </row>
    <row r="1552" s="4" customFormat="true" ht="37.5" hidden="false" customHeight="true" outlineLevel="0" collapsed="false">
      <c r="A1552" s="23" t="s">
        <v>401</v>
      </c>
      <c r="B1552" s="23" t="n">
        <v>5318</v>
      </c>
      <c r="C1552" s="25" t="n">
        <f aca="false">VLOOKUP(B1552,[1]Planilha8!$X$4:$Y$6629,2,0)</f>
        <v>2039003</v>
      </c>
      <c r="D1552" s="26" t="s">
        <v>442</v>
      </c>
      <c r="E1552" s="26" t="str">
        <f aca="false">VLOOKUP(B1552,[1]Planilha8!$X$4:$Z$6629,3,0)</f>
        <v>HALL DO ELEVADOR</v>
      </c>
      <c r="F1552" s="26" t="str">
        <f aca="false">VLOOKUP(B1552,[1]Planilha8!$X$4:$AD$6629,7,0)</f>
        <v>BOM</v>
      </c>
      <c r="G1552" s="27" t="n">
        <v>41151</v>
      </c>
      <c r="H1552" s="28" t="n">
        <v>238</v>
      </c>
      <c r="I1552" s="29" t="s">
        <v>23</v>
      </c>
      <c r="J1552" s="70" t="s">
        <v>50</v>
      </c>
      <c r="K1552" s="71" t="n">
        <v>21912</v>
      </c>
      <c r="L1552" s="72" t="n">
        <v>2012000657</v>
      </c>
      <c r="M1552" s="73" t="n">
        <v>43465</v>
      </c>
      <c r="N1552" s="74" t="n">
        <v>191.632378917379</v>
      </c>
      <c r="O1552" s="75" t="n">
        <v>0.5</v>
      </c>
      <c r="P1552" s="76" t="n">
        <v>0.0416666666666667</v>
      </c>
      <c r="Q1552" s="77" t="n">
        <v>9.91666666666667</v>
      </c>
      <c r="R1552" s="78" t="n">
        <v>201.549045584045</v>
      </c>
      <c r="S1552" s="39" t="n">
        <v>36.4509544159546</v>
      </c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MG1552" s="0"/>
      <c r="AMH1552" s="0"/>
      <c r="AMI1552" s="0"/>
      <c r="AMJ1552" s="0"/>
    </row>
    <row r="1553" s="4" customFormat="true" ht="37.5" hidden="false" customHeight="true" outlineLevel="0" collapsed="false">
      <c r="A1553" s="23" t="s">
        <v>401</v>
      </c>
      <c r="B1553" s="23" t="n">
        <v>5319</v>
      </c>
      <c r="C1553" s="25" t="n">
        <f aca="false">VLOOKUP(B1553,[1]Planilha8!$X$4:$Y$6629,2,0)</f>
        <v>2039004</v>
      </c>
      <c r="D1553" s="26" t="s">
        <v>442</v>
      </c>
      <c r="E1553" s="26" t="str">
        <f aca="false">VLOOKUP(B1553,[1]Planilha8!$X$4:$Z$6629,3,0)</f>
        <v>ESPERA DO CHEQUINHO</v>
      </c>
      <c r="F1553" s="26" t="str">
        <f aca="false">VLOOKUP(B1553,[1]Planilha8!$X$4:$AD$6629,7,0)</f>
        <v>BOM</v>
      </c>
      <c r="G1553" s="27" t="n">
        <v>41151</v>
      </c>
      <c r="H1553" s="28" t="n">
        <v>238</v>
      </c>
      <c r="I1553" s="29" t="s">
        <v>23</v>
      </c>
      <c r="J1553" s="70" t="s">
        <v>50</v>
      </c>
      <c r="K1553" s="71" t="n">
        <v>21912</v>
      </c>
      <c r="L1553" s="72" t="n">
        <v>2012000657</v>
      </c>
      <c r="M1553" s="73" t="n">
        <v>43465</v>
      </c>
      <c r="N1553" s="74" t="n">
        <v>191.632378917379</v>
      </c>
      <c r="O1553" s="75" t="n">
        <v>0.5</v>
      </c>
      <c r="P1553" s="76" t="n">
        <v>0.0416666666666667</v>
      </c>
      <c r="Q1553" s="77" t="n">
        <v>9.91666666666667</v>
      </c>
      <c r="R1553" s="78" t="n">
        <v>201.549045584045</v>
      </c>
      <c r="S1553" s="39" t="n">
        <v>36.4509544159546</v>
      </c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MG1553" s="0"/>
      <c r="AMH1553" s="0"/>
      <c r="AMI1553" s="0"/>
      <c r="AMJ1553" s="0"/>
    </row>
    <row r="1554" s="4" customFormat="true" ht="37.5" hidden="false" customHeight="true" outlineLevel="0" collapsed="false">
      <c r="A1554" s="23" t="s">
        <v>401</v>
      </c>
      <c r="B1554" s="23" t="n">
        <v>5320</v>
      </c>
      <c r="C1554" s="25" t="n">
        <f aca="false">VLOOKUP(B1554,[1]Planilha8!$X$4:$Y$6629,2,0)</f>
        <v>2039005</v>
      </c>
      <c r="D1554" s="26" t="s">
        <v>442</v>
      </c>
      <c r="E1554" s="26" t="str">
        <f aca="false">VLOOKUP(B1554,[1]Planilha8!$X$4:$Z$6629,3,0)</f>
        <v>CORREDOR DO RAIO X</v>
      </c>
      <c r="F1554" s="26" t="str">
        <f aca="false">VLOOKUP(B1554,[1]Planilha8!$X$4:$AD$6629,7,0)</f>
        <v>BOM</v>
      </c>
      <c r="G1554" s="27" t="n">
        <v>41151</v>
      </c>
      <c r="H1554" s="28" t="n">
        <v>238</v>
      </c>
      <c r="I1554" s="29" t="s">
        <v>23</v>
      </c>
      <c r="J1554" s="70" t="s">
        <v>50</v>
      </c>
      <c r="K1554" s="71" t="n">
        <v>21912</v>
      </c>
      <c r="L1554" s="72" t="n">
        <v>2012000657</v>
      </c>
      <c r="M1554" s="73" t="n">
        <v>43465</v>
      </c>
      <c r="N1554" s="74" t="n">
        <v>191.632378917379</v>
      </c>
      <c r="O1554" s="75" t="n">
        <v>0.5</v>
      </c>
      <c r="P1554" s="76" t="n">
        <v>0.0416666666666667</v>
      </c>
      <c r="Q1554" s="77" t="n">
        <v>9.91666666666667</v>
      </c>
      <c r="R1554" s="78" t="n">
        <v>201.549045584045</v>
      </c>
      <c r="S1554" s="39" t="n">
        <v>36.4509544159546</v>
      </c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MG1554" s="0"/>
      <c r="AMH1554" s="0"/>
      <c r="AMI1554" s="0"/>
      <c r="AMJ1554" s="0"/>
    </row>
    <row r="1555" s="4" customFormat="true" ht="37.5" hidden="false" customHeight="true" outlineLevel="0" collapsed="false">
      <c r="A1555" s="23" t="s">
        <v>401</v>
      </c>
      <c r="B1555" s="23" t="n">
        <v>5321</v>
      </c>
      <c r="C1555" s="25" t="n">
        <f aca="false">VLOOKUP(B1555,[1]Planilha8!$X$4:$Y$6629,2,0)</f>
        <v>2039006</v>
      </c>
      <c r="D1555" s="26" t="s">
        <v>442</v>
      </c>
      <c r="E1555" s="26" t="str">
        <f aca="false">VLOOKUP(B1555,[1]Planilha8!$X$4:$Z$6629,3,0)</f>
        <v>SALA DE MÁQUINAS DA RESSONÂNCIA</v>
      </c>
      <c r="F1555" s="26" t="str">
        <f aca="false">VLOOKUP(B1555,[1]Planilha8!$X$4:$AD$6629,7,0)</f>
        <v>BOM</v>
      </c>
      <c r="G1555" s="27" t="n">
        <v>41151</v>
      </c>
      <c r="H1555" s="28" t="n">
        <v>238</v>
      </c>
      <c r="I1555" s="29" t="s">
        <v>23</v>
      </c>
      <c r="J1555" s="70" t="s">
        <v>50</v>
      </c>
      <c r="K1555" s="71" t="n">
        <v>21912</v>
      </c>
      <c r="L1555" s="72" t="n">
        <v>2012000657</v>
      </c>
      <c r="M1555" s="73" t="n">
        <v>43465</v>
      </c>
      <c r="N1555" s="74" t="n">
        <v>191.632378917379</v>
      </c>
      <c r="O1555" s="75" t="n">
        <v>0.5</v>
      </c>
      <c r="P1555" s="76" t="n">
        <v>0.0416666666666667</v>
      </c>
      <c r="Q1555" s="77" t="n">
        <v>9.91666666666667</v>
      </c>
      <c r="R1555" s="78" t="n">
        <v>201.549045584045</v>
      </c>
      <c r="S1555" s="39" t="n">
        <v>36.4509544159546</v>
      </c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MG1555" s="0"/>
      <c r="AMH1555" s="0"/>
      <c r="AMI1555" s="0"/>
      <c r="AMJ1555" s="0"/>
    </row>
    <row r="1556" s="4" customFormat="true" ht="37.5" hidden="false" customHeight="true" outlineLevel="0" collapsed="false">
      <c r="A1556" s="23" t="s">
        <v>401</v>
      </c>
      <c r="B1556" s="23" t="n">
        <v>5322</v>
      </c>
      <c r="C1556" s="25" t="n">
        <f aca="false">VLOOKUP(B1556,[1]Planilha8!$X$4:$Y$6629,2,0)</f>
        <v>2039007</v>
      </c>
      <c r="D1556" s="26" t="s">
        <v>442</v>
      </c>
      <c r="E1556" s="26" t="str">
        <f aca="false">VLOOKUP(B1556,[1]Planilha8!$X$4:$Z$6629,3,0)</f>
        <v>ESTACIONAMENTO AMBULÂNCIAS</v>
      </c>
      <c r="F1556" s="26" t="str">
        <f aca="false">VLOOKUP(B1556,[1]Planilha8!$X$4:$AD$6629,7,0)</f>
        <v>BOM</v>
      </c>
      <c r="G1556" s="27" t="n">
        <v>41151</v>
      </c>
      <c r="H1556" s="28" t="n">
        <v>238</v>
      </c>
      <c r="I1556" s="29" t="s">
        <v>23</v>
      </c>
      <c r="J1556" s="70" t="s">
        <v>50</v>
      </c>
      <c r="K1556" s="71" t="n">
        <v>21912</v>
      </c>
      <c r="L1556" s="72" t="n">
        <v>2012000657</v>
      </c>
      <c r="M1556" s="73" t="n">
        <v>43465</v>
      </c>
      <c r="N1556" s="74" t="n">
        <v>191.632378917379</v>
      </c>
      <c r="O1556" s="75" t="n">
        <v>0.5</v>
      </c>
      <c r="P1556" s="76" t="n">
        <v>0.0416666666666667</v>
      </c>
      <c r="Q1556" s="77" t="n">
        <v>9.91666666666667</v>
      </c>
      <c r="R1556" s="78" t="n">
        <v>201.549045584045</v>
      </c>
      <c r="S1556" s="39" t="n">
        <v>36.4509544159546</v>
      </c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MG1556" s="0"/>
      <c r="AMH1556" s="0"/>
      <c r="AMI1556" s="0"/>
      <c r="AMJ1556" s="0"/>
    </row>
    <row r="1557" s="4" customFormat="true" ht="37.5" hidden="false" customHeight="true" outlineLevel="0" collapsed="false">
      <c r="A1557" s="23" t="s">
        <v>401</v>
      </c>
      <c r="B1557" s="23" t="n">
        <v>5323</v>
      </c>
      <c r="C1557" s="25" t="n">
        <f aca="false">VLOOKUP(B1557,[1]Planilha8!$X$4:$Y$6629,2,0)</f>
        <v>2039008</v>
      </c>
      <c r="D1557" s="26" t="s">
        <v>443</v>
      </c>
      <c r="E1557" s="26" t="str">
        <f aca="false">VLOOKUP(B1557,[1]Planilha8!$X$4:$Z$6629,3,0)</f>
        <v>PORTARIA “A'</v>
      </c>
      <c r="F1557" s="26" t="str">
        <f aca="false">VLOOKUP(B1557,[1]Planilha8!$X$4:$AD$6629,7,0)</f>
        <v>BOM</v>
      </c>
      <c r="G1557" s="27" t="n">
        <v>41151</v>
      </c>
      <c r="H1557" s="28" t="n">
        <v>415.15</v>
      </c>
      <c r="I1557" s="29" t="s">
        <v>23</v>
      </c>
      <c r="J1557" s="70" t="s">
        <v>50</v>
      </c>
      <c r="K1557" s="71" t="n">
        <v>21912</v>
      </c>
      <c r="L1557" s="72" t="n">
        <v>2012000657</v>
      </c>
      <c r="M1557" s="73" t="n">
        <v>43465</v>
      </c>
      <c r="N1557" s="74" t="n">
        <v>208.686797720798</v>
      </c>
      <c r="O1557" s="75" t="n">
        <v>0.17</v>
      </c>
      <c r="P1557" s="76" t="n">
        <v>0.0141666666666667</v>
      </c>
      <c r="Q1557" s="77" t="n">
        <v>5.88129166666667</v>
      </c>
      <c r="R1557" s="78" t="n">
        <v>214.568089387464</v>
      </c>
      <c r="S1557" s="39" t="n">
        <v>200.581910612536</v>
      </c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MG1557" s="0"/>
      <c r="AMH1557" s="0"/>
      <c r="AMI1557" s="0"/>
      <c r="AMJ1557" s="0"/>
    </row>
    <row r="1558" s="4" customFormat="true" ht="37.5" hidden="false" customHeight="true" outlineLevel="0" collapsed="false">
      <c r="A1558" s="23" t="s">
        <v>401</v>
      </c>
      <c r="B1558" s="23" t="n">
        <v>5324</v>
      </c>
      <c r="C1558" s="25" t="n">
        <f aca="false">VLOOKUP(B1558,[1]Planilha8!$X$4:$Y$6629,2,0)</f>
        <v>2039009</v>
      </c>
      <c r="D1558" s="26" t="s">
        <v>442</v>
      </c>
      <c r="E1558" s="26" t="str">
        <f aca="false">VLOOKUP(B1558,[1]Planilha8!$X$4:$Z$6629,3,0)</f>
        <v>SALA DOS MOTORISTAS - HGG</v>
      </c>
      <c r="F1558" s="26" t="str">
        <f aca="false">VLOOKUP(B1558,[1]Planilha8!$X$4:$AD$6629,7,0)</f>
        <v>BOM</v>
      </c>
      <c r="G1558" s="27" t="n">
        <v>41151</v>
      </c>
      <c r="H1558" s="28" t="n">
        <v>238</v>
      </c>
      <c r="I1558" s="29" t="s">
        <v>23</v>
      </c>
      <c r="J1558" s="70" t="s">
        <v>50</v>
      </c>
      <c r="K1558" s="71" t="n">
        <v>21912</v>
      </c>
      <c r="L1558" s="72" t="n">
        <v>2012000657</v>
      </c>
      <c r="M1558" s="73" t="n">
        <v>43465</v>
      </c>
      <c r="N1558" s="74" t="n">
        <v>191.632378917379</v>
      </c>
      <c r="O1558" s="75" t="n">
        <v>0.5</v>
      </c>
      <c r="P1558" s="76" t="n">
        <v>0.0416666666666667</v>
      </c>
      <c r="Q1558" s="77" t="n">
        <v>9.91666666666667</v>
      </c>
      <c r="R1558" s="78" t="n">
        <v>201.549045584045</v>
      </c>
      <c r="S1558" s="39" t="n">
        <v>36.4509544159546</v>
      </c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MG1558" s="0"/>
      <c r="AMH1558" s="0"/>
      <c r="AMI1558" s="0"/>
      <c r="AMJ1558" s="0"/>
    </row>
    <row r="1559" s="4" customFormat="true" ht="37.5" hidden="false" customHeight="true" outlineLevel="0" collapsed="false">
      <c r="A1559" s="23" t="s">
        <v>401</v>
      </c>
      <c r="B1559" s="23" t="n">
        <v>5325</v>
      </c>
      <c r="C1559" s="25" t="n">
        <f aca="false">VLOOKUP(B1559,[1]Planilha8!$X$4:$Y$6629,2,0)</f>
        <v>2039010</v>
      </c>
      <c r="D1559" s="26" t="s">
        <v>442</v>
      </c>
      <c r="E1559" s="26" t="str">
        <f aca="false">VLOOKUP(B1559,[1]Planilha8!$X$4:$Z$6629,3,0)</f>
        <v>CORREDOR DA ENDOSCÓPIA</v>
      </c>
      <c r="F1559" s="26" t="str">
        <f aca="false">VLOOKUP(B1559,[1]Planilha8!$X$4:$AD$6629,7,0)</f>
        <v>BOM</v>
      </c>
      <c r="G1559" s="27" t="n">
        <v>41151</v>
      </c>
      <c r="H1559" s="28" t="n">
        <v>238</v>
      </c>
      <c r="I1559" s="29" t="s">
        <v>23</v>
      </c>
      <c r="J1559" s="70" t="s">
        <v>50</v>
      </c>
      <c r="K1559" s="71" t="n">
        <v>21912</v>
      </c>
      <c r="L1559" s="72" t="n">
        <v>2012000657</v>
      </c>
      <c r="M1559" s="73" t="n">
        <v>43465</v>
      </c>
      <c r="N1559" s="74" t="n">
        <v>191.632378917379</v>
      </c>
      <c r="O1559" s="75" t="n">
        <v>0.5</v>
      </c>
      <c r="P1559" s="76" t="n">
        <v>0.0416666666666667</v>
      </c>
      <c r="Q1559" s="77" t="n">
        <v>9.91666666666667</v>
      </c>
      <c r="R1559" s="78" t="n">
        <v>201.549045584045</v>
      </c>
      <c r="S1559" s="39" t="n">
        <v>36.4509544159546</v>
      </c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MG1559" s="0"/>
      <c r="AMH1559" s="0"/>
      <c r="AMI1559" s="0"/>
      <c r="AMJ1559" s="0"/>
    </row>
    <row r="1560" s="4" customFormat="true" ht="37.5" hidden="false" customHeight="true" outlineLevel="0" collapsed="false">
      <c r="A1560" s="23" t="s">
        <v>401</v>
      </c>
      <c r="B1560" s="23" t="n">
        <v>5326</v>
      </c>
      <c r="C1560" s="25" t="n">
        <f aca="false">VLOOKUP(B1560,[1]Planilha8!$X$4:$Y$6629,2,0)</f>
        <v>2039011</v>
      </c>
      <c r="D1560" s="26" t="s">
        <v>442</v>
      </c>
      <c r="E1560" s="26" t="str">
        <f aca="false">VLOOKUP(B1560,[1]Planilha8!$X$4:$Z$6629,3,0)</f>
        <v>ENTRADA RESSONÂNCIA</v>
      </c>
      <c r="F1560" s="26" t="str">
        <f aca="false">VLOOKUP(B1560,[1]Planilha8!$X$4:$AD$6629,7,0)</f>
        <v>BOM</v>
      </c>
      <c r="G1560" s="27" t="n">
        <v>41151</v>
      </c>
      <c r="H1560" s="28" t="n">
        <v>238</v>
      </c>
      <c r="I1560" s="29" t="s">
        <v>23</v>
      </c>
      <c r="J1560" s="70" t="s">
        <v>50</v>
      </c>
      <c r="K1560" s="71" t="n">
        <v>21912</v>
      </c>
      <c r="L1560" s="72" t="n">
        <v>2012000657</v>
      </c>
      <c r="M1560" s="73" t="n">
        <v>43465</v>
      </c>
      <c r="N1560" s="74" t="n">
        <v>191.632378917379</v>
      </c>
      <c r="O1560" s="75" t="n">
        <v>0.5</v>
      </c>
      <c r="P1560" s="76" t="n">
        <v>0.0416666666666667</v>
      </c>
      <c r="Q1560" s="77" t="n">
        <v>9.91666666666667</v>
      </c>
      <c r="R1560" s="78" t="n">
        <v>201.549045584045</v>
      </c>
      <c r="S1560" s="39" t="n">
        <v>36.4509544159546</v>
      </c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MG1560" s="0"/>
      <c r="AMH1560" s="0"/>
      <c r="AMI1560" s="0"/>
      <c r="AMJ1560" s="0"/>
    </row>
    <row r="1561" s="4" customFormat="true" ht="37.5" hidden="false" customHeight="true" outlineLevel="0" collapsed="false">
      <c r="A1561" s="23" t="s">
        <v>401</v>
      </c>
      <c r="B1561" s="23" t="n">
        <v>5327</v>
      </c>
      <c r="C1561" s="25" t="n">
        <f aca="false">VLOOKUP(B1561,[1]Planilha8!$X$4:$Y$6629,2,0)</f>
        <v>2039012</v>
      </c>
      <c r="D1561" s="26" t="s">
        <v>442</v>
      </c>
      <c r="E1561" s="26" t="str">
        <f aca="false">VLOOKUP(B1561,[1]Planilha8!$X$4:$Z$6629,3,0)</f>
        <v>SALA DE ESPERA RESSONÂNCIA</v>
      </c>
      <c r="F1561" s="26" t="str">
        <f aca="false">VLOOKUP(B1561,[1]Planilha8!$X$4:$AD$6629,7,0)</f>
        <v>BOM</v>
      </c>
      <c r="G1561" s="27" t="n">
        <v>41151</v>
      </c>
      <c r="H1561" s="28" t="n">
        <v>238</v>
      </c>
      <c r="I1561" s="29" t="s">
        <v>23</v>
      </c>
      <c r="J1561" s="70" t="s">
        <v>50</v>
      </c>
      <c r="K1561" s="71" t="n">
        <v>21912</v>
      </c>
      <c r="L1561" s="72" t="n">
        <v>2012000657</v>
      </c>
      <c r="M1561" s="73" t="n">
        <v>43465</v>
      </c>
      <c r="N1561" s="74" t="n">
        <v>191.632378917379</v>
      </c>
      <c r="O1561" s="75" t="n">
        <v>0.5</v>
      </c>
      <c r="P1561" s="76" t="n">
        <v>0.0416666666666667</v>
      </c>
      <c r="Q1561" s="77" t="n">
        <v>9.91666666666667</v>
      </c>
      <c r="R1561" s="78" t="n">
        <v>201.549045584045</v>
      </c>
      <c r="S1561" s="39" t="n">
        <v>36.4509544159546</v>
      </c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MG1561" s="0"/>
      <c r="AMH1561" s="0"/>
      <c r="AMI1561" s="0"/>
      <c r="AMJ1561" s="0"/>
    </row>
    <row r="1562" s="4" customFormat="true" ht="37.5" hidden="false" customHeight="true" outlineLevel="0" collapsed="false">
      <c r="A1562" s="23" t="s">
        <v>401</v>
      </c>
      <c r="B1562" s="23" t="n">
        <v>5328</v>
      </c>
      <c r="C1562" s="25" t="n">
        <f aca="false">VLOOKUP(B1562,[1]Planilha8!$X$4:$Y$6629,2,0)</f>
        <v>2039013</v>
      </c>
      <c r="D1562" s="26" t="s">
        <v>442</v>
      </c>
      <c r="E1562" s="26" t="str">
        <f aca="false">VLOOKUP(B1562,[1]Planilha8!$X$4:$Z$6629,3,0)</f>
        <v>CORREDOR EXTERNO LAVANDERIA</v>
      </c>
      <c r="F1562" s="26" t="str">
        <f aca="false">VLOOKUP(B1562,[1]Planilha8!$X$4:$AD$6629,7,0)</f>
        <v>BOM</v>
      </c>
      <c r="G1562" s="27" t="n">
        <v>41151</v>
      </c>
      <c r="H1562" s="28" t="n">
        <v>238</v>
      </c>
      <c r="I1562" s="29" t="s">
        <v>23</v>
      </c>
      <c r="J1562" s="70" t="s">
        <v>50</v>
      </c>
      <c r="K1562" s="71" t="n">
        <v>21912</v>
      </c>
      <c r="L1562" s="72" t="n">
        <v>2012000657</v>
      </c>
      <c r="M1562" s="73" t="n">
        <v>43465</v>
      </c>
      <c r="N1562" s="74" t="n">
        <v>191.632378917379</v>
      </c>
      <c r="O1562" s="75" t="n">
        <v>0.5</v>
      </c>
      <c r="P1562" s="76" t="n">
        <v>0.0416666666666667</v>
      </c>
      <c r="Q1562" s="77" t="n">
        <v>9.91666666666667</v>
      </c>
      <c r="R1562" s="78" t="n">
        <v>201.549045584045</v>
      </c>
      <c r="S1562" s="39" t="n">
        <v>36.4509544159546</v>
      </c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MG1562" s="0"/>
      <c r="AMH1562" s="0"/>
      <c r="AMI1562" s="0"/>
      <c r="AMJ1562" s="0"/>
    </row>
    <row r="1563" s="4" customFormat="true" ht="37.5" hidden="false" customHeight="true" outlineLevel="0" collapsed="false">
      <c r="A1563" s="23" t="s">
        <v>401</v>
      </c>
      <c r="B1563" s="23" t="n">
        <v>5329</v>
      </c>
      <c r="C1563" s="25" t="n">
        <f aca="false">VLOOKUP(B1563,[1]Planilha8!$X$4:$Y$6629,2,0)</f>
        <v>2039014</v>
      </c>
      <c r="D1563" s="26" t="s">
        <v>442</v>
      </c>
      <c r="E1563" s="26" t="str">
        <f aca="false">VLOOKUP(B1563,[1]Planilha8!$X$4:$Z$6629,3,0)</f>
        <v>SALA ADMINISTRAÇÃO APOIO</v>
      </c>
      <c r="F1563" s="26" t="str">
        <f aca="false">VLOOKUP(B1563,[1]Planilha8!$X$4:$AD$6629,7,0)</f>
        <v>BOM</v>
      </c>
      <c r="G1563" s="27" t="n">
        <v>41151</v>
      </c>
      <c r="H1563" s="28" t="n">
        <v>238</v>
      </c>
      <c r="I1563" s="29" t="s">
        <v>23</v>
      </c>
      <c r="J1563" s="70" t="s">
        <v>50</v>
      </c>
      <c r="K1563" s="71" t="n">
        <v>21912</v>
      </c>
      <c r="L1563" s="72" t="n">
        <v>2012000657</v>
      </c>
      <c r="M1563" s="73" t="n">
        <v>43465</v>
      </c>
      <c r="N1563" s="74" t="n">
        <v>191.632378917379</v>
      </c>
      <c r="O1563" s="75" t="n">
        <v>0.5</v>
      </c>
      <c r="P1563" s="76" t="n">
        <v>0.0416666666666667</v>
      </c>
      <c r="Q1563" s="77" t="n">
        <v>9.91666666666667</v>
      </c>
      <c r="R1563" s="78" t="n">
        <v>201.549045584045</v>
      </c>
      <c r="S1563" s="39" t="n">
        <v>36.4509544159546</v>
      </c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MG1563" s="0"/>
      <c r="AMH1563" s="0"/>
      <c r="AMI1563" s="0"/>
      <c r="AMJ1563" s="0"/>
    </row>
    <row r="1564" s="4" customFormat="true" ht="37.5" hidden="false" customHeight="true" outlineLevel="0" collapsed="false">
      <c r="A1564" s="23" t="s">
        <v>401</v>
      </c>
      <c r="B1564" s="23" t="n">
        <v>5330</v>
      </c>
      <c r="C1564" s="25" t="n">
        <f aca="false">VLOOKUP(B1564,[1]Planilha8!$X$4:$Y$6629,2,0)</f>
        <v>2039015</v>
      </c>
      <c r="D1564" s="26" t="s">
        <v>442</v>
      </c>
      <c r="E1564" s="26" t="str">
        <f aca="false">VLOOKUP(B1564,[1]Planilha8!$X$4:$Z$6629,3,0)</f>
        <v>ÁREA DAS CALDEIRAS - HGG</v>
      </c>
      <c r="F1564" s="26" t="str">
        <f aca="false">VLOOKUP(B1564,[1]Planilha8!$X$4:$AD$6629,7,0)</f>
        <v>BOM</v>
      </c>
      <c r="G1564" s="27" t="n">
        <v>41151</v>
      </c>
      <c r="H1564" s="28" t="n">
        <v>238</v>
      </c>
      <c r="I1564" s="29" t="s">
        <v>23</v>
      </c>
      <c r="J1564" s="70" t="s">
        <v>50</v>
      </c>
      <c r="K1564" s="71" t="n">
        <v>21912</v>
      </c>
      <c r="L1564" s="72" t="n">
        <v>2012000657</v>
      </c>
      <c r="M1564" s="73" t="n">
        <v>43465</v>
      </c>
      <c r="N1564" s="74" t="n">
        <v>191.632378917379</v>
      </c>
      <c r="O1564" s="75" t="n">
        <v>0.5</v>
      </c>
      <c r="P1564" s="76" t="n">
        <v>0.0416666666666667</v>
      </c>
      <c r="Q1564" s="77" t="n">
        <v>9.91666666666667</v>
      </c>
      <c r="R1564" s="78" t="n">
        <v>201.549045584045</v>
      </c>
      <c r="S1564" s="39" t="n">
        <v>36.4509544159546</v>
      </c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MG1564" s="0"/>
      <c r="AMH1564" s="0"/>
      <c r="AMI1564" s="0"/>
      <c r="AMJ1564" s="0"/>
    </row>
    <row r="1565" s="4" customFormat="true" ht="37.5" hidden="false" customHeight="true" outlineLevel="0" collapsed="false">
      <c r="A1565" s="23" t="s">
        <v>401</v>
      </c>
      <c r="B1565" s="23" t="n">
        <v>5331</v>
      </c>
      <c r="C1565" s="25" t="n">
        <f aca="false">VLOOKUP(B1565,[1]Planilha8!$X$4:$Y$6629,2,0)</f>
        <v>2039016</v>
      </c>
      <c r="D1565" s="26" t="s">
        <v>442</v>
      </c>
      <c r="E1565" s="26" t="str">
        <f aca="false">VLOOKUP(B1565,[1]Planilha8!$X$4:$Z$6629,3,0)</f>
        <v>ESCADA PÁTIO ALMOXARIFADO</v>
      </c>
      <c r="F1565" s="26" t="str">
        <f aca="false">VLOOKUP(B1565,[1]Planilha8!$X$4:$AD$6629,7,0)</f>
        <v>BOM</v>
      </c>
      <c r="G1565" s="27" t="n">
        <v>41151</v>
      </c>
      <c r="H1565" s="28" t="n">
        <v>238</v>
      </c>
      <c r="I1565" s="29" t="s">
        <v>23</v>
      </c>
      <c r="J1565" s="70" t="s">
        <v>50</v>
      </c>
      <c r="K1565" s="71" t="n">
        <v>21912</v>
      </c>
      <c r="L1565" s="72" t="n">
        <v>2012000657</v>
      </c>
      <c r="M1565" s="73" t="n">
        <v>43465</v>
      </c>
      <c r="N1565" s="74" t="n">
        <v>191.632378917379</v>
      </c>
      <c r="O1565" s="75" t="n">
        <v>0.5</v>
      </c>
      <c r="P1565" s="76" t="n">
        <v>0.0416666666666667</v>
      </c>
      <c r="Q1565" s="77" t="n">
        <v>9.91666666666667</v>
      </c>
      <c r="R1565" s="78" t="n">
        <v>201.549045584045</v>
      </c>
      <c r="S1565" s="39" t="n">
        <v>36.4509544159546</v>
      </c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MG1565" s="0"/>
      <c r="AMH1565" s="0"/>
      <c r="AMI1565" s="0"/>
      <c r="AMJ1565" s="0"/>
    </row>
    <row r="1566" s="4" customFormat="true" ht="37.5" hidden="false" customHeight="true" outlineLevel="0" collapsed="false">
      <c r="A1566" s="23" t="s">
        <v>401</v>
      </c>
      <c r="B1566" s="23" t="n">
        <v>5332</v>
      </c>
      <c r="C1566" s="25" t="n">
        <f aca="false">VLOOKUP(B1566,[1]Planilha8!$X$4:$Y$6629,2,0)</f>
        <v>2039017</v>
      </c>
      <c r="D1566" s="26" t="s">
        <v>442</v>
      </c>
      <c r="E1566" s="26" t="str">
        <f aca="false">VLOOKUP(B1566,[1]Planilha8!$X$4:$Z$6629,3,0)</f>
        <v>ROUPARIA</v>
      </c>
      <c r="F1566" s="26" t="str">
        <f aca="false">VLOOKUP(B1566,[1]Planilha8!$X$4:$AD$6629,7,0)</f>
        <v>BOM</v>
      </c>
      <c r="G1566" s="27" t="n">
        <v>41151</v>
      </c>
      <c r="H1566" s="28" t="n">
        <v>238</v>
      </c>
      <c r="I1566" s="29" t="s">
        <v>23</v>
      </c>
      <c r="J1566" s="70" t="s">
        <v>50</v>
      </c>
      <c r="K1566" s="71" t="n">
        <v>21912</v>
      </c>
      <c r="L1566" s="72" t="n">
        <v>2012000657</v>
      </c>
      <c r="M1566" s="73" t="n">
        <v>43465</v>
      </c>
      <c r="N1566" s="74" t="n">
        <v>191.632378917379</v>
      </c>
      <c r="O1566" s="75" t="n">
        <v>0.5</v>
      </c>
      <c r="P1566" s="76" t="n">
        <v>0.0416666666666667</v>
      </c>
      <c r="Q1566" s="77" t="n">
        <v>9.91666666666667</v>
      </c>
      <c r="R1566" s="78" t="n">
        <v>201.549045584045</v>
      </c>
      <c r="S1566" s="39" t="n">
        <v>36.4509544159546</v>
      </c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MG1566" s="0"/>
      <c r="AMH1566" s="0"/>
      <c r="AMI1566" s="0"/>
      <c r="AMJ1566" s="0"/>
    </row>
    <row r="1567" s="4" customFormat="true" ht="37.5" hidden="false" customHeight="true" outlineLevel="0" collapsed="false">
      <c r="A1567" s="23" t="s">
        <v>401</v>
      </c>
      <c r="B1567" s="23" t="n">
        <v>5333</v>
      </c>
      <c r="C1567" s="25" t="n">
        <f aca="false">VLOOKUP(B1567,[1]Planilha8!$X$4:$Y$6629,2,0)</f>
        <v>2039018</v>
      </c>
      <c r="D1567" s="26" t="s">
        <v>442</v>
      </c>
      <c r="E1567" s="26" t="str">
        <f aca="false">VLOOKUP(B1567,[1]Planilha8!$X$4:$Z$6629,3,0)</f>
        <v>CORREDOR CASA DE MÁQUINAS</v>
      </c>
      <c r="F1567" s="26" t="str">
        <f aca="false">VLOOKUP(B1567,[1]Planilha8!$X$4:$AD$6629,7,0)</f>
        <v>BOM</v>
      </c>
      <c r="G1567" s="27" t="n">
        <v>41151</v>
      </c>
      <c r="H1567" s="28" t="n">
        <v>238</v>
      </c>
      <c r="I1567" s="29" t="s">
        <v>23</v>
      </c>
      <c r="J1567" s="70" t="s">
        <v>50</v>
      </c>
      <c r="K1567" s="71" t="n">
        <v>21912</v>
      </c>
      <c r="L1567" s="72" t="n">
        <v>2012000657</v>
      </c>
      <c r="M1567" s="73" t="n">
        <v>43465</v>
      </c>
      <c r="N1567" s="74" t="n">
        <v>191.632378917379</v>
      </c>
      <c r="O1567" s="75" t="n">
        <v>0.5</v>
      </c>
      <c r="P1567" s="76" t="n">
        <v>0.0416666666666667</v>
      </c>
      <c r="Q1567" s="77" t="n">
        <v>9.91666666666667</v>
      </c>
      <c r="R1567" s="78" t="n">
        <v>201.549045584045</v>
      </c>
      <c r="S1567" s="39" t="n">
        <v>36.4509544159546</v>
      </c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MG1567" s="0"/>
      <c r="AMH1567" s="0"/>
      <c r="AMI1567" s="0"/>
      <c r="AMJ1567" s="0"/>
    </row>
    <row r="1568" s="4" customFormat="true" ht="37.5" hidden="false" customHeight="true" outlineLevel="0" collapsed="false">
      <c r="A1568" s="23" t="s">
        <v>401</v>
      </c>
      <c r="B1568" s="23" t="n">
        <v>5334</v>
      </c>
      <c r="C1568" s="25" t="n">
        <f aca="false">VLOOKUP(B1568,[1]Planilha8!$X$4:$Y$6629,2,0)</f>
        <v>2039019</v>
      </c>
      <c r="D1568" s="26" t="s">
        <v>442</v>
      </c>
      <c r="E1568" s="26" t="str">
        <f aca="false">VLOOKUP(B1568,[1]Planilha8!$X$4:$Z$6629,3,0)</f>
        <v>ROUPARIA</v>
      </c>
      <c r="F1568" s="26" t="str">
        <f aca="false">VLOOKUP(B1568,[1]Planilha8!$X$4:$AD$6629,7,0)</f>
        <v>BOM</v>
      </c>
      <c r="G1568" s="27" t="n">
        <v>41151</v>
      </c>
      <c r="H1568" s="28" t="n">
        <v>238</v>
      </c>
      <c r="I1568" s="29" t="s">
        <v>23</v>
      </c>
      <c r="J1568" s="70" t="s">
        <v>50</v>
      </c>
      <c r="K1568" s="71" t="n">
        <v>21912</v>
      </c>
      <c r="L1568" s="72" t="n">
        <v>2012000657</v>
      </c>
      <c r="M1568" s="73" t="n">
        <v>43465</v>
      </c>
      <c r="N1568" s="74" t="n">
        <v>191.632378917379</v>
      </c>
      <c r="O1568" s="75" t="n">
        <v>0.5</v>
      </c>
      <c r="P1568" s="76" t="n">
        <v>0.0416666666666667</v>
      </c>
      <c r="Q1568" s="77" t="n">
        <v>9.91666666666667</v>
      </c>
      <c r="R1568" s="78" t="n">
        <v>201.549045584045</v>
      </c>
      <c r="S1568" s="39" t="n">
        <v>36.4509544159546</v>
      </c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MG1568" s="0"/>
      <c r="AMH1568" s="0"/>
      <c r="AMI1568" s="0"/>
      <c r="AMJ1568" s="0"/>
    </row>
    <row r="1569" s="4" customFormat="true" ht="37.5" hidden="false" customHeight="true" outlineLevel="0" collapsed="false">
      <c r="A1569" s="23" t="s">
        <v>401</v>
      </c>
      <c r="B1569" s="23" t="n">
        <v>5335</v>
      </c>
      <c r="C1569" s="25" t="n">
        <f aca="false">VLOOKUP(B1569,[1]Planilha8!$X$4:$Y$6629,2,0)</f>
        <v>2039020</v>
      </c>
      <c r="D1569" s="26" t="s">
        <v>442</v>
      </c>
      <c r="E1569" s="26" t="str">
        <f aca="false">VLOOKUP(B1569,[1]Planilha8!$X$4:$Z$6629,3,0)</f>
        <v>ENTRADA FARMACIA</v>
      </c>
      <c r="F1569" s="26" t="str">
        <f aca="false">VLOOKUP(B1569,[1]Planilha8!$X$4:$AD$6629,7,0)</f>
        <v>BOM</v>
      </c>
      <c r="G1569" s="27" t="n">
        <v>41151</v>
      </c>
      <c r="H1569" s="28" t="n">
        <v>238</v>
      </c>
      <c r="I1569" s="29" t="s">
        <v>23</v>
      </c>
      <c r="J1569" s="70" t="s">
        <v>50</v>
      </c>
      <c r="K1569" s="71" t="n">
        <v>21912</v>
      </c>
      <c r="L1569" s="72" t="n">
        <v>2012000657</v>
      </c>
      <c r="M1569" s="73" t="n">
        <v>43465</v>
      </c>
      <c r="N1569" s="74" t="n">
        <v>191.632378917379</v>
      </c>
      <c r="O1569" s="75" t="n">
        <v>0.5</v>
      </c>
      <c r="P1569" s="76" t="n">
        <v>0.0416666666666667</v>
      </c>
      <c r="Q1569" s="77" t="n">
        <v>9.91666666666667</v>
      </c>
      <c r="R1569" s="78" t="n">
        <v>201.549045584045</v>
      </c>
      <c r="S1569" s="39" t="n">
        <v>36.4509544159546</v>
      </c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MG1569" s="0"/>
      <c r="AMH1569" s="0"/>
      <c r="AMI1569" s="0"/>
      <c r="AMJ1569" s="0"/>
    </row>
    <row r="1570" s="4" customFormat="true" ht="37.5" hidden="false" customHeight="true" outlineLevel="0" collapsed="false">
      <c r="A1570" s="23" t="s">
        <v>401</v>
      </c>
      <c r="B1570" s="23" t="n">
        <v>5336</v>
      </c>
      <c r="C1570" s="25" t="n">
        <f aca="false">VLOOKUP(B1570,[1]Planilha8!$X$4:$Y$6629,2,0)</f>
        <v>2039021</v>
      </c>
      <c r="D1570" s="26" t="s">
        <v>442</v>
      </c>
      <c r="E1570" s="26" t="str">
        <f aca="false">VLOOKUP(B1570,[1]Planilha8!$X$4:$Z$6629,3,0)</f>
        <v>LAVANDERIA</v>
      </c>
      <c r="F1570" s="26" t="str">
        <f aca="false">VLOOKUP(B1570,[1]Planilha8!$X$4:$AD$6629,7,0)</f>
        <v>BOM</v>
      </c>
      <c r="G1570" s="27" t="n">
        <v>41151</v>
      </c>
      <c r="H1570" s="28" t="n">
        <v>238</v>
      </c>
      <c r="I1570" s="29" t="s">
        <v>23</v>
      </c>
      <c r="J1570" s="70" t="s">
        <v>50</v>
      </c>
      <c r="K1570" s="71" t="n">
        <v>21912</v>
      </c>
      <c r="L1570" s="72" t="n">
        <v>2012000657</v>
      </c>
      <c r="M1570" s="73" t="n">
        <v>43465</v>
      </c>
      <c r="N1570" s="74" t="n">
        <v>191.632378917379</v>
      </c>
      <c r="O1570" s="75" t="n">
        <v>0.5</v>
      </c>
      <c r="P1570" s="76" t="n">
        <v>0.0416666666666667</v>
      </c>
      <c r="Q1570" s="77" t="n">
        <v>9.91666666666667</v>
      </c>
      <c r="R1570" s="78" t="n">
        <v>201.549045584045</v>
      </c>
      <c r="S1570" s="39" t="n">
        <v>36.4509544159546</v>
      </c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MG1570" s="0"/>
      <c r="AMH1570" s="0"/>
      <c r="AMI1570" s="0"/>
      <c r="AMJ1570" s="0"/>
    </row>
    <row r="1571" s="4" customFormat="true" ht="37.5" hidden="false" customHeight="true" outlineLevel="0" collapsed="false">
      <c r="A1571" s="23" t="s">
        <v>401</v>
      </c>
      <c r="B1571" s="23" t="n">
        <v>5337</v>
      </c>
      <c r="C1571" s="25" t="n">
        <f aca="false">VLOOKUP(B1571,[1]Planilha8!$X$4:$Y$6629,2,0)</f>
        <v>2039022</v>
      </c>
      <c r="D1571" s="26" t="s">
        <v>442</v>
      </c>
      <c r="E1571" s="26" t="str">
        <f aca="false">VLOOKUP(B1571,[1]Planilha8!$X$4:$Z$6629,3,0)</f>
        <v>ENTRADA ÁREA SUJA LAVANDERIA</v>
      </c>
      <c r="F1571" s="26" t="str">
        <f aca="false">VLOOKUP(B1571,[1]Planilha8!$X$4:$AD$6629,7,0)</f>
        <v>BOM</v>
      </c>
      <c r="G1571" s="27" t="n">
        <v>41151</v>
      </c>
      <c r="H1571" s="28" t="n">
        <v>238</v>
      </c>
      <c r="I1571" s="29" t="s">
        <v>23</v>
      </c>
      <c r="J1571" s="70" t="s">
        <v>50</v>
      </c>
      <c r="K1571" s="71" t="n">
        <v>21912</v>
      </c>
      <c r="L1571" s="72" t="n">
        <v>2012000657</v>
      </c>
      <c r="M1571" s="73" t="n">
        <v>43465</v>
      </c>
      <c r="N1571" s="74" t="n">
        <v>191.632378917379</v>
      </c>
      <c r="O1571" s="75" t="n">
        <v>0.5</v>
      </c>
      <c r="P1571" s="76" t="n">
        <v>0.0416666666666667</v>
      </c>
      <c r="Q1571" s="77" t="n">
        <v>9.91666666666667</v>
      </c>
      <c r="R1571" s="78" t="n">
        <v>201.549045584045</v>
      </c>
      <c r="S1571" s="39" t="n">
        <v>36.4509544159546</v>
      </c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MG1571" s="0"/>
      <c r="AMH1571" s="0"/>
      <c r="AMI1571" s="0"/>
      <c r="AMJ1571" s="0"/>
    </row>
    <row r="1572" s="4" customFormat="true" ht="37.5" hidden="false" customHeight="true" outlineLevel="0" collapsed="false">
      <c r="A1572" s="23" t="s">
        <v>401</v>
      </c>
      <c r="B1572" s="23" t="n">
        <v>5338</v>
      </c>
      <c r="C1572" s="25" t="n">
        <f aca="false">VLOOKUP(B1572,[1]Planilha8!$X$4:$Y$6629,2,0)</f>
        <v>2039023</v>
      </c>
      <c r="D1572" s="26" t="s">
        <v>442</v>
      </c>
      <c r="E1572" s="26" t="str">
        <f aca="false">VLOOKUP(B1572,[1]Planilha8!$X$4:$Z$6629,3,0)</f>
        <v>PÁTIO ENTRADA CALDEIRAS</v>
      </c>
      <c r="F1572" s="26" t="str">
        <f aca="false">VLOOKUP(B1572,[1]Planilha8!$X$4:$AD$6629,7,0)</f>
        <v>BOM</v>
      </c>
      <c r="G1572" s="27" t="n">
        <v>41151</v>
      </c>
      <c r="H1572" s="28" t="n">
        <v>238</v>
      </c>
      <c r="I1572" s="29" t="s">
        <v>23</v>
      </c>
      <c r="J1572" s="70" t="s">
        <v>50</v>
      </c>
      <c r="K1572" s="71" t="n">
        <v>21912</v>
      </c>
      <c r="L1572" s="72" t="n">
        <v>2012000657</v>
      </c>
      <c r="M1572" s="73" t="n">
        <v>43465</v>
      </c>
      <c r="N1572" s="74" t="n">
        <v>191.632378917379</v>
      </c>
      <c r="O1572" s="75" t="n">
        <v>0.5</v>
      </c>
      <c r="P1572" s="76" t="n">
        <v>0.0416666666666667</v>
      </c>
      <c r="Q1572" s="77" t="n">
        <v>9.91666666666667</v>
      </c>
      <c r="R1572" s="78" t="n">
        <v>201.549045584045</v>
      </c>
      <c r="S1572" s="39" t="n">
        <v>36.4509544159546</v>
      </c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MG1572" s="0"/>
      <c r="AMH1572" s="0"/>
      <c r="AMI1572" s="0"/>
      <c r="AMJ1572" s="0"/>
    </row>
    <row r="1573" s="4" customFormat="true" ht="37.5" hidden="false" customHeight="true" outlineLevel="0" collapsed="false">
      <c r="A1573" s="23" t="s">
        <v>401</v>
      </c>
      <c r="B1573" s="23" t="n">
        <v>5339</v>
      </c>
      <c r="C1573" s="25" t="n">
        <f aca="false">VLOOKUP(B1573,[1]Planilha8!$X$4:$Y$6629,2,0)</f>
        <v>2039024</v>
      </c>
      <c r="D1573" s="26" t="s">
        <v>442</v>
      </c>
      <c r="E1573" s="26" t="str">
        <f aca="false">VLOOKUP(B1573,[1]Planilha8!$X$4:$Z$6629,3,0)</f>
        <v>VESTIÁRIO – ÁREA SUJA</v>
      </c>
      <c r="F1573" s="26" t="str">
        <f aca="false">VLOOKUP(B1573,[1]Planilha8!$X$4:$AD$6629,7,0)</f>
        <v>BOM</v>
      </c>
      <c r="G1573" s="27" t="n">
        <v>41151</v>
      </c>
      <c r="H1573" s="28" t="n">
        <v>238</v>
      </c>
      <c r="I1573" s="29" t="s">
        <v>23</v>
      </c>
      <c r="J1573" s="70" t="s">
        <v>50</v>
      </c>
      <c r="K1573" s="71" t="n">
        <v>21912</v>
      </c>
      <c r="L1573" s="72" t="n">
        <v>2012000657</v>
      </c>
      <c r="M1573" s="73" t="n">
        <v>43465</v>
      </c>
      <c r="N1573" s="74" t="n">
        <v>191.632378917379</v>
      </c>
      <c r="O1573" s="75" t="n">
        <v>0.5</v>
      </c>
      <c r="P1573" s="76" t="n">
        <v>0.0416666666666667</v>
      </c>
      <c r="Q1573" s="77" t="n">
        <v>9.91666666666667</v>
      </c>
      <c r="R1573" s="78" t="n">
        <v>201.549045584045</v>
      </c>
      <c r="S1573" s="39" t="n">
        <v>36.4509544159546</v>
      </c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MG1573" s="0"/>
      <c r="AMH1573" s="0"/>
      <c r="AMI1573" s="0"/>
      <c r="AMJ1573" s="0"/>
    </row>
    <row r="1574" s="4" customFormat="true" ht="37.5" hidden="false" customHeight="true" outlineLevel="0" collapsed="false">
      <c r="A1574" s="23" t="s">
        <v>401</v>
      </c>
      <c r="B1574" s="23" t="n">
        <v>5340</v>
      </c>
      <c r="C1574" s="25" t="n">
        <f aca="false">VLOOKUP(B1574,[1]Planilha8!$X$4:$Y$6629,2,0)</f>
        <v>2039025</v>
      </c>
      <c r="D1574" s="26" t="s">
        <v>442</v>
      </c>
      <c r="E1574" s="26" t="str">
        <f aca="false">VLOOKUP(B1574,[1]Planilha8!$X$4:$Z$6629,3,0)</f>
        <v>LAVANDERIA</v>
      </c>
      <c r="F1574" s="26" t="str">
        <f aca="false">VLOOKUP(B1574,[1]Planilha8!$X$4:$AD$6629,7,0)</f>
        <v>BOM</v>
      </c>
      <c r="G1574" s="27" t="n">
        <v>41151</v>
      </c>
      <c r="H1574" s="28" t="n">
        <v>238</v>
      </c>
      <c r="I1574" s="29" t="s">
        <v>23</v>
      </c>
      <c r="J1574" s="70" t="s">
        <v>50</v>
      </c>
      <c r="K1574" s="71" t="n">
        <v>21912</v>
      </c>
      <c r="L1574" s="72" t="n">
        <v>2012000657</v>
      </c>
      <c r="M1574" s="73" t="n">
        <v>43465</v>
      </c>
      <c r="N1574" s="74" t="n">
        <v>191.632378917379</v>
      </c>
      <c r="O1574" s="75" t="n">
        <v>0.5</v>
      </c>
      <c r="P1574" s="76" t="n">
        <v>0.0416666666666667</v>
      </c>
      <c r="Q1574" s="77" t="n">
        <v>9.91666666666667</v>
      </c>
      <c r="R1574" s="78" t="n">
        <v>201.549045584045</v>
      </c>
      <c r="S1574" s="39" t="n">
        <v>36.4509544159546</v>
      </c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MG1574" s="0"/>
      <c r="AMH1574" s="0"/>
      <c r="AMI1574" s="0"/>
      <c r="AMJ1574" s="0"/>
    </row>
    <row r="1575" s="4" customFormat="true" ht="37.5" hidden="false" customHeight="true" outlineLevel="0" collapsed="false">
      <c r="A1575" s="23" t="s">
        <v>401</v>
      </c>
      <c r="B1575" s="23" t="n">
        <v>5341</v>
      </c>
      <c r="C1575" s="25" t="n">
        <f aca="false">VLOOKUP(B1575,[1]Planilha8!$X$4:$Y$6629,2,0)</f>
        <v>2039026</v>
      </c>
      <c r="D1575" s="26" t="s">
        <v>442</v>
      </c>
      <c r="E1575" s="26" t="str">
        <f aca="false">VLOOKUP(B1575,[1]Planilha8!$X$4:$Z$6629,3,0)</f>
        <v>CORREDOR LATERAL DA LAVANDERIA</v>
      </c>
      <c r="F1575" s="26" t="str">
        <f aca="false">VLOOKUP(B1575,[1]Planilha8!$X$4:$AD$6629,7,0)</f>
        <v>BOM</v>
      </c>
      <c r="G1575" s="27" t="n">
        <v>41151</v>
      </c>
      <c r="H1575" s="28" t="n">
        <v>238</v>
      </c>
      <c r="I1575" s="29" t="s">
        <v>23</v>
      </c>
      <c r="J1575" s="70" t="s">
        <v>50</v>
      </c>
      <c r="K1575" s="71" t="n">
        <v>21912</v>
      </c>
      <c r="L1575" s="72" t="n">
        <v>2012000657</v>
      </c>
      <c r="M1575" s="73" t="n">
        <v>43465</v>
      </c>
      <c r="N1575" s="74" t="n">
        <v>191.632378917379</v>
      </c>
      <c r="O1575" s="75" t="n">
        <v>0.5</v>
      </c>
      <c r="P1575" s="76" t="n">
        <v>0.0416666666666667</v>
      </c>
      <c r="Q1575" s="77" t="n">
        <v>9.91666666666667</v>
      </c>
      <c r="R1575" s="78" t="n">
        <v>201.549045584045</v>
      </c>
      <c r="S1575" s="39" t="n">
        <v>36.4509544159546</v>
      </c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MG1575" s="0"/>
      <c r="AMH1575" s="0"/>
      <c r="AMI1575" s="0"/>
      <c r="AMJ1575" s="0"/>
    </row>
    <row r="1576" s="4" customFormat="true" ht="37.5" hidden="false" customHeight="true" outlineLevel="0" collapsed="false">
      <c r="A1576" s="23" t="s">
        <v>401</v>
      </c>
      <c r="B1576" s="23" t="n">
        <v>5342</v>
      </c>
      <c r="C1576" s="25" t="n">
        <f aca="false">VLOOKUP(B1576,[1]Planilha8!$X$4:$Y$6629,2,0)</f>
        <v>2039027</v>
      </c>
      <c r="D1576" s="26" t="s">
        <v>442</v>
      </c>
      <c r="E1576" s="26" t="str">
        <f aca="false">VLOOKUP(B1576,[1]Planilha8!$X$4:$Z$6629,3,0)</f>
        <v>LAVANDERIA</v>
      </c>
      <c r="F1576" s="26" t="str">
        <f aca="false">VLOOKUP(B1576,[1]Planilha8!$X$4:$AD$6629,7,0)</f>
        <v>BOM</v>
      </c>
      <c r="G1576" s="27" t="n">
        <v>41151</v>
      </c>
      <c r="H1576" s="28" t="n">
        <v>238</v>
      </c>
      <c r="I1576" s="29" t="s">
        <v>23</v>
      </c>
      <c r="J1576" s="70" t="s">
        <v>50</v>
      </c>
      <c r="K1576" s="71" t="n">
        <v>21912</v>
      </c>
      <c r="L1576" s="72" t="n">
        <v>2012000657</v>
      </c>
      <c r="M1576" s="73" t="n">
        <v>43465</v>
      </c>
      <c r="N1576" s="74" t="n">
        <v>191.632378917379</v>
      </c>
      <c r="O1576" s="75" t="n">
        <v>0.5</v>
      </c>
      <c r="P1576" s="76" t="n">
        <v>0.0416666666666667</v>
      </c>
      <c r="Q1576" s="77" t="n">
        <v>9.91666666666667</v>
      </c>
      <c r="R1576" s="78" t="n">
        <v>201.549045584045</v>
      </c>
      <c r="S1576" s="39" t="n">
        <v>36.4509544159546</v>
      </c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MG1576" s="0"/>
      <c r="AMH1576" s="0"/>
      <c r="AMI1576" s="0"/>
      <c r="AMJ1576" s="0"/>
    </row>
    <row r="1577" s="4" customFormat="true" ht="37.5" hidden="false" customHeight="true" outlineLevel="0" collapsed="false">
      <c r="A1577" s="23" t="s">
        <v>401</v>
      </c>
      <c r="B1577" s="23" t="n">
        <v>5343</v>
      </c>
      <c r="C1577" s="25" t="n">
        <f aca="false">VLOOKUP(B1577,[1]Planilha8!$X$4:$Y$6629,2,0)</f>
        <v>2039028</v>
      </c>
      <c r="D1577" s="26" t="s">
        <v>442</v>
      </c>
      <c r="E1577" s="26" t="str">
        <f aca="false">VLOOKUP(B1577,[1]Planilha8!$X$4:$Z$6629,3,0)</f>
        <v>CORREDOR CLÍNICA CIRÚRGICA – ALA 1</v>
      </c>
      <c r="F1577" s="26" t="str">
        <f aca="false">VLOOKUP(B1577,[1]Planilha8!$X$4:$AD$6629,7,0)</f>
        <v>BOM</v>
      </c>
      <c r="G1577" s="27" t="n">
        <v>41151</v>
      </c>
      <c r="H1577" s="28" t="n">
        <v>238</v>
      </c>
      <c r="I1577" s="29" t="s">
        <v>23</v>
      </c>
      <c r="J1577" s="70" t="s">
        <v>50</v>
      </c>
      <c r="K1577" s="71" t="n">
        <v>21912</v>
      </c>
      <c r="L1577" s="72" t="n">
        <v>2012000657</v>
      </c>
      <c r="M1577" s="73" t="n">
        <v>43465</v>
      </c>
      <c r="N1577" s="74" t="n">
        <v>191.632378917379</v>
      </c>
      <c r="O1577" s="75" t="n">
        <v>0.5</v>
      </c>
      <c r="P1577" s="76" t="n">
        <v>0.0416666666666667</v>
      </c>
      <c r="Q1577" s="77" t="n">
        <v>9.91666666666667</v>
      </c>
      <c r="R1577" s="78" t="n">
        <v>201.549045584045</v>
      </c>
      <c r="S1577" s="39" t="n">
        <v>36.4509544159546</v>
      </c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MG1577" s="0"/>
      <c r="AMH1577" s="0"/>
      <c r="AMI1577" s="0"/>
      <c r="AMJ1577" s="0"/>
    </row>
    <row r="1578" s="4" customFormat="true" ht="37.5" hidden="false" customHeight="true" outlineLevel="0" collapsed="false">
      <c r="A1578" s="23" t="s">
        <v>401</v>
      </c>
      <c r="B1578" s="23" t="n">
        <v>5354</v>
      </c>
      <c r="C1578" s="25" t="n">
        <f aca="false">VLOOKUP(B1578,[1]Planilha8!$X$4:$Y$6629,2,0)</f>
        <v>2039032</v>
      </c>
      <c r="D1578" s="26" t="s">
        <v>444</v>
      </c>
      <c r="E1578" s="26" t="str">
        <f aca="false">VLOOKUP(B1578,[1]Planilha8!$X$4:$Z$6629,3,0)</f>
        <v>REPASSADO PARA INSTALAÇÃO DIA 11/10/2012, MAS NÃO INFORMADO O LOCAL DE INSTALAÇÃO PELOS TÉCNICOS</v>
      </c>
      <c r="F1578" s="26" t="str">
        <f aca="false">VLOOKUP(B1578,[1]Planilha8!$X$4:$AD$6629,7,0)</f>
        <v>BOM</v>
      </c>
      <c r="G1578" s="27" t="n">
        <v>41151</v>
      </c>
      <c r="H1578" s="28" t="n">
        <v>1950</v>
      </c>
      <c r="I1578" s="29" t="s">
        <v>23</v>
      </c>
      <c r="J1578" s="70" t="s">
        <v>50</v>
      </c>
      <c r="K1578" s="71" t="n">
        <v>21912</v>
      </c>
      <c r="L1578" s="72" t="n">
        <v>2012000657</v>
      </c>
      <c r="M1578" s="73" t="n">
        <v>43465</v>
      </c>
      <c r="N1578" s="74" t="n">
        <v>1897.06944444452</v>
      </c>
      <c r="O1578" s="75" t="n">
        <v>1</v>
      </c>
      <c r="P1578" s="76" t="n">
        <v>0.0833333333333333</v>
      </c>
      <c r="Q1578" s="77" t="n">
        <v>0</v>
      </c>
      <c r="R1578" s="78" t="n">
        <v>1897.06944444452</v>
      </c>
      <c r="S1578" s="39" t="n">
        <v>52.9305555554836</v>
      </c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MG1578" s="0"/>
      <c r="AMH1578" s="0"/>
      <c r="AMI1578" s="0"/>
      <c r="AMJ1578" s="0"/>
    </row>
    <row r="1579" s="4" customFormat="true" ht="37.5" hidden="false" customHeight="true" outlineLevel="0" collapsed="false">
      <c r="A1579" s="23" t="s">
        <v>401</v>
      </c>
      <c r="B1579" s="23" t="n">
        <v>5355</v>
      </c>
      <c r="C1579" s="25" t="n">
        <f aca="false">VLOOKUP(B1579,[1]Planilha8!$X$4:$Y$6629,2,0)</f>
        <v>2039033</v>
      </c>
      <c r="D1579" s="26" t="s">
        <v>444</v>
      </c>
      <c r="E1579" s="26" t="str">
        <f aca="false">VLOOKUP(B1579,[1]Planilha8!$X$4:$Z$6629,3,0)</f>
        <v>SALA DE MANUTENÇÃO</v>
      </c>
      <c r="F1579" s="26" t="str">
        <f aca="false">VLOOKUP(B1579,[1]Planilha8!$X$4:$AD$6629,7,0)</f>
        <v>BOM</v>
      </c>
      <c r="G1579" s="27" t="n">
        <v>41151</v>
      </c>
      <c r="H1579" s="28" t="n">
        <v>1950</v>
      </c>
      <c r="I1579" s="29" t="s">
        <v>23</v>
      </c>
      <c r="J1579" s="70" t="s">
        <v>50</v>
      </c>
      <c r="K1579" s="71" t="n">
        <v>21912</v>
      </c>
      <c r="L1579" s="72" t="n">
        <v>2012000657</v>
      </c>
      <c r="M1579" s="73" t="n">
        <v>43465</v>
      </c>
      <c r="N1579" s="74" t="n">
        <v>1897.06944444452</v>
      </c>
      <c r="O1579" s="75" t="n">
        <v>1</v>
      </c>
      <c r="P1579" s="76" t="n">
        <v>0.0833333333333333</v>
      </c>
      <c r="Q1579" s="77" t="n">
        <v>0</v>
      </c>
      <c r="R1579" s="78" t="n">
        <v>1897.06944444452</v>
      </c>
      <c r="S1579" s="39" t="n">
        <v>52.9305555554836</v>
      </c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MG1579" s="0"/>
      <c r="AMH1579" s="0"/>
      <c r="AMI1579" s="0"/>
      <c r="AMJ1579" s="0"/>
    </row>
    <row r="1580" s="4" customFormat="true" ht="37.5" hidden="false" customHeight="true" outlineLevel="0" collapsed="false">
      <c r="A1580" s="23" t="s">
        <v>401</v>
      </c>
      <c r="B1580" s="23" t="n">
        <v>5356</v>
      </c>
      <c r="C1580" s="25" t="n">
        <f aca="false">VLOOKUP(B1580,[1]Planilha8!$X$4:$Y$6629,2,0)</f>
        <v>2039034</v>
      </c>
      <c r="D1580" s="26" t="s">
        <v>445</v>
      </c>
      <c r="E1580" s="26" t="str">
        <f aca="false">VLOOKUP(B1580,[1]Planilha8!$X$4:$Z$6629,3,0)</f>
        <v>REPASSADO PARA INSTALAÇÃO DIA 11/10/2012, MAS NÃO INFORMADO O LOCAL DE INSTALAÇÃO PELOS TÉCNICOS</v>
      </c>
      <c r="F1580" s="26" t="str">
        <f aca="false">VLOOKUP(B1580,[1]Planilha8!$X$4:$AD$6629,7,0)</f>
        <v>BOM</v>
      </c>
      <c r="G1580" s="27" t="n">
        <v>41151</v>
      </c>
      <c r="H1580" s="28" t="n">
        <v>1651.95</v>
      </c>
      <c r="I1580" s="29" t="s">
        <v>23</v>
      </c>
      <c r="J1580" s="70" t="s">
        <v>50</v>
      </c>
      <c r="K1580" s="71" t="n">
        <v>21912</v>
      </c>
      <c r="L1580" s="72" t="n">
        <v>2012000657</v>
      </c>
      <c r="M1580" s="73" t="n">
        <v>43465</v>
      </c>
      <c r="N1580" s="74" t="n">
        <v>1607.10967628211</v>
      </c>
      <c r="O1580" s="75" t="n">
        <v>1</v>
      </c>
      <c r="P1580" s="76" t="n">
        <v>0.0833333333333333</v>
      </c>
      <c r="Q1580" s="77" t="n">
        <v>0</v>
      </c>
      <c r="R1580" s="78" t="n">
        <v>1607.10967628211</v>
      </c>
      <c r="S1580" s="39" t="n">
        <v>44.8403237178889</v>
      </c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MG1580" s="0"/>
      <c r="AMH1580" s="0"/>
      <c r="AMI1580" s="0"/>
      <c r="AMJ1580" s="0"/>
    </row>
    <row r="1581" s="4" customFormat="true" ht="37.5" hidden="false" customHeight="true" outlineLevel="0" collapsed="false">
      <c r="A1581" s="23" t="s">
        <v>401</v>
      </c>
      <c r="B1581" s="23" t="n">
        <v>5357</v>
      </c>
      <c r="C1581" s="25" t="n">
        <f aca="false">VLOOKUP(B1581,[1]Planilha8!$X$4:$Y$6629,2,0)</f>
        <v>2039035</v>
      </c>
      <c r="D1581" s="26" t="s">
        <v>445</v>
      </c>
      <c r="E1581" s="26" t="str">
        <f aca="false">VLOOKUP(B1581,[1]Planilha8!$X$4:$Z$6629,3,0)</f>
        <v>SALA DE CONVENIÊNCIA</v>
      </c>
      <c r="F1581" s="26" t="str">
        <f aca="false">VLOOKUP(B1581,[1]Planilha8!$X$4:$AD$6629,7,0)</f>
        <v>BOM</v>
      </c>
      <c r="G1581" s="27" t="n">
        <v>41151</v>
      </c>
      <c r="H1581" s="28" t="n">
        <v>1651.95</v>
      </c>
      <c r="I1581" s="29" t="s">
        <v>23</v>
      </c>
      <c r="J1581" s="70" t="s">
        <v>50</v>
      </c>
      <c r="K1581" s="71" t="n">
        <v>21912</v>
      </c>
      <c r="L1581" s="72" t="n">
        <v>2012000657</v>
      </c>
      <c r="M1581" s="73" t="n">
        <v>43465</v>
      </c>
      <c r="N1581" s="74" t="n">
        <v>1607.10967628211</v>
      </c>
      <c r="O1581" s="75" t="n">
        <v>1</v>
      </c>
      <c r="P1581" s="76" t="n">
        <v>0.0833333333333333</v>
      </c>
      <c r="Q1581" s="77" t="n">
        <v>0</v>
      </c>
      <c r="R1581" s="78" t="n">
        <v>1607.10967628211</v>
      </c>
      <c r="S1581" s="39" t="n">
        <v>44.8403237178889</v>
      </c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MG1581" s="0"/>
      <c r="AMH1581" s="0"/>
      <c r="AMI1581" s="0"/>
      <c r="AMJ1581" s="0"/>
    </row>
    <row r="1582" s="4" customFormat="true" ht="37.5" hidden="false" customHeight="true" outlineLevel="0" collapsed="false">
      <c r="A1582" s="23" t="s">
        <v>401</v>
      </c>
      <c r="B1582" s="23" t="n">
        <v>5358</v>
      </c>
      <c r="C1582" s="25" t="n">
        <f aca="false">VLOOKUP(B1582,[1]Planilha8!$X$4:$Y$6629,2,0)</f>
        <v>2039036</v>
      </c>
      <c r="D1582" s="26" t="s">
        <v>445</v>
      </c>
      <c r="E1582" s="26" t="str">
        <f aca="false">VLOOKUP(B1582,[1]Planilha8!$X$4:$Z$6629,3,0)</f>
        <v>APOIO AO DIAGNÓSTICO</v>
      </c>
      <c r="F1582" s="26" t="str">
        <f aca="false">VLOOKUP(B1582,[1]Planilha8!$X$4:$AD$6629,7,0)</f>
        <v>BOM</v>
      </c>
      <c r="G1582" s="27" t="n">
        <v>41151</v>
      </c>
      <c r="H1582" s="28" t="n">
        <v>1651.95</v>
      </c>
      <c r="I1582" s="29" t="s">
        <v>23</v>
      </c>
      <c r="J1582" s="70" t="s">
        <v>50</v>
      </c>
      <c r="K1582" s="71" t="n">
        <v>21912</v>
      </c>
      <c r="L1582" s="72" t="n">
        <v>2012000657</v>
      </c>
      <c r="M1582" s="73" t="n">
        <v>43465</v>
      </c>
      <c r="N1582" s="74" t="n">
        <v>1607.10967628211</v>
      </c>
      <c r="O1582" s="75" t="n">
        <v>1</v>
      </c>
      <c r="P1582" s="76" t="n">
        <v>0.0833333333333333</v>
      </c>
      <c r="Q1582" s="77" t="n">
        <v>0</v>
      </c>
      <c r="R1582" s="78" t="n">
        <v>1607.10967628211</v>
      </c>
      <c r="S1582" s="39" t="n">
        <v>44.8403237178889</v>
      </c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MG1582" s="0"/>
      <c r="AMH1582" s="0"/>
      <c r="AMI1582" s="0"/>
      <c r="AMJ1582" s="0"/>
    </row>
    <row r="1583" s="4" customFormat="true" ht="37.5" hidden="false" customHeight="true" outlineLevel="0" collapsed="false">
      <c r="A1583" s="23" t="s">
        <v>401</v>
      </c>
      <c r="B1583" s="23" t="n">
        <v>5359</v>
      </c>
      <c r="C1583" s="25" t="n">
        <f aca="false">VLOOKUP(B1583,[1]Planilha8!$X$4:$Y$6629,2,0)</f>
        <v>2039037</v>
      </c>
      <c r="D1583" s="26" t="s">
        <v>444</v>
      </c>
      <c r="E1583" s="26" t="str">
        <f aca="false">VLOOKUP(B1583,[1]Planilha8!$X$4:$Z$6629,3,0)</f>
        <v>SERVIÇO SOCIAL</v>
      </c>
      <c r="F1583" s="26" t="str">
        <f aca="false">VLOOKUP(B1583,[1]Planilha8!$X$4:$AD$6629,7,0)</f>
        <v>BOM</v>
      </c>
      <c r="G1583" s="27" t="n">
        <v>41151</v>
      </c>
      <c r="H1583" s="28" t="n">
        <v>1950</v>
      </c>
      <c r="I1583" s="29" t="s">
        <v>23</v>
      </c>
      <c r="J1583" s="70" t="s">
        <v>50</v>
      </c>
      <c r="K1583" s="71" t="n">
        <v>21912</v>
      </c>
      <c r="L1583" s="72" t="n">
        <v>2012000657</v>
      </c>
      <c r="M1583" s="73" t="n">
        <v>43465</v>
      </c>
      <c r="N1583" s="74" t="n">
        <v>1897.06944444452</v>
      </c>
      <c r="O1583" s="75" t="n">
        <v>1</v>
      </c>
      <c r="P1583" s="76" t="n">
        <v>0.0833333333333333</v>
      </c>
      <c r="Q1583" s="77" t="n">
        <v>0</v>
      </c>
      <c r="R1583" s="78" t="n">
        <v>1897.06944444452</v>
      </c>
      <c r="S1583" s="39" t="n">
        <v>52.9305555554836</v>
      </c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MG1583" s="0"/>
      <c r="AMH1583" s="0"/>
      <c r="AMI1583" s="0"/>
      <c r="AMJ1583" s="0"/>
    </row>
    <row r="1584" s="4" customFormat="true" ht="37.5" hidden="false" customHeight="true" outlineLevel="0" collapsed="false">
      <c r="A1584" s="23" t="s">
        <v>401</v>
      </c>
      <c r="B1584" s="23" t="n">
        <v>5360</v>
      </c>
      <c r="C1584" s="25" t="n">
        <f aca="false">VLOOKUP(B1584,[1]Planilha8!$X$4:$Y$6629,2,0)</f>
        <v>2039038</v>
      </c>
      <c r="D1584" s="26" t="s">
        <v>444</v>
      </c>
      <c r="E1584" s="26" t="str">
        <f aca="false">VLOOKUP(B1584,[1]Planilha8!$X$4:$Z$6629,3,0)</f>
        <v>COPA CME</v>
      </c>
      <c r="F1584" s="26" t="str">
        <f aca="false">VLOOKUP(B1584,[1]Planilha8!$X$4:$AD$6629,7,0)</f>
        <v>BOM</v>
      </c>
      <c r="G1584" s="27" t="n">
        <v>41151</v>
      </c>
      <c r="H1584" s="28" t="n">
        <v>1950</v>
      </c>
      <c r="I1584" s="29" t="s">
        <v>23</v>
      </c>
      <c r="J1584" s="70" t="s">
        <v>50</v>
      </c>
      <c r="K1584" s="71" t="n">
        <v>21912</v>
      </c>
      <c r="L1584" s="72" t="n">
        <v>2012000657</v>
      </c>
      <c r="M1584" s="73" t="n">
        <v>43465</v>
      </c>
      <c r="N1584" s="74" t="n">
        <v>1897.06944444452</v>
      </c>
      <c r="O1584" s="75" t="n">
        <v>1</v>
      </c>
      <c r="P1584" s="76" t="n">
        <v>0.0833333333333333</v>
      </c>
      <c r="Q1584" s="77" t="n">
        <v>0</v>
      </c>
      <c r="R1584" s="78" t="n">
        <v>1897.06944444452</v>
      </c>
      <c r="S1584" s="39" t="n">
        <v>52.9305555554836</v>
      </c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MG1584" s="0"/>
      <c r="AMH1584" s="0"/>
      <c r="AMI1584" s="0"/>
      <c r="AMJ1584" s="0"/>
    </row>
    <row r="1585" s="4" customFormat="true" ht="37.5" hidden="false" customHeight="true" outlineLevel="0" collapsed="false">
      <c r="A1585" s="23" t="s">
        <v>401</v>
      </c>
      <c r="B1585" s="23" t="n">
        <v>5361</v>
      </c>
      <c r="C1585" s="25" t="n">
        <f aca="false">VLOOKUP(B1585,[1]Planilha8!$X$4:$Y$6629,2,0)</f>
        <v>2039039</v>
      </c>
      <c r="D1585" s="26" t="s">
        <v>444</v>
      </c>
      <c r="E1585" s="26" t="str">
        <f aca="false">VLOOKUP(B1585,[1]Planilha8!$X$4:$Z$6629,3,0)</f>
        <v>CLÍNICA CIRÚRGICA CORREDOR ALA 2</v>
      </c>
      <c r="F1585" s="26" t="str">
        <f aca="false">VLOOKUP(B1585,[1]Planilha8!$X$4:$AD$6629,7,0)</f>
        <v>BOM</v>
      </c>
      <c r="G1585" s="27" t="n">
        <v>41151</v>
      </c>
      <c r="H1585" s="28" t="n">
        <v>1950</v>
      </c>
      <c r="I1585" s="29" t="s">
        <v>23</v>
      </c>
      <c r="J1585" s="70" t="s">
        <v>50</v>
      </c>
      <c r="K1585" s="71" t="n">
        <v>21912</v>
      </c>
      <c r="L1585" s="72" t="n">
        <v>2012000657</v>
      </c>
      <c r="M1585" s="73" t="n">
        <v>43465</v>
      </c>
      <c r="N1585" s="74" t="n">
        <v>1897.06944444452</v>
      </c>
      <c r="O1585" s="75" t="n">
        <v>1</v>
      </c>
      <c r="P1585" s="76" t="n">
        <v>0.0833333333333333</v>
      </c>
      <c r="Q1585" s="77" t="n">
        <v>0</v>
      </c>
      <c r="R1585" s="78" t="n">
        <v>1897.06944444452</v>
      </c>
      <c r="S1585" s="39" t="n">
        <v>52.9305555554836</v>
      </c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MG1585" s="0"/>
      <c r="AMH1585" s="0"/>
      <c r="AMI1585" s="0"/>
      <c r="AMJ1585" s="0"/>
    </row>
    <row r="1586" s="4" customFormat="true" ht="37.5" hidden="false" customHeight="true" outlineLevel="0" collapsed="false">
      <c r="A1586" s="23" t="s">
        <v>401</v>
      </c>
      <c r="B1586" s="23" t="n">
        <v>5362</v>
      </c>
      <c r="C1586" s="25" t="n">
        <f aca="false">VLOOKUP(B1586,[1]Planilha8!$X$4:$Y$6629,2,0)</f>
        <v>2039040</v>
      </c>
      <c r="D1586" s="26" t="s">
        <v>444</v>
      </c>
      <c r="E1586" s="26" t="str">
        <f aca="false">VLOOKUP(B1586,[1]Planilha8!$X$4:$Z$6629,3,0)</f>
        <v>REPASSADO PARA INSTALAÇÃO DIA 07/10/2012, MAS NÃO INFORMADO O LOCAL DE INSTALAÇÃO PELOS TÉCNICOS</v>
      </c>
      <c r="F1586" s="26" t="str">
        <f aca="false">VLOOKUP(B1586,[1]Planilha8!$X$4:$AD$6629,7,0)</f>
        <v>BOM</v>
      </c>
      <c r="G1586" s="27" t="n">
        <v>41151</v>
      </c>
      <c r="H1586" s="28" t="n">
        <v>1950</v>
      </c>
      <c r="I1586" s="29" t="s">
        <v>23</v>
      </c>
      <c r="J1586" s="70" t="s">
        <v>50</v>
      </c>
      <c r="K1586" s="71" t="n">
        <v>21912</v>
      </c>
      <c r="L1586" s="72" t="n">
        <v>2012000657</v>
      </c>
      <c r="M1586" s="73" t="n">
        <v>43465</v>
      </c>
      <c r="N1586" s="74" t="n">
        <v>1897.06944444452</v>
      </c>
      <c r="O1586" s="75" t="n">
        <v>1</v>
      </c>
      <c r="P1586" s="76" t="n">
        <v>0.0833333333333333</v>
      </c>
      <c r="Q1586" s="77" t="n">
        <v>0</v>
      </c>
      <c r="R1586" s="78" t="n">
        <v>1897.06944444452</v>
      </c>
      <c r="S1586" s="39" t="n">
        <v>52.9305555554836</v>
      </c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MG1586" s="0"/>
      <c r="AMH1586" s="0"/>
      <c r="AMI1586" s="0"/>
      <c r="AMJ1586" s="0"/>
    </row>
    <row r="1587" s="4" customFormat="true" ht="37.5" hidden="false" customHeight="true" outlineLevel="0" collapsed="false">
      <c r="A1587" s="23" t="s">
        <v>401</v>
      </c>
      <c r="B1587" s="23" t="n">
        <v>5363</v>
      </c>
      <c r="C1587" s="25" t="n">
        <f aca="false">VLOOKUP(B1587,[1]Planilha8!$X$4:$Y$6629,2,0)</f>
        <v>2039041</v>
      </c>
      <c r="D1587" s="26" t="s">
        <v>444</v>
      </c>
      <c r="E1587" s="26" t="str">
        <f aca="false">VLOOKUP(B1587,[1]Planilha8!$X$4:$Z$6629,3,0)</f>
        <v>ROUPARIA</v>
      </c>
      <c r="F1587" s="26" t="str">
        <f aca="false">VLOOKUP(B1587,[1]Planilha8!$X$4:$AD$6629,7,0)</f>
        <v>BOM</v>
      </c>
      <c r="G1587" s="27" t="n">
        <v>41151</v>
      </c>
      <c r="H1587" s="28" t="n">
        <v>1950</v>
      </c>
      <c r="I1587" s="29" t="s">
        <v>23</v>
      </c>
      <c r="J1587" s="70" t="s">
        <v>50</v>
      </c>
      <c r="K1587" s="71" t="n">
        <v>21912</v>
      </c>
      <c r="L1587" s="72" t="n">
        <v>2012000657</v>
      </c>
      <c r="M1587" s="73" t="n">
        <v>43465</v>
      </c>
      <c r="N1587" s="74" t="n">
        <v>1897.06944444452</v>
      </c>
      <c r="O1587" s="75" t="n">
        <v>1</v>
      </c>
      <c r="P1587" s="76" t="n">
        <v>0.0833333333333333</v>
      </c>
      <c r="Q1587" s="77" t="n">
        <v>0</v>
      </c>
      <c r="R1587" s="78" t="n">
        <v>1897.06944444452</v>
      </c>
      <c r="S1587" s="39" t="n">
        <v>52.9305555554836</v>
      </c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MG1587" s="0"/>
      <c r="AMH1587" s="0"/>
      <c r="AMI1587" s="0"/>
      <c r="AMJ1587" s="0"/>
    </row>
    <row r="1588" s="4" customFormat="true" ht="37.5" hidden="false" customHeight="true" outlineLevel="0" collapsed="false">
      <c r="A1588" s="23" t="s">
        <v>401</v>
      </c>
      <c r="B1588" s="23" t="n">
        <v>5364</v>
      </c>
      <c r="C1588" s="25" t="n">
        <f aca="false">VLOOKUP(B1588,[1]Planilha8!$X$4:$Y$6629,2,0)</f>
        <v>2039042</v>
      </c>
      <c r="D1588" s="26" t="s">
        <v>444</v>
      </c>
      <c r="E1588" s="26" t="str">
        <f aca="false">VLOOKUP(B1588,[1]Planilha8!$X$4:$Z$6629,3,0)</f>
        <v>CLÍNICA MÉDICA – ALA 2</v>
      </c>
      <c r="F1588" s="26" t="str">
        <f aca="false">VLOOKUP(B1588,[1]Planilha8!$X$4:$AD$6629,7,0)</f>
        <v>BOM</v>
      </c>
      <c r="G1588" s="27" t="n">
        <v>41151</v>
      </c>
      <c r="H1588" s="28" t="n">
        <v>1950</v>
      </c>
      <c r="I1588" s="29" t="s">
        <v>23</v>
      </c>
      <c r="J1588" s="70" t="s">
        <v>50</v>
      </c>
      <c r="K1588" s="71" t="n">
        <v>21912</v>
      </c>
      <c r="L1588" s="72" t="n">
        <v>2012000657</v>
      </c>
      <c r="M1588" s="73" t="n">
        <v>43465</v>
      </c>
      <c r="N1588" s="74" t="n">
        <v>1897.06944444452</v>
      </c>
      <c r="O1588" s="75" t="n">
        <v>1</v>
      </c>
      <c r="P1588" s="76" t="n">
        <v>0.0833333333333333</v>
      </c>
      <c r="Q1588" s="77" t="n">
        <v>0</v>
      </c>
      <c r="R1588" s="78" t="n">
        <v>1897.06944444452</v>
      </c>
      <c r="S1588" s="39" t="n">
        <v>52.9305555554836</v>
      </c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MG1588" s="0"/>
      <c r="AMH1588" s="0"/>
      <c r="AMI1588" s="0"/>
      <c r="AMJ1588" s="0"/>
    </row>
    <row r="1589" s="4" customFormat="true" ht="37.5" hidden="false" customHeight="true" outlineLevel="0" collapsed="false">
      <c r="A1589" s="23" t="s">
        <v>401</v>
      </c>
      <c r="B1589" s="23" t="n">
        <v>5365</v>
      </c>
      <c r="C1589" s="25" t="n">
        <f aca="false">VLOOKUP(B1589,[1]Planilha8!$X$4:$Y$6629,2,0)</f>
        <v>2039043</v>
      </c>
      <c r="D1589" s="26" t="s">
        <v>444</v>
      </c>
      <c r="E1589" s="26" t="str">
        <f aca="false">VLOOKUP(B1589,[1]Planilha8!$X$4:$Z$6629,3,0)</f>
        <v>APOIO AO DIAGNÓSTICO</v>
      </c>
      <c r="F1589" s="26" t="str">
        <f aca="false">VLOOKUP(B1589,[1]Planilha8!$X$4:$AD$6629,7,0)</f>
        <v>BOM</v>
      </c>
      <c r="G1589" s="27" t="n">
        <v>41151</v>
      </c>
      <c r="H1589" s="28" t="n">
        <v>1950</v>
      </c>
      <c r="I1589" s="29" t="s">
        <v>23</v>
      </c>
      <c r="J1589" s="70" t="s">
        <v>50</v>
      </c>
      <c r="K1589" s="71" t="n">
        <v>21912</v>
      </c>
      <c r="L1589" s="72" t="n">
        <v>2012000657</v>
      </c>
      <c r="M1589" s="73" t="n">
        <v>43465</v>
      </c>
      <c r="N1589" s="74" t="n">
        <v>1897.06944444452</v>
      </c>
      <c r="O1589" s="75" t="n">
        <v>1</v>
      </c>
      <c r="P1589" s="76" t="n">
        <v>0.0833333333333333</v>
      </c>
      <c r="Q1589" s="77" t="n">
        <v>0</v>
      </c>
      <c r="R1589" s="78" t="n">
        <v>1897.06944444452</v>
      </c>
      <c r="S1589" s="39" t="n">
        <v>52.9305555554836</v>
      </c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MG1589" s="0"/>
      <c r="AMH1589" s="0"/>
      <c r="AMI1589" s="0"/>
      <c r="AMJ1589" s="0"/>
    </row>
    <row r="1590" s="4" customFormat="true" ht="37.5" hidden="false" customHeight="true" outlineLevel="0" collapsed="false">
      <c r="A1590" s="23" t="s">
        <v>401</v>
      </c>
      <c r="B1590" s="23" t="n">
        <v>5366</v>
      </c>
      <c r="C1590" s="25" t="n">
        <f aca="false">VLOOKUP(B1590,[1]Planilha8!$X$4:$Y$6629,2,0)</f>
        <v>2039044</v>
      </c>
      <c r="D1590" s="26" t="s">
        <v>444</v>
      </c>
      <c r="E1590" s="26" t="str">
        <f aca="false">VLOOKUP(B1590,[1]Planilha8!$X$4:$Z$6629,3,0)</f>
        <v>FARMÁCIA</v>
      </c>
      <c r="F1590" s="26" t="str">
        <f aca="false">VLOOKUP(B1590,[1]Planilha8!$X$4:$AD$6629,7,0)</f>
        <v>BOM</v>
      </c>
      <c r="G1590" s="27" t="n">
        <v>41151</v>
      </c>
      <c r="H1590" s="28" t="n">
        <v>1950</v>
      </c>
      <c r="I1590" s="29" t="s">
        <v>23</v>
      </c>
      <c r="J1590" s="70" t="s">
        <v>50</v>
      </c>
      <c r="K1590" s="71" t="n">
        <v>21912</v>
      </c>
      <c r="L1590" s="72" t="n">
        <v>2012000657</v>
      </c>
      <c r="M1590" s="73" t="n">
        <v>43465</v>
      </c>
      <c r="N1590" s="74" t="n">
        <v>1897.06944444452</v>
      </c>
      <c r="O1590" s="75" t="n">
        <v>1</v>
      </c>
      <c r="P1590" s="76" t="n">
        <v>0.0833333333333333</v>
      </c>
      <c r="Q1590" s="77" t="n">
        <v>0</v>
      </c>
      <c r="R1590" s="78" t="n">
        <v>1897.06944444452</v>
      </c>
      <c r="S1590" s="39" t="n">
        <v>52.9305555554836</v>
      </c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MG1590" s="0"/>
      <c r="AMH1590" s="0"/>
      <c r="AMI1590" s="0"/>
      <c r="AMJ1590" s="0"/>
    </row>
    <row r="1591" s="4" customFormat="true" ht="37.5" hidden="false" customHeight="true" outlineLevel="0" collapsed="false">
      <c r="A1591" s="23" t="s">
        <v>401</v>
      </c>
      <c r="B1591" s="23" t="n">
        <v>5367</v>
      </c>
      <c r="C1591" s="25" t="n">
        <f aca="false">VLOOKUP(B1591,[1]Planilha8!$X$4:$Y$6629,2,0)</f>
        <v>2039045</v>
      </c>
      <c r="D1591" s="26" t="s">
        <v>445</v>
      </c>
      <c r="E1591" s="26" t="str">
        <f aca="false">VLOOKUP(B1591,[1]Planilha8!$X$4:$Z$6629,3,0)</f>
        <v>CLÍNICA CIRÚRGICA ALA II</v>
      </c>
      <c r="F1591" s="26" t="str">
        <f aca="false">VLOOKUP(B1591,[1]Planilha8!$X$4:$AD$6629,7,0)</f>
        <v>BOM</v>
      </c>
      <c r="G1591" s="27" t="n">
        <v>41151</v>
      </c>
      <c r="H1591" s="28" t="n">
        <v>1651.95</v>
      </c>
      <c r="I1591" s="29" t="s">
        <v>23</v>
      </c>
      <c r="J1591" s="70" t="s">
        <v>50</v>
      </c>
      <c r="K1591" s="71" t="n">
        <v>21912</v>
      </c>
      <c r="L1591" s="72" t="n">
        <v>2012000657</v>
      </c>
      <c r="M1591" s="73" t="n">
        <v>43465</v>
      </c>
      <c r="N1591" s="74" t="n">
        <v>1607.10967628211</v>
      </c>
      <c r="O1591" s="75" t="n">
        <v>1</v>
      </c>
      <c r="P1591" s="76" t="n">
        <v>0.0833333333333333</v>
      </c>
      <c r="Q1591" s="77" t="n">
        <v>0</v>
      </c>
      <c r="R1591" s="78" t="n">
        <v>1607.10967628211</v>
      </c>
      <c r="S1591" s="39" t="n">
        <v>44.8403237178889</v>
      </c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MG1591" s="0"/>
      <c r="AMH1591" s="0"/>
      <c r="AMI1591" s="0"/>
      <c r="AMJ1591" s="0"/>
    </row>
    <row r="1592" s="4" customFormat="true" ht="37.5" hidden="false" customHeight="true" outlineLevel="0" collapsed="false">
      <c r="A1592" s="23" t="s">
        <v>401</v>
      </c>
      <c r="B1592" s="23" t="n">
        <v>5368</v>
      </c>
      <c r="C1592" s="25" t="n">
        <f aca="false">VLOOKUP(B1592,[1]Planilha8!$X$4:$Y$6629,2,0)</f>
        <v>2039046</v>
      </c>
      <c r="D1592" s="26" t="s">
        <v>428</v>
      </c>
      <c r="E1592" s="26" t="str">
        <f aca="false">VLOOKUP(B1592,[1]Planilha8!$X$4:$Z$6629,3,0)</f>
        <v>CENTRO CIRÚRGICO</v>
      </c>
      <c r="F1592" s="26" t="str">
        <f aca="false">VLOOKUP(B1592,[1]Planilha8!$X$4:$AD$6629,7,0)</f>
        <v>BOM</v>
      </c>
      <c r="G1592" s="27" t="n">
        <v>41151</v>
      </c>
      <c r="H1592" s="28" t="n">
        <v>807.32</v>
      </c>
      <c r="I1592" s="29" t="s">
        <v>23</v>
      </c>
      <c r="J1592" s="70" t="s">
        <v>50</v>
      </c>
      <c r="K1592" s="71" t="n">
        <v>21912</v>
      </c>
      <c r="L1592" s="72" t="n">
        <v>2012000657</v>
      </c>
      <c r="M1592" s="73" t="n">
        <v>43465</v>
      </c>
      <c r="N1592" s="74" t="n">
        <v>785.406207122537</v>
      </c>
      <c r="O1592" s="75" t="n">
        <v>1</v>
      </c>
      <c r="P1592" s="76" t="n">
        <v>0.0833333333333333</v>
      </c>
      <c r="Q1592" s="77" t="n">
        <v>0</v>
      </c>
      <c r="R1592" s="78" t="n">
        <v>785.406207122537</v>
      </c>
      <c r="S1592" s="39" t="n">
        <v>21.9137928774629</v>
      </c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MG1592" s="0"/>
      <c r="AMH1592" s="0"/>
      <c r="AMI1592" s="0"/>
      <c r="AMJ1592" s="0"/>
    </row>
    <row r="1593" s="4" customFormat="true" ht="37.5" hidden="false" customHeight="true" outlineLevel="0" collapsed="false">
      <c r="A1593" s="23" t="s">
        <v>401</v>
      </c>
      <c r="B1593" s="23" t="n">
        <v>5378</v>
      </c>
      <c r="C1593" s="25" t="n">
        <f aca="false">VLOOKUP(B1593,[1]Planilha8!$X$4:$Y$6629,2,0)</f>
        <v>2039047</v>
      </c>
      <c r="D1593" s="26" t="s">
        <v>443</v>
      </c>
      <c r="E1593" s="26" t="str">
        <f aca="false">VLOOKUP(B1593,[1]Planilha8!$X$4:$Z$6629,3,0)</f>
        <v>SALA MANUTENÇÃO</v>
      </c>
      <c r="F1593" s="26" t="str">
        <f aca="false">VLOOKUP(B1593,[1]Planilha8!$X$4:$AD$6629,7,0)</f>
        <v>BOM</v>
      </c>
      <c r="G1593" s="27" t="n">
        <v>41151</v>
      </c>
      <c r="H1593" s="28" t="n">
        <v>415.15</v>
      </c>
      <c r="I1593" s="29" t="s">
        <v>23</v>
      </c>
      <c r="J1593" s="70" t="s">
        <v>50</v>
      </c>
      <c r="K1593" s="71" t="n">
        <v>22172</v>
      </c>
      <c r="L1593" s="72" t="n">
        <v>2012000657</v>
      </c>
      <c r="M1593" s="73" t="n">
        <v>43465</v>
      </c>
      <c r="N1593" s="74" t="n">
        <v>208.686797720798</v>
      </c>
      <c r="O1593" s="75" t="n">
        <v>0.17</v>
      </c>
      <c r="P1593" s="76" t="n">
        <v>0.0141666666666667</v>
      </c>
      <c r="Q1593" s="77" t="n">
        <v>5.88129166666667</v>
      </c>
      <c r="R1593" s="78" t="n">
        <v>214.568089387464</v>
      </c>
      <c r="S1593" s="39" t="n">
        <v>200.581910612536</v>
      </c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MG1593" s="0"/>
      <c r="AMH1593" s="0"/>
      <c r="AMI1593" s="0"/>
      <c r="AMJ1593" s="0"/>
    </row>
    <row r="1594" s="4" customFormat="true" ht="37.5" hidden="false" customHeight="true" outlineLevel="0" collapsed="false">
      <c r="A1594" s="23" t="s">
        <v>401</v>
      </c>
      <c r="B1594" s="23" t="n">
        <v>5379</v>
      </c>
      <c r="C1594" s="25" t="n">
        <f aca="false">VLOOKUP(B1594,[1]Planilha8!$X$4:$Y$6629,2,0)</f>
        <v>2039048</v>
      </c>
      <c r="D1594" s="26" t="s">
        <v>443</v>
      </c>
      <c r="E1594" s="26" t="str">
        <f aca="false">VLOOKUP(B1594,[1]Planilha8!$X$4:$Z$6629,3,0)</f>
        <v>APOIO AO DIAGNÓSTICO</v>
      </c>
      <c r="F1594" s="26" t="str">
        <f aca="false">VLOOKUP(B1594,[1]Planilha8!$X$4:$AD$6629,7,0)</f>
        <v>BOM</v>
      </c>
      <c r="G1594" s="27" t="n">
        <v>41151</v>
      </c>
      <c r="H1594" s="28" t="n">
        <v>415.15</v>
      </c>
      <c r="I1594" s="29" t="s">
        <v>23</v>
      </c>
      <c r="J1594" s="70" t="s">
        <v>50</v>
      </c>
      <c r="K1594" s="71" t="n">
        <v>22172</v>
      </c>
      <c r="L1594" s="72" t="n">
        <v>2012000657</v>
      </c>
      <c r="M1594" s="73" t="n">
        <v>43465</v>
      </c>
      <c r="N1594" s="74" t="n">
        <v>208.686797720798</v>
      </c>
      <c r="O1594" s="75" t="n">
        <v>0.17</v>
      </c>
      <c r="P1594" s="76" t="n">
        <v>0.0141666666666667</v>
      </c>
      <c r="Q1594" s="77" t="n">
        <v>5.88129166666667</v>
      </c>
      <c r="R1594" s="78" t="n">
        <v>214.568089387464</v>
      </c>
      <c r="S1594" s="39" t="n">
        <v>200.581910612536</v>
      </c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MG1594" s="0"/>
      <c r="AMH1594" s="0"/>
      <c r="AMI1594" s="0"/>
      <c r="AMJ1594" s="0"/>
    </row>
    <row r="1595" s="4" customFormat="true" ht="37.5" hidden="false" customHeight="true" outlineLevel="0" collapsed="false">
      <c r="A1595" s="23" t="s">
        <v>401</v>
      </c>
      <c r="B1595" s="23" t="n">
        <v>5488</v>
      </c>
      <c r="C1595" s="25" t="n">
        <f aca="false">VLOOKUP(B1595,[1]Planilha8!$X$4:$Y$6629,2,0)</f>
        <v>2039049</v>
      </c>
      <c r="D1595" s="26" t="s">
        <v>443</v>
      </c>
      <c r="E1595" s="26" t="str">
        <f aca="false">VLOOKUP(B1595,[1]Planilha8!$X$4:$Z$6629,3,0)</f>
        <v>CENTRAL DE MATERIAL E ESTERILIZAÇÃO</v>
      </c>
      <c r="F1595" s="26" t="str">
        <f aca="false">VLOOKUP(B1595,[1]Planilha8!$X$4:$AD$6629,7,0)</f>
        <v>BOM</v>
      </c>
      <c r="G1595" s="27" t="n">
        <v>41151</v>
      </c>
      <c r="H1595" s="28" t="n">
        <v>415.15</v>
      </c>
      <c r="I1595" s="29" t="s">
        <v>23</v>
      </c>
      <c r="J1595" s="70" t="s">
        <v>50</v>
      </c>
      <c r="K1595" s="71" t="n">
        <v>22172</v>
      </c>
      <c r="L1595" s="72" t="n">
        <v>2012000657</v>
      </c>
      <c r="M1595" s="73" t="n">
        <v>43465</v>
      </c>
      <c r="N1595" s="74" t="n">
        <v>208.686797720798</v>
      </c>
      <c r="O1595" s="75" t="n">
        <v>0.17</v>
      </c>
      <c r="P1595" s="76" t="n">
        <v>0.0141666666666667</v>
      </c>
      <c r="Q1595" s="77" t="n">
        <v>5.88129166666667</v>
      </c>
      <c r="R1595" s="78" t="n">
        <v>214.568089387464</v>
      </c>
      <c r="S1595" s="39" t="n">
        <v>200.581910612536</v>
      </c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MG1595" s="0"/>
      <c r="AMH1595" s="0"/>
      <c r="AMI1595" s="0"/>
      <c r="AMJ1595" s="0"/>
    </row>
    <row r="1596" s="4" customFormat="true" ht="37.5" hidden="false" customHeight="true" outlineLevel="0" collapsed="false">
      <c r="A1596" s="23" t="s">
        <v>401</v>
      </c>
      <c r="B1596" s="23" t="n">
        <v>5489</v>
      </c>
      <c r="C1596" s="25" t="n">
        <f aca="false">VLOOKUP(B1596,[1]Planilha8!$X$4:$Y$6629,2,0)</f>
        <v>2039050</v>
      </c>
      <c r="D1596" s="26" t="s">
        <v>443</v>
      </c>
      <c r="E1596" s="26" t="str">
        <f aca="false">VLOOKUP(B1596,[1]Planilha8!$X$4:$Z$6629,3,0)</f>
        <v>APOIO AO DIAGNÓSTICO</v>
      </c>
      <c r="F1596" s="26" t="str">
        <f aca="false">VLOOKUP(B1596,[1]Planilha8!$X$4:$AD$6629,7,0)</f>
        <v>BOM</v>
      </c>
      <c r="G1596" s="27" t="n">
        <v>41151</v>
      </c>
      <c r="H1596" s="28" t="n">
        <v>415.15</v>
      </c>
      <c r="I1596" s="29" t="s">
        <v>23</v>
      </c>
      <c r="J1596" s="70" t="s">
        <v>50</v>
      </c>
      <c r="K1596" s="71" t="n">
        <v>22172</v>
      </c>
      <c r="L1596" s="72" t="n">
        <v>2012000657</v>
      </c>
      <c r="M1596" s="73" t="n">
        <v>43465</v>
      </c>
      <c r="N1596" s="74" t="n">
        <v>208.686797720798</v>
      </c>
      <c r="O1596" s="75" t="n">
        <v>0.17</v>
      </c>
      <c r="P1596" s="76" t="n">
        <v>0.0141666666666667</v>
      </c>
      <c r="Q1596" s="77" t="n">
        <v>5.88129166666667</v>
      </c>
      <c r="R1596" s="78" t="n">
        <v>214.568089387464</v>
      </c>
      <c r="S1596" s="39" t="n">
        <v>200.581910612536</v>
      </c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MG1596" s="0"/>
      <c r="AMH1596" s="0"/>
      <c r="AMI1596" s="0"/>
      <c r="AMJ1596" s="0"/>
    </row>
    <row r="1597" s="4" customFormat="true" ht="37.5" hidden="false" customHeight="true" outlineLevel="0" collapsed="false">
      <c r="A1597" s="23" t="s">
        <v>401</v>
      </c>
      <c r="B1597" s="23" t="n">
        <v>5490</v>
      </c>
      <c r="C1597" s="25" t="n">
        <f aca="false">VLOOKUP(B1597,[1]Planilha8!$X$4:$Y$6629,2,0)</f>
        <v>2039051</v>
      </c>
      <c r="D1597" s="26" t="s">
        <v>443</v>
      </c>
      <c r="E1597" s="26" t="str">
        <f aca="false">VLOOKUP(B1597,[1]Planilha8!$X$4:$Z$6629,3,0)</f>
        <v>CLÍNICA CIRÚRGICA CORREDOR ALA 2</v>
      </c>
      <c r="F1597" s="26" t="str">
        <f aca="false">VLOOKUP(B1597,[1]Planilha8!$X$4:$AD$6629,7,0)</f>
        <v>BOM</v>
      </c>
      <c r="G1597" s="27" t="n">
        <v>41151</v>
      </c>
      <c r="H1597" s="28" t="n">
        <v>415.15</v>
      </c>
      <c r="I1597" s="29" t="s">
        <v>23</v>
      </c>
      <c r="J1597" s="70" t="s">
        <v>50</v>
      </c>
      <c r="K1597" s="71" t="n">
        <v>22172</v>
      </c>
      <c r="L1597" s="72" t="n">
        <v>2012000657</v>
      </c>
      <c r="M1597" s="73" t="n">
        <v>43465</v>
      </c>
      <c r="N1597" s="74" t="n">
        <v>208.686797720798</v>
      </c>
      <c r="O1597" s="75" t="n">
        <v>0.17</v>
      </c>
      <c r="P1597" s="76" t="n">
        <v>0.0141666666666667</v>
      </c>
      <c r="Q1597" s="77" t="n">
        <v>5.88129166666667</v>
      </c>
      <c r="R1597" s="78" t="n">
        <v>214.568089387464</v>
      </c>
      <c r="S1597" s="39" t="n">
        <v>200.581910612536</v>
      </c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MG1597" s="0"/>
      <c r="AMH1597" s="0"/>
      <c r="AMI1597" s="0"/>
      <c r="AMJ1597" s="0"/>
    </row>
    <row r="1598" s="4" customFormat="true" ht="37.5" hidden="false" customHeight="true" outlineLevel="0" collapsed="false">
      <c r="A1598" s="23" t="s">
        <v>401</v>
      </c>
      <c r="B1598" s="23" t="n">
        <v>5491</v>
      </c>
      <c r="C1598" s="25" t="n">
        <f aca="false">VLOOKUP(B1598,[1]Planilha8!$X$4:$Y$6629,2,0)</f>
        <v>2039052</v>
      </c>
      <c r="D1598" s="26" t="s">
        <v>443</v>
      </c>
      <c r="E1598" s="26" t="str">
        <f aca="false">VLOOKUP(B1598,[1]Planilha8!$X$4:$Z$6629,3,0)</f>
        <v>CONFORTO MÉDICO</v>
      </c>
      <c r="F1598" s="26" t="str">
        <f aca="false">VLOOKUP(B1598,[1]Planilha8!$X$4:$AD$6629,7,0)</f>
        <v>BOM</v>
      </c>
      <c r="G1598" s="27" t="n">
        <v>41151</v>
      </c>
      <c r="H1598" s="28" t="n">
        <v>415.15</v>
      </c>
      <c r="I1598" s="29" t="s">
        <v>23</v>
      </c>
      <c r="J1598" s="70" t="s">
        <v>50</v>
      </c>
      <c r="K1598" s="71" t="n">
        <v>22172</v>
      </c>
      <c r="L1598" s="72" t="n">
        <v>2012000657</v>
      </c>
      <c r="M1598" s="73" t="n">
        <v>43465</v>
      </c>
      <c r="N1598" s="74" t="n">
        <v>208.686797720798</v>
      </c>
      <c r="O1598" s="75" t="n">
        <v>0.17</v>
      </c>
      <c r="P1598" s="76" t="n">
        <v>0.0141666666666667</v>
      </c>
      <c r="Q1598" s="77" t="n">
        <v>5.88129166666667</v>
      </c>
      <c r="R1598" s="78" t="n">
        <v>214.568089387464</v>
      </c>
      <c r="S1598" s="39" t="n">
        <v>200.581910612536</v>
      </c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MG1598" s="0"/>
      <c r="AMH1598" s="0"/>
      <c r="AMI1598" s="0"/>
      <c r="AMJ1598" s="0"/>
    </row>
    <row r="1599" s="4" customFormat="true" ht="37.5" hidden="false" customHeight="true" outlineLevel="0" collapsed="false">
      <c r="A1599" s="23" t="s">
        <v>401</v>
      </c>
      <c r="B1599" s="23" t="n">
        <v>5492</v>
      </c>
      <c r="C1599" s="25" t="n">
        <f aca="false">VLOOKUP(B1599,[1]Planilha8!$X$4:$Y$6629,2,0)</f>
        <v>2039053</v>
      </c>
      <c r="D1599" s="26" t="s">
        <v>443</v>
      </c>
      <c r="E1599" s="26" t="str">
        <f aca="false">VLOOKUP(B1599,[1]Planilha8!$X$4:$Z$6629,3,0)</f>
        <v>LAVANDERIA</v>
      </c>
      <c r="F1599" s="26" t="str">
        <f aca="false">VLOOKUP(B1599,[1]Planilha8!$X$4:$AD$6629,7,0)</f>
        <v>BOM</v>
      </c>
      <c r="G1599" s="27" t="n">
        <v>41151</v>
      </c>
      <c r="H1599" s="28" t="n">
        <v>415.15</v>
      </c>
      <c r="I1599" s="29" t="s">
        <v>23</v>
      </c>
      <c r="J1599" s="70" t="s">
        <v>50</v>
      </c>
      <c r="K1599" s="71" t="n">
        <v>22172</v>
      </c>
      <c r="L1599" s="72" t="n">
        <v>2012000657</v>
      </c>
      <c r="M1599" s="73" t="n">
        <v>43465</v>
      </c>
      <c r="N1599" s="74" t="n">
        <v>208.686797720798</v>
      </c>
      <c r="O1599" s="75" t="n">
        <v>0.17</v>
      </c>
      <c r="P1599" s="76" t="n">
        <v>0.0141666666666667</v>
      </c>
      <c r="Q1599" s="77" t="n">
        <v>5.88129166666667</v>
      </c>
      <c r="R1599" s="78" t="n">
        <v>214.568089387464</v>
      </c>
      <c r="S1599" s="39" t="n">
        <v>200.581910612536</v>
      </c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MG1599" s="0"/>
      <c r="AMH1599" s="0"/>
      <c r="AMI1599" s="0"/>
      <c r="AMJ1599" s="0"/>
    </row>
    <row r="1600" s="4" customFormat="true" ht="37.5" hidden="false" customHeight="true" outlineLevel="0" collapsed="false">
      <c r="A1600" s="23" t="s">
        <v>401</v>
      </c>
      <c r="B1600" s="23" t="n">
        <v>5494</v>
      </c>
      <c r="C1600" s="25" t="n">
        <f aca="false">VLOOKUP(B1600,[1]Planilha8!$X$4:$Y$6629,2,0)</f>
        <v>2039054</v>
      </c>
      <c r="D1600" s="26" t="s">
        <v>442</v>
      </c>
      <c r="E1600" s="26" t="str">
        <f aca="false">VLOOKUP(B1600,[1]Planilha8!$X$4:$Z$6629,3,0)</f>
        <v>SALA DE ESPERA CONSULTÓRIO 1º ANDAR</v>
      </c>
      <c r="F1600" s="26" t="str">
        <f aca="false">VLOOKUP(B1600,[1]Planilha8!$X$4:$AD$6629,7,0)</f>
        <v>BOM</v>
      </c>
      <c r="G1600" s="27" t="n">
        <v>41151</v>
      </c>
      <c r="H1600" s="28" t="n">
        <v>238</v>
      </c>
      <c r="I1600" s="29" t="s">
        <v>23</v>
      </c>
      <c r="J1600" s="70" t="s">
        <v>50</v>
      </c>
      <c r="K1600" s="71" t="n">
        <v>21912</v>
      </c>
      <c r="L1600" s="72" t="n">
        <v>2012000657</v>
      </c>
      <c r="M1600" s="73" t="n">
        <v>43465</v>
      </c>
      <c r="N1600" s="74" t="n">
        <v>191.632378917379</v>
      </c>
      <c r="O1600" s="75" t="n">
        <v>0.5</v>
      </c>
      <c r="P1600" s="76" t="n">
        <v>0.0416666666666667</v>
      </c>
      <c r="Q1600" s="77" t="n">
        <v>9.91666666666667</v>
      </c>
      <c r="R1600" s="78" t="n">
        <v>201.549045584045</v>
      </c>
      <c r="S1600" s="39" t="n">
        <v>36.4509544159546</v>
      </c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MG1600" s="0"/>
      <c r="AMH1600" s="0"/>
      <c r="AMI1600" s="0"/>
      <c r="AMJ1600" s="0"/>
    </row>
    <row r="1601" s="4" customFormat="true" ht="37.5" hidden="false" customHeight="true" outlineLevel="0" collapsed="false">
      <c r="A1601" s="23" t="s">
        <v>401</v>
      </c>
      <c r="B1601" s="23" t="n">
        <v>5495</v>
      </c>
      <c r="C1601" s="25" t="n">
        <f aca="false">VLOOKUP(B1601,[1]Planilha8!$X$4:$Y$6629,2,0)</f>
        <v>2039055</v>
      </c>
      <c r="D1601" s="26" t="s">
        <v>442</v>
      </c>
      <c r="E1601" s="26" t="str">
        <f aca="false">VLOOKUP(B1601,[1]Planilha8!$X$4:$Z$6629,3,0)</f>
        <v>GUICHÊ DE RETORNO 1º PAVIMENTO</v>
      </c>
      <c r="F1601" s="26" t="str">
        <f aca="false">VLOOKUP(B1601,[1]Planilha8!$X$4:$AD$6629,7,0)</f>
        <v>BOM</v>
      </c>
      <c r="G1601" s="27" t="n">
        <v>41151</v>
      </c>
      <c r="H1601" s="28" t="n">
        <v>238</v>
      </c>
      <c r="I1601" s="29" t="s">
        <v>23</v>
      </c>
      <c r="J1601" s="70" t="s">
        <v>50</v>
      </c>
      <c r="K1601" s="71" t="n">
        <v>21912</v>
      </c>
      <c r="L1601" s="72" t="n">
        <v>2012000657</v>
      </c>
      <c r="M1601" s="73" t="n">
        <v>43465</v>
      </c>
      <c r="N1601" s="74" t="n">
        <v>191.632378917379</v>
      </c>
      <c r="O1601" s="75" t="n">
        <v>0.5</v>
      </c>
      <c r="P1601" s="76" t="n">
        <v>0.0416666666666667</v>
      </c>
      <c r="Q1601" s="77" t="n">
        <v>9.91666666666667</v>
      </c>
      <c r="R1601" s="78" t="n">
        <v>201.549045584045</v>
      </c>
      <c r="S1601" s="39" t="n">
        <v>36.4509544159546</v>
      </c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MG1601" s="0"/>
      <c r="AMH1601" s="0"/>
      <c r="AMI1601" s="0"/>
      <c r="AMJ1601" s="0"/>
    </row>
    <row r="1602" s="4" customFormat="true" ht="37.5" hidden="false" customHeight="true" outlineLevel="0" collapsed="false">
      <c r="A1602" s="23" t="s">
        <v>401</v>
      </c>
      <c r="B1602" s="23" t="n">
        <v>5496</v>
      </c>
      <c r="C1602" s="25" t="n">
        <f aca="false">VLOOKUP(B1602,[1]Planilha8!$X$4:$Y$6629,2,0)</f>
        <v>2039056</v>
      </c>
      <c r="D1602" s="26" t="s">
        <v>442</v>
      </c>
      <c r="E1602" s="26" t="str">
        <f aca="false">VLOOKUP(B1602,[1]Planilha8!$X$4:$Z$6629,3,0)</f>
        <v>SALA DE ESPERA CONSULTÓRIO 1º ANDAR</v>
      </c>
      <c r="F1602" s="26" t="str">
        <f aca="false">VLOOKUP(B1602,[1]Planilha8!$X$4:$AD$6629,7,0)</f>
        <v>BOM</v>
      </c>
      <c r="G1602" s="27" t="n">
        <v>41151</v>
      </c>
      <c r="H1602" s="28" t="n">
        <v>238</v>
      </c>
      <c r="I1602" s="29" t="s">
        <v>23</v>
      </c>
      <c r="J1602" s="70" t="s">
        <v>50</v>
      </c>
      <c r="K1602" s="71" t="n">
        <v>21912</v>
      </c>
      <c r="L1602" s="72" t="n">
        <v>2012000657</v>
      </c>
      <c r="M1602" s="73" t="n">
        <v>43465</v>
      </c>
      <c r="N1602" s="74" t="n">
        <v>191.632378917379</v>
      </c>
      <c r="O1602" s="75" t="n">
        <v>0.5</v>
      </c>
      <c r="P1602" s="76" t="n">
        <v>0.0416666666666667</v>
      </c>
      <c r="Q1602" s="77" t="n">
        <v>9.91666666666667</v>
      </c>
      <c r="R1602" s="78" t="n">
        <v>201.549045584045</v>
      </c>
      <c r="S1602" s="39" t="n">
        <v>36.4509544159546</v>
      </c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MG1602" s="0"/>
      <c r="AMH1602" s="0"/>
      <c r="AMI1602" s="0"/>
      <c r="AMJ1602" s="0"/>
    </row>
    <row r="1603" s="4" customFormat="true" ht="37.5" hidden="false" customHeight="true" outlineLevel="0" collapsed="false">
      <c r="A1603" s="23" t="s">
        <v>401</v>
      </c>
      <c r="B1603" s="23" t="n">
        <v>5497</v>
      </c>
      <c r="C1603" s="25" t="n">
        <f aca="false">VLOOKUP(B1603,[1]Planilha8!$X$4:$Y$6629,2,0)</f>
        <v>2039057</v>
      </c>
      <c r="D1603" s="26" t="s">
        <v>442</v>
      </c>
      <c r="E1603" s="26" t="str">
        <f aca="false">VLOOKUP(B1603,[1]Planilha8!$X$4:$Z$6629,3,0)</f>
        <v>GUICHÊ  1º PAVIMENTO</v>
      </c>
      <c r="F1603" s="26" t="str">
        <f aca="false">VLOOKUP(B1603,[1]Planilha8!$X$4:$AD$6629,7,0)</f>
        <v>BOM</v>
      </c>
      <c r="G1603" s="27" t="n">
        <v>41151</v>
      </c>
      <c r="H1603" s="28" t="n">
        <v>238</v>
      </c>
      <c r="I1603" s="29" t="s">
        <v>23</v>
      </c>
      <c r="J1603" s="70" t="s">
        <v>50</v>
      </c>
      <c r="K1603" s="71" t="n">
        <v>21912</v>
      </c>
      <c r="L1603" s="72" t="n">
        <v>2012000657</v>
      </c>
      <c r="M1603" s="73" t="n">
        <v>43465</v>
      </c>
      <c r="N1603" s="74" t="n">
        <v>191.632378917379</v>
      </c>
      <c r="O1603" s="75" t="n">
        <v>0.5</v>
      </c>
      <c r="P1603" s="76" t="n">
        <v>0.0416666666666667</v>
      </c>
      <c r="Q1603" s="77" t="n">
        <v>9.91666666666667</v>
      </c>
      <c r="R1603" s="78" t="n">
        <v>201.549045584045</v>
      </c>
      <c r="S1603" s="39" t="n">
        <v>36.4509544159546</v>
      </c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MG1603" s="0"/>
      <c r="AMH1603" s="0"/>
      <c r="AMI1603" s="0"/>
      <c r="AMJ1603" s="0"/>
    </row>
    <row r="1604" s="4" customFormat="true" ht="37.5" hidden="false" customHeight="true" outlineLevel="0" collapsed="false">
      <c r="A1604" s="23" t="s">
        <v>401</v>
      </c>
      <c r="B1604" s="23" t="n">
        <v>5498</v>
      </c>
      <c r="C1604" s="25" t="n">
        <f aca="false">VLOOKUP(B1604,[1]Planilha8!$X$4:$Y$6629,2,0)</f>
        <v>2039058</v>
      </c>
      <c r="D1604" s="26" t="s">
        <v>442</v>
      </c>
      <c r="E1604" s="26" t="str">
        <f aca="false">VLOOKUP(B1604,[1]Planilha8!$X$4:$Z$6629,3,0)</f>
        <v>CORREDOR 1º PAVIMENTO</v>
      </c>
      <c r="F1604" s="26" t="str">
        <f aca="false">VLOOKUP(B1604,[1]Planilha8!$X$4:$AD$6629,7,0)</f>
        <v>BOM</v>
      </c>
      <c r="G1604" s="27" t="n">
        <v>41151</v>
      </c>
      <c r="H1604" s="28" t="n">
        <v>238</v>
      </c>
      <c r="I1604" s="29" t="s">
        <v>23</v>
      </c>
      <c r="J1604" s="70" t="s">
        <v>50</v>
      </c>
      <c r="K1604" s="71" t="n">
        <v>21912</v>
      </c>
      <c r="L1604" s="72" t="n">
        <v>2012000657</v>
      </c>
      <c r="M1604" s="73" t="n">
        <v>43465</v>
      </c>
      <c r="N1604" s="74" t="n">
        <v>191.632378917379</v>
      </c>
      <c r="O1604" s="75" t="n">
        <v>0.5</v>
      </c>
      <c r="P1604" s="76" t="n">
        <v>0.0416666666666667</v>
      </c>
      <c r="Q1604" s="77" t="n">
        <v>9.91666666666667</v>
      </c>
      <c r="R1604" s="78" t="n">
        <v>201.549045584045</v>
      </c>
      <c r="S1604" s="39" t="n">
        <v>36.4509544159546</v>
      </c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MG1604" s="0"/>
      <c r="AMH1604" s="0"/>
      <c r="AMI1604" s="0"/>
      <c r="AMJ1604" s="0"/>
    </row>
    <row r="1605" s="4" customFormat="true" ht="37.5" hidden="false" customHeight="true" outlineLevel="0" collapsed="false">
      <c r="A1605" s="23" t="s">
        <v>401</v>
      </c>
      <c r="B1605" s="23" t="n">
        <v>5499</v>
      </c>
      <c r="C1605" s="25" t="n">
        <f aca="false">VLOOKUP(B1605,[1]Planilha8!$X$4:$Y$6629,2,0)</f>
        <v>2039059</v>
      </c>
      <c r="D1605" s="26" t="s">
        <v>442</v>
      </c>
      <c r="E1605" s="26" t="str">
        <f aca="false">VLOOKUP(B1605,[1]Planilha8!$X$4:$Z$6629,3,0)</f>
        <v>CORREDOR 1º PAVIMENTO</v>
      </c>
      <c r="F1605" s="26" t="str">
        <f aca="false">VLOOKUP(B1605,[1]Planilha8!$X$4:$AD$6629,7,0)</f>
        <v>BOM</v>
      </c>
      <c r="G1605" s="27" t="n">
        <v>41151</v>
      </c>
      <c r="H1605" s="28" t="n">
        <v>238</v>
      </c>
      <c r="I1605" s="29" t="s">
        <v>23</v>
      </c>
      <c r="J1605" s="70" t="s">
        <v>50</v>
      </c>
      <c r="K1605" s="71" t="n">
        <v>21912</v>
      </c>
      <c r="L1605" s="72" t="n">
        <v>2012000657</v>
      </c>
      <c r="M1605" s="73" t="n">
        <v>43465</v>
      </c>
      <c r="N1605" s="74" t="n">
        <v>191.632378917379</v>
      </c>
      <c r="O1605" s="75" t="n">
        <v>0.5</v>
      </c>
      <c r="P1605" s="76" t="n">
        <v>0.0416666666666667</v>
      </c>
      <c r="Q1605" s="77" t="n">
        <v>9.91666666666667</v>
      </c>
      <c r="R1605" s="78" t="n">
        <v>201.549045584045</v>
      </c>
      <c r="S1605" s="39" t="n">
        <v>36.4509544159546</v>
      </c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MG1605" s="0"/>
      <c r="AMH1605" s="0"/>
      <c r="AMI1605" s="0"/>
      <c r="AMJ1605" s="0"/>
    </row>
    <row r="1606" s="4" customFormat="true" ht="37.5" hidden="false" customHeight="true" outlineLevel="0" collapsed="false">
      <c r="A1606" s="23" t="s">
        <v>401</v>
      </c>
      <c r="B1606" s="23" t="n">
        <v>5500</v>
      </c>
      <c r="C1606" s="25" t="n">
        <f aca="false">VLOOKUP(B1606,[1]Planilha8!$X$4:$Y$6629,2,0)</f>
        <v>2039060</v>
      </c>
      <c r="D1606" s="26" t="s">
        <v>442</v>
      </c>
      <c r="E1606" s="26" t="str">
        <f aca="false">VLOOKUP(B1606,[1]Planilha8!$X$4:$Z$6629,3,0)</f>
        <v>CASA DE MÁQUINAS - CORREDOR CENTRO CIRÚRGICO</v>
      </c>
      <c r="F1606" s="26" t="str">
        <f aca="false">VLOOKUP(B1606,[1]Planilha8!$X$4:$AD$6629,7,0)</f>
        <v>BOM</v>
      </c>
      <c r="G1606" s="27" t="n">
        <v>41151</v>
      </c>
      <c r="H1606" s="28" t="n">
        <v>238</v>
      </c>
      <c r="I1606" s="29" t="s">
        <v>23</v>
      </c>
      <c r="J1606" s="70" t="s">
        <v>50</v>
      </c>
      <c r="K1606" s="71" t="n">
        <v>21912</v>
      </c>
      <c r="L1606" s="72" t="n">
        <v>2012000657</v>
      </c>
      <c r="M1606" s="73" t="n">
        <v>43465</v>
      </c>
      <c r="N1606" s="74" t="n">
        <v>191.632378917379</v>
      </c>
      <c r="O1606" s="75" t="n">
        <v>0.5</v>
      </c>
      <c r="P1606" s="76" t="n">
        <v>0.0416666666666667</v>
      </c>
      <c r="Q1606" s="77" t="n">
        <v>9.91666666666667</v>
      </c>
      <c r="R1606" s="78" t="n">
        <v>201.549045584045</v>
      </c>
      <c r="S1606" s="39" t="n">
        <v>36.4509544159546</v>
      </c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MG1606" s="0"/>
      <c r="AMH1606" s="0"/>
      <c r="AMI1606" s="0"/>
      <c r="AMJ1606" s="0"/>
    </row>
    <row r="1607" s="4" customFormat="true" ht="37.5" hidden="false" customHeight="true" outlineLevel="0" collapsed="false">
      <c r="A1607" s="23" t="s">
        <v>401</v>
      </c>
      <c r="B1607" s="23" t="n">
        <v>5501</v>
      </c>
      <c r="C1607" s="25" t="n">
        <f aca="false">VLOOKUP(B1607,[1]Planilha8!$X$4:$Y$6629,2,0)</f>
        <v>2039061</v>
      </c>
      <c r="D1607" s="26" t="s">
        <v>442</v>
      </c>
      <c r="E1607" s="26" t="str">
        <f aca="false">VLOOKUP(B1607,[1]Planilha8!$X$4:$Z$6629,3,0)</f>
        <v>CORREDOR ENTRADA C. CIRÚRGICO</v>
      </c>
      <c r="F1607" s="26" t="str">
        <f aca="false">VLOOKUP(B1607,[1]Planilha8!$X$4:$AD$6629,7,0)</f>
        <v>BOM</v>
      </c>
      <c r="G1607" s="27" t="n">
        <v>41151</v>
      </c>
      <c r="H1607" s="28" t="n">
        <v>238</v>
      </c>
      <c r="I1607" s="29" t="s">
        <v>23</v>
      </c>
      <c r="J1607" s="70" t="s">
        <v>50</v>
      </c>
      <c r="K1607" s="71" t="n">
        <v>21912</v>
      </c>
      <c r="L1607" s="72" t="n">
        <v>2012000657</v>
      </c>
      <c r="M1607" s="73" t="n">
        <v>43465</v>
      </c>
      <c r="N1607" s="74" t="n">
        <v>191.632378917379</v>
      </c>
      <c r="O1607" s="75" t="n">
        <v>0.5</v>
      </c>
      <c r="P1607" s="76" t="n">
        <v>0.0416666666666667</v>
      </c>
      <c r="Q1607" s="77" t="n">
        <v>9.91666666666667</v>
      </c>
      <c r="R1607" s="78" t="n">
        <v>201.549045584045</v>
      </c>
      <c r="S1607" s="39" t="n">
        <v>36.4509544159546</v>
      </c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MG1607" s="0"/>
      <c r="AMH1607" s="0"/>
      <c r="AMI1607" s="0"/>
      <c r="AMJ1607" s="0"/>
    </row>
    <row r="1608" s="4" customFormat="true" ht="37.5" hidden="false" customHeight="true" outlineLevel="0" collapsed="false">
      <c r="A1608" s="23" t="s">
        <v>401</v>
      </c>
      <c r="B1608" s="23" t="n">
        <v>5502</v>
      </c>
      <c r="C1608" s="25" t="n">
        <f aca="false">VLOOKUP(B1608,[1]Planilha8!$X$4:$Y$6629,2,0)</f>
        <v>2039062</v>
      </c>
      <c r="D1608" s="26" t="s">
        <v>442</v>
      </c>
      <c r="E1608" s="26" t="str">
        <f aca="false">VLOOKUP(B1608,[1]Planilha8!$X$4:$Z$6629,3,0)</f>
        <v>CORREDOR DOS VESTIÁRIOS – TÉRREO</v>
      </c>
      <c r="F1608" s="26" t="str">
        <f aca="false">VLOOKUP(B1608,[1]Planilha8!$X$4:$AD$6629,7,0)</f>
        <v>BOM</v>
      </c>
      <c r="G1608" s="27" t="n">
        <v>41151</v>
      </c>
      <c r="H1608" s="28" t="n">
        <v>238</v>
      </c>
      <c r="I1608" s="29" t="s">
        <v>23</v>
      </c>
      <c r="J1608" s="70" t="s">
        <v>50</v>
      </c>
      <c r="K1608" s="71" t="n">
        <v>21912</v>
      </c>
      <c r="L1608" s="72" t="n">
        <v>2012000657</v>
      </c>
      <c r="M1608" s="73" t="n">
        <v>43465</v>
      </c>
      <c r="N1608" s="74" t="n">
        <v>191.632378917379</v>
      </c>
      <c r="O1608" s="75" t="n">
        <v>0.5</v>
      </c>
      <c r="P1608" s="76" t="n">
        <v>0.0416666666666667</v>
      </c>
      <c r="Q1608" s="77" t="n">
        <v>9.91666666666667</v>
      </c>
      <c r="R1608" s="78" t="n">
        <v>201.549045584045</v>
      </c>
      <c r="S1608" s="39" t="n">
        <v>36.4509544159546</v>
      </c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MG1608" s="0"/>
      <c r="AMH1608" s="0"/>
      <c r="AMI1608" s="0"/>
      <c r="AMJ1608" s="0"/>
    </row>
    <row r="1609" s="4" customFormat="true" ht="37.5" hidden="false" customHeight="true" outlineLevel="0" collapsed="false">
      <c r="A1609" s="23" t="s">
        <v>401</v>
      </c>
      <c r="B1609" s="23" t="n">
        <v>5503</v>
      </c>
      <c r="C1609" s="25" t="n">
        <f aca="false">VLOOKUP(B1609,[1]Planilha8!$X$4:$Y$6629,2,0)</f>
        <v>2039063</v>
      </c>
      <c r="D1609" s="26" t="s">
        <v>442</v>
      </c>
      <c r="E1609" s="26" t="str">
        <f aca="false">VLOOKUP(B1609,[1]Planilha8!$X$4:$Z$6629,3,0)</f>
        <v>ADMINISTRAÇÃO – HOTELARIA</v>
      </c>
      <c r="F1609" s="26" t="str">
        <f aca="false">VLOOKUP(B1609,[1]Planilha8!$X$4:$AD$6629,7,0)</f>
        <v>BOM</v>
      </c>
      <c r="G1609" s="27" t="n">
        <v>41151</v>
      </c>
      <c r="H1609" s="28" t="n">
        <v>238</v>
      </c>
      <c r="I1609" s="29" t="s">
        <v>23</v>
      </c>
      <c r="J1609" s="70" t="s">
        <v>50</v>
      </c>
      <c r="K1609" s="71" t="n">
        <v>21912</v>
      </c>
      <c r="L1609" s="72" t="n">
        <v>2012000657</v>
      </c>
      <c r="M1609" s="73" t="n">
        <v>43465</v>
      </c>
      <c r="N1609" s="74" t="n">
        <v>191.632378917379</v>
      </c>
      <c r="O1609" s="75" t="n">
        <v>0.5</v>
      </c>
      <c r="P1609" s="76" t="n">
        <v>0.0416666666666667</v>
      </c>
      <c r="Q1609" s="77" t="n">
        <v>9.91666666666667</v>
      </c>
      <c r="R1609" s="78" t="n">
        <v>201.549045584045</v>
      </c>
      <c r="S1609" s="39" t="n">
        <v>36.4509544159546</v>
      </c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MG1609" s="0"/>
      <c r="AMH1609" s="0"/>
      <c r="AMI1609" s="0"/>
      <c r="AMJ1609" s="0"/>
    </row>
    <row r="1610" s="4" customFormat="true" ht="37.5" hidden="false" customHeight="true" outlineLevel="0" collapsed="false">
      <c r="A1610" s="23" t="s">
        <v>401</v>
      </c>
      <c r="B1610" s="23" t="n">
        <v>5504</v>
      </c>
      <c r="C1610" s="25" t="n">
        <f aca="false">VLOOKUP(B1610,[1]Planilha8!$X$4:$Y$6629,2,0)</f>
        <v>2039064</v>
      </c>
      <c r="D1610" s="26" t="s">
        <v>442</v>
      </c>
      <c r="E1610" s="26" t="str">
        <f aca="false">VLOOKUP(B1610,[1]Planilha8!$X$4:$Z$6629,3,0)</f>
        <v>CLÍNICA CIRÚRGICA CORREDOR ALA 1</v>
      </c>
      <c r="F1610" s="26" t="str">
        <f aca="false">VLOOKUP(B1610,[1]Planilha8!$X$4:$AD$6629,7,0)</f>
        <v>BOM</v>
      </c>
      <c r="G1610" s="27" t="n">
        <v>41151</v>
      </c>
      <c r="H1610" s="28" t="n">
        <v>238</v>
      </c>
      <c r="I1610" s="29" t="s">
        <v>23</v>
      </c>
      <c r="J1610" s="70" t="s">
        <v>50</v>
      </c>
      <c r="K1610" s="71" t="n">
        <v>21912</v>
      </c>
      <c r="L1610" s="72" t="n">
        <v>2012000657</v>
      </c>
      <c r="M1610" s="73" t="n">
        <v>43465</v>
      </c>
      <c r="N1610" s="74" t="n">
        <v>191.632378917379</v>
      </c>
      <c r="O1610" s="75" t="n">
        <v>0.5</v>
      </c>
      <c r="P1610" s="76" t="n">
        <v>0.0416666666666667</v>
      </c>
      <c r="Q1610" s="77" t="n">
        <v>9.91666666666667</v>
      </c>
      <c r="R1610" s="78" t="n">
        <v>201.549045584045</v>
      </c>
      <c r="S1610" s="39" t="n">
        <v>36.4509544159546</v>
      </c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MG1610" s="0"/>
      <c r="AMH1610" s="0"/>
      <c r="AMI1610" s="0"/>
      <c r="AMJ1610" s="0"/>
    </row>
    <row r="1611" s="4" customFormat="true" ht="37.5" hidden="false" customHeight="true" outlineLevel="0" collapsed="false">
      <c r="A1611" s="23" t="s">
        <v>401</v>
      </c>
      <c r="B1611" s="23" t="n">
        <v>5505</v>
      </c>
      <c r="C1611" s="25" t="n">
        <f aca="false">VLOOKUP(B1611,[1]Planilha8!$X$4:$Y$6629,2,0)</f>
        <v>2039065</v>
      </c>
      <c r="D1611" s="26" t="s">
        <v>442</v>
      </c>
      <c r="E1611" s="26" t="str">
        <f aca="false">VLOOKUP(B1611,[1]Planilha8!$X$4:$Z$6629,3,0)</f>
        <v>CLÍNICA CIRÚRGICA - HALL DOS ELEVADORES</v>
      </c>
      <c r="F1611" s="26" t="str">
        <f aca="false">VLOOKUP(B1611,[1]Planilha8!$X$4:$AD$6629,7,0)</f>
        <v>BOM</v>
      </c>
      <c r="G1611" s="27" t="n">
        <v>41151</v>
      </c>
      <c r="H1611" s="28" t="n">
        <v>238</v>
      </c>
      <c r="I1611" s="29" t="s">
        <v>23</v>
      </c>
      <c r="J1611" s="70" t="s">
        <v>50</v>
      </c>
      <c r="K1611" s="71" t="n">
        <v>21912</v>
      </c>
      <c r="L1611" s="72" t="n">
        <v>2012000657</v>
      </c>
      <c r="M1611" s="73" t="n">
        <v>43465</v>
      </c>
      <c r="N1611" s="74" t="n">
        <v>191.632378917379</v>
      </c>
      <c r="O1611" s="75" t="n">
        <v>0.5</v>
      </c>
      <c r="P1611" s="76" t="n">
        <v>0.0416666666666667</v>
      </c>
      <c r="Q1611" s="77" t="n">
        <v>9.91666666666667</v>
      </c>
      <c r="R1611" s="78" t="n">
        <v>201.549045584045</v>
      </c>
      <c r="S1611" s="39" t="n">
        <v>36.4509544159546</v>
      </c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MG1611" s="0"/>
      <c r="AMH1611" s="0"/>
      <c r="AMI1611" s="0"/>
      <c r="AMJ1611" s="0"/>
    </row>
    <row r="1612" s="4" customFormat="true" ht="37.5" hidden="false" customHeight="true" outlineLevel="0" collapsed="false">
      <c r="A1612" s="23" t="s">
        <v>401</v>
      </c>
      <c r="B1612" s="23" t="n">
        <v>5506</v>
      </c>
      <c r="C1612" s="25" t="n">
        <f aca="false">VLOOKUP(B1612,[1]Planilha8!$X$4:$Y$6629,2,0)</f>
        <v>2039066</v>
      </c>
      <c r="D1612" s="26" t="s">
        <v>442</v>
      </c>
      <c r="E1612" s="26" t="str">
        <f aca="false">VLOOKUP(B1612,[1]Planilha8!$X$4:$Z$6629,3,0)</f>
        <v>CLÍNICA CIRÚRGICA - CORREDOR ALA 3</v>
      </c>
      <c r="F1612" s="26" t="str">
        <f aca="false">VLOOKUP(B1612,[1]Planilha8!$X$4:$AD$6629,7,0)</f>
        <v>BOM</v>
      </c>
      <c r="G1612" s="27" t="n">
        <v>41151</v>
      </c>
      <c r="H1612" s="28" t="n">
        <v>238</v>
      </c>
      <c r="I1612" s="29" t="s">
        <v>23</v>
      </c>
      <c r="J1612" s="70" t="s">
        <v>50</v>
      </c>
      <c r="K1612" s="71" t="n">
        <v>21912</v>
      </c>
      <c r="L1612" s="72" t="n">
        <v>2012000657</v>
      </c>
      <c r="M1612" s="73" t="n">
        <v>43465</v>
      </c>
      <c r="N1612" s="74" t="n">
        <v>191.632378917379</v>
      </c>
      <c r="O1612" s="75" t="n">
        <v>0.5</v>
      </c>
      <c r="P1612" s="76" t="n">
        <v>0.0416666666666667</v>
      </c>
      <c r="Q1612" s="77" t="n">
        <v>9.91666666666667</v>
      </c>
      <c r="R1612" s="78" t="n">
        <v>201.549045584045</v>
      </c>
      <c r="S1612" s="39" t="n">
        <v>36.4509544159546</v>
      </c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MG1612" s="0"/>
      <c r="AMH1612" s="0"/>
      <c r="AMI1612" s="0"/>
      <c r="AMJ1612" s="0"/>
    </row>
    <row r="1613" s="4" customFormat="true" ht="37.5" hidden="false" customHeight="true" outlineLevel="0" collapsed="false">
      <c r="A1613" s="23" t="s">
        <v>401</v>
      </c>
      <c r="B1613" s="23" t="n">
        <v>5507</v>
      </c>
      <c r="C1613" s="25" t="n">
        <f aca="false">VLOOKUP(B1613,[1]Planilha8!$X$4:$Y$6629,2,0)</f>
        <v>2039067</v>
      </c>
      <c r="D1613" s="26" t="s">
        <v>442</v>
      </c>
      <c r="E1613" s="26" t="str">
        <f aca="false">VLOOKUP(B1613,[1]Planilha8!$X$4:$Z$6629,3,0)</f>
        <v>CLÍNICA CIRÚRGICA - CORREDOR ALA 2</v>
      </c>
      <c r="F1613" s="26" t="str">
        <f aca="false">VLOOKUP(B1613,[1]Planilha8!$X$4:$AD$6629,7,0)</f>
        <v>BOM</v>
      </c>
      <c r="G1613" s="27" t="n">
        <v>41151</v>
      </c>
      <c r="H1613" s="28" t="n">
        <v>238</v>
      </c>
      <c r="I1613" s="29" t="s">
        <v>23</v>
      </c>
      <c r="J1613" s="70" t="s">
        <v>50</v>
      </c>
      <c r="K1613" s="71" t="n">
        <v>21912</v>
      </c>
      <c r="L1613" s="72" t="n">
        <v>2012000657</v>
      </c>
      <c r="M1613" s="73" t="n">
        <v>43465</v>
      </c>
      <c r="N1613" s="74" t="n">
        <v>191.632378917379</v>
      </c>
      <c r="O1613" s="75" t="n">
        <v>0.5</v>
      </c>
      <c r="P1613" s="76" t="n">
        <v>0.0416666666666667</v>
      </c>
      <c r="Q1613" s="77" t="n">
        <v>9.91666666666667</v>
      </c>
      <c r="R1613" s="78" t="n">
        <v>201.549045584045</v>
      </c>
      <c r="S1613" s="39" t="n">
        <v>36.4509544159546</v>
      </c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MG1613" s="0"/>
      <c r="AMH1613" s="0"/>
      <c r="AMI1613" s="0"/>
      <c r="AMJ1613" s="0"/>
    </row>
    <row r="1614" s="4" customFormat="true" ht="37.5" hidden="false" customHeight="true" outlineLevel="0" collapsed="false">
      <c r="A1614" s="23" t="s">
        <v>401</v>
      </c>
      <c r="B1614" s="23" t="n">
        <v>5508</v>
      </c>
      <c r="C1614" s="25" t="n">
        <f aca="false">VLOOKUP(B1614,[1]Planilha8!$X$4:$Y$6629,2,0)</f>
        <v>2039068</v>
      </c>
      <c r="D1614" s="26" t="s">
        <v>442</v>
      </c>
      <c r="E1614" s="26" t="str">
        <f aca="false">VLOOKUP(B1614,[1]Planilha8!$X$4:$Z$6629,3,0)</f>
        <v>CLÍNICA CIRÚRGICA CORREDOR ALA 2</v>
      </c>
      <c r="F1614" s="26" t="str">
        <f aca="false">VLOOKUP(B1614,[1]Planilha8!$X$4:$AD$6629,7,0)</f>
        <v>BOM</v>
      </c>
      <c r="G1614" s="27" t="n">
        <v>41151</v>
      </c>
      <c r="H1614" s="28" t="n">
        <v>238</v>
      </c>
      <c r="I1614" s="29" t="s">
        <v>23</v>
      </c>
      <c r="J1614" s="70" t="s">
        <v>50</v>
      </c>
      <c r="K1614" s="71" t="n">
        <v>21912</v>
      </c>
      <c r="L1614" s="72" t="n">
        <v>2012000657</v>
      </c>
      <c r="M1614" s="73" t="n">
        <v>43465</v>
      </c>
      <c r="N1614" s="74" t="n">
        <v>191.632378917379</v>
      </c>
      <c r="O1614" s="75" t="n">
        <v>0.5</v>
      </c>
      <c r="P1614" s="76" t="n">
        <v>0.0416666666666667</v>
      </c>
      <c r="Q1614" s="77" t="n">
        <v>9.91666666666667</v>
      </c>
      <c r="R1614" s="78" t="n">
        <v>201.549045584045</v>
      </c>
      <c r="S1614" s="39" t="n">
        <v>36.4509544159546</v>
      </c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MG1614" s="0"/>
      <c r="AMH1614" s="0"/>
      <c r="AMI1614" s="0"/>
      <c r="AMJ1614" s="0"/>
    </row>
    <row r="1615" s="4" customFormat="true" ht="37.5" hidden="false" customHeight="true" outlineLevel="0" collapsed="false">
      <c r="A1615" s="23" t="s">
        <v>401</v>
      </c>
      <c r="B1615" s="23" t="n">
        <v>5509</v>
      </c>
      <c r="C1615" s="25" t="n">
        <f aca="false">VLOOKUP(B1615,[1]Planilha8!$X$4:$Y$6629,2,0)</f>
        <v>2039069</v>
      </c>
      <c r="D1615" s="26" t="s">
        <v>442</v>
      </c>
      <c r="E1615" s="26" t="str">
        <f aca="false">VLOOKUP(B1615,[1]Planilha8!$X$4:$Z$6629,3,0)</f>
        <v>CLÍNICA CIRÚRGICA SALA ADMINISTRAÇÃO</v>
      </c>
      <c r="F1615" s="26" t="str">
        <f aca="false">VLOOKUP(B1615,[1]Planilha8!$X$4:$AD$6629,7,0)</f>
        <v>BOM</v>
      </c>
      <c r="G1615" s="27" t="n">
        <v>41151</v>
      </c>
      <c r="H1615" s="28" t="n">
        <v>238</v>
      </c>
      <c r="I1615" s="29" t="s">
        <v>23</v>
      </c>
      <c r="J1615" s="70" t="s">
        <v>50</v>
      </c>
      <c r="K1615" s="71" t="n">
        <v>21912</v>
      </c>
      <c r="L1615" s="72" t="n">
        <v>2012000657</v>
      </c>
      <c r="M1615" s="73" t="n">
        <v>43465</v>
      </c>
      <c r="N1615" s="74" t="n">
        <v>191.632378917379</v>
      </c>
      <c r="O1615" s="75" t="n">
        <v>0.5</v>
      </c>
      <c r="P1615" s="76" t="n">
        <v>0.0416666666666667</v>
      </c>
      <c r="Q1615" s="77" t="n">
        <v>9.91666666666667</v>
      </c>
      <c r="R1615" s="78" t="n">
        <v>201.549045584045</v>
      </c>
      <c r="S1615" s="39" t="n">
        <v>36.4509544159546</v>
      </c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MG1615" s="0"/>
      <c r="AMH1615" s="0"/>
      <c r="AMI1615" s="0"/>
      <c r="AMJ1615" s="0"/>
    </row>
    <row r="1616" s="4" customFormat="true" ht="37.5" hidden="false" customHeight="true" outlineLevel="0" collapsed="false">
      <c r="A1616" s="23" t="s">
        <v>401</v>
      </c>
      <c r="B1616" s="23" t="n">
        <v>5510</v>
      </c>
      <c r="C1616" s="25" t="n">
        <f aca="false">VLOOKUP(B1616,[1]Planilha8!$X$4:$Y$6629,2,0)</f>
        <v>2039070</v>
      </c>
      <c r="D1616" s="26" t="s">
        <v>442</v>
      </c>
      <c r="E1616" s="26" t="str">
        <f aca="false">VLOOKUP(B1616,[1]Planilha8!$X$4:$Z$6629,3,0)</f>
        <v>ATENDIMENTO INTERNAÇÃO 1º ANDAR</v>
      </c>
      <c r="F1616" s="26" t="str">
        <f aca="false">VLOOKUP(B1616,[1]Planilha8!$X$4:$AD$6629,7,0)</f>
        <v>BOM</v>
      </c>
      <c r="G1616" s="27" t="n">
        <v>41151</v>
      </c>
      <c r="H1616" s="28" t="n">
        <v>238</v>
      </c>
      <c r="I1616" s="29" t="s">
        <v>23</v>
      </c>
      <c r="J1616" s="70" t="s">
        <v>50</v>
      </c>
      <c r="K1616" s="71" t="n">
        <v>21912</v>
      </c>
      <c r="L1616" s="72" t="n">
        <v>2012000657</v>
      </c>
      <c r="M1616" s="73" t="n">
        <v>43465</v>
      </c>
      <c r="N1616" s="74" t="n">
        <v>191.632378917379</v>
      </c>
      <c r="O1616" s="75" t="n">
        <v>0.5</v>
      </c>
      <c r="P1616" s="76" t="n">
        <v>0.0416666666666667</v>
      </c>
      <c r="Q1616" s="77" t="n">
        <v>9.91666666666667</v>
      </c>
      <c r="R1616" s="78" t="n">
        <v>201.549045584045</v>
      </c>
      <c r="S1616" s="39" t="n">
        <v>36.4509544159546</v>
      </c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MG1616" s="0"/>
      <c r="AMH1616" s="0"/>
      <c r="AMI1616" s="0"/>
      <c r="AMJ1616" s="0"/>
    </row>
    <row r="1617" s="4" customFormat="true" ht="37.5" hidden="false" customHeight="true" outlineLevel="0" collapsed="false">
      <c r="A1617" s="23" t="s">
        <v>401</v>
      </c>
      <c r="B1617" s="23" t="n">
        <v>5511</v>
      </c>
      <c r="C1617" s="25" t="n">
        <f aca="false">VLOOKUP(B1617,[1]Planilha8!$X$4:$Y$6629,2,0)</f>
        <v>2039071</v>
      </c>
      <c r="D1617" s="26" t="s">
        <v>442</v>
      </c>
      <c r="E1617" s="26" t="str">
        <f aca="false">VLOOKUP(B1617,[1]Planilha8!$X$4:$Z$6629,3,0)</f>
        <v>SALA DE CONFERÊNCIA MÉDICA 1º PAVIMENTO</v>
      </c>
      <c r="F1617" s="26" t="str">
        <f aca="false">VLOOKUP(B1617,[1]Planilha8!$X$4:$AD$6629,7,0)</f>
        <v>BOM</v>
      </c>
      <c r="G1617" s="27" t="n">
        <v>41151</v>
      </c>
      <c r="H1617" s="28" t="n">
        <v>238</v>
      </c>
      <c r="I1617" s="29" t="s">
        <v>23</v>
      </c>
      <c r="J1617" s="70" t="s">
        <v>50</v>
      </c>
      <c r="K1617" s="71" t="n">
        <v>21912</v>
      </c>
      <c r="L1617" s="72" t="n">
        <v>2012000657</v>
      </c>
      <c r="M1617" s="73" t="n">
        <v>43465</v>
      </c>
      <c r="N1617" s="74" t="n">
        <v>191.632378917379</v>
      </c>
      <c r="O1617" s="75" t="n">
        <v>0.5</v>
      </c>
      <c r="P1617" s="76" t="n">
        <v>0.0416666666666667</v>
      </c>
      <c r="Q1617" s="77" t="n">
        <v>9.91666666666667</v>
      </c>
      <c r="R1617" s="78" t="n">
        <v>201.549045584045</v>
      </c>
      <c r="S1617" s="39" t="n">
        <v>36.4509544159546</v>
      </c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MG1617" s="0"/>
      <c r="AMH1617" s="0"/>
      <c r="AMI1617" s="0"/>
      <c r="AMJ1617" s="0"/>
    </row>
    <row r="1618" s="4" customFormat="true" ht="37.5" hidden="false" customHeight="true" outlineLevel="0" collapsed="false">
      <c r="A1618" s="23" t="s">
        <v>401</v>
      </c>
      <c r="B1618" s="23" t="n">
        <v>5512</v>
      </c>
      <c r="C1618" s="25" t="n">
        <f aca="false">VLOOKUP(B1618,[1]Planilha8!$X$4:$Y$6629,2,0)</f>
        <v>2039072</v>
      </c>
      <c r="D1618" s="26" t="s">
        <v>442</v>
      </c>
      <c r="E1618" s="26" t="str">
        <f aca="false">VLOOKUP(B1618,[1]Planilha8!$X$4:$Z$6629,3,0)</f>
        <v>GUICHÊ DE CONSULTA 1º PAVIMENTO</v>
      </c>
      <c r="F1618" s="26" t="str">
        <f aca="false">VLOOKUP(B1618,[1]Planilha8!$X$4:$AD$6629,7,0)</f>
        <v>BOM</v>
      </c>
      <c r="G1618" s="27" t="n">
        <v>41151</v>
      </c>
      <c r="H1618" s="28" t="n">
        <v>238</v>
      </c>
      <c r="I1618" s="29" t="s">
        <v>23</v>
      </c>
      <c r="J1618" s="70" t="s">
        <v>50</v>
      </c>
      <c r="K1618" s="71" t="n">
        <v>21912</v>
      </c>
      <c r="L1618" s="72" t="n">
        <v>2012000657</v>
      </c>
      <c r="M1618" s="73" t="n">
        <v>43465</v>
      </c>
      <c r="N1618" s="74" t="n">
        <v>191.632378917379</v>
      </c>
      <c r="O1618" s="75" t="n">
        <v>0.5</v>
      </c>
      <c r="P1618" s="76" t="n">
        <v>0.0416666666666667</v>
      </c>
      <c r="Q1618" s="77" t="n">
        <v>9.91666666666667</v>
      </c>
      <c r="R1618" s="78" t="n">
        <v>201.549045584045</v>
      </c>
      <c r="S1618" s="39" t="n">
        <v>36.4509544159546</v>
      </c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MG1618" s="0"/>
      <c r="AMH1618" s="0"/>
      <c r="AMI1618" s="0"/>
      <c r="AMJ1618" s="0"/>
    </row>
    <row r="1619" s="4" customFormat="true" ht="37.5" hidden="false" customHeight="true" outlineLevel="0" collapsed="false">
      <c r="A1619" s="23" t="s">
        <v>401</v>
      </c>
      <c r="B1619" s="23" t="n">
        <v>5513</v>
      </c>
      <c r="C1619" s="25" t="n">
        <f aca="false">VLOOKUP(B1619,[1]Planilha8!$X$4:$Y$6629,2,0)</f>
        <v>2039073</v>
      </c>
      <c r="D1619" s="26" t="s">
        <v>442</v>
      </c>
      <c r="E1619" s="26" t="str">
        <f aca="false">VLOOKUP(B1619,[1]Planilha8!$X$4:$Z$6629,3,0)</f>
        <v>RECEPÇÃO DE EXAMES</v>
      </c>
      <c r="F1619" s="26" t="str">
        <f aca="false">VLOOKUP(B1619,[1]Planilha8!$X$4:$AD$6629,7,0)</f>
        <v>BOM</v>
      </c>
      <c r="G1619" s="27" t="n">
        <v>41151</v>
      </c>
      <c r="H1619" s="28" t="n">
        <v>238</v>
      </c>
      <c r="I1619" s="29" t="s">
        <v>23</v>
      </c>
      <c r="J1619" s="70" t="s">
        <v>50</v>
      </c>
      <c r="K1619" s="71" t="n">
        <v>21912</v>
      </c>
      <c r="L1619" s="72" t="n">
        <v>2012000657</v>
      </c>
      <c r="M1619" s="73" t="n">
        <v>43465</v>
      </c>
      <c r="N1619" s="74" t="n">
        <v>191.632378917379</v>
      </c>
      <c r="O1619" s="75" t="n">
        <v>0.5</v>
      </c>
      <c r="P1619" s="76" t="n">
        <v>0.0416666666666667</v>
      </c>
      <c r="Q1619" s="77" t="n">
        <v>9.91666666666667</v>
      </c>
      <c r="R1619" s="78" t="n">
        <v>201.549045584045</v>
      </c>
      <c r="S1619" s="39" t="n">
        <v>36.4509544159546</v>
      </c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MG1619" s="0"/>
      <c r="AMH1619" s="0"/>
      <c r="AMI1619" s="0"/>
      <c r="AMJ1619" s="0"/>
    </row>
    <row r="1620" s="4" customFormat="true" ht="37.5" hidden="false" customHeight="true" outlineLevel="0" collapsed="false">
      <c r="A1620" s="23" t="s">
        <v>401</v>
      </c>
      <c r="B1620" s="23" t="n">
        <v>5514</v>
      </c>
      <c r="C1620" s="25" t="n">
        <f aca="false">VLOOKUP(B1620,[1]Planilha8!$X$4:$Y$6629,2,0)</f>
        <v>2039074</v>
      </c>
      <c r="D1620" s="26" t="s">
        <v>442</v>
      </c>
      <c r="E1620" s="26" t="str">
        <f aca="false">VLOOKUP(B1620,[1]Planilha8!$X$4:$Z$6629,3,0)</f>
        <v>SALA DE DIAGNÓSTICO</v>
      </c>
      <c r="F1620" s="26" t="str">
        <f aca="false">VLOOKUP(B1620,[1]Planilha8!$X$4:$AD$6629,7,0)</f>
        <v>BOM</v>
      </c>
      <c r="G1620" s="27" t="n">
        <v>41151</v>
      </c>
      <c r="H1620" s="28" t="n">
        <v>238</v>
      </c>
      <c r="I1620" s="29" t="s">
        <v>23</v>
      </c>
      <c r="J1620" s="70" t="s">
        <v>50</v>
      </c>
      <c r="K1620" s="71" t="n">
        <v>21912</v>
      </c>
      <c r="L1620" s="72" t="n">
        <v>2012000657</v>
      </c>
      <c r="M1620" s="73" t="n">
        <v>43465</v>
      </c>
      <c r="N1620" s="74" t="n">
        <v>191.632378917379</v>
      </c>
      <c r="O1620" s="75" t="n">
        <v>0.5</v>
      </c>
      <c r="P1620" s="76" t="n">
        <v>0.0416666666666667</v>
      </c>
      <c r="Q1620" s="77" t="n">
        <v>9.91666666666667</v>
      </c>
      <c r="R1620" s="78" t="n">
        <v>201.549045584045</v>
      </c>
      <c r="S1620" s="39" t="n">
        <v>36.4509544159546</v>
      </c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MG1620" s="0"/>
      <c r="AMH1620" s="0"/>
      <c r="AMI1620" s="0"/>
      <c r="AMJ1620" s="0"/>
    </row>
    <row r="1621" s="4" customFormat="true" ht="37.5" hidden="false" customHeight="true" outlineLevel="0" collapsed="false">
      <c r="A1621" s="23" t="s">
        <v>401</v>
      </c>
      <c r="B1621" s="23" t="n">
        <v>5515</v>
      </c>
      <c r="C1621" s="25" t="n">
        <f aca="false">VLOOKUP(B1621,[1]Planilha8!$X$4:$Y$6629,2,0)</f>
        <v>2039075</v>
      </c>
      <c r="D1621" s="26" t="s">
        <v>442</v>
      </c>
      <c r="E1621" s="26" t="str">
        <f aca="false">VLOOKUP(B1621,[1]Planilha8!$X$4:$Z$6629,3,0)</f>
        <v>CORREDOR DOS CONSULTÓRIOS 1º PAVIMENTO</v>
      </c>
      <c r="F1621" s="26" t="str">
        <f aca="false">VLOOKUP(B1621,[1]Planilha8!$X$4:$AD$6629,7,0)</f>
        <v>BOM</v>
      </c>
      <c r="G1621" s="27" t="n">
        <v>41151</v>
      </c>
      <c r="H1621" s="28" t="n">
        <v>238</v>
      </c>
      <c r="I1621" s="29" t="s">
        <v>23</v>
      </c>
      <c r="J1621" s="70" t="s">
        <v>50</v>
      </c>
      <c r="K1621" s="71" t="n">
        <v>21912</v>
      </c>
      <c r="L1621" s="72" t="n">
        <v>2012000657</v>
      </c>
      <c r="M1621" s="73" t="n">
        <v>43465</v>
      </c>
      <c r="N1621" s="74" t="n">
        <v>191.632378917379</v>
      </c>
      <c r="O1621" s="75" t="n">
        <v>0.5</v>
      </c>
      <c r="P1621" s="76" t="n">
        <v>0.0416666666666667</v>
      </c>
      <c r="Q1621" s="77" t="n">
        <v>9.91666666666667</v>
      </c>
      <c r="R1621" s="78" t="n">
        <v>201.549045584045</v>
      </c>
      <c r="S1621" s="39" t="n">
        <v>36.4509544159546</v>
      </c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MG1621" s="0"/>
      <c r="AMH1621" s="0"/>
      <c r="AMI1621" s="0"/>
      <c r="AMJ1621" s="0"/>
    </row>
    <row r="1622" s="4" customFormat="true" ht="37.5" hidden="false" customHeight="true" outlineLevel="0" collapsed="false">
      <c r="A1622" s="23" t="s">
        <v>401</v>
      </c>
      <c r="B1622" s="23" t="n">
        <v>5516</v>
      </c>
      <c r="C1622" s="25" t="n">
        <f aca="false">VLOOKUP(B1622,[1]Planilha8!$X$4:$Y$6629,2,0)</f>
        <v>2039076</v>
      </c>
      <c r="D1622" s="26" t="s">
        <v>442</v>
      </c>
      <c r="E1622" s="26" t="str">
        <f aca="false">VLOOKUP(B1622,[1]Planilha8!$X$4:$Z$6629,3,0)</f>
        <v>GUICHÊ DE CONSULTA 1º PAVIMENTO</v>
      </c>
      <c r="F1622" s="26" t="str">
        <f aca="false">VLOOKUP(B1622,[1]Planilha8!$X$4:$AD$6629,7,0)</f>
        <v>BOM</v>
      </c>
      <c r="G1622" s="27" t="n">
        <v>41151</v>
      </c>
      <c r="H1622" s="28" t="n">
        <v>238</v>
      </c>
      <c r="I1622" s="29" t="s">
        <v>23</v>
      </c>
      <c r="J1622" s="70" t="s">
        <v>50</v>
      </c>
      <c r="K1622" s="71" t="n">
        <v>21912</v>
      </c>
      <c r="L1622" s="72" t="n">
        <v>2012000657</v>
      </c>
      <c r="M1622" s="73" t="n">
        <v>43465</v>
      </c>
      <c r="N1622" s="74" t="n">
        <v>191.632378917379</v>
      </c>
      <c r="O1622" s="75" t="n">
        <v>0.5</v>
      </c>
      <c r="P1622" s="76" t="n">
        <v>0.0416666666666667</v>
      </c>
      <c r="Q1622" s="77" t="n">
        <v>9.91666666666667</v>
      </c>
      <c r="R1622" s="78" t="n">
        <v>201.549045584045</v>
      </c>
      <c r="S1622" s="39" t="n">
        <v>36.4509544159546</v>
      </c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MG1622" s="0"/>
      <c r="AMH1622" s="0"/>
      <c r="AMI1622" s="0"/>
      <c r="AMJ1622" s="0"/>
    </row>
    <row r="1623" s="4" customFormat="true" ht="37.5" hidden="false" customHeight="true" outlineLevel="0" collapsed="false">
      <c r="A1623" s="23" t="s">
        <v>401</v>
      </c>
      <c r="B1623" s="23" t="n">
        <v>5517</v>
      </c>
      <c r="C1623" s="25" t="n">
        <f aca="false">VLOOKUP(B1623,[1]Planilha8!$X$4:$Y$6629,2,0)</f>
        <v>2039077</v>
      </c>
      <c r="D1623" s="26" t="s">
        <v>442</v>
      </c>
      <c r="E1623" s="26" t="str">
        <f aca="false">VLOOKUP(B1623,[1]Planilha8!$X$4:$Z$6629,3,0)</f>
        <v>HALL DO ELEVADOR 1º PAVIMENTO</v>
      </c>
      <c r="F1623" s="26" t="str">
        <f aca="false">VLOOKUP(B1623,[1]Planilha8!$X$4:$AD$6629,7,0)</f>
        <v>BOM</v>
      </c>
      <c r="G1623" s="27" t="n">
        <v>41151</v>
      </c>
      <c r="H1623" s="28" t="n">
        <v>238</v>
      </c>
      <c r="I1623" s="29" t="s">
        <v>23</v>
      </c>
      <c r="J1623" s="70" t="s">
        <v>50</v>
      </c>
      <c r="K1623" s="71" t="n">
        <v>21912</v>
      </c>
      <c r="L1623" s="72" t="n">
        <v>2012000657</v>
      </c>
      <c r="M1623" s="73" t="n">
        <v>43465</v>
      </c>
      <c r="N1623" s="74" t="n">
        <v>191.632378917379</v>
      </c>
      <c r="O1623" s="75" t="n">
        <v>0.5</v>
      </c>
      <c r="P1623" s="76" t="n">
        <v>0.0416666666666667</v>
      </c>
      <c r="Q1623" s="77" t="n">
        <v>9.91666666666667</v>
      </c>
      <c r="R1623" s="78" t="n">
        <v>201.549045584045</v>
      </c>
      <c r="S1623" s="39" t="n">
        <v>36.4509544159546</v>
      </c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MG1623" s="0"/>
      <c r="AMH1623" s="0"/>
      <c r="AMI1623" s="0"/>
      <c r="AMJ1623" s="0"/>
    </row>
    <row r="1624" s="4" customFormat="true" ht="37.5" hidden="false" customHeight="true" outlineLevel="0" collapsed="false">
      <c r="A1624" s="23" t="s">
        <v>401</v>
      </c>
      <c r="B1624" s="23" t="n">
        <v>5518</v>
      </c>
      <c r="C1624" s="25" t="n">
        <f aca="false">VLOOKUP(B1624,[1]Planilha8!$X$4:$Y$6629,2,0)</f>
        <v>2039078</v>
      </c>
      <c r="D1624" s="26" t="s">
        <v>442</v>
      </c>
      <c r="E1624" s="26" t="str">
        <f aca="false">VLOOKUP(B1624,[1]Planilha8!$X$4:$Z$6629,3,0)</f>
        <v>RECEPÇÃO 1º ANDAR</v>
      </c>
      <c r="F1624" s="26" t="str">
        <f aca="false">VLOOKUP(B1624,[1]Planilha8!$X$4:$AD$6629,7,0)</f>
        <v>BOM</v>
      </c>
      <c r="G1624" s="27" t="n">
        <v>41151</v>
      </c>
      <c r="H1624" s="28" t="n">
        <v>238</v>
      </c>
      <c r="I1624" s="29" t="s">
        <v>23</v>
      </c>
      <c r="J1624" s="70" t="s">
        <v>50</v>
      </c>
      <c r="K1624" s="71" t="n">
        <v>21912</v>
      </c>
      <c r="L1624" s="72" t="n">
        <v>2012000657</v>
      </c>
      <c r="M1624" s="73" t="n">
        <v>43465</v>
      </c>
      <c r="N1624" s="74" t="n">
        <v>191.632378917379</v>
      </c>
      <c r="O1624" s="75" t="n">
        <v>0.5</v>
      </c>
      <c r="P1624" s="76" t="n">
        <v>0.0416666666666667</v>
      </c>
      <c r="Q1624" s="77" t="n">
        <v>9.91666666666667</v>
      </c>
      <c r="R1624" s="78" t="n">
        <v>201.549045584045</v>
      </c>
      <c r="S1624" s="39" t="n">
        <v>36.4509544159546</v>
      </c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MG1624" s="0"/>
      <c r="AMH1624" s="0"/>
      <c r="AMI1624" s="0"/>
      <c r="AMJ1624" s="0"/>
    </row>
    <row r="1625" s="4" customFormat="true" ht="37.5" hidden="false" customHeight="true" outlineLevel="0" collapsed="false">
      <c r="A1625" s="23" t="s">
        <v>401</v>
      </c>
      <c r="B1625" s="23" t="n">
        <v>5519</v>
      </c>
      <c r="C1625" s="25" t="n">
        <f aca="false">VLOOKUP(B1625,[1]Planilha8!$X$4:$Y$6629,2,0)</f>
        <v>2039079</v>
      </c>
      <c r="D1625" s="26" t="s">
        <v>442</v>
      </c>
      <c r="E1625" s="26" t="str">
        <f aca="false">VLOOKUP(B1625,[1]Planilha8!$X$4:$Z$6629,3,0)</f>
        <v>CORREDOR DA SALA DE CONVENIÊNCIA 5º ANDAR</v>
      </c>
      <c r="F1625" s="26" t="str">
        <f aca="false">VLOOKUP(B1625,[1]Planilha8!$X$4:$AD$6629,7,0)</f>
        <v>BOM</v>
      </c>
      <c r="G1625" s="27" t="n">
        <v>41151</v>
      </c>
      <c r="H1625" s="28" t="n">
        <v>238</v>
      </c>
      <c r="I1625" s="29" t="s">
        <v>23</v>
      </c>
      <c r="J1625" s="70" t="s">
        <v>50</v>
      </c>
      <c r="K1625" s="71" t="n">
        <v>21912</v>
      </c>
      <c r="L1625" s="72" t="n">
        <v>2012000657</v>
      </c>
      <c r="M1625" s="73" t="n">
        <v>43465</v>
      </c>
      <c r="N1625" s="74" t="n">
        <v>191.632378917379</v>
      </c>
      <c r="O1625" s="75" t="n">
        <v>0.5</v>
      </c>
      <c r="P1625" s="76" t="n">
        <v>0.0416666666666667</v>
      </c>
      <c r="Q1625" s="77" t="n">
        <v>9.91666666666667</v>
      </c>
      <c r="R1625" s="78" t="n">
        <v>201.549045584045</v>
      </c>
      <c r="S1625" s="39" t="n">
        <v>36.4509544159546</v>
      </c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MG1625" s="0"/>
      <c r="AMH1625" s="0"/>
      <c r="AMI1625" s="0"/>
      <c r="AMJ1625" s="0"/>
    </row>
    <row r="1626" s="4" customFormat="true" ht="37.5" hidden="false" customHeight="true" outlineLevel="0" collapsed="false">
      <c r="A1626" s="23" t="s">
        <v>401</v>
      </c>
      <c r="B1626" s="23" t="n">
        <v>5520</v>
      </c>
      <c r="C1626" s="25" t="n">
        <f aca="false">VLOOKUP(B1626,[1]Planilha8!$X$4:$Y$6629,2,0)</f>
        <v>2039080</v>
      </c>
      <c r="D1626" s="26" t="s">
        <v>442</v>
      </c>
      <c r="E1626" s="26" t="str">
        <f aca="false">VLOOKUP(B1626,[1]Planilha8!$X$4:$Z$6629,3,0)</f>
        <v>RAMPA 5º ANDAR</v>
      </c>
      <c r="F1626" s="26" t="str">
        <f aca="false">VLOOKUP(B1626,[1]Planilha8!$X$4:$AD$6629,7,0)</f>
        <v>BOM</v>
      </c>
      <c r="G1626" s="27" t="n">
        <v>41151</v>
      </c>
      <c r="H1626" s="28" t="n">
        <v>238</v>
      </c>
      <c r="I1626" s="29" t="s">
        <v>23</v>
      </c>
      <c r="J1626" s="70" t="s">
        <v>50</v>
      </c>
      <c r="K1626" s="71" t="n">
        <v>21912</v>
      </c>
      <c r="L1626" s="72" t="n">
        <v>2012000657</v>
      </c>
      <c r="M1626" s="73" t="n">
        <v>43465</v>
      </c>
      <c r="N1626" s="74" t="n">
        <v>191.632378917379</v>
      </c>
      <c r="O1626" s="75" t="n">
        <v>0.5</v>
      </c>
      <c r="P1626" s="76" t="n">
        <v>0.0416666666666667</v>
      </c>
      <c r="Q1626" s="77" t="n">
        <v>9.91666666666667</v>
      </c>
      <c r="R1626" s="78" t="n">
        <v>201.549045584045</v>
      </c>
      <c r="S1626" s="39" t="n">
        <v>36.4509544159546</v>
      </c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MG1626" s="0"/>
      <c r="AMH1626" s="0"/>
      <c r="AMI1626" s="0"/>
      <c r="AMJ1626" s="0"/>
    </row>
    <row r="1627" s="4" customFormat="true" ht="37.5" hidden="false" customHeight="true" outlineLevel="0" collapsed="false">
      <c r="A1627" s="23" t="s">
        <v>401</v>
      </c>
      <c r="B1627" s="23" t="n">
        <v>5521</v>
      </c>
      <c r="C1627" s="25" t="n">
        <f aca="false">VLOOKUP(B1627,[1]Planilha8!$X$4:$Y$6629,2,0)</f>
        <v>2039081</v>
      </c>
      <c r="D1627" s="26" t="s">
        <v>442</v>
      </c>
      <c r="E1627" s="26" t="str">
        <f aca="false">VLOOKUP(B1627,[1]Planilha8!$X$4:$Z$6629,3,0)</f>
        <v>AUDITÓRIO 2</v>
      </c>
      <c r="F1627" s="26" t="str">
        <f aca="false">VLOOKUP(B1627,[1]Planilha8!$X$4:$AD$6629,7,0)</f>
        <v>BOM</v>
      </c>
      <c r="G1627" s="27" t="n">
        <v>41151</v>
      </c>
      <c r="H1627" s="28" t="n">
        <v>238</v>
      </c>
      <c r="I1627" s="29" t="s">
        <v>23</v>
      </c>
      <c r="J1627" s="70" t="s">
        <v>50</v>
      </c>
      <c r="K1627" s="71" t="n">
        <v>21912</v>
      </c>
      <c r="L1627" s="72" t="n">
        <v>2012000657</v>
      </c>
      <c r="M1627" s="73" t="n">
        <v>43465</v>
      </c>
      <c r="N1627" s="74" t="n">
        <v>191.632378917379</v>
      </c>
      <c r="O1627" s="75" t="n">
        <v>0.5</v>
      </c>
      <c r="P1627" s="76" t="n">
        <v>0.0416666666666667</v>
      </c>
      <c r="Q1627" s="77" t="n">
        <v>9.91666666666667</v>
      </c>
      <c r="R1627" s="78" t="n">
        <v>201.549045584045</v>
      </c>
      <c r="S1627" s="39" t="n">
        <v>36.4509544159546</v>
      </c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MG1627" s="0"/>
      <c r="AMH1627" s="0"/>
      <c r="AMI1627" s="0"/>
      <c r="AMJ1627" s="0"/>
    </row>
    <row r="1628" s="4" customFormat="true" ht="37.5" hidden="false" customHeight="true" outlineLevel="0" collapsed="false">
      <c r="A1628" s="23" t="s">
        <v>401</v>
      </c>
      <c r="B1628" s="23" t="n">
        <v>5522</v>
      </c>
      <c r="C1628" s="25" t="n">
        <f aca="false">VLOOKUP(B1628,[1]Planilha8!$X$4:$Y$6629,2,0)</f>
        <v>2039082</v>
      </c>
      <c r="D1628" s="26" t="s">
        <v>442</v>
      </c>
      <c r="E1628" s="26" t="str">
        <f aca="false">VLOOKUP(B1628,[1]Planilha8!$X$4:$Z$6629,3,0)</f>
        <v>AUDITÓRIO 2</v>
      </c>
      <c r="F1628" s="26" t="str">
        <f aca="false">VLOOKUP(B1628,[1]Planilha8!$X$4:$AD$6629,7,0)</f>
        <v>BOM</v>
      </c>
      <c r="G1628" s="27" t="n">
        <v>41151</v>
      </c>
      <c r="H1628" s="28" t="n">
        <v>238</v>
      </c>
      <c r="I1628" s="29" t="s">
        <v>23</v>
      </c>
      <c r="J1628" s="70" t="s">
        <v>50</v>
      </c>
      <c r="K1628" s="71" t="n">
        <v>21912</v>
      </c>
      <c r="L1628" s="72" t="n">
        <v>2012000657</v>
      </c>
      <c r="M1628" s="73" t="n">
        <v>43465</v>
      </c>
      <c r="N1628" s="74" t="n">
        <v>191.632378917379</v>
      </c>
      <c r="O1628" s="75" t="n">
        <v>0.5</v>
      </c>
      <c r="P1628" s="76" t="n">
        <v>0.0416666666666667</v>
      </c>
      <c r="Q1628" s="77" t="n">
        <v>9.91666666666667</v>
      </c>
      <c r="R1628" s="78" t="n">
        <v>201.549045584045</v>
      </c>
      <c r="S1628" s="39" t="n">
        <v>36.4509544159546</v>
      </c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MG1628" s="0"/>
      <c r="AMH1628" s="0"/>
      <c r="AMI1628" s="0"/>
      <c r="AMJ1628" s="0"/>
    </row>
    <row r="1629" s="4" customFormat="true" ht="37.5" hidden="false" customHeight="true" outlineLevel="0" collapsed="false">
      <c r="A1629" s="23" t="s">
        <v>401</v>
      </c>
      <c r="B1629" s="23" t="n">
        <v>5523</v>
      </c>
      <c r="C1629" s="25" t="n">
        <f aca="false">VLOOKUP(B1629,[1]Planilha8!$X$4:$Y$6629,2,0)</f>
        <v>2039083</v>
      </c>
      <c r="D1629" s="26" t="s">
        <v>442</v>
      </c>
      <c r="E1629" s="26" t="str">
        <f aca="false">VLOOKUP(B1629,[1]Planilha8!$X$4:$Z$6629,3,0)</f>
        <v>AUDITÓRIO 2</v>
      </c>
      <c r="F1629" s="26" t="str">
        <f aca="false">VLOOKUP(B1629,[1]Planilha8!$X$4:$AD$6629,7,0)</f>
        <v>BOM</v>
      </c>
      <c r="G1629" s="27" t="n">
        <v>41151</v>
      </c>
      <c r="H1629" s="28" t="n">
        <v>238</v>
      </c>
      <c r="I1629" s="29" t="s">
        <v>23</v>
      </c>
      <c r="J1629" s="70" t="s">
        <v>50</v>
      </c>
      <c r="K1629" s="71" t="n">
        <v>21912</v>
      </c>
      <c r="L1629" s="72" t="n">
        <v>2012000657</v>
      </c>
      <c r="M1629" s="73" t="n">
        <v>43465</v>
      </c>
      <c r="N1629" s="74" t="n">
        <v>191.632378917379</v>
      </c>
      <c r="O1629" s="75" t="n">
        <v>0.5</v>
      </c>
      <c r="P1629" s="76" t="n">
        <v>0.0416666666666667</v>
      </c>
      <c r="Q1629" s="77" t="n">
        <v>9.91666666666667</v>
      </c>
      <c r="R1629" s="78" t="n">
        <v>201.549045584045</v>
      </c>
      <c r="S1629" s="39" t="n">
        <v>36.4509544159546</v>
      </c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MG1629" s="0"/>
      <c r="AMH1629" s="0"/>
      <c r="AMI1629" s="0"/>
      <c r="AMJ1629" s="0"/>
    </row>
    <row r="1630" s="4" customFormat="true" ht="37.5" hidden="false" customHeight="true" outlineLevel="0" collapsed="false">
      <c r="A1630" s="23" t="s">
        <v>401</v>
      </c>
      <c r="B1630" s="23" t="n">
        <v>5524</v>
      </c>
      <c r="C1630" s="25" t="n">
        <f aca="false">VLOOKUP(B1630,[1]Planilha8!$X$4:$Y$6629,2,0)</f>
        <v>2039084</v>
      </c>
      <c r="D1630" s="26" t="s">
        <v>442</v>
      </c>
      <c r="E1630" s="26" t="str">
        <f aca="false">VLOOKUP(B1630,[1]Planilha8!$X$4:$Z$6629,3,0)</f>
        <v>CLÍNICA CIRÚRGICA - COORDENADOR DE ENFERMAGEM</v>
      </c>
      <c r="F1630" s="26" t="str">
        <f aca="false">VLOOKUP(B1630,[1]Planilha8!$X$4:$AD$6629,7,0)</f>
        <v>BOM</v>
      </c>
      <c r="G1630" s="27" t="n">
        <v>41151</v>
      </c>
      <c r="H1630" s="28" t="n">
        <v>238</v>
      </c>
      <c r="I1630" s="29" t="s">
        <v>23</v>
      </c>
      <c r="J1630" s="70" t="s">
        <v>50</v>
      </c>
      <c r="K1630" s="71" t="n">
        <v>21912</v>
      </c>
      <c r="L1630" s="72" t="n">
        <v>2012000657</v>
      </c>
      <c r="M1630" s="73" t="n">
        <v>43465</v>
      </c>
      <c r="N1630" s="74" t="n">
        <v>191.632378917379</v>
      </c>
      <c r="O1630" s="75" t="n">
        <v>0.5</v>
      </c>
      <c r="P1630" s="76" t="n">
        <v>0.0416666666666667</v>
      </c>
      <c r="Q1630" s="77" t="n">
        <v>9.91666666666667</v>
      </c>
      <c r="R1630" s="78" t="n">
        <v>201.549045584045</v>
      </c>
      <c r="S1630" s="39" t="n">
        <v>36.4509544159546</v>
      </c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MG1630" s="0"/>
      <c r="AMH1630" s="0"/>
      <c r="AMI1630" s="0"/>
      <c r="AMJ1630" s="0"/>
    </row>
    <row r="1631" s="4" customFormat="true" ht="37.5" hidden="false" customHeight="true" outlineLevel="0" collapsed="false">
      <c r="A1631" s="23" t="s">
        <v>401</v>
      </c>
      <c r="B1631" s="23" t="n">
        <v>5525</v>
      </c>
      <c r="C1631" s="25" t="n">
        <f aca="false">VLOOKUP(B1631,[1]Planilha8!$X$4:$Y$6629,2,0)</f>
        <v>2039085</v>
      </c>
      <c r="D1631" s="26" t="s">
        <v>442</v>
      </c>
      <c r="E1631" s="26" t="str">
        <f aca="false">VLOOKUP(B1631,[1]Planilha8!$X$4:$Z$6629,3,0)</f>
        <v>SALA DE CONVENIENCIA</v>
      </c>
      <c r="F1631" s="26" t="str">
        <f aca="false">VLOOKUP(B1631,[1]Planilha8!$X$4:$AD$6629,7,0)</f>
        <v>BOM</v>
      </c>
      <c r="G1631" s="27" t="n">
        <v>41151</v>
      </c>
      <c r="H1631" s="28" t="n">
        <v>238</v>
      </c>
      <c r="I1631" s="29" t="s">
        <v>23</v>
      </c>
      <c r="J1631" s="70" t="s">
        <v>50</v>
      </c>
      <c r="K1631" s="71" t="n">
        <v>21912</v>
      </c>
      <c r="L1631" s="72" t="n">
        <v>2012000657</v>
      </c>
      <c r="M1631" s="73" t="n">
        <v>43465</v>
      </c>
      <c r="N1631" s="74" t="n">
        <v>191.632378917379</v>
      </c>
      <c r="O1631" s="75" t="n">
        <v>0.5</v>
      </c>
      <c r="P1631" s="76" t="n">
        <v>0.0416666666666667</v>
      </c>
      <c r="Q1631" s="77" t="n">
        <v>9.91666666666667</v>
      </c>
      <c r="R1631" s="78" t="n">
        <v>201.549045584045</v>
      </c>
      <c r="S1631" s="39" t="n">
        <v>36.4509544159546</v>
      </c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MG1631" s="0"/>
      <c r="AMH1631" s="0"/>
      <c r="AMI1631" s="0"/>
      <c r="AMJ1631" s="0"/>
    </row>
    <row r="1632" s="4" customFormat="true" ht="37.5" hidden="false" customHeight="true" outlineLevel="0" collapsed="false">
      <c r="A1632" s="23" t="s">
        <v>401</v>
      </c>
      <c r="B1632" s="23" t="n">
        <v>5526</v>
      </c>
      <c r="C1632" s="25" t="n">
        <f aca="false">VLOOKUP(B1632,[1]Planilha8!$X$4:$Y$6629,2,0)</f>
        <v>2039086</v>
      </c>
      <c r="D1632" s="26" t="s">
        <v>442</v>
      </c>
      <c r="E1632" s="26" t="str">
        <f aca="false">VLOOKUP(B1632,[1]Planilha8!$X$4:$Z$6629,3,0)</f>
        <v>CLÍNICA CIRÚRGICA CORREDOR ALA 1</v>
      </c>
      <c r="F1632" s="26" t="str">
        <f aca="false">VLOOKUP(B1632,[1]Planilha8!$X$4:$AD$6629,7,0)</f>
        <v>BOM</v>
      </c>
      <c r="G1632" s="27" t="n">
        <v>41151</v>
      </c>
      <c r="H1632" s="28" t="n">
        <v>238</v>
      </c>
      <c r="I1632" s="29" t="s">
        <v>23</v>
      </c>
      <c r="J1632" s="70" t="s">
        <v>50</v>
      </c>
      <c r="K1632" s="71" t="n">
        <v>21912</v>
      </c>
      <c r="L1632" s="72" t="n">
        <v>2012000657</v>
      </c>
      <c r="M1632" s="73" t="n">
        <v>43465</v>
      </c>
      <c r="N1632" s="74" t="n">
        <v>191.632378917379</v>
      </c>
      <c r="O1632" s="75" t="n">
        <v>0.5</v>
      </c>
      <c r="P1632" s="76" t="n">
        <v>0.0416666666666667</v>
      </c>
      <c r="Q1632" s="77" t="n">
        <v>9.91666666666667</v>
      </c>
      <c r="R1632" s="78" t="n">
        <v>201.549045584045</v>
      </c>
      <c r="S1632" s="39" t="n">
        <v>36.4509544159546</v>
      </c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MG1632" s="0"/>
      <c r="AMH1632" s="0"/>
      <c r="AMI1632" s="0"/>
      <c r="AMJ1632" s="0"/>
    </row>
    <row r="1633" s="4" customFormat="true" ht="37.5" hidden="false" customHeight="true" outlineLevel="0" collapsed="false">
      <c r="A1633" s="23" t="s">
        <v>401</v>
      </c>
      <c r="B1633" s="23" t="n">
        <v>5527</v>
      </c>
      <c r="C1633" s="25" t="n">
        <f aca="false">VLOOKUP(B1633,[1]Planilha8!$X$4:$Y$6629,2,0)</f>
        <v>2039087</v>
      </c>
      <c r="D1633" s="26" t="s">
        <v>442</v>
      </c>
      <c r="E1633" s="26" t="str">
        <f aca="false">VLOOKUP(B1633,[1]Planilha8!$X$4:$Z$6629,3,0)</f>
        <v>CLÍNICA MÉDICA – ALA 1</v>
      </c>
      <c r="F1633" s="26" t="str">
        <f aca="false">VLOOKUP(B1633,[1]Planilha8!$X$4:$AD$6629,7,0)</f>
        <v>BOM</v>
      </c>
      <c r="G1633" s="27" t="n">
        <v>41151</v>
      </c>
      <c r="H1633" s="28" t="n">
        <v>238</v>
      </c>
      <c r="I1633" s="29" t="s">
        <v>23</v>
      </c>
      <c r="J1633" s="70" t="s">
        <v>50</v>
      </c>
      <c r="K1633" s="71" t="n">
        <v>21912</v>
      </c>
      <c r="L1633" s="72" t="n">
        <v>2012000657</v>
      </c>
      <c r="M1633" s="73" t="n">
        <v>43465</v>
      </c>
      <c r="N1633" s="74" t="n">
        <v>191.632378917379</v>
      </c>
      <c r="O1633" s="75" t="n">
        <v>0.5</v>
      </c>
      <c r="P1633" s="76" t="n">
        <v>0.0416666666666667</v>
      </c>
      <c r="Q1633" s="77" t="n">
        <v>9.91666666666667</v>
      </c>
      <c r="R1633" s="78" t="n">
        <v>201.549045584045</v>
      </c>
      <c r="S1633" s="39" t="n">
        <v>36.4509544159546</v>
      </c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MG1633" s="0"/>
      <c r="AMH1633" s="0"/>
      <c r="AMI1633" s="0"/>
      <c r="AMJ1633" s="0"/>
    </row>
    <row r="1634" s="4" customFormat="true" ht="37.5" hidden="false" customHeight="true" outlineLevel="0" collapsed="false">
      <c r="A1634" s="23" t="s">
        <v>401</v>
      </c>
      <c r="B1634" s="23" t="n">
        <v>5528</v>
      </c>
      <c r="C1634" s="25" t="n">
        <f aca="false">VLOOKUP(B1634,[1]Planilha8!$X$4:$Y$6629,2,0)</f>
        <v>2039088</v>
      </c>
      <c r="D1634" s="26" t="s">
        <v>442</v>
      </c>
      <c r="E1634" s="26" t="str">
        <f aca="false">VLOOKUP(B1634,[1]Planilha8!$X$4:$Z$6629,3,0)</f>
        <v>HALL DO ELEVADOR 3º ANDAR</v>
      </c>
      <c r="F1634" s="26" t="str">
        <f aca="false">VLOOKUP(B1634,[1]Planilha8!$X$4:$AD$6629,7,0)</f>
        <v>BOM</v>
      </c>
      <c r="G1634" s="27" t="n">
        <v>41151</v>
      </c>
      <c r="H1634" s="28" t="n">
        <v>238</v>
      </c>
      <c r="I1634" s="29" t="s">
        <v>23</v>
      </c>
      <c r="J1634" s="70" t="s">
        <v>50</v>
      </c>
      <c r="K1634" s="71" t="n">
        <v>21912</v>
      </c>
      <c r="L1634" s="72" t="n">
        <v>2012000657</v>
      </c>
      <c r="M1634" s="73" t="n">
        <v>43465</v>
      </c>
      <c r="N1634" s="74" t="n">
        <v>191.632378917379</v>
      </c>
      <c r="O1634" s="75" t="n">
        <v>0.5</v>
      </c>
      <c r="P1634" s="76" t="n">
        <v>0.0416666666666667</v>
      </c>
      <c r="Q1634" s="77" t="n">
        <v>9.91666666666667</v>
      </c>
      <c r="R1634" s="78" t="n">
        <v>201.549045584045</v>
      </c>
      <c r="S1634" s="39" t="n">
        <v>36.4509544159546</v>
      </c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MG1634" s="0"/>
      <c r="AMH1634" s="0"/>
      <c r="AMI1634" s="0"/>
      <c r="AMJ1634" s="0"/>
    </row>
    <row r="1635" s="4" customFormat="true" ht="37.5" hidden="false" customHeight="true" outlineLevel="0" collapsed="false">
      <c r="A1635" s="23" t="s">
        <v>401</v>
      </c>
      <c r="B1635" s="23" t="n">
        <v>5529</v>
      </c>
      <c r="C1635" s="25" t="n">
        <f aca="false">VLOOKUP(B1635,[1]Planilha8!$X$4:$Y$6629,2,0)</f>
        <v>2039089</v>
      </c>
      <c r="D1635" s="26" t="s">
        <v>442</v>
      </c>
      <c r="E1635" s="26" t="str">
        <f aca="false">VLOOKUP(B1635,[1]Planilha8!$X$4:$Z$6629,3,0)</f>
        <v>CLÍNICA MÉDICA CORREDOR – ALA 1</v>
      </c>
      <c r="F1635" s="26" t="str">
        <f aca="false">VLOOKUP(B1635,[1]Planilha8!$X$4:$AD$6629,7,0)</f>
        <v>BOM</v>
      </c>
      <c r="G1635" s="27" t="n">
        <v>41151</v>
      </c>
      <c r="H1635" s="28" t="n">
        <v>238</v>
      </c>
      <c r="I1635" s="29" t="s">
        <v>23</v>
      </c>
      <c r="J1635" s="70" t="s">
        <v>50</v>
      </c>
      <c r="K1635" s="71" t="n">
        <v>21912</v>
      </c>
      <c r="L1635" s="72" t="n">
        <v>2012000657</v>
      </c>
      <c r="M1635" s="73" t="n">
        <v>43465</v>
      </c>
      <c r="N1635" s="74" t="n">
        <v>191.632378917379</v>
      </c>
      <c r="O1635" s="75" t="n">
        <v>0.5</v>
      </c>
      <c r="P1635" s="76" t="n">
        <v>0.0416666666666667</v>
      </c>
      <c r="Q1635" s="77" t="n">
        <v>9.91666666666667</v>
      </c>
      <c r="R1635" s="78" t="n">
        <v>201.549045584045</v>
      </c>
      <c r="S1635" s="39" t="n">
        <v>36.4509544159546</v>
      </c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MG1635" s="0"/>
      <c r="AMH1635" s="0"/>
      <c r="AMI1635" s="0"/>
      <c r="AMJ1635" s="0"/>
    </row>
    <row r="1636" s="4" customFormat="true" ht="37.5" hidden="false" customHeight="true" outlineLevel="0" collapsed="false">
      <c r="A1636" s="23" t="s">
        <v>401</v>
      </c>
      <c r="B1636" s="23" t="n">
        <v>5530</v>
      </c>
      <c r="C1636" s="25" t="n">
        <f aca="false">VLOOKUP(B1636,[1]Planilha8!$X$4:$Y$6629,2,0)</f>
        <v>2039090</v>
      </c>
      <c r="D1636" s="26" t="s">
        <v>442</v>
      </c>
      <c r="E1636" s="26" t="str">
        <f aca="false">VLOOKUP(B1636,[1]Planilha8!$X$4:$Z$6629,3,0)</f>
        <v>ASTEC</v>
      </c>
      <c r="F1636" s="26" t="str">
        <f aca="false">VLOOKUP(B1636,[1]Planilha8!$X$4:$AD$6629,7,0)</f>
        <v>BOM</v>
      </c>
      <c r="G1636" s="27" t="n">
        <v>41151</v>
      </c>
      <c r="H1636" s="28" t="n">
        <v>238</v>
      </c>
      <c r="I1636" s="29" t="s">
        <v>23</v>
      </c>
      <c r="J1636" s="70" t="s">
        <v>50</v>
      </c>
      <c r="K1636" s="71" t="n">
        <v>21912</v>
      </c>
      <c r="L1636" s="72" t="n">
        <v>2012000657</v>
      </c>
      <c r="M1636" s="73" t="n">
        <v>43465</v>
      </c>
      <c r="N1636" s="74" t="n">
        <v>191.632378917379</v>
      </c>
      <c r="O1636" s="75" t="n">
        <v>0.5</v>
      </c>
      <c r="P1636" s="76" t="n">
        <v>0.0416666666666667</v>
      </c>
      <c r="Q1636" s="77" t="n">
        <v>9.91666666666667</v>
      </c>
      <c r="R1636" s="78" t="n">
        <v>201.549045584045</v>
      </c>
      <c r="S1636" s="39" t="n">
        <v>36.4509544159546</v>
      </c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MG1636" s="0"/>
      <c r="AMH1636" s="0"/>
      <c r="AMI1636" s="0"/>
      <c r="AMJ1636" s="0"/>
    </row>
    <row r="1637" s="4" customFormat="true" ht="37.5" hidden="false" customHeight="true" outlineLevel="0" collapsed="false">
      <c r="A1637" s="23" t="s">
        <v>401</v>
      </c>
      <c r="B1637" s="23" t="n">
        <v>5531</v>
      </c>
      <c r="C1637" s="25" t="n">
        <f aca="false">VLOOKUP(B1637,[1]Planilha8!$X$4:$Y$6629,2,0)</f>
        <v>2039091</v>
      </c>
      <c r="D1637" s="26" t="s">
        <v>442</v>
      </c>
      <c r="E1637" s="26" t="str">
        <f aca="false">VLOOKUP(B1637,[1]Planilha8!$X$4:$Z$6629,3,0)</f>
        <v>CORREDOR 1º PAVIMENTO</v>
      </c>
      <c r="F1637" s="26" t="str">
        <f aca="false">VLOOKUP(B1637,[1]Planilha8!$X$4:$AD$6629,7,0)</f>
        <v>BOM</v>
      </c>
      <c r="G1637" s="27" t="n">
        <v>41151</v>
      </c>
      <c r="H1637" s="28" t="n">
        <v>238</v>
      </c>
      <c r="I1637" s="29" t="s">
        <v>23</v>
      </c>
      <c r="J1637" s="70" t="s">
        <v>50</v>
      </c>
      <c r="K1637" s="71" t="n">
        <v>21912</v>
      </c>
      <c r="L1637" s="72" t="n">
        <v>2012000657</v>
      </c>
      <c r="M1637" s="73" t="n">
        <v>43465</v>
      </c>
      <c r="N1637" s="74" t="n">
        <v>191.632378917379</v>
      </c>
      <c r="O1637" s="75" t="n">
        <v>0.5</v>
      </c>
      <c r="P1637" s="76" t="n">
        <v>0.0416666666666667</v>
      </c>
      <c r="Q1637" s="77" t="n">
        <v>9.91666666666667</v>
      </c>
      <c r="R1637" s="78" t="n">
        <v>201.549045584045</v>
      </c>
      <c r="S1637" s="39" t="n">
        <v>36.4509544159546</v>
      </c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MG1637" s="0"/>
      <c r="AMH1637" s="0"/>
      <c r="AMI1637" s="0"/>
      <c r="AMJ1637" s="0"/>
    </row>
    <row r="1638" s="4" customFormat="true" ht="37.5" hidden="false" customHeight="true" outlineLevel="0" collapsed="false">
      <c r="A1638" s="23" t="s">
        <v>401</v>
      </c>
      <c r="B1638" s="23" t="n">
        <v>5532</v>
      </c>
      <c r="C1638" s="25" t="n">
        <f aca="false">VLOOKUP(B1638,[1]Planilha8!$X$4:$Y$6629,2,0)</f>
        <v>2039092</v>
      </c>
      <c r="D1638" s="26" t="s">
        <v>442</v>
      </c>
      <c r="E1638" s="26" t="str">
        <f aca="false">VLOOKUP(B1638,[1]Planilha8!$X$4:$Z$6629,3,0)</f>
        <v>ANTE SALA DE REUNIÃO 2º ANDAR</v>
      </c>
      <c r="F1638" s="26" t="str">
        <f aca="false">VLOOKUP(B1638,[1]Planilha8!$X$4:$AD$6629,7,0)</f>
        <v>BOM</v>
      </c>
      <c r="G1638" s="27" t="n">
        <v>41151</v>
      </c>
      <c r="H1638" s="28" t="n">
        <v>238</v>
      </c>
      <c r="I1638" s="29" t="s">
        <v>23</v>
      </c>
      <c r="J1638" s="70" t="s">
        <v>50</v>
      </c>
      <c r="K1638" s="71" t="n">
        <v>21912</v>
      </c>
      <c r="L1638" s="72" t="n">
        <v>2012000657</v>
      </c>
      <c r="M1638" s="73" t="n">
        <v>43465</v>
      </c>
      <c r="N1638" s="74" t="n">
        <v>191.632378917379</v>
      </c>
      <c r="O1638" s="75" t="n">
        <v>0.5</v>
      </c>
      <c r="P1638" s="76" t="n">
        <v>0.0416666666666667</v>
      </c>
      <c r="Q1638" s="77" t="n">
        <v>9.91666666666667</v>
      </c>
      <c r="R1638" s="78" t="n">
        <v>201.549045584045</v>
      </c>
      <c r="S1638" s="39" t="n">
        <v>36.4509544159546</v>
      </c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MG1638" s="0"/>
      <c r="AMH1638" s="0"/>
      <c r="AMI1638" s="0"/>
      <c r="AMJ1638" s="0"/>
    </row>
    <row r="1639" s="4" customFormat="true" ht="37.5" hidden="false" customHeight="true" outlineLevel="0" collapsed="false">
      <c r="A1639" s="23" t="s">
        <v>401</v>
      </c>
      <c r="B1639" s="23" t="n">
        <v>5533</v>
      </c>
      <c r="C1639" s="25" t="n">
        <f aca="false">VLOOKUP(B1639,[1]Planilha8!$X$4:$Y$6629,2,0)</f>
        <v>2039093</v>
      </c>
      <c r="D1639" s="26" t="s">
        <v>442</v>
      </c>
      <c r="E1639" s="26" t="str">
        <f aca="false">VLOOKUP(B1639,[1]Planilha8!$X$4:$Z$6629,3,0)</f>
        <v>COEX - HGG</v>
      </c>
      <c r="F1639" s="26" t="str">
        <f aca="false">VLOOKUP(B1639,[1]Planilha8!$X$4:$AD$6629,7,0)</f>
        <v>BOM</v>
      </c>
      <c r="G1639" s="27" t="n">
        <v>41151</v>
      </c>
      <c r="H1639" s="28" t="n">
        <v>238</v>
      </c>
      <c r="I1639" s="29" t="s">
        <v>23</v>
      </c>
      <c r="J1639" s="70" t="s">
        <v>50</v>
      </c>
      <c r="K1639" s="71" t="n">
        <v>21912</v>
      </c>
      <c r="L1639" s="72" t="n">
        <v>2012000657</v>
      </c>
      <c r="M1639" s="73" t="n">
        <v>43465</v>
      </c>
      <c r="N1639" s="74" t="n">
        <v>191.632378917379</v>
      </c>
      <c r="O1639" s="75" t="n">
        <v>0.5</v>
      </c>
      <c r="P1639" s="76" t="n">
        <v>0.0416666666666667</v>
      </c>
      <c r="Q1639" s="77" t="n">
        <v>9.91666666666667</v>
      </c>
      <c r="R1639" s="78" t="n">
        <v>201.549045584045</v>
      </c>
      <c r="S1639" s="39" t="n">
        <v>36.4509544159546</v>
      </c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MG1639" s="0"/>
      <c r="AMH1639" s="0"/>
      <c r="AMI1639" s="0"/>
      <c r="AMJ1639" s="0"/>
    </row>
    <row r="1640" s="4" customFormat="true" ht="37.5" hidden="false" customHeight="true" outlineLevel="0" collapsed="false">
      <c r="A1640" s="23" t="s">
        <v>401</v>
      </c>
      <c r="B1640" s="23" t="n">
        <v>5534</v>
      </c>
      <c r="C1640" s="25" t="n">
        <f aca="false">VLOOKUP(B1640,[1]Planilha8!$X$4:$Y$6629,2,0)</f>
        <v>2039094</v>
      </c>
      <c r="D1640" s="26" t="s">
        <v>442</v>
      </c>
      <c r="E1640" s="26" t="str">
        <f aca="false">VLOOKUP(B1640,[1]Planilha8!$X$4:$Z$6629,3,0)</f>
        <v>SALA DIRETORIA TÉCNICA</v>
      </c>
      <c r="F1640" s="26" t="str">
        <f aca="false">VLOOKUP(B1640,[1]Planilha8!$X$4:$AD$6629,7,0)</f>
        <v>BOM</v>
      </c>
      <c r="G1640" s="27" t="n">
        <v>41151</v>
      </c>
      <c r="H1640" s="28" t="n">
        <v>238</v>
      </c>
      <c r="I1640" s="29" t="s">
        <v>23</v>
      </c>
      <c r="J1640" s="70" t="s">
        <v>50</v>
      </c>
      <c r="K1640" s="71" t="n">
        <v>22172</v>
      </c>
      <c r="L1640" s="72" t="n">
        <v>2012000657</v>
      </c>
      <c r="M1640" s="73" t="n">
        <v>43465</v>
      </c>
      <c r="N1640" s="74" t="n">
        <v>191.632378917379</v>
      </c>
      <c r="O1640" s="75" t="n">
        <v>0.5</v>
      </c>
      <c r="P1640" s="76" t="n">
        <v>0.0416666666666667</v>
      </c>
      <c r="Q1640" s="77" t="n">
        <v>9.91666666666667</v>
      </c>
      <c r="R1640" s="78" t="n">
        <v>201.549045584045</v>
      </c>
      <c r="S1640" s="39" t="n">
        <v>36.4509544159546</v>
      </c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MG1640" s="0"/>
      <c r="AMH1640" s="0"/>
      <c r="AMI1640" s="0"/>
      <c r="AMJ1640" s="0"/>
    </row>
    <row r="1641" s="4" customFormat="true" ht="37.5" hidden="false" customHeight="true" outlineLevel="0" collapsed="false">
      <c r="A1641" s="23" t="s">
        <v>401</v>
      </c>
      <c r="B1641" s="23" t="n">
        <v>5535</v>
      </c>
      <c r="C1641" s="25" t="n">
        <f aca="false">VLOOKUP(B1641,[1]Planilha8!$X$4:$Y$6629,2,0)</f>
        <v>2039095</v>
      </c>
      <c r="D1641" s="26" t="s">
        <v>442</v>
      </c>
      <c r="E1641" s="26" t="str">
        <f aca="false">VLOOKUP(B1641,[1]Planilha8!$X$4:$Z$6629,3,0)</f>
        <v>DEPÓSITO – NUTRIÇÃO</v>
      </c>
      <c r="F1641" s="26" t="str">
        <f aca="false">VLOOKUP(B1641,[1]Planilha8!$X$4:$AD$6629,7,0)</f>
        <v>BOM</v>
      </c>
      <c r="G1641" s="27" t="n">
        <v>41151</v>
      </c>
      <c r="H1641" s="28" t="n">
        <v>238</v>
      </c>
      <c r="I1641" s="29" t="s">
        <v>23</v>
      </c>
      <c r="J1641" s="70" t="s">
        <v>50</v>
      </c>
      <c r="K1641" s="71" t="n">
        <v>22172</v>
      </c>
      <c r="L1641" s="72" t="n">
        <v>2012000657</v>
      </c>
      <c r="M1641" s="73" t="n">
        <v>43465</v>
      </c>
      <c r="N1641" s="74" t="n">
        <v>191.632378917379</v>
      </c>
      <c r="O1641" s="75" t="n">
        <v>0.5</v>
      </c>
      <c r="P1641" s="76" t="n">
        <v>0.0416666666666667</v>
      </c>
      <c r="Q1641" s="77" t="n">
        <v>9.91666666666667</v>
      </c>
      <c r="R1641" s="78" t="n">
        <v>201.549045584045</v>
      </c>
      <c r="S1641" s="39" t="n">
        <v>36.4509544159546</v>
      </c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MG1641" s="0"/>
      <c r="AMH1641" s="0"/>
      <c r="AMI1641" s="0"/>
      <c r="AMJ1641" s="0"/>
    </row>
    <row r="1642" s="4" customFormat="true" ht="37.5" hidden="false" customHeight="true" outlineLevel="0" collapsed="false">
      <c r="A1642" s="23" t="s">
        <v>401</v>
      </c>
      <c r="B1642" s="23" t="n">
        <v>5536</v>
      </c>
      <c r="C1642" s="25" t="n">
        <f aca="false">VLOOKUP(B1642,[1]Planilha8!$X$4:$Y$6629,2,0)</f>
        <v>2039096</v>
      </c>
      <c r="D1642" s="26" t="s">
        <v>442</v>
      </c>
      <c r="E1642" s="26" t="str">
        <f aca="false">VLOOKUP(B1642,[1]Planilha8!$X$4:$Z$6629,3,0)</f>
        <v>GERÊNCIA MÉDICA</v>
      </c>
      <c r="F1642" s="26" t="str">
        <f aca="false">VLOOKUP(B1642,[1]Planilha8!$X$4:$AD$6629,7,0)</f>
        <v>BOM</v>
      </c>
      <c r="G1642" s="27" t="n">
        <v>41151</v>
      </c>
      <c r="H1642" s="28" t="n">
        <v>238</v>
      </c>
      <c r="I1642" s="29" t="s">
        <v>23</v>
      </c>
      <c r="J1642" s="70" t="s">
        <v>50</v>
      </c>
      <c r="K1642" s="71" t="n">
        <v>22172</v>
      </c>
      <c r="L1642" s="72" t="n">
        <v>2012000657</v>
      </c>
      <c r="M1642" s="73" t="n">
        <v>43465</v>
      </c>
      <c r="N1642" s="74" t="n">
        <v>191.632378917379</v>
      </c>
      <c r="O1642" s="75" t="n">
        <v>0.5</v>
      </c>
      <c r="P1642" s="76" t="n">
        <v>0.0416666666666667</v>
      </c>
      <c r="Q1642" s="77" t="n">
        <v>9.91666666666667</v>
      </c>
      <c r="R1642" s="78" t="n">
        <v>201.549045584045</v>
      </c>
      <c r="S1642" s="39" t="n">
        <v>36.4509544159546</v>
      </c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MG1642" s="0"/>
      <c r="AMH1642" s="0"/>
      <c r="AMI1642" s="0"/>
      <c r="AMJ1642" s="0"/>
    </row>
    <row r="1643" s="4" customFormat="true" ht="37.5" hidden="false" customHeight="true" outlineLevel="0" collapsed="false">
      <c r="A1643" s="23" t="s">
        <v>401</v>
      </c>
      <c r="B1643" s="23" t="n">
        <v>5537</v>
      </c>
      <c r="C1643" s="25" t="n">
        <f aca="false">VLOOKUP(B1643,[1]Planilha8!$X$4:$Y$6629,2,0)</f>
        <v>2039097</v>
      </c>
      <c r="D1643" s="26" t="s">
        <v>442</v>
      </c>
      <c r="E1643" s="26" t="str">
        <f aca="false">VLOOKUP(B1643,[1]Planilha8!$X$4:$Z$6629,3,0)</f>
        <v>CLÍNICA MÉDICA – ALA 3</v>
      </c>
      <c r="F1643" s="26" t="str">
        <f aca="false">VLOOKUP(B1643,[1]Planilha8!$X$4:$AD$6629,7,0)</f>
        <v>BOM</v>
      </c>
      <c r="G1643" s="27" t="n">
        <v>41151</v>
      </c>
      <c r="H1643" s="28" t="n">
        <v>238</v>
      </c>
      <c r="I1643" s="29" t="s">
        <v>23</v>
      </c>
      <c r="J1643" s="70" t="s">
        <v>50</v>
      </c>
      <c r="K1643" s="71" t="n">
        <v>22172</v>
      </c>
      <c r="L1643" s="72" t="n">
        <v>2012000657</v>
      </c>
      <c r="M1643" s="73" t="n">
        <v>43465</v>
      </c>
      <c r="N1643" s="74" t="n">
        <v>191.632378917379</v>
      </c>
      <c r="O1643" s="75" t="n">
        <v>0.5</v>
      </c>
      <c r="P1643" s="76" t="n">
        <v>0.0416666666666667</v>
      </c>
      <c r="Q1643" s="77" t="n">
        <v>9.91666666666667</v>
      </c>
      <c r="R1643" s="78" t="n">
        <v>201.549045584045</v>
      </c>
      <c r="S1643" s="39" t="n">
        <v>36.4509544159546</v>
      </c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MG1643" s="0"/>
      <c r="AMH1643" s="0"/>
      <c r="AMI1643" s="0"/>
      <c r="AMJ1643" s="0"/>
    </row>
    <row r="1644" s="4" customFormat="true" ht="37.5" hidden="false" customHeight="true" outlineLevel="0" collapsed="false">
      <c r="A1644" s="23" t="s">
        <v>401</v>
      </c>
      <c r="B1644" s="23" t="n">
        <v>5538</v>
      </c>
      <c r="C1644" s="25" t="n">
        <f aca="false">VLOOKUP(B1644,[1]Planilha8!$X$4:$Y$6629,2,0)</f>
        <v>2039098</v>
      </c>
      <c r="D1644" s="26" t="s">
        <v>442</v>
      </c>
      <c r="E1644" s="26" t="str">
        <f aca="false">VLOOKUP(B1644,[1]Planilha8!$X$4:$Z$6629,3,0)</f>
        <v>CHEFIA DE ENFERMAGEM 4º ANDAR</v>
      </c>
      <c r="F1644" s="26" t="str">
        <f aca="false">VLOOKUP(B1644,[1]Planilha8!$X$4:$AD$6629,7,0)</f>
        <v>BOM</v>
      </c>
      <c r="G1644" s="27" t="n">
        <v>41151</v>
      </c>
      <c r="H1644" s="28" t="n">
        <v>238</v>
      </c>
      <c r="I1644" s="29" t="s">
        <v>23</v>
      </c>
      <c r="J1644" s="70" t="s">
        <v>50</v>
      </c>
      <c r="K1644" s="71" t="n">
        <v>22172</v>
      </c>
      <c r="L1644" s="72" t="n">
        <v>2012000657</v>
      </c>
      <c r="M1644" s="73" t="n">
        <v>43465</v>
      </c>
      <c r="N1644" s="74" t="n">
        <v>191.632378917379</v>
      </c>
      <c r="O1644" s="75" t="n">
        <v>0.5</v>
      </c>
      <c r="P1644" s="76" t="n">
        <v>0.0416666666666667</v>
      </c>
      <c r="Q1644" s="77" t="n">
        <v>9.91666666666667</v>
      </c>
      <c r="R1644" s="78" t="n">
        <v>201.549045584045</v>
      </c>
      <c r="S1644" s="39" t="n">
        <v>36.4509544159546</v>
      </c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MG1644" s="0"/>
      <c r="AMH1644" s="0"/>
      <c r="AMI1644" s="0"/>
      <c r="AMJ1644" s="0"/>
    </row>
    <row r="1645" s="4" customFormat="true" ht="37.5" hidden="false" customHeight="true" outlineLevel="0" collapsed="false">
      <c r="A1645" s="23" t="s">
        <v>401</v>
      </c>
      <c r="B1645" s="23" t="n">
        <v>5539</v>
      </c>
      <c r="C1645" s="25" t="n">
        <f aca="false">VLOOKUP(B1645,[1]Planilha8!$X$4:$Y$6629,2,0)</f>
        <v>2039099</v>
      </c>
      <c r="D1645" s="26" t="s">
        <v>442</v>
      </c>
      <c r="E1645" s="26" t="str">
        <f aca="false">VLOOKUP(B1645,[1]Planilha8!$X$4:$Z$6629,3,0)</f>
        <v>RECEPÇÃO CENTRAL</v>
      </c>
      <c r="F1645" s="26" t="str">
        <f aca="false">VLOOKUP(B1645,[1]Planilha8!$X$4:$AD$6629,7,0)</f>
        <v>BOM</v>
      </c>
      <c r="G1645" s="27" t="n">
        <v>41151</v>
      </c>
      <c r="H1645" s="28" t="n">
        <v>238</v>
      </c>
      <c r="I1645" s="29" t="s">
        <v>23</v>
      </c>
      <c r="J1645" s="70" t="s">
        <v>50</v>
      </c>
      <c r="K1645" s="71" t="n">
        <v>22172</v>
      </c>
      <c r="L1645" s="72" t="n">
        <v>2012000657</v>
      </c>
      <c r="M1645" s="73" t="n">
        <v>43465</v>
      </c>
      <c r="N1645" s="74" t="n">
        <v>191.632378917379</v>
      </c>
      <c r="O1645" s="75" t="n">
        <v>0.5</v>
      </c>
      <c r="P1645" s="76" t="n">
        <v>0.0416666666666667</v>
      </c>
      <c r="Q1645" s="77" t="n">
        <v>9.91666666666667</v>
      </c>
      <c r="R1645" s="78" t="n">
        <v>201.549045584045</v>
      </c>
      <c r="S1645" s="39" t="n">
        <v>36.4509544159546</v>
      </c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MG1645" s="0"/>
      <c r="AMH1645" s="0"/>
      <c r="AMI1645" s="0"/>
      <c r="AMJ1645" s="0"/>
    </row>
    <row r="1646" s="4" customFormat="true" ht="37.5" hidden="false" customHeight="true" outlineLevel="0" collapsed="false">
      <c r="A1646" s="23" t="s">
        <v>401</v>
      </c>
      <c r="B1646" s="23" t="n">
        <v>5540</v>
      </c>
      <c r="C1646" s="25" t="n">
        <f aca="false">VLOOKUP(B1646,[1]Planilha8!$X$4:$Y$6629,2,0)</f>
        <v>2039100</v>
      </c>
      <c r="D1646" s="26" t="s">
        <v>442</v>
      </c>
      <c r="E1646" s="26" t="str">
        <f aca="false">VLOOKUP(B1646,[1]Planilha8!$X$4:$Z$6629,3,0)</f>
        <v>CORREDOR RECEPÇÃO CENTRAL</v>
      </c>
      <c r="F1646" s="26" t="str">
        <f aca="false">VLOOKUP(B1646,[1]Planilha8!$X$4:$AD$6629,7,0)</f>
        <v>BOM</v>
      </c>
      <c r="G1646" s="27" t="n">
        <v>41151</v>
      </c>
      <c r="H1646" s="28" t="n">
        <v>238</v>
      </c>
      <c r="I1646" s="29" t="s">
        <v>23</v>
      </c>
      <c r="J1646" s="70" t="s">
        <v>50</v>
      </c>
      <c r="K1646" s="71" t="n">
        <v>22172</v>
      </c>
      <c r="L1646" s="72" t="n">
        <v>2012000657</v>
      </c>
      <c r="M1646" s="73" t="n">
        <v>43465</v>
      </c>
      <c r="N1646" s="74" t="n">
        <v>191.632378917379</v>
      </c>
      <c r="O1646" s="75" t="n">
        <v>0.5</v>
      </c>
      <c r="P1646" s="76" t="n">
        <v>0.0416666666666667</v>
      </c>
      <c r="Q1646" s="77" t="n">
        <v>9.91666666666667</v>
      </c>
      <c r="R1646" s="78" t="n">
        <v>201.549045584045</v>
      </c>
      <c r="S1646" s="39" t="n">
        <v>36.4509544159546</v>
      </c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MG1646" s="0"/>
      <c r="AMH1646" s="0"/>
      <c r="AMI1646" s="0"/>
      <c r="AMJ1646" s="0"/>
    </row>
    <row r="1647" s="4" customFormat="true" ht="37.5" hidden="false" customHeight="true" outlineLevel="0" collapsed="false">
      <c r="A1647" s="23" t="s">
        <v>401</v>
      </c>
      <c r="B1647" s="23" t="n">
        <v>5541</v>
      </c>
      <c r="C1647" s="25" t="n">
        <f aca="false">VLOOKUP(B1647,[1]Planilha8!$X$4:$Y$6629,2,0)</f>
        <v>2039101</v>
      </c>
      <c r="D1647" s="26" t="s">
        <v>442</v>
      </c>
      <c r="E1647" s="26" t="str">
        <f aca="false">VLOOKUP(B1647,[1]Planilha8!$X$4:$Z$6629,3,0)</f>
        <v>SEÇÃO DE CONTROLE E AVALIAÇÃO</v>
      </c>
      <c r="F1647" s="26" t="str">
        <f aca="false">VLOOKUP(B1647,[1]Planilha8!$X$4:$AD$6629,7,0)</f>
        <v>BOM</v>
      </c>
      <c r="G1647" s="27" t="n">
        <v>41151</v>
      </c>
      <c r="H1647" s="28" t="n">
        <v>238</v>
      </c>
      <c r="I1647" s="29" t="s">
        <v>23</v>
      </c>
      <c r="J1647" s="70" t="s">
        <v>50</v>
      </c>
      <c r="K1647" s="71" t="n">
        <v>22172</v>
      </c>
      <c r="L1647" s="72" t="n">
        <v>2012000657</v>
      </c>
      <c r="M1647" s="73" t="n">
        <v>43465</v>
      </c>
      <c r="N1647" s="74" t="n">
        <v>191.632378917379</v>
      </c>
      <c r="O1647" s="75" t="n">
        <v>0.5</v>
      </c>
      <c r="P1647" s="76" t="n">
        <v>0.0416666666666667</v>
      </c>
      <c r="Q1647" s="77" t="n">
        <v>9.91666666666667</v>
      </c>
      <c r="R1647" s="78" t="n">
        <v>201.549045584045</v>
      </c>
      <c r="S1647" s="39" t="n">
        <v>36.4509544159546</v>
      </c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MG1647" s="0"/>
      <c r="AMH1647" s="0"/>
      <c r="AMI1647" s="0"/>
      <c r="AMJ1647" s="0"/>
    </row>
    <row r="1648" s="4" customFormat="true" ht="37.5" hidden="false" customHeight="true" outlineLevel="0" collapsed="false">
      <c r="A1648" s="23" t="s">
        <v>401</v>
      </c>
      <c r="B1648" s="23" t="n">
        <v>5542</v>
      </c>
      <c r="C1648" s="25" t="n">
        <f aca="false">VLOOKUP(B1648,[1]Planilha8!$X$4:$Y$6629,2,0)</f>
        <v>2039102</v>
      </c>
      <c r="D1648" s="26" t="s">
        <v>442</v>
      </c>
      <c r="E1648" s="26" t="str">
        <f aca="false">VLOOKUP(B1648,[1]Planilha8!$X$4:$Z$6629,3,0)</f>
        <v>SALA DE REUNIÃO</v>
      </c>
      <c r="F1648" s="26" t="str">
        <f aca="false">VLOOKUP(B1648,[1]Planilha8!$X$4:$AD$6629,7,0)</f>
        <v>BOM</v>
      </c>
      <c r="G1648" s="27" t="n">
        <v>41151</v>
      </c>
      <c r="H1648" s="28" t="n">
        <v>238</v>
      </c>
      <c r="I1648" s="29" t="s">
        <v>23</v>
      </c>
      <c r="J1648" s="70" t="s">
        <v>50</v>
      </c>
      <c r="K1648" s="71" t="n">
        <v>22172</v>
      </c>
      <c r="L1648" s="72" t="n">
        <v>2012000657</v>
      </c>
      <c r="M1648" s="73" t="n">
        <v>43465</v>
      </c>
      <c r="N1648" s="74" t="n">
        <v>191.632378917379</v>
      </c>
      <c r="O1648" s="75" t="n">
        <v>0.5</v>
      </c>
      <c r="P1648" s="76" t="n">
        <v>0.0416666666666667</v>
      </c>
      <c r="Q1648" s="77" t="n">
        <v>9.91666666666667</v>
      </c>
      <c r="R1648" s="78" t="n">
        <v>201.549045584045</v>
      </c>
      <c r="S1648" s="39" t="n">
        <v>36.4509544159546</v>
      </c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MG1648" s="0"/>
      <c r="AMH1648" s="0"/>
      <c r="AMI1648" s="0"/>
      <c r="AMJ1648" s="0"/>
    </row>
    <row r="1649" s="4" customFormat="true" ht="37.5" hidden="false" customHeight="true" outlineLevel="0" collapsed="false">
      <c r="A1649" s="23" t="s">
        <v>401</v>
      </c>
      <c r="B1649" s="23" t="n">
        <v>5543</v>
      </c>
      <c r="C1649" s="25" t="n">
        <f aca="false">VLOOKUP(B1649,[1]Planilha8!$X$4:$Y$6629,2,0)</f>
        <v>2039103</v>
      </c>
      <c r="D1649" s="26" t="s">
        <v>442</v>
      </c>
      <c r="E1649" s="26" t="str">
        <f aca="false">VLOOKUP(B1649,[1]Planilha8!$X$4:$Z$6629,3,0)</f>
        <v>REPASSADO PARA INSTALAÇÃO DIA 11/10/2012, MAS NÃO INFORMADO O LOCAL DE INSTALAÇÃO PELOS TÉCNICOS</v>
      </c>
      <c r="F1649" s="26" t="str">
        <f aca="false">VLOOKUP(B1649,[1]Planilha8!$X$4:$AD$6629,7,0)</f>
        <v>BOM</v>
      </c>
      <c r="G1649" s="27" t="n">
        <v>41151</v>
      </c>
      <c r="H1649" s="28" t="n">
        <v>238</v>
      </c>
      <c r="I1649" s="29" t="s">
        <v>23</v>
      </c>
      <c r="J1649" s="70" t="s">
        <v>50</v>
      </c>
      <c r="K1649" s="71" t="n">
        <v>22172</v>
      </c>
      <c r="L1649" s="72" t="n">
        <v>2012000657</v>
      </c>
      <c r="M1649" s="73" t="n">
        <v>43465</v>
      </c>
      <c r="N1649" s="74" t="n">
        <v>191.632378917379</v>
      </c>
      <c r="O1649" s="75" t="n">
        <v>0.5</v>
      </c>
      <c r="P1649" s="76" t="n">
        <v>0.0416666666666667</v>
      </c>
      <c r="Q1649" s="77" t="n">
        <v>9.91666666666667</v>
      </c>
      <c r="R1649" s="78" t="n">
        <v>201.549045584045</v>
      </c>
      <c r="S1649" s="39" t="n">
        <v>36.4509544159546</v>
      </c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MG1649" s="0"/>
      <c r="AMH1649" s="0"/>
      <c r="AMI1649" s="0"/>
      <c r="AMJ1649" s="0"/>
    </row>
    <row r="1650" s="4" customFormat="true" ht="37.5" hidden="false" customHeight="true" outlineLevel="0" collapsed="false">
      <c r="A1650" s="23" t="s">
        <v>401</v>
      </c>
      <c r="B1650" s="23" t="n">
        <v>5544</v>
      </c>
      <c r="C1650" s="25" t="n">
        <f aca="false">VLOOKUP(B1650,[1]Planilha8!$X$4:$Y$6629,2,0)</f>
        <v>2039104</v>
      </c>
      <c r="D1650" s="26" t="s">
        <v>442</v>
      </c>
      <c r="E1650" s="26" t="str">
        <f aca="false">VLOOKUP(B1650,[1]Planilha8!$X$4:$Z$6629,3,0)</f>
        <v>CORREDOR DO ALMOXARIFADO</v>
      </c>
      <c r="F1650" s="26" t="str">
        <f aca="false">VLOOKUP(B1650,[1]Planilha8!$X$4:$AD$6629,7,0)</f>
        <v>BOM</v>
      </c>
      <c r="G1650" s="27" t="n">
        <v>41151</v>
      </c>
      <c r="H1650" s="28" t="n">
        <v>238</v>
      </c>
      <c r="I1650" s="29" t="s">
        <v>23</v>
      </c>
      <c r="J1650" s="70" t="s">
        <v>50</v>
      </c>
      <c r="K1650" s="71" t="n">
        <v>22172</v>
      </c>
      <c r="L1650" s="72" t="n">
        <v>2012000657</v>
      </c>
      <c r="M1650" s="73" t="n">
        <v>43465</v>
      </c>
      <c r="N1650" s="74" t="n">
        <v>191.632378917379</v>
      </c>
      <c r="O1650" s="75" t="n">
        <v>0.5</v>
      </c>
      <c r="P1650" s="76" t="n">
        <v>0.0416666666666667</v>
      </c>
      <c r="Q1650" s="77" t="n">
        <v>9.91666666666667</v>
      </c>
      <c r="R1650" s="78" t="n">
        <v>201.549045584045</v>
      </c>
      <c r="S1650" s="39" t="n">
        <v>36.4509544159546</v>
      </c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MG1650" s="0"/>
      <c r="AMH1650" s="0"/>
      <c r="AMI1650" s="0"/>
      <c r="AMJ1650" s="0"/>
    </row>
    <row r="1651" s="4" customFormat="true" ht="37.5" hidden="false" customHeight="true" outlineLevel="0" collapsed="false">
      <c r="A1651" s="23" t="s">
        <v>401</v>
      </c>
      <c r="B1651" s="23" t="n">
        <v>5545</v>
      </c>
      <c r="C1651" s="25" t="n">
        <f aca="false">VLOOKUP(B1651,[1]Planilha8!$X$4:$Y$6629,2,0)</f>
        <v>2039105</v>
      </c>
      <c r="D1651" s="26" t="s">
        <v>442</v>
      </c>
      <c r="E1651" s="26" t="str">
        <f aca="false">VLOOKUP(B1651,[1]Planilha8!$X$4:$Z$6629,3,0)</f>
        <v>PROTOCOLO</v>
      </c>
      <c r="F1651" s="26" t="str">
        <f aca="false">VLOOKUP(B1651,[1]Planilha8!$X$4:$AD$6629,7,0)</f>
        <v>BOM</v>
      </c>
      <c r="G1651" s="27" t="n">
        <v>41151</v>
      </c>
      <c r="H1651" s="28" t="n">
        <v>238</v>
      </c>
      <c r="I1651" s="29" t="s">
        <v>23</v>
      </c>
      <c r="J1651" s="70" t="s">
        <v>50</v>
      </c>
      <c r="K1651" s="71" t="n">
        <v>22172</v>
      </c>
      <c r="L1651" s="72" t="n">
        <v>2012000657</v>
      </c>
      <c r="M1651" s="73" t="n">
        <v>43465</v>
      </c>
      <c r="N1651" s="74" t="n">
        <v>191.632378917379</v>
      </c>
      <c r="O1651" s="75" t="n">
        <v>0.5</v>
      </c>
      <c r="P1651" s="76" t="n">
        <v>0.0416666666666667</v>
      </c>
      <c r="Q1651" s="77" t="n">
        <v>9.91666666666667</v>
      </c>
      <c r="R1651" s="78" t="n">
        <v>201.549045584045</v>
      </c>
      <c r="S1651" s="39" t="n">
        <v>36.4509544159546</v>
      </c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MG1651" s="0"/>
      <c r="AMH1651" s="0"/>
      <c r="AMI1651" s="0"/>
      <c r="AMJ1651" s="0"/>
    </row>
    <row r="1652" s="4" customFormat="true" ht="37.5" hidden="false" customHeight="true" outlineLevel="0" collapsed="false">
      <c r="A1652" s="23" t="s">
        <v>401</v>
      </c>
      <c r="B1652" s="23" t="n">
        <v>5546</v>
      </c>
      <c r="C1652" s="25" t="n">
        <f aca="false">VLOOKUP(B1652,[1]Planilha8!$X$4:$Y$6629,2,0)</f>
        <v>2039106</v>
      </c>
      <c r="D1652" s="26" t="s">
        <v>442</v>
      </c>
      <c r="E1652" s="26" t="str">
        <f aca="false">VLOOKUP(B1652,[1]Planilha8!$X$4:$Z$6629,3,0)</f>
        <v>FARMÁCIA</v>
      </c>
      <c r="F1652" s="26" t="str">
        <f aca="false">VLOOKUP(B1652,[1]Planilha8!$X$4:$AD$6629,7,0)</f>
        <v>BOM</v>
      </c>
      <c r="G1652" s="27" t="n">
        <v>41151</v>
      </c>
      <c r="H1652" s="28" t="n">
        <v>238</v>
      </c>
      <c r="I1652" s="29" t="s">
        <v>23</v>
      </c>
      <c r="J1652" s="70" t="s">
        <v>50</v>
      </c>
      <c r="K1652" s="71" t="n">
        <v>22172</v>
      </c>
      <c r="L1652" s="72" t="n">
        <v>2012000657</v>
      </c>
      <c r="M1652" s="73" t="n">
        <v>43465</v>
      </c>
      <c r="N1652" s="74" t="n">
        <v>191.632378917379</v>
      </c>
      <c r="O1652" s="75" t="n">
        <v>0.5</v>
      </c>
      <c r="P1652" s="76" t="n">
        <v>0.0416666666666667</v>
      </c>
      <c r="Q1652" s="77" t="n">
        <v>9.91666666666667</v>
      </c>
      <c r="R1652" s="78" t="n">
        <v>201.549045584045</v>
      </c>
      <c r="S1652" s="39" t="n">
        <v>36.4509544159546</v>
      </c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MG1652" s="0"/>
      <c r="AMH1652" s="0"/>
      <c r="AMI1652" s="0"/>
      <c r="AMJ1652" s="0"/>
    </row>
    <row r="1653" s="4" customFormat="true" ht="37.5" hidden="false" customHeight="true" outlineLevel="0" collapsed="false">
      <c r="A1653" s="23" t="s">
        <v>401</v>
      </c>
      <c r="B1653" s="23" t="n">
        <v>5547</v>
      </c>
      <c r="C1653" s="25" t="n">
        <f aca="false">VLOOKUP(B1653,[1]Planilha8!$X$4:$Y$6629,2,0)</f>
        <v>2039107</v>
      </c>
      <c r="D1653" s="26" t="s">
        <v>442</v>
      </c>
      <c r="E1653" s="26" t="str">
        <f aca="false">VLOOKUP(B1653,[1]Planilha8!$X$4:$Z$6629,3,0)</f>
        <v>FARMÁCIA</v>
      </c>
      <c r="F1653" s="26" t="str">
        <f aca="false">VLOOKUP(B1653,[1]Planilha8!$X$4:$AD$6629,7,0)</f>
        <v>BOM</v>
      </c>
      <c r="G1653" s="27" t="n">
        <v>41151</v>
      </c>
      <c r="H1653" s="28" t="n">
        <v>238</v>
      </c>
      <c r="I1653" s="29" t="s">
        <v>23</v>
      </c>
      <c r="J1653" s="70" t="s">
        <v>50</v>
      </c>
      <c r="K1653" s="71" t="n">
        <v>22172</v>
      </c>
      <c r="L1653" s="72" t="n">
        <v>2012000657</v>
      </c>
      <c r="M1653" s="73" t="n">
        <v>43465</v>
      </c>
      <c r="N1653" s="74" t="n">
        <v>191.632378917379</v>
      </c>
      <c r="O1653" s="75" t="n">
        <v>0.5</v>
      </c>
      <c r="P1653" s="76" t="n">
        <v>0.0416666666666667</v>
      </c>
      <c r="Q1653" s="77" t="n">
        <v>9.91666666666667</v>
      </c>
      <c r="R1653" s="78" t="n">
        <v>201.549045584045</v>
      </c>
      <c r="S1653" s="39" t="n">
        <v>36.4509544159546</v>
      </c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MG1653" s="0"/>
      <c r="AMH1653" s="0"/>
      <c r="AMI1653" s="0"/>
      <c r="AMJ1653" s="0"/>
    </row>
    <row r="1654" s="4" customFormat="true" ht="37.5" hidden="false" customHeight="true" outlineLevel="0" collapsed="false">
      <c r="A1654" s="23" t="s">
        <v>401</v>
      </c>
      <c r="B1654" s="23" t="n">
        <v>5548</v>
      </c>
      <c r="C1654" s="25" t="n">
        <f aca="false">VLOOKUP(B1654,[1]Planilha8!$X$4:$Y$6629,2,0)</f>
        <v>2039108</v>
      </c>
      <c r="D1654" s="26" t="s">
        <v>442</v>
      </c>
      <c r="E1654" s="26" t="str">
        <f aca="false">VLOOKUP(B1654,[1]Planilha8!$X$4:$Z$6629,3,0)</f>
        <v>FARMÁCIA</v>
      </c>
      <c r="F1654" s="26" t="str">
        <f aca="false">VLOOKUP(B1654,[1]Planilha8!$X$4:$AD$6629,7,0)</f>
        <v>BOM</v>
      </c>
      <c r="G1654" s="27" t="n">
        <v>41151</v>
      </c>
      <c r="H1654" s="28" t="n">
        <v>238</v>
      </c>
      <c r="I1654" s="29" t="s">
        <v>23</v>
      </c>
      <c r="J1654" s="70" t="s">
        <v>50</v>
      </c>
      <c r="K1654" s="71" t="n">
        <v>22172</v>
      </c>
      <c r="L1654" s="72" t="n">
        <v>2012000657</v>
      </c>
      <c r="M1654" s="73" t="n">
        <v>43465</v>
      </c>
      <c r="N1654" s="74" t="n">
        <v>191.632378917379</v>
      </c>
      <c r="O1654" s="75" t="n">
        <v>0.5</v>
      </c>
      <c r="P1654" s="76" t="n">
        <v>0.0416666666666667</v>
      </c>
      <c r="Q1654" s="77" t="n">
        <v>9.91666666666667</v>
      </c>
      <c r="R1654" s="78" t="n">
        <v>201.549045584045</v>
      </c>
      <c r="S1654" s="39" t="n">
        <v>36.4509544159546</v>
      </c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MG1654" s="0"/>
      <c r="AMH1654" s="0"/>
      <c r="AMI1654" s="0"/>
      <c r="AMJ1654" s="0"/>
    </row>
    <row r="1655" s="4" customFormat="true" ht="37.5" hidden="false" customHeight="true" outlineLevel="0" collapsed="false">
      <c r="A1655" s="23" t="s">
        <v>401</v>
      </c>
      <c r="B1655" s="23" t="n">
        <v>5549</v>
      </c>
      <c r="C1655" s="25" t="n">
        <f aca="false">VLOOKUP(B1655,[1]Planilha8!$X$4:$Y$6629,2,0)</f>
        <v>2039109</v>
      </c>
      <c r="D1655" s="26" t="s">
        <v>442</v>
      </c>
      <c r="E1655" s="26" t="str">
        <f aca="false">VLOOKUP(B1655,[1]Planilha8!$X$4:$Z$6629,3,0)</f>
        <v>ENTRADA DO ALMOXARIFADO</v>
      </c>
      <c r="F1655" s="26" t="str">
        <f aca="false">VLOOKUP(B1655,[1]Planilha8!$X$4:$AD$6629,7,0)</f>
        <v>BOM</v>
      </c>
      <c r="G1655" s="27" t="n">
        <v>41151</v>
      </c>
      <c r="H1655" s="28" t="n">
        <v>238</v>
      </c>
      <c r="I1655" s="29" t="s">
        <v>23</v>
      </c>
      <c r="J1655" s="70" t="s">
        <v>50</v>
      </c>
      <c r="K1655" s="71" t="n">
        <v>22172</v>
      </c>
      <c r="L1655" s="72" t="n">
        <v>2012000657</v>
      </c>
      <c r="M1655" s="73" t="n">
        <v>43465</v>
      </c>
      <c r="N1655" s="74" t="n">
        <v>191.632378917379</v>
      </c>
      <c r="O1655" s="75" t="n">
        <v>0.5</v>
      </c>
      <c r="P1655" s="76" t="n">
        <v>0.0416666666666667</v>
      </c>
      <c r="Q1655" s="77" t="n">
        <v>9.91666666666667</v>
      </c>
      <c r="R1655" s="78" t="n">
        <v>201.549045584045</v>
      </c>
      <c r="S1655" s="39" t="n">
        <v>36.4509544159546</v>
      </c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MG1655" s="0"/>
      <c r="AMH1655" s="0"/>
      <c r="AMI1655" s="0"/>
      <c r="AMJ1655" s="0"/>
    </row>
    <row r="1656" s="4" customFormat="true" ht="37.5" hidden="false" customHeight="true" outlineLevel="0" collapsed="false">
      <c r="A1656" s="23" t="s">
        <v>401</v>
      </c>
      <c r="B1656" s="23" t="n">
        <v>5550</v>
      </c>
      <c r="C1656" s="25" t="n">
        <f aca="false">VLOOKUP(B1656,[1]Planilha8!$X$4:$Y$6629,2,0)</f>
        <v>2039110</v>
      </c>
      <c r="D1656" s="26" t="s">
        <v>442</v>
      </c>
      <c r="E1656" s="26" t="str">
        <f aca="false">VLOOKUP(B1656,[1]Planilha8!$X$4:$Z$6629,3,0)</f>
        <v>FARMÁCIA</v>
      </c>
      <c r="F1656" s="26" t="str">
        <f aca="false">VLOOKUP(B1656,[1]Planilha8!$X$4:$AD$6629,7,0)</f>
        <v>BOM</v>
      </c>
      <c r="G1656" s="27" t="n">
        <v>41151</v>
      </c>
      <c r="H1656" s="28" t="n">
        <v>238</v>
      </c>
      <c r="I1656" s="29" t="s">
        <v>23</v>
      </c>
      <c r="J1656" s="70" t="s">
        <v>50</v>
      </c>
      <c r="K1656" s="71" t="n">
        <v>22172</v>
      </c>
      <c r="L1656" s="72" t="n">
        <v>2012000657</v>
      </c>
      <c r="M1656" s="73" t="n">
        <v>43465</v>
      </c>
      <c r="N1656" s="74" t="n">
        <v>191.632378917379</v>
      </c>
      <c r="O1656" s="75" t="n">
        <v>0.5</v>
      </c>
      <c r="P1656" s="76" t="n">
        <v>0.0416666666666667</v>
      </c>
      <c r="Q1656" s="77" t="n">
        <v>9.91666666666667</v>
      </c>
      <c r="R1656" s="78" t="n">
        <v>201.549045584045</v>
      </c>
      <c r="S1656" s="39" t="n">
        <v>36.4509544159546</v>
      </c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MG1656" s="0"/>
      <c r="AMH1656" s="0"/>
      <c r="AMI1656" s="0"/>
      <c r="AMJ1656" s="0"/>
    </row>
    <row r="1657" s="4" customFormat="true" ht="37.5" hidden="false" customHeight="true" outlineLevel="0" collapsed="false">
      <c r="A1657" s="23" t="s">
        <v>401</v>
      </c>
      <c r="B1657" s="23" t="n">
        <v>5551</v>
      </c>
      <c r="C1657" s="25" t="n">
        <f aca="false">VLOOKUP(B1657,[1]Planilha8!$X$4:$Y$6629,2,0)</f>
        <v>2039111</v>
      </c>
      <c r="D1657" s="26" t="s">
        <v>442</v>
      </c>
      <c r="E1657" s="26" t="str">
        <f aca="false">VLOOKUP(B1657,[1]Planilha8!$X$4:$Z$6629,3,0)</f>
        <v>FARMÁCIA</v>
      </c>
      <c r="F1657" s="26" t="str">
        <f aca="false">VLOOKUP(B1657,[1]Planilha8!$X$4:$AD$6629,7,0)</f>
        <v>BOM</v>
      </c>
      <c r="G1657" s="27" t="n">
        <v>41151</v>
      </c>
      <c r="H1657" s="28" t="n">
        <v>238</v>
      </c>
      <c r="I1657" s="29" t="s">
        <v>23</v>
      </c>
      <c r="J1657" s="70" t="s">
        <v>50</v>
      </c>
      <c r="K1657" s="71" t="n">
        <v>22172</v>
      </c>
      <c r="L1657" s="72" t="n">
        <v>2012000657</v>
      </c>
      <c r="M1657" s="73" t="n">
        <v>43465</v>
      </c>
      <c r="N1657" s="74" t="n">
        <v>191.632378917379</v>
      </c>
      <c r="O1657" s="75" t="n">
        <v>0.5</v>
      </c>
      <c r="P1657" s="76" t="n">
        <v>0.0416666666666667</v>
      </c>
      <c r="Q1657" s="77" t="n">
        <v>9.91666666666667</v>
      </c>
      <c r="R1657" s="78" t="n">
        <v>201.549045584045</v>
      </c>
      <c r="S1657" s="39" t="n">
        <v>36.4509544159546</v>
      </c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MG1657" s="0"/>
      <c r="AMH1657" s="0"/>
      <c r="AMI1657" s="0"/>
      <c r="AMJ1657" s="0"/>
    </row>
    <row r="1658" s="4" customFormat="true" ht="37.5" hidden="false" customHeight="true" outlineLevel="0" collapsed="false">
      <c r="A1658" s="23" t="s">
        <v>401</v>
      </c>
      <c r="B1658" s="23" t="n">
        <v>5552</v>
      </c>
      <c r="C1658" s="25" t="n">
        <f aca="false">VLOOKUP(B1658,[1]Planilha8!$X$4:$Y$6629,2,0)</f>
        <v>2039112</v>
      </c>
      <c r="D1658" s="26" t="s">
        <v>442</v>
      </c>
      <c r="E1658" s="26" t="str">
        <f aca="false">VLOOKUP(B1658,[1]Planilha8!$X$4:$Z$6629,3,0)</f>
        <v>REFEITÓRIO</v>
      </c>
      <c r="F1658" s="26" t="str">
        <f aca="false">VLOOKUP(B1658,[1]Planilha8!$X$4:$AD$6629,7,0)</f>
        <v>BOM</v>
      </c>
      <c r="G1658" s="27" t="n">
        <v>41151</v>
      </c>
      <c r="H1658" s="28" t="n">
        <v>238</v>
      </c>
      <c r="I1658" s="29" t="s">
        <v>23</v>
      </c>
      <c r="J1658" s="70" t="s">
        <v>50</v>
      </c>
      <c r="K1658" s="71" t="n">
        <v>22172</v>
      </c>
      <c r="L1658" s="72" t="n">
        <v>2012000657</v>
      </c>
      <c r="M1658" s="73" t="n">
        <v>43465</v>
      </c>
      <c r="N1658" s="74" t="n">
        <v>191.632378917379</v>
      </c>
      <c r="O1658" s="75" t="n">
        <v>0.5</v>
      </c>
      <c r="P1658" s="76" t="n">
        <v>0.0416666666666667</v>
      </c>
      <c r="Q1658" s="77" t="n">
        <v>9.91666666666667</v>
      </c>
      <c r="R1658" s="78" t="n">
        <v>201.549045584045</v>
      </c>
      <c r="S1658" s="39" t="n">
        <v>36.4509544159546</v>
      </c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MG1658" s="0"/>
      <c r="AMH1658" s="0"/>
      <c r="AMI1658" s="0"/>
      <c r="AMJ1658" s="0"/>
    </row>
    <row r="1659" s="4" customFormat="true" ht="37.5" hidden="false" customHeight="true" outlineLevel="0" collapsed="false">
      <c r="A1659" s="23" t="s">
        <v>401</v>
      </c>
      <c r="B1659" s="23" t="n">
        <v>5553</v>
      </c>
      <c r="C1659" s="25" t="n">
        <f aca="false">VLOOKUP(B1659,[1]Planilha8!$X$4:$Y$6629,2,0)</f>
        <v>2039113</v>
      </c>
      <c r="D1659" s="26" t="s">
        <v>442</v>
      </c>
      <c r="E1659" s="26" t="str">
        <f aca="false">VLOOKUP(B1659,[1]Planilha8!$X$4:$Z$6629,3,0)</f>
        <v>CORREDOR 1º PAVIMENTO</v>
      </c>
      <c r="F1659" s="26" t="str">
        <f aca="false">VLOOKUP(B1659,[1]Planilha8!$X$4:$AD$6629,7,0)</f>
        <v>BOM</v>
      </c>
      <c r="G1659" s="27" t="n">
        <v>41151</v>
      </c>
      <c r="H1659" s="28" t="n">
        <v>238</v>
      </c>
      <c r="I1659" s="29" t="s">
        <v>23</v>
      </c>
      <c r="J1659" s="70" t="s">
        <v>50</v>
      </c>
      <c r="K1659" s="71" t="n">
        <v>22172</v>
      </c>
      <c r="L1659" s="72" t="n">
        <v>2012000657</v>
      </c>
      <c r="M1659" s="73" t="n">
        <v>43465</v>
      </c>
      <c r="N1659" s="74" t="n">
        <v>191.632378917379</v>
      </c>
      <c r="O1659" s="75" t="n">
        <v>0.5</v>
      </c>
      <c r="P1659" s="76" t="n">
        <v>0.0416666666666667</v>
      </c>
      <c r="Q1659" s="77" t="n">
        <v>9.91666666666667</v>
      </c>
      <c r="R1659" s="78" t="n">
        <v>201.549045584045</v>
      </c>
      <c r="S1659" s="39" t="n">
        <v>36.4509544159546</v>
      </c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MG1659" s="0"/>
      <c r="AMH1659" s="0"/>
      <c r="AMI1659" s="0"/>
      <c r="AMJ1659" s="0"/>
    </row>
    <row r="1660" s="4" customFormat="true" ht="37.5" hidden="false" customHeight="true" outlineLevel="0" collapsed="false">
      <c r="A1660" s="23" t="s">
        <v>401</v>
      </c>
      <c r="B1660" s="23" t="n">
        <v>5554</v>
      </c>
      <c r="C1660" s="25" t="n">
        <f aca="false">VLOOKUP(B1660,[1]Planilha8!$X$4:$Y$6629,2,0)</f>
        <v>2039114</v>
      </c>
      <c r="D1660" s="26" t="s">
        <v>442</v>
      </c>
      <c r="E1660" s="26" t="str">
        <f aca="false">VLOOKUP(B1660,[1]Planilha8!$X$4:$Z$6629,3,0)</f>
        <v>FARMÁCIA</v>
      </c>
      <c r="F1660" s="26" t="str">
        <f aca="false">VLOOKUP(B1660,[1]Planilha8!$X$4:$AD$6629,7,0)</f>
        <v>BOM</v>
      </c>
      <c r="G1660" s="27" t="n">
        <v>41151</v>
      </c>
      <c r="H1660" s="28" t="n">
        <v>238</v>
      </c>
      <c r="I1660" s="29" t="s">
        <v>23</v>
      </c>
      <c r="J1660" s="70" t="s">
        <v>50</v>
      </c>
      <c r="K1660" s="71" t="n">
        <v>22172</v>
      </c>
      <c r="L1660" s="72" t="n">
        <v>2012000657</v>
      </c>
      <c r="M1660" s="73" t="n">
        <v>43465</v>
      </c>
      <c r="N1660" s="74" t="n">
        <v>191.632378917379</v>
      </c>
      <c r="O1660" s="75" t="n">
        <v>0.5</v>
      </c>
      <c r="P1660" s="76" t="n">
        <v>0.0416666666666667</v>
      </c>
      <c r="Q1660" s="77" t="n">
        <v>9.91666666666667</v>
      </c>
      <c r="R1660" s="78" t="n">
        <v>201.549045584045</v>
      </c>
      <c r="S1660" s="39" t="n">
        <v>36.4509544159546</v>
      </c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MG1660" s="0"/>
      <c r="AMH1660" s="0"/>
      <c r="AMI1660" s="0"/>
      <c r="AMJ1660" s="0"/>
    </row>
    <row r="1661" s="4" customFormat="true" ht="37.5" hidden="false" customHeight="true" outlineLevel="0" collapsed="false">
      <c r="A1661" s="23" t="s">
        <v>401</v>
      </c>
      <c r="B1661" s="23" t="n">
        <v>5555</v>
      </c>
      <c r="C1661" s="25" t="n">
        <f aca="false">VLOOKUP(B1661,[1]Planilha8!$X$4:$Y$6629,2,0)</f>
        <v>2039115</v>
      </c>
      <c r="D1661" s="26" t="s">
        <v>442</v>
      </c>
      <c r="E1661" s="26" t="str">
        <f aca="false">VLOOKUP(B1661,[1]Planilha8!$X$4:$Z$6629,3,0)</f>
        <v>FARMÁCIA</v>
      </c>
      <c r="F1661" s="26" t="str">
        <f aca="false">VLOOKUP(B1661,[1]Planilha8!$X$4:$AD$6629,7,0)</f>
        <v>BOM</v>
      </c>
      <c r="G1661" s="27" t="n">
        <v>41151</v>
      </c>
      <c r="H1661" s="28" t="n">
        <v>238</v>
      </c>
      <c r="I1661" s="29" t="s">
        <v>23</v>
      </c>
      <c r="J1661" s="70" t="s">
        <v>50</v>
      </c>
      <c r="K1661" s="71" t="n">
        <v>22172</v>
      </c>
      <c r="L1661" s="72" t="n">
        <v>2012000657</v>
      </c>
      <c r="M1661" s="73" t="n">
        <v>43465</v>
      </c>
      <c r="N1661" s="74" t="n">
        <v>191.632378917379</v>
      </c>
      <c r="O1661" s="75" t="n">
        <v>0.5</v>
      </c>
      <c r="P1661" s="76" t="n">
        <v>0.0416666666666667</v>
      </c>
      <c r="Q1661" s="77" t="n">
        <v>9.91666666666667</v>
      </c>
      <c r="R1661" s="78" t="n">
        <v>201.549045584045</v>
      </c>
      <c r="S1661" s="39" t="n">
        <v>36.4509544159546</v>
      </c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MG1661" s="0"/>
      <c r="AMH1661" s="0"/>
      <c r="AMI1661" s="0"/>
      <c r="AMJ1661" s="0"/>
    </row>
    <row r="1662" s="4" customFormat="true" ht="37.5" hidden="false" customHeight="true" outlineLevel="0" collapsed="false">
      <c r="A1662" s="23" t="s">
        <v>401</v>
      </c>
      <c r="B1662" s="23" t="n">
        <v>5556</v>
      </c>
      <c r="C1662" s="25" t="n">
        <f aca="false">VLOOKUP(B1662,[1]Planilha8!$X$4:$Y$6629,2,0)</f>
        <v>2039116</v>
      </c>
      <c r="D1662" s="26" t="s">
        <v>442</v>
      </c>
      <c r="E1662" s="26" t="str">
        <f aca="false">VLOOKUP(B1662,[1]Planilha8!$X$4:$Z$6629,3,0)</f>
        <v>SALA DE CONVIVÊNCIA – TÉRREO</v>
      </c>
      <c r="F1662" s="26" t="str">
        <f aca="false">VLOOKUP(B1662,[1]Planilha8!$X$4:$AD$6629,7,0)</f>
        <v>BOM</v>
      </c>
      <c r="G1662" s="27" t="n">
        <v>41151</v>
      </c>
      <c r="H1662" s="28" t="n">
        <v>238</v>
      </c>
      <c r="I1662" s="29" t="s">
        <v>23</v>
      </c>
      <c r="J1662" s="70" t="s">
        <v>50</v>
      </c>
      <c r="K1662" s="71" t="n">
        <v>22172</v>
      </c>
      <c r="L1662" s="72" t="n">
        <v>2012000657</v>
      </c>
      <c r="M1662" s="73" t="n">
        <v>43465</v>
      </c>
      <c r="N1662" s="74" t="n">
        <v>191.632378917379</v>
      </c>
      <c r="O1662" s="75" t="n">
        <v>0.5</v>
      </c>
      <c r="P1662" s="76" t="n">
        <v>0.0416666666666667</v>
      </c>
      <c r="Q1662" s="77" t="n">
        <v>9.91666666666667</v>
      </c>
      <c r="R1662" s="78" t="n">
        <v>201.549045584045</v>
      </c>
      <c r="S1662" s="39" t="n">
        <v>36.4509544159546</v>
      </c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MG1662" s="0"/>
      <c r="AMH1662" s="0"/>
      <c r="AMI1662" s="0"/>
      <c r="AMJ1662" s="0"/>
    </row>
    <row r="1663" s="4" customFormat="true" ht="37.5" hidden="false" customHeight="true" outlineLevel="0" collapsed="false">
      <c r="A1663" s="23" t="s">
        <v>401</v>
      </c>
      <c r="B1663" s="23" t="n">
        <v>5557</v>
      </c>
      <c r="C1663" s="25" t="n">
        <f aca="false">VLOOKUP(B1663,[1]Planilha8!$X$4:$Y$6629,2,0)</f>
        <v>2039117</v>
      </c>
      <c r="D1663" s="26" t="s">
        <v>442</v>
      </c>
      <c r="E1663" s="26" t="str">
        <f aca="false">VLOOKUP(B1663,[1]Planilha8!$X$4:$Z$6629,3,0)</f>
        <v>SALA DE ESPERA UROLOGIA 1º PAVIMENTO</v>
      </c>
      <c r="F1663" s="26" t="str">
        <f aca="false">VLOOKUP(B1663,[1]Planilha8!$X$4:$AD$6629,7,0)</f>
        <v>BOM</v>
      </c>
      <c r="G1663" s="27" t="n">
        <v>41151</v>
      </c>
      <c r="H1663" s="28" t="n">
        <v>238</v>
      </c>
      <c r="I1663" s="29" t="s">
        <v>23</v>
      </c>
      <c r="J1663" s="70" t="s">
        <v>50</v>
      </c>
      <c r="K1663" s="71" t="n">
        <v>22172</v>
      </c>
      <c r="L1663" s="72" t="n">
        <v>2012000657</v>
      </c>
      <c r="M1663" s="73" t="n">
        <v>43465</v>
      </c>
      <c r="N1663" s="74" t="n">
        <v>191.632378917379</v>
      </c>
      <c r="O1663" s="75" t="n">
        <v>0.5</v>
      </c>
      <c r="P1663" s="76" t="n">
        <v>0.0416666666666667</v>
      </c>
      <c r="Q1663" s="77" t="n">
        <v>9.91666666666667</v>
      </c>
      <c r="R1663" s="78" t="n">
        <v>201.549045584045</v>
      </c>
      <c r="S1663" s="39" t="n">
        <v>36.4509544159546</v>
      </c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MG1663" s="0"/>
      <c r="AMH1663" s="0"/>
      <c r="AMI1663" s="0"/>
      <c r="AMJ1663" s="0"/>
    </row>
    <row r="1664" s="4" customFormat="true" ht="37.5" hidden="false" customHeight="true" outlineLevel="0" collapsed="false">
      <c r="A1664" s="23" t="s">
        <v>401</v>
      </c>
      <c r="B1664" s="23" t="n">
        <v>5558</v>
      </c>
      <c r="C1664" s="25" t="n">
        <f aca="false">VLOOKUP(B1664,[1]Planilha8!$X$4:$Y$6629,2,0)</f>
        <v>2039118</v>
      </c>
      <c r="D1664" s="26" t="s">
        <v>442</v>
      </c>
      <c r="E1664" s="26" t="str">
        <f aca="false">VLOOKUP(B1664,[1]Planilha8!$X$4:$Z$6629,3,0)</f>
        <v>SALA DE ESPERA UROLOGIA 1º PAVIMENTO</v>
      </c>
      <c r="F1664" s="26" t="str">
        <f aca="false">VLOOKUP(B1664,[1]Planilha8!$X$4:$AD$6629,7,0)</f>
        <v>BOM</v>
      </c>
      <c r="G1664" s="27" t="n">
        <v>41151</v>
      </c>
      <c r="H1664" s="28" t="n">
        <v>238</v>
      </c>
      <c r="I1664" s="29" t="s">
        <v>23</v>
      </c>
      <c r="J1664" s="70" t="s">
        <v>50</v>
      </c>
      <c r="K1664" s="71" t="n">
        <v>22172</v>
      </c>
      <c r="L1664" s="72" t="n">
        <v>2012000657</v>
      </c>
      <c r="M1664" s="73" t="n">
        <v>43465</v>
      </c>
      <c r="N1664" s="74" t="n">
        <v>191.632378917379</v>
      </c>
      <c r="O1664" s="75" t="n">
        <v>0.5</v>
      </c>
      <c r="P1664" s="76" t="n">
        <v>0.0416666666666667</v>
      </c>
      <c r="Q1664" s="77" t="n">
        <v>9.91666666666667</v>
      </c>
      <c r="R1664" s="78" t="n">
        <v>201.549045584045</v>
      </c>
      <c r="S1664" s="39" t="n">
        <v>36.4509544159546</v>
      </c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MG1664" s="0"/>
      <c r="AMH1664" s="0"/>
      <c r="AMI1664" s="0"/>
      <c r="AMJ1664" s="0"/>
    </row>
    <row r="1665" s="4" customFormat="true" ht="37.5" hidden="false" customHeight="true" outlineLevel="0" collapsed="false">
      <c r="A1665" s="23" t="s">
        <v>401</v>
      </c>
      <c r="B1665" s="23" t="n">
        <v>5559</v>
      </c>
      <c r="C1665" s="25" t="n">
        <f aca="false">VLOOKUP(B1665,[1]Planilha8!$X$4:$Y$6629,2,0)</f>
        <v>2039119</v>
      </c>
      <c r="D1665" s="26" t="s">
        <v>442</v>
      </c>
      <c r="E1665" s="26" t="str">
        <f aca="false">VLOOKUP(B1665,[1]Planilha8!$X$4:$Z$6629,3,0)</f>
        <v>REPASSADO PARA INSTALAÇÃO DIA 11/10/2012, MAS NÃO INFORMADO O LOCAL DE INSTALAÇÃO PELOS TÉCNICOS</v>
      </c>
      <c r="F1665" s="26" t="str">
        <f aca="false">VLOOKUP(B1665,[1]Planilha8!$X$4:$AD$6629,7,0)</f>
        <v>BOM</v>
      </c>
      <c r="G1665" s="27" t="n">
        <v>41151</v>
      </c>
      <c r="H1665" s="28" t="n">
        <v>238</v>
      </c>
      <c r="I1665" s="29" t="s">
        <v>23</v>
      </c>
      <c r="J1665" s="70" t="s">
        <v>50</v>
      </c>
      <c r="K1665" s="71" t="n">
        <v>22172</v>
      </c>
      <c r="L1665" s="72" t="n">
        <v>2012000657</v>
      </c>
      <c r="M1665" s="73" t="n">
        <v>43465</v>
      </c>
      <c r="N1665" s="74" t="n">
        <v>191.632378917379</v>
      </c>
      <c r="O1665" s="75" t="n">
        <v>0.5</v>
      </c>
      <c r="P1665" s="76" t="n">
        <v>0.0416666666666667</v>
      </c>
      <c r="Q1665" s="77" t="n">
        <v>9.91666666666667</v>
      </c>
      <c r="R1665" s="78" t="n">
        <v>201.549045584045</v>
      </c>
      <c r="S1665" s="39" t="n">
        <v>36.4509544159546</v>
      </c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MG1665" s="0"/>
      <c r="AMH1665" s="0"/>
      <c r="AMI1665" s="0"/>
      <c r="AMJ1665" s="0"/>
    </row>
    <row r="1666" s="4" customFormat="true" ht="37.5" hidden="false" customHeight="true" outlineLevel="0" collapsed="false">
      <c r="A1666" s="23" t="s">
        <v>401</v>
      </c>
      <c r="B1666" s="23" t="n">
        <v>5560</v>
      </c>
      <c r="C1666" s="25" t="n">
        <f aca="false">VLOOKUP(B1666,[1]Planilha8!$X$4:$Y$6629,2,0)</f>
        <v>2039120</v>
      </c>
      <c r="D1666" s="26" t="s">
        <v>442</v>
      </c>
      <c r="E1666" s="26" t="str">
        <f aca="false">VLOOKUP(B1666,[1]Planilha8!$X$4:$Z$6629,3,0)</f>
        <v>REPASSADO PARA INSTALAÇÃO DIA 11/10/2012, MAS NÃO INFORMADO O LOCAL DE INSTALAÇÃO PELOS TÉCNICOS</v>
      </c>
      <c r="F1666" s="26" t="str">
        <f aca="false">VLOOKUP(B1666,[1]Planilha8!$X$4:$AD$6629,7,0)</f>
        <v>BOM</v>
      </c>
      <c r="G1666" s="27" t="n">
        <v>41151</v>
      </c>
      <c r="H1666" s="28" t="n">
        <v>238</v>
      </c>
      <c r="I1666" s="29" t="s">
        <v>23</v>
      </c>
      <c r="J1666" s="70" t="s">
        <v>50</v>
      </c>
      <c r="K1666" s="71" t="n">
        <v>22172</v>
      </c>
      <c r="L1666" s="72" t="n">
        <v>2012000657</v>
      </c>
      <c r="M1666" s="73" t="n">
        <v>43465</v>
      </c>
      <c r="N1666" s="74" t="n">
        <v>191.632378917379</v>
      </c>
      <c r="O1666" s="75" t="n">
        <v>0.5</v>
      </c>
      <c r="P1666" s="76" t="n">
        <v>0.0416666666666667</v>
      </c>
      <c r="Q1666" s="77" t="n">
        <v>9.91666666666667</v>
      </c>
      <c r="R1666" s="78" t="n">
        <v>201.549045584045</v>
      </c>
      <c r="S1666" s="39" t="n">
        <v>36.4509544159546</v>
      </c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MG1666" s="0"/>
      <c r="AMH1666" s="0"/>
      <c r="AMI1666" s="0"/>
      <c r="AMJ1666" s="0"/>
    </row>
    <row r="1667" s="4" customFormat="true" ht="37.5" hidden="false" customHeight="true" outlineLevel="0" collapsed="false">
      <c r="A1667" s="23" t="s">
        <v>401</v>
      </c>
      <c r="B1667" s="23" t="n">
        <v>5561</v>
      </c>
      <c r="C1667" s="25" t="n">
        <f aca="false">VLOOKUP(B1667,[1]Planilha8!$X$4:$Y$6629,2,0)</f>
        <v>2039121</v>
      </c>
      <c r="D1667" s="26" t="s">
        <v>442</v>
      </c>
      <c r="E1667" s="26" t="str">
        <f aca="false">VLOOKUP(B1667,[1]Planilha8!$X$4:$Z$6629,3,0)</f>
        <v>REPASSADO PARA INSTALAÇÃO DIA 11/10/2012, MAS NÃO INFORMADO O LOCAL DE INSTALAÇÃO PELOS TÉCNICOS</v>
      </c>
      <c r="F1667" s="26" t="str">
        <f aca="false">VLOOKUP(B1667,[1]Planilha8!$X$4:$AD$6629,7,0)</f>
        <v>BOM</v>
      </c>
      <c r="G1667" s="27" t="n">
        <v>41151</v>
      </c>
      <c r="H1667" s="28" t="n">
        <v>238</v>
      </c>
      <c r="I1667" s="29" t="s">
        <v>23</v>
      </c>
      <c r="J1667" s="70" t="s">
        <v>50</v>
      </c>
      <c r="K1667" s="71" t="n">
        <v>22172</v>
      </c>
      <c r="L1667" s="72" t="n">
        <v>2012000657</v>
      </c>
      <c r="M1667" s="73" t="n">
        <v>43465</v>
      </c>
      <c r="N1667" s="74" t="n">
        <v>191.632378917379</v>
      </c>
      <c r="O1667" s="75" t="n">
        <v>0.5</v>
      </c>
      <c r="P1667" s="76" t="n">
        <v>0.0416666666666667</v>
      </c>
      <c r="Q1667" s="77" t="n">
        <v>9.91666666666667</v>
      </c>
      <c r="R1667" s="78" t="n">
        <v>201.549045584045</v>
      </c>
      <c r="S1667" s="39" t="n">
        <v>36.4509544159546</v>
      </c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MG1667" s="0"/>
      <c r="AMH1667" s="0"/>
      <c r="AMI1667" s="0"/>
      <c r="AMJ1667" s="0"/>
    </row>
    <row r="1668" s="4" customFormat="true" ht="37.5" hidden="false" customHeight="true" outlineLevel="0" collapsed="false">
      <c r="A1668" s="23" t="s">
        <v>401</v>
      </c>
      <c r="B1668" s="23" t="n">
        <v>5562</v>
      </c>
      <c r="C1668" s="25" t="n">
        <f aca="false">VLOOKUP(B1668,[1]Planilha8!$X$4:$Y$6629,2,0)</f>
        <v>2039122</v>
      </c>
      <c r="D1668" s="26" t="s">
        <v>442</v>
      </c>
      <c r="E1668" s="26" t="str">
        <f aca="false">VLOOKUP(B1668,[1]Planilha8!$X$4:$Z$6629,3,0)</f>
        <v>REPASSADO PARA INSTALAÇÃO DIA 11/10/2012, MAS NÃO INFORMADO O LOCAL DE INSTALAÇÃO PELOS TÉCNICOS</v>
      </c>
      <c r="F1668" s="26" t="str">
        <f aca="false">VLOOKUP(B1668,[1]Planilha8!$X$4:$AD$6629,7,0)</f>
        <v>BOM</v>
      </c>
      <c r="G1668" s="27" t="n">
        <v>41151</v>
      </c>
      <c r="H1668" s="28" t="n">
        <v>238</v>
      </c>
      <c r="I1668" s="29" t="s">
        <v>23</v>
      </c>
      <c r="J1668" s="70" t="s">
        <v>50</v>
      </c>
      <c r="K1668" s="71" t="n">
        <v>22172</v>
      </c>
      <c r="L1668" s="72" t="n">
        <v>2012000657</v>
      </c>
      <c r="M1668" s="73" t="n">
        <v>43465</v>
      </c>
      <c r="N1668" s="74" t="n">
        <v>191.632378917379</v>
      </c>
      <c r="O1668" s="75" t="n">
        <v>0.5</v>
      </c>
      <c r="P1668" s="76" t="n">
        <v>0.0416666666666667</v>
      </c>
      <c r="Q1668" s="77" t="n">
        <v>9.91666666666667</v>
      </c>
      <c r="R1668" s="78" t="n">
        <v>201.549045584045</v>
      </c>
      <c r="S1668" s="39" t="n">
        <v>36.4509544159546</v>
      </c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MG1668" s="0"/>
      <c r="AMH1668" s="0"/>
      <c r="AMI1668" s="0"/>
      <c r="AMJ1668" s="0"/>
    </row>
    <row r="1669" s="4" customFormat="true" ht="37.5" hidden="false" customHeight="true" outlineLevel="0" collapsed="false">
      <c r="A1669" s="23" t="s">
        <v>401</v>
      </c>
      <c r="B1669" s="23" t="n">
        <v>5563</v>
      </c>
      <c r="C1669" s="25" t="n">
        <f aca="false">VLOOKUP(B1669,[1]Planilha8!$X$4:$Y$6629,2,0)</f>
        <v>2039123</v>
      </c>
      <c r="D1669" s="26" t="s">
        <v>442</v>
      </c>
      <c r="E1669" s="26" t="str">
        <f aca="false">VLOOKUP(B1669,[1]Planilha8!$X$4:$Z$6629,3,0)</f>
        <v>FARMÁCIA</v>
      </c>
      <c r="F1669" s="26" t="str">
        <f aca="false">VLOOKUP(B1669,[1]Planilha8!$X$4:$AD$6629,7,0)</f>
        <v>BOM</v>
      </c>
      <c r="G1669" s="27" t="n">
        <v>41151</v>
      </c>
      <c r="H1669" s="28" t="n">
        <v>238</v>
      </c>
      <c r="I1669" s="29" t="s">
        <v>23</v>
      </c>
      <c r="J1669" s="70" t="s">
        <v>50</v>
      </c>
      <c r="K1669" s="71" t="n">
        <v>22172</v>
      </c>
      <c r="L1669" s="72" t="n">
        <v>2012000657</v>
      </c>
      <c r="M1669" s="73" t="n">
        <v>43465</v>
      </c>
      <c r="N1669" s="74" t="n">
        <v>191.632378917379</v>
      </c>
      <c r="O1669" s="75" t="n">
        <v>0.5</v>
      </c>
      <c r="P1669" s="76" t="n">
        <v>0.0416666666666667</v>
      </c>
      <c r="Q1669" s="77" t="n">
        <v>9.91666666666667</v>
      </c>
      <c r="R1669" s="78" t="n">
        <v>201.549045584045</v>
      </c>
      <c r="S1669" s="39" t="n">
        <v>36.4509544159546</v>
      </c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MG1669" s="0"/>
      <c r="AMH1669" s="0"/>
      <c r="AMI1669" s="0"/>
      <c r="AMJ1669" s="0"/>
    </row>
    <row r="1670" s="4" customFormat="true" ht="37.5" hidden="false" customHeight="true" outlineLevel="0" collapsed="false">
      <c r="A1670" s="23" t="s">
        <v>401</v>
      </c>
      <c r="B1670" s="23" t="n">
        <v>5564</v>
      </c>
      <c r="C1670" s="25" t="n">
        <f aca="false">VLOOKUP(B1670,[1]Planilha8!$X$4:$Y$6629,2,0)</f>
        <v>2039124</v>
      </c>
      <c r="D1670" s="26" t="s">
        <v>442</v>
      </c>
      <c r="E1670" s="26" t="str">
        <f aca="false">VLOOKUP(B1670,[1]Planilha8!$X$4:$Z$6629,3,0)</f>
        <v>REPASSADO PARA INSTALAÇÃO DIA 11/10/2012, MAS NÃO INFORMADO O LOCAL DE INSTALAÇÃO PELOS TÉCNICOS</v>
      </c>
      <c r="F1670" s="26" t="str">
        <f aca="false">VLOOKUP(B1670,[1]Planilha8!$X$4:$AD$6629,7,0)</f>
        <v>BOM</v>
      </c>
      <c r="G1670" s="27" t="n">
        <v>41151</v>
      </c>
      <c r="H1670" s="28" t="n">
        <v>238</v>
      </c>
      <c r="I1670" s="29" t="s">
        <v>23</v>
      </c>
      <c r="J1670" s="70" t="s">
        <v>50</v>
      </c>
      <c r="K1670" s="71" t="n">
        <v>22172</v>
      </c>
      <c r="L1670" s="72" t="n">
        <v>2012000657</v>
      </c>
      <c r="M1670" s="73" t="n">
        <v>43465</v>
      </c>
      <c r="N1670" s="74" t="n">
        <v>191.632378917379</v>
      </c>
      <c r="O1670" s="75" t="n">
        <v>0.5</v>
      </c>
      <c r="P1670" s="76" t="n">
        <v>0.0416666666666667</v>
      </c>
      <c r="Q1670" s="77" t="n">
        <v>9.91666666666667</v>
      </c>
      <c r="R1670" s="78" t="n">
        <v>201.549045584045</v>
      </c>
      <c r="S1670" s="39" t="n">
        <v>36.4509544159546</v>
      </c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MG1670" s="0"/>
      <c r="AMH1670" s="0"/>
      <c r="AMI1670" s="0"/>
      <c r="AMJ1670" s="0"/>
    </row>
    <row r="1671" s="4" customFormat="true" ht="37.5" hidden="false" customHeight="true" outlineLevel="0" collapsed="false">
      <c r="A1671" s="23" t="s">
        <v>401</v>
      </c>
      <c r="B1671" s="23" t="n">
        <v>5565</v>
      </c>
      <c r="C1671" s="25" t="n">
        <f aca="false">VLOOKUP(B1671,[1]Planilha8!$X$4:$Y$6629,2,0)</f>
        <v>2039125</v>
      </c>
      <c r="D1671" s="26" t="s">
        <v>442</v>
      </c>
      <c r="E1671" s="26" t="str">
        <f aca="false">VLOOKUP(B1671,[1]Planilha8!$X$4:$Z$6629,3,0)</f>
        <v>REPASSADO PARA INSTALAÇÃO DIA 11/10/2012, MAS NÃO INFORMADO O LOCAL DE INSTALAÇÃO PELOS TÉCNICOS</v>
      </c>
      <c r="F1671" s="26" t="str">
        <f aca="false">VLOOKUP(B1671,[1]Planilha8!$X$4:$AD$6629,7,0)</f>
        <v>BOM</v>
      </c>
      <c r="G1671" s="27" t="n">
        <v>41151</v>
      </c>
      <c r="H1671" s="28" t="n">
        <v>238</v>
      </c>
      <c r="I1671" s="29" t="s">
        <v>23</v>
      </c>
      <c r="J1671" s="70" t="s">
        <v>50</v>
      </c>
      <c r="K1671" s="71" t="n">
        <v>22172</v>
      </c>
      <c r="L1671" s="72" t="n">
        <v>2012000657</v>
      </c>
      <c r="M1671" s="73" t="n">
        <v>43465</v>
      </c>
      <c r="N1671" s="74" t="n">
        <v>191.632378917379</v>
      </c>
      <c r="O1671" s="75" t="n">
        <v>0.5</v>
      </c>
      <c r="P1671" s="76" t="n">
        <v>0.0416666666666667</v>
      </c>
      <c r="Q1671" s="77" t="n">
        <v>9.91666666666667</v>
      </c>
      <c r="R1671" s="78" t="n">
        <v>201.549045584045</v>
      </c>
      <c r="S1671" s="39" t="n">
        <v>36.4509544159546</v>
      </c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MG1671" s="0"/>
      <c r="AMH1671" s="0"/>
      <c r="AMI1671" s="0"/>
      <c r="AMJ1671" s="0"/>
    </row>
    <row r="1672" s="4" customFormat="true" ht="37.5" hidden="false" customHeight="true" outlineLevel="0" collapsed="false">
      <c r="A1672" s="23" t="s">
        <v>401</v>
      </c>
      <c r="B1672" s="23" t="n">
        <v>5566</v>
      </c>
      <c r="C1672" s="25" t="n">
        <f aca="false">VLOOKUP(B1672,[1]Planilha8!$X$4:$Y$6629,2,0)</f>
        <v>2039126</v>
      </c>
      <c r="D1672" s="26" t="s">
        <v>442</v>
      </c>
      <c r="E1672" s="26" t="str">
        <f aca="false">VLOOKUP(B1672,[1]Planilha8!$X$4:$Z$6629,3,0)</f>
        <v>REPASSADO PARA INSTALAÇÃO DIA 11/10/2012, MAS NÃO INFORMADO O LOCAL DE INSTALAÇÃO PELOS TÉCNICOS</v>
      </c>
      <c r="F1672" s="26" t="str">
        <f aca="false">VLOOKUP(B1672,[1]Planilha8!$X$4:$AD$6629,7,0)</f>
        <v>BOM</v>
      </c>
      <c r="G1672" s="27" t="n">
        <v>41151</v>
      </c>
      <c r="H1672" s="28" t="n">
        <v>238</v>
      </c>
      <c r="I1672" s="29" t="s">
        <v>23</v>
      </c>
      <c r="J1672" s="70" t="s">
        <v>50</v>
      </c>
      <c r="K1672" s="71" t="n">
        <v>22172</v>
      </c>
      <c r="L1672" s="72" t="n">
        <v>2012000657</v>
      </c>
      <c r="M1672" s="73" t="n">
        <v>43465</v>
      </c>
      <c r="N1672" s="74" t="n">
        <v>191.632378917379</v>
      </c>
      <c r="O1672" s="75" t="n">
        <v>0.5</v>
      </c>
      <c r="P1672" s="76" t="n">
        <v>0.0416666666666667</v>
      </c>
      <c r="Q1672" s="77" t="n">
        <v>9.91666666666667</v>
      </c>
      <c r="R1672" s="78" t="n">
        <v>201.549045584045</v>
      </c>
      <c r="S1672" s="39" t="n">
        <v>36.4509544159546</v>
      </c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MG1672" s="0"/>
      <c r="AMH1672" s="0"/>
      <c r="AMI1672" s="0"/>
      <c r="AMJ1672" s="0"/>
    </row>
    <row r="1673" s="4" customFormat="true" ht="37.5" hidden="false" customHeight="true" outlineLevel="0" collapsed="false">
      <c r="A1673" s="23" t="s">
        <v>401</v>
      </c>
      <c r="B1673" s="23" t="n">
        <v>5567</v>
      </c>
      <c r="C1673" s="25" t="n">
        <f aca="false">VLOOKUP(B1673,[1]Planilha8!$X$4:$Y$6629,2,0)</f>
        <v>2039127</v>
      </c>
      <c r="D1673" s="26" t="s">
        <v>442</v>
      </c>
      <c r="E1673" s="26" t="str">
        <f aca="false">VLOOKUP(B1673,[1]Planilha8!$X$4:$Z$6629,3,0)</f>
        <v>REPASSADO PARA INSTALAÇÃO DIA 11/10/2012, MAS NÃO INFORMADO O LOCAL DE INSTALAÇÃO PELOS TÉCNICOS</v>
      </c>
      <c r="F1673" s="26" t="str">
        <f aca="false">VLOOKUP(B1673,[1]Planilha8!$X$4:$AD$6629,7,0)</f>
        <v>BOM</v>
      </c>
      <c r="G1673" s="27" t="n">
        <v>41151</v>
      </c>
      <c r="H1673" s="28" t="n">
        <v>238</v>
      </c>
      <c r="I1673" s="29" t="s">
        <v>23</v>
      </c>
      <c r="J1673" s="70" t="s">
        <v>50</v>
      </c>
      <c r="K1673" s="71" t="n">
        <v>22172</v>
      </c>
      <c r="L1673" s="72" t="n">
        <v>2012000657</v>
      </c>
      <c r="M1673" s="73" t="n">
        <v>43465</v>
      </c>
      <c r="N1673" s="74" t="n">
        <v>191.632378917379</v>
      </c>
      <c r="O1673" s="75" t="n">
        <v>0.5</v>
      </c>
      <c r="P1673" s="76" t="n">
        <v>0.0416666666666667</v>
      </c>
      <c r="Q1673" s="77" t="n">
        <v>9.91666666666667</v>
      </c>
      <c r="R1673" s="78" t="n">
        <v>201.549045584045</v>
      </c>
      <c r="S1673" s="39" t="n">
        <v>36.4509544159546</v>
      </c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MG1673" s="0"/>
      <c r="AMH1673" s="0"/>
      <c r="AMI1673" s="0"/>
      <c r="AMJ1673" s="0"/>
    </row>
    <row r="1674" s="4" customFormat="true" ht="37.5" hidden="false" customHeight="true" outlineLevel="0" collapsed="false">
      <c r="A1674" s="23" t="s">
        <v>401</v>
      </c>
      <c r="B1674" s="23" t="n">
        <v>5568</v>
      </c>
      <c r="C1674" s="25" t="n">
        <f aca="false">VLOOKUP(B1674,[1]Planilha8!$X$4:$Y$6629,2,0)</f>
        <v>2039128</v>
      </c>
      <c r="D1674" s="26" t="s">
        <v>442</v>
      </c>
      <c r="E1674" s="26" t="str">
        <f aca="false">VLOOKUP(B1674,[1]Planilha8!$X$4:$Z$6629,3,0)</f>
        <v>CORREDOR DA PULSOTERAPIA</v>
      </c>
      <c r="F1674" s="26" t="str">
        <f aca="false">VLOOKUP(B1674,[1]Planilha8!$X$4:$AD$6629,7,0)</f>
        <v>BOM</v>
      </c>
      <c r="G1674" s="27" t="n">
        <v>41151</v>
      </c>
      <c r="H1674" s="28" t="n">
        <v>238</v>
      </c>
      <c r="I1674" s="29" t="s">
        <v>23</v>
      </c>
      <c r="J1674" s="70" t="s">
        <v>50</v>
      </c>
      <c r="K1674" s="71" t="n">
        <v>22172</v>
      </c>
      <c r="L1674" s="72" t="n">
        <v>2012000657</v>
      </c>
      <c r="M1674" s="73" t="n">
        <v>43465</v>
      </c>
      <c r="N1674" s="74" t="n">
        <v>191.632378917379</v>
      </c>
      <c r="O1674" s="75" t="n">
        <v>0.5</v>
      </c>
      <c r="P1674" s="76" t="n">
        <v>0.0416666666666667</v>
      </c>
      <c r="Q1674" s="77" t="n">
        <v>9.91666666666667</v>
      </c>
      <c r="R1674" s="78" t="n">
        <v>201.549045584045</v>
      </c>
      <c r="S1674" s="39" t="n">
        <v>36.4509544159546</v>
      </c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MG1674" s="0"/>
      <c r="AMH1674" s="0"/>
      <c r="AMI1674" s="0"/>
      <c r="AMJ1674" s="0"/>
    </row>
    <row r="1675" s="4" customFormat="true" ht="37.5" hidden="false" customHeight="true" outlineLevel="0" collapsed="false">
      <c r="A1675" s="23" t="s">
        <v>401</v>
      </c>
      <c r="B1675" s="23" t="n">
        <v>5569</v>
      </c>
      <c r="C1675" s="25" t="n">
        <f aca="false">VLOOKUP(B1675,[1]Planilha8!$X$4:$Y$6629,2,0)</f>
        <v>2039129</v>
      </c>
      <c r="D1675" s="26" t="s">
        <v>442</v>
      </c>
      <c r="E1675" s="26" t="str">
        <f aca="false">VLOOKUP(B1675,[1]Planilha8!$X$4:$Z$6629,3,0)</f>
        <v>EXPURGO MATERIAL SUJO 3º ANADAR</v>
      </c>
      <c r="F1675" s="26" t="str">
        <f aca="false">VLOOKUP(B1675,[1]Planilha8!$X$4:$AD$6629,7,0)</f>
        <v>BOM</v>
      </c>
      <c r="G1675" s="27" t="n">
        <v>41151</v>
      </c>
      <c r="H1675" s="28" t="n">
        <v>238</v>
      </c>
      <c r="I1675" s="29" t="s">
        <v>23</v>
      </c>
      <c r="J1675" s="70" t="s">
        <v>50</v>
      </c>
      <c r="K1675" s="71" t="n">
        <v>22172</v>
      </c>
      <c r="L1675" s="72" t="n">
        <v>2012000657</v>
      </c>
      <c r="M1675" s="73" t="n">
        <v>43465</v>
      </c>
      <c r="N1675" s="74" t="n">
        <v>191.632378917379</v>
      </c>
      <c r="O1675" s="75" t="n">
        <v>0.5</v>
      </c>
      <c r="P1675" s="76" t="n">
        <v>0.0416666666666667</v>
      </c>
      <c r="Q1675" s="77" t="n">
        <v>9.91666666666667</v>
      </c>
      <c r="R1675" s="78" t="n">
        <v>201.549045584045</v>
      </c>
      <c r="S1675" s="39" t="n">
        <v>36.4509544159546</v>
      </c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MG1675" s="0"/>
      <c r="AMH1675" s="0"/>
      <c r="AMI1675" s="0"/>
      <c r="AMJ1675" s="0"/>
    </row>
    <row r="1676" s="4" customFormat="true" ht="37.5" hidden="false" customHeight="true" outlineLevel="0" collapsed="false">
      <c r="A1676" s="23" t="s">
        <v>401</v>
      </c>
      <c r="B1676" s="23" t="n">
        <v>5570</v>
      </c>
      <c r="C1676" s="25" t="n">
        <f aca="false">VLOOKUP(B1676,[1]Planilha8!$X$4:$Y$6629,2,0)</f>
        <v>2039130</v>
      </c>
      <c r="D1676" s="26" t="s">
        <v>442</v>
      </c>
      <c r="E1676" s="26" t="str">
        <f aca="false">VLOOKUP(B1676,[1]Planilha8!$X$4:$Z$6629,3,0)</f>
        <v>CHEFIA GERAL DE ENFERMAGEM</v>
      </c>
      <c r="F1676" s="26" t="str">
        <f aca="false">VLOOKUP(B1676,[1]Planilha8!$X$4:$AD$6629,7,0)</f>
        <v>BOM</v>
      </c>
      <c r="G1676" s="27" t="n">
        <v>41151</v>
      </c>
      <c r="H1676" s="28" t="n">
        <v>238</v>
      </c>
      <c r="I1676" s="29" t="s">
        <v>23</v>
      </c>
      <c r="J1676" s="70" t="s">
        <v>50</v>
      </c>
      <c r="K1676" s="71" t="n">
        <v>22172</v>
      </c>
      <c r="L1676" s="72" t="n">
        <v>2012000657</v>
      </c>
      <c r="M1676" s="73" t="n">
        <v>43465</v>
      </c>
      <c r="N1676" s="74" t="n">
        <v>191.632378917379</v>
      </c>
      <c r="O1676" s="75" t="n">
        <v>0.5</v>
      </c>
      <c r="P1676" s="76" t="n">
        <v>0.0416666666666667</v>
      </c>
      <c r="Q1676" s="77" t="n">
        <v>9.91666666666667</v>
      </c>
      <c r="R1676" s="78" t="n">
        <v>201.549045584045</v>
      </c>
      <c r="S1676" s="39" t="n">
        <v>36.4509544159546</v>
      </c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MG1676" s="0"/>
      <c r="AMH1676" s="0"/>
      <c r="AMI1676" s="0"/>
      <c r="AMJ1676" s="0"/>
    </row>
    <row r="1677" s="4" customFormat="true" ht="37.5" hidden="false" customHeight="true" outlineLevel="0" collapsed="false">
      <c r="A1677" s="23" t="s">
        <v>401</v>
      </c>
      <c r="B1677" s="23" t="n">
        <v>5571</v>
      </c>
      <c r="C1677" s="25" t="n">
        <f aca="false">VLOOKUP(B1677,[1]Planilha8!$X$4:$Y$6629,2,0)</f>
        <v>2039131</v>
      </c>
      <c r="D1677" s="26" t="s">
        <v>442</v>
      </c>
      <c r="E1677" s="26" t="str">
        <f aca="false">VLOOKUP(B1677,[1]Planilha8!$X$4:$Z$6629,3,0)</f>
        <v>REPASSADO PARA INSTALAÇÃO DIA 11/10/2012, MAS NÃO INFORMADO O LOCAL DE INSTALAÇÃO PELOS TÉCNICOS</v>
      </c>
      <c r="F1677" s="26" t="str">
        <f aca="false">VLOOKUP(B1677,[1]Planilha8!$X$4:$AD$6629,7,0)</f>
        <v>BOM</v>
      </c>
      <c r="G1677" s="27" t="n">
        <v>41151</v>
      </c>
      <c r="H1677" s="28" t="n">
        <v>238</v>
      </c>
      <c r="I1677" s="29" t="s">
        <v>23</v>
      </c>
      <c r="J1677" s="70" t="s">
        <v>50</v>
      </c>
      <c r="K1677" s="71" t="n">
        <v>22172</v>
      </c>
      <c r="L1677" s="72" t="n">
        <v>2012000657</v>
      </c>
      <c r="M1677" s="73" t="n">
        <v>43465</v>
      </c>
      <c r="N1677" s="74" t="n">
        <v>191.632378917379</v>
      </c>
      <c r="O1677" s="75" t="n">
        <v>0.5</v>
      </c>
      <c r="P1677" s="76" t="n">
        <v>0.0416666666666667</v>
      </c>
      <c r="Q1677" s="77" t="n">
        <v>9.91666666666667</v>
      </c>
      <c r="R1677" s="78" t="n">
        <v>201.549045584045</v>
      </c>
      <c r="S1677" s="39" t="n">
        <v>36.4509544159546</v>
      </c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MG1677" s="0"/>
      <c r="AMH1677" s="0"/>
      <c r="AMI1677" s="0"/>
      <c r="AMJ1677" s="0"/>
    </row>
    <row r="1678" s="4" customFormat="true" ht="37.5" hidden="false" customHeight="true" outlineLevel="0" collapsed="false">
      <c r="A1678" s="23" t="s">
        <v>401</v>
      </c>
      <c r="B1678" s="23" t="n">
        <v>5572</v>
      </c>
      <c r="C1678" s="25" t="n">
        <f aca="false">VLOOKUP(B1678,[1]Planilha8!$X$4:$Y$6629,2,0)</f>
        <v>2039132</v>
      </c>
      <c r="D1678" s="26" t="s">
        <v>442</v>
      </c>
      <c r="E1678" s="26" t="str">
        <f aca="false">VLOOKUP(B1678,[1]Planilha8!$X$4:$Z$6629,3,0)</f>
        <v>REPASSADO PARA INSTALAÇÃO DIA 11/10/2012, MAS NÃO INFORMADO O LOCAL DE INSTALAÇÃO PELOS TÉCNICOS</v>
      </c>
      <c r="F1678" s="26" t="str">
        <f aca="false">VLOOKUP(B1678,[1]Planilha8!$X$4:$AD$6629,7,0)</f>
        <v>BOM</v>
      </c>
      <c r="G1678" s="27" t="n">
        <v>41151</v>
      </c>
      <c r="H1678" s="28" t="n">
        <v>238</v>
      </c>
      <c r="I1678" s="29" t="s">
        <v>23</v>
      </c>
      <c r="J1678" s="70" t="s">
        <v>50</v>
      </c>
      <c r="K1678" s="71" t="n">
        <v>22172</v>
      </c>
      <c r="L1678" s="72" t="n">
        <v>2012000657</v>
      </c>
      <c r="M1678" s="73" t="n">
        <v>43465</v>
      </c>
      <c r="N1678" s="74" t="n">
        <v>191.632378917379</v>
      </c>
      <c r="O1678" s="75" t="n">
        <v>0.5</v>
      </c>
      <c r="P1678" s="76" t="n">
        <v>0.0416666666666667</v>
      </c>
      <c r="Q1678" s="77" t="n">
        <v>9.91666666666667</v>
      </c>
      <c r="R1678" s="78" t="n">
        <v>201.549045584045</v>
      </c>
      <c r="S1678" s="39" t="n">
        <v>36.4509544159546</v>
      </c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MG1678" s="0"/>
      <c r="AMH1678" s="0"/>
      <c r="AMI1678" s="0"/>
      <c r="AMJ1678" s="0"/>
    </row>
    <row r="1679" s="4" customFormat="true" ht="37.5" hidden="false" customHeight="true" outlineLevel="0" collapsed="false">
      <c r="A1679" s="23" t="s">
        <v>401</v>
      </c>
      <c r="B1679" s="23" t="n">
        <v>5573</v>
      </c>
      <c r="C1679" s="25" t="n">
        <f aca="false">VLOOKUP(B1679,[1]Planilha8!$X$4:$Y$6629,2,0)</f>
        <v>2039133</v>
      </c>
      <c r="D1679" s="26" t="s">
        <v>442</v>
      </c>
      <c r="E1679" s="26" t="str">
        <f aca="false">VLOOKUP(B1679,[1]Planilha8!$X$4:$Z$6629,3,0)</f>
        <v>CLÍNICA MÉDICA CORREDOR – ALA 2</v>
      </c>
      <c r="F1679" s="26" t="str">
        <f aca="false">VLOOKUP(B1679,[1]Planilha8!$X$4:$AD$6629,7,0)</f>
        <v>BOM</v>
      </c>
      <c r="G1679" s="27" t="n">
        <v>41151</v>
      </c>
      <c r="H1679" s="28" t="n">
        <v>238</v>
      </c>
      <c r="I1679" s="29" t="s">
        <v>23</v>
      </c>
      <c r="J1679" s="70" t="s">
        <v>50</v>
      </c>
      <c r="K1679" s="71" t="n">
        <v>22172</v>
      </c>
      <c r="L1679" s="72" t="n">
        <v>2012000657</v>
      </c>
      <c r="M1679" s="73" t="n">
        <v>43465</v>
      </c>
      <c r="N1679" s="74" t="n">
        <v>191.632378917379</v>
      </c>
      <c r="O1679" s="75" t="n">
        <v>0.5</v>
      </c>
      <c r="P1679" s="76" t="n">
        <v>0.0416666666666667</v>
      </c>
      <c r="Q1679" s="77" t="n">
        <v>9.91666666666667</v>
      </c>
      <c r="R1679" s="78" t="n">
        <v>201.549045584045</v>
      </c>
      <c r="S1679" s="39" t="n">
        <v>36.4509544159546</v>
      </c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MG1679" s="0"/>
      <c r="AMH1679" s="0"/>
      <c r="AMI1679" s="0"/>
      <c r="AMJ1679" s="0"/>
    </row>
    <row r="1680" s="4" customFormat="true" ht="37.5" hidden="false" customHeight="true" outlineLevel="0" collapsed="false">
      <c r="A1680" s="23" t="s">
        <v>401</v>
      </c>
      <c r="B1680" s="23" t="n">
        <v>5574</v>
      </c>
      <c r="C1680" s="25" t="n">
        <f aca="false">VLOOKUP(B1680,[1]Planilha8!$X$4:$Y$6629,2,0)</f>
        <v>2039134</v>
      </c>
      <c r="D1680" s="26" t="s">
        <v>442</v>
      </c>
      <c r="E1680" s="26" t="str">
        <f aca="false">VLOOKUP(B1680,[1]Planilha8!$X$4:$Z$6629,3,0)</f>
        <v>CLÍNICA MÉDICA  – ALA 2</v>
      </c>
      <c r="F1680" s="26" t="str">
        <f aca="false">VLOOKUP(B1680,[1]Planilha8!$X$4:$AD$6629,7,0)</f>
        <v>BOM</v>
      </c>
      <c r="G1680" s="27" t="n">
        <v>41151</v>
      </c>
      <c r="H1680" s="28" t="n">
        <v>238</v>
      </c>
      <c r="I1680" s="29" t="s">
        <v>23</v>
      </c>
      <c r="J1680" s="70" t="s">
        <v>50</v>
      </c>
      <c r="K1680" s="71" t="n">
        <v>22172</v>
      </c>
      <c r="L1680" s="72" t="n">
        <v>2012000657</v>
      </c>
      <c r="M1680" s="73" t="n">
        <v>43465</v>
      </c>
      <c r="N1680" s="74" t="n">
        <v>191.632378917379</v>
      </c>
      <c r="O1680" s="75" t="n">
        <v>0.5</v>
      </c>
      <c r="P1680" s="76" t="n">
        <v>0.0416666666666667</v>
      </c>
      <c r="Q1680" s="77" t="n">
        <v>9.91666666666667</v>
      </c>
      <c r="R1680" s="78" t="n">
        <v>201.549045584045</v>
      </c>
      <c r="S1680" s="39" t="n">
        <v>36.4509544159546</v>
      </c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MG1680" s="0"/>
      <c r="AMH1680" s="0"/>
      <c r="AMI1680" s="0"/>
      <c r="AMJ1680" s="0"/>
    </row>
    <row r="1681" s="4" customFormat="true" ht="37.5" hidden="false" customHeight="true" outlineLevel="0" collapsed="false">
      <c r="A1681" s="23" t="s">
        <v>401</v>
      </c>
      <c r="B1681" s="23" t="n">
        <v>5575</v>
      </c>
      <c r="C1681" s="25" t="n">
        <f aca="false">VLOOKUP(B1681,[1]Planilha8!$X$4:$Y$6629,2,0)</f>
        <v>2039135</v>
      </c>
      <c r="D1681" s="26" t="s">
        <v>442</v>
      </c>
      <c r="E1681" s="26" t="str">
        <f aca="false">VLOOKUP(B1681,[1]Planilha8!$X$4:$Z$6629,3,0)</f>
        <v>HEMODIÁLISE</v>
      </c>
      <c r="F1681" s="26" t="str">
        <f aca="false">VLOOKUP(B1681,[1]Planilha8!$X$4:$AD$6629,7,0)</f>
        <v>BOM</v>
      </c>
      <c r="G1681" s="27" t="n">
        <v>41151</v>
      </c>
      <c r="H1681" s="28" t="n">
        <v>238</v>
      </c>
      <c r="I1681" s="29" t="s">
        <v>23</v>
      </c>
      <c r="J1681" s="70" t="s">
        <v>50</v>
      </c>
      <c r="K1681" s="71" t="n">
        <v>22172</v>
      </c>
      <c r="L1681" s="72" t="n">
        <v>2012000657</v>
      </c>
      <c r="M1681" s="73" t="n">
        <v>43465</v>
      </c>
      <c r="N1681" s="74" t="n">
        <v>191.632378917379</v>
      </c>
      <c r="O1681" s="75" t="n">
        <v>0.5</v>
      </c>
      <c r="P1681" s="76" t="n">
        <v>0.0416666666666667</v>
      </c>
      <c r="Q1681" s="77" t="n">
        <v>9.91666666666667</v>
      </c>
      <c r="R1681" s="78" t="n">
        <v>201.549045584045</v>
      </c>
      <c r="S1681" s="39" t="n">
        <v>36.4509544159546</v>
      </c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MG1681" s="0"/>
      <c r="AMH1681" s="0"/>
      <c r="AMI1681" s="0"/>
      <c r="AMJ1681" s="0"/>
    </row>
    <row r="1682" s="4" customFormat="true" ht="37.5" hidden="false" customHeight="true" outlineLevel="0" collapsed="false">
      <c r="A1682" s="23" t="s">
        <v>401</v>
      </c>
      <c r="B1682" s="23" t="n">
        <v>5576</v>
      </c>
      <c r="C1682" s="25" t="n">
        <f aca="false">VLOOKUP(B1682,[1]Planilha8!$X$4:$Y$6629,2,0)</f>
        <v>2039136</v>
      </c>
      <c r="D1682" s="26" t="s">
        <v>442</v>
      </c>
      <c r="E1682" s="26" t="str">
        <f aca="false">VLOOKUP(B1682,[1]Planilha8!$X$4:$Z$6629,3,0)</f>
        <v>CLÍNICA MÉDICA CORREDOR – ALA 1</v>
      </c>
      <c r="F1682" s="26" t="str">
        <f aca="false">VLOOKUP(B1682,[1]Planilha8!$X$4:$AD$6629,7,0)</f>
        <v>BOM</v>
      </c>
      <c r="G1682" s="27" t="n">
        <v>41151</v>
      </c>
      <c r="H1682" s="28" t="n">
        <v>238</v>
      </c>
      <c r="I1682" s="29" t="s">
        <v>23</v>
      </c>
      <c r="J1682" s="70" t="s">
        <v>50</v>
      </c>
      <c r="K1682" s="71" t="n">
        <v>22172</v>
      </c>
      <c r="L1682" s="72" t="n">
        <v>2012000657</v>
      </c>
      <c r="M1682" s="73" t="n">
        <v>43465</v>
      </c>
      <c r="N1682" s="74" t="n">
        <v>191.632378917379</v>
      </c>
      <c r="O1682" s="75" t="n">
        <v>0.5</v>
      </c>
      <c r="P1682" s="76" t="n">
        <v>0.0416666666666667</v>
      </c>
      <c r="Q1682" s="77" t="n">
        <v>9.91666666666667</v>
      </c>
      <c r="R1682" s="78" t="n">
        <v>201.549045584045</v>
      </c>
      <c r="S1682" s="39" t="n">
        <v>36.4509544159546</v>
      </c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MG1682" s="0"/>
      <c r="AMH1682" s="0"/>
      <c r="AMI1682" s="0"/>
      <c r="AMJ1682" s="0"/>
    </row>
    <row r="1683" s="4" customFormat="true" ht="37.5" hidden="false" customHeight="true" outlineLevel="0" collapsed="false">
      <c r="A1683" s="23" t="s">
        <v>401</v>
      </c>
      <c r="B1683" s="23" t="n">
        <v>5577</v>
      </c>
      <c r="C1683" s="25" t="n">
        <f aca="false">VLOOKUP(B1683,[1]Planilha8!$X$4:$Y$6629,2,0)</f>
        <v>2039137</v>
      </c>
      <c r="D1683" s="26" t="s">
        <v>442</v>
      </c>
      <c r="E1683" s="26" t="str">
        <f aca="false">VLOOKUP(B1683,[1]Planilha8!$X$4:$Z$6629,3,0)</f>
        <v>CLÍNICA MÉDICA CORREDOR – ALA 1</v>
      </c>
      <c r="F1683" s="26" t="str">
        <f aca="false">VLOOKUP(B1683,[1]Planilha8!$X$4:$AD$6629,7,0)</f>
        <v>BOM</v>
      </c>
      <c r="G1683" s="27" t="n">
        <v>41151</v>
      </c>
      <c r="H1683" s="28" t="n">
        <v>238</v>
      </c>
      <c r="I1683" s="29" t="s">
        <v>23</v>
      </c>
      <c r="J1683" s="70" t="s">
        <v>50</v>
      </c>
      <c r="K1683" s="71" t="n">
        <v>22172</v>
      </c>
      <c r="L1683" s="72" t="n">
        <v>2012000657</v>
      </c>
      <c r="M1683" s="73" t="n">
        <v>43465</v>
      </c>
      <c r="N1683" s="74" t="n">
        <v>191.632378917379</v>
      </c>
      <c r="O1683" s="75" t="n">
        <v>0.5</v>
      </c>
      <c r="P1683" s="76" t="n">
        <v>0.0416666666666667</v>
      </c>
      <c r="Q1683" s="77" t="n">
        <v>9.91666666666667</v>
      </c>
      <c r="R1683" s="78" t="n">
        <v>201.549045584045</v>
      </c>
      <c r="S1683" s="39" t="n">
        <v>36.4509544159546</v>
      </c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MG1683" s="0"/>
      <c r="AMH1683" s="0"/>
      <c r="AMI1683" s="0"/>
      <c r="AMJ1683" s="0"/>
    </row>
    <row r="1684" s="4" customFormat="true" ht="37.5" hidden="false" customHeight="true" outlineLevel="0" collapsed="false">
      <c r="A1684" s="23" t="s">
        <v>401</v>
      </c>
      <c r="B1684" s="23" t="n">
        <v>5578</v>
      </c>
      <c r="C1684" s="25" t="n">
        <f aca="false">VLOOKUP(B1684,[1]Planilha8!$X$4:$Y$6629,2,0)</f>
        <v>2039138</v>
      </c>
      <c r="D1684" s="26" t="s">
        <v>442</v>
      </c>
      <c r="E1684" s="26" t="str">
        <f aca="false">VLOOKUP(B1684,[1]Planilha8!$X$4:$Z$6629,3,0)</f>
        <v>CORREDOR CME</v>
      </c>
      <c r="F1684" s="26" t="str">
        <f aca="false">VLOOKUP(B1684,[1]Planilha8!$X$4:$AD$6629,7,0)</f>
        <v>BOM</v>
      </c>
      <c r="G1684" s="27" t="n">
        <v>41151</v>
      </c>
      <c r="H1684" s="28" t="n">
        <v>238</v>
      </c>
      <c r="I1684" s="29" t="s">
        <v>23</v>
      </c>
      <c r="J1684" s="70" t="s">
        <v>50</v>
      </c>
      <c r="K1684" s="71" t="n">
        <v>22172</v>
      </c>
      <c r="L1684" s="72" t="n">
        <v>2012000657</v>
      </c>
      <c r="M1684" s="73" t="n">
        <v>43465</v>
      </c>
      <c r="N1684" s="74" t="n">
        <v>191.632378917379</v>
      </c>
      <c r="O1684" s="75" t="n">
        <v>0.5</v>
      </c>
      <c r="P1684" s="76" t="n">
        <v>0.0416666666666667</v>
      </c>
      <c r="Q1684" s="77" t="n">
        <v>9.91666666666667</v>
      </c>
      <c r="R1684" s="78" t="n">
        <v>201.549045584045</v>
      </c>
      <c r="S1684" s="39" t="n">
        <v>36.4509544159546</v>
      </c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MG1684" s="0"/>
      <c r="AMH1684" s="0"/>
      <c r="AMI1684" s="0"/>
      <c r="AMJ1684" s="0"/>
    </row>
    <row r="1685" s="4" customFormat="true" ht="37.5" hidden="false" customHeight="true" outlineLevel="0" collapsed="false">
      <c r="A1685" s="23" t="s">
        <v>401</v>
      </c>
      <c r="B1685" s="23" t="n">
        <v>5579</v>
      </c>
      <c r="C1685" s="25" t="n">
        <f aca="false">VLOOKUP(B1685,[1]Planilha8!$X$4:$Y$6629,2,0)</f>
        <v>2039139</v>
      </c>
      <c r="D1685" s="26" t="s">
        <v>442</v>
      </c>
      <c r="E1685" s="26" t="str">
        <f aca="false">VLOOKUP(B1685,[1]Planilha8!$X$4:$Z$6629,3,0)</f>
        <v>HALL DO ELEVADOR 4º PAVIMENTO</v>
      </c>
      <c r="F1685" s="26" t="str">
        <f aca="false">VLOOKUP(B1685,[1]Planilha8!$X$4:$AD$6629,7,0)</f>
        <v>BOM</v>
      </c>
      <c r="G1685" s="27" t="n">
        <v>41151</v>
      </c>
      <c r="H1685" s="28" t="n">
        <v>238</v>
      </c>
      <c r="I1685" s="29" t="s">
        <v>23</v>
      </c>
      <c r="J1685" s="70" t="s">
        <v>50</v>
      </c>
      <c r="K1685" s="71" t="n">
        <v>22172</v>
      </c>
      <c r="L1685" s="72" t="n">
        <v>2012000657</v>
      </c>
      <c r="M1685" s="73" t="n">
        <v>43465</v>
      </c>
      <c r="N1685" s="74" t="n">
        <v>191.632378917379</v>
      </c>
      <c r="O1685" s="75" t="n">
        <v>0.5</v>
      </c>
      <c r="P1685" s="76" t="n">
        <v>0.0416666666666667</v>
      </c>
      <c r="Q1685" s="77" t="n">
        <v>9.91666666666667</v>
      </c>
      <c r="R1685" s="78" t="n">
        <v>201.549045584045</v>
      </c>
      <c r="S1685" s="39" t="n">
        <v>36.4509544159546</v>
      </c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MG1685" s="0"/>
      <c r="AMH1685" s="0"/>
      <c r="AMI1685" s="0"/>
      <c r="AMJ1685" s="0"/>
    </row>
    <row r="1686" s="4" customFormat="true" ht="37.5" hidden="false" customHeight="true" outlineLevel="0" collapsed="false">
      <c r="A1686" s="23" t="s">
        <v>401</v>
      </c>
      <c r="B1686" s="23" t="n">
        <v>5580</v>
      </c>
      <c r="C1686" s="25" t="n">
        <f aca="false">VLOOKUP(B1686,[1]Planilha8!$X$4:$Y$6629,2,0)</f>
        <v>2039140</v>
      </c>
      <c r="D1686" s="26" t="s">
        <v>442</v>
      </c>
      <c r="E1686" s="26" t="str">
        <f aca="false">VLOOKUP(B1686,[1]Planilha8!$X$4:$Z$6629,3,0)</f>
        <v>HALL DO ELEVADOR 4º PAVIMENTO  SERVIÇO</v>
      </c>
      <c r="F1686" s="26" t="str">
        <f aca="false">VLOOKUP(B1686,[1]Planilha8!$X$4:$AD$6629,7,0)</f>
        <v>BOM</v>
      </c>
      <c r="G1686" s="27" t="n">
        <v>41151</v>
      </c>
      <c r="H1686" s="28" t="n">
        <v>238</v>
      </c>
      <c r="I1686" s="29" t="s">
        <v>23</v>
      </c>
      <c r="J1686" s="70" t="s">
        <v>50</v>
      </c>
      <c r="K1686" s="71" t="n">
        <v>22172</v>
      </c>
      <c r="L1686" s="72" t="n">
        <v>2012000657</v>
      </c>
      <c r="M1686" s="73" t="n">
        <v>43465</v>
      </c>
      <c r="N1686" s="74" t="n">
        <v>191.632378917379</v>
      </c>
      <c r="O1686" s="75" t="n">
        <v>0.5</v>
      </c>
      <c r="P1686" s="76" t="n">
        <v>0.0416666666666667</v>
      </c>
      <c r="Q1686" s="77" t="n">
        <v>9.91666666666667</v>
      </c>
      <c r="R1686" s="78" t="n">
        <v>201.549045584045</v>
      </c>
      <c r="S1686" s="39" t="n">
        <v>36.4509544159546</v>
      </c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MG1686" s="0"/>
      <c r="AMH1686" s="0"/>
      <c r="AMI1686" s="0"/>
      <c r="AMJ1686" s="0"/>
    </row>
    <row r="1687" s="4" customFormat="true" ht="37.5" hidden="false" customHeight="true" outlineLevel="0" collapsed="false">
      <c r="A1687" s="23" t="s">
        <v>401</v>
      </c>
      <c r="B1687" s="23" t="n">
        <v>5581</v>
      </c>
      <c r="C1687" s="25" t="n">
        <f aca="false">VLOOKUP(B1687,[1]Planilha8!$X$4:$Y$6629,2,0)</f>
        <v>2039141</v>
      </c>
      <c r="D1687" s="26" t="s">
        <v>442</v>
      </c>
      <c r="E1687" s="26" t="str">
        <f aca="false">VLOOKUP(B1687,[1]Planilha8!$X$4:$Z$6629,3,0)</f>
        <v>SALA DE CONVIVÊNCIA</v>
      </c>
      <c r="F1687" s="26" t="str">
        <f aca="false">VLOOKUP(B1687,[1]Planilha8!$X$4:$AD$6629,7,0)</f>
        <v>BOM</v>
      </c>
      <c r="G1687" s="27" t="n">
        <v>41151</v>
      </c>
      <c r="H1687" s="28" t="n">
        <v>238</v>
      </c>
      <c r="I1687" s="29" t="s">
        <v>23</v>
      </c>
      <c r="J1687" s="70" t="s">
        <v>50</v>
      </c>
      <c r="K1687" s="71" t="n">
        <v>22172</v>
      </c>
      <c r="L1687" s="72" t="n">
        <v>2012000657</v>
      </c>
      <c r="M1687" s="73" t="n">
        <v>43465</v>
      </c>
      <c r="N1687" s="74" t="n">
        <v>191.632378917379</v>
      </c>
      <c r="O1687" s="75" t="n">
        <v>0.5</v>
      </c>
      <c r="P1687" s="76" t="n">
        <v>0.0416666666666667</v>
      </c>
      <c r="Q1687" s="77" t="n">
        <v>9.91666666666667</v>
      </c>
      <c r="R1687" s="78" t="n">
        <v>201.549045584045</v>
      </c>
      <c r="S1687" s="39" t="n">
        <v>36.4509544159546</v>
      </c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MG1687" s="0"/>
      <c r="AMH1687" s="0"/>
      <c r="AMI1687" s="0"/>
      <c r="AMJ1687" s="0"/>
    </row>
    <row r="1688" s="4" customFormat="true" ht="37.5" hidden="false" customHeight="true" outlineLevel="0" collapsed="false">
      <c r="A1688" s="23" t="s">
        <v>401</v>
      </c>
      <c r="B1688" s="23" t="n">
        <v>5582</v>
      </c>
      <c r="C1688" s="25" t="n">
        <f aca="false">VLOOKUP(B1688,[1]Planilha8!$X$4:$Y$6629,2,0)</f>
        <v>2039142</v>
      </c>
      <c r="D1688" s="26" t="s">
        <v>442</v>
      </c>
      <c r="E1688" s="26" t="str">
        <f aca="false">VLOOKUP(B1688,[1]Planilha8!$X$4:$Z$6629,3,0)</f>
        <v>CHEFIA - CME</v>
      </c>
      <c r="F1688" s="26" t="str">
        <f aca="false">VLOOKUP(B1688,[1]Planilha8!$X$4:$AD$6629,7,0)</f>
        <v>BOM</v>
      </c>
      <c r="G1688" s="27" t="n">
        <v>41151</v>
      </c>
      <c r="H1688" s="28" t="n">
        <v>238</v>
      </c>
      <c r="I1688" s="29" t="s">
        <v>23</v>
      </c>
      <c r="J1688" s="70" t="s">
        <v>50</v>
      </c>
      <c r="K1688" s="71" t="n">
        <v>22172</v>
      </c>
      <c r="L1688" s="72" t="n">
        <v>2012000657</v>
      </c>
      <c r="M1688" s="73" t="n">
        <v>43465</v>
      </c>
      <c r="N1688" s="74" t="n">
        <v>191.632378917379</v>
      </c>
      <c r="O1688" s="75" t="n">
        <v>0.5</v>
      </c>
      <c r="P1688" s="76" t="n">
        <v>0.0416666666666667</v>
      </c>
      <c r="Q1688" s="77" t="n">
        <v>9.91666666666667</v>
      </c>
      <c r="R1688" s="78" t="n">
        <v>201.549045584045</v>
      </c>
      <c r="S1688" s="39" t="n">
        <v>36.4509544159546</v>
      </c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MG1688" s="0"/>
      <c r="AMH1688" s="0"/>
      <c r="AMI1688" s="0"/>
      <c r="AMJ1688" s="0"/>
    </row>
    <row r="1689" s="4" customFormat="true" ht="37.5" hidden="false" customHeight="true" outlineLevel="0" collapsed="false">
      <c r="A1689" s="23" t="s">
        <v>401</v>
      </c>
      <c r="B1689" s="23" t="n">
        <v>5583</v>
      </c>
      <c r="C1689" s="25" t="n">
        <f aca="false">VLOOKUP(B1689,[1]Planilha8!$X$4:$Y$6629,2,0)</f>
        <v>2039143</v>
      </c>
      <c r="D1689" s="26" t="s">
        <v>442</v>
      </c>
      <c r="E1689" s="26" t="str">
        <f aca="false">VLOOKUP(B1689,[1]Planilha8!$X$4:$Z$6629,3,0)</f>
        <v>PRÓXIMO AO TANQUE DE OXIGÊNIO</v>
      </c>
      <c r="F1689" s="26" t="str">
        <f aca="false">VLOOKUP(B1689,[1]Planilha8!$X$4:$AD$6629,7,0)</f>
        <v>BOM</v>
      </c>
      <c r="G1689" s="27" t="n">
        <v>41151</v>
      </c>
      <c r="H1689" s="28" t="n">
        <v>238</v>
      </c>
      <c r="I1689" s="29" t="s">
        <v>23</v>
      </c>
      <c r="J1689" s="70" t="s">
        <v>50</v>
      </c>
      <c r="K1689" s="71" t="n">
        <v>22172</v>
      </c>
      <c r="L1689" s="72" t="n">
        <v>2012000657</v>
      </c>
      <c r="M1689" s="73" t="n">
        <v>43465</v>
      </c>
      <c r="N1689" s="74" t="n">
        <v>191.632378917379</v>
      </c>
      <c r="O1689" s="75" t="n">
        <v>0.5</v>
      </c>
      <c r="P1689" s="76" t="n">
        <v>0.0416666666666667</v>
      </c>
      <c r="Q1689" s="77" t="n">
        <v>9.91666666666667</v>
      </c>
      <c r="R1689" s="78" t="n">
        <v>201.549045584045</v>
      </c>
      <c r="S1689" s="39" t="n">
        <v>36.4509544159546</v>
      </c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MG1689" s="0"/>
      <c r="AMH1689" s="0"/>
      <c r="AMI1689" s="0"/>
      <c r="AMJ1689" s="0"/>
    </row>
    <row r="1690" s="4" customFormat="true" ht="37.5" hidden="false" customHeight="true" outlineLevel="0" collapsed="false">
      <c r="A1690" s="23" t="s">
        <v>401</v>
      </c>
      <c r="B1690" s="23" t="n">
        <v>5584</v>
      </c>
      <c r="C1690" s="25" t="n">
        <f aca="false">VLOOKUP(B1690,[1]Planilha8!$X$4:$Y$6629,2,0)</f>
        <v>2039144</v>
      </c>
      <c r="D1690" s="26" t="s">
        <v>442</v>
      </c>
      <c r="E1690" s="26" t="str">
        <f aca="false">VLOOKUP(B1690,[1]Planilha8!$X$4:$Z$6629,3,0)</f>
        <v>ALMOXARIFADO – COORDENAÇÃO</v>
      </c>
      <c r="F1690" s="26" t="str">
        <f aca="false">VLOOKUP(B1690,[1]Planilha8!$X$4:$AD$6629,7,0)</f>
        <v>BOM</v>
      </c>
      <c r="G1690" s="27" t="n">
        <v>41151</v>
      </c>
      <c r="H1690" s="28" t="n">
        <v>238</v>
      </c>
      <c r="I1690" s="29" t="s">
        <v>23</v>
      </c>
      <c r="J1690" s="70" t="s">
        <v>50</v>
      </c>
      <c r="K1690" s="71" t="n">
        <v>22172</v>
      </c>
      <c r="L1690" s="72" t="n">
        <v>2012000657</v>
      </c>
      <c r="M1690" s="73" t="n">
        <v>43465</v>
      </c>
      <c r="N1690" s="74" t="n">
        <v>191.632378917379</v>
      </c>
      <c r="O1690" s="75" t="n">
        <v>0.5</v>
      </c>
      <c r="P1690" s="76" t="n">
        <v>0.0416666666666667</v>
      </c>
      <c r="Q1690" s="77" t="n">
        <v>9.91666666666667</v>
      </c>
      <c r="R1690" s="78" t="n">
        <v>201.549045584045</v>
      </c>
      <c r="S1690" s="39" t="n">
        <v>36.4509544159546</v>
      </c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MG1690" s="0"/>
      <c r="AMH1690" s="0"/>
      <c r="AMI1690" s="0"/>
      <c r="AMJ1690" s="0"/>
    </row>
    <row r="1691" s="4" customFormat="true" ht="37.5" hidden="false" customHeight="true" outlineLevel="0" collapsed="false">
      <c r="A1691" s="23" t="s">
        <v>401</v>
      </c>
      <c r="B1691" s="23" t="n">
        <v>5585</v>
      </c>
      <c r="C1691" s="25" t="n">
        <f aca="false">VLOOKUP(B1691,[1]Planilha8!$X$4:$Y$6629,2,0)</f>
        <v>2039145</v>
      </c>
      <c r="D1691" s="26" t="s">
        <v>442</v>
      </c>
      <c r="E1691" s="26" t="str">
        <f aca="false">VLOOKUP(B1691,[1]Planilha8!$X$4:$Z$6629,3,0)</f>
        <v>ALMOXARIFADO – CORREDOR</v>
      </c>
      <c r="F1691" s="26" t="str">
        <f aca="false">VLOOKUP(B1691,[1]Planilha8!$X$4:$AD$6629,7,0)</f>
        <v>BOM</v>
      </c>
      <c r="G1691" s="27" t="n">
        <v>41151</v>
      </c>
      <c r="H1691" s="28" t="n">
        <v>238</v>
      </c>
      <c r="I1691" s="29" t="s">
        <v>23</v>
      </c>
      <c r="J1691" s="70" t="s">
        <v>50</v>
      </c>
      <c r="K1691" s="71" t="n">
        <v>22172</v>
      </c>
      <c r="L1691" s="72" t="n">
        <v>2012000657</v>
      </c>
      <c r="M1691" s="73" t="n">
        <v>43465</v>
      </c>
      <c r="N1691" s="74" t="n">
        <v>191.632378917379</v>
      </c>
      <c r="O1691" s="75" t="n">
        <v>0.5</v>
      </c>
      <c r="P1691" s="76" t="n">
        <v>0.0416666666666667</v>
      </c>
      <c r="Q1691" s="77" t="n">
        <v>9.91666666666667</v>
      </c>
      <c r="R1691" s="78" t="n">
        <v>201.549045584045</v>
      </c>
      <c r="S1691" s="39" t="n">
        <v>36.4509544159546</v>
      </c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MG1691" s="0"/>
      <c r="AMH1691" s="0"/>
      <c r="AMI1691" s="0"/>
      <c r="AMJ1691" s="0"/>
    </row>
    <row r="1692" s="4" customFormat="true" ht="37.5" hidden="false" customHeight="true" outlineLevel="0" collapsed="false">
      <c r="A1692" s="23" t="s">
        <v>401</v>
      </c>
      <c r="B1692" s="23" t="n">
        <v>5586</v>
      </c>
      <c r="C1692" s="25" t="n">
        <f aca="false">VLOOKUP(B1692,[1]Planilha8!$X$4:$Y$6629,2,0)</f>
        <v>2039146</v>
      </c>
      <c r="D1692" s="26" t="s">
        <v>442</v>
      </c>
      <c r="E1692" s="26" t="str">
        <f aca="false">VLOOKUP(B1692,[1]Planilha8!$X$4:$Z$6629,3,0)</f>
        <v>ALMOXARIFADO – CORREDOR</v>
      </c>
      <c r="F1692" s="26" t="str">
        <f aca="false">VLOOKUP(B1692,[1]Planilha8!$X$4:$AD$6629,7,0)</f>
        <v>BOM</v>
      </c>
      <c r="G1692" s="27" t="n">
        <v>41151</v>
      </c>
      <c r="H1692" s="28" t="n">
        <v>238</v>
      </c>
      <c r="I1692" s="29" t="s">
        <v>23</v>
      </c>
      <c r="J1692" s="70" t="s">
        <v>50</v>
      </c>
      <c r="K1692" s="71" t="n">
        <v>22172</v>
      </c>
      <c r="L1692" s="72" t="n">
        <v>2012000657</v>
      </c>
      <c r="M1692" s="73" t="n">
        <v>43465</v>
      </c>
      <c r="N1692" s="74" t="n">
        <v>191.632378917379</v>
      </c>
      <c r="O1692" s="75" t="n">
        <v>0.5</v>
      </c>
      <c r="P1692" s="76" t="n">
        <v>0.0416666666666667</v>
      </c>
      <c r="Q1692" s="77" t="n">
        <v>9.91666666666667</v>
      </c>
      <c r="R1692" s="78" t="n">
        <v>201.549045584045</v>
      </c>
      <c r="S1692" s="39" t="n">
        <v>36.4509544159546</v>
      </c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MG1692" s="0"/>
      <c r="AMH1692" s="0"/>
      <c r="AMI1692" s="0"/>
      <c r="AMJ1692" s="0"/>
    </row>
    <row r="1693" s="4" customFormat="true" ht="37.5" hidden="false" customHeight="true" outlineLevel="0" collapsed="false">
      <c r="A1693" s="23" t="s">
        <v>401</v>
      </c>
      <c r="B1693" s="23" t="n">
        <v>5587</v>
      </c>
      <c r="C1693" s="25" t="n">
        <f aca="false">VLOOKUP(B1693,[1]Planilha8!$X$4:$Y$6629,2,0)</f>
        <v>2039147</v>
      </c>
      <c r="D1693" s="26" t="s">
        <v>442</v>
      </c>
      <c r="E1693" s="26" t="str">
        <f aca="false">VLOOKUP(B1693,[1]Planilha8!$X$4:$Z$6629,3,0)</f>
        <v>FARMÁCIA</v>
      </c>
      <c r="F1693" s="26" t="str">
        <f aca="false">VLOOKUP(B1693,[1]Planilha8!$X$4:$AD$6629,7,0)</f>
        <v>BOM</v>
      </c>
      <c r="G1693" s="27" t="n">
        <v>41151</v>
      </c>
      <c r="H1693" s="28" t="n">
        <v>238</v>
      </c>
      <c r="I1693" s="29" t="s">
        <v>23</v>
      </c>
      <c r="J1693" s="70" t="s">
        <v>50</v>
      </c>
      <c r="K1693" s="71" t="n">
        <v>22172</v>
      </c>
      <c r="L1693" s="72" t="n">
        <v>2012000657</v>
      </c>
      <c r="M1693" s="73" t="n">
        <v>43465</v>
      </c>
      <c r="N1693" s="74" t="n">
        <v>191.632378917379</v>
      </c>
      <c r="O1693" s="75" t="n">
        <v>0.5</v>
      </c>
      <c r="P1693" s="76" t="n">
        <v>0.0416666666666667</v>
      </c>
      <c r="Q1693" s="77" t="n">
        <v>9.91666666666667</v>
      </c>
      <c r="R1693" s="78" t="n">
        <v>201.549045584045</v>
      </c>
      <c r="S1693" s="39" t="n">
        <v>36.4509544159546</v>
      </c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MG1693" s="0"/>
      <c r="AMH1693" s="0"/>
      <c r="AMI1693" s="0"/>
      <c r="AMJ1693" s="0"/>
    </row>
    <row r="1694" s="4" customFormat="true" ht="37.5" hidden="false" customHeight="true" outlineLevel="0" collapsed="false">
      <c r="A1694" s="23" t="s">
        <v>401</v>
      </c>
      <c r="B1694" s="23" t="n">
        <v>5588</v>
      </c>
      <c r="C1694" s="25" t="n">
        <f aca="false">VLOOKUP(B1694,[1]Planilha8!$X$4:$Y$6629,2,0)</f>
        <v>2039148</v>
      </c>
      <c r="D1694" s="26" t="s">
        <v>442</v>
      </c>
      <c r="E1694" s="26" t="str">
        <f aca="false">VLOOKUP(B1694,[1]Planilha8!$X$4:$Z$6629,3,0)</f>
        <v>FARMÁCIA</v>
      </c>
      <c r="F1694" s="26" t="str">
        <f aca="false">VLOOKUP(B1694,[1]Planilha8!$X$4:$AD$6629,7,0)</f>
        <v>BOM</v>
      </c>
      <c r="G1694" s="27" t="n">
        <v>41151</v>
      </c>
      <c r="H1694" s="28" t="n">
        <v>238</v>
      </c>
      <c r="I1694" s="29" t="s">
        <v>23</v>
      </c>
      <c r="J1694" s="70" t="s">
        <v>50</v>
      </c>
      <c r="K1694" s="71" t="n">
        <v>22172</v>
      </c>
      <c r="L1694" s="72" t="n">
        <v>2012000657</v>
      </c>
      <c r="M1694" s="73" t="n">
        <v>43465</v>
      </c>
      <c r="N1694" s="74" t="n">
        <v>191.632378917379</v>
      </c>
      <c r="O1694" s="75" t="n">
        <v>0.5</v>
      </c>
      <c r="P1694" s="76" t="n">
        <v>0.0416666666666667</v>
      </c>
      <c r="Q1694" s="77" t="n">
        <v>9.91666666666667</v>
      </c>
      <c r="R1694" s="78" t="n">
        <v>201.549045584045</v>
      </c>
      <c r="S1694" s="39" t="n">
        <v>36.4509544159546</v>
      </c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MG1694" s="0"/>
      <c r="AMH1694" s="0"/>
      <c r="AMI1694" s="0"/>
      <c r="AMJ1694" s="0"/>
    </row>
    <row r="1695" s="4" customFormat="true" ht="37.5" hidden="false" customHeight="true" outlineLevel="0" collapsed="false">
      <c r="A1695" s="23" t="s">
        <v>401</v>
      </c>
      <c r="B1695" s="23" t="n">
        <v>5589</v>
      </c>
      <c r="C1695" s="25" t="n">
        <f aca="false">VLOOKUP(B1695,[1]Planilha8!$X$4:$Y$6629,2,0)</f>
        <v>2039149</v>
      </c>
      <c r="D1695" s="26" t="s">
        <v>442</v>
      </c>
      <c r="E1695" s="26" t="str">
        <f aca="false">VLOOKUP(B1695,[1]Planilha8!$X$4:$Z$6629,3,0)</f>
        <v>FARMÁCIA</v>
      </c>
      <c r="F1695" s="26" t="str">
        <f aca="false">VLOOKUP(B1695,[1]Planilha8!$X$4:$AD$6629,7,0)</f>
        <v>BOM</v>
      </c>
      <c r="G1695" s="27" t="n">
        <v>41151</v>
      </c>
      <c r="H1695" s="28" t="n">
        <v>238</v>
      </c>
      <c r="I1695" s="29" t="s">
        <v>23</v>
      </c>
      <c r="J1695" s="70" t="s">
        <v>50</v>
      </c>
      <c r="K1695" s="71" t="n">
        <v>22172</v>
      </c>
      <c r="L1695" s="72" t="n">
        <v>2012000657</v>
      </c>
      <c r="M1695" s="73" t="n">
        <v>43465</v>
      </c>
      <c r="N1695" s="74" t="n">
        <v>191.632378917379</v>
      </c>
      <c r="O1695" s="75" t="n">
        <v>0.5</v>
      </c>
      <c r="P1695" s="76" t="n">
        <v>0.0416666666666667</v>
      </c>
      <c r="Q1695" s="77" t="n">
        <v>9.91666666666667</v>
      </c>
      <c r="R1695" s="78" t="n">
        <v>201.549045584045</v>
      </c>
      <c r="S1695" s="39" t="n">
        <v>36.4509544159546</v>
      </c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MG1695" s="0"/>
      <c r="AMH1695" s="0"/>
      <c r="AMI1695" s="0"/>
      <c r="AMJ1695" s="0"/>
    </row>
    <row r="1696" s="4" customFormat="true" ht="37.5" hidden="false" customHeight="true" outlineLevel="0" collapsed="false">
      <c r="A1696" s="23" t="s">
        <v>401</v>
      </c>
      <c r="B1696" s="23" t="n">
        <v>5590</v>
      </c>
      <c r="C1696" s="25" t="n">
        <f aca="false">VLOOKUP(B1696,[1]Planilha8!$X$4:$Y$6629,2,0)</f>
        <v>2039150</v>
      </c>
      <c r="D1696" s="26" t="s">
        <v>442</v>
      </c>
      <c r="E1696" s="26" t="str">
        <f aca="false">VLOOKUP(B1696,[1]Planilha8!$X$4:$Z$6629,3,0)</f>
        <v>REPASSADO TI</v>
      </c>
      <c r="F1696" s="26" t="str">
        <f aca="false">VLOOKUP(B1696,[1]Planilha8!$X$4:$AD$6629,7,0)</f>
        <v>BOM</v>
      </c>
      <c r="G1696" s="27" t="n">
        <v>41151</v>
      </c>
      <c r="H1696" s="28" t="n">
        <v>238</v>
      </c>
      <c r="I1696" s="29" t="s">
        <v>23</v>
      </c>
      <c r="J1696" s="70" t="s">
        <v>50</v>
      </c>
      <c r="K1696" s="71" t="n">
        <v>22172</v>
      </c>
      <c r="L1696" s="72" t="n">
        <v>2012000657</v>
      </c>
      <c r="M1696" s="73" t="n">
        <v>43465</v>
      </c>
      <c r="N1696" s="74" t="n">
        <v>191.632378917379</v>
      </c>
      <c r="O1696" s="75" t="n">
        <v>0.5</v>
      </c>
      <c r="P1696" s="76" t="n">
        <v>0.0416666666666667</v>
      </c>
      <c r="Q1696" s="77" t="n">
        <v>9.91666666666667</v>
      </c>
      <c r="R1696" s="78" t="n">
        <v>201.549045584045</v>
      </c>
      <c r="S1696" s="39" t="n">
        <v>36.4509544159546</v>
      </c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MG1696" s="0"/>
      <c r="AMH1696" s="0"/>
      <c r="AMI1696" s="0"/>
      <c r="AMJ1696" s="0"/>
    </row>
    <row r="1697" s="4" customFormat="true" ht="37.5" hidden="false" customHeight="true" outlineLevel="0" collapsed="false">
      <c r="A1697" s="23" t="s">
        <v>401</v>
      </c>
      <c r="B1697" s="23" t="n">
        <v>5591</v>
      </c>
      <c r="C1697" s="25" t="n">
        <f aca="false">VLOOKUP(B1697,[1]Planilha8!$X$4:$Y$6629,2,0)</f>
        <v>2039151</v>
      </c>
      <c r="D1697" s="26" t="s">
        <v>442</v>
      </c>
      <c r="E1697" s="26" t="str">
        <f aca="false">VLOOKUP(B1697,[1]Planilha8!$X$4:$Z$6629,3,0)</f>
        <v>REPASSADO TI</v>
      </c>
      <c r="F1697" s="26" t="str">
        <f aca="false">VLOOKUP(B1697,[1]Planilha8!$X$4:$AD$6629,7,0)</f>
        <v>BOM</v>
      </c>
      <c r="G1697" s="27" t="n">
        <v>41151</v>
      </c>
      <c r="H1697" s="28" t="n">
        <v>238</v>
      </c>
      <c r="I1697" s="29" t="s">
        <v>23</v>
      </c>
      <c r="J1697" s="70" t="s">
        <v>50</v>
      </c>
      <c r="K1697" s="71" t="n">
        <v>22172</v>
      </c>
      <c r="L1697" s="72" t="n">
        <v>2012000657</v>
      </c>
      <c r="M1697" s="73" t="n">
        <v>43465</v>
      </c>
      <c r="N1697" s="74" t="n">
        <v>191.632378917379</v>
      </c>
      <c r="O1697" s="75" t="n">
        <v>0.5</v>
      </c>
      <c r="P1697" s="76" t="n">
        <v>0.0416666666666667</v>
      </c>
      <c r="Q1697" s="77" t="n">
        <v>9.91666666666667</v>
      </c>
      <c r="R1697" s="78" t="n">
        <v>201.549045584045</v>
      </c>
      <c r="S1697" s="39" t="n">
        <v>36.4509544159546</v>
      </c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MG1697" s="0"/>
      <c r="AMH1697" s="0"/>
      <c r="AMI1697" s="0"/>
      <c r="AMJ1697" s="0"/>
    </row>
    <row r="1698" s="4" customFormat="true" ht="37.5" hidden="false" customHeight="true" outlineLevel="0" collapsed="false">
      <c r="A1698" s="23" t="s">
        <v>401</v>
      </c>
      <c r="B1698" s="23" t="n">
        <v>5592</v>
      </c>
      <c r="C1698" s="25" t="n">
        <f aca="false">VLOOKUP(B1698,[1]Planilha8!$X$4:$Y$6629,2,0)</f>
        <v>2039152</v>
      </c>
      <c r="D1698" s="26" t="s">
        <v>442</v>
      </c>
      <c r="E1698" s="26" t="str">
        <f aca="false">VLOOKUP(B1698,[1]Planilha8!$X$4:$Z$6629,3,0)</f>
        <v>FARMÁCIA</v>
      </c>
      <c r="F1698" s="26" t="str">
        <f aca="false">VLOOKUP(B1698,[1]Planilha8!$X$4:$AD$6629,7,0)</f>
        <v>BOM</v>
      </c>
      <c r="G1698" s="27" t="n">
        <v>41151</v>
      </c>
      <c r="H1698" s="28" t="n">
        <v>238</v>
      </c>
      <c r="I1698" s="29" t="s">
        <v>23</v>
      </c>
      <c r="J1698" s="70" t="s">
        <v>50</v>
      </c>
      <c r="K1698" s="71" t="n">
        <v>22172</v>
      </c>
      <c r="L1698" s="72" t="n">
        <v>2012000657</v>
      </c>
      <c r="M1698" s="73" t="n">
        <v>43465</v>
      </c>
      <c r="N1698" s="74" t="n">
        <v>191.632378917379</v>
      </c>
      <c r="O1698" s="75" t="n">
        <v>0.5</v>
      </c>
      <c r="P1698" s="76" t="n">
        <v>0.0416666666666667</v>
      </c>
      <c r="Q1698" s="77" t="n">
        <v>9.91666666666667</v>
      </c>
      <c r="R1698" s="78" t="n">
        <v>201.549045584045</v>
      </c>
      <c r="S1698" s="39" t="n">
        <v>36.4509544159546</v>
      </c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MG1698" s="0"/>
      <c r="AMH1698" s="0"/>
      <c r="AMI1698" s="0"/>
      <c r="AMJ1698" s="0"/>
    </row>
    <row r="1699" s="4" customFormat="true" ht="37.5" hidden="false" customHeight="true" outlineLevel="0" collapsed="false">
      <c r="A1699" s="23" t="s">
        <v>401</v>
      </c>
      <c r="B1699" s="23" t="n">
        <v>5593</v>
      </c>
      <c r="C1699" s="25" t="n">
        <f aca="false">VLOOKUP(B1699,[1]Planilha8!$X$4:$Y$6629,2,0)</f>
        <v>2039153</v>
      </c>
      <c r="D1699" s="26" t="s">
        <v>442</v>
      </c>
      <c r="E1699" s="26" t="str">
        <f aca="false">VLOOKUP(B1699,[1]Planilha8!$X$4:$Z$6629,3,0)</f>
        <v>ALMOXARIFADO</v>
      </c>
      <c r="F1699" s="26" t="str">
        <f aca="false">VLOOKUP(B1699,[1]Planilha8!$X$4:$AD$6629,7,0)</f>
        <v>BOM</v>
      </c>
      <c r="G1699" s="27" t="n">
        <v>41151</v>
      </c>
      <c r="H1699" s="28" t="n">
        <v>238</v>
      </c>
      <c r="I1699" s="29" t="s">
        <v>23</v>
      </c>
      <c r="J1699" s="70" t="s">
        <v>50</v>
      </c>
      <c r="K1699" s="71" t="n">
        <v>22172</v>
      </c>
      <c r="L1699" s="72" t="n">
        <v>2012000657</v>
      </c>
      <c r="M1699" s="73" t="n">
        <v>43465</v>
      </c>
      <c r="N1699" s="74" t="n">
        <v>191.632378917379</v>
      </c>
      <c r="O1699" s="75" t="n">
        <v>0.5</v>
      </c>
      <c r="P1699" s="76" t="n">
        <v>0.0416666666666667</v>
      </c>
      <c r="Q1699" s="77" t="n">
        <v>9.91666666666667</v>
      </c>
      <c r="R1699" s="78" t="n">
        <v>201.549045584045</v>
      </c>
      <c r="S1699" s="39" t="n">
        <v>36.4509544159546</v>
      </c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MG1699" s="0"/>
      <c r="AMH1699" s="0"/>
      <c r="AMI1699" s="0"/>
      <c r="AMJ1699" s="0"/>
    </row>
    <row r="1700" s="4" customFormat="true" ht="37.5" hidden="false" customHeight="true" outlineLevel="0" collapsed="false">
      <c r="A1700" s="23" t="s">
        <v>401</v>
      </c>
      <c r="B1700" s="23" t="n">
        <v>5594</v>
      </c>
      <c r="C1700" s="25" t="n">
        <f aca="false">VLOOKUP(B1700,[1]Planilha8!$X$4:$Y$6629,2,0)</f>
        <v>2039154</v>
      </c>
      <c r="D1700" s="26" t="s">
        <v>442</v>
      </c>
      <c r="E1700" s="26" t="str">
        <f aca="false">VLOOKUP(B1700,[1]Planilha8!$X$4:$Z$6629,3,0)</f>
        <v>HGG</v>
      </c>
      <c r="F1700" s="26" t="str">
        <f aca="false">VLOOKUP(B1700,[1]Planilha8!$X$4:$AD$6629,7,0)</f>
        <v>BOM</v>
      </c>
      <c r="G1700" s="27" t="n">
        <v>41151</v>
      </c>
      <c r="H1700" s="28" t="n">
        <v>238</v>
      </c>
      <c r="I1700" s="29" t="s">
        <v>23</v>
      </c>
      <c r="J1700" s="70" t="s">
        <v>50</v>
      </c>
      <c r="K1700" s="71" t="n">
        <v>22172</v>
      </c>
      <c r="L1700" s="72" t="n">
        <v>2012000657</v>
      </c>
      <c r="M1700" s="73" t="n">
        <v>43465</v>
      </c>
      <c r="N1700" s="74" t="n">
        <v>191.632378917379</v>
      </c>
      <c r="O1700" s="75" t="n">
        <v>0.5</v>
      </c>
      <c r="P1700" s="76" t="n">
        <v>0.0416666666666667</v>
      </c>
      <c r="Q1700" s="77" t="n">
        <v>9.91666666666667</v>
      </c>
      <c r="R1700" s="78" t="n">
        <v>201.549045584045</v>
      </c>
      <c r="S1700" s="39" t="n">
        <v>36.4509544159546</v>
      </c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MG1700" s="0"/>
      <c r="AMH1700" s="0"/>
      <c r="AMI1700" s="0"/>
      <c r="AMJ1700" s="0"/>
    </row>
    <row r="1701" s="4" customFormat="true" ht="37.5" hidden="false" customHeight="true" outlineLevel="0" collapsed="false">
      <c r="A1701" s="23" t="s">
        <v>401</v>
      </c>
      <c r="B1701" s="23" t="n">
        <v>5595</v>
      </c>
      <c r="C1701" s="25" t="n">
        <f aca="false">VLOOKUP(B1701,[1]Planilha8!$X$4:$Y$6629,2,0)</f>
        <v>2039155</v>
      </c>
      <c r="D1701" s="26" t="s">
        <v>442</v>
      </c>
      <c r="E1701" s="26" t="str">
        <f aca="false">VLOOKUP(B1701,[1]Planilha8!$X$4:$Z$6629,3,0)</f>
        <v>COPA 3º PAVIMENTO</v>
      </c>
      <c r="F1701" s="26" t="str">
        <f aca="false">VLOOKUP(B1701,[1]Planilha8!$X$4:$AD$6629,7,0)</f>
        <v>BOM</v>
      </c>
      <c r="G1701" s="27" t="n">
        <v>41151</v>
      </c>
      <c r="H1701" s="28" t="n">
        <v>238</v>
      </c>
      <c r="I1701" s="29" t="s">
        <v>23</v>
      </c>
      <c r="J1701" s="70" t="s">
        <v>50</v>
      </c>
      <c r="K1701" s="71" t="n">
        <v>22172</v>
      </c>
      <c r="L1701" s="72" t="n">
        <v>2012000657</v>
      </c>
      <c r="M1701" s="73" t="n">
        <v>43465</v>
      </c>
      <c r="N1701" s="74" t="n">
        <v>191.632378917379</v>
      </c>
      <c r="O1701" s="75" t="n">
        <v>0.5</v>
      </c>
      <c r="P1701" s="76" t="n">
        <v>0.0416666666666667</v>
      </c>
      <c r="Q1701" s="77" t="n">
        <v>9.91666666666667</v>
      </c>
      <c r="R1701" s="78" t="n">
        <v>201.549045584045</v>
      </c>
      <c r="S1701" s="39" t="n">
        <v>36.4509544159546</v>
      </c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MG1701" s="0"/>
      <c r="AMH1701" s="0"/>
      <c r="AMI1701" s="0"/>
      <c r="AMJ1701" s="0"/>
    </row>
    <row r="1702" s="4" customFormat="true" ht="37.5" hidden="false" customHeight="true" outlineLevel="0" collapsed="false">
      <c r="A1702" s="23" t="s">
        <v>401</v>
      </c>
      <c r="B1702" s="23" t="n">
        <v>5596</v>
      </c>
      <c r="C1702" s="25" t="n">
        <f aca="false">VLOOKUP(B1702,[1]Planilha8!$X$4:$Y$6629,2,0)</f>
        <v>2039156</v>
      </c>
      <c r="D1702" s="26" t="s">
        <v>442</v>
      </c>
      <c r="E1702" s="26" t="str">
        <f aca="false">VLOOKUP(B1702,[1]Planilha8!$X$4:$Z$6629,3,0)</f>
        <v>SALA DE QUIMICA 3º ANDAR</v>
      </c>
      <c r="F1702" s="26" t="str">
        <f aca="false">VLOOKUP(B1702,[1]Planilha8!$X$4:$AD$6629,7,0)</f>
        <v>BOM</v>
      </c>
      <c r="G1702" s="27" t="n">
        <v>41151</v>
      </c>
      <c r="H1702" s="28" t="n">
        <v>238</v>
      </c>
      <c r="I1702" s="29" t="s">
        <v>23</v>
      </c>
      <c r="J1702" s="70" t="s">
        <v>50</v>
      </c>
      <c r="K1702" s="71" t="n">
        <v>22172</v>
      </c>
      <c r="L1702" s="72" t="n">
        <v>2012000657</v>
      </c>
      <c r="M1702" s="73" t="n">
        <v>43465</v>
      </c>
      <c r="N1702" s="74" t="n">
        <v>191.632378917379</v>
      </c>
      <c r="O1702" s="75" t="n">
        <v>0.5</v>
      </c>
      <c r="P1702" s="76" t="n">
        <v>0.0416666666666667</v>
      </c>
      <c r="Q1702" s="77" t="n">
        <v>9.91666666666667</v>
      </c>
      <c r="R1702" s="78" t="n">
        <v>201.549045584045</v>
      </c>
      <c r="S1702" s="39" t="n">
        <v>36.4509544159546</v>
      </c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MG1702" s="0"/>
      <c r="AMH1702" s="0"/>
      <c r="AMI1702" s="0"/>
      <c r="AMJ1702" s="0"/>
    </row>
    <row r="1703" s="4" customFormat="true" ht="37.5" hidden="false" customHeight="true" outlineLevel="0" collapsed="false">
      <c r="A1703" s="23" t="s">
        <v>401</v>
      </c>
      <c r="B1703" s="23" t="n">
        <v>5597</v>
      </c>
      <c r="C1703" s="25" t="n">
        <f aca="false">VLOOKUP(B1703,[1]Planilha8!$X$4:$Y$6629,2,0)</f>
        <v>2039157</v>
      </c>
      <c r="D1703" s="26" t="s">
        <v>442</v>
      </c>
      <c r="E1703" s="26" t="str">
        <f aca="false">VLOOKUP(B1703,[1]Planilha8!$X$4:$Z$6629,3,0)</f>
        <v>SALA DE MATERIAL ESTERELIZADO - CME</v>
      </c>
      <c r="F1703" s="26" t="str">
        <f aca="false">VLOOKUP(B1703,[1]Planilha8!$X$4:$AD$6629,7,0)</f>
        <v>BOM</v>
      </c>
      <c r="G1703" s="27" t="n">
        <v>41151</v>
      </c>
      <c r="H1703" s="28" t="n">
        <v>238</v>
      </c>
      <c r="I1703" s="29" t="s">
        <v>23</v>
      </c>
      <c r="J1703" s="70" t="s">
        <v>50</v>
      </c>
      <c r="K1703" s="71" t="n">
        <v>22172</v>
      </c>
      <c r="L1703" s="72" t="n">
        <v>2012000657</v>
      </c>
      <c r="M1703" s="73" t="n">
        <v>43465</v>
      </c>
      <c r="N1703" s="74" t="n">
        <v>191.632378917379</v>
      </c>
      <c r="O1703" s="75" t="n">
        <v>0.5</v>
      </c>
      <c r="P1703" s="76" t="n">
        <v>0.0416666666666667</v>
      </c>
      <c r="Q1703" s="77" t="n">
        <v>9.91666666666667</v>
      </c>
      <c r="R1703" s="78" t="n">
        <v>201.549045584045</v>
      </c>
      <c r="S1703" s="39" t="n">
        <v>36.4509544159546</v>
      </c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MG1703" s="0"/>
      <c r="AMH1703" s="0"/>
      <c r="AMI1703" s="0"/>
      <c r="AMJ1703" s="0"/>
    </row>
    <row r="1704" s="4" customFormat="true" ht="37.5" hidden="false" customHeight="true" outlineLevel="0" collapsed="false">
      <c r="A1704" s="23" t="s">
        <v>401</v>
      </c>
      <c r="B1704" s="23" t="n">
        <v>5598</v>
      </c>
      <c r="C1704" s="25" t="n">
        <f aca="false">VLOOKUP(B1704,[1]Planilha8!$X$4:$Y$6629,2,0)</f>
        <v>2039158</v>
      </c>
      <c r="D1704" s="26" t="s">
        <v>442</v>
      </c>
      <c r="E1704" s="26" t="str">
        <f aca="false">VLOOKUP(B1704,[1]Planilha8!$X$4:$Z$6629,3,0)</f>
        <v>HALL DO ELEVADOR 3º ANDAR</v>
      </c>
      <c r="F1704" s="26" t="str">
        <f aca="false">VLOOKUP(B1704,[1]Planilha8!$X$4:$AD$6629,7,0)</f>
        <v>BOM</v>
      </c>
      <c r="G1704" s="27" t="n">
        <v>41151</v>
      </c>
      <c r="H1704" s="28" t="n">
        <v>238</v>
      </c>
      <c r="I1704" s="29" t="s">
        <v>23</v>
      </c>
      <c r="J1704" s="70" t="s">
        <v>50</v>
      </c>
      <c r="K1704" s="71" t="n">
        <v>22172</v>
      </c>
      <c r="L1704" s="72" t="n">
        <v>2012000657</v>
      </c>
      <c r="M1704" s="73" t="n">
        <v>43465</v>
      </c>
      <c r="N1704" s="74" t="n">
        <v>191.632378917379</v>
      </c>
      <c r="O1704" s="75" t="n">
        <v>0.5</v>
      </c>
      <c r="P1704" s="76" t="n">
        <v>0.0416666666666667</v>
      </c>
      <c r="Q1704" s="77" t="n">
        <v>9.91666666666667</v>
      </c>
      <c r="R1704" s="78" t="n">
        <v>201.549045584045</v>
      </c>
      <c r="S1704" s="39" t="n">
        <v>36.4509544159546</v>
      </c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MG1704" s="0"/>
      <c r="AMH1704" s="0"/>
      <c r="AMI1704" s="0"/>
      <c r="AMJ1704" s="0"/>
    </row>
    <row r="1705" s="4" customFormat="true" ht="37.5" hidden="false" customHeight="true" outlineLevel="0" collapsed="false">
      <c r="A1705" s="23" t="s">
        <v>401</v>
      </c>
      <c r="B1705" s="23" t="n">
        <v>5599</v>
      </c>
      <c r="C1705" s="25" t="n">
        <f aca="false">VLOOKUP(B1705,[1]Planilha8!$X$4:$Y$6629,2,0)</f>
        <v>2039159</v>
      </c>
      <c r="D1705" s="26" t="s">
        <v>442</v>
      </c>
      <c r="E1705" s="26" t="str">
        <f aca="false">VLOOKUP(B1705,[1]Planilha8!$X$4:$Z$6629,3,0)</f>
        <v>LABORATÓRIO 3º ANDAR – CORREDOR</v>
      </c>
      <c r="F1705" s="26" t="str">
        <f aca="false">VLOOKUP(B1705,[1]Planilha8!$X$4:$AD$6629,7,0)</f>
        <v>BOM</v>
      </c>
      <c r="G1705" s="27" t="n">
        <v>41151</v>
      </c>
      <c r="H1705" s="28" t="n">
        <v>238</v>
      </c>
      <c r="I1705" s="29" t="s">
        <v>23</v>
      </c>
      <c r="J1705" s="70" t="s">
        <v>50</v>
      </c>
      <c r="K1705" s="71" t="n">
        <v>22172</v>
      </c>
      <c r="L1705" s="72" t="n">
        <v>2012000657</v>
      </c>
      <c r="M1705" s="73" t="n">
        <v>43465</v>
      </c>
      <c r="N1705" s="74" t="n">
        <v>191.632378917379</v>
      </c>
      <c r="O1705" s="75" t="n">
        <v>0.5</v>
      </c>
      <c r="P1705" s="76" t="n">
        <v>0.0416666666666667</v>
      </c>
      <c r="Q1705" s="77" t="n">
        <v>9.91666666666667</v>
      </c>
      <c r="R1705" s="78" t="n">
        <v>201.549045584045</v>
      </c>
      <c r="S1705" s="39" t="n">
        <v>36.4509544159546</v>
      </c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MG1705" s="0"/>
      <c r="AMH1705" s="0"/>
      <c r="AMI1705" s="0"/>
      <c r="AMJ1705" s="0"/>
    </row>
    <row r="1706" s="4" customFormat="true" ht="37.5" hidden="false" customHeight="true" outlineLevel="0" collapsed="false">
      <c r="A1706" s="23" t="s">
        <v>401</v>
      </c>
      <c r="B1706" s="23" t="n">
        <v>5600</v>
      </c>
      <c r="C1706" s="25" t="n">
        <f aca="false">VLOOKUP(B1706,[1]Planilha8!$X$4:$Y$6629,2,0)</f>
        <v>2039160</v>
      </c>
      <c r="D1706" s="26" t="s">
        <v>442</v>
      </c>
      <c r="E1706" s="26" t="str">
        <f aca="false">VLOOKUP(B1706,[1]Planilha8!$X$4:$Z$6629,3,0)</f>
        <v>SALA DE ESTERILIZAÇÃO CME</v>
      </c>
      <c r="F1706" s="26" t="str">
        <f aca="false">VLOOKUP(B1706,[1]Planilha8!$X$4:$AD$6629,7,0)</f>
        <v>BOM</v>
      </c>
      <c r="G1706" s="27" t="n">
        <v>41151</v>
      </c>
      <c r="H1706" s="28" t="n">
        <v>238</v>
      </c>
      <c r="I1706" s="29" t="s">
        <v>23</v>
      </c>
      <c r="J1706" s="70" t="s">
        <v>50</v>
      </c>
      <c r="K1706" s="71" t="n">
        <v>22172</v>
      </c>
      <c r="L1706" s="72" t="n">
        <v>2012000657</v>
      </c>
      <c r="M1706" s="73" t="n">
        <v>43465</v>
      </c>
      <c r="N1706" s="74" t="n">
        <v>191.632378917379</v>
      </c>
      <c r="O1706" s="75" t="n">
        <v>0.5</v>
      </c>
      <c r="P1706" s="76" t="n">
        <v>0.0416666666666667</v>
      </c>
      <c r="Q1706" s="77" t="n">
        <v>9.91666666666667</v>
      </c>
      <c r="R1706" s="78" t="n">
        <v>201.549045584045</v>
      </c>
      <c r="S1706" s="39" t="n">
        <v>36.4509544159546</v>
      </c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MG1706" s="0"/>
      <c r="AMH1706" s="0"/>
      <c r="AMI1706" s="0"/>
      <c r="AMJ1706" s="0"/>
    </row>
    <row r="1707" s="4" customFormat="true" ht="37.5" hidden="false" customHeight="true" outlineLevel="0" collapsed="false">
      <c r="A1707" s="23" t="s">
        <v>401</v>
      </c>
      <c r="B1707" s="23" t="n">
        <v>5601</v>
      </c>
      <c r="C1707" s="25" t="n">
        <f aca="false">VLOOKUP(B1707,[1]Planilha8!$X$4:$Y$6629,2,0)</f>
        <v>2039161</v>
      </c>
      <c r="D1707" s="26" t="s">
        <v>442</v>
      </c>
      <c r="E1707" s="26" t="str">
        <f aca="false">VLOOKUP(B1707,[1]Planilha8!$X$4:$Z$6629,3,0)</f>
        <v>CORREDOR MATERIAL SUJO  CME</v>
      </c>
      <c r="F1707" s="26" t="str">
        <f aca="false">VLOOKUP(B1707,[1]Planilha8!$X$4:$AD$6629,7,0)</f>
        <v>BOM</v>
      </c>
      <c r="G1707" s="27" t="n">
        <v>41151</v>
      </c>
      <c r="H1707" s="28" t="n">
        <v>238</v>
      </c>
      <c r="I1707" s="29" t="s">
        <v>23</v>
      </c>
      <c r="J1707" s="70" t="s">
        <v>50</v>
      </c>
      <c r="K1707" s="71" t="n">
        <v>22172</v>
      </c>
      <c r="L1707" s="72" t="n">
        <v>2012000657</v>
      </c>
      <c r="M1707" s="73" t="n">
        <v>43465</v>
      </c>
      <c r="N1707" s="74" t="n">
        <v>191.632378917379</v>
      </c>
      <c r="O1707" s="75" t="n">
        <v>0.5</v>
      </c>
      <c r="P1707" s="76" t="n">
        <v>0.0416666666666667</v>
      </c>
      <c r="Q1707" s="77" t="n">
        <v>9.91666666666667</v>
      </c>
      <c r="R1707" s="78" t="n">
        <v>201.549045584045</v>
      </c>
      <c r="S1707" s="39" t="n">
        <v>36.4509544159546</v>
      </c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MG1707" s="0"/>
      <c r="AMH1707" s="0"/>
      <c r="AMI1707" s="0"/>
      <c r="AMJ1707" s="0"/>
    </row>
    <row r="1708" s="4" customFormat="true" ht="37.5" hidden="false" customHeight="true" outlineLevel="0" collapsed="false">
      <c r="A1708" s="23" t="s">
        <v>401</v>
      </c>
      <c r="B1708" s="23" t="n">
        <v>5602</v>
      </c>
      <c r="C1708" s="25" t="n">
        <f aca="false">VLOOKUP(B1708,[1]Planilha8!$X$4:$Y$6629,2,0)</f>
        <v>2039162</v>
      </c>
      <c r="D1708" s="26" t="s">
        <v>442</v>
      </c>
      <c r="E1708" s="26" t="str">
        <f aca="false">VLOOKUP(B1708,[1]Planilha8!$X$4:$Z$6629,3,0)</f>
        <v>SALA DE REPOUSO CME</v>
      </c>
      <c r="F1708" s="26" t="str">
        <f aca="false">VLOOKUP(B1708,[1]Planilha8!$X$4:$AD$6629,7,0)</f>
        <v>BOM</v>
      </c>
      <c r="G1708" s="27" t="n">
        <v>41151</v>
      </c>
      <c r="H1708" s="28" t="n">
        <v>238</v>
      </c>
      <c r="I1708" s="29" t="s">
        <v>23</v>
      </c>
      <c r="J1708" s="70" t="s">
        <v>50</v>
      </c>
      <c r="K1708" s="71" t="n">
        <v>22172</v>
      </c>
      <c r="L1708" s="72" t="n">
        <v>2012000657</v>
      </c>
      <c r="M1708" s="73" t="n">
        <v>43465</v>
      </c>
      <c r="N1708" s="74" t="n">
        <v>191.632378917379</v>
      </c>
      <c r="O1708" s="75" t="n">
        <v>0.5</v>
      </c>
      <c r="P1708" s="76" t="n">
        <v>0.0416666666666667</v>
      </c>
      <c r="Q1708" s="77" t="n">
        <v>9.91666666666667</v>
      </c>
      <c r="R1708" s="78" t="n">
        <v>201.549045584045</v>
      </c>
      <c r="S1708" s="39" t="n">
        <v>36.4509544159546</v>
      </c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MG1708" s="0"/>
      <c r="AMH1708" s="0"/>
      <c r="AMI1708" s="0"/>
      <c r="AMJ1708" s="0"/>
    </row>
    <row r="1709" s="4" customFormat="true" ht="37.5" hidden="false" customHeight="true" outlineLevel="0" collapsed="false">
      <c r="A1709" s="23" t="s">
        <v>401</v>
      </c>
      <c r="B1709" s="23" t="n">
        <v>5603</v>
      </c>
      <c r="C1709" s="25" t="n">
        <f aca="false">VLOOKUP(B1709,[1]Planilha8!$X$4:$Y$6629,2,0)</f>
        <v>2039163</v>
      </c>
      <c r="D1709" s="26" t="s">
        <v>442</v>
      </c>
      <c r="E1709" s="26" t="str">
        <f aca="false">VLOOKUP(B1709,[1]Planilha8!$X$4:$Z$6629,3,0)</f>
        <v>ALMOXARIFADO – HGG</v>
      </c>
      <c r="F1709" s="26" t="str">
        <f aca="false">VLOOKUP(B1709,[1]Planilha8!$X$4:$AD$6629,7,0)</f>
        <v>BOM</v>
      </c>
      <c r="G1709" s="27" t="n">
        <v>41151</v>
      </c>
      <c r="H1709" s="28" t="n">
        <v>238</v>
      </c>
      <c r="I1709" s="29" t="s">
        <v>23</v>
      </c>
      <c r="J1709" s="70" t="s">
        <v>50</v>
      </c>
      <c r="K1709" s="71" t="n">
        <v>22172</v>
      </c>
      <c r="L1709" s="72" t="n">
        <v>2012000657</v>
      </c>
      <c r="M1709" s="73" t="n">
        <v>43465</v>
      </c>
      <c r="N1709" s="74" t="n">
        <v>191.632378917379</v>
      </c>
      <c r="O1709" s="75" t="n">
        <v>0.5</v>
      </c>
      <c r="P1709" s="76" t="n">
        <v>0.0416666666666667</v>
      </c>
      <c r="Q1709" s="77" t="n">
        <v>9.91666666666667</v>
      </c>
      <c r="R1709" s="78" t="n">
        <v>201.549045584045</v>
      </c>
      <c r="S1709" s="39" t="n">
        <v>36.4509544159546</v>
      </c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MG1709" s="0"/>
      <c r="AMH1709" s="0"/>
      <c r="AMI1709" s="0"/>
      <c r="AMJ1709" s="0"/>
    </row>
    <row r="1710" s="4" customFormat="true" ht="37.5" hidden="false" customHeight="true" outlineLevel="0" collapsed="false">
      <c r="A1710" s="23" t="s">
        <v>401</v>
      </c>
      <c r="B1710" s="23" t="n">
        <v>5604</v>
      </c>
      <c r="C1710" s="25" t="n">
        <f aca="false">VLOOKUP(B1710,[1]Planilha8!$X$4:$Y$6629,2,0)</f>
        <v>2039164</v>
      </c>
      <c r="D1710" s="26" t="s">
        <v>442</v>
      </c>
      <c r="E1710" s="26" t="str">
        <f aca="false">VLOOKUP(B1710,[1]Planilha8!$X$4:$Z$6629,3,0)</f>
        <v>SAÍDA DAS AUTOCLAVES  CME</v>
      </c>
      <c r="F1710" s="26" t="str">
        <f aca="false">VLOOKUP(B1710,[1]Planilha8!$X$4:$AD$6629,7,0)</f>
        <v>BOM</v>
      </c>
      <c r="G1710" s="27" t="n">
        <v>41151</v>
      </c>
      <c r="H1710" s="28" t="n">
        <v>238</v>
      </c>
      <c r="I1710" s="29" t="s">
        <v>23</v>
      </c>
      <c r="J1710" s="70" t="s">
        <v>50</v>
      </c>
      <c r="K1710" s="71" t="n">
        <v>22172</v>
      </c>
      <c r="L1710" s="72" t="n">
        <v>2012000657</v>
      </c>
      <c r="M1710" s="73" t="n">
        <v>43465</v>
      </c>
      <c r="N1710" s="74" t="n">
        <v>191.632378917379</v>
      </c>
      <c r="O1710" s="75" t="n">
        <v>0.5</v>
      </c>
      <c r="P1710" s="76" t="n">
        <v>0.0416666666666667</v>
      </c>
      <c r="Q1710" s="77" t="n">
        <v>9.91666666666667</v>
      </c>
      <c r="R1710" s="78" t="n">
        <v>201.549045584045</v>
      </c>
      <c r="S1710" s="39" t="n">
        <v>36.4509544159546</v>
      </c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MG1710" s="0"/>
      <c r="AMH1710" s="0"/>
      <c r="AMI1710" s="0"/>
      <c r="AMJ1710" s="0"/>
    </row>
    <row r="1711" s="4" customFormat="true" ht="37.5" hidden="false" customHeight="true" outlineLevel="0" collapsed="false">
      <c r="A1711" s="23" t="s">
        <v>401</v>
      </c>
      <c r="B1711" s="23" t="n">
        <v>5605</v>
      </c>
      <c r="C1711" s="25" t="n">
        <f aca="false">VLOOKUP(B1711,[1]Planilha8!$X$4:$Y$6629,2,0)</f>
        <v>2039165</v>
      </c>
      <c r="D1711" s="26" t="s">
        <v>442</v>
      </c>
      <c r="E1711" s="26" t="str">
        <f aca="false">VLOOKUP(B1711,[1]Planilha8!$X$4:$Z$6629,3,0)</f>
        <v>CORREDOR MATERIAL LIMPO CME</v>
      </c>
      <c r="F1711" s="26" t="str">
        <f aca="false">VLOOKUP(B1711,[1]Planilha8!$X$4:$AD$6629,7,0)</f>
        <v>BOM</v>
      </c>
      <c r="G1711" s="27" t="n">
        <v>41151</v>
      </c>
      <c r="H1711" s="28" t="n">
        <v>238</v>
      </c>
      <c r="I1711" s="29" t="s">
        <v>23</v>
      </c>
      <c r="J1711" s="70" t="s">
        <v>50</v>
      </c>
      <c r="K1711" s="71" t="n">
        <v>22172</v>
      </c>
      <c r="L1711" s="72" t="n">
        <v>2012000657</v>
      </c>
      <c r="M1711" s="73" t="n">
        <v>43465</v>
      </c>
      <c r="N1711" s="74" t="n">
        <v>191.632378917379</v>
      </c>
      <c r="O1711" s="75" t="n">
        <v>0.5</v>
      </c>
      <c r="P1711" s="76" t="n">
        <v>0.0416666666666667</v>
      </c>
      <c r="Q1711" s="77" t="n">
        <v>9.91666666666667</v>
      </c>
      <c r="R1711" s="78" t="n">
        <v>201.549045584045</v>
      </c>
      <c r="S1711" s="39" t="n">
        <v>36.4509544159546</v>
      </c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MG1711" s="0"/>
      <c r="AMH1711" s="0"/>
      <c r="AMI1711" s="0"/>
      <c r="AMJ1711" s="0"/>
    </row>
    <row r="1712" s="4" customFormat="true" ht="37.5" hidden="false" customHeight="true" outlineLevel="0" collapsed="false">
      <c r="A1712" s="23" t="s">
        <v>401</v>
      </c>
      <c r="B1712" s="23" t="n">
        <v>5606</v>
      </c>
      <c r="C1712" s="25" t="n">
        <f aca="false">VLOOKUP(B1712,[1]Planilha8!$X$4:$Y$6629,2,0)</f>
        <v>2039166</v>
      </c>
      <c r="D1712" s="26" t="s">
        <v>442</v>
      </c>
      <c r="E1712" s="26" t="str">
        <f aca="false">VLOOKUP(B1712,[1]Planilha8!$X$4:$Z$6629,3,0)</f>
        <v>SALA DE MATERIAL ESTERELIZADO - CME</v>
      </c>
      <c r="F1712" s="26" t="str">
        <f aca="false">VLOOKUP(B1712,[1]Planilha8!$X$4:$AD$6629,7,0)</f>
        <v>BOM</v>
      </c>
      <c r="G1712" s="27" t="n">
        <v>41151</v>
      </c>
      <c r="H1712" s="28" t="n">
        <v>238</v>
      </c>
      <c r="I1712" s="29" t="s">
        <v>23</v>
      </c>
      <c r="J1712" s="70" t="s">
        <v>50</v>
      </c>
      <c r="K1712" s="71" t="n">
        <v>22172</v>
      </c>
      <c r="L1712" s="72" t="n">
        <v>2012000657</v>
      </c>
      <c r="M1712" s="73" t="n">
        <v>43465</v>
      </c>
      <c r="N1712" s="74" t="n">
        <v>191.632378917379</v>
      </c>
      <c r="O1712" s="75" t="n">
        <v>0.5</v>
      </c>
      <c r="P1712" s="76" t="n">
        <v>0.0416666666666667</v>
      </c>
      <c r="Q1712" s="77" t="n">
        <v>9.91666666666667</v>
      </c>
      <c r="R1712" s="78" t="n">
        <v>201.549045584045</v>
      </c>
      <c r="S1712" s="39" t="n">
        <v>36.4509544159546</v>
      </c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MG1712" s="0"/>
      <c r="AMH1712" s="0"/>
      <c r="AMI1712" s="0"/>
      <c r="AMJ1712" s="0"/>
    </row>
    <row r="1713" s="4" customFormat="true" ht="37.5" hidden="false" customHeight="true" outlineLevel="0" collapsed="false">
      <c r="A1713" s="23" t="s">
        <v>401</v>
      </c>
      <c r="B1713" s="23" t="n">
        <v>5607</v>
      </c>
      <c r="C1713" s="25" t="n">
        <f aca="false">VLOOKUP(B1713,[1]Planilha8!$X$4:$Y$6629,2,0)</f>
        <v>2039167</v>
      </c>
      <c r="D1713" s="26" t="s">
        <v>442</v>
      </c>
      <c r="E1713" s="26" t="str">
        <f aca="false">VLOOKUP(B1713,[1]Planilha8!$X$4:$Z$6629,3,0)</f>
        <v>SALA DE MATERIAL ESTERELIZADO - CME</v>
      </c>
      <c r="F1713" s="26" t="str">
        <f aca="false">VLOOKUP(B1713,[1]Planilha8!$X$4:$AD$6629,7,0)</f>
        <v>BOM</v>
      </c>
      <c r="G1713" s="27" t="n">
        <v>41151</v>
      </c>
      <c r="H1713" s="28" t="n">
        <v>238</v>
      </c>
      <c r="I1713" s="29" t="s">
        <v>23</v>
      </c>
      <c r="J1713" s="70" t="s">
        <v>50</v>
      </c>
      <c r="K1713" s="71" t="n">
        <v>22172</v>
      </c>
      <c r="L1713" s="72" t="n">
        <v>2012000657</v>
      </c>
      <c r="M1713" s="73" t="n">
        <v>43465</v>
      </c>
      <c r="N1713" s="74" t="n">
        <v>191.632378917379</v>
      </c>
      <c r="O1713" s="75" t="n">
        <v>0.5</v>
      </c>
      <c r="P1713" s="76" t="n">
        <v>0.0416666666666667</v>
      </c>
      <c r="Q1713" s="77" t="n">
        <v>9.91666666666667</v>
      </c>
      <c r="R1713" s="78" t="n">
        <v>201.549045584045</v>
      </c>
      <c r="S1713" s="39" t="n">
        <v>36.4509544159546</v>
      </c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MG1713" s="0"/>
      <c r="AMH1713" s="0"/>
      <c r="AMI1713" s="0"/>
      <c r="AMJ1713" s="0"/>
    </row>
    <row r="1714" s="4" customFormat="true" ht="37.5" hidden="false" customHeight="true" outlineLevel="0" collapsed="false">
      <c r="A1714" s="23" t="s">
        <v>401</v>
      </c>
      <c r="B1714" s="23" t="n">
        <v>5608</v>
      </c>
      <c r="C1714" s="25" t="n">
        <f aca="false">VLOOKUP(B1714,[1]Planilha8!$X$4:$Y$6629,2,0)</f>
        <v>2039168</v>
      </c>
      <c r="D1714" s="26" t="s">
        <v>442</v>
      </c>
      <c r="E1714" s="26" t="str">
        <f aca="false">VLOOKUP(B1714,[1]Planilha8!$X$4:$Z$6629,3,0)</f>
        <v>CORREDOR  RECEPÇÃO CENTRAL</v>
      </c>
      <c r="F1714" s="26" t="str">
        <f aca="false">VLOOKUP(B1714,[1]Planilha8!$X$4:$AD$6629,7,0)</f>
        <v>BOM</v>
      </c>
      <c r="G1714" s="27" t="n">
        <v>41151</v>
      </c>
      <c r="H1714" s="28" t="n">
        <v>238</v>
      </c>
      <c r="I1714" s="29" t="s">
        <v>23</v>
      </c>
      <c r="J1714" s="70" t="s">
        <v>50</v>
      </c>
      <c r="K1714" s="71" t="n">
        <v>22172</v>
      </c>
      <c r="L1714" s="72" t="n">
        <v>2012000657</v>
      </c>
      <c r="M1714" s="73" t="n">
        <v>43465</v>
      </c>
      <c r="N1714" s="74" t="n">
        <v>191.632378917379</v>
      </c>
      <c r="O1714" s="75" t="n">
        <v>0.5</v>
      </c>
      <c r="P1714" s="76" t="n">
        <v>0.0416666666666667</v>
      </c>
      <c r="Q1714" s="77" t="n">
        <v>9.91666666666667</v>
      </c>
      <c r="R1714" s="78" t="n">
        <v>201.549045584045</v>
      </c>
      <c r="S1714" s="39" t="n">
        <v>36.4509544159546</v>
      </c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MG1714" s="0"/>
      <c r="AMH1714" s="0"/>
      <c r="AMI1714" s="0"/>
      <c r="AMJ1714" s="0"/>
    </row>
    <row r="1715" s="4" customFormat="true" ht="37.5" hidden="false" customHeight="true" outlineLevel="0" collapsed="false">
      <c r="A1715" s="23" t="s">
        <v>401</v>
      </c>
      <c r="B1715" s="23" t="n">
        <v>5609</v>
      </c>
      <c r="C1715" s="25" t="n">
        <f aca="false">VLOOKUP(B1715,[1]Planilha8!$X$4:$Y$6629,2,0)</f>
        <v>2039169</v>
      </c>
      <c r="D1715" s="26" t="s">
        <v>442</v>
      </c>
      <c r="E1715" s="26" t="str">
        <f aca="false">VLOOKUP(B1715,[1]Planilha8!$X$4:$Z$6629,3,0)</f>
        <v>SEÇÃO DE FATURAMENTO</v>
      </c>
      <c r="F1715" s="26" t="str">
        <f aca="false">VLOOKUP(B1715,[1]Planilha8!$X$4:$AD$6629,7,0)</f>
        <v>BOM</v>
      </c>
      <c r="G1715" s="27" t="n">
        <v>41151</v>
      </c>
      <c r="H1715" s="28" t="n">
        <v>238</v>
      </c>
      <c r="I1715" s="29" t="s">
        <v>23</v>
      </c>
      <c r="J1715" s="70" t="s">
        <v>50</v>
      </c>
      <c r="K1715" s="71" t="n">
        <v>22172</v>
      </c>
      <c r="L1715" s="72" t="n">
        <v>2012000657</v>
      </c>
      <c r="M1715" s="73" t="n">
        <v>43465</v>
      </c>
      <c r="N1715" s="74" t="n">
        <v>191.632378917379</v>
      </c>
      <c r="O1715" s="75" t="n">
        <v>0.5</v>
      </c>
      <c r="P1715" s="76" t="n">
        <v>0.0416666666666667</v>
      </c>
      <c r="Q1715" s="77" t="n">
        <v>9.91666666666667</v>
      </c>
      <c r="R1715" s="78" t="n">
        <v>201.549045584045</v>
      </c>
      <c r="S1715" s="39" t="n">
        <v>36.4509544159546</v>
      </c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MG1715" s="0"/>
      <c r="AMH1715" s="0"/>
      <c r="AMI1715" s="0"/>
      <c r="AMJ1715" s="0"/>
    </row>
    <row r="1716" s="4" customFormat="true" ht="37.5" hidden="false" customHeight="true" outlineLevel="0" collapsed="false">
      <c r="A1716" s="23" t="s">
        <v>401</v>
      </c>
      <c r="B1716" s="23" t="n">
        <v>5610</v>
      </c>
      <c r="C1716" s="25" t="n">
        <f aca="false">VLOOKUP(B1716,[1]Planilha8!$X$4:$Y$6629,2,0)</f>
        <v>2039170</v>
      </c>
      <c r="D1716" s="26" t="s">
        <v>442</v>
      </c>
      <c r="E1716" s="26" t="str">
        <f aca="false">VLOOKUP(B1716,[1]Planilha8!$X$4:$Z$6629,3,0)</f>
        <v>SEÇÃO DE NUTRIÇÃO</v>
      </c>
      <c r="F1716" s="26" t="str">
        <f aca="false">VLOOKUP(B1716,[1]Planilha8!$X$4:$AD$6629,7,0)</f>
        <v>BOM</v>
      </c>
      <c r="G1716" s="27" t="n">
        <v>41151</v>
      </c>
      <c r="H1716" s="28" t="n">
        <v>238</v>
      </c>
      <c r="I1716" s="29" t="s">
        <v>23</v>
      </c>
      <c r="J1716" s="70" t="s">
        <v>50</v>
      </c>
      <c r="K1716" s="71" t="n">
        <v>22172</v>
      </c>
      <c r="L1716" s="72" t="n">
        <v>2012000657</v>
      </c>
      <c r="M1716" s="73" t="n">
        <v>43465</v>
      </c>
      <c r="N1716" s="74" t="n">
        <v>191.632378917379</v>
      </c>
      <c r="O1716" s="75" t="n">
        <v>0.5</v>
      </c>
      <c r="P1716" s="76" t="n">
        <v>0.0416666666666667</v>
      </c>
      <c r="Q1716" s="77" t="n">
        <v>9.91666666666667</v>
      </c>
      <c r="R1716" s="78" t="n">
        <v>201.549045584045</v>
      </c>
      <c r="S1716" s="39" t="n">
        <v>36.4509544159546</v>
      </c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MG1716" s="0"/>
      <c r="AMH1716" s="0"/>
      <c r="AMI1716" s="0"/>
      <c r="AMJ1716" s="0"/>
    </row>
    <row r="1717" s="4" customFormat="true" ht="37.5" hidden="false" customHeight="true" outlineLevel="0" collapsed="false">
      <c r="A1717" s="23" t="s">
        <v>401</v>
      </c>
      <c r="B1717" s="23" t="n">
        <v>5613</v>
      </c>
      <c r="C1717" s="25" t="n">
        <f aca="false">VLOOKUP(B1717,[1]Planilha8!$X$4:$Y$6629,2,0)</f>
        <v>2039171</v>
      </c>
      <c r="D1717" s="26" t="s">
        <v>442</v>
      </c>
      <c r="E1717" s="26" t="str">
        <f aca="false">VLOOKUP(B1717,[1]Planilha8!$X$4:$Z$6629,3,0)</f>
        <v>CORREDOR 1º PAVIMENTO</v>
      </c>
      <c r="F1717" s="26" t="str">
        <f aca="false">VLOOKUP(B1717,[1]Planilha8!$X$4:$AD$6629,7,0)</f>
        <v>BOM</v>
      </c>
      <c r="G1717" s="27" t="n">
        <v>41151</v>
      </c>
      <c r="H1717" s="28" t="n">
        <v>238</v>
      </c>
      <c r="I1717" s="29" t="s">
        <v>23</v>
      </c>
      <c r="J1717" s="70" t="s">
        <v>50</v>
      </c>
      <c r="K1717" s="71" t="n">
        <v>22172</v>
      </c>
      <c r="L1717" s="72" t="n">
        <v>2012000657</v>
      </c>
      <c r="M1717" s="73" t="n">
        <v>43465</v>
      </c>
      <c r="N1717" s="74" t="n">
        <v>191.632378917379</v>
      </c>
      <c r="O1717" s="75" t="n">
        <v>0.5</v>
      </c>
      <c r="P1717" s="76" t="n">
        <v>0.0416666666666667</v>
      </c>
      <c r="Q1717" s="77" t="n">
        <v>9.91666666666667</v>
      </c>
      <c r="R1717" s="78" t="n">
        <v>201.549045584045</v>
      </c>
      <c r="S1717" s="39" t="n">
        <v>36.4509544159546</v>
      </c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MG1717" s="0"/>
      <c r="AMH1717" s="0"/>
      <c r="AMI1717" s="0"/>
      <c r="AMJ1717" s="0"/>
    </row>
    <row r="1718" s="4" customFormat="true" ht="37.5" hidden="false" customHeight="true" outlineLevel="0" collapsed="false">
      <c r="A1718" s="23" t="s">
        <v>401</v>
      </c>
      <c r="B1718" s="23" t="n">
        <v>5614</v>
      </c>
      <c r="C1718" s="25" t="n">
        <f aca="false">VLOOKUP(B1718,[1]Planilha8!$X$4:$Y$6629,2,0)</f>
        <v>2039172</v>
      </c>
      <c r="D1718" s="26" t="s">
        <v>442</v>
      </c>
      <c r="E1718" s="26" t="str">
        <f aca="false">VLOOKUP(B1718,[1]Planilha8!$X$4:$Z$6629,3,0)</f>
        <v>SAME</v>
      </c>
      <c r="F1718" s="26" t="str">
        <f aca="false">VLOOKUP(B1718,[1]Planilha8!$X$4:$AD$6629,7,0)</f>
        <v>BOM</v>
      </c>
      <c r="G1718" s="27" t="n">
        <v>41151</v>
      </c>
      <c r="H1718" s="28" t="n">
        <v>238</v>
      </c>
      <c r="I1718" s="29" t="s">
        <v>23</v>
      </c>
      <c r="J1718" s="70" t="s">
        <v>50</v>
      </c>
      <c r="K1718" s="71" t="n">
        <v>22172</v>
      </c>
      <c r="L1718" s="72" t="n">
        <v>2012000657</v>
      </c>
      <c r="M1718" s="73" t="n">
        <v>43465</v>
      </c>
      <c r="N1718" s="74" t="n">
        <v>191.632378917379</v>
      </c>
      <c r="O1718" s="75" t="n">
        <v>0.5</v>
      </c>
      <c r="P1718" s="76" t="n">
        <v>0.0416666666666667</v>
      </c>
      <c r="Q1718" s="77" t="n">
        <v>9.91666666666667</v>
      </c>
      <c r="R1718" s="78" t="n">
        <v>201.549045584045</v>
      </c>
      <c r="S1718" s="39" t="n">
        <v>36.4509544159546</v>
      </c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MG1718" s="0"/>
      <c r="AMH1718" s="0"/>
      <c r="AMI1718" s="0"/>
      <c r="AMJ1718" s="0"/>
    </row>
    <row r="1719" s="4" customFormat="true" ht="37.5" hidden="false" customHeight="true" outlineLevel="0" collapsed="false">
      <c r="A1719" s="23" t="s">
        <v>401</v>
      </c>
      <c r="B1719" s="23" t="n">
        <v>5615</v>
      </c>
      <c r="C1719" s="25" t="n">
        <f aca="false">VLOOKUP(B1719,[1]Planilha8!$X$4:$Y$6629,2,0)</f>
        <v>2039173</v>
      </c>
      <c r="D1719" s="26" t="s">
        <v>442</v>
      </c>
      <c r="E1719" s="26" t="str">
        <f aca="false">VLOOKUP(B1719,[1]Planilha8!$X$4:$Z$6629,3,0)</f>
        <v>CORREDOR</v>
      </c>
      <c r="F1719" s="26" t="str">
        <f aca="false">VLOOKUP(B1719,[1]Planilha8!$X$4:$AD$6629,7,0)</f>
        <v>BOM</v>
      </c>
      <c r="G1719" s="27" t="n">
        <v>41151</v>
      </c>
      <c r="H1719" s="28" t="n">
        <v>238</v>
      </c>
      <c r="I1719" s="29" t="s">
        <v>23</v>
      </c>
      <c r="J1719" s="70" t="s">
        <v>50</v>
      </c>
      <c r="K1719" s="71" t="n">
        <v>22172</v>
      </c>
      <c r="L1719" s="72" t="n">
        <v>2012000657</v>
      </c>
      <c r="M1719" s="73" t="n">
        <v>43465</v>
      </c>
      <c r="N1719" s="74" t="n">
        <v>191.632378917379</v>
      </c>
      <c r="O1719" s="75" t="n">
        <v>0.5</v>
      </c>
      <c r="P1719" s="76" t="n">
        <v>0.0416666666666667</v>
      </c>
      <c r="Q1719" s="77" t="n">
        <v>9.91666666666667</v>
      </c>
      <c r="R1719" s="78" t="n">
        <v>201.549045584045</v>
      </c>
      <c r="S1719" s="39" t="n">
        <v>36.4509544159546</v>
      </c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MG1719" s="0"/>
      <c r="AMH1719" s="0"/>
      <c r="AMI1719" s="0"/>
      <c r="AMJ1719" s="0"/>
    </row>
    <row r="1720" s="4" customFormat="true" ht="37.5" hidden="false" customHeight="true" outlineLevel="0" collapsed="false">
      <c r="A1720" s="23" t="s">
        <v>401</v>
      </c>
      <c r="B1720" s="23" t="n">
        <v>5616</v>
      </c>
      <c r="C1720" s="25" t="n">
        <f aca="false">VLOOKUP(B1720,[1]Planilha8!$X$4:$Y$6629,2,0)</f>
        <v>2039174</v>
      </c>
      <c r="D1720" s="26" t="s">
        <v>442</v>
      </c>
      <c r="E1720" s="26" t="str">
        <f aca="false">VLOOKUP(B1720,[1]Planilha8!$X$4:$Z$6629,3,0)</f>
        <v>REFEITÓRIO</v>
      </c>
      <c r="F1720" s="26" t="str">
        <f aca="false">VLOOKUP(B1720,[1]Planilha8!$X$4:$AD$6629,7,0)</f>
        <v>BOM</v>
      </c>
      <c r="G1720" s="27" t="n">
        <v>41151</v>
      </c>
      <c r="H1720" s="28" t="n">
        <v>238</v>
      </c>
      <c r="I1720" s="29" t="s">
        <v>23</v>
      </c>
      <c r="J1720" s="70" t="s">
        <v>50</v>
      </c>
      <c r="K1720" s="71" t="n">
        <v>22172</v>
      </c>
      <c r="L1720" s="72" t="n">
        <v>2012000657</v>
      </c>
      <c r="M1720" s="73" t="n">
        <v>43465</v>
      </c>
      <c r="N1720" s="74" t="n">
        <v>191.632378917379</v>
      </c>
      <c r="O1720" s="75" t="n">
        <v>0.5</v>
      </c>
      <c r="P1720" s="76" t="n">
        <v>0.0416666666666667</v>
      </c>
      <c r="Q1720" s="77" t="n">
        <v>9.91666666666667</v>
      </c>
      <c r="R1720" s="78" t="n">
        <v>201.549045584045</v>
      </c>
      <c r="S1720" s="39" t="n">
        <v>36.4509544159546</v>
      </c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MG1720" s="0"/>
      <c r="AMH1720" s="0"/>
      <c r="AMI1720" s="0"/>
      <c r="AMJ1720" s="0"/>
    </row>
    <row r="1721" s="4" customFormat="true" ht="37.5" hidden="false" customHeight="true" outlineLevel="0" collapsed="false">
      <c r="A1721" s="23" t="s">
        <v>401</v>
      </c>
      <c r="B1721" s="23" t="n">
        <v>5617</v>
      </c>
      <c r="C1721" s="25" t="n">
        <f aca="false">VLOOKUP(B1721,[1]Planilha8!$X$4:$Y$6629,2,0)</f>
        <v>2039175</v>
      </c>
      <c r="D1721" s="26" t="s">
        <v>442</v>
      </c>
      <c r="E1721" s="26" t="str">
        <f aca="false">VLOOKUP(B1721,[1]Planilha8!$X$4:$Z$6629,3,0)</f>
        <v>SAME</v>
      </c>
      <c r="F1721" s="26" t="str">
        <f aca="false">VLOOKUP(B1721,[1]Planilha8!$X$4:$AD$6629,7,0)</f>
        <v>BOM</v>
      </c>
      <c r="G1721" s="27" t="n">
        <v>41151</v>
      </c>
      <c r="H1721" s="28" t="n">
        <v>238</v>
      </c>
      <c r="I1721" s="29" t="s">
        <v>23</v>
      </c>
      <c r="J1721" s="70" t="s">
        <v>50</v>
      </c>
      <c r="K1721" s="71" t="n">
        <v>22172</v>
      </c>
      <c r="L1721" s="72" t="n">
        <v>2012000657</v>
      </c>
      <c r="M1721" s="73" t="n">
        <v>43465</v>
      </c>
      <c r="N1721" s="74" t="n">
        <v>191.632378917379</v>
      </c>
      <c r="O1721" s="75" t="n">
        <v>0.5</v>
      </c>
      <c r="P1721" s="76" t="n">
        <v>0.0416666666666667</v>
      </c>
      <c r="Q1721" s="77" t="n">
        <v>9.91666666666667</v>
      </c>
      <c r="R1721" s="78" t="n">
        <v>201.549045584045</v>
      </c>
      <c r="S1721" s="39" t="n">
        <v>36.4509544159546</v>
      </c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MG1721" s="0"/>
      <c r="AMH1721" s="0"/>
      <c r="AMI1721" s="0"/>
      <c r="AMJ1721" s="0"/>
    </row>
    <row r="1722" s="4" customFormat="true" ht="37.5" hidden="false" customHeight="true" outlineLevel="0" collapsed="false">
      <c r="A1722" s="23" t="s">
        <v>401</v>
      </c>
      <c r="B1722" s="23" t="n">
        <v>5618</v>
      </c>
      <c r="C1722" s="25" t="n">
        <f aca="false">VLOOKUP(B1722,[1]Planilha8!$X$4:$Y$6629,2,0)</f>
        <v>2039176</v>
      </c>
      <c r="D1722" s="26" t="s">
        <v>442</v>
      </c>
      <c r="E1722" s="26" t="str">
        <f aca="false">VLOOKUP(B1722,[1]Planilha8!$X$4:$Z$6629,3,0)</f>
        <v>SAME</v>
      </c>
      <c r="F1722" s="26" t="str">
        <f aca="false">VLOOKUP(B1722,[1]Planilha8!$X$4:$AD$6629,7,0)</f>
        <v>BOM</v>
      </c>
      <c r="G1722" s="27" t="n">
        <v>41151</v>
      </c>
      <c r="H1722" s="28" t="n">
        <v>238</v>
      </c>
      <c r="I1722" s="29" t="s">
        <v>23</v>
      </c>
      <c r="J1722" s="70" t="s">
        <v>50</v>
      </c>
      <c r="K1722" s="71" t="n">
        <v>22172</v>
      </c>
      <c r="L1722" s="72" t="n">
        <v>2012000657</v>
      </c>
      <c r="M1722" s="73" t="n">
        <v>43465</v>
      </c>
      <c r="N1722" s="74" t="n">
        <v>191.632378917379</v>
      </c>
      <c r="O1722" s="75" t="n">
        <v>0.5</v>
      </c>
      <c r="P1722" s="76" t="n">
        <v>0.0416666666666667</v>
      </c>
      <c r="Q1722" s="77" t="n">
        <v>9.91666666666667</v>
      </c>
      <c r="R1722" s="78" t="n">
        <v>201.549045584045</v>
      </c>
      <c r="S1722" s="39" t="n">
        <v>36.4509544159546</v>
      </c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MG1722" s="0"/>
      <c r="AMH1722" s="0"/>
      <c r="AMI1722" s="0"/>
      <c r="AMJ1722" s="0"/>
    </row>
    <row r="1723" s="4" customFormat="true" ht="37.5" hidden="false" customHeight="true" outlineLevel="0" collapsed="false">
      <c r="A1723" s="23" t="s">
        <v>401</v>
      </c>
      <c r="B1723" s="23" t="n">
        <v>5619</v>
      </c>
      <c r="C1723" s="25" t="n">
        <f aca="false">VLOOKUP(B1723,[1]Planilha8!$X$4:$Y$6629,2,0)</f>
        <v>2039177</v>
      </c>
      <c r="D1723" s="26" t="s">
        <v>442</v>
      </c>
      <c r="E1723" s="26" t="str">
        <f aca="false">VLOOKUP(B1723,[1]Planilha8!$X$4:$Z$6629,3,0)</f>
        <v>DIRETORIA ADMINISTRATIVA</v>
      </c>
      <c r="F1723" s="26" t="str">
        <f aca="false">VLOOKUP(B1723,[1]Planilha8!$X$4:$AD$6629,7,0)</f>
        <v>BOM</v>
      </c>
      <c r="G1723" s="27" t="n">
        <v>41151</v>
      </c>
      <c r="H1723" s="28" t="n">
        <v>238</v>
      </c>
      <c r="I1723" s="29" t="s">
        <v>23</v>
      </c>
      <c r="J1723" s="70" t="s">
        <v>50</v>
      </c>
      <c r="K1723" s="71" t="n">
        <v>22172</v>
      </c>
      <c r="L1723" s="72" t="n">
        <v>2012000657</v>
      </c>
      <c r="M1723" s="73" t="n">
        <v>43465</v>
      </c>
      <c r="N1723" s="74" t="n">
        <v>191.632378917379</v>
      </c>
      <c r="O1723" s="75" t="n">
        <v>0.5</v>
      </c>
      <c r="P1723" s="76" t="n">
        <v>0.0416666666666667</v>
      </c>
      <c r="Q1723" s="77" t="n">
        <v>9.91666666666667</v>
      </c>
      <c r="R1723" s="78" t="n">
        <v>201.549045584045</v>
      </c>
      <c r="S1723" s="39" t="n">
        <v>36.4509544159546</v>
      </c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MG1723" s="0"/>
      <c r="AMH1723" s="0"/>
      <c r="AMI1723" s="0"/>
      <c r="AMJ1723" s="0"/>
    </row>
    <row r="1724" s="4" customFormat="true" ht="37.5" hidden="false" customHeight="true" outlineLevel="0" collapsed="false">
      <c r="A1724" s="23" t="s">
        <v>401</v>
      </c>
      <c r="B1724" s="23" t="n">
        <v>5620</v>
      </c>
      <c r="C1724" s="25" t="n">
        <f aca="false">VLOOKUP(B1724,[1]Planilha8!$X$4:$Y$6629,2,0)</f>
        <v>2039178</v>
      </c>
      <c r="D1724" s="26" t="s">
        <v>442</v>
      </c>
      <c r="E1724" s="26" t="str">
        <f aca="false">VLOOKUP(B1724,[1]Planilha8!$X$4:$Z$6629,3,0)</f>
        <v>DIRETORIA GERAL</v>
      </c>
      <c r="F1724" s="26" t="str">
        <f aca="false">VLOOKUP(B1724,[1]Planilha8!$X$4:$AD$6629,7,0)</f>
        <v>BOM</v>
      </c>
      <c r="G1724" s="27" t="n">
        <v>41151</v>
      </c>
      <c r="H1724" s="28" t="n">
        <v>238</v>
      </c>
      <c r="I1724" s="29" t="s">
        <v>23</v>
      </c>
      <c r="J1724" s="70" t="s">
        <v>50</v>
      </c>
      <c r="K1724" s="71" t="n">
        <v>22172</v>
      </c>
      <c r="L1724" s="72" t="n">
        <v>2012000657</v>
      </c>
      <c r="M1724" s="73" t="n">
        <v>43465</v>
      </c>
      <c r="N1724" s="74" t="n">
        <v>191.632378917379</v>
      </c>
      <c r="O1724" s="75" t="n">
        <v>0.5</v>
      </c>
      <c r="P1724" s="76" t="n">
        <v>0.0416666666666667</v>
      </c>
      <c r="Q1724" s="77" t="n">
        <v>9.91666666666667</v>
      </c>
      <c r="R1724" s="78" t="n">
        <v>201.549045584045</v>
      </c>
      <c r="S1724" s="39" t="n">
        <v>36.4509544159546</v>
      </c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MG1724" s="0"/>
      <c r="AMH1724" s="0"/>
      <c r="AMI1724" s="0"/>
      <c r="AMJ1724" s="0"/>
    </row>
    <row r="1725" s="4" customFormat="true" ht="37.5" hidden="false" customHeight="true" outlineLevel="0" collapsed="false">
      <c r="A1725" s="23" t="s">
        <v>401</v>
      </c>
      <c r="B1725" s="23" t="n">
        <v>5621</v>
      </c>
      <c r="C1725" s="25" t="n">
        <f aca="false">VLOOKUP(B1725,[1]Planilha8!$X$4:$Y$6629,2,0)</f>
        <v>2039179</v>
      </c>
      <c r="D1725" s="26" t="s">
        <v>442</v>
      </c>
      <c r="E1725" s="26" t="str">
        <f aca="false">VLOOKUP(B1725,[1]Planilha8!$X$4:$Z$6629,3,0)</f>
        <v>DIRETORIA GERAL</v>
      </c>
      <c r="F1725" s="26" t="str">
        <f aca="false">VLOOKUP(B1725,[1]Planilha8!$X$4:$AD$6629,7,0)</f>
        <v>BOM</v>
      </c>
      <c r="G1725" s="27" t="n">
        <v>41151</v>
      </c>
      <c r="H1725" s="28" t="n">
        <v>238</v>
      </c>
      <c r="I1725" s="29" t="s">
        <v>23</v>
      </c>
      <c r="J1725" s="70" t="s">
        <v>50</v>
      </c>
      <c r="K1725" s="71" t="n">
        <v>22172</v>
      </c>
      <c r="L1725" s="72" t="n">
        <v>2012000657</v>
      </c>
      <c r="M1725" s="73" t="n">
        <v>43465</v>
      </c>
      <c r="N1725" s="74" t="n">
        <v>191.632378917379</v>
      </c>
      <c r="O1725" s="75" t="n">
        <v>0.5</v>
      </c>
      <c r="P1725" s="76" t="n">
        <v>0.0416666666666667</v>
      </c>
      <c r="Q1725" s="77" t="n">
        <v>9.91666666666667</v>
      </c>
      <c r="R1725" s="78" t="n">
        <v>201.549045584045</v>
      </c>
      <c r="S1725" s="39" t="n">
        <v>36.4509544159546</v>
      </c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MG1725" s="0"/>
      <c r="AMH1725" s="0"/>
      <c r="AMI1725" s="0"/>
      <c r="AMJ1725" s="0"/>
    </row>
    <row r="1726" s="4" customFormat="true" ht="37.5" hidden="false" customHeight="true" outlineLevel="0" collapsed="false">
      <c r="A1726" s="23" t="s">
        <v>401</v>
      </c>
      <c r="B1726" s="23" t="n">
        <v>5622</v>
      </c>
      <c r="C1726" s="25" t="n">
        <f aca="false">VLOOKUP(B1726,[1]Planilha8!$X$4:$Y$6629,2,0)</f>
        <v>2039180</v>
      </c>
      <c r="D1726" s="26" t="s">
        <v>442</v>
      </c>
      <c r="E1726" s="26" t="str">
        <f aca="false">VLOOKUP(B1726,[1]Planilha8!$X$4:$Z$6629,3,0)</f>
        <v>SRDH</v>
      </c>
      <c r="F1726" s="26" t="str">
        <f aca="false">VLOOKUP(B1726,[1]Planilha8!$X$4:$AD$6629,7,0)</f>
        <v>BOM</v>
      </c>
      <c r="G1726" s="27" t="n">
        <v>41151</v>
      </c>
      <c r="H1726" s="28" t="n">
        <v>238</v>
      </c>
      <c r="I1726" s="29" t="s">
        <v>23</v>
      </c>
      <c r="J1726" s="70" t="s">
        <v>50</v>
      </c>
      <c r="K1726" s="71" t="n">
        <v>22172</v>
      </c>
      <c r="L1726" s="72" t="n">
        <v>2012000657</v>
      </c>
      <c r="M1726" s="73" t="n">
        <v>43465</v>
      </c>
      <c r="N1726" s="74" t="n">
        <v>191.632378917379</v>
      </c>
      <c r="O1726" s="75" t="n">
        <v>0.5</v>
      </c>
      <c r="P1726" s="76" t="n">
        <v>0.0416666666666667</v>
      </c>
      <c r="Q1726" s="77" t="n">
        <v>9.91666666666667</v>
      </c>
      <c r="R1726" s="78" t="n">
        <v>201.549045584045</v>
      </c>
      <c r="S1726" s="39" t="n">
        <v>36.4509544159546</v>
      </c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MG1726" s="0"/>
      <c r="AMH1726" s="0"/>
      <c r="AMI1726" s="0"/>
      <c r="AMJ1726" s="0"/>
    </row>
    <row r="1727" s="4" customFormat="true" ht="37.5" hidden="false" customHeight="true" outlineLevel="0" collapsed="false">
      <c r="A1727" s="23" t="s">
        <v>401</v>
      </c>
      <c r="B1727" s="23" t="n">
        <v>5623</v>
      </c>
      <c r="C1727" s="25" t="n">
        <f aca="false">VLOOKUP(B1727,[1]Planilha8!$X$4:$Y$6629,2,0)</f>
        <v>2039181</v>
      </c>
      <c r="D1727" s="26" t="s">
        <v>442</v>
      </c>
      <c r="E1727" s="26" t="str">
        <f aca="false">VLOOKUP(B1727,[1]Planilha8!$X$4:$Z$6629,3,0)</f>
        <v>DIRETORIA GERAL</v>
      </c>
      <c r="F1727" s="26" t="str">
        <f aca="false">VLOOKUP(B1727,[1]Planilha8!$X$4:$AD$6629,7,0)</f>
        <v>BOM</v>
      </c>
      <c r="G1727" s="27" t="n">
        <v>41151</v>
      </c>
      <c r="H1727" s="28" t="n">
        <v>238</v>
      </c>
      <c r="I1727" s="29" t="s">
        <v>23</v>
      </c>
      <c r="J1727" s="70" t="s">
        <v>50</v>
      </c>
      <c r="K1727" s="71" t="n">
        <v>22172</v>
      </c>
      <c r="L1727" s="72" t="n">
        <v>2012000657</v>
      </c>
      <c r="M1727" s="73" t="n">
        <v>43465</v>
      </c>
      <c r="N1727" s="74" t="n">
        <v>191.632378917379</v>
      </c>
      <c r="O1727" s="75" t="n">
        <v>0.5</v>
      </c>
      <c r="P1727" s="76" t="n">
        <v>0.0416666666666667</v>
      </c>
      <c r="Q1727" s="77" t="n">
        <v>9.91666666666667</v>
      </c>
      <c r="R1727" s="78" t="n">
        <v>201.549045584045</v>
      </c>
      <c r="S1727" s="39" t="n">
        <v>36.4509544159546</v>
      </c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MG1727" s="0"/>
      <c r="AMH1727" s="0"/>
      <c r="AMI1727" s="0"/>
      <c r="AMJ1727" s="0"/>
    </row>
    <row r="1728" s="4" customFormat="true" ht="37.5" hidden="false" customHeight="true" outlineLevel="0" collapsed="false">
      <c r="A1728" s="23" t="s">
        <v>401</v>
      </c>
      <c r="B1728" s="23" t="n">
        <v>5624</v>
      </c>
      <c r="C1728" s="25" t="n">
        <f aca="false">VLOOKUP(B1728,[1]Planilha8!$X$4:$Y$6629,2,0)</f>
        <v>2039182</v>
      </c>
      <c r="D1728" s="26" t="s">
        <v>442</v>
      </c>
      <c r="E1728" s="26" t="str">
        <f aca="false">VLOOKUP(B1728,[1]Planilha8!$X$4:$Z$6629,3,0)</f>
        <v>HUMANIZAÇÃO</v>
      </c>
      <c r="F1728" s="26" t="str">
        <f aca="false">VLOOKUP(B1728,[1]Planilha8!$X$4:$AD$6629,7,0)</f>
        <v>BOM</v>
      </c>
      <c r="G1728" s="27" t="n">
        <v>41151</v>
      </c>
      <c r="H1728" s="28" t="n">
        <v>238</v>
      </c>
      <c r="I1728" s="29" t="s">
        <v>23</v>
      </c>
      <c r="J1728" s="70" t="s">
        <v>50</v>
      </c>
      <c r="K1728" s="71" t="n">
        <v>22172</v>
      </c>
      <c r="L1728" s="72" t="n">
        <v>2012000657</v>
      </c>
      <c r="M1728" s="73" t="n">
        <v>43465</v>
      </c>
      <c r="N1728" s="74" t="n">
        <v>191.632378917379</v>
      </c>
      <c r="O1728" s="75" t="n">
        <v>0.5</v>
      </c>
      <c r="P1728" s="76" t="n">
        <v>0.0416666666666667</v>
      </c>
      <c r="Q1728" s="77" t="n">
        <v>9.91666666666667</v>
      </c>
      <c r="R1728" s="78" t="n">
        <v>201.549045584045</v>
      </c>
      <c r="S1728" s="39" t="n">
        <v>36.4509544159546</v>
      </c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MG1728" s="0"/>
      <c r="AMH1728" s="0"/>
      <c r="AMI1728" s="0"/>
      <c r="AMJ1728" s="0"/>
    </row>
    <row r="1729" s="4" customFormat="true" ht="37.5" hidden="false" customHeight="true" outlineLevel="0" collapsed="false">
      <c r="A1729" s="23" t="s">
        <v>401</v>
      </c>
      <c r="B1729" s="23" t="n">
        <v>5625</v>
      </c>
      <c r="C1729" s="25" t="n">
        <f aca="false">VLOOKUP(B1729,[1]Planilha8!$X$4:$Y$6629,2,0)</f>
        <v>2039183</v>
      </c>
      <c r="D1729" s="26" t="s">
        <v>442</v>
      </c>
      <c r="E1729" s="26" t="str">
        <f aca="false">VLOOKUP(B1729,[1]Planilha8!$X$4:$Z$6629,3,0)</f>
        <v>DIRETORIA ADMINISTRATIVA</v>
      </c>
      <c r="F1729" s="26" t="str">
        <f aca="false">VLOOKUP(B1729,[1]Planilha8!$X$4:$AD$6629,7,0)</f>
        <v>BOM</v>
      </c>
      <c r="G1729" s="27" t="n">
        <v>41151</v>
      </c>
      <c r="H1729" s="28" t="n">
        <v>238</v>
      </c>
      <c r="I1729" s="29" t="s">
        <v>23</v>
      </c>
      <c r="J1729" s="70" t="s">
        <v>50</v>
      </c>
      <c r="K1729" s="71" t="n">
        <v>22172</v>
      </c>
      <c r="L1729" s="72" t="n">
        <v>2012000657</v>
      </c>
      <c r="M1729" s="73" t="n">
        <v>43465</v>
      </c>
      <c r="N1729" s="74" t="n">
        <v>191.632378917379</v>
      </c>
      <c r="O1729" s="75" t="n">
        <v>0.5</v>
      </c>
      <c r="P1729" s="76" t="n">
        <v>0.0416666666666667</v>
      </c>
      <c r="Q1729" s="77" t="n">
        <v>9.91666666666667</v>
      </c>
      <c r="R1729" s="78" t="n">
        <v>201.549045584045</v>
      </c>
      <c r="S1729" s="39" t="n">
        <v>36.4509544159546</v>
      </c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MG1729" s="0"/>
      <c r="AMH1729" s="0"/>
      <c r="AMI1729" s="0"/>
      <c r="AMJ1729" s="0"/>
    </row>
    <row r="1730" s="4" customFormat="true" ht="37.5" hidden="false" customHeight="true" outlineLevel="0" collapsed="false">
      <c r="A1730" s="23" t="s">
        <v>401</v>
      </c>
      <c r="B1730" s="23" t="n">
        <v>5626</v>
      </c>
      <c r="C1730" s="25" t="n">
        <f aca="false">VLOOKUP(B1730,[1]Planilha8!$X$4:$Y$6629,2,0)</f>
        <v>2039184</v>
      </c>
      <c r="D1730" s="26" t="s">
        <v>442</v>
      </c>
      <c r="E1730" s="26" t="str">
        <f aca="false">VLOOKUP(B1730,[1]Planilha8!$X$4:$Z$6629,3,0)</f>
        <v>ASTEC</v>
      </c>
      <c r="F1730" s="26" t="str">
        <f aca="false">VLOOKUP(B1730,[1]Planilha8!$X$4:$AD$6629,7,0)</f>
        <v>BOM</v>
      </c>
      <c r="G1730" s="27" t="n">
        <v>41151</v>
      </c>
      <c r="H1730" s="28" t="n">
        <v>238</v>
      </c>
      <c r="I1730" s="29" t="s">
        <v>23</v>
      </c>
      <c r="J1730" s="70" t="s">
        <v>50</v>
      </c>
      <c r="K1730" s="71" t="n">
        <v>22172</v>
      </c>
      <c r="L1730" s="72" t="n">
        <v>2012000657</v>
      </c>
      <c r="M1730" s="73" t="n">
        <v>43465</v>
      </c>
      <c r="N1730" s="74" t="n">
        <v>191.632378917379</v>
      </c>
      <c r="O1730" s="75" t="n">
        <v>0.5</v>
      </c>
      <c r="P1730" s="76" t="n">
        <v>0.0416666666666667</v>
      </c>
      <c r="Q1730" s="77" t="n">
        <v>9.91666666666667</v>
      </c>
      <c r="R1730" s="78" t="n">
        <v>201.549045584045</v>
      </c>
      <c r="S1730" s="39" t="n">
        <v>36.4509544159546</v>
      </c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MG1730" s="0"/>
      <c r="AMH1730" s="0"/>
      <c r="AMI1730" s="0"/>
      <c r="AMJ1730" s="0"/>
    </row>
    <row r="1731" s="4" customFormat="true" ht="37.5" hidden="false" customHeight="true" outlineLevel="0" collapsed="false">
      <c r="A1731" s="23" t="s">
        <v>401</v>
      </c>
      <c r="B1731" s="23" t="n">
        <v>5631</v>
      </c>
      <c r="C1731" s="25" t="n">
        <f aca="false">VLOOKUP(B1731,[1]Planilha8!$X$4:$Y$6629,2,0)</f>
        <v>2039185</v>
      </c>
      <c r="D1731" s="26" t="s">
        <v>428</v>
      </c>
      <c r="E1731" s="26" t="str">
        <f aca="false">VLOOKUP(B1731,[1]Planilha8!$X$4:$Z$6629,3,0)</f>
        <v>SERVIÇO SOCIAL</v>
      </c>
      <c r="F1731" s="26" t="str">
        <f aca="false">VLOOKUP(B1731,[1]Planilha8!$X$4:$AD$6629,7,0)</f>
        <v>BOM</v>
      </c>
      <c r="G1731" s="27" t="n">
        <v>41151</v>
      </c>
      <c r="H1731" s="28" t="n">
        <v>807.32</v>
      </c>
      <c r="I1731" s="29" t="s">
        <v>23</v>
      </c>
      <c r="J1731" s="70" t="s">
        <v>50</v>
      </c>
      <c r="K1731" s="71" t="n">
        <v>22172</v>
      </c>
      <c r="L1731" s="72" t="n">
        <v>2012000657</v>
      </c>
      <c r="M1731" s="73" t="n">
        <v>43465</v>
      </c>
      <c r="N1731" s="74" t="n">
        <v>785.406207122537</v>
      </c>
      <c r="O1731" s="75" t="n">
        <v>1</v>
      </c>
      <c r="P1731" s="76" t="n">
        <v>0.0833333333333333</v>
      </c>
      <c r="Q1731" s="77" t="n">
        <v>0</v>
      </c>
      <c r="R1731" s="78" t="n">
        <v>785.406207122537</v>
      </c>
      <c r="S1731" s="39" t="n">
        <v>21.9137928774629</v>
      </c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MG1731" s="0"/>
      <c r="AMH1731" s="0"/>
      <c r="AMI1731" s="0"/>
      <c r="AMJ1731" s="0"/>
    </row>
    <row r="1732" s="4" customFormat="true" ht="37.5" hidden="false" customHeight="true" outlineLevel="0" collapsed="false">
      <c r="A1732" s="23" t="s">
        <v>401</v>
      </c>
      <c r="B1732" s="23" t="n">
        <v>5632</v>
      </c>
      <c r="C1732" s="25" t="n">
        <f aca="false">VLOOKUP(B1732,[1]Planilha8!$X$4:$Y$6629,2,0)</f>
        <v>2039186</v>
      </c>
      <c r="D1732" s="26" t="s">
        <v>428</v>
      </c>
      <c r="E1732" s="26" t="str">
        <f aca="false">VLOOKUP(B1732,[1]Planilha8!$X$4:$Z$6629,3,0)</f>
        <v>CLÍNICA CIRÚRGICA – ALA II</v>
      </c>
      <c r="F1732" s="26" t="str">
        <f aca="false">VLOOKUP(B1732,[1]Planilha8!$X$4:$AD$6629,7,0)</f>
        <v>BOM</v>
      </c>
      <c r="G1732" s="27" t="n">
        <v>41151</v>
      </c>
      <c r="H1732" s="28" t="n">
        <v>807.32</v>
      </c>
      <c r="I1732" s="29" t="s">
        <v>23</v>
      </c>
      <c r="J1732" s="70" t="s">
        <v>50</v>
      </c>
      <c r="K1732" s="71" t="n">
        <v>22172</v>
      </c>
      <c r="L1732" s="72" t="n">
        <v>2012000657</v>
      </c>
      <c r="M1732" s="73" t="n">
        <v>43465</v>
      </c>
      <c r="N1732" s="74" t="n">
        <v>785.406207122537</v>
      </c>
      <c r="O1732" s="75" t="n">
        <v>1</v>
      </c>
      <c r="P1732" s="76" t="n">
        <v>0.0833333333333333</v>
      </c>
      <c r="Q1732" s="77" t="n">
        <v>0</v>
      </c>
      <c r="R1732" s="78" t="n">
        <v>785.406207122537</v>
      </c>
      <c r="S1732" s="39" t="n">
        <v>21.9137928774629</v>
      </c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MG1732" s="0"/>
      <c r="AMH1732" s="0"/>
      <c r="AMI1732" s="0"/>
      <c r="AMJ1732" s="0"/>
    </row>
    <row r="1733" s="4" customFormat="true" ht="37.5" hidden="false" customHeight="true" outlineLevel="0" collapsed="false">
      <c r="A1733" s="23" t="s">
        <v>401</v>
      </c>
      <c r="B1733" s="23" t="n">
        <v>5633</v>
      </c>
      <c r="C1733" s="25" t="n">
        <f aca="false">VLOOKUP(B1733,[1]Planilha8!$X$4:$Y$6629,2,0)</f>
        <v>2039187</v>
      </c>
      <c r="D1733" s="26" t="s">
        <v>428</v>
      </c>
      <c r="E1733" s="26" t="str">
        <f aca="false">VLOOKUP(B1733,[1]Planilha8!$X$4:$Z$6629,3,0)</f>
        <v>FARMÁCIA</v>
      </c>
      <c r="F1733" s="26" t="str">
        <f aca="false">VLOOKUP(B1733,[1]Planilha8!$X$4:$AD$6629,7,0)</f>
        <v>BOM</v>
      </c>
      <c r="G1733" s="27" t="n">
        <v>41151</v>
      </c>
      <c r="H1733" s="28" t="n">
        <v>807.32</v>
      </c>
      <c r="I1733" s="29" t="s">
        <v>23</v>
      </c>
      <c r="J1733" s="70" t="s">
        <v>50</v>
      </c>
      <c r="K1733" s="71" t="n">
        <v>22172</v>
      </c>
      <c r="L1733" s="72" t="n">
        <v>2012000657</v>
      </c>
      <c r="M1733" s="73" t="n">
        <v>43465</v>
      </c>
      <c r="N1733" s="74" t="n">
        <v>785.406207122537</v>
      </c>
      <c r="O1733" s="75" t="n">
        <v>1</v>
      </c>
      <c r="P1733" s="76" t="n">
        <v>0.0833333333333333</v>
      </c>
      <c r="Q1733" s="77" t="n">
        <v>0</v>
      </c>
      <c r="R1733" s="78" t="n">
        <v>785.406207122537</v>
      </c>
      <c r="S1733" s="39" t="n">
        <v>21.9137928774629</v>
      </c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MG1733" s="0"/>
      <c r="AMH1733" s="0"/>
      <c r="AMI1733" s="0"/>
      <c r="AMJ1733" s="0"/>
    </row>
    <row r="1734" s="4" customFormat="true" ht="37.5" hidden="false" customHeight="true" outlineLevel="0" collapsed="false">
      <c r="A1734" s="23" t="s">
        <v>401</v>
      </c>
      <c r="B1734" s="23" t="n">
        <v>5634</v>
      </c>
      <c r="C1734" s="25" t="n">
        <f aca="false">VLOOKUP(B1734,[1]Planilha8!$X$4:$Y$6629,2,0)</f>
        <v>2039188</v>
      </c>
      <c r="D1734" s="26" t="s">
        <v>446</v>
      </c>
      <c r="E1734" s="26" t="str">
        <f aca="false">VLOOKUP(B1734,[1]Planilha8!$X$4:$Z$6629,3,0)</f>
        <v>REPASSADO PARA INSTALAÇÃO DIA 11/10/2012, MAS NÃO INFORMADO O LOCAL DE INSTALAÇÃO PELOS TÉCNICOS</v>
      </c>
      <c r="F1734" s="26" t="str">
        <f aca="false">VLOOKUP(B1734,[1]Planilha8!$X$4:$AD$6629,7,0)</f>
        <v>BOM</v>
      </c>
      <c r="G1734" s="27" t="n">
        <v>41151</v>
      </c>
      <c r="H1734" s="28" t="n">
        <v>5910</v>
      </c>
      <c r="I1734" s="29" t="s">
        <v>23</v>
      </c>
      <c r="J1734" s="70" t="s">
        <v>50</v>
      </c>
      <c r="K1734" s="71" t="n">
        <v>22172</v>
      </c>
      <c r="L1734" s="72" t="n">
        <v>2012000657</v>
      </c>
      <c r="M1734" s="73" t="n">
        <v>43465</v>
      </c>
      <c r="N1734" s="74" t="n">
        <v>3837.62735042735</v>
      </c>
      <c r="O1734" s="75" t="n">
        <v>0.33</v>
      </c>
      <c r="P1734" s="76" t="n">
        <v>0.0275</v>
      </c>
      <c r="Q1734" s="77" t="n">
        <v>162.525</v>
      </c>
      <c r="R1734" s="78" t="n">
        <v>4000.15235042735</v>
      </c>
      <c r="S1734" s="39" t="n">
        <v>1909.84764957265</v>
      </c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MG1734" s="0"/>
      <c r="AMH1734" s="0"/>
      <c r="AMI1734" s="0"/>
      <c r="AMJ1734" s="0"/>
    </row>
    <row r="1735" s="4" customFormat="true" ht="37.5" hidden="false" customHeight="true" outlineLevel="0" collapsed="false">
      <c r="A1735" s="23" t="s">
        <v>401</v>
      </c>
      <c r="B1735" s="23" t="n">
        <v>5635</v>
      </c>
      <c r="C1735" s="25" t="n">
        <f aca="false">VLOOKUP(B1735,[1]Planilha8!$X$4:$Y$6629,2,0)</f>
        <v>2039189</v>
      </c>
      <c r="D1735" s="26" t="s">
        <v>446</v>
      </c>
      <c r="E1735" s="26" t="str">
        <f aca="false">VLOOKUP(B1735,[1]Planilha8!$X$4:$Z$6629,3,0)</f>
        <v>REPASSADO PARA INSTALAÇÃO DIA 11/10/2012, MAS NÃO INFORMADO O LOCAL DE INSTALAÇÃO PELOS TÉCNICOS</v>
      </c>
      <c r="F1735" s="26" t="str">
        <f aca="false">VLOOKUP(B1735,[1]Planilha8!$X$4:$AD$6629,7,0)</f>
        <v>BOM</v>
      </c>
      <c r="G1735" s="27" t="n">
        <v>41151</v>
      </c>
      <c r="H1735" s="28" t="n">
        <v>5910</v>
      </c>
      <c r="I1735" s="29" t="s">
        <v>23</v>
      </c>
      <c r="J1735" s="70" t="s">
        <v>50</v>
      </c>
      <c r="K1735" s="71" t="n">
        <v>22172</v>
      </c>
      <c r="L1735" s="72" t="n">
        <v>2012000657</v>
      </c>
      <c r="M1735" s="73" t="n">
        <v>43465</v>
      </c>
      <c r="N1735" s="74" t="n">
        <v>3837.62735042735</v>
      </c>
      <c r="O1735" s="75" t="n">
        <v>0.33</v>
      </c>
      <c r="P1735" s="76" t="n">
        <v>0.0275</v>
      </c>
      <c r="Q1735" s="77" t="n">
        <v>162.525</v>
      </c>
      <c r="R1735" s="78" t="n">
        <v>4000.15235042735</v>
      </c>
      <c r="S1735" s="39" t="n">
        <v>1909.84764957265</v>
      </c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MG1735" s="0"/>
      <c r="AMH1735" s="0"/>
      <c r="AMI1735" s="0"/>
      <c r="AMJ1735" s="0"/>
    </row>
    <row r="1736" s="4" customFormat="true" ht="37.5" hidden="false" customHeight="true" outlineLevel="0" collapsed="false">
      <c r="A1736" s="23" t="s">
        <v>401</v>
      </c>
      <c r="B1736" s="23" t="n">
        <v>5689</v>
      </c>
      <c r="C1736" s="25" t="n">
        <f aca="false">VLOOKUP(B1736,[1]Planilha8!$X$4:$Y$6629,2,0)</f>
        <v>2039204</v>
      </c>
      <c r="D1736" s="26" t="s">
        <v>443</v>
      </c>
      <c r="E1736" s="26" t="str">
        <f aca="false">VLOOKUP(B1736,[1]Planilha8!$X$4:$Z$6629,3,0)</f>
        <v>CLINICA MÉDICA</v>
      </c>
      <c r="F1736" s="26" t="str">
        <f aca="false">VLOOKUP(B1736,[1]Planilha8!$X$4:$AD$6629,7,0)</f>
        <v>BOM</v>
      </c>
      <c r="G1736" s="27" t="n">
        <v>41151</v>
      </c>
      <c r="H1736" s="28" t="n">
        <v>415.15</v>
      </c>
      <c r="I1736" s="29" t="s">
        <v>23</v>
      </c>
      <c r="J1736" s="70" t="s">
        <v>50</v>
      </c>
      <c r="K1736" s="71" t="n">
        <v>22172</v>
      </c>
      <c r="L1736" s="72" t="n">
        <v>2012000657</v>
      </c>
      <c r="M1736" s="73" t="n">
        <v>43465</v>
      </c>
      <c r="N1736" s="74" t="n">
        <v>208.686797720798</v>
      </c>
      <c r="O1736" s="75" t="n">
        <v>0.17</v>
      </c>
      <c r="P1736" s="76" t="n">
        <v>0.0141666666666667</v>
      </c>
      <c r="Q1736" s="77" t="n">
        <v>5.88129166666667</v>
      </c>
      <c r="R1736" s="78" t="n">
        <v>214.568089387464</v>
      </c>
      <c r="S1736" s="39" t="n">
        <v>200.581910612536</v>
      </c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MG1736" s="0"/>
      <c r="AMH1736" s="0"/>
      <c r="AMI1736" s="0"/>
      <c r="AMJ1736" s="0"/>
    </row>
    <row r="1737" s="4" customFormat="true" ht="37.5" hidden="false" customHeight="true" outlineLevel="0" collapsed="false">
      <c r="A1737" s="23" t="s">
        <v>401</v>
      </c>
      <c r="B1737" s="23" t="n">
        <v>5693</v>
      </c>
      <c r="C1737" s="25" t="n">
        <f aca="false">VLOOKUP(B1737,[1]Planilha8!$X$4:$Y$6629,2,0)</f>
        <v>2039205</v>
      </c>
      <c r="D1737" s="26" t="s">
        <v>443</v>
      </c>
      <c r="E1737" s="26" t="str">
        <f aca="false">VLOOKUP(B1737,[1]Planilha8!$X$4:$Z$6629,3,0)</f>
        <v>CAPD</v>
      </c>
      <c r="F1737" s="26" t="str">
        <f aca="false">VLOOKUP(B1737,[1]Planilha8!$X$4:$AD$6629,7,0)</f>
        <v>BOM</v>
      </c>
      <c r="G1737" s="27" t="n">
        <v>41151</v>
      </c>
      <c r="H1737" s="28" t="n">
        <v>415.15</v>
      </c>
      <c r="I1737" s="29" t="s">
        <v>23</v>
      </c>
      <c r="J1737" s="70" t="s">
        <v>50</v>
      </c>
      <c r="K1737" s="71" t="n">
        <v>22172</v>
      </c>
      <c r="L1737" s="72" t="n">
        <v>2012000657</v>
      </c>
      <c r="M1737" s="73" t="n">
        <v>43465</v>
      </c>
      <c r="N1737" s="74" t="n">
        <v>208.686797720798</v>
      </c>
      <c r="O1737" s="75" t="n">
        <v>0.17</v>
      </c>
      <c r="P1737" s="76" t="n">
        <v>0.0141666666666667</v>
      </c>
      <c r="Q1737" s="77" t="n">
        <v>5.88129166666667</v>
      </c>
      <c r="R1737" s="78" t="n">
        <v>214.568089387464</v>
      </c>
      <c r="S1737" s="39" t="n">
        <v>200.581910612536</v>
      </c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MG1737" s="0"/>
      <c r="AMH1737" s="0"/>
      <c r="AMI1737" s="0"/>
      <c r="AMJ1737" s="0"/>
    </row>
    <row r="1738" s="4" customFormat="true" ht="37.5" hidden="false" customHeight="true" outlineLevel="0" collapsed="false">
      <c r="A1738" s="23" t="s">
        <v>401</v>
      </c>
      <c r="B1738" s="23" t="n">
        <v>5714</v>
      </c>
      <c r="C1738" s="25" t="n">
        <f aca="false">VLOOKUP(B1738,[1]Planilha8!$X$4:$Y$6629,2,0)</f>
        <v>2039206</v>
      </c>
      <c r="D1738" s="26" t="s">
        <v>447</v>
      </c>
      <c r="E1738" s="26" t="str">
        <f aca="false">VLOOKUP(B1738,[1]Planilha8!$X$4:$Z$6629,3,0)</f>
        <v>ASTEC</v>
      </c>
      <c r="F1738" s="26" t="str">
        <f aca="false">VLOOKUP(B1738,[1]Planilha8!$X$4:$AD$6629,7,0)</f>
        <v>BOM</v>
      </c>
      <c r="G1738" s="27" t="n">
        <v>41151</v>
      </c>
      <c r="H1738" s="28" t="n">
        <v>1271.32</v>
      </c>
      <c r="I1738" s="29" t="s">
        <v>23</v>
      </c>
      <c r="J1738" s="70" t="s">
        <v>50</v>
      </c>
      <c r="K1738" s="71" t="n">
        <v>21912</v>
      </c>
      <c r="L1738" s="72" t="n">
        <v>2012000657</v>
      </c>
      <c r="M1738" s="73" t="n">
        <v>43465</v>
      </c>
      <c r="N1738" s="74" t="n">
        <v>1236.8114492878</v>
      </c>
      <c r="O1738" s="75" t="n">
        <v>1</v>
      </c>
      <c r="P1738" s="76" t="n">
        <v>0.0833333333333333</v>
      </c>
      <c r="Q1738" s="77" t="n">
        <v>0</v>
      </c>
      <c r="R1738" s="78" t="n">
        <v>1236.8114492878</v>
      </c>
      <c r="S1738" s="39" t="n">
        <v>34.508550712203</v>
      </c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MG1738" s="0"/>
      <c r="AMH1738" s="0"/>
      <c r="AMI1738" s="0"/>
      <c r="AMJ1738" s="0"/>
    </row>
    <row r="1739" s="4" customFormat="true" ht="37.5" hidden="false" customHeight="true" outlineLevel="0" collapsed="false">
      <c r="A1739" s="23" t="s">
        <v>401</v>
      </c>
      <c r="B1739" s="23" t="n">
        <v>5715</v>
      </c>
      <c r="C1739" s="25" t="n">
        <f aca="false">VLOOKUP(B1739,[1]Planilha8!$X$4:$Y$6629,2,0)</f>
        <v>2039207</v>
      </c>
      <c r="D1739" s="26" t="s">
        <v>443</v>
      </c>
      <c r="E1739" s="26" t="str">
        <f aca="false">VLOOKUP(B1739,[1]Planilha8!$X$4:$Z$6629,3,0)</f>
        <v>REPASSADO PARA INSTALAÇÃO DIA 07/10/2012, MAS NÃO INFORMADO O LOCAL DE INSTALAÇÃO PELOS TÉCNICOS</v>
      </c>
      <c r="F1739" s="26" t="str">
        <f aca="false">VLOOKUP(B1739,[1]Planilha8!$X$4:$AD$6629,7,0)</f>
        <v>BOM</v>
      </c>
      <c r="G1739" s="27" t="n">
        <v>41151</v>
      </c>
      <c r="H1739" s="28" t="n">
        <v>415.15</v>
      </c>
      <c r="I1739" s="29" t="s">
        <v>23</v>
      </c>
      <c r="J1739" s="70" t="s">
        <v>50</v>
      </c>
      <c r="K1739" s="71" t="n">
        <v>22172</v>
      </c>
      <c r="L1739" s="72" t="n">
        <v>2012000657</v>
      </c>
      <c r="M1739" s="73" t="n">
        <v>43465</v>
      </c>
      <c r="N1739" s="74" t="n">
        <v>208.686797720798</v>
      </c>
      <c r="O1739" s="75" t="n">
        <v>0.17</v>
      </c>
      <c r="P1739" s="76" t="n">
        <v>0.0141666666666667</v>
      </c>
      <c r="Q1739" s="77" t="n">
        <v>5.88129166666667</v>
      </c>
      <c r="R1739" s="78" t="n">
        <v>214.568089387464</v>
      </c>
      <c r="S1739" s="39" t="n">
        <v>200.581910612536</v>
      </c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MG1739" s="0"/>
      <c r="AMH1739" s="0"/>
      <c r="AMI1739" s="0"/>
      <c r="AMJ1739" s="0"/>
    </row>
    <row r="1740" s="4" customFormat="true" ht="37.5" hidden="false" customHeight="true" outlineLevel="0" collapsed="false">
      <c r="A1740" s="23" t="s">
        <v>401</v>
      </c>
      <c r="B1740" s="23" t="n">
        <v>5720</v>
      </c>
      <c r="C1740" s="25" t="n">
        <f aca="false">VLOOKUP(B1740,[1]Planilha8!$X$4:$Y$6629,2,0)</f>
        <v>2039208</v>
      </c>
      <c r="D1740" s="26" t="s">
        <v>443</v>
      </c>
      <c r="E1740" s="26" t="str">
        <f aca="false">VLOOKUP(B1740,[1]Planilha8!$X$4:$Z$6629,3,0)</f>
        <v>ASTEC</v>
      </c>
      <c r="F1740" s="26" t="str">
        <f aca="false">VLOOKUP(B1740,[1]Planilha8!$X$4:$AD$6629,7,0)</f>
        <v>BOM</v>
      </c>
      <c r="G1740" s="27" t="n">
        <v>41151</v>
      </c>
      <c r="H1740" s="28" t="n">
        <v>415.15</v>
      </c>
      <c r="I1740" s="29" t="s">
        <v>23</v>
      </c>
      <c r="J1740" s="70" t="s">
        <v>50</v>
      </c>
      <c r="K1740" s="71" t="n">
        <v>22172</v>
      </c>
      <c r="L1740" s="72" t="n">
        <v>2012000657</v>
      </c>
      <c r="M1740" s="73" t="n">
        <v>43465</v>
      </c>
      <c r="N1740" s="74" t="n">
        <v>208.686797720798</v>
      </c>
      <c r="O1740" s="75" t="n">
        <v>0.17</v>
      </c>
      <c r="P1740" s="76" t="n">
        <v>0.0141666666666667</v>
      </c>
      <c r="Q1740" s="77" t="n">
        <v>5.88129166666667</v>
      </c>
      <c r="R1740" s="78" t="n">
        <v>214.568089387464</v>
      </c>
      <c r="S1740" s="39" t="n">
        <v>200.581910612536</v>
      </c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MG1740" s="0"/>
      <c r="AMH1740" s="0"/>
      <c r="AMI1740" s="0"/>
      <c r="AMJ1740" s="0"/>
    </row>
    <row r="1741" s="4" customFormat="true" ht="37.5" hidden="false" customHeight="true" outlineLevel="0" collapsed="false">
      <c r="A1741" s="23" t="s">
        <v>401</v>
      </c>
      <c r="B1741" s="23" t="n">
        <v>5683</v>
      </c>
      <c r="C1741" s="25" t="n">
        <f aca="false">VLOOKUP(B1741,[1]Planilha8!$X$4:$Y$6629,2,0)</f>
        <v>2039209</v>
      </c>
      <c r="D1741" s="26" t="s">
        <v>448</v>
      </c>
      <c r="E1741" s="26" t="str">
        <f aca="false">VLOOKUP(B1741,[1]Planilha8!$X$4:$Z$6629,3,0)</f>
        <v>SAME</v>
      </c>
      <c r="F1741" s="26" t="str">
        <f aca="false">VLOOKUP(B1741,[1]Planilha8!$X$4:$AD$6629,7,0)</f>
        <v>BOM</v>
      </c>
      <c r="G1741" s="27" t="n">
        <v>41152</v>
      </c>
      <c r="H1741" s="28" t="n">
        <v>471.96</v>
      </c>
      <c r="I1741" s="29" t="s">
        <v>23</v>
      </c>
      <c r="J1741" s="70" t="s">
        <v>449</v>
      </c>
      <c r="K1741" s="71" t="n">
        <v>91331</v>
      </c>
      <c r="L1741" s="72" t="n">
        <v>2012000647</v>
      </c>
      <c r="M1741" s="73" t="n">
        <v>43465</v>
      </c>
      <c r="N1741" s="74" t="n">
        <v>438.9228</v>
      </c>
      <c r="O1741" s="75" t="n">
        <v>1</v>
      </c>
      <c r="P1741" s="76" t="n">
        <v>0.0833333333333333</v>
      </c>
      <c r="Q1741" s="77" t="n">
        <v>0</v>
      </c>
      <c r="R1741" s="78" t="n">
        <v>438.9228</v>
      </c>
      <c r="S1741" s="39" t="n">
        <v>33.0372</v>
      </c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MG1741" s="0"/>
      <c r="AMH1741" s="0"/>
      <c r="AMI1741" s="0"/>
      <c r="AMJ1741" s="0"/>
    </row>
    <row r="1742" s="4" customFormat="true" ht="37.5" hidden="false" customHeight="true" outlineLevel="0" collapsed="false">
      <c r="A1742" s="23" t="s">
        <v>401</v>
      </c>
      <c r="B1742" s="23" t="n">
        <v>5684</v>
      </c>
      <c r="C1742" s="25" t="n">
        <f aca="false">VLOOKUP(B1742,[1]Planilha8!$X$4:$Y$6629,2,0)</f>
        <v>2039210</v>
      </c>
      <c r="D1742" s="26" t="s">
        <v>448</v>
      </c>
      <c r="E1742" s="26" t="str">
        <f aca="false">VLOOKUP(B1742,[1]Planilha8!$X$4:$Z$6629,3,0)</f>
        <v>ALMOXARIFADO – HGG</v>
      </c>
      <c r="F1742" s="26" t="str">
        <f aca="false">VLOOKUP(B1742,[1]Planilha8!$X$4:$AD$6629,7,0)</f>
        <v>BOM</v>
      </c>
      <c r="G1742" s="27" t="n">
        <v>41152</v>
      </c>
      <c r="H1742" s="28" t="n">
        <v>471.96</v>
      </c>
      <c r="I1742" s="29" t="s">
        <v>23</v>
      </c>
      <c r="J1742" s="70" t="s">
        <v>449</v>
      </c>
      <c r="K1742" s="71" t="n">
        <v>91331</v>
      </c>
      <c r="L1742" s="72" t="n">
        <v>2012000647</v>
      </c>
      <c r="M1742" s="73" t="n">
        <v>43465</v>
      </c>
      <c r="N1742" s="74" t="n">
        <v>438.9228</v>
      </c>
      <c r="O1742" s="75" t="n">
        <v>1</v>
      </c>
      <c r="P1742" s="76" t="n">
        <v>0.0833333333333333</v>
      </c>
      <c r="Q1742" s="77" t="n">
        <v>0</v>
      </c>
      <c r="R1742" s="78" t="n">
        <v>438.9228</v>
      </c>
      <c r="S1742" s="39" t="n">
        <v>33.0372</v>
      </c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MG1742" s="0"/>
      <c r="AMH1742" s="0"/>
      <c r="AMI1742" s="0"/>
      <c r="AMJ1742" s="0"/>
    </row>
    <row r="1743" s="4" customFormat="true" ht="37.5" hidden="false" customHeight="true" outlineLevel="0" collapsed="false">
      <c r="A1743" s="23" t="s">
        <v>401</v>
      </c>
      <c r="B1743" s="23" t="n">
        <v>5685</v>
      </c>
      <c r="C1743" s="25" t="n">
        <f aca="false">VLOOKUP(B1743,[1]Planilha8!$X$4:$Y$6629,2,0)</f>
        <v>2039211</v>
      </c>
      <c r="D1743" s="26" t="s">
        <v>448</v>
      </c>
      <c r="E1743" s="26" t="str">
        <f aca="false">VLOOKUP(B1743,[1]Planilha8!$X$4:$Z$6629,3,0)</f>
        <v>ALMOXARIFADO – HGG</v>
      </c>
      <c r="F1743" s="26" t="str">
        <f aca="false">VLOOKUP(B1743,[1]Planilha8!$X$4:$AD$6629,7,0)</f>
        <v>BOM</v>
      </c>
      <c r="G1743" s="27" t="n">
        <v>41152</v>
      </c>
      <c r="H1743" s="28" t="n">
        <v>471.96</v>
      </c>
      <c r="I1743" s="29" t="s">
        <v>23</v>
      </c>
      <c r="J1743" s="70" t="s">
        <v>449</v>
      </c>
      <c r="K1743" s="71" t="n">
        <v>91331</v>
      </c>
      <c r="L1743" s="72" t="n">
        <v>2012000647</v>
      </c>
      <c r="M1743" s="73" t="n">
        <v>43465</v>
      </c>
      <c r="N1743" s="74" t="n">
        <v>438.9228</v>
      </c>
      <c r="O1743" s="75" t="n">
        <v>1</v>
      </c>
      <c r="P1743" s="76" t="n">
        <v>0.0833333333333333</v>
      </c>
      <c r="Q1743" s="77" t="n">
        <v>0</v>
      </c>
      <c r="R1743" s="78" t="n">
        <v>438.9228</v>
      </c>
      <c r="S1743" s="39" t="n">
        <v>33.0372</v>
      </c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MG1743" s="0"/>
      <c r="AMH1743" s="0"/>
      <c r="AMI1743" s="0"/>
      <c r="AMJ1743" s="0"/>
    </row>
    <row r="1744" s="4" customFormat="true" ht="37.5" hidden="false" customHeight="true" outlineLevel="0" collapsed="false">
      <c r="A1744" s="23" t="s">
        <v>401</v>
      </c>
      <c r="B1744" s="23" t="n">
        <v>5686</v>
      </c>
      <c r="C1744" s="25" t="n">
        <f aca="false">VLOOKUP(B1744,[1]Planilha8!$X$4:$Y$6629,2,0)</f>
        <v>2039212</v>
      </c>
      <c r="D1744" s="26" t="s">
        <v>448</v>
      </c>
      <c r="E1744" s="26" t="str">
        <f aca="false">VLOOKUP(B1744,[1]Planilha8!$X$4:$Z$6629,3,0)</f>
        <v>ALMOXARIFADO – HGG</v>
      </c>
      <c r="F1744" s="26" t="str">
        <f aca="false">VLOOKUP(B1744,[1]Planilha8!$X$4:$AD$6629,7,0)</f>
        <v>BOM</v>
      </c>
      <c r="G1744" s="27" t="n">
        <v>41152</v>
      </c>
      <c r="H1744" s="28" t="n">
        <v>471.96</v>
      </c>
      <c r="I1744" s="29" t="s">
        <v>23</v>
      </c>
      <c r="J1744" s="70" t="s">
        <v>449</v>
      </c>
      <c r="K1744" s="71" t="n">
        <v>91331</v>
      </c>
      <c r="L1744" s="72" t="n">
        <v>2012000647</v>
      </c>
      <c r="M1744" s="73" t="n">
        <v>43465</v>
      </c>
      <c r="N1744" s="74" t="n">
        <v>438.9228</v>
      </c>
      <c r="O1744" s="75" t="n">
        <v>1</v>
      </c>
      <c r="P1744" s="76" t="n">
        <v>0.0833333333333333</v>
      </c>
      <c r="Q1744" s="77" t="n">
        <v>0</v>
      </c>
      <c r="R1744" s="78" t="n">
        <v>438.9228</v>
      </c>
      <c r="S1744" s="39" t="n">
        <v>33.0372</v>
      </c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MG1744" s="0"/>
      <c r="AMH1744" s="0"/>
      <c r="AMI1744" s="0"/>
      <c r="AMJ1744" s="0"/>
    </row>
    <row r="1745" s="4" customFormat="true" ht="37.5" hidden="false" customHeight="true" outlineLevel="0" collapsed="false">
      <c r="A1745" s="23" t="s">
        <v>401</v>
      </c>
      <c r="B1745" s="23" t="n">
        <v>5687</v>
      </c>
      <c r="C1745" s="25" t="n">
        <f aca="false">VLOOKUP(B1745,[1]Planilha8!$X$4:$Y$6629,2,0)</f>
        <v>2039213</v>
      </c>
      <c r="D1745" s="26" t="s">
        <v>448</v>
      </c>
      <c r="E1745" s="26" t="str">
        <f aca="false">VLOOKUP(B1745,[1]Planilha8!$X$4:$Z$6629,3,0)</f>
        <v>ALMOXARIFADO – HGG</v>
      </c>
      <c r="F1745" s="26" t="str">
        <f aca="false">VLOOKUP(B1745,[1]Planilha8!$X$4:$AD$6629,7,0)</f>
        <v>BOM</v>
      </c>
      <c r="G1745" s="27" t="n">
        <v>41152</v>
      </c>
      <c r="H1745" s="28" t="n">
        <v>471.96</v>
      </c>
      <c r="I1745" s="29" t="s">
        <v>23</v>
      </c>
      <c r="J1745" s="70" t="s">
        <v>449</v>
      </c>
      <c r="K1745" s="71" t="n">
        <v>91331</v>
      </c>
      <c r="L1745" s="72" t="n">
        <v>2012000647</v>
      </c>
      <c r="M1745" s="73" t="n">
        <v>43465</v>
      </c>
      <c r="N1745" s="74" t="n">
        <v>438.9228</v>
      </c>
      <c r="O1745" s="75" t="n">
        <v>1</v>
      </c>
      <c r="P1745" s="76" t="n">
        <v>0.0833333333333333</v>
      </c>
      <c r="Q1745" s="77" t="n">
        <v>0</v>
      </c>
      <c r="R1745" s="78" t="n">
        <v>438.9228</v>
      </c>
      <c r="S1745" s="39" t="n">
        <v>33.0372</v>
      </c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MG1745" s="0"/>
      <c r="AMH1745" s="0"/>
      <c r="AMI1745" s="0"/>
      <c r="AMJ1745" s="0"/>
    </row>
    <row r="1746" s="4" customFormat="true" ht="37.5" hidden="false" customHeight="true" outlineLevel="0" collapsed="false">
      <c r="A1746" s="23" t="s">
        <v>401</v>
      </c>
      <c r="B1746" s="23" t="n">
        <v>5688</v>
      </c>
      <c r="C1746" s="25" t="n">
        <f aca="false">VLOOKUP(B1746,[1]Planilha8!$X$4:$Y$6629,2,0)</f>
        <v>2039214</v>
      </c>
      <c r="D1746" s="26" t="s">
        <v>448</v>
      </c>
      <c r="E1746" s="26" t="str">
        <f aca="false">VLOOKUP(B1746,[1]Planilha8!$X$4:$Z$6629,3,0)</f>
        <v>ALMOXARIFADO – HGG</v>
      </c>
      <c r="F1746" s="26" t="str">
        <f aca="false">VLOOKUP(B1746,[1]Planilha8!$X$4:$AD$6629,7,0)</f>
        <v>BOM</v>
      </c>
      <c r="G1746" s="27" t="n">
        <v>41152</v>
      </c>
      <c r="H1746" s="28" t="n">
        <v>471.96</v>
      </c>
      <c r="I1746" s="29" t="s">
        <v>23</v>
      </c>
      <c r="J1746" s="70" t="s">
        <v>449</v>
      </c>
      <c r="K1746" s="71" t="n">
        <v>91331</v>
      </c>
      <c r="L1746" s="72" t="n">
        <v>2012000647</v>
      </c>
      <c r="M1746" s="73" t="n">
        <v>43465</v>
      </c>
      <c r="N1746" s="74" t="n">
        <v>438.9228</v>
      </c>
      <c r="O1746" s="75" t="n">
        <v>1</v>
      </c>
      <c r="P1746" s="76" t="n">
        <v>0.0833333333333333</v>
      </c>
      <c r="Q1746" s="77" t="n">
        <v>0</v>
      </c>
      <c r="R1746" s="78" t="n">
        <v>438.9228</v>
      </c>
      <c r="S1746" s="39" t="n">
        <v>33.0372</v>
      </c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MG1746" s="0"/>
      <c r="AMH1746" s="0"/>
      <c r="AMI1746" s="0"/>
      <c r="AMJ1746" s="0"/>
    </row>
    <row r="1747" s="4" customFormat="true" ht="37.5" hidden="false" customHeight="true" outlineLevel="0" collapsed="false">
      <c r="A1747" s="23" t="s">
        <v>401</v>
      </c>
      <c r="B1747" s="23" t="n">
        <v>5487</v>
      </c>
      <c r="C1747" s="25" t="n">
        <f aca="false">VLOOKUP(B1747,[1]Planilha8!$X$4:$Y$6629,2,0)</f>
        <v>2039215</v>
      </c>
      <c r="D1747" s="26" t="s">
        <v>450</v>
      </c>
      <c r="E1747" s="26" t="str">
        <f aca="false">VLOOKUP(B1747,[1]Planilha8!$X$4:$Z$6629,3,0)</f>
        <v>UNIDADE DE TERAPIA INTENSIVA</v>
      </c>
      <c r="F1747" s="26" t="str">
        <f aca="false">VLOOKUP(B1747,[1]Planilha8!$X$4:$AD$6629,7,0)</f>
        <v>BOM</v>
      </c>
      <c r="G1747" s="27" t="n">
        <v>41157</v>
      </c>
      <c r="H1747" s="28" t="n">
        <v>2140.4</v>
      </c>
      <c r="I1747" s="29" t="s">
        <v>23</v>
      </c>
      <c r="J1747" s="70" t="s">
        <v>48</v>
      </c>
      <c r="K1747" s="71" t="n">
        <v>36045</v>
      </c>
      <c r="L1747" s="72" t="n">
        <v>2012000657</v>
      </c>
      <c r="M1747" s="73" t="n">
        <v>43465</v>
      </c>
      <c r="N1747" s="74" t="n">
        <v>1988.5063005698</v>
      </c>
      <c r="O1747" s="75" t="n">
        <v>1</v>
      </c>
      <c r="P1747" s="76" t="n">
        <v>0.0833333333333333</v>
      </c>
      <c r="Q1747" s="77" t="n">
        <v>0</v>
      </c>
      <c r="R1747" s="78" t="n">
        <v>1988.5063005698</v>
      </c>
      <c r="S1747" s="39" t="n">
        <v>151.893699430198</v>
      </c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MG1747" s="0"/>
      <c r="AMH1747" s="0"/>
      <c r="AMI1747" s="0"/>
      <c r="AMJ1747" s="0"/>
    </row>
    <row r="1748" s="41" customFormat="true" ht="37.5" hidden="false" customHeight="true" outlineLevel="0" collapsed="false">
      <c r="A1748" s="23" t="s">
        <v>401</v>
      </c>
      <c r="B1748" s="23" t="n">
        <v>6349</v>
      </c>
      <c r="C1748" s="25" t="n">
        <f aca="false">VLOOKUP(B1748,[1]Planilha8!$X$4:$Y$6629,2,0)</f>
        <v>2039216</v>
      </c>
      <c r="D1748" s="26" t="s">
        <v>451</v>
      </c>
      <c r="E1748" s="26" t="str">
        <f aca="false">VLOOKUP(B1748,[1]Planilha8!$X$4:$Z$6629,3,0)</f>
        <v>ASTEC</v>
      </c>
      <c r="F1748" s="26" t="str">
        <f aca="false">VLOOKUP(B1748,[1]Planilha8!$X$4:$AD$6629,7,0)</f>
        <v>BOM</v>
      </c>
      <c r="G1748" s="27" t="n">
        <v>41158</v>
      </c>
      <c r="H1748" s="28" t="n">
        <v>23300</v>
      </c>
      <c r="I1748" s="29" t="s">
        <v>23</v>
      </c>
      <c r="J1748" s="70" t="s">
        <v>181</v>
      </c>
      <c r="K1748" s="71" t="s">
        <v>452</v>
      </c>
      <c r="L1748" s="72" t="n">
        <v>2012001457</v>
      </c>
      <c r="M1748" s="73" t="n">
        <v>43465</v>
      </c>
      <c r="N1748" s="74" t="n">
        <v>22858.3952991461</v>
      </c>
      <c r="O1748" s="75" t="n">
        <v>0.5</v>
      </c>
      <c r="P1748" s="76" t="n">
        <v>0.0416666666666667</v>
      </c>
      <c r="Q1748" s="77" t="n">
        <v>0</v>
      </c>
      <c r="R1748" s="78" t="n">
        <v>22858.3952991461</v>
      </c>
      <c r="S1748" s="39" t="n">
        <v>441.604700853874</v>
      </c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LF1748" s="4"/>
      <c r="ALG1748" s="4"/>
      <c r="ALH1748" s="4"/>
      <c r="ALI1748" s="4"/>
      <c r="ALJ1748" s="4"/>
      <c r="ALK1748" s="4"/>
      <c r="ALL1748" s="4"/>
      <c r="ALM1748" s="4"/>
      <c r="ALN1748" s="4"/>
      <c r="ALO1748" s="4"/>
      <c r="ALP1748" s="4"/>
      <c r="ALQ1748" s="4"/>
      <c r="ALR1748" s="4"/>
      <c r="ALS1748" s="4"/>
      <c r="ALT1748" s="4"/>
      <c r="ALU1748" s="4"/>
      <c r="ALV1748" s="4"/>
      <c r="ALW1748" s="4"/>
      <c r="ALX1748" s="4"/>
      <c r="ALY1748" s="4"/>
      <c r="ALZ1748" s="4"/>
      <c r="AMA1748" s="4"/>
      <c r="AMB1748" s="4"/>
      <c r="AMC1748" s="4"/>
      <c r="AMD1748" s="4"/>
      <c r="AME1748" s="4"/>
      <c r="AMF1748" s="4"/>
    </row>
    <row r="1749" s="4" customFormat="true" ht="37.5" hidden="false" customHeight="true" outlineLevel="0" collapsed="false">
      <c r="A1749" s="23" t="s">
        <v>401</v>
      </c>
      <c r="B1749" s="23" t="n">
        <v>5694</v>
      </c>
      <c r="C1749" s="25" t="e">
        <f aca="false">VLOOKUP(B1749,[1]Planilha8!$X$4:$Y$6629,2,0)</f>
        <v>#N/A</v>
      </c>
      <c r="D1749" s="26" t="s">
        <v>453</v>
      </c>
      <c r="E1749" s="26" t="e">
        <f aca="false">VLOOKUP(B1749,[1]Planilha8!$X$4:$Z$6629,3,0)</f>
        <v>#N/A</v>
      </c>
      <c r="F1749" s="26" t="e">
        <f aca="false">VLOOKUP(B1749,[1]Planilha8!$X$4:$AD$6629,7,0)</f>
        <v>#N/A</v>
      </c>
      <c r="G1749" s="27" t="n">
        <v>41171</v>
      </c>
      <c r="H1749" s="28" t="n">
        <v>632.5</v>
      </c>
      <c r="I1749" s="29" t="s">
        <v>23</v>
      </c>
      <c r="J1749" s="70" t="s">
        <v>454</v>
      </c>
      <c r="K1749" s="71" t="n">
        <v>129552</v>
      </c>
      <c r="L1749" s="72" t="n">
        <v>2012002532</v>
      </c>
      <c r="M1749" s="73" t="n">
        <v>43465</v>
      </c>
      <c r="N1749" s="74" t="n">
        <v>506.975329415954</v>
      </c>
      <c r="O1749" s="75" t="n">
        <v>0.5</v>
      </c>
      <c r="P1749" s="76" t="n">
        <v>0.0416666666666667</v>
      </c>
      <c r="Q1749" s="77" t="n">
        <v>26.3541666666667</v>
      </c>
      <c r="R1749" s="78" t="n">
        <v>533.329496082621</v>
      </c>
      <c r="S1749" s="39" t="n">
        <v>99.1705039173789</v>
      </c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MG1749" s="0"/>
      <c r="AMH1749" s="0"/>
      <c r="AMI1749" s="0"/>
      <c r="AMJ1749" s="0"/>
    </row>
    <row r="1750" s="4" customFormat="true" ht="37.5" hidden="false" customHeight="true" outlineLevel="0" collapsed="false">
      <c r="A1750" s="23" t="s">
        <v>401</v>
      </c>
      <c r="B1750" s="23" t="n">
        <v>5695</v>
      </c>
      <c r="C1750" s="25" t="n">
        <f aca="false">VLOOKUP(B1750,[1]Planilha8!$X$4:$Y$6629,2,0)</f>
        <v>2039219</v>
      </c>
      <c r="D1750" s="26" t="s">
        <v>453</v>
      </c>
      <c r="E1750" s="26" t="str">
        <f aca="false">VLOOKUP(B1750,[1]Planilha8!$X$4:$Z$6629,3,0)</f>
        <v>AMBULATÓRIO</v>
      </c>
      <c r="F1750" s="26" t="str">
        <f aca="false">VLOOKUP(B1750,[1]Planilha8!$X$4:$AD$6629,7,0)</f>
        <v>BOM</v>
      </c>
      <c r="G1750" s="27" t="n">
        <v>41171</v>
      </c>
      <c r="H1750" s="28" t="n">
        <v>632.5</v>
      </c>
      <c r="I1750" s="29" t="s">
        <v>23</v>
      </c>
      <c r="J1750" s="70" t="s">
        <v>454</v>
      </c>
      <c r="K1750" s="71" t="n">
        <v>129552</v>
      </c>
      <c r="L1750" s="72" t="n">
        <v>2012002532</v>
      </c>
      <c r="M1750" s="73" t="n">
        <v>43465</v>
      </c>
      <c r="N1750" s="74" t="n">
        <v>506.975329415954</v>
      </c>
      <c r="O1750" s="75" t="n">
        <v>0.5</v>
      </c>
      <c r="P1750" s="76" t="n">
        <v>0.0416666666666667</v>
      </c>
      <c r="Q1750" s="77" t="n">
        <v>26.3541666666667</v>
      </c>
      <c r="R1750" s="78" t="n">
        <v>533.329496082621</v>
      </c>
      <c r="S1750" s="39" t="n">
        <v>99.1705039173789</v>
      </c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MG1750" s="0"/>
      <c r="AMH1750" s="0"/>
      <c r="AMI1750" s="0"/>
      <c r="AMJ1750" s="0"/>
    </row>
    <row r="1751" s="4" customFormat="true" ht="37.5" hidden="false" customHeight="true" outlineLevel="0" collapsed="false">
      <c r="A1751" s="23" t="s">
        <v>401</v>
      </c>
      <c r="B1751" s="23" t="n">
        <v>5696</v>
      </c>
      <c r="C1751" s="25" t="n">
        <f aca="false">VLOOKUP(B1751,[1]Planilha8!$X$4:$Y$6629,2,0)</f>
        <v>2039220</v>
      </c>
      <c r="D1751" s="26" t="s">
        <v>453</v>
      </c>
      <c r="E1751" s="26" t="str">
        <f aca="false">VLOOKUP(B1751,[1]Planilha8!$X$4:$Z$6629,3,0)</f>
        <v>GALPÃO ALMOXARIFADO</v>
      </c>
      <c r="F1751" s="26" t="str">
        <f aca="false">VLOOKUP(B1751,[1]Planilha8!$X$4:$AD$6629,7,0)</f>
        <v>SUCATA</v>
      </c>
      <c r="G1751" s="27" t="n">
        <v>41171</v>
      </c>
      <c r="H1751" s="28" t="n">
        <v>632.5</v>
      </c>
      <c r="I1751" s="29" t="s">
        <v>23</v>
      </c>
      <c r="J1751" s="70" t="s">
        <v>454</v>
      </c>
      <c r="K1751" s="71" t="n">
        <v>129552</v>
      </c>
      <c r="L1751" s="72" t="n">
        <v>2012002532</v>
      </c>
      <c r="M1751" s="73" t="n">
        <v>43465</v>
      </c>
      <c r="N1751" s="74" t="n">
        <v>506.975329415954</v>
      </c>
      <c r="O1751" s="75" t="n">
        <v>0.5</v>
      </c>
      <c r="P1751" s="76" t="n">
        <v>0.0416666666666667</v>
      </c>
      <c r="Q1751" s="77" t="n">
        <v>26.3541666666667</v>
      </c>
      <c r="R1751" s="78" t="n">
        <v>533.329496082621</v>
      </c>
      <c r="S1751" s="39" t="n">
        <v>99.1705039173789</v>
      </c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MG1751" s="0"/>
      <c r="AMH1751" s="0"/>
      <c r="AMI1751" s="0"/>
      <c r="AMJ1751" s="0"/>
    </row>
    <row r="1752" s="4" customFormat="true" ht="37.5" hidden="false" customHeight="true" outlineLevel="0" collapsed="false">
      <c r="A1752" s="23" t="s">
        <v>401</v>
      </c>
      <c r="B1752" s="23" t="n">
        <v>5697</v>
      </c>
      <c r="C1752" s="25" t="n">
        <f aca="false">VLOOKUP(B1752,[1]Planilha8!$X$4:$Y$6629,2,0)</f>
        <v>2039221</v>
      </c>
      <c r="D1752" s="26" t="s">
        <v>453</v>
      </c>
      <c r="E1752" s="26" t="str">
        <f aca="false">VLOOKUP(B1752,[1]Planilha8!$X$4:$Z$6629,3,0)</f>
        <v>UNIDADE DE TERAPIA INTENSIVA</v>
      </c>
      <c r="F1752" s="26" t="str">
        <f aca="false">VLOOKUP(B1752,[1]Planilha8!$X$4:$AD$6629,7,0)</f>
        <v>SUCATA</v>
      </c>
      <c r="G1752" s="27" t="n">
        <v>41171</v>
      </c>
      <c r="H1752" s="28" t="n">
        <v>632.5</v>
      </c>
      <c r="I1752" s="29" t="s">
        <v>23</v>
      </c>
      <c r="J1752" s="70" t="s">
        <v>454</v>
      </c>
      <c r="K1752" s="71" t="n">
        <v>129552</v>
      </c>
      <c r="L1752" s="72" t="n">
        <v>2012002532</v>
      </c>
      <c r="M1752" s="73" t="n">
        <v>43465</v>
      </c>
      <c r="N1752" s="74" t="n">
        <v>506.975329415954</v>
      </c>
      <c r="O1752" s="75" t="n">
        <v>0.5</v>
      </c>
      <c r="P1752" s="76" t="n">
        <v>0.0416666666666667</v>
      </c>
      <c r="Q1752" s="77" t="n">
        <v>26.3541666666667</v>
      </c>
      <c r="R1752" s="78" t="n">
        <v>533.329496082621</v>
      </c>
      <c r="S1752" s="39" t="n">
        <v>99.1705039173789</v>
      </c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MG1752" s="0"/>
      <c r="AMH1752" s="0"/>
      <c r="AMI1752" s="0"/>
      <c r="AMJ1752" s="0"/>
    </row>
    <row r="1753" s="4" customFormat="true" ht="37.5" hidden="false" customHeight="true" outlineLevel="0" collapsed="false">
      <c r="A1753" s="23" t="s">
        <v>401</v>
      </c>
      <c r="B1753" s="23" t="n">
        <v>5698</v>
      </c>
      <c r="C1753" s="25" t="n">
        <f aca="false">VLOOKUP(B1753,[1]Planilha8!$X$4:$Y$6629,2,0)</f>
        <v>2039222</v>
      </c>
      <c r="D1753" s="26" t="s">
        <v>453</v>
      </c>
      <c r="E1753" s="26" t="str">
        <f aca="false">VLOOKUP(B1753,[1]Planilha8!$X$4:$Z$6629,3,0)</f>
        <v>HEMODIALISE / DIÁLISE</v>
      </c>
      <c r="F1753" s="26" t="str">
        <f aca="false">VLOOKUP(B1753,[1]Planilha8!$X$4:$AD$6629,7,0)</f>
        <v>BOM</v>
      </c>
      <c r="G1753" s="27" t="n">
        <v>41171</v>
      </c>
      <c r="H1753" s="28" t="n">
        <v>632.5</v>
      </c>
      <c r="I1753" s="29" t="s">
        <v>23</v>
      </c>
      <c r="J1753" s="70" t="s">
        <v>454</v>
      </c>
      <c r="K1753" s="71" t="n">
        <v>129552</v>
      </c>
      <c r="L1753" s="72" t="n">
        <v>2012002532</v>
      </c>
      <c r="M1753" s="73" t="n">
        <v>43465</v>
      </c>
      <c r="N1753" s="74" t="n">
        <v>506.975329415954</v>
      </c>
      <c r="O1753" s="75" t="n">
        <v>0.5</v>
      </c>
      <c r="P1753" s="76" t="n">
        <v>0.0416666666666667</v>
      </c>
      <c r="Q1753" s="77" t="n">
        <v>26.3541666666667</v>
      </c>
      <c r="R1753" s="78" t="n">
        <v>533.329496082621</v>
      </c>
      <c r="S1753" s="39" t="n">
        <v>99.1705039173789</v>
      </c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MG1753" s="0"/>
      <c r="AMH1753" s="0"/>
      <c r="AMI1753" s="0"/>
      <c r="AMJ1753" s="0"/>
    </row>
    <row r="1754" s="4" customFormat="true" ht="37.5" hidden="false" customHeight="true" outlineLevel="0" collapsed="false">
      <c r="A1754" s="23" t="s">
        <v>401</v>
      </c>
      <c r="B1754" s="23" t="n">
        <v>5699</v>
      </c>
      <c r="C1754" s="25" t="n">
        <f aca="false">VLOOKUP(B1754,[1]Planilha8!$X$4:$Y$6629,2,0)</f>
        <v>2039223</v>
      </c>
      <c r="D1754" s="26" t="s">
        <v>455</v>
      </c>
      <c r="E1754" s="26" t="str">
        <f aca="false">VLOOKUP(B1754,[1]Planilha8!$X$4:$Z$6629,3,0)</f>
        <v>PSICOLOGIA</v>
      </c>
      <c r="F1754" s="26" t="str">
        <f aca="false">VLOOKUP(B1754,[1]Planilha8!$X$4:$AD$6629,7,0)</f>
        <v>BOM</v>
      </c>
      <c r="G1754" s="27" t="n">
        <v>41171</v>
      </c>
      <c r="H1754" s="28" t="n">
        <v>520.95</v>
      </c>
      <c r="I1754" s="29" t="s">
        <v>23</v>
      </c>
      <c r="J1754" s="70" t="s">
        <v>454</v>
      </c>
      <c r="K1754" s="71" t="n">
        <v>129552</v>
      </c>
      <c r="L1754" s="72" t="n">
        <v>2012002532</v>
      </c>
      <c r="M1754" s="73" t="n">
        <v>43465</v>
      </c>
      <c r="N1754" s="74" t="n">
        <v>417.563316773504</v>
      </c>
      <c r="O1754" s="75" t="n">
        <v>0.5</v>
      </c>
      <c r="P1754" s="76" t="n">
        <v>0.0416666666666667</v>
      </c>
      <c r="Q1754" s="77" t="n">
        <v>21.70625</v>
      </c>
      <c r="R1754" s="78" t="n">
        <v>439.269566773504</v>
      </c>
      <c r="S1754" s="39" t="n">
        <v>81.6804332264956</v>
      </c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MG1754" s="0"/>
      <c r="AMH1754" s="0"/>
      <c r="AMI1754" s="0"/>
      <c r="AMJ1754" s="0"/>
    </row>
    <row r="1755" s="4" customFormat="true" ht="37.5" hidden="false" customHeight="true" outlineLevel="0" collapsed="false">
      <c r="A1755" s="23" t="s">
        <v>401</v>
      </c>
      <c r="B1755" s="23" t="n">
        <v>5700</v>
      </c>
      <c r="C1755" s="25" t="n">
        <f aca="false">VLOOKUP(B1755,[1]Planilha8!$X$4:$Y$6629,2,0)</f>
        <v>2039224</v>
      </c>
      <c r="D1755" s="26" t="s">
        <v>455</v>
      </c>
      <c r="E1755" s="26" t="str">
        <f aca="false">VLOOKUP(B1755,[1]Planilha8!$X$4:$Z$6629,3,0)</f>
        <v>CENTRAL DE MATERIAL E ESTERILIZAÇÃO</v>
      </c>
      <c r="F1755" s="26" t="str">
        <f aca="false">VLOOKUP(B1755,[1]Planilha8!$X$4:$AD$6629,7,0)</f>
        <v>BOM</v>
      </c>
      <c r="G1755" s="27" t="n">
        <v>41171</v>
      </c>
      <c r="H1755" s="28" t="n">
        <v>520.95</v>
      </c>
      <c r="I1755" s="29" t="s">
        <v>23</v>
      </c>
      <c r="J1755" s="70" t="s">
        <v>454</v>
      </c>
      <c r="K1755" s="71" t="n">
        <v>129552</v>
      </c>
      <c r="L1755" s="72" t="n">
        <v>2012002532</v>
      </c>
      <c r="M1755" s="73" t="n">
        <v>43465</v>
      </c>
      <c r="N1755" s="74" t="n">
        <v>417.563316773504</v>
      </c>
      <c r="O1755" s="75" t="n">
        <v>0.5</v>
      </c>
      <c r="P1755" s="76" t="n">
        <v>0.0416666666666667</v>
      </c>
      <c r="Q1755" s="77" t="n">
        <v>21.70625</v>
      </c>
      <c r="R1755" s="78" t="n">
        <v>439.269566773504</v>
      </c>
      <c r="S1755" s="39" t="n">
        <v>81.6804332264956</v>
      </c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MG1755" s="0"/>
      <c r="AMH1755" s="0"/>
      <c r="AMI1755" s="0"/>
      <c r="AMJ1755" s="0"/>
    </row>
    <row r="1756" s="4" customFormat="true" ht="37.5" hidden="false" customHeight="true" outlineLevel="0" collapsed="false">
      <c r="A1756" s="23" t="s">
        <v>401</v>
      </c>
      <c r="B1756" s="23" t="n">
        <v>5701</v>
      </c>
      <c r="C1756" s="25" t="n">
        <f aca="false">VLOOKUP(B1756,[1]Planilha8!$X$4:$Y$6629,2,0)</f>
        <v>2039225</v>
      </c>
      <c r="D1756" s="26" t="s">
        <v>455</v>
      </c>
      <c r="E1756" s="26" t="str">
        <f aca="false">VLOOKUP(B1756,[1]Planilha8!$X$4:$Z$6629,3,0)</f>
        <v>CENTRO CIRÚRGICO</v>
      </c>
      <c r="F1756" s="26" t="str">
        <f aca="false">VLOOKUP(B1756,[1]Planilha8!$X$4:$AD$6629,7,0)</f>
        <v>BOM</v>
      </c>
      <c r="G1756" s="27" t="n">
        <v>41171</v>
      </c>
      <c r="H1756" s="28" t="n">
        <v>520.95</v>
      </c>
      <c r="I1756" s="29" t="s">
        <v>23</v>
      </c>
      <c r="J1756" s="70" t="s">
        <v>454</v>
      </c>
      <c r="K1756" s="71" t="n">
        <v>129552</v>
      </c>
      <c r="L1756" s="72" t="n">
        <v>2012002532</v>
      </c>
      <c r="M1756" s="73" t="n">
        <v>43465</v>
      </c>
      <c r="N1756" s="74" t="n">
        <v>417.563316773504</v>
      </c>
      <c r="O1756" s="75" t="n">
        <v>0.5</v>
      </c>
      <c r="P1756" s="76" t="n">
        <v>0.0416666666666667</v>
      </c>
      <c r="Q1756" s="77" t="n">
        <v>21.70625</v>
      </c>
      <c r="R1756" s="78" t="n">
        <v>439.269566773504</v>
      </c>
      <c r="S1756" s="39" t="n">
        <v>81.6804332264956</v>
      </c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MG1756" s="0"/>
      <c r="AMH1756" s="0"/>
      <c r="AMI1756" s="0"/>
      <c r="AMJ1756" s="0"/>
    </row>
    <row r="1757" s="4" customFormat="true" ht="37.5" hidden="false" customHeight="true" outlineLevel="0" collapsed="false">
      <c r="A1757" s="23" t="s">
        <v>401</v>
      </c>
      <c r="B1757" s="23" t="n">
        <v>5702</v>
      </c>
      <c r="C1757" s="25" t="n">
        <f aca="false">VLOOKUP(B1757,[1]Planilha8!$X$4:$Y$6629,2,0)</f>
        <v>2039226</v>
      </c>
      <c r="D1757" s="26" t="s">
        <v>455</v>
      </c>
      <c r="E1757" s="26" t="str">
        <f aca="false">VLOOKUP(B1757,[1]Planilha8!$X$4:$Z$6629,3,0)</f>
        <v>CLINICA MEDICA</v>
      </c>
      <c r="F1757" s="26" t="str">
        <f aca="false">VLOOKUP(B1757,[1]Planilha8!$X$4:$AD$6629,7,0)</f>
        <v>RUIM</v>
      </c>
      <c r="G1757" s="27" t="n">
        <v>41171</v>
      </c>
      <c r="H1757" s="28" t="n">
        <v>520.95</v>
      </c>
      <c r="I1757" s="29" t="s">
        <v>23</v>
      </c>
      <c r="J1757" s="70" t="s">
        <v>454</v>
      </c>
      <c r="K1757" s="71" t="n">
        <v>129552</v>
      </c>
      <c r="L1757" s="72" t="n">
        <v>2012002532</v>
      </c>
      <c r="M1757" s="73" t="n">
        <v>43465</v>
      </c>
      <c r="N1757" s="74" t="n">
        <v>417.563316773504</v>
      </c>
      <c r="O1757" s="75" t="n">
        <v>0.5</v>
      </c>
      <c r="P1757" s="76" t="n">
        <v>0.0416666666666667</v>
      </c>
      <c r="Q1757" s="77" t="n">
        <v>21.70625</v>
      </c>
      <c r="R1757" s="78" t="n">
        <v>439.269566773504</v>
      </c>
      <c r="S1757" s="39" t="n">
        <v>81.6804332264956</v>
      </c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MG1757" s="0"/>
      <c r="AMH1757" s="0"/>
      <c r="AMI1757" s="0"/>
      <c r="AMJ1757" s="0"/>
    </row>
    <row r="1758" s="4" customFormat="true" ht="37.5" hidden="false" customHeight="true" outlineLevel="0" collapsed="false">
      <c r="A1758" s="23" t="s">
        <v>401</v>
      </c>
      <c r="B1758" s="23" t="n">
        <v>5703</v>
      </c>
      <c r="C1758" s="25" t="n">
        <f aca="false">VLOOKUP(B1758,[1]Planilha8!$X$4:$Y$6629,2,0)</f>
        <v>2039227</v>
      </c>
      <c r="D1758" s="26" t="s">
        <v>455</v>
      </c>
      <c r="E1758" s="26" t="str">
        <f aca="false">VLOOKUP(B1758,[1]Planilha8!$X$4:$Z$6629,3,0)</f>
        <v>CLINICA CIRURGICA</v>
      </c>
      <c r="F1758" s="26" t="str">
        <f aca="false">VLOOKUP(B1758,[1]Planilha8!$X$4:$AD$6629,7,0)</f>
        <v>BOM</v>
      </c>
      <c r="G1758" s="27" t="n">
        <v>41171</v>
      </c>
      <c r="H1758" s="28" t="n">
        <v>520.95</v>
      </c>
      <c r="I1758" s="29" t="s">
        <v>23</v>
      </c>
      <c r="J1758" s="70" t="s">
        <v>454</v>
      </c>
      <c r="K1758" s="71" t="n">
        <v>129552</v>
      </c>
      <c r="L1758" s="72" t="n">
        <v>2012002532</v>
      </c>
      <c r="M1758" s="73" t="n">
        <v>43465</v>
      </c>
      <c r="N1758" s="74" t="n">
        <v>417.563316773504</v>
      </c>
      <c r="O1758" s="75" t="n">
        <v>0.5</v>
      </c>
      <c r="P1758" s="76" t="n">
        <v>0.0416666666666667</v>
      </c>
      <c r="Q1758" s="77" t="n">
        <v>21.70625</v>
      </c>
      <c r="R1758" s="78" t="n">
        <v>439.269566773504</v>
      </c>
      <c r="S1758" s="39" t="n">
        <v>81.6804332264956</v>
      </c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MG1758" s="0"/>
      <c r="AMH1758" s="0"/>
      <c r="AMI1758" s="0"/>
      <c r="AMJ1758" s="0"/>
    </row>
    <row r="1759" s="4" customFormat="true" ht="37.5" hidden="false" customHeight="true" outlineLevel="0" collapsed="false">
      <c r="A1759" s="23" t="s">
        <v>401</v>
      </c>
      <c r="B1759" s="23" t="n">
        <v>5704</v>
      </c>
      <c r="C1759" s="25" t="n">
        <f aca="false">VLOOKUP(B1759,[1]Planilha8!$X$4:$Y$6629,2,0)</f>
        <v>2039228</v>
      </c>
      <c r="D1759" s="26" t="s">
        <v>456</v>
      </c>
      <c r="E1759" s="26" t="str">
        <f aca="false">VLOOKUP(B1759,[1]Planilha8!$X$4:$Z$6629,3,0)</f>
        <v>CLÍNICA MÉDICA  – ALA 3</v>
      </c>
      <c r="F1759" s="26" t="str">
        <f aca="false">VLOOKUP(B1759,[1]Planilha8!$X$4:$AD$6629,7,0)</f>
        <v>BOM</v>
      </c>
      <c r="G1759" s="27" t="n">
        <v>41171</v>
      </c>
      <c r="H1759" s="28" t="n">
        <v>560</v>
      </c>
      <c r="I1759" s="29" t="s">
        <v>23</v>
      </c>
      <c r="J1759" s="70" t="s">
        <v>454</v>
      </c>
      <c r="K1759" s="71" t="n">
        <v>129552</v>
      </c>
      <c r="L1759" s="72" t="n">
        <v>2012002532</v>
      </c>
      <c r="M1759" s="73" t="n">
        <v>43465</v>
      </c>
      <c r="N1759" s="74" t="n">
        <v>448.863532763533</v>
      </c>
      <c r="O1759" s="75" t="n">
        <v>0.5</v>
      </c>
      <c r="P1759" s="76" t="n">
        <v>0.0416666666666667</v>
      </c>
      <c r="Q1759" s="77" t="n">
        <v>23.3333333333333</v>
      </c>
      <c r="R1759" s="78" t="n">
        <v>472.196866096866</v>
      </c>
      <c r="S1759" s="39" t="n">
        <v>87.8031339031342</v>
      </c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MG1759" s="0"/>
      <c r="AMH1759" s="0"/>
      <c r="AMI1759" s="0"/>
      <c r="AMJ1759" s="0"/>
    </row>
    <row r="1760" s="4" customFormat="true" ht="37.5" hidden="false" customHeight="true" outlineLevel="0" collapsed="false">
      <c r="A1760" s="23" t="s">
        <v>401</v>
      </c>
      <c r="B1760" s="23" t="n">
        <v>5705</v>
      </c>
      <c r="C1760" s="25" t="n">
        <f aca="false">VLOOKUP(B1760,[1]Planilha8!$X$4:$Y$6629,2,0)</f>
        <v>2039229</v>
      </c>
      <c r="D1760" s="26" t="s">
        <v>456</v>
      </c>
      <c r="E1760" s="26" t="str">
        <f aca="false">VLOOKUP(B1760,[1]Planilha8!$X$4:$Z$6629,3,0)</f>
        <v>CLÍNICA MÉDICA</v>
      </c>
      <c r="F1760" s="26" t="str">
        <f aca="false">VLOOKUP(B1760,[1]Planilha8!$X$4:$AD$6629,7,0)</f>
        <v>BOM</v>
      </c>
      <c r="G1760" s="27" t="n">
        <v>41171</v>
      </c>
      <c r="H1760" s="28" t="n">
        <v>560</v>
      </c>
      <c r="I1760" s="29" t="s">
        <v>23</v>
      </c>
      <c r="J1760" s="70" t="s">
        <v>454</v>
      </c>
      <c r="K1760" s="71" t="n">
        <v>129552</v>
      </c>
      <c r="L1760" s="72" t="n">
        <v>2012002532</v>
      </c>
      <c r="M1760" s="73" t="n">
        <v>43465</v>
      </c>
      <c r="N1760" s="74" t="n">
        <v>448.863532763533</v>
      </c>
      <c r="O1760" s="75" t="n">
        <v>0.5</v>
      </c>
      <c r="P1760" s="76" t="n">
        <v>0.0416666666666667</v>
      </c>
      <c r="Q1760" s="77" t="n">
        <v>23.3333333333333</v>
      </c>
      <c r="R1760" s="78" t="n">
        <v>472.196866096866</v>
      </c>
      <c r="S1760" s="39" t="n">
        <v>87.8031339031342</v>
      </c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MG1760" s="0"/>
      <c r="AMH1760" s="0"/>
      <c r="AMI1760" s="0"/>
      <c r="AMJ1760" s="0"/>
    </row>
    <row r="1761" s="4" customFormat="true" ht="37.5" hidden="false" customHeight="true" outlineLevel="0" collapsed="false">
      <c r="A1761" s="23" t="s">
        <v>401</v>
      </c>
      <c r="B1761" s="23" t="n">
        <v>5706</v>
      </c>
      <c r="C1761" s="25" t="n">
        <f aca="false">VLOOKUP(B1761,[1]Planilha8!$X$4:$Y$6629,2,0)</f>
        <v>2039230</v>
      </c>
      <c r="D1761" s="26" t="s">
        <v>456</v>
      </c>
      <c r="E1761" s="26" t="str">
        <f aca="false">VLOOKUP(B1761,[1]Planilha8!$X$4:$Z$6629,3,0)</f>
        <v>ENSINO E PESQUISA</v>
      </c>
      <c r="F1761" s="26" t="str">
        <f aca="false">VLOOKUP(B1761,[1]Planilha8!$X$4:$AD$6629,7,0)</f>
        <v>BOM</v>
      </c>
      <c r="G1761" s="27" t="n">
        <v>41171</v>
      </c>
      <c r="H1761" s="28" t="n">
        <v>560</v>
      </c>
      <c r="I1761" s="29" t="s">
        <v>23</v>
      </c>
      <c r="J1761" s="70" t="s">
        <v>454</v>
      </c>
      <c r="K1761" s="71" t="n">
        <v>129552</v>
      </c>
      <c r="L1761" s="72" t="n">
        <v>2012002532</v>
      </c>
      <c r="M1761" s="73" t="n">
        <v>43465</v>
      </c>
      <c r="N1761" s="74" t="n">
        <v>448.863532763533</v>
      </c>
      <c r="O1761" s="75" t="n">
        <v>0.5</v>
      </c>
      <c r="P1761" s="76" t="n">
        <v>0.0416666666666667</v>
      </c>
      <c r="Q1761" s="77" t="n">
        <v>23.3333333333333</v>
      </c>
      <c r="R1761" s="78" t="n">
        <v>472.196866096866</v>
      </c>
      <c r="S1761" s="39" t="n">
        <v>87.8031339031342</v>
      </c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MG1761" s="0"/>
      <c r="AMH1761" s="0"/>
      <c r="AMI1761" s="0"/>
      <c r="AMJ1761" s="0"/>
    </row>
    <row r="1762" s="4" customFormat="true" ht="37.5" hidden="false" customHeight="true" outlineLevel="0" collapsed="false">
      <c r="A1762" s="23" t="s">
        <v>401</v>
      </c>
      <c r="B1762" s="23" t="n">
        <v>5707</v>
      </c>
      <c r="C1762" s="25" t="e">
        <f aca="false">VLOOKUP(B1762,[1]Planilha8!$X$4:$Y$6629,2,0)</f>
        <v>#N/A</v>
      </c>
      <c r="D1762" s="26" t="s">
        <v>456</v>
      </c>
      <c r="E1762" s="26" t="e">
        <f aca="false">VLOOKUP(B1762,[1]Planilha8!$X$4:$Z$6629,3,0)</f>
        <v>#N/A</v>
      </c>
      <c r="F1762" s="26" t="e">
        <f aca="false">VLOOKUP(B1762,[1]Planilha8!$X$4:$AD$6629,7,0)</f>
        <v>#N/A</v>
      </c>
      <c r="G1762" s="27" t="n">
        <v>41171</v>
      </c>
      <c r="H1762" s="28" t="n">
        <v>560</v>
      </c>
      <c r="I1762" s="29" t="s">
        <v>23</v>
      </c>
      <c r="J1762" s="70" t="s">
        <v>454</v>
      </c>
      <c r="K1762" s="71" t="n">
        <v>129552</v>
      </c>
      <c r="L1762" s="72" t="n">
        <v>2012002532</v>
      </c>
      <c r="M1762" s="73" t="n">
        <v>43465</v>
      </c>
      <c r="N1762" s="74" t="n">
        <v>448.863532763533</v>
      </c>
      <c r="O1762" s="75" t="n">
        <v>0.5</v>
      </c>
      <c r="P1762" s="76" t="n">
        <v>0.0416666666666667</v>
      </c>
      <c r="Q1762" s="77" t="n">
        <v>23.3333333333333</v>
      </c>
      <c r="R1762" s="78" t="n">
        <v>472.196866096866</v>
      </c>
      <c r="S1762" s="39" t="n">
        <v>87.8031339031342</v>
      </c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MG1762" s="0"/>
      <c r="AMH1762" s="0"/>
      <c r="AMI1762" s="0"/>
      <c r="AMJ1762" s="0"/>
    </row>
    <row r="1763" s="4" customFormat="true" ht="37.5" hidden="false" customHeight="true" outlineLevel="0" collapsed="false">
      <c r="A1763" s="23" t="s">
        <v>401</v>
      </c>
      <c r="B1763" s="23" t="n">
        <v>5708</v>
      </c>
      <c r="C1763" s="25" t="e">
        <f aca="false">VLOOKUP(B1763,[1]Planilha8!$X$4:$Y$6629,2,0)</f>
        <v>#N/A</v>
      </c>
      <c r="D1763" s="26" t="s">
        <v>456</v>
      </c>
      <c r="E1763" s="26" t="e">
        <f aca="false">VLOOKUP(B1763,[1]Planilha8!$X$4:$Z$6629,3,0)</f>
        <v>#N/A</v>
      </c>
      <c r="F1763" s="26" t="e">
        <f aca="false">VLOOKUP(B1763,[1]Planilha8!$X$4:$AD$6629,7,0)</f>
        <v>#N/A</v>
      </c>
      <c r="G1763" s="27" t="n">
        <v>41171</v>
      </c>
      <c r="H1763" s="28" t="n">
        <v>560</v>
      </c>
      <c r="I1763" s="29" t="s">
        <v>23</v>
      </c>
      <c r="J1763" s="70" t="s">
        <v>454</v>
      </c>
      <c r="K1763" s="71" t="n">
        <v>129552</v>
      </c>
      <c r="L1763" s="72" t="n">
        <v>2012002532</v>
      </c>
      <c r="M1763" s="73" t="n">
        <v>43465</v>
      </c>
      <c r="N1763" s="74" t="n">
        <v>448.863532763533</v>
      </c>
      <c r="O1763" s="75" t="n">
        <v>0.5</v>
      </c>
      <c r="P1763" s="76" t="n">
        <v>0.0416666666666667</v>
      </c>
      <c r="Q1763" s="77" t="n">
        <v>23.3333333333333</v>
      </c>
      <c r="R1763" s="78" t="n">
        <v>472.196866096866</v>
      </c>
      <c r="S1763" s="39" t="n">
        <v>87.8031339031342</v>
      </c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MG1763" s="0"/>
      <c r="AMH1763" s="0"/>
      <c r="AMI1763" s="0"/>
      <c r="AMJ1763" s="0"/>
    </row>
    <row r="1764" s="4" customFormat="true" ht="37.5" hidden="false" customHeight="true" outlineLevel="0" collapsed="false">
      <c r="A1764" s="23" t="s">
        <v>401</v>
      </c>
      <c r="B1764" s="23" t="n">
        <v>5709</v>
      </c>
      <c r="C1764" s="25" t="n">
        <f aca="false">VLOOKUP(B1764,[1]Planilha8!$X$4:$Y$6629,2,0)</f>
        <v>2039233</v>
      </c>
      <c r="D1764" s="26" t="s">
        <v>456</v>
      </c>
      <c r="E1764" s="26" t="str">
        <f aca="false">VLOOKUP(B1764,[1]Planilha8!$X$4:$Z$6629,3,0)</f>
        <v>CLÍNICA CIRÚRGICA</v>
      </c>
      <c r="F1764" s="26" t="str">
        <f aca="false">VLOOKUP(B1764,[1]Planilha8!$X$4:$AD$6629,7,0)</f>
        <v>BOM</v>
      </c>
      <c r="G1764" s="27" t="n">
        <v>41171</v>
      </c>
      <c r="H1764" s="28" t="n">
        <v>560</v>
      </c>
      <c r="I1764" s="29" t="s">
        <v>23</v>
      </c>
      <c r="J1764" s="70" t="s">
        <v>454</v>
      </c>
      <c r="K1764" s="71" t="n">
        <v>129552</v>
      </c>
      <c r="L1764" s="72" t="n">
        <v>2012002532</v>
      </c>
      <c r="M1764" s="73" t="n">
        <v>43465</v>
      </c>
      <c r="N1764" s="74" t="n">
        <v>448.863532763533</v>
      </c>
      <c r="O1764" s="75" t="n">
        <v>0.5</v>
      </c>
      <c r="P1764" s="76" t="n">
        <v>0.0416666666666667</v>
      </c>
      <c r="Q1764" s="77" t="n">
        <v>23.3333333333333</v>
      </c>
      <c r="R1764" s="78" t="n">
        <v>472.196866096866</v>
      </c>
      <c r="S1764" s="39" t="n">
        <v>87.8031339031342</v>
      </c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MG1764" s="0"/>
      <c r="AMH1764" s="0"/>
      <c r="AMI1764" s="0"/>
      <c r="AMJ1764" s="0"/>
    </row>
    <row r="1765" s="4" customFormat="true" ht="37.5" hidden="false" customHeight="true" outlineLevel="0" collapsed="false">
      <c r="A1765" s="23" t="s">
        <v>401</v>
      </c>
      <c r="B1765" s="23" t="n">
        <v>5710</v>
      </c>
      <c r="C1765" s="25" t="n">
        <f aca="false">VLOOKUP(B1765,[1]Planilha8!$X$4:$Y$6629,2,0)</f>
        <v>2039234</v>
      </c>
      <c r="D1765" s="26" t="s">
        <v>456</v>
      </c>
      <c r="E1765" s="26" t="str">
        <f aca="false">VLOOKUP(B1765,[1]Planilha8!$X$4:$Z$6629,3,0)</f>
        <v>CALDEIRA</v>
      </c>
      <c r="F1765" s="26" t="str">
        <f aca="false">VLOOKUP(B1765,[1]Planilha8!$X$4:$AD$6629,7,0)</f>
        <v>BOM</v>
      </c>
      <c r="G1765" s="27" t="n">
        <v>41171</v>
      </c>
      <c r="H1765" s="28" t="n">
        <v>560</v>
      </c>
      <c r="I1765" s="29" t="s">
        <v>23</v>
      </c>
      <c r="J1765" s="70" t="s">
        <v>454</v>
      </c>
      <c r="K1765" s="71" t="n">
        <v>129552</v>
      </c>
      <c r="L1765" s="72" t="n">
        <v>2012002532</v>
      </c>
      <c r="M1765" s="73" t="n">
        <v>43465</v>
      </c>
      <c r="N1765" s="74" t="n">
        <v>448.863532763533</v>
      </c>
      <c r="O1765" s="75" t="n">
        <v>0.5</v>
      </c>
      <c r="P1765" s="76" t="n">
        <v>0.0416666666666667</v>
      </c>
      <c r="Q1765" s="77" t="n">
        <v>23.3333333333333</v>
      </c>
      <c r="R1765" s="78" t="n">
        <v>472.196866096866</v>
      </c>
      <c r="S1765" s="39" t="n">
        <v>87.8031339031342</v>
      </c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MG1765" s="0"/>
      <c r="AMH1765" s="0"/>
      <c r="AMI1765" s="0"/>
      <c r="AMJ1765" s="0"/>
    </row>
    <row r="1766" s="4" customFormat="true" ht="37.5" hidden="false" customHeight="true" outlineLevel="0" collapsed="false">
      <c r="A1766" s="23" t="s">
        <v>401</v>
      </c>
      <c r="B1766" s="23" t="n">
        <v>5711</v>
      </c>
      <c r="C1766" s="25" t="n">
        <f aca="false">VLOOKUP(B1766,[1]Planilha8!$X$4:$Y$6629,2,0)</f>
        <v>2039235</v>
      </c>
      <c r="D1766" s="26" t="s">
        <v>457</v>
      </c>
      <c r="E1766" s="26" t="str">
        <f aca="false">VLOOKUP(B1766,[1]Planilha8!$X$4:$Z$6629,3,0)</f>
        <v>AMBULATÓRIO</v>
      </c>
      <c r="F1766" s="26" t="str">
        <f aca="false">VLOOKUP(B1766,[1]Planilha8!$X$4:$AD$6629,7,0)</f>
        <v>BOM</v>
      </c>
      <c r="G1766" s="27" t="n">
        <v>41171</v>
      </c>
      <c r="H1766" s="28" t="n">
        <v>1296</v>
      </c>
      <c r="I1766" s="29" t="s">
        <v>23</v>
      </c>
      <c r="J1766" s="70" t="s">
        <v>454</v>
      </c>
      <c r="K1766" s="71" t="n">
        <v>129552</v>
      </c>
      <c r="L1766" s="72" t="n">
        <v>2012002532</v>
      </c>
      <c r="M1766" s="73" t="n">
        <v>43465</v>
      </c>
      <c r="N1766" s="74" t="n">
        <v>1038.79846153846</v>
      </c>
      <c r="O1766" s="75" t="n">
        <v>0.5</v>
      </c>
      <c r="P1766" s="76" t="n">
        <v>0.0416666666666667</v>
      </c>
      <c r="Q1766" s="77" t="n">
        <v>54</v>
      </c>
      <c r="R1766" s="78" t="n">
        <v>1092.79846153846</v>
      </c>
      <c r="S1766" s="39" t="n">
        <v>203.201538461539</v>
      </c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MG1766" s="0"/>
      <c r="AMH1766" s="0"/>
      <c r="AMI1766" s="0"/>
      <c r="AMJ1766" s="0"/>
    </row>
    <row r="1767" s="4" customFormat="true" ht="37.5" hidden="false" customHeight="true" outlineLevel="0" collapsed="false">
      <c r="A1767" s="23" t="s">
        <v>401</v>
      </c>
      <c r="B1767" s="23" t="n">
        <v>5712</v>
      </c>
      <c r="C1767" s="25" t="n">
        <f aca="false">VLOOKUP(B1767,[1]Planilha8!$X$4:$Y$6629,2,0)</f>
        <v>2039236</v>
      </c>
      <c r="D1767" s="26" t="s">
        <v>457</v>
      </c>
      <c r="E1767" s="26" t="str">
        <f aca="false">VLOOKUP(B1767,[1]Planilha8!$X$4:$Z$6629,3,0)</f>
        <v>HEMODIALISE / DIÁLISE</v>
      </c>
      <c r="F1767" s="26" t="str">
        <f aca="false">VLOOKUP(B1767,[1]Planilha8!$X$4:$AD$6629,7,0)</f>
        <v>BOM</v>
      </c>
      <c r="G1767" s="27" t="n">
        <v>41171</v>
      </c>
      <c r="H1767" s="28" t="n">
        <v>1296</v>
      </c>
      <c r="I1767" s="29" t="s">
        <v>23</v>
      </c>
      <c r="J1767" s="70" t="s">
        <v>454</v>
      </c>
      <c r="K1767" s="71" t="n">
        <v>129552</v>
      </c>
      <c r="L1767" s="72" t="n">
        <v>2012002532</v>
      </c>
      <c r="M1767" s="73" t="n">
        <v>43465</v>
      </c>
      <c r="N1767" s="74" t="n">
        <v>1038.79846153846</v>
      </c>
      <c r="O1767" s="75" t="n">
        <v>0.5</v>
      </c>
      <c r="P1767" s="76" t="n">
        <v>0.0416666666666667</v>
      </c>
      <c r="Q1767" s="77" t="n">
        <v>54</v>
      </c>
      <c r="R1767" s="78" t="n">
        <v>1092.79846153846</v>
      </c>
      <c r="S1767" s="39" t="n">
        <v>203.201538461539</v>
      </c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MG1767" s="0"/>
      <c r="AMH1767" s="0"/>
      <c r="AMI1767" s="0"/>
      <c r="AMJ1767" s="0"/>
    </row>
    <row r="1768" s="4" customFormat="true" ht="37.5" hidden="false" customHeight="true" outlineLevel="0" collapsed="false">
      <c r="A1768" s="23" t="s">
        <v>401</v>
      </c>
      <c r="B1768" s="23" t="n">
        <v>3941</v>
      </c>
      <c r="C1768" s="25" t="n">
        <f aca="false">VLOOKUP(B1768,[1]Planilha8!$X$4:$Y$6629,2,0)</f>
        <v>2038499</v>
      </c>
      <c r="D1768" s="26" t="s">
        <v>458</v>
      </c>
      <c r="E1768" s="26" t="str">
        <f aca="false">VLOOKUP(B1768,[1]Planilha8!$X$4:$Z$6629,3,0)</f>
        <v>APOIO AO DIAGNÓSTICO</v>
      </c>
      <c r="F1768" s="26" t="str">
        <f aca="false">VLOOKUP(B1768,[1]Planilha8!$X$4:$AD$6629,7,0)</f>
        <v>REGULAR</v>
      </c>
      <c r="G1768" s="27" t="n">
        <v>41173</v>
      </c>
      <c r="H1768" s="28" t="n">
        <v>381.9</v>
      </c>
      <c r="I1768" s="29" t="s">
        <v>23</v>
      </c>
      <c r="J1768" s="70" t="s">
        <v>69</v>
      </c>
      <c r="K1768" s="71" t="n">
        <v>8871</v>
      </c>
      <c r="L1768" s="72" t="n">
        <v>2012002405</v>
      </c>
      <c r="M1768" s="73" t="n">
        <v>43465</v>
      </c>
      <c r="N1768" s="74" t="n">
        <v>372.621788461552</v>
      </c>
      <c r="O1768" s="75" t="n">
        <v>1</v>
      </c>
      <c r="P1768" s="76" t="n">
        <v>0.0833333333333333</v>
      </c>
      <c r="Q1768" s="77" t="n">
        <v>0</v>
      </c>
      <c r="R1768" s="78" t="n">
        <v>372.621788461552</v>
      </c>
      <c r="S1768" s="39" t="n">
        <v>9.27821153844832</v>
      </c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MG1768" s="0"/>
      <c r="AMH1768" s="0"/>
      <c r="AMI1768" s="0"/>
      <c r="AMJ1768" s="0"/>
    </row>
    <row r="1769" s="4" customFormat="true" ht="37.5" hidden="false" customHeight="true" outlineLevel="0" collapsed="false">
      <c r="A1769" s="23" t="s">
        <v>401</v>
      </c>
      <c r="B1769" s="23" t="n">
        <v>3942</v>
      </c>
      <c r="C1769" s="25" t="n">
        <f aca="false">VLOOKUP(B1769,[1]Planilha8!$X$4:$Y$6629,2,0)</f>
        <v>2039238</v>
      </c>
      <c r="D1769" s="26" t="s">
        <v>458</v>
      </c>
      <c r="E1769" s="26" t="str">
        <f aca="false">VLOOKUP(B1769,[1]Planilha8!$X$4:$Z$6629,3,0)</f>
        <v>ALMOXARIFADO</v>
      </c>
      <c r="F1769" s="26" t="str">
        <f aca="false">VLOOKUP(B1769,[1]Planilha8!$X$4:$AD$6629,7,0)</f>
        <v>BOM</v>
      </c>
      <c r="G1769" s="27" t="n">
        <v>41173</v>
      </c>
      <c r="H1769" s="28" t="n">
        <v>381.9</v>
      </c>
      <c r="I1769" s="29" t="s">
        <v>23</v>
      </c>
      <c r="J1769" s="70" t="s">
        <v>69</v>
      </c>
      <c r="K1769" s="71" t="n">
        <v>8871</v>
      </c>
      <c r="L1769" s="72" t="n">
        <v>2012002405</v>
      </c>
      <c r="M1769" s="73" t="n">
        <v>43465</v>
      </c>
      <c r="N1769" s="74" t="n">
        <v>372.621788461552</v>
      </c>
      <c r="O1769" s="75" t="n">
        <v>1</v>
      </c>
      <c r="P1769" s="76" t="n">
        <v>0.0833333333333333</v>
      </c>
      <c r="Q1769" s="77" t="n">
        <v>0</v>
      </c>
      <c r="R1769" s="78" t="n">
        <v>372.621788461552</v>
      </c>
      <c r="S1769" s="39" t="n">
        <v>9.27821153844832</v>
      </c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MG1769" s="0"/>
      <c r="AMH1769" s="0"/>
      <c r="AMI1769" s="0"/>
      <c r="AMJ1769" s="0"/>
    </row>
    <row r="1770" s="4" customFormat="true" ht="37.5" hidden="false" customHeight="true" outlineLevel="0" collapsed="false">
      <c r="A1770" s="23" t="s">
        <v>401</v>
      </c>
      <c r="B1770" s="23" t="n">
        <v>3943</v>
      </c>
      <c r="C1770" s="25" t="n">
        <f aca="false">VLOOKUP(B1770,[1]Planilha8!$X$4:$Y$6629,2,0)</f>
        <v>2039239</v>
      </c>
      <c r="D1770" s="26" t="s">
        <v>458</v>
      </c>
      <c r="E1770" s="26" t="str">
        <f aca="false">VLOOKUP(B1770,[1]Planilha8!$X$4:$Z$6629,3,0)</f>
        <v>GERÊNCIA DE HOTELARIA</v>
      </c>
      <c r="F1770" s="26" t="str">
        <f aca="false">VLOOKUP(B1770,[1]Planilha8!$X$4:$AD$6629,7,0)</f>
        <v>BOM</v>
      </c>
      <c r="G1770" s="27" t="n">
        <v>41173</v>
      </c>
      <c r="H1770" s="28" t="n">
        <v>381.9</v>
      </c>
      <c r="I1770" s="29" t="s">
        <v>23</v>
      </c>
      <c r="J1770" s="70" t="s">
        <v>69</v>
      </c>
      <c r="K1770" s="71" t="n">
        <v>8871</v>
      </c>
      <c r="L1770" s="72" t="n">
        <v>2012002405</v>
      </c>
      <c r="M1770" s="73" t="n">
        <v>43465</v>
      </c>
      <c r="N1770" s="74" t="n">
        <v>372.621788461552</v>
      </c>
      <c r="O1770" s="75" t="n">
        <v>1</v>
      </c>
      <c r="P1770" s="76" t="n">
        <v>0.0833333333333333</v>
      </c>
      <c r="Q1770" s="77" t="n">
        <v>0</v>
      </c>
      <c r="R1770" s="78" t="n">
        <v>372.621788461552</v>
      </c>
      <c r="S1770" s="39" t="n">
        <v>9.27821153844832</v>
      </c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MG1770" s="0"/>
      <c r="AMH1770" s="0"/>
      <c r="AMI1770" s="0"/>
      <c r="AMJ1770" s="0"/>
    </row>
    <row r="1771" s="4" customFormat="true" ht="37.5" hidden="false" customHeight="true" outlineLevel="0" collapsed="false">
      <c r="A1771" s="23" t="s">
        <v>401</v>
      </c>
      <c r="B1771" s="23" t="n">
        <v>3944</v>
      </c>
      <c r="C1771" s="25" t="n">
        <f aca="false">VLOOKUP(B1771,[1]Planilha8!$X$4:$Y$6629,2,0)</f>
        <v>2039240</v>
      </c>
      <c r="D1771" s="26" t="s">
        <v>458</v>
      </c>
      <c r="E1771" s="26" t="str">
        <f aca="false">VLOOKUP(B1771,[1]Planilha8!$X$4:$Z$6629,3,0)</f>
        <v>GALPÃO ALMOXARIFADO</v>
      </c>
      <c r="F1771" s="26" t="str">
        <f aca="false">VLOOKUP(B1771,[1]Planilha8!$X$4:$AD$6629,7,0)</f>
        <v>RUIM</v>
      </c>
      <c r="G1771" s="27" t="n">
        <v>41173</v>
      </c>
      <c r="H1771" s="28" t="n">
        <v>381.9</v>
      </c>
      <c r="I1771" s="29" t="s">
        <v>23</v>
      </c>
      <c r="J1771" s="70" t="s">
        <v>69</v>
      </c>
      <c r="K1771" s="71" t="n">
        <v>8871</v>
      </c>
      <c r="L1771" s="72" t="n">
        <v>2012002405</v>
      </c>
      <c r="M1771" s="73" t="n">
        <v>43465</v>
      </c>
      <c r="N1771" s="74" t="n">
        <v>372.621788461552</v>
      </c>
      <c r="O1771" s="75" t="n">
        <v>1</v>
      </c>
      <c r="P1771" s="76" t="n">
        <v>0.0833333333333333</v>
      </c>
      <c r="Q1771" s="77" t="n">
        <v>0</v>
      </c>
      <c r="R1771" s="78" t="n">
        <v>372.621788461552</v>
      </c>
      <c r="S1771" s="39" t="n">
        <v>9.27821153844832</v>
      </c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MG1771" s="0"/>
      <c r="AMH1771" s="0"/>
      <c r="AMI1771" s="0"/>
      <c r="AMJ1771" s="0"/>
    </row>
    <row r="1772" s="4" customFormat="true" ht="37.5" hidden="false" customHeight="true" outlineLevel="0" collapsed="false">
      <c r="A1772" s="23" t="s">
        <v>401</v>
      </c>
      <c r="B1772" s="80" t="n">
        <v>5716</v>
      </c>
      <c r="C1772" s="25" t="n">
        <f aca="false">VLOOKUP(B1772,[1]Planilha8!$X$4:$Y$6629,2,0)</f>
        <v>2039241</v>
      </c>
      <c r="D1772" s="26" t="s">
        <v>459</v>
      </c>
      <c r="E1772" s="26" t="str">
        <f aca="false">VLOOKUP(B1772,[1]Planilha8!$X$4:$Z$6629,3,0)</f>
        <v>MANUTENÇÃO PREDIAL</v>
      </c>
      <c r="F1772" s="26" t="str">
        <f aca="false">VLOOKUP(B1772,[1]Planilha8!$X$4:$AD$6629,7,0)</f>
        <v>BOM</v>
      </c>
      <c r="G1772" s="27" t="n">
        <v>41178</v>
      </c>
      <c r="H1772" s="28" t="n">
        <v>88.97</v>
      </c>
      <c r="I1772" s="29" t="s">
        <v>23</v>
      </c>
      <c r="J1772" s="70" t="s">
        <v>449</v>
      </c>
      <c r="K1772" s="71" t="n">
        <v>93658</v>
      </c>
      <c r="L1772" s="79" t="n">
        <v>2012002670</v>
      </c>
      <c r="M1772" s="73" t="n">
        <v>43465</v>
      </c>
      <c r="N1772" s="74" t="n">
        <v>83.3352333333334</v>
      </c>
      <c r="O1772" s="75" t="n">
        <v>1</v>
      </c>
      <c r="P1772" s="76" t="n">
        <v>0.0833333333333333</v>
      </c>
      <c r="Q1772" s="77" t="n">
        <v>0</v>
      </c>
      <c r="R1772" s="78" t="n">
        <v>83.3352333333334</v>
      </c>
      <c r="S1772" s="39" t="n">
        <v>5.63476666666665</v>
      </c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MG1772" s="0"/>
      <c r="AMH1772" s="0"/>
      <c r="AMI1772" s="0"/>
      <c r="AMJ1772" s="0"/>
    </row>
    <row r="1773" s="4" customFormat="true" ht="37.5" hidden="false" customHeight="true" outlineLevel="0" collapsed="false">
      <c r="A1773" s="23" t="s">
        <v>401</v>
      </c>
      <c r="B1773" s="80" t="n">
        <v>5717</v>
      </c>
      <c r="C1773" s="25" t="n">
        <f aca="false">VLOOKUP(B1773,[1]Planilha8!$X$4:$Y$6629,2,0)</f>
        <v>2039242</v>
      </c>
      <c r="D1773" s="26" t="s">
        <v>459</v>
      </c>
      <c r="E1773" s="26" t="str">
        <f aca="false">VLOOKUP(B1773,[1]Planilha8!$X$4:$Z$6629,3,0)</f>
        <v>MANUTENÇÃO PREDIAL</v>
      </c>
      <c r="F1773" s="26" t="str">
        <f aca="false">VLOOKUP(B1773,[1]Planilha8!$X$4:$AD$6629,7,0)</f>
        <v>BOM</v>
      </c>
      <c r="G1773" s="27" t="n">
        <v>41178</v>
      </c>
      <c r="H1773" s="28" t="n">
        <v>88.97</v>
      </c>
      <c r="I1773" s="29" t="s">
        <v>23</v>
      </c>
      <c r="J1773" s="70" t="s">
        <v>449</v>
      </c>
      <c r="K1773" s="71" t="n">
        <v>93658</v>
      </c>
      <c r="L1773" s="79" t="n">
        <v>2012002670</v>
      </c>
      <c r="M1773" s="73" t="n">
        <v>43465</v>
      </c>
      <c r="N1773" s="74" t="n">
        <v>83.3352333333334</v>
      </c>
      <c r="O1773" s="75" t="n">
        <v>1</v>
      </c>
      <c r="P1773" s="76" t="n">
        <v>0.0833333333333333</v>
      </c>
      <c r="Q1773" s="77" t="n">
        <v>0</v>
      </c>
      <c r="R1773" s="78" t="n">
        <v>83.3352333333334</v>
      </c>
      <c r="S1773" s="39" t="n">
        <v>5.63476666666665</v>
      </c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MG1773" s="0"/>
      <c r="AMH1773" s="0"/>
      <c r="AMI1773" s="0"/>
      <c r="AMJ1773" s="0"/>
    </row>
    <row r="1774" s="4" customFormat="true" ht="37.5" hidden="false" customHeight="true" outlineLevel="0" collapsed="false">
      <c r="A1774" s="23" t="s">
        <v>401</v>
      </c>
      <c r="B1774" s="23" t="n">
        <v>5736</v>
      </c>
      <c r="C1774" s="25" t="n">
        <f aca="false">VLOOKUP(B1774,[1]Planilha8!$X$4:$Y$6629,2,0)</f>
        <v>2039243</v>
      </c>
      <c r="D1774" s="26" t="s">
        <v>460</v>
      </c>
      <c r="E1774" s="26" t="str">
        <f aca="false">VLOOKUP(B1774,[1]Planilha8!$X$4:$Z$6629,3,0)</f>
        <v>CLINICA CIRÚRGICA</v>
      </c>
      <c r="F1774" s="26" t="str">
        <f aca="false">VLOOKUP(B1774,[1]Planilha8!$X$4:$AD$6629,7,0)</f>
        <v>BOM</v>
      </c>
      <c r="G1774" s="27" t="n">
        <v>41183</v>
      </c>
      <c r="H1774" s="28" t="n">
        <v>1177.9</v>
      </c>
      <c r="I1774" s="29" t="s">
        <v>23</v>
      </c>
      <c r="J1774" s="70" t="s">
        <v>69</v>
      </c>
      <c r="K1774" s="71" t="n">
        <v>9054</v>
      </c>
      <c r="L1774" s="72" t="n">
        <v>2012002611</v>
      </c>
      <c r="M1774" s="73" t="n">
        <v>43465</v>
      </c>
      <c r="N1774" s="74" t="n">
        <v>1157.63072364677</v>
      </c>
      <c r="O1774" s="75" t="n">
        <v>0.5</v>
      </c>
      <c r="P1774" s="76" t="n">
        <v>0.0416666666666667</v>
      </c>
      <c r="Q1774" s="77" t="n">
        <v>0</v>
      </c>
      <c r="R1774" s="78" t="n">
        <v>1157.63072364677</v>
      </c>
      <c r="S1774" s="39" t="n">
        <v>20.2692763532282</v>
      </c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MG1774" s="0"/>
      <c r="AMH1774" s="0"/>
      <c r="AMI1774" s="0"/>
      <c r="AMJ1774" s="0"/>
    </row>
    <row r="1775" s="4" customFormat="true" ht="37.5" hidden="false" customHeight="true" outlineLevel="0" collapsed="false">
      <c r="A1775" s="23" t="s">
        <v>401</v>
      </c>
      <c r="B1775" s="23" t="n">
        <v>6007</v>
      </c>
      <c r="C1775" s="25" t="n">
        <f aca="false">VLOOKUP(B1775,[1]Planilha8!$X$4:$Y$6629,2,0)</f>
        <v>2039244</v>
      </c>
      <c r="D1775" s="26" t="s">
        <v>460</v>
      </c>
      <c r="E1775" s="26" t="str">
        <f aca="false">VLOOKUP(B1775,[1]Planilha8!$X$4:$Z$6629,3,0)</f>
        <v>COPA - TERCEIRIZADA</v>
      </c>
      <c r="F1775" s="26" t="str">
        <f aca="false">VLOOKUP(B1775,[1]Planilha8!$X$4:$AD$6629,7,0)</f>
        <v>RUIM</v>
      </c>
      <c r="G1775" s="27" t="n">
        <v>41183</v>
      </c>
      <c r="H1775" s="28" t="n">
        <v>1177.9</v>
      </c>
      <c r="I1775" s="29" t="s">
        <v>23</v>
      </c>
      <c r="J1775" s="70" t="s">
        <v>69</v>
      </c>
      <c r="K1775" s="71" t="n">
        <v>9054</v>
      </c>
      <c r="L1775" s="72" t="n">
        <v>2012002611</v>
      </c>
      <c r="M1775" s="73" t="n">
        <v>43465</v>
      </c>
      <c r="N1775" s="74" t="n">
        <v>1157.63072364677</v>
      </c>
      <c r="O1775" s="75" t="n">
        <v>0.5</v>
      </c>
      <c r="P1775" s="76" t="n">
        <v>0.0416666666666667</v>
      </c>
      <c r="Q1775" s="77" t="n">
        <v>0</v>
      </c>
      <c r="R1775" s="78" t="n">
        <v>1157.63072364677</v>
      </c>
      <c r="S1775" s="39" t="n">
        <v>20.2692763532282</v>
      </c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MG1775" s="0"/>
      <c r="AMH1775" s="0"/>
      <c r="AMI1775" s="0"/>
      <c r="AMJ1775" s="0"/>
    </row>
    <row r="1776" s="4" customFormat="true" ht="37.5" hidden="false" customHeight="true" outlineLevel="0" collapsed="false">
      <c r="A1776" s="23" t="s">
        <v>401</v>
      </c>
      <c r="B1776" s="23" t="n">
        <v>5728</v>
      </c>
      <c r="C1776" s="25" t="n">
        <f aca="false">VLOOKUP(B1776,[1]Planilha8!$X$4:$Y$6629,2,0)</f>
        <v>2039247</v>
      </c>
      <c r="D1776" s="26" t="s">
        <v>461</v>
      </c>
      <c r="E1776" s="26" t="str">
        <f aca="false">VLOOKUP(B1776,[1]Planilha8!$X$4:$Z$6629,3,0)</f>
        <v>UNIDADE DE TERAPIA INTENSIVA</v>
      </c>
      <c r="F1776" s="26" t="str">
        <f aca="false">VLOOKUP(B1776,[1]Planilha8!$X$4:$AD$6629,7,0)</f>
        <v>BOM</v>
      </c>
      <c r="G1776" s="27" t="n">
        <v>41187</v>
      </c>
      <c r="H1776" s="28" t="n">
        <v>1465</v>
      </c>
      <c r="I1776" s="29" t="s">
        <v>23</v>
      </c>
      <c r="J1776" s="70" t="s">
        <v>462</v>
      </c>
      <c r="K1776" s="71" t="n">
        <v>621</v>
      </c>
      <c r="L1776" s="72" t="n">
        <v>2012002749</v>
      </c>
      <c r="M1776" s="73" t="n">
        <v>43465</v>
      </c>
      <c r="N1776" s="74" t="n">
        <v>748.506481481481</v>
      </c>
      <c r="O1776" s="75" t="n">
        <v>0.17</v>
      </c>
      <c r="P1776" s="76" t="n">
        <v>0.0141666666666667</v>
      </c>
      <c r="Q1776" s="77" t="n">
        <v>20.7541666666667</v>
      </c>
      <c r="R1776" s="78" t="n">
        <v>769.260648148148</v>
      </c>
      <c r="S1776" s="39" t="n">
        <v>695.739351851852</v>
      </c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MG1776" s="0"/>
      <c r="AMH1776" s="0"/>
      <c r="AMI1776" s="0"/>
      <c r="AMJ1776" s="0"/>
    </row>
    <row r="1777" s="4" customFormat="true" ht="37.5" hidden="false" customHeight="true" outlineLevel="0" collapsed="false">
      <c r="A1777" s="23" t="s">
        <v>401</v>
      </c>
      <c r="B1777" s="23" t="n">
        <v>5729</v>
      </c>
      <c r="C1777" s="25" t="n">
        <f aca="false">VLOOKUP(B1777,[1]Planilha8!$X$4:$Y$6629,2,0)</f>
        <v>2039248</v>
      </c>
      <c r="D1777" s="26" t="s">
        <v>463</v>
      </c>
      <c r="E1777" s="26" t="str">
        <f aca="false">VLOOKUP(B1777,[1]Planilha8!$X$4:$Z$6629,3,0)</f>
        <v>GALPÃO ALMOXARIFADO</v>
      </c>
      <c r="F1777" s="26" t="str">
        <f aca="false">VLOOKUP(B1777,[1]Planilha8!$X$4:$AD$6629,7,0)</f>
        <v>RUIM</v>
      </c>
      <c r="G1777" s="27" t="n">
        <v>41187</v>
      </c>
      <c r="H1777" s="28" t="n">
        <v>1014</v>
      </c>
      <c r="I1777" s="29" t="s">
        <v>23</v>
      </c>
      <c r="J1777" s="70" t="s">
        <v>462</v>
      </c>
      <c r="K1777" s="71" t="n">
        <v>621</v>
      </c>
      <c r="L1777" s="72" t="n">
        <v>2012002749</v>
      </c>
      <c r="M1777" s="73" t="n">
        <v>43465</v>
      </c>
      <c r="N1777" s="74" t="n">
        <v>518.078888888889</v>
      </c>
      <c r="O1777" s="75" t="n">
        <v>0.17</v>
      </c>
      <c r="P1777" s="76" t="n">
        <v>0.0141666666666667</v>
      </c>
      <c r="Q1777" s="77" t="n">
        <v>14.365</v>
      </c>
      <c r="R1777" s="78" t="n">
        <v>532.443888888889</v>
      </c>
      <c r="S1777" s="39" t="n">
        <v>481.556111111111</v>
      </c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MG1777" s="0"/>
      <c r="AMH1777" s="0"/>
      <c r="AMI1777" s="0"/>
      <c r="AMJ1777" s="0"/>
    </row>
    <row r="1778" s="4" customFormat="true" ht="37.5" hidden="false" customHeight="true" outlineLevel="0" collapsed="false">
      <c r="A1778" s="23" t="s">
        <v>401</v>
      </c>
      <c r="B1778" s="23" t="n">
        <v>5730</v>
      </c>
      <c r="C1778" s="25" t="n">
        <f aca="false">VLOOKUP(B1778,[1]Planilha8!$X$4:$Y$6629,2,0)</f>
        <v>2039249</v>
      </c>
      <c r="D1778" s="26" t="s">
        <v>463</v>
      </c>
      <c r="E1778" s="26" t="str">
        <f aca="false">VLOOKUP(B1778,[1]Planilha8!$X$4:$Z$6629,3,0)</f>
        <v>GALPÃO ALMOXARIFADO</v>
      </c>
      <c r="F1778" s="26" t="str">
        <f aca="false">VLOOKUP(B1778,[1]Planilha8!$X$4:$AD$6629,7,0)</f>
        <v>RUIM</v>
      </c>
      <c r="G1778" s="27" t="n">
        <v>41187</v>
      </c>
      <c r="H1778" s="28" t="n">
        <v>1014</v>
      </c>
      <c r="I1778" s="29" t="s">
        <v>23</v>
      </c>
      <c r="J1778" s="70" t="s">
        <v>462</v>
      </c>
      <c r="K1778" s="71" t="n">
        <v>621</v>
      </c>
      <c r="L1778" s="72" t="n">
        <v>2012002749</v>
      </c>
      <c r="M1778" s="73" t="n">
        <v>43465</v>
      </c>
      <c r="N1778" s="74" t="n">
        <v>518.078888888889</v>
      </c>
      <c r="O1778" s="75" t="n">
        <v>0.17</v>
      </c>
      <c r="P1778" s="76" t="n">
        <v>0.0141666666666667</v>
      </c>
      <c r="Q1778" s="77" t="n">
        <v>14.365</v>
      </c>
      <c r="R1778" s="78" t="n">
        <v>532.443888888889</v>
      </c>
      <c r="S1778" s="39" t="n">
        <v>481.556111111111</v>
      </c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MG1778" s="0"/>
      <c r="AMH1778" s="0"/>
      <c r="AMI1778" s="0"/>
      <c r="AMJ1778" s="0"/>
    </row>
    <row r="1779" s="4" customFormat="true" ht="37.5" hidden="false" customHeight="true" outlineLevel="0" collapsed="false">
      <c r="A1779" s="23" t="s">
        <v>401</v>
      </c>
      <c r="B1779" s="23" t="n">
        <v>5731</v>
      </c>
      <c r="C1779" s="25" t="n">
        <f aca="false">VLOOKUP(B1779,[1]Planilha8!$X$4:$Y$6629,2,0)</f>
        <v>2039250</v>
      </c>
      <c r="D1779" s="26" t="s">
        <v>461</v>
      </c>
      <c r="E1779" s="26" t="str">
        <f aca="false">VLOOKUP(B1779,[1]Planilha8!$X$4:$Z$6629,3,0)</f>
        <v>GALPÃO ALMOXARIFADO</v>
      </c>
      <c r="F1779" s="26" t="str">
        <f aca="false">VLOOKUP(B1779,[1]Planilha8!$X$4:$AD$6629,7,0)</f>
        <v>RUIM</v>
      </c>
      <c r="G1779" s="27" t="n">
        <v>41187</v>
      </c>
      <c r="H1779" s="28" t="n">
        <v>1465</v>
      </c>
      <c r="I1779" s="29" t="s">
        <v>23</v>
      </c>
      <c r="J1779" s="70" t="s">
        <v>462</v>
      </c>
      <c r="K1779" s="71" t="n">
        <v>621</v>
      </c>
      <c r="L1779" s="72" t="n">
        <v>2012002749</v>
      </c>
      <c r="M1779" s="73" t="n">
        <v>43465</v>
      </c>
      <c r="N1779" s="74" t="n">
        <v>748.506481481481</v>
      </c>
      <c r="O1779" s="75" t="n">
        <v>0.17</v>
      </c>
      <c r="P1779" s="76" t="n">
        <v>0.0141666666666667</v>
      </c>
      <c r="Q1779" s="77" t="n">
        <v>20.7541666666667</v>
      </c>
      <c r="R1779" s="78" t="n">
        <v>769.260648148148</v>
      </c>
      <c r="S1779" s="39" t="n">
        <v>695.739351851852</v>
      </c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MG1779" s="0"/>
      <c r="AMH1779" s="0"/>
      <c r="AMI1779" s="0"/>
      <c r="AMJ1779" s="0"/>
    </row>
    <row r="1780" s="4" customFormat="true" ht="37.5" hidden="false" customHeight="true" outlineLevel="0" collapsed="false">
      <c r="A1780" s="23" t="s">
        <v>401</v>
      </c>
      <c r="B1780" s="23" t="n">
        <v>5732</v>
      </c>
      <c r="C1780" s="25" t="n">
        <f aca="false">VLOOKUP(B1780,[1]Planilha8!$X$4:$Y$6629,2,0)</f>
        <v>2039251</v>
      </c>
      <c r="D1780" s="26" t="s">
        <v>461</v>
      </c>
      <c r="E1780" s="26" t="str">
        <f aca="false">VLOOKUP(B1780,[1]Planilha8!$X$4:$Z$6629,3,0)</f>
        <v>GALPÃO ALMOXARIFADO</v>
      </c>
      <c r="F1780" s="26" t="str">
        <f aca="false">VLOOKUP(B1780,[1]Planilha8!$X$4:$AD$6629,7,0)</f>
        <v>RUIM</v>
      </c>
      <c r="G1780" s="27" t="n">
        <v>41187</v>
      </c>
      <c r="H1780" s="28" t="n">
        <v>1465</v>
      </c>
      <c r="I1780" s="29" t="s">
        <v>23</v>
      </c>
      <c r="J1780" s="70" t="s">
        <v>462</v>
      </c>
      <c r="K1780" s="71" t="n">
        <v>621</v>
      </c>
      <c r="L1780" s="72" t="n">
        <v>2012002749</v>
      </c>
      <c r="M1780" s="73" t="n">
        <v>43465</v>
      </c>
      <c r="N1780" s="74" t="n">
        <v>748.506481481481</v>
      </c>
      <c r="O1780" s="75" t="n">
        <v>0.17</v>
      </c>
      <c r="P1780" s="76" t="n">
        <v>0.0141666666666667</v>
      </c>
      <c r="Q1780" s="77" t="n">
        <v>20.7541666666667</v>
      </c>
      <c r="R1780" s="78" t="n">
        <v>769.260648148148</v>
      </c>
      <c r="S1780" s="39" t="n">
        <v>695.739351851852</v>
      </c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MG1780" s="0"/>
      <c r="AMH1780" s="0"/>
      <c r="AMI1780" s="0"/>
      <c r="AMJ1780" s="0"/>
    </row>
    <row r="1781" s="4" customFormat="true" ht="37.5" hidden="false" customHeight="true" outlineLevel="0" collapsed="false">
      <c r="A1781" s="23" t="s">
        <v>401</v>
      </c>
      <c r="B1781" s="23" t="n">
        <v>5733</v>
      </c>
      <c r="C1781" s="25" t="n">
        <f aca="false">VLOOKUP(B1781,[1]Planilha8!$X$4:$Y$6629,2,0)</f>
        <v>2039252</v>
      </c>
      <c r="D1781" s="26" t="s">
        <v>463</v>
      </c>
      <c r="E1781" s="26" t="str">
        <f aca="false">VLOOKUP(B1781,[1]Planilha8!$X$4:$Z$6629,3,0)</f>
        <v>COEX - HGG</v>
      </c>
      <c r="F1781" s="26" t="str">
        <f aca="false">VLOOKUP(B1781,[1]Planilha8!$X$4:$AD$6629,7,0)</f>
        <v>BOM</v>
      </c>
      <c r="G1781" s="27" t="n">
        <v>41187</v>
      </c>
      <c r="H1781" s="28" t="n">
        <v>1014</v>
      </c>
      <c r="I1781" s="29" t="s">
        <v>23</v>
      </c>
      <c r="J1781" s="70" t="s">
        <v>462</v>
      </c>
      <c r="K1781" s="71" t="n">
        <v>621</v>
      </c>
      <c r="L1781" s="72" t="n">
        <v>2012002749</v>
      </c>
      <c r="M1781" s="73" t="n">
        <v>43465</v>
      </c>
      <c r="N1781" s="74" t="n">
        <v>518.078888888889</v>
      </c>
      <c r="O1781" s="75" t="n">
        <v>0.17</v>
      </c>
      <c r="P1781" s="76" t="n">
        <v>0.0141666666666667</v>
      </c>
      <c r="Q1781" s="77" t="n">
        <v>14.365</v>
      </c>
      <c r="R1781" s="78" t="n">
        <v>532.443888888889</v>
      </c>
      <c r="S1781" s="39" t="n">
        <v>481.556111111111</v>
      </c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MG1781" s="0"/>
      <c r="AMH1781" s="0"/>
      <c r="AMI1781" s="0"/>
      <c r="AMJ1781" s="0"/>
    </row>
    <row r="1782" s="4" customFormat="true" ht="37.5" hidden="false" customHeight="true" outlineLevel="0" collapsed="false">
      <c r="A1782" s="23" t="s">
        <v>401</v>
      </c>
      <c r="B1782" s="23" t="n">
        <v>5734</v>
      </c>
      <c r="C1782" s="25" t="n">
        <f aca="false">VLOOKUP(B1782,[1]Planilha8!$X$4:$Y$6629,2,0)</f>
        <v>2039253</v>
      </c>
      <c r="D1782" s="26" t="s">
        <v>461</v>
      </c>
      <c r="E1782" s="26" t="str">
        <f aca="false">VLOOKUP(B1782,[1]Planilha8!$X$4:$Z$6629,3,0)</f>
        <v>UNIDADE DE TERAPIA INTENSIVA</v>
      </c>
      <c r="F1782" s="26" t="str">
        <f aca="false">VLOOKUP(B1782,[1]Planilha8!$X$4:$AD$6629,7,0)</f>
        <v>BOM</v>
      </c>
      <c r="G1782" s="27" t="n">
        <v>41187</v>
      </c>
      <c r="H1782" s="28" t="n">
        <v>1465</v>
      </c>
      <c r="I1782" s="29" t="s">
        <v>23</v>
      </c>
      <c r="J1782" s="70" t="s">
        <v>462</v>
      </c>
      <c r="K1782" s="71" t="n">
        <v>621</v>
      </c>
      <c r="L1782" s="72" t="n">
        <v>2012002749</v>
      </c>
      <c r="M1782" s="73" t="n">
        <v>43465</v>
      </c>
      <c r="N1782" s="74" t="n">
        <v>748.506481481481</v>
      </c>
      <c r="O1782" s="75" t="n">
        <v>0.17</v>
      </c>
      <c r="P1782" s="76" t="n">
        <v>0.0141666666666667</v>
      </c>
      <c r="Q1782" s="77" t="n">
        <v>20.7541666666667</v>
      </c>
      <c r="R1782" s="78" t="n">
        <v>769.260648148148</v>
      </c>
      <c r="S1782" s="39" t="n">
        <v>695.739351851852</v>
      </c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MG1782" s="0"/>
      <c r="AMH1782" s="0"/>
      <c r="AMI1782" s="0"/>
      <c r="AMJ1782" s="0"/>
    </row>
    <row r="1783" s="4" customFormat="true" ht="37.5" hidden="false" customHeight="true" outlineLevel="0" collapsed="false">
      <c r="A1783" s="23" t="s">
        <v>401</v>
      </c>
      <c r="B1783" s="23" t="n">
        <v>6196</v>
      </c>
      <c r="C1783" s="25" t="n">
        <f aca="false">VLOOKUP(B1783,[1]Planilha8!$X$4:$Y$6629,2,0)</f>
        <v>2039254</v>
      </c>
      <c r="D1783" s="26" t="s">
        <v>464</v>
      </c>
      <c r="E1783" s="26" t="str">
        <f aca="false">VLOOKUP(B1783,[1]Planilha8!$X$4:$Z$6629,3,0)</f>
        <v>GALPÃO ALMOXARIFADO</v>
      </c>
      <c r="F1783" s="26" t="str">
        <f aca="false">VLOOKUP(B1783,[1]Planilha8!$X$4:$AD$6629,7,0)</f>
        <v>RUIM</v>
      </c>
      <c r="G1783" s="27" t="n">
        <v>41190</v>
      </c>
      <c r="H1783" s="28" t="n">
        <v>475</v>
      </c>
      <c r="I1783" s="29" t="s">
        <v>23</v>
      </c>
      <c r="J1783" s="70" t="s">
        <v>465</v>
      </c>
      <c r="K1783" s="71" t="n">
        <v>13505</v>
      </c>
      <c r="L1783" s="72" t="n">
        <v>2012001820</v>
      </c>
      <c r="M1783" s="73" t="n">
        <v>43465</v>
      </c>
      <c r="N1783" s="74" t="n">
        <v>385.616096866097</v>
      </c>
      <c r="O1783" s="75" t="n">
        <v>0.5</v>
      </c>
      <c r="P1783" s="76" t="n">
        <v>0.0416666666666667</v>
      </c>
      <c r="Q1783" s="77" t="n">
        <v>19.7916666666667</v>
      </c>
      <c r="R1783" s="78" t="n">
        <v>405.407763532764</v>
      </c>
      <c r="S1783" s="39" t="n">
        <v>69.5922364672364</v>
      </c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MG1783" s="0"/>
      <c r="AMH1783" s="0"/>
      <c r="AMI1783" s="0"/>
      <c r="AMJ1783" s="0"/>
    </row>
    <row r="1784" s="4" customFormat="true" ht="37.5" hidden="false" customHeight="true" outlineLevel="0" collapsed="false">
      <c r="A1784" s="23" t="s">
        <v>401</v>
      </c>
      <c r="B1784" s="23" t="n">
        <v>6197</v>
      </c>
      <c r="C1784" s="25" t="n">
        <f aca="false">VLOOKUP(B1784,[1]Planilha8!$X$4:$Y$6629,2,0)</f>
        <v>2039255</v>
      </c>
      <c r="D1784" s="26" t="s">
        <v>464</v>
      </c>
      <c r="E1784" s="26" t="str">
        <f aca="false">VLOOKUP(B1784,[1]Planilha8!$X$4:$Z$6629,3,0)</f>
        <v>GALPÃO ALMOXARIFADO</v>
      </c>
      <c r="F1784" s="26" t="str">
        <f aca="false">VLOOKUP(B1784,[1]Planilha8!$X$4:$AD$6629,7,0)</f>
        <v>RUIM</v>
      </c>
      <c r="G1784" s="27" t="n">
        <v>41190</v>
      </c>
      <c r="H1784" s="28" t="n">
        <v>475</v>
      </c>
      <c r="I1784" s="29" t="s">
        <v>23</v>
      </c>
      <c r="J1784" s="70" t="s">
        <v>465</v>
      </c>
      <c r="K1784" s="71" t="n">
        <v>13505</v>
      </c>
      <c r="L1784" s="72" t="n">
        <v>2012001820</v>
      </c>
      <c r="M1784" s="73" t="n">
        <v>43465</v>
      </c>
      <c r="N1784" s="74" t="n">
        <v>385.616096866097</v>
      </c>
      <c r="O1784" s="75" t="n">
        <v>0.5</v>
      </c>
      <c r="P1784" s="76" t="n">
        <v>0.0416666666666667</v>
      </c>
      <c r="Q1784" s="77" t="n">
        <v>19.7916666666667</v>
      </c>
      <c r="R1784" s="78" t="n">
        <v>405.407763532764</v>
      </c>
      <c r="S1784" s="39" t="n">
        <v>69.5922364672364</v>
      </c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MG1784" s="0"/>
      <c r="AMH1784" s="0"/>
      <c r="AMI1784" s="0"/>
      <c r="AMJ1784" s="0"/>
    </row>
    <row r="1785" s="4" customFormat="true" ht="37.5" hidden="false" customHeight="true" outlineLevel="0" collapsed="false">
      <c r="A1785" s="23" t="s">
        <v>401</v>
      </c>
      <c r="B1785" s="23" t="n">
        <v>6198</v>
      </c>
      <c r="C1785" s="25" t="n">
        <f aca="false">VLOOKUP(B1785,[1]Planilha8!$X$4:$Y$6629,2,0)</f>
        <v>2039256</v>
      </c>
      <c r="D1785" s="26" t="s">
        <v>464</v>
      </c>
      <c r="E1785" s="26" t="str">
        <f aca="false">VLOOKUP(B1785,[1]Planilha8!$X$4:$Z$6629,3,0)</f>
        <v>GALPÃO ALMOXARIFADO</v>
      </c>
      <c r="F1785" s="26" t="str">
        <f aca="false">VLOOKUP(B1785,[1]Planilha8!$X$4:$AD$6629,7,0)</f>
        <v>RUIM</v>
      </c>
      <c r="G1785" s="27" t="n">
        <v>41190</v>
      </c>
      <c r="H1785" s="28" t="n">
        <v>475</v>
      </c>
      <c r="I1785" s="29" t="s">
        <v>23</v>
      </c>
      <c r="J1785" s="70" t="s">
        <v>465</v>
      </c>
      <c r="K1785" s="71" t="n">
        <v>13505</v>
      </c>
      <c r="L1785" s="72" t="n">
        <v>2012001820</v>
      </c>
      <c r="M1785" s="73" t="n">
        <v>43465</v>
      </c>
      <c r="N1785" s="74" t="n">
        <v>385.616096866097</v>
      </c>
      <c r="O1785" s="75" t="n">
        <v>0.5</v>
      </c>
      <c r="P1785" s="76" t="n">
        <v>0.0416666666666667</v>
      </c>
      <c r="Q1785" s="77" t="n">
        <v>19.7916666666667</v>
      </c>
      <c r="R1785" s="78" t="n">
        <v>405.407763532764</v>
      </c>
      <c r="S1785" s="39" t="n">
        <v>69.5922364672364</v>
      </c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MG1785" s="0"/>
      <c r="AMH1785" s="0"/>
      <c r="AMI1785" s="0"/>
      <c r="AMJ1785" s="0"/>
    </row>
    <row r="1786" s="4" customFormat="true" ht="37.5" hidden="false" customHeight="true" outlineLevel="0" collapsed="false">
      <c r="A1786" s="23" t="s">
        <v>401</v>
      </c>
      <c r="B1786" s="23" t="n">
        <v>6199</v>
      </c>
      <c r="C1786" s="25" t="n">
        <f aca="false">VLOOKUP(B1786,[1]Planilha8!$X$4:$Y$6629,2,0)</f>
        <v>2039257</v>
      </c>
      <c r="D1786" s="26" t="s">
        <v>464</v>
      </c>
      <c r="E1786" s="26" t="str">
        <f aca="false">VLOOKUP(B1786,[1]Planilha8!$X$4:$Z$6629,3,0)</f>
        <v>GALPÃO ALMOXARIFADO</v>
      </c>
      <c r="F1786" s="26" t="str">
        <f aca="false">VLOOKUP(B1786,[1]Planilha8!$X$4:$AD$6629,7,0)</f>
        <v>RUIM</v>
      </c>
      <c r="G1786" s="27" t="n">
        <v>41190</v>
      </c>
      <c r="H1786" s="28" t="n">
        <v>475</v>
      </c>
      <c r="I1786" s="29" t="s">
        <v>23</v>
      </c>
      <c r="J1786" s="70" t="s">
        <v>465</v>
      </c>
      <c r="K1786" s="71" t="n">
        <v>13505</v>
      </c>
      <c r="L1786" s="72" t="n">
        <v>2012001820</v>
      </c>
      <c r="M1786" s="73" t="n">
        <v>43465</v>
      </c>
      <c r="N1786" s="74" t="n">
        <v>385.616096866097</v>
      </c>
      <c r="O1786" s="75" t="n">
        <v>0.5</v>
      </c>
      <c r="P1786" s="76" t="n">
        <v>0.0416666666666667</v>
      </c>
      <c r="Q1786" s="77" t="n">
        <v>19.7916666666667</v>
      </c>
      <c r="R1786" s="78" t="n">
        <v>405.407763532764</v>
      </c>
      <c r="S1786" s="39" t="n">
        <v>69.5922364672364</v>
      </c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MG1786" s="0"/>
      <c r="AMH1786" s="0"/>
      <c r="AMI1786" s="0"/>
      <c r="AMJ1786" s="0"/>
    </row>
    <row r="1787" s="4" customFormat="true" ht="37.5" hidden="false" customHeight="true" outlineLevel="0" collapsed="false">
      <c r="A1787" s="23" t="s">
        <v>401</v>
      </c>
      <c r="B1787" s="23" t="n">
        <v>6200</v>
      </c>
      <c r="C1787" s="25" t="n">
        <f aca="false">VLOOKUP(B1787,[1]Planilha8!$X$4:$Y$6629,2,0)</f>
        <v>2039258</v>
      </c>
      <c r="D1787" s="26" t="s">
        <v>464</v>
      </c>
      <c r="E1787" s="26" t="str">
        <f aca="false">VLOOKUP(B1787,[1]Planilha8!$X$4:$Z$6629,3,0)</f>
        <v>GALPÃO ALMOXARIFADO</v>
      </c>
      <c r="F1787" s="26" t="str">
        <f aca="false">VLOOKUP(B1787,[1]Planilha8!$X$4:$AD$6629,7,0)</f>
        <v>RUIM</v>
      </c>
      <c r="G1787" s="27" t="n">
        <v>41190</v>
      </c>
      <c r="H1787" s="28" t="n">
        <v>475</v>
      </c>
      <c r="I1787" s="29" t="s">
        <v>23</v>
      </c>
      <c r="J1787" s="70" t="s">
        <v>465</v>
      </c>
      <c r="K1787" s="71" t="n">
        <v>13505</v>
      </c>
      <c r="L1787" s="72" t="n">
        <v>2012001820</v>
      </c>
      <c r="M1787" s="73" t="n">
        <v>43465</v>
      </c>
      <c r="N1787" s="74" t="n">
        <v>385.616096866097</v>
      </c>
      <c r="O1787" s="75" t="n">
        <v>0.5</v>
      </c>
      <c r="P1787" s="76" t="n">
        <v>0.0416666666666667</v>
      </c>
      <c r="Q1787" s="77" t="n">
        <v>19.7916666666667</v>
      </c>
      <c r="R1787" s="78" t="n">
        <v>405.407763532764</v>
      </c>
      <c r="S1787" s="39" t="n">
        <v>69.5922364672364</v>
      </c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MG1787" s="0"/>
      <c r="AMH1787" s="0"/>
      <c r="AMI1787" s="0"/>
      <c r="AMJ1787" s="0"/>
    </row>
    <row r="1788" s="4" customFormat="true" ht="37.5" hidden="false" customHeight="true" outlineLevel="0" collapsed="false">
      <c r="A1788" s="23" t="s">
        <v>401</v>
      </c>
      <c r="B1788" s="23" t="n">
        <v>6201</v>
      </c>
      <c r="C1788" s="25" t="n">
        <f aca="false">VLOOKUP(B1788,[1]Planilha8!$X$4:$Y$6629,2,0)</f>
        <v>2039259</v>
      </c>
      <c r="D1788" s="26" t="s">
        <v>464</v>
      </c>
      <c r="E1788" s="26" t="str">
        <f aca="false">VLOOKUP(B1788,[1]Planilha8!$X$4:$Z$6629,3,0)</f>
        <v>GALPÃO ALMOXARIFADO</v>
      </c>
      <c r="F1788" s="26" t="str">
        <f aca="false">VLOOKUP(B1788,[1]Planilha8!$X$4:$AD$6629,7,0)</f>
        <v>RUIM</v>
      </c>
      <c r="G1788" s="27" t="n">
        <v>41190</v>
      </c>
      <c r="H1788" s="28" t="n">
        <v>475</v>
      </c>
      <c r="I1788" s="29" t="s">
        <v>23</v>
      </c>
      <c r="J1788" s="70" t="s">
        <v>465</v>
      </c>
      <c r="K1788" s="71" t="n">
        <v>13505</v>
      </c>
      <c r="L1788" s="72" t="n">
        <v>2012001820</v>
      </c>
      <c r="M1788" s="73" t="n">
        <v>43465</v>
      </c>
      <c r="N1788" s="74" t="n">
        <v>385.616096866097</v>
      </c>
      <c r="O1788" s="75" t="n">
        <v>0.5</v>
      </c>
      <c r="P1788" s="76" t="n">
        <v>0.0416666666666667</v>
      </c>
      <c r="Q1788" s="77" t="n">
        <v>19.7916666666667</v>
      </c>
      <c r="R1788" s="78" t="n">
        <v>405.407763532764</v>
      </c>
      <c r="S1788" s="39" t="n">
        <v>69.5922364672364</v>
      </c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MG1788" s="0"/>
      <c r="AMH1788" s="0"/>
      <c r="AMI1788" s="0"/>
      <c r="AMJ1788" s="0"/>
    </row>
    <row r="1789" s="4" customFormat="true" ht="37.5" hidden="false" customHeight="true" outlineLevel="0" collapsed="false">
      <c r="A1789" s="23" t="s">
        <v>401</v>
      </c>
      <c r="B1789" s="23" t="n">
        <v>6202</v>
      </c>
      <c r="C1789" s="25" t="n">
        <f aca="false">VLOOKUP(B1789,[1]Planilha8!$X$4:$Y$6629,2,0)</f>
        <v>2039260</v>
      </c>
      <c r="D1789" s="26" t="s">
        <v>464</v>
      </c>
      <c r="E1789" s="26" t="str">
        <f aca="false">VLOOKUP(B1789,[1]Planilha8!$X$4:$Z$6629,3,0)</f>
        <v>GALPÃO ALMOXARIFADO</v>
      </c>
      <c r="F1789" s="26" t="str">
        <f aca="false">VLOOKUP(B1789,[1]Planilha8!$X$4:$AD$6629,7,0)</f>
        <v>RUIM</v>
      </c>
      <c r="G1789" s="27" t="n">
        <v>41190</v>
      </c>
      <c r="H1789" s="28" t="n">
        <v>475</v>
      </c>
      <c r="I1789" s="29" t="s">
        <v>23</v>
      </c>
      <c r="J1789" s="70" t="s">
        <v>465</v>
      </c>
      <c r="K1789" s="71" t="n">
        <v>13505</v>
      </c>
      <c r="L1789" s="72" t="n">
        <v>2012001820</v>
      </c>
      <c r="M1789" s="73" t="n">
        <v>43465</v>
      </c>
      <c r="N1789" s="74" t="n">
        <v>385.616096866097</v>
      </c>
      <c r="O1789" s="75" t="n">
        <v>0.5</v>
      </c>
      <c r="P1789" s="76" t="n">
        <v>0.0416666666666667</v>
      </c>
      <c r="Q1789" s="77" t="n">
        <v>19.7916666666667</v>
      </c>
      <c r="R1789" s="78" t="n">
        <v>405.407763532764</v>
      </c>
      <c r="S1789" s="39" t="n">
        <v>69.5922364672364</v>
      </c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MG1789" s="0"/>
      <c r="AMH1789" s="0"/>
      <c r="AMI1789" s="0"/>
      <c r="AMJ1789" s="0"/>
    </row>
    <row r="1790" s="4" customFormat="true" ht="37.5" hidden="false" customHeight="true" outlineLevel="0" collapsed="false">
      <c r="A1790" s="23" t="s">
        <v>401</v>
      </c>
      <c r="B1790" s="23" t="n">
        <v>6203</v>
      </c>
      <c r="C1790" s="25" t="n">
        <f aca="false">VLOOKUP(B1790,[1]Planilha8!$X$4:$Y$6629,2,0)</f>
        <v>2039261</v>
      </c>
      <c r="D1790" s="26" t="s">
        <v>464</v>
      </c>
      <c r="E1790" s="26" t="str">
        <f aca="false">VLOOKUP(B1790,[1]Planilha8!$X$4:$Z$6629,3,0)</f>
        <v>GALPÃO ALMOXARIFADO</v>
      </c>
      <c r="F1790" s="26" t="str">
        <f aca="false">VLOOKUP(B1790,[1]Planilha8!$X$4:$AD$6629,7,0)</f>
        <v>RUIM</v>
      </c>
      <c r="G1790" s="27" t="n">
        <v>41190</v>
      </c>
      <c r="H1790" s="28" t="n">
        <v>475</v>
      </c>
      <c r="I1790" s="29" t="s">
        <v>23</v>
      </c>
      <c r="J1790" s="70" t="s">
        <v>465</v>
      </c>
      <c r="K1790" s="71" t="n">
        <v>13505</v>
      </c>
      <c r="L1790" s="72" t="n">
        <v>2012001820</v>
      </c>
      <c r="M1790" s="73" t="n">
        <v>43465</v>
      </c>
      <c r="N1790" s="74" t="n">
        <v>385.616096866097</v>
      </c>
      <c r="O1790" s="75" t="n">
        <v>0.5</v>
      </c>
      <c r="P1790" s="76" t="n">
        <v>0.0416666666666667</v>
      </c>
      <c r="Q1790" s="77" t="n">
        <v>19.7916666666667</v>
      </c>
      <c r="R1790" s="78" t="n">
        <v>405.407763532764</v>
      </c>
      <c r="S1790" s="39" t="n">
        <v>69.5922364672364</v>
      </c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MG1790" s="0"/>
      <c r="AMH1790" s="0"/>
      <c r="AMI1790" s="0"/>
      <c r="AMJ1790" s="0"/>
    </row>
    <row r="1791" s="4" customFormat="true" ht="37.5" hidden="false" customHeight="true" outlineLevel="0" collapsed="false">
      <c r="A1791" s="23" t="s">
        <v>401</v>
      </c>
      <c r="B1791" s="23" t="n">
        <v>6204</v>
      </c>
      <c r="C1791" s="25" t="n">
        <f aca="false">VLOOKUP(B1791,[1]Planilha8!$X$4:$Y$6629,2,0)</f>
        <v>2039262</v>
      </c>
      <c r="D1791" s="26" t="s">
        <v>464</v>
      </c>
      <c r="E1791" s="26" t="str">
        <f aca="false">VLOOKUP(B1791,[1]Planilha8!$X$4:$Z$6629,3,0)</f>
        <v>GALPÃO ALMOXARIFADO</v>
      </c>
      <c r="F1791" s="26" t="str">
        <f aca="false">VLOOKUP(B1791,[1]Planilha8!$X$4:$AD$6629,7,0)</f>
        <v>RUIM</v>
      </c>
      <c r="G1791" s="27" t="n">
        <v>41190</v>
      </c>
      <c r="H1791" s="28" t="n">
        <v>475</v>
      </c>
      <c r="I1791" s="29" t="s">
        <v>23</v>
      </c>
      <c r="J1791" s="70" t="s">
        <v>465</v>
      </c>
      <c r="K1791" s="71" t="n">
        <v>13505</v>
      </c>
      <c r="L1791" s="72" t="n">
        <v>2012001820</v>
      </c>
      <c r="M1791" s="73" t="n">
        <v>43465</v>
      </c>
      <c r="N1791" s="74" t="n">
        <v>385.616096866097</v>
      </c>
      <c r="O1791" s="75" t="n">
        <v>0.5</v>
      </c>
      <c r="P1791" s="76" t="n">
        <v>0.0416666666666667</v>
      </c>
      <c r="Q1791" s="77" t="n">
        <v>19.7916666666667</v>
      </c>
      <c r="R1791" s="78" t="n">
        <v>405.407763532764</v>
      </c>
      <c r="S1791" s="39" t="n">
        <v>69.5922364672364</v>
      </c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MG1791" s="0"/>
      <c r="AMH1791" s="0"/>
      <c r="AMI1791" s="0"/>
      <c r="AMJ1791" s="0"/>
    </row>
    <row r="1792" s="4" customFormat="true" ht="37.5" hidden="false" customHeight="true" outlineLevel="0" collapsed="false">
      <c r="A1792" s="23" t="s">
        <v>401</v>
      </c>
      <c r="B1792" s="23" t="n">
        <v>6205</v>
      </c>
      <c r="C1792" s="25" t="n">
        <f aca="false">VLOOKUP(B1792,[1]Planilha8!$X$4:$Y$6629,2,0)</f>
        <v>2039263</v>
      </c>
      <c r="D1792" s="26" t="s">
        <v>464</v>
      </c>
      <c r="E1792" s="26" t="str">
        <f aca="false">VLOOKUP(B1792,[1]Planilha8!$X$4:$Z$6629,3,0)</f>
        <v>GALPÃO ALMOXARIFADO</v>
      </c>
      <c r="F1792" s="26" t="str">
        <f aca="false">VLOOKUP(B1792,[1]Planilha8!$X$4:$AD$6629,7,0)</f>
        <v>RUIM</v>
      </c>
      <c r="G1792" s="27" t="n">
        <v>41190</v>
      </c>
      <c r="H1792" s="28" t="n">
        <v>475</v>
      </c>
      <c r="I1792" s="29" t="s">
        <v>23</v>
      </c>
      <c r="J1792" s="70" t="s">
        <v>465</v>
      </c>
      <c r="K1792" s="71" t="n">
        <v>13505</v>
      </c>
      <c r="L1792" s="72" t="n">
        <v>2012001820</v>
      </c>
      <c r="M1792" s="73" t="n">
        <v>43465</v>
      </c>
      <c r="N1792" s="74" t="n">
        <v>385.616096866097</v>
      </c>
      <c r="O1792" s="75" t="n">
        <v>0.5</v>
      </c>
      <c r="P1792" s="76" t="n">
        <v>0.0416666666666667</v>
      </c>
      <c r="Q1792" s="77" t="n">
        <v>19.7916666666667</v>
      </c>
      <c r="R1792" s="78" t="n">
        <v>405.407763532764</v>
      </c>
      <c r="S1792" s="39" t="n">
        <v>69.5922364672364</v>
      </c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MG1792" s="0"/>
      <c r="AMH1792" s="0"/>
      <c r="AMI1792" s="0"/>
      <c r="AMJ1792" s="0"/>
    </row>
    <row r="1793" s="4" customFormat="true" ht="37.5" hidden="false" customHeight="true" outlineLevel="0" collapsed="false">
      <c r="A1793" s="23" t="s">
        <v>401</v>
      </c>
      <c r="B1793" s="23" t="n">
        <v>5782</v>
      </c>
      <c r="C1793" s="25" t="n">
        <f aca="false">VLOOKUP(B1793,[1]Planilha8!$X$4:$Y$6629,2,0)</f>
        <v>2039269</v>
      </c>
      <c r="D1793" s="26" t="s">
        <v>466</v>
      </c>
      <c r="E1793" s="26" t="str">
        <f aca="false">VLOOKUP(B1793,[1]Planilha8!$X$4:$Z$6629,3,0)</f>
        <v>SALA DE MONITORAMENTO</v>
      </c>
      <c r="F1793" s="26" t="str">
        <f aca="false">VLOOKUP(B1793,[1]Planilha8!$X$4:$AD$6629,7,0)</f>
        <v>BOM</v>
      </c>
      <c r="G1793" s="27" t="n">
        <v>41199</v>
      </c>
      <c r="H1793" s="28" t="n">
        <v>2323.9</v>
      </c>
      <c r="I1793" s="29" t="s">
        <v>23</v>
      </c>
      <c r="J1793" s="70" t="s">
        <v>69</v>
      </c>
      <c r="K1793" s="71" t="n">
        <v>4063</v>
      </c>
      <c r="L1793" s="72" t="n">
        <v>2012000657</v>
      </c>
      <c r="M1793" s="73" t="n">
        <v>43465</v>
      </c>
      <c r="N1793" s="74" t="n">
        <v>2269.36117877502</v>
      </c>
      <c r="O1793" s="75" t="n">
        <v>0.5</v>
      </c>
      <c r="P1793" s="76" t="n">
        <v>0.0416666666666667</v>
      </c>
      <c r="Q1793" s="77" t="n">
        <v>0</v>
      </c>
      <c r="R1793" s="78" t="n">
        <v>2269.36117877502</v>
      </c>
      <c r="S1793" s="39" t="n">
        <v>54.5388212249827</v>
      </c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MG1793" s="0"/>
      <c r="AMH1793" s="0"/>
      <c r="AMI1793" s="0"/>
      <c r="AMJ1793" s="0"/>
    </row>
    <row r="1794" s="4" customFormat="true" ht="37.5" hidden="false" customHeight="true" outlineLevel="0" collapsed="false">
      <c r="A1794" s="23" t="s">
        <v>401</v>
      </c>
      <c r="B1794" s="23" t="n">
        <v>5783</v>
      </c>
      <c r="C1794" s="25" t="n">
        <f aca="false">VLOOKUP(B1794,[1]Planilha8!$X$4:$Y$6629,2,0)</f>
        <v>2039270</v>
      </c>
      <c r="D1794" s="26" t="s">
        <v>466</v>
      </c>
      <c r="E1794" s="26" t="str">
        <f aca="false">VLOOKUP(B1794,[1]Planilha8!$X$4:$Z$6629,3,0)</f>
        <v>SALA DE MONITORAMENTO</v>
      </c>
      <c r="F1794" s="26" t="str">
        <f aca="false">VLOOKUP(B1794,[1]Planilha8!$X$4:$AD$6629,7,0)</f>
        <v>BOM</v>
      </c>
      <c r="G1794" s="27" t="n">
        <v>41199</v>
      </c>
      <c r="H1794" s="28" t="n">
        <v>2323.9</v>
      </c>
      <c r="I1794" s="29" t="s">
        <v>23</v>
      </c>
      <c r="J1794" s="70" t="s">
        <v>69</v>
      </c>
      <c r="K1794" s="71" t="n">
        <v>4063</v>
      </c>
      <c r="L1794" s="72" t="n">
        <v>2012000657</v>
      </c>
      <c r="M1794" s="73" t="n">
        <v>43465</v>
      </c>
      <c r="N1794" s="74" t="n">
        <v>2269.36117877502</v>
      </c>
      <c r="O1794" s="75" t="n">
        <v>0.5</v>
      </c>
      <c r="P1794" s="76" t="n">
        <v>0.0416666666666667</v>
      </c>
      <c r="Q1794" s="77" t="n">
        <v>0</v>
      </c>
      <c r="R1794" s="78" t="n">
        <v>2269.36117877502</v>
      </c>
      <c r="S1794" s="39" t="n">
        <v>54.5388212249827</v>
      </c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MG1794" s="0"/>
      <c r="AMH1794" s="0"/>
      <c r="AMI1794" s="0"/>
      <c r="AMJ1794" s="0"/>
    </row>
    <row r="1795" s="4" customFormat="true" ht="37.5" hidden="false" customHeight="true" outlineLevel="0" collapsed="false">
      <c r="A1795" s="23" t="s">
        <v>401</v>
      </c>
      <c r="B1795" s="23" t="n">
        <v>5784</v>
      </c>
      <c r="C1795" s="25" t="n">
        <f aca="false">VLOOKUP(B1795,[1]Planilha8!$X$4:$Y$6629,2,0)</f>
        <v>2039271</v>
      </c>
      <c r="D1795" s="26" t="s">
        <v>466</v>
      </c>
      <c r="E1795" s="26" t="str">
        <f aca="false">VLOOKUP(B1795,[1]Planilha8!$X$4:$Z$6629,3,0)</f>
        <v>SALA DE MONITORAMENTO</v>
      </c>
      <c r="F1795" s="26" t="str">
        <f aca="false">VLOOKUP(B1795,[1]Planilha8!$X$4:$AD$6629,7,0)</f>
        <v>BOM</v>
      </c>
      <c r="G1795" s="27" t="n">
        <v>41199</v>
      </c>
      <c r="H1795" s="28" t="n">
        <v>2323.9</v>
      </c>
      <c r="I1795" s="29" t="s">
        <v>23</v>
      </c>
      <c r="J1795" s="70" t="s">
        <v>69</v>
      </c>
      <c r="K1795" s="71" t="n">
        <v>4063</v>
      </c>
      <c r="L1795" s="72" t="n">
        <v>2012000657</v>
      </c>
      <c r="M1795" s="73" t="n">
        <v>43465</v>
      </c>
      <c r="N1795" s="74" t="n">
        <v>2269.36117877502</v>
      </c>
      <c r="O1795" s="75" t="n">
        <v>0.5</v>
      </c>
      <c r="P1795" s="76" t="n">
        <v>0.0416666666666667</v>
      </c>
      <c r="Q1795" s="77" t="n">
        <v>0</v>
      </c>
      <c r="R1795" s="78" t="n">
        <v>2269.36117877502</v>
      </c>
      <c r="S1795" s="39" t="n">
        <v>54.5388212249827</v>
      </c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MG1795" s="0"/>
      <c r="AMH1795" s="0"/>
      <c r="AMI1795" s="0"/>
      <c r="AMJ1795" s="0"/>
    </row>
    <row r="1796" s="4" customFormat="true" ht="37.5" hidden="false" customHeight="true" outlineLevel="0" collapsed="false">
      <c r="A1796" s="23" t="s">
        <v>401</v>
      </c>
      <c r="B1796" s="23" t="n">
        <v>5785</v>
      </c>
      <c r="C1796" s="25" t="n">
        <f aca="false">VLOOKUP(B1796,[1]Planilha8!$X$4:$Y$6629,2,0)</f>
        <v>2039272</v>
      </c>
      <c r="D1796" s="26" t="s">
        <v>466</v>
      </c>
      <c r="E1796" s="26" t="str">
        <f aca="false">VLOOKUP(B1796,[1]Planilha8!$X$4:$Z$6629,3,0)</f>
        <v>SALA DE MONITORAMENTO</v>
      </c>
      <c r="F1796" s="26" t="str">
        <f aca="false">VLOOKUP(B1796,[1]Planilha8!$X$4:$AD$6629,7,0)</f>
        <v>BOM</v>
      </c>
      <c r="G1796" s="27" t="n">
        <v>41199</v>
      </c>
      <c r="H1796" s="28" t="n">
        <v>2323.9</v>
      </c>
      <c r="I1796" s="29" t="s">
        <v>23</v>
      </c>
      <c r="J1796" s="70" t="s">
        <v>69</v>
      </c>
      <c r="K1796" s="71" t="n">
        <v>4063</v>
      </c>
      <c r="L1796" s="72" t="n">
        <v>2012000657</v>
      </c>
      <c r="M1796" s="73" t="n">
        <v>43465</v>
      </c>
      <c r="N1796" s="74" t="n">
        <v>2269.36117877502</v>
      </c>
      <c r="O1796" s="75" t="n">
        <v>0.5</v>
      </c>
      <c r="P1796" s="76" t="n">
        <v>0.0416666666666667</v>
      </c>
      <c r="Q1796" s="77" t="n">
        <v>0</v>
      </c>
      <c r="R1796" s="78" t="n">
        <v>2269.36117877502</v>
      </c>
      <c r="S1796" s="39" t="n">
        <v>54.5388212249827</v>
      </c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MG1796" s="0"/>
      <c r="AMH1796" s="0"/>
      <c r="AMI1796" s="0"/>
      <c r="AMJ1796" s="0"/>
    </row>
    <row r="1797" s="4" customFormat="true" ht="37.5" hidden="false" customHeight="true" outlineLevel="0" collapsed="false">
      <c r="A1797" s="23" t="s">
        <v>401</v>
      </c>
      <c r="B1797" s="23" t="n">
        <v>5375</v>
      </c>
      <c r="C1797" s="25" t="n">
        <f aca="false">VLOOKUP(B1797,[1]Planilha8!$X$4:$Y$6629,2,0)</f>
        <v>2038767</v>
      </c>
      <c r="D1797" s="26" t="s">
        <v>463</v>
      </c>
      <c r="E1797" s="26" t="str">
        <f aca="false">VLOOKUP(B1797,[1]Planilha8!$X$4:$Z$6629,3,0)</f>
        <v>GALPÃO ALMOXARIFADO</v>
      </c>
      <c r="F1797" s="26" t="str">
        <f aca="false">VLOOKUP(B1797,[1]Planilha8!$X$4:$AD$6629,7,0)</f>
        <v>SUCATA</v>
      </c>
      <c r="G1797" s="27" t="n">
        <v>41200</v>
      </c>
      <c r="H1797" s="28" t="n">
        <v>1364</v>
      </c>
      <c r="I1797" s="29" t="s">
        <v>23</v>
      </c>
      <c r="J1797" s="70" t="s">
        <v>462</v>
      </c>
      <c r="K1797" s="71" t="s">
        <v>467</v>
      </c>
      <c r="L1797" s="72" t="n">
        <v>2012002357</v>
      </c>
      <c r="M1797" s="73" t="n">
        <v>43465</v>
      </c>
      <c r="N1797" s="74" t="n">
        <v>687.430740740741</v>
      </c>
      <c r="O1797" s="75" t="n">
        <v>0.17</v>
      </c>
      <c r="P1797" s="76" t="n">
        <v>0.0141666666666667</v>
      </c>
      <c r="Q1797" s="77" t="n">
        <v>19.3233333333333</v>
      </c>
      <c r="R1797" s="78" t="n">
        <v>706.754074074074</v>
      </c>
      <c r="S1797" s="39" t="n">
        <v>657.245925925926</v>
      </c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MG1797" s="0"/>
      <c r="AMH1797" s="0"/>
      <c r="AMI1797" s="0"/>
      <c r="AMJ1797" s="0"/>
    </row>
    <row r="1798" s="4" customFormat="true" ht="37.5" hidden="false" customHeight="true" outlineLevel="0" collapsed="false">
      <c r="A1798" s="23" t="s">
        <v>401</v>
      </c>
      <c r="B1798" s="23" t="n">
        <v>5375</v>
      </c>
      <c r="C1798" s="25" t="n">
        <f aca="false">VLOOKUP(B1798,[1]Planilha8!$X$4:$Y$6629,2,0)</f>
        <v>2038767</v>
      </c>
      <c r="D1798" s="26" t="s">
        <v>463</v>
      </c>
      <c r="E1798" s="26" t="str">
        <f aca="false">VLOOKUP(B1798,[1]Planilha8!$X$4:$Z$6629,3,0)</f>
        <v>GALPÃO ALMOXARIFADO</v>
      </c>
      <c r="F1798" s="26" t="str">
        <f aca="false">VLOOKUP(B1798,[1]Planilha8!$X$4:$AD$6629,7,0)</f>
        <v>SUCATA</v>
      </c>
      <c r="G1798" s="27" t="n">
        <v>41200</v>
      </c>
      <c r="H1798" s="28" t="n">
        <v>1364</v>
      </c>
      <c r="I1798" s="29" t="s">
        <v>23</v>
      </c>
      <c r="J1798" s="70" t="s">
        <v>462</v>
      </c>
      <c r="K1798" s="71" t="s">
        <v>468</v>
      </c>
      <c r="L1798" s="72" t="n">
        <v>2012002357</v>
      </c>
      <c r="M1798" s="73" t="n">
        <v>43465</v>
      </c>
      <c r="N1798" s="74" t="n">
        <v>687.430740740741</v>
      </c>
      <c r="O1798" s="75" t="n">
        <v>0.17</v>
      </c>
      <c r="P1798" s="76" t="n">
        <v>0.0141666666666667</v>
      </c>
      <c r="Q1798" s="77" t="n">
        <v>19.3233333333333</v>
      </c>
      <c r="R1798" s="78" t="n">
        <v>706.754074074074</v>
      </c>
      <c r="S1798" s="39" t="n">
        <v>657.245925925926</v>
      </c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MG1798" s="0"/>
      <c r="AMH1798" s="0"/>
      <c r="AMI1798" s="0"/>
      <c r="AMJ1798" s="0"/>
    </row>
    <row r="1799" s="4" customFormat="true" ht="37.5" hidden="false" customHeight="true" outlineLevel="0" collapsed="false">
      <c r="A1799" s="23" t="s">
        <v>401</v>
      </c>
      <c r="B1799" s="23" t="n">
        <v>5753</v>
      </c>
      <c r="C1799" s="25" t="n">
        <f aca="false">VLOOKUP(B1799,[1]Planilha8!$X$4:$Y$6629,2,0)</f>
        <v>2039275</v>
      </c>
      <c r="D1799" s="26" t="s">
        <v>469</v>
      </c>
      <c r="E1799" s="26" t="str">
        <f aca="false">VLOOKUP(B1799,[1]Planilha8!$X$4:$Z$6629,3,0)</f>
        <v>LAVANDERIA</v>
      </c>
      <c r="F1799" s="26" t="str">
        <f aca="false">VLOOKUP(B1799,[1]Planilha8!$X$4:$AD$6629,7,0)</f>
        <v>BOM</v>
      </c>
      <c r="G1799" s="27" t="n">
        <v>41200</v>
      </c>
      <c r="H1799" s="28" t="n">
        <v>143</v>
      </c>
      <c r="I1799" s="29" t="s">
        <v>23</v>
      </c>
      <c r="J1799" s="70" t="s">
        <v>470</v>
      </c>
      <c r="K1799" s="71" t="n">
        <v>88860</v>
      </c>
      <c r="L1799" s="79" t="n">
        <v>2012003003</v>
      </c>
      <c r="M1799" s="73" t="n">
        <v>43465</v>
      </c>
      <c r="N1799" s="74" t="n">
        <v>133.943333333333</v>
      </c>
      <c r="O1799" s="75" t="n">
        <v>1</v>
      </c>
      <c r="P1799" s="76" t="n">
        <v>0.0833333333333333</v>
      </c>
      <c r="Q1799" s="77" t="n">
        <v>0</v>
      </c>
      <c r="R1799" s="78" t="n">
        <v>133.943333333333</v>
      </c>
      <c r="S1799" s="39" t="n">
        <v>9.0566666666667</v>
      </c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MG1799" s="0"/>
      <c r="AMH1799" s="0"/>
      <c r="AMI1799" s="0"/>
      <c r="AMJ1799" s="0"/>
    </row>
    <row r="1800" s="4" customFormat="true" ht="37.5" hidden="false" customHeight="true" outlineLevel="0" collapsed="false">
      <c r="A1800" s="23" t="s">
        <v>401</v>
      </c>
      <c r="B1800" s="23" t="n">
        <v>5754</v>
      </c>
      <c r="C1800" s="25" t="n">
        <f aca="false">VLOOKUP(B1800,[1]Planilha8!$X$4:$Y$6629,2,0)</f>
        <v>2039276</v>
      </c>
      <c r="D1800" s="26" t="s">
        <v>469</v>
      </c>
      <c r="E1800" s="26" t="str">
        <f aca="false">VLOOKUP(B1800,[1]Planilha8!$X$4:$Z$6629,3,0)</f>
        <v>LAVANDERIA</v>
      </c>
      <c r="F1800" s="26" t="str">
        <f aca="false">VLOOKUP(B1800,[1]Planilha8!$X$4:$AD$6629,7,0)</f>
        <v>BOM</v>
      </c>
      <c r="G1800" s="27" t="n">
        <v>41200</v>
      </c>
      <c r="H1800" s="28" t="n">
        <v>143</v>
      </c>
      <c r="I1800" s="29" t="s">
        <v>23</v>
      </c>
      <c r="J1800" s="70" t="s">
        <v>470</v>
      </c>
      <c r="K1800" s="71" t="n">
        <v>88860</v>
      </c>
      <c r="L1800" s="79" t="n">
        <v>2012003003</v>
      </c>
      <c r="M1800" s="73" t="n">
        <v>43465</v>
      </c>
      <c r="N1800" s="74" t="n">
        <v>133.943333333333</v>
      </c>
      <c r="O1800" s="75" t="n">
        <v>1</v>
      </c>
      <c r="P1800" s="76" t="n">
        <v>0.0833333333333333</v>
      </c>
      <c r="Q1800" s="77" t="n">
        <v>0</v>
      </c>
      <c r="R1800" s="78" t="n">
        <v>133.943333333333</v>
      </c>
      <c r="S1800" s="39" t="n">
        <v>9.0566666666667</v>
      </c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MG1800" s="0"/>
      <c r="AMH1800" s="0"/>
      <c r="AMI1800" s="0"/>
      <c r="AMJ1800" s="0"/>
    </row>
    <row r="1801" s="4" customFormat="true" ht="37.5" hidden="false" customHeight="true" outlineLevel="0" collapsed="false">
      <c r="A1801" s="23" t="s">
        <v>401</v>
      </c>
      <c r="B1801" s="23" t="n">
        <v>5755</v>
      </c>
      <c r="C1801" s="25" t="n">
        <f aca="false">VLOOKUP(B1801,[1]Planilha8!$X$4:$Y$6629,2,0)</f>
        <v>2039277</v>
      </c>
      <c r="D1801" s="26" t="s">
        <v>469</v>
      </c>
      <c r="E1801" s="26" t="str">
        <f aca="false">VLOOKUP(B1801,[1]Planilha8!$X$4:$Z$6629,3,0)</f>
        <v>LAVANDERIA</v>
      </c>
      <c r="F1801" s="26" t="str">
        <f aca="false">VLOOKUP(B1801,[1]Planilha8!$X$4:$AD$6629,7,0)</f>
        <v>BOM</v>
      </c>
      <c r="G1801" s="27" t="n">
        <v>41200</v>
      </c>
      <c r="H1801" s="28" t="n">
        <v>143</v>
      </c>
      <c r="I1801" s="29" t="s">
        <v>23</v>
      </c>
      <c r="J1801" s="70" t="s">
        <v>470</v>
      </c>
      <c r="K1801" s="71" t="n">
        <v>88860</v>
      </c>
      <c r="L1801" s="79" t="n">
        <v>2012003003</v>
      </c>
      <c r="M1801" s="73" t="n">
        <v>43465</v>
      </c>
      <c r="N1801" s="74" t="n">
        <v>133.943333333333</v>
      </c>
      <c r="O1801" s="75" t="n">
        <v>1</v>
      </c>
      <c r="P1801" s="76" t="n">
        <v>0.0833333333333333</v>
      </c>
      <c r="Q1801" s="77" t="n">
        <v>0</v>
      </c>
      <c r="R1801" s="78" t="n">
        <v>133.943333333333</v>
      </c>
      <c r="S1801" s="39" t="n">
        <v>9.0566666666667</v>
      </c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MG1801" s="0"/>
      <c r="AMH1801" s="0"/>
      <c r="AMI1801" s="0"/>
      <c r="AMJ1801" s="0"/>
    </row>
    <row r="1802" s="4" customFormat="true" ht="37.5" hidden="false" customHeight="true" outlineLevel="0" collapsed="false">
      <c r="A1802" s="23" t="s">
        <v>401</v>
      </c>
      <c r="B1802" s="23" t="n">
        <v>5756</v>
      </c>
      <c r="C1802" s="25" t="n">
        <f aca="false">VLOOKUP(B1802,[1]Planilha8!$X$4:$Y$6629,2,0)</f>
        <v>2039278</v>
      </c>
      <c r="D1802" s="26" t="s">
        <v>469</v>
      </c>
      <c r="E1802" s="26" t="str">
        <f aca="false">VLOOKUP(B1802,[1]Planilha8!$X$4:$Z$6629,3,0)</f>
        <v>LAVANDERIA</v>
      </c>
      <c r="F1802" s="26" t="str">
        <f aca="false">VLOOKUP(B1802,[1]Planilha8!$X$4:$AD$6629,7,0)</f>
        <v>BOM</v>
      </c>
      <c r="G1802" s="27" t="n">
        <v>41200</v>
      </c>
      <c r="H1802" s="28" t="n">
        <v>143</v>
      </c>
      <c r="I1802" s="29" t="s">
        <v>23</v>
      </c>
      <c r="J1802" s="70" t="s">
        <v>470</v>
      </c>
      <c r="K1802" s="71" t="n">
        <v>88860</v>
      </c>
      <c r="L1802" s="79" t="n">
        <v>2012003003</v>
      </c>
      <c r="M1802" s="73" t="n">
        <v>43465</v>
      </c>
      <c r="N1802" s="74" t="n">
        <v>133.943333333333</v>
      </c>
      <c r="O1802" s="75" t="n">
        <v>1</v>
      </c>
      <c r="P1802" s="76" t="n">
        <v>0.0833333333333333</v>
      </c>
      <c r="Q1802" s="77" t="n">
        <v>0</v>
      </c>
      <c r="R1802" s="78" t="n">
        <v>133.943333333333</v>
      </c>
      <c r="S1802" s="39" t="n">
        <v>9.0566666666667</v>
      </c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MG1802" s="0"/>
      <c r="AMH1802" s="0"/>
      <c r="AMI1802" s="0"/>
      <c r="AMJ1802" s="0"/>
    </row>
    <row r="1803" s="4" customFormat="true" ht="37.5" hidden="false" customHeight="true" outlineLevel="0" collapsed="false">
      <c r="A1803" s="23" t="s">
        <v>401</v>
      </c>
      <c r="B1803" s="23" t="n">
        <v>5761</v>
      </c>
      <c r="C1803" s="25" t="n">
        <f aca="false">VLOOKUP(B1803,[1]Planilha8!$X$4:$Y$6629,2,0)</f>
        <v>2039279</v>
      </c>
      <c r="D1803" s="26" t="s">
        <v>471</v>
      </c>
      <c r="E1803" s="26" t="str">
        <f aca="false">VLOOKUP(B1803,[1]Planilha8!$X$4:$Z$6629,3,0)</f>
        <v>AMBULATÓRIO</v>
      </c>
      <c r="F1803" s="26" t="str">
        <f aca="false">VLOOKUP(B1803,[1]Planilha8!$X$4:$AD$6629,7,0)</f>
        <v>BOM</v>
      </c>
      <c r="G1803" s="27" t="n">
        <v>41200</v>
      </c>
      <c r="H1803" s="28" t="n">
        <v>33.69</v>
      </c>
      <c r="I1803" s="29" t="s">
        <v>23</v>
      </c>
      <c r="J1803" s="70" t="s">
        <v>406</v>
      </c>
      <c r="K1803" s="71" t="n">
        <v>2459</v>
      </c>
      <c r="L1803" s="79" t="n">
        <v>2012001670</v>
      </c>
      <c r="M1803" s="73" t="n">
        <v>43465</v>
      </c>
      <c r="N1803" s="74" t="n">
        <v>32.96005</v>
      </c>
      <c r="O1803" s="75" t="n">
        <v>0.5</v>
      </c>
      <c r="P1803" s="76" t="n">
        <v>0.0416666666666667</v>
      </c>
      <c r="Q1803" s="77" t="n">
        <v>0</v>
      </c>
      <c r="R1803" s="78" t="n">
        <v>32.96005</v>
      </c>
      <c r="S1803" s="39" t="n">
        <v>0.729950000000017</v>
      </c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MG1803" s="0"/>
      <c r="AMH1803" s="0"/>
      <c r="AMI1803" s="0"/>
      <c r="AMJ1803" s="0"/>
    </row>
    <row r="1804" s="4" customFormat="true" ht="37.5" hidden="false" customHeight="true" outlineLevel="0" collapsed="false">
      <c r="A1804" s="23" t="s">
        <v>401</v>
      </c>
      <c r="B1804" s="23" t="n">
        <v>5762</v>
      </c>
      <c r="C1804" s="25" t="n">
        <f aca="false">VLOOKUP(B1804,[1]Planilha8!$X$4:$Y$6629,2,0)</f>
        <v>2039280</v>
      </c>
      <c r="D1804" s="26" t="s">
        <v>471</v>
      </c>
      <c r="E1804" s="26" t="str">
        <f aca="false">VLOOKUP(B1804,[1]Planilha8!$X$4:$Z$6629,3,0)</f>
        <v>UNIDADE DE TERAPIA INTENSIVA</v>
      </c>
      <c r="F1804" s="26" t="str">
        <f aca="false">VLOOKUP(B1804,[1]Planilha8!$X$4:$AD$6629,7,0)</f>
        <v>BOM</v>
      </c>
      <c r="G1804" s="27" t="n">
        <v>41200</v>
      </c>
      <c r="H1804" s="28" t="n">
        <v>33.69</v>
      </c>
      <c r="I1804" s="29" t="s">
        <v>23</v>
      </c>
      <c r="J1804" s="70" t="s">
        <v>406</v>
      </c>
      <c r="K1804" s="71" t="n">
        <v>2459</v>
      </c>
      <c r="L1804" s="79" t="n">
        <v>2012001670</v>
      </c>
      <c r="M1804" s="73" t="n">
        <v>43465</v>
      </c>
      <c r="N1804" s="74" t="n">
        <v>32.96005</v>
      </c>
      <c r="O1804" s="75" t="n">
        <v>0.5</v>
      </c>
      <c r="P1804" s="76" t="n">
        <v>0.0416666666666667</v>
      </c>
      <c r="Q1804" s="77" t="n">
        <v>0</v>
      </c>
      <c r="R1804" s="78" t="n">
        <v>32.96005</v>
      </c>
      <c r="S1804" s="39" t="n">
        <v>0.729950000000017</v>
      </c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MG1804" s="0"/>
      <c r="AMH1804" s="0"/>
      <c r="AMI1804" s="0"/>
      <c r="AMJ1804" s="0"/>
    </row>
    <row r="1805" s="4" customFormat="true" ht="37.5" hidden="false" customHeight="true" outlineLevel="0" collapsed="false">
      <c r="A1805" s="23" t="s">
        <v>401</v>
      </c>
      <c r="B1805" s="23" t="n">
        <v>5763</v>
      </c>
      <c r="C1805" s="25" t="n">
        <f aca="false">VLOOKUP(B1805,[1]Planilha8!$X$4:$Y$6629,2,0)</f>
        <v>2039281</v>
      </c>
      <c r="D1805" s="26" t="s">
        <v>471</v>
      </c>
      <c r="E1805" s="26" t="str">
        <f aca="false">VLOOKUP(B1805,[1]Planilha8!$X$4:$Z$6629,3,0)</f>
        <v>HEMODIALISE / DIÁLISE</v>
      </c>
      <c r="F1805" s="26" t="str">
        <f aca="false">VLOOKUP(B1805,[1]Planilha8!$X$4:$AD$6629,7,0)</f>
        <v>BOM</v>
      </c>
      <c r="G1805" s="27" t="n">
        <v>41200</v>
      </c>
      <c r="H1805" s="28" t="n">
        <v>33.69</v>
      </c>
      <c r="I1805" s="29" t="s">
        <v>23</v>
      </c>
      <c r="J1805" s="70" t="s">
        <v>406</v>
      </c>
      <c r="K1805" s="71" t="n">
        <v>2459</v>
      </c>
      <c r="L1805" s="79" t="n">
        <v>2012001670</v>
      </c>
      <c r="M1805" s="73" t="n">
        <v>43465</v>
      </c>
      <c r="N1805" s="74" t="n">
        <v>32.96005</v>
      </c>
      <c r="O1805" s="75" t="n">
        <v>0.5</v>
      </c>
      <c r="P1805" s="76" t="n">
        <v>0.0416666666666667</v>
      </c>
      <c r="Q1805" s="77" t="n">
        <v>0</v>
      </c>
      <c r="R1805" s="78" t="n">
        <v>32.96005</v>
      </c>
      <c r="S1805" s="39" t="n">
        <v>0.729950000000017</v>
      </c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MG1805" s="0"/>
      <c r="AMH1805" s="0"/>
      <c r="AMI1805" s="0"/>
      <c r="AMJ1805" s="0"/>
    </row>
    <row r="1806" s="4" customFormat="true" ht="37.5" hidden="false" customHeight="true" outlineLevel="0" collapsed="false">
      <c r="A1806" s="23" t="s">
        <v>401</v>
      </c>
      <c r="B1806" s="23" t="n">
        <v>5764</v>
      </c>
      <c r="C1806" s="25" t="n">
        <f aca="false">VLOOKUP(B1806,[1]Planilha8!$X$4:$Y$6629,2,0)</f>
        <v>2039282</v>
      </c>
      <c r="D1806" s="26" t="s">
        <v>471</v>
      </c>
      <c r="E1806" s="26" t="str">
        <f aca="false">VLOOKUP(B1806,[1]Planilha8!$X$4:$Z$6629,3,0)</f>
        <v>HEMODIALISE / DIÁLISE</v>
      </c>
      <c r="F1806" s="26" t="str">
        <f aca="false">VLOOKUP(B1806,[1]Planilha8!$X$4:$AD$6629,7,0)</f>
        <v>BOM</v>
      </c>
      <c r="G1806" s="27" t="n">
        <v>41200</v>
      </c>
      <c r="H1806" s="28" t="n">
        <v>33.69</v>
      </c>
      <c r="I1806" s="29" t="s">
        <v>23</v>
      </c>
      <c r="J1806" s="70" t="s">
        <v>406</v>
      </c>
      <c r="K1806" s="71" t="n">
        <v>2459</v>
      </c>
      <c r="L1806" s="79" t="n">
        <v>2012001670</v>
      </c>
      <c r="M1806" s="73" t="n">
        <v>43465</v>
      </c>
      <c r="N1806" s="74" t="n">
        <v>32.96005</v>
      </c>
      <c r="O1806" s="75" t="n">
        <v>0.5</v>
      </c>
      <c r="P1806" s="76" t="n">
        <v>0.0416666666666667</v>
      </c>
      <c r="Q1806" s="77" t="n">
        <v>0</v>
      </c>
      <c r="R1806" s="78" t="n">
        <v>32.96005</v>
      </c>
      <c r="S1806" s="39" t="n">
        <v>0.729950000000017</v>
      </c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MG1806" s="0"/>
      <c r="AMH1806" s="0"/>
      <c r="AMI1806" s="0"/>
      <c r="AMJ1806" s="0"/>
    </row>
    <row r="1807" s="4" customFormat="true" ht="37.5" hidden="false" customHeight="true" outlineLevel="0" collapsed="false">
      <c r="A1807" s="23" t="s">
        <v>401</v>
      </c>
      <c r="B1807" s="23" t="n">
        <v>5765</v>
      </c>
      <c r="C1807" s="25" t="n">
        <f aca="false">VLOOKUP(B1807,[1]Planilha8!$X$4:$Y$6629,2,0)</f>
        <v>2039283</v>
      </c>
      <c r="D1807" s="26" t="s">
        <v>471</v>
      </c>
      <c r="E1807" s="26" t="str">
        <f aca="false">VLOOKUP(B1807,[1]Planilha8!$X$4:$Z$6629,3,0)</f>
        <v>APOIO AO DIAGNÓSTICO</v>
      </c>
      <c r="F1807" s="26" t="str">
        <f aca="false">VLOOKUP(B1807,[1]Planilha8!$X$4:$AD$6629,7,0)</f>
        <v>BOM</v>
      </c>
      <c r="G1807" s="27" t="n">
        <v>41200</v>
      </c>
      <c r="H1807" s="28" t="n">
        <v>33.69</v>
      </c>
      <c r="I1807" s="29" t="s">
        <v>23</v>
      </c>
      <c r="J1807" s="70" t="s">
        <v>406</v>
      </c>
      <c r="K1807" s="71" t="n">
        <v>2459</v>
      </c>
      <c r="L1807" s="79" t="n">
        <v>2012001670</v>
      </c>
      <c r="M1807" s="73" t="n">
        <v>43465</v>
      </c>
      <c r="N1807" s="74" t="n">
        <v>32.96005</v>
      </c>
      <c r="O1807" s="75" t="n">
        <v>0.5</v>
      </c>
      <c r="P1807" s="76" t="n">
        <v>0.0416666666666667</v>
      </c>
      <c r="Q1807" s="77" t="n">
        <v>0</v>
      </c>
      <c r="R1807" s="78" t="n">
        <v>32.96005</v>
      </c>
      <c r="S1807" s="39" t="n">
        <v>0.729950000000017</v>
      </c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MG1807" s="0"/>
      <c r="AMH1807" s="0"/>
      <c r="AMI1807" s="0"/>
      <c r="AMJ1807" s="0"/>
    </row>
    <row r="1808" s="4" customFormat="true" ht="37.5" hidden="false" customHeight="true" outlineLevel="0" collapsed="false">
      <c r="A1808" s="23" t="s">
        <v>401</v>
      </c>
      <c r="B1808" s="23" t="n">
        <v>5766</v>
      </c>
      <c r="C1808" s="25" t="n">
        <f aca="false">VLOOKUP(B1808,[1]Planilha8!$X$4:$Y$6629,2,0)</f>
        <v>2039284</v>
      </c>
      <c r="D1808" s="26" t="s">
        <v>471</v>
      </c>
      <c r="E1808" s="26" t="str">
        <f aca="false">VLOOKUP(B1808,[1]Planilha8!$X$4:$Z$6629,3,0)</f>
        <v>CLÍNICA MÉDICA</v>
      </c>
      <c r="F1808" s="26" t="str">
        <f aca="false">VLOOKUP(B1808,[1]Planilha8!$X$4:$AD$6629,7,0)</f>
        <v>BOM</v>
      </c>
      <c r="G1808" s="27" t="n">
        <v>41200</v>
      </c>
      <c r="H1808" s="28" t="n">
        <v>33.69</v>
      </c>
      <c r="I1808" s="29" t="s">
        <v>23</v>
      </c>
      <c r="J1808" s="70" t="s">
        <v>406</v>
      </c>
      <c r="K1808" s="71" t="n">
        <v>2459</v>
      </c>
      <c r="L1808" s="79" t="n">
        <v>2012001670</v>
      </c>
      <c r="M1808" s="73" t="n">
        <v>43465</v>
      </c>
      <c r="N1808" s="74" t="n">
        <v>32.96005</v>
      </c>
      <c r="O1808" s="75" t="n">
        <v>0.5</v>
      </c>
      <c r="P1808" s="76" t="n">
        <v>0.0416666666666667</v>
      </c>
      <c r="Q1808" s="77" t="n">
        <v>0</v>
      </c>
      <c r="R1808" s="78" t="n">
        <v>32.96005</v>
      </c>
      <c r="S1808" s="39" t="n">
        <v>0.729950000000017</v>
      </c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MG1808" s="0"/>
      <c r="AMH1808" s="0"/>
      <c r="AMI1808" s="0"/>
      <c r="AMJ1808" s="0"/>
    </row>
    <row r="1809" s="4" customFormat="true" ht="37.5" hidden="false" customHeight="true" outlineLevel="0" collapsed="false">
      <c r="A1809" s="23" t="s">
        <v>401</v>
      </c>
      <c r="B1809" s="23" t="n">
        <v>5767</v>
      </c>
      <c r="C1809" s="25" t="n">
        <f aca="false">VLOOKUP(B1809,[1]Planilha8!$X$4:$Y$6629,2,0)</f>
        <v>2039285</v>
      </c>
      <c r="D1809" s="26" t="s">
        <v>471</v>
      </c>
      <c r="E1809" s="26" t="str">
        <f aca="false">VLOOKUP(B1809,[1]Planilha8!$X$4:$Z$6629,3,0)</f>
        <v>CLÍNICA MÉDICA</v>
      </c>
      <c r="F1809" s="26" t="str">
        <f aca="false">VLOOKUP(B1809,[1]Planilha8!$X$4:$AD$6629,7,0)</f>
        <v>BOM</v>
      </c>
      <c r="G1809" s="27" t="n">
        <v>41200</v>
      </c>
      <c r="H1809" s="28" t="n">
        <v>33.69</v>
      </c>
      <c r="I1809" s="29" t="s">
        <v>23</v>
      </c>
      <c r="J1809" s="70" t="s">
        <v>406</v>
      </c>
      <c r="K1809" s="71" t="n">
        <v>2459</v>
      </c>
      <c r="L1809" s="79" t="n">
        <v>2012001670</v>
      </c>
      <c r="M1809" s="73" t="n">
        <v>43465</v>
      </c>
      <c r="N1809" s="74" t="n">
        <v>32.96005</v>
      </c>
      <c r="O1809" s="75" t="n">
        <v>0.5</v>
      </c>
      <c r="P1809" s="76" t="n">
        <v>0.0416666666666667</v>
      </c>
      <c r="Q1809" s="77" t="n">
        <v>0</v>
      </c>
      <c r="R1809" s="78" t="n">
        <v>32.96005</v>
      </c>
      <c r="S1809" s="39" t="n">
        <v>0.729950000000017</v>
      </c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MG1809" s="0"/>
      <c r="AMH1809" s="0"/>
      <c r="AMI1809" s="0"/>
      <c r="AMJ1809" s="0"/>
    </row>
    <row r="1810" s="4" customFormat="true" ht="37.5" hidden="false" customHeight="true" outlineLevel="0" collapsed="false">
      <c r="A1810" s="23" t="s">
        <v>401</v>
      </c>
      <c r="B1810" s="23" t="n">
        <v>5768</v>
      </c>
      <c r="C1810" s="25" t="n">
        <f aca="false">VLOOKUP(B1810,[1]Planilha8!$X$4:$Y$6629,2,0)</f>
        <v>2039286</v>
      </c>
      <c r="D1810" s="26" t="s">
        <v>471</v>
      </c>
      <c r="E1810" s="26" t="str">
        <f aca="false">VLOOKUP(B1810,[1]Planilha8!$X$4:$Z$6629,3,0)</f>
        <v>CLINICA CIRÚRGICA</v>
      </c>
      <c r="F1810" s="26" t="str">
        <f aca="false">VLOOKUP(B1810,[1]Planilha8!$X$4:$AD$6629,7,0)</f>
        <v>BOM</v>
      </c>
      <c r="G1810" s="27" t="n">
        <v>41200</v>
      </c>
      <c r="H1810" s="28" t="n">
        <v>33.69</v>
      </c>
      <c r="I1810" s="29" t="s">
        <v>23</v>
      </c>
      <c r="J1810" s="70" t="s">
        <v>406</v>
      </c>
      <c r="K1810" s="71" t="n">
        <v>2459</v>
      </c>
      <c r="L1810" s="79" t="n">
        <v>2012001670</v>
      </c>
      <c r="M1810" s="73" t="n">
        <v>43465</v>
      </c>
      <c r="N1810" s="74" t="n">
        <v>32.96005</v>
      </c>
      <c r="O1810" s="75" t="n">
        <v>0.5</v>
      </c>
      <c r="P1810" s="76" t="n">
        <v>0.0416666666666667</v>
      </c>
      <c r="Q1810" s="77" t="n">
        <v>0</v>
      </c>
      <c r="R1810" s="78" t="n">
        <v>32.96005</v>
      </c>
      <c r="S1810" s="39" t="n">
        <v>0.729950000000017</v>
      </c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MG1810" s="0"/>
      <c r="AMH1810" s="0"/>
      <c r="AMI1810" s="0"/>
      <c r="AMJ1810" s="0"/>
    </row>
    <row r="1811" s="4" customFormat="true" ht="37.5" hidden="false" customHeight="true" outlineLevel="0" collapsed="false">
      <c r="A1811" s="23" t="s">
        <v>401</v>
      </c>
      <c r="B1811" s="23" t="n">
        <v>5769</v>
      </c>
      <c r="C1811" s="25" t="n">
        <f aca="false">VLOOKUP(B1811,[1]Planilha8!$X$4:$Y$6629,2,0)</f>
        <v>2039287</v>
      </c>
      <c r="D1811" s="26" t="s">
        <v>471</v>
      </c>
      <c r="E1811" s="26" t="str">
        <f aca="false">VLOOKUP(B1811,[1]Planilha8!$X$4:$Z$6629,3,0)</f>
        <v>UNIDADE DE TERAPIA INTENSIVA</v>
      </c>
      <c r="F1811" s="26" t="str">
        <f aca="false">VLOOKUP(B1811,[1]Planilha8!$X$4:$AD$6629,7,0)</f>
        <v>BOM</v>
      </c>
      <c r="G1811" s="27" t="n">
        <v>41200</v>
      </c>
      <c r="H1811" s="28" t="n">
        <v>33.69</v>
      </c>
      <c r="I1811" s="29" t="s">
        <v>23</v>
      </c>
      <c r="J1811" s="70" t="s">
        <v>406</v>
      </c>
      <c r="K1811" s="71" t="n">
        <v>2459</v>
      </c>
      <c r="L1811" s="79" t="n">
        <v>2012001670</v>
      </c>
      <c r="M1811" s="73" t="n">
        <v>43465</v>
      </c>
      <c r="N1811" s="74" t="n">
        <v>32.96005</v>
      </c>
      <c r="O1811" s="75" t="n">
        <v>0.5</v>
      </c>
      <c r="P1811" s="76" t="n">
        <v>0.0416666666666667</v>
      </c>
      <c r="Q1811" s="77" t="n">
        <v>0</v>
      </c>
      <c r="R1811" s="78" t="n">
        <v>32.96005</v>
      </c>
      <c r="S1811" s="39" t="n">
        <v>0.729950000000017</v>
      </c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MG1811" s="0"/>
      <c r="AMH1811" s="0"/>
      <c r="AMI1811" s="0"/>
      <c r="AMJ1811" s="0"/>
    </row>
    <row r="1812" s="4" customFormat="true" ht="37.5" hidden="false" customHeight="true" outlineLevel="0" collapsed="false">
      <c r="A1812" s="23" t="s">
        <v>401</v>
      </c>
      <c r="B1812" s="23" t="n">
        <v>5770</v>
      </c>
      <c r="C1812" s="25" t="n">
        <f aca="false">VLOOKUP(B1812,[1]Planilha8!$X$4:$Y$6629,2,0)</f>
        <v>2039288</v>
      </c>
      <c r="D1812" s="26" t="s">
        <v>471</v>
      </c>
      <c r="E1812" s="26" t="str">
        <f aca="false">VLOOKUP(B1812,[1]Planilha8!$X$4:$Z$6629,3,0)</f>
        <v>CLÍNICA MÉDICA</v>
      </c>
      <c r="F1812" s="26" t="str">
        <f aca="false">VLOOKUP(B1812,[1]Planilha8!$X$4:$AD$6629,7,0)</f>
        <v>BOM</v>
      </c>
      <c r="G1812" s="27" t="n">
        <v>41200</v>
      </c>
      <c r="H1812" s="28" t="n">
        <v>33.69</v>
      </c>
      <c r="I1812" s="29" t="s">
        <v>23</v>
      </c>
      <c r="J1812" s="70" t="s">
        <v>406</v>
      </c>
      <c r="K1812" s="71" t="n">
        <v>2459</v>
      </c>
      <c r="L1812" s="79" t="n">
        <v>2012001670</v>
      </c>
      <c r="M1812" s="73" t="n">
        <v>43465</v>
      </c>
      <c r="N1812" s="74" t="n">
        <v>32.96005</v>
      </c>
      <c r="O1812" s="75" t="n">
        <v>0.5</v>
      </c>
      <c r="P1812" s="76" t="n">
        <v>0.0416666666666667</v>
      </c>
      <c r="Q1812" s="77" t="n">
        <v>0</v>
      </c>
      <c r="R1812" s="78" t="n">
        <v>32.96005</v>
      </c>
      <c r="S1812" s="39" t="n">
        <v>0.729950000000017</v>
      </c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MG1812" s="0"/>
      <c r="AMH1812" s="0"/>
      <c r="AMI1812" s="0"/>
      <c r="AMJ1812" s="0"/>
    </row>
    <row r="1813" s="4" customFormat="true" ht="37.5" hidden="false" customHeight="true" outlineLevel="0" collapsed="false">
      <c r="A1813" s="23" t="s">
        <v>401</v>
      </c>
      <c r="B1813" s="23" t="n">
        <v>5771</v>
      </c>
      <c r="C1813" s="25" t="n">
        <f aca="false">VLOOKUP(B1813,[1]Planilha8!$X$4:$Y$6629,2,0)</f>
        <v>2039289</v>
      </c>
      <c r="D1813" s="26" t="s">
        <v>471</v>
      </c>
      <c r="E1813" s="26" t="str">
        <f aca="false">VLOOKUP(B1813,[1]Planilha8!$X$4:$Z$6629,3,0)</f>
        <v>CLÍNICA MÉDICA</v>
      </c>
      <c r="F1813" s="26" t="str">
        <f aca="false">VLOOKUP(B1813,[1]Planilha8!$X$4:$AD$6629,7,0)</f>
        <v>BOM</v>
      </c>
      <c r="G1813" s="27" t="n">
        <v>41200</v>
      </c>
      <c r="H1813" s="28" t="n">
        <v>33.69</v>
      </c>
      <c r="I1813" s="29" t="s">
        <v>23</v>
      </c>
      <c r="J1813" s="70" t="s">
        <v>406</v>
      </c>
      <c r="K1813" s="71" t="n">
        <v>2459</v>
      </c>
      <c r="L1813" s="79" t="n">
        <v>2012001670</v>
      </c>
      <c r="M1813" s="73" t="n">
        <v>43465</v>
      </c>
      <c r="N1813" s="74" t="n">
        <v>32.96005</v>
      </c>
      <c r="O1813" s="75" t="n">
        <v>0.5</v>
      </c>
      <c r="P1813" s="76" t="n">
        <v>0.0416666666666667</v>
      </c>
      <c r="Q1813" s="77" t="n">
        <v>0</v>
      </c>
      <c r="R1813" s="78" t="n">
        <v>32.96005</v>
      </c>
      <c r="S1813" s="39" t="n">
        <v>0.729950000000017</v>
      </c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MG1813" s="0"/>
      <c r="AMH1813" s="0"/>
      <c r="AMI1813" s="0"/>
      <c r="AMJ1813" s="0"/>
    </row>
    <row r="1814" s="4" customFormat="true" ht="37.5" hidden="false" customHeight="true" outlineLevel="0" collapsed="false">
      <c r="A1814" s="23" t="s">
        <v>401</v>
      </c>
      <c r="B1814" s="23" t="n">
        <v>5772</v>
      </c>
      <c r="C1814" s="25" t="n">
        <f aca="false">VLOOKUP(B1814,[1]Planilha8!$X$4:$Y$6629,2,0)</f>
        <v>2039290</v>
      </c>
      <c r="D1814" s="26" t="s">
        <v>471</v>
      </c>
      <c r="E1814" s="26" t="str">
        <f aca="false">VLOOKUP(B1814,[1]Planilha8!$X$4:$Z$6629,3,0)</f>
        <v>AMBULATÓRIO</v>
      </c>
      <c r="F1814" s="26" t="str">
        <f aca="false">VLOOKUP(B1814,[1]Planilha8!$X$4:$AD$6629,7,0)</f>
        <v>BOM</v>
      </c>
      <c r="G1814" s="27" t="n">
        <v>41200</v>
      </c>
      <c r="H1814" s="28" t="n">
        <v>33.69</v>
      </c>
      <c r="I1814" s="29" t="s">
        <v>23</v>
      </c>
      <c r="J1814" s="70" t="s">
        <v>406</v>
      </c>
      <c r="K1814" s="71" t="n">
        <v>2459</v>
      </c>
      <c r="L1814" s="79" t="n">
        <v>2012001670</v>
      </c>
      <c r="M1814" s="73" t="n">
        <v>43465</v>
      </c>
      <c r="N1814" s="74" t="n">
        <v>32.96005</v>
      </c>
      <c r="O1814" s="75" t="n">
        <v>0.5</v>
      </c>
      <c r="P1814" s="76" t="n">
        <v>0.0416666666666667</v>
      </c>
      <c r="Q1814" s="77" t="n">
        <v>0</v>
      </c>
      <c r="R1814" s="78" t="n">
        <v>32.96005</v>
      </c>
      <c r="S1814" s="39" t="n">
        <v>0.729950000000017</v>
      </c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MG1814" s="0"/>
      <c r="AMH1814" s="0"/>
      <c r="AMI1814" s="0"/>
      <c r="AMJ1814" s="0"/>
    </row>
    <row r="1815" s="4" customFormat="true" ht="37.5" hidden="false" customHeight="true" outlineLevel="0" collapsed="false">
      <c r="A1815" s="23" t="s">
        <v>401</v>
      </c>
      <c r="B1815" s="23" t="n">
        <v>5773</v>
      </c>
      <c r="C1815" s="25" t="n">
        <f aca="false">VLOOKUP(B1815,[1]Planilha8!$X$4:$Y$6629,2,0)</f>
        <v>2039291</v>
      </c>
      <c r="D1815" s="26" t="s">
        <v>471</v>
      </c>
      <c r="E1815" s="26" t="str">
        <f aca="false">VLOOKUP(B1815,[1]Planilha8!$X$4:$Z$6629,3,0)</f>
        <v>APOIO AO DIAGNÓSTICO</v>
      </c>
      <c r="F1815" s="26" t="str">
        <f aca="false">VLOOKUP(B1815,[1]Planilha8!$X$4:$AD$6629,7,0)</f>
        <v>BOM</v>
      </c>
      <c r="G1815" s="27" t="n">
        <v>41200</v>
      </c>
      <c r="H1815" s="28" t="n">
        <v>33.69</v>
      </c>
      <c r="I1815" s="29" t="s">
        <v>23</v>
      </c>
      <c r="J1815" s="70" t="s">
        <v>406</v>
      </c>
      <c r="K1815" s="71" t="n">
        <v>2459</v>
      </c>
      <c r="L1815" s="79" t="n">
        <v>2012001670</v>
      </c>
      <c r="M1815" s="73" t="n">
        <v>43465</v>
      </c>
      <c r="N1815" s="74" t="n">
        <v>32.96005</v>
      </c>
      <c r="O1815" s="75" t="n">
        <v>0.5</v>
      </c>
      <c r="P1815" s="76" t="n">
        <v>0.0416666666666667</v>
      </c>
      <c r="Q1815" s="77" t="n">
        <v>0</v>
      </c>
      <c r="R1815" s="78" t="n">
        <v>32.96005</v>
      </c>
      <c r="S1815" s="39" t="n">
        <v>0.729950000000017</v>
      </c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MG1815" s="0"/>
      <c r="AMH1815" s="0"/>
      <c r="AMI1815" s="0"/>
      <c r="AMJ1815" s="0"/>
    </row>
    <row r="1816" s="4" customFormat="true" ht="37.5" hidden="false" customHeight="true" outlineLevel="0" collapsed="false">
      <c r="A1816" s="23" t="s">
        <v>401</v>
      </c>
      <c r="B1816" s="23" t="n">
        <v>5774</v>
      </c>
      <c r="C1816" s="25" t="n">
        <f aca="false">VLOOKUP(B1816,[1]Planilha8!$X$4:$Y$6629,2,0)</f>
        <v>2039292</v>
      </c>
      <c r="D1816" s="26" t="s">
        <v>471</v>
      </c>
      <c r="E1816" s="26" t="str">
        <f aca="false">VLOOKUP(B1816,[1]Planilha8!$X$4:$Z$6629,3,0)</f>
        <v>UNIDADE DE TERAPIA INTENSIVA</v>
      </c>
      <c r="F1816" s="26" t="str">
        <f aca="false">VLOOKUP(B1816,[1]Planilha8!$X$4:$AD$6629,7,0)</f>
        <v>BOM</v>
      </c>
      <c r="G1816" s="27" t="n">
        <v>41200</v>
      </c>
      <c r="H1816" s="28" t="n">
        <v>33.69</v>
      </c>
      <c r="I1816" s="29" t="s">
        <v>23</v>
      </c>
      <c r="J1816" s="70" t="s">
        <v>406</v>
      </c>
      <c r="K1816" s="71" t="n">
        <v>2459</v>
      </c>
      <c r="L1816" s="79" t="n">
        <v>2012001670</v>
      </c>
      <c r="M1816" s="73" t="n">
        <v>43465</v>
      </c>
      <c r="N1816" s="74" t="n">
        <v>32.96005</v>
      </c>
      <c r="O1816" s="75" t="n">
        <v>0.5</v>
      </c>
      <c r="P1816" s="76" t="n">
        <v>0.0416666666666667</v>
      </c>
      <c r="Q1816" s="77" t="n">
        <v>0</v>
      </c>
      <c r="R1816" s="78" t="n">
        <v>32.96005</v>
      </c>
      <c r="S1816" s="39" t="n">
        <v>0.729950000000017</v>
      </c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MG1816" s="0"/>
      <c r="AMH1816" s="0"/>
      <c r="AMI1816" s="0"/>
      <c r="AMJ1816" s="0"/>
    </row>
    <row r="1817" s="4" customFormat="true" ht="37.5" hidden="false" customHeight="true" outlineLevel="0" collapsed="false">
      <c r="A1817" s="23" t="s">
        <v>401</v>
      </c>
      <c r="B1817" s="23" t="n">
        <v>5775</v>
      </c>
      <c r="C1817" s="25" t="n">
        <f aca="false">VLOOKUP(B1817,[1]Planilha8!$X$4:$Y$6629,2,0)</f>
        <v>2039293</v>
      </c>
      <c r="D1817" s="26" t="s">
        <v>471</v>
      </c>
      <c r="E1817" s="26" t="str">
        <f aca="false">VLOOKUP(B1817,[1]Planilha8!$X$4:$Z$6629,3,0)</f>
        <v>CLINICA CIRÚRGICA</v>
      </c>
      <c r="F1817" s="26" t="str">
        <f aca="false">VLOOKUP(B1817,[1]Planilha8!$X$4:$AD$6629,7,0)</f>
        <v>BOM</v>
      </c>
      <c r="G1817" s="27" t="n">
        <v>41200</v>
      </c>
      <c r="H1817" s="28" t="n">
        <v>33.69</v>
      </c>
      <c r="I1817" s="29" t="s">
        <v>23</v>
      </c>
      <c r="J1817" s="70" t="s">
        <v>406</v>
      </c>
      <c r="K1817" s="71" t="n">
        <v>2459</v>
      </c>
      <c r="L1817" s="79" t="n">
        <v>2012001670</v>
      </c>
      <c r="M1817" s="73" t="n">
        <v>43465</v>
      </c>
      <c r="N1817" s="74" t="n">
        <v>32.96005</v>
      </c>
      <c r="O1817" s="75" t="n">
        <v>0.5</v>
      </c>
      <c r="P1817" s="76" t="n">
        <v>0.0416666666666667</v>
      </c>
      <c r="Q1817" s="77" t="n">
        <v>0</v>
      </c>
      <c r="R1817" s="78" t="n">
        <v>32.96005</v>
      </c>
      <c r="S1817" s="39" t="n">
        <v>0.729950000000017</v>
      </c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MG1817" s="0"/>
      <c r="AMH1817" s="0"/>
      <c r="AMI1817" s="0"/>
      <c r="AMJ1817" s="0"/>
    </row>
    <row r="1818" s="4" customFormat="true" ht="37.5" hidden="false" customHeight="true" outlineLevel="0" collapsed="false">
      <c r="A1818" s="23" t="s">
        <v>401</v>
      </c>
      <c r="B1818" s="23" t="n">
        <v>5776</v>
      </c>
      <c r="C1818" s="25" t="n">
        <f aca="false">VLOOKUP(B1818,[1]Planilha8!$X$4:$Y$6629,2,0)</f>
        <v>2039294</v>
      </c>
      <c r="D1818" s="26" t="s">
        <v>471</v>
      </c>
      <c r="E1818" s="26" t="str">
        <f aca="false">VLOOKUP(B1818,[1]Planilha8!$X$4:$Z$6629,3,0)</f>
        <v>CLINICA CIRÚRGICA</v>
      </c>
      <c r="F1818" s="26" t="str">
        <f aca="false">VLOOKUP(B1818,[1]Planilha8!$X$4:$AD$6629,7,0)</f>
        <v>BOM</v>
      </c>
      <c r="G1818" s="27" t="n">
        <v>41200</v>
      </c>
      <c r="H1818" s="28" t="n">
        <v>33.69</v>
      </c>
      <c r="I1818" s="29" t="s">
        <v>23</v>
      </c>
      <c r="J1818" s="70" t="s">
        <v>406</v>
      </c>
      <c r="K1818" s="71" t="n">
        <v>2459</v>
      </c>
      <c r="L1818" s="79" t="n">
        <v>2012001670</v>
      </c>
      <c r="M1818" s="73" t="n">
        <v>43465</v>
      </c>
      <c r="N1818" s="74" t="n">
        <v>32.96005</v>
      </c>
      <c r="O1818" s="75" t="n">
        <v>0.5</v>
      </c>
      <c r="P1818" s="76" t="n">
        <v>0.0416666666666667</v>
      </c>
      <c r="Q1818" s="77" t="n">
        <v>0</v>
      </c>
      <c r="R1818" s="78" t="n">
        <v>32.96005</v>
      </c>
      <c r="S1818" s="39" t="n">
        <v>0.729950000000017</v>
      </c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MG1818" s="0"/>
      <c r="AMH1818" s="0"/>
      <c r="AMI1818" s="0"/>
      <c r="AMJ1818" s="0"/>
    </row>
    <row r="1819" s="4" customFormat="true" ht="37.5" hidden="false" customHeight="true" outlineLevel="0" collapsed="false">
      <c r="A1819" s="23" t="s">
        <v>401</v>
      </c>
      <c r="B1819" s="23" t="n">
        <v>5777</v>
      </c>
      <c r="C1819" s="25" t="n">
        <f aca="false">VLOOKUP(B1819,[1]Planilha8!$X$4:$Y$6629,2,0)</f>
        <v>2039295</v>
      </c>
      <c r="D1819" s="26" t="s">
        <v>471</v>
      </c>
      <c r="E1819" s="26" t="str">
        <f aca="false">VLOOKUP(B1819,[1]Planilha8!$X$4:$Z$6629,3,0)</f>
        <v>CLINICA MÉDICA</v>
      </c>
      <c r="F1819" s="26" t="str">
        <f aca="false">VLOOKUP(B1819,[1]Planilha8!$X$4:$AD$6629,7,0)</f>
        <v>BOM</v>
      </c>
      <c r="G1819" s="27" t="n">
        <v>41200</v>
      </c>
      <c r="H1819" s="28" t="n">
        <v>33.69</v>
      </c>
      <c r="I1819" s="29" t="s">
        <v>23</v>
      </c>
      <c r="J1819" s="70" t="s">
        <v>406</v>
      </c>
      <c r="K1819" s="71" t="n">
        <v>2459</v>
      </c>
      <c r="L1819" s="79" t="n">
        <v>2012001670</v>
      </c>
      <c r="M1819" s="73" t="n">
        <v>43465</v>
      </c>
      <c r="N1819" s="74" t="n">
        <v>32.96005</v>
      </c>
      <c r="O1819" s="75" t="n">
        <v>0.5</v>
      </c>
      <c r="P1819" s="76" t="n">
        <v>0.0416666666666667</v>
      </c>
      <c r="Q1819" s="77" t="n">
        <v>0</v>
      </c>
      <c r="R1819" s="78" t="n">
        <v>32.96005</v>
      </c>
      <c r="S1819" s="39" t="n">
        <v>0.729950000000017</v>
      </c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MG1819" s="0"/>
      <c r="AMH1819" s="0"/>
      <c r="AMI1819" s="0"/>
      <c r="AMJ1819" s="0"/>
    </row>
    <row r="1820" s="4" customFormat="true" ht="37.5" hidden="false" customHeight="true" outlineLevel="0" collapsed="false">
      <c r="A1820" s="23" t="s">
        <v>401</v>
      </c>
      <c r="B1820" s="23" t="n">
        <v>5778</v>
      </c>
      <c r="C1820" s="25" t="n">
        <f aca="false">VLOOKUP(B1820,[1]Planilha8!$X$4:$Y$6629,2,0)</f>
        <v>2039296</v>
      </c>
      <c r="D1820" s="26" t="s">
        <v>471</v>
      </c>
      <c r="E1820" s="26" t="str">
        <f aca="false">VLOOKUP(B1820,[1]Planilha8!$X$4:$Z$6629,3,0)</f>
        <v>ALMOXARIFADO – HGG</v>
      </c>
      <c r="F1820" s="26" t="str">
        <f aca="false">VLOOKUP(B1820,[1]Planilha8!$X$4:$AD$6629,7,0)</f>
        <v>BOM</v>
      </c>
      <c r="G1820" s="27" t="n">
        <v>41200</v>
      </c>
      <c r="H1820" s="28" t="n">
        <v>33.69</v>
      </c>
      <c r="I1820" s="29" t="s">
        <v>23</v>
      </c>
      <c r="J1820" s="70" t="s">
        <v>406</v>
      </c>
      <c r="K1820" s="71" t="n">
        <v>2459</v>
      </c>
      <c r="L1820" s="79" t="n">
        <v>2012001670</v>
      </c>
      <c r="M1820" s="73" t="n">
        <v>43465</v>
      </c>
      <c r="N1820" s="74" t="n">
        <v>32.96005</v>
      </c>
      <c r="O1820" s="75" t="n">
        <v>0.5</v>
      </c>
      <c r="P1820" s="76" t="n">
        <v>0.0416666666666667</v>
      </c>
      <c r="Q1820" s="77" t="n">
        <v>0</v>
      </c>
      <c r="R1820" s="78" t="n">
        <v>32.96005</v>
      </c>
      <c r="S1820" s="39" t="n">
        <v>0.729950000000017</v>
      </c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MG1820" s="0"/>
      <c r="AMH1820" s="0"/>
      <c r="AMI1820" s="0"/>
      <c r="AMJ1820" s="0"/>
    </row>
    <row r="1821" s="4" customFormat="true" ht="37.5" hidden="false" customHeight="true" outlineLevel="0" collapsed="false">
      <c r="A1821" s="23" t="s">
        <v>401</v>
      </c>
      <c r="B1821" s="23" t="n">
        <v>5780</v>
      </c>
      <c r="C1821" s="25" t="n">
        <f aca="false">VLOOKUP(B1821,[1]Planilha8!$X$4:$Y$6629,2,0)</f>
        <v>2039297</v>
      </c>
      <c r="D1821" s="26" t="s">
        <v>472</v>
      </c>
      <c r="E1821" s="26" t="str">
        <f aca="false">VLOOKUP(B1821,[1]Planilha8!$X$4:$Z$6629,3,0)</f>
        <v>SALA DOS MOTORISTAS – HGG</v>
      </c>
      <c r="F1821" s="26" t="str">
        <f aca="false">VLOOKUP(B1821,[1]Planilha8!$X$4:$AD$6629,7,0)</f>
        <v>BOM</v>
      </c>
      <c r="G1821" s="27" t="n">
        <v>41207</v>
      </c>
      <c r="H1821" s="28" t="n">
        <v>130</v>
      </c>
      <c r="I1821" s="29" t="s">
        <v>23</v>
      </c>
      <c r="J1821" s="70" t="s">
        <v>473</v>
      </c>
      <c r="K1821" s="71" t="n">
        <v>14678</v>
      </c>
      <c r="L1821" s="79" t="n">
        <v>2012002708</v>
      </c>
      <c r="M1821" s="73" t="n">
        <v>43465</v>
      </c>
      <c r="N1821" s="74" t="n">
        <v>121.766666666667</v>
      </c>
      <c r="O1821" s="75" t="n">
        <v>1</v>
      </c>
      <c r="P1821" s="76" t="n">
        <v>0.0833333333333333</v>
      </c>
      <c r="Q1821" s="77" t="n">
        <v>0</v>
      </c>
      <c r="R1821" s="78" t="n">
        <v>121.766666666667</v>
      </c>
      <c r="S1821" s="39" t="n">
        <v>8.23333333333342</v>
      </c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MG1821" s="0"/>
      <c r="AMH1821" s="0"/>
      <c r="AMI1821" s="0"/>
      <c r="AMJ1821" s="0"/>
    </row>
    <row r="1822" s="4" customFormat="true" ht="37.5" hidden="false" customHeight="true" outlineLevel="0" collapsed="false">
      <c r="A1822" s="23" t="s">
        <v>401</v>
      </c>
      <c r="B1822" s="23" t="n">
        <v>5786</v>
      </c>
      <c r="C1822" s="25" t="n">
        <f aca="false">VLOOKUP(B1822,[1]Planilha8!$X$4:$Y$6629,2,0)</f>
        <v>2039298</v>
      </c>
      <c r="D1822" s="26" t="s">
        <v>474</v>
      </c>
      <c r="E1822" s="26" t="str">
        <f aca="false">VLOOKUP(B1822,[1]Planilha8!$X$4:$Z$6629,3,0)</f>
        <v>ALMOXARIFADO</v>
      </c>
      <c r="F1822" s="26" t="str">
        <f aca="false">VLOOKUP(B1822,[1]Planilha8!$X$4:$AD$6629,7,0)</f>
        <v>BOM</v>
      </c>
      <c r="G1822" s="27" t="n">
        <v>41208</v>
      </c>
      <c r="H1822" s="28" t="n">
        <v>38.9</v>
      </c>
      <c r="I1822" s="29" t="s">
        <v>23</v>
      </c>
      <c r="J1822" s="70" t="s">
        <v>69</v>
      </c>
      <c r="K1822" s="71" t="n">
        <v>9161</v>
      </c>
      <c r="L1822" s="79" t="n">
        <v>2012003007</v>
      </c>
      <c r="M1822" s="73" t="n">
        <v>43465</v>
      </c>
      <c r="N1822" s="74" t="n">
        <v>36.4363333333333</v>
      </c>
      <c r="O1822" s="75" t="n">
        <v>1</v>
      </c>
      <c r="P1822" s="76" t="n">
        <v>0.0833333333333333</v>
      </c>
      <c r="Q1822" s="77" t="n">
        <v>0</v>
      </c>
      <c r="R1822" s="78" t="n">
        <v>36.4363333333333</v>
      </c>
      <c r="S1822" s="39" t="n">
        <v>2.46366666666666</v>
      </c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MG1822" s="0"/>
      <c r="AMH1822" s="0"/>
      <c r="AMI1822" s="0"/>
      <c r="AMJ1822" s="0"/>
    </row>
    <row r="1823" s="4" customFormat="true" ht="37.5" hidden="false" customHeight="true" outlineLevel="0" collapsed="false">
      <c r="A1823" s="23" t="s">
        <v>401</v>
      </c>
      <c r="B1823" s="23" t="n">
        <v>5787</v>
      </c>
      <c r="C1823" s="25" t="n">
        <f aca="false">VLOOKUP(B1823,[1]Planilha8!$X$4:$Y$6629,2,0)</f>
        <v>2039299</v>
      </c>
      <c r="D1823" s="26" t="s">
        <v>474</v>
      </c>
      <c r="E1823" s="26" t="str">
        <f aca="false">VLOOKUP(B1823,[1]Planilha8!$X$4:$Z$6629,3,0)</f>
        <v>CLÍNICA CIRÚRGICA</v>
      </c>
      <c r="F1823" s="26" t="str">
        <f aca="false">VLOOKUP(B1823,[1]Planilha8!$X$4:$AD$6629,7,0)</f>
        <v>BOM</v>
      </c>
      <c r="G1823" s="27" t="n">
        <v>41208</v>
      </c>
      <c r="H1823" s="28" t="n">
        <v>38.9</v>
      </c>
      <c r="I1823" s="29" t="s">
        <v>23</v>
      </c>
      <c r="J1823" s="70" t="s">
        <v>69</v>
      </c>
      <c r="K1823" s="71" t="n">
        <v>9161</v>
      </c>
      <c r="L1823" s="79" t="n">
        <v>2012003007</v>
      </c>
      <c r="M1823" s="73" t="n">
        <v>43465</v>
      </c>
      <c r="N1823" s="74" t="n">
        <v>36.4363333333333</v>
      </c>
      <c r="O1823" s="75" t="n">
        <v>1</v>
      </c>
      <c r="P1823" s="76" t="n">
        <v>0.0833333333333333</v>
      </c>
      <c r="Q1823" s="77" t="n">
        <v>0</v>
      </c>
      <c r="R1823" s="78" t="n">
        <v>36.4363333333333</v>
      </c>
      <c r="S1823" s="39" t="n">
        <v>2.46366666666666</v>
      </c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MG1823" s="0"/>
      <c r="AMH1823" s="0"/>
      <c r="AMI1823" s="0"/>
      <c r="AMJ1823" s="0"/>
    </row>
    <row r="1824" s="4" customFormat="true" ht="37.5" hidden="false" customHeight="true" outlineLevel="0" collapsed="false">
      <c r="A1824" s="23" t="s">
        <v>401</v>
      </c>
      <c r="B1824" s="23" t="n">
        <v>5788</v>
      </c>
      <c r="C1824" s="25" t="n">
        <f aca="false">VLOOKUP(B1824,[1]Planilha8!$X$4:$Y$6629,2,0)</f>
        <v>2039300</v>
      </c>
      <c r="D1824" s="26" t="s">
        <v>474</v>
      </c>
      <c r="E1824" s="26" t="str">
        <f aca="false">VLOOKUP(B1824,[1]Planilha8!$X$4:$Z$6629,3,0)</f>
        <v>ALMOXARIFADO</v>
      </c>
      <c r="F1824" s="26" t="str">
        <f aca="false">VLOOKUP(B1824,[1]Planilha8!$X$4:$AD$6629,7,0)</f>
        <v>BOM</v>
      </c>
      <c r="G1824" s="27" t="n">
        <v>41208</v>
      </c>
      <c r="H1824" s="28" t="n">
        <v>38.9</v>
      </c>
      <c r="I1824" s="29" t="s">
        <v>23</v>
      </c>
      <c r="J1824" s="70" t="s">
        <v>69</v>
      </c>
      <c r="K1824" s="71" t="n">
        <v>9161</v>
      </c>
      <c r="L1824" s="79" t="n">
        <v>2012003007</v>
      </c>
      <c r="M1824" s="73" t="n">
        <v>43465</v>
      </c>
      <c r="N1824" s="74" t="n">
        <v>36.4363333333333</v>
      </c>
      <c r="O1824" s="75" t="n">
        <v>1</v>
      </c>
      <c r="P1824" s="76" t="n">
        <v>0.0833333333333333</v>
      </c>
      <c r="Q1824" s="77" t="n">
        <v>0</v>
      </c>
      <c r="R1824" s="78" t="n">
        <v>36.4363333333333</v>
      </c>
      <c r="S1824" s="39" t="n">
        <v>2.46366666666666</v>
      </c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MG1824" s="0"/>
      <c r="AMH1824" s="0"/>
      <c r="AMI1824" s="0"/>
      <c r="AMJ1824" s="0"/>
    </row>
    <row r="1825" s="4" customFormat="true" ht="37.5" hidden="false" customHeight="true" outlineLevel="0" collapsed="false">
      <c r="A1825" s="23" t="s">
        <v>401</v>
      </c>
      <c r="B1825" s="23" t="n">
        <v>5789</v>
      </c>
      <c r="C1825" s="25" t="n">
        <f aca="false">VLOOKUP(B1825,[1]Planilha8!$X$4:$Y$6629,2,0)</f>
        <v>2039301</v>
      </c>
      <c r="D1825" s="26" t="s">
        <v>474</v>
      </c>
      <c r="E1825" s="26" t="str">
        <f aca="false">VLOOKUP(B1825,[1]Planilha8!$X$4:$Z$6629,3,0)</f>
        <v>ALMOXARIFADO</v>
      </c>
      <c r="F1825" s="26" t="str">
        <f aca="false">VLOOKUP(B1825,[1]Planilha8!$X$4:$AD$6629,7,0)</f>
        <v>BOM</v>
      </c>
      <c r="G1825" s="27" t="n">
        <v>41208</v>
      </c>
      <c r="H1825" s="28" t="n">
        <v>38.9</v>
      </c>
      <c r="I1825" s="29" t="s">
        <v>23</v>
      </c>
      <c r="J1825" s="70" t="s">
        <v>69</v>
      </c>
      <c r="K1825" s="71" t="n">
        <v>9161</v>
      </c>
      <c r="L1825" s="79" t="n">
        <v>2012003007</v>
      </c>
      <c r="M1825" s="73" t="n">
        <v>43465</v>
      </c>
      <c r="N1825" s="74" t="n">
        <v>36.4363333333333</v>
      </c>
      <c r="O1825" s="75" t="n">
        <v>1</v>
      </c>
      <c r="P1825" s="76" t="n">
        <v>0.0833333333333333</v>
      </c>
      <c r="Q1825" s="77" t="n">
        <v>0</v>
      </c>
      <c r="R1825" s="78" t="n">
        <v>36.4363333333333</v>
      </c>
      <c r="S1825" s="39" t="n">
        <v>2.46366666666666</v>
      </c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MG1825" s="0"/>
      <c r="AMH1825" s="0"/>
      <c r="AMI1825" s="0"/>
      <c r="AMJ1825" s="0"/>
    </row>
    <row r="1826" s="4" customFormat="true" ht="37.5" hidden="false" customHeight="true" outlineLevel="0" collapsed="false">
      <c r="A1826" s="23" t="s">
        <v>401</v>
      </c>
      <c r="B1826" s="23" t="n">
        <v>5790</v>
      </c>
      <c r="C1826" s="25" t="n">
        <f aca="false">VLOOKUP(B1826,[1]Planilha8!$X$4:$Y$6629,2,0)</f>
        <v>2039302</v>
      </c>
      <c r="D1826" s="26" t="s">
        <v>474</v>
      </c>
      <c r="E1826" s="26" t="str">
        <f aca="false">VLOOKUP(B1826,[1]Planilha8!$X$4:$Z$6629,3,0)</f>
        <v>CHI - NUCLEO ADMINISTRATIVO</v>
      </c>
      <c r="F1826" s="26" t="str">
        <f aca="false">VLOOKUP(B1826,[1]Planilha8!$X$4:$AD$6629,7,0)</f>
        <v>BOM</v>
      </c>
      <c r="G1826" s="27" t="n">
        <v>41208</v>
      </c>
      <c r="H1826" s="28" t="n">
        <v>38.9</v>
      </c>
      <c r="I1826" s="29" t="s">
        <v>23</v>
      </c>
      <c r="J1826" s="70" t="s">
        <v>69</v>
      </c>
      <c r="K1826" s="71" t="n">
        <v>9161</v>
      </c>
      <c r="L1826" s="79" t="n">
        <v>2012003007</v>
      </c>
      <c r="M1826" s="73" t="n">
        <v>43465</v>
      </c>
      <c r="N1826" s="74" t="n">
        <v>36.4363333333333</v>
      </c>
      <c r="O1826" s="75" t="n">
        <v>1</v>
      </c>
      <c r="P1826" s="76" t="n">
        <v>0.0833333333333333</v>
      </c>
      <c r="Q1826" s="77" t="n">
        <v>0</v>
      </c>
      <c r="R1826" s="78" t="n">
        <v>36.4363333333333</v>
      </c>
      <c r="S1826" s="39" t="n">
        <v>2.46366666666666</v>
      </c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MG1826" s="0"/>
      <c r="AMH1826" s="0"/>
      <c r="AMI1826" s="0"/>
      <c r="AMJ1826" s="0"/>
    </row>
    <row r="1827" s="4" customFormat="true" ht="37.5" hidden="false" customHeight="true" outlineLevel="0" collapsed="false">
      <c r="A1827" s="23" t="s">
        <v>401</v>
      </c>
      <c r="B1827" s="23" t="n">
        <v>5791</v>
      </c>
      <c r="C1827" s="25" t="n">
        <f aca="false">VLOOKUP(B1827,[1]Planilha8!$X$4:$Y$6629,2,0)</f>
        <v>2039303</v>
      </c>
      <c r="D1827" s="26" t="s">
        <v>474</v>
      </c>
      <c r="E1827" s="26" t="str">
        <f aca="false">VLOOKUP(B1827,[1]Planilha8!$X$4:$Z$6629,3,0)</f>
        <v>ALMOXARIFADO</v>
      </c>
      <c r="F1827" s="26" t="str">
        <f aca="false">VLOOKUP(B1827,[1]Planilha8!$X$4:$AD$6629,7,0)</f>
        <v>BOM</v>
      </c>
      <c r="G1827" s="27" t="n">
        <v>41208</v>
      </c>
      <c r="H1827" s="28" t="n">
        <v>38.9</v>
      </c>
      <c r="I1827" s="29" t="s">
        <v>23</v>
      </c>
      <c r="J1827" s="70" t="s">
        <v>69</v>
      </c>
      <c r="K1827" s="71" t="n">
        <v>9161</v>
      </c>
      <c r="L1827" s="79" t="n">
        <v>2012003007</v>
      </c>
      <c r="M1827" s="73" t="n">
        <v>43465</v>
      </c>
      <c r="N1827" s="74" t="n">
        <v>36.4363333333333</v>
      </c>
      <c r="O1827" s="75" t="n">
        <v>1</v>
      </c>
      <c r="P1827" s="76" t="n">
        <v>0.0833333333333333</v>
      </c>
      <c r="Q1827" s="77" t="n">
        <v>0</v>
      </c>
      <c r="R1827" s="78" t="n">
        <v>36.4363333333333</v>
      </c>
      <c r="S1827" s="39" t="n">
        <v>2.46366666666666</v>
      </c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MG1827" s="0"/>
      <c r="AMH1827" s="0"/>
      <c r="AMI1827" s="0"/>
      <c r="AMJ1827" s="0"/>
    </row>
    <row r="1828" s="4" customFormat="true" ht="37.5" hidden="false" customHeight="true" outlineLevel="0" collapsed="false">
      <c r="A1828" s="23" t="s">
        <v>401</v>
      </c>
      <c r="B1828" s="23" t="n">
        <v>5792</v>
      </c>
      <c r="C1828" s="25" t="n">
        <f aca="false">VLOOKUP(B1828,[1]Planilha8!$X$4:$Y$6629,2,0)</f>
        <v>2039304</v>
      </c>
      <c r="D1828" s="26" t="s">
        <v>474</v>
      </c>
      <c r="E1828" s="26" t="str">
        <f aca="false">VLOOKUP(B1828,[1]Planilha8!$X$4:$Z$6629,3,0)</f>
        <v>AMBULATÓRIO – GERÊNCIA</v>
      </c>
      <c r="F1828" s="26" t="str">
        <f aca="false">VLOOKUP(B1828,[1]Planilha8!$X$4:$AD$6629,7,0)</f>
        <v>BOM</v>
      </c>
      <c r="G1828" s="27" t="n">
        <v>41208</v>
      </c>
      <c r="H1828" s="28" t="n">
        <v>38.9</v>
      </c>
      <c r="I1828" s="29" t="s">
        <v>23</v>
      </c>
      <c r="J1828" s="70" t="s">
        <v>69</v>
      </c>
      <c r="K1828" s="71" t="n">
        <v>9161</v>
      </c>
      <c r="L1828" s="79" t="n">
        <v>2012003007</v>
      </c>
      <c r="M1828" s="73" t="n">
        <v>43465</v>
      </c>
      <c r="N1828" s="74" t="n">
        <v>36.4363333333333</v>
      </c>
      <c r="O1828" s="75" t="n">
        <v>1</v>
      </c>
      <c r="P1828" s="76" t="n">
        <v>0.0833333333333333</v>
      </c>
      <c r="Q1828" s="77" t="n">
        <v>0</v>
      </c>
      <c r="R1828" s="78" t="n">
        <v>36.4363333333333</v>
      </c>
      <c r="S1828" s="39" t="n">
        <v>2.46366666666666</v>
      </c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MG1828" s="0"/>
      <c r="AMH1828" s="0"/>
      <c r="AMI1828" s="0"/>
      <c r="AMJ1828" s="0"/>
    </row>
    <row r="1829" s="4" customFormat="true" ht="37.5" hidden="false" customHeight="true" outlineLevel="0" collapsed="false">
      <c r="A1829" s="23" t="s">
        <v>401</v>
      </c>
      <c r="B1829" s="23" t="n">
        <v>5793</v>
      </c>
      <c r="C1829" s="25" t="n">
        <f aca="false">VLOOKUP(B1829,[1]Planilha8!$X$4:$Y$6629,2,0)</f>
        <v>2039305</v>
      </c>
      <c r="D1829" s="26" t="s">
        <v>474</v>
      </c>
      <c r="E1829" s="26" t="str">
        <f aca="false">VLOOKUP(B1829,[1]Planilha8!$X$4:$Z$6629,3,0)</f>
        <v>ENSINO E PESQUISA</v>
      </c>
      <c r="F1829" s="26" t="str">
        <f aca="false">VLOOKUP(B1829,[1]Planilha8!$X$4:$AD$6629,7,0)</f>
        <v>BOM</v>
      </c>
      <c r="G1829" s="27" t="n">
        <v>41208</v>
      </c>
      <c r="H1829" s="28" t="n">
        <v>38.9</v>
      </c>
      <c r="I1829" s="29" t="s">
        <v>23</v>
      </c>
      <c r="J1829" s="70" t="s">
        <v>69</v>
      </c>
      <c r="K1829" s="71" t="n">
        <v>9161</v>
      </c>
      <c r="L1829" s="79" t="n">
        <v>2012003007</v>
      </c>
      <c r="M1829" s="73" t="n">
        <v>43465</v>
      </c>
      <c r="N1829" s="74" t="n">
        <v>36.4363333333333</v>
      </c>
      <c r="O1829" s="75" t="n">
        <v>1</v>
      </c>
      <c r="P1829" s="76" t="n">
        <v>0.0833333333333333</v>
      </c>
      <c r="Q1829" s="77" t="n">
        <v>0</v>
      </c>
      <c r="R1829" s="78" t="n">
        <v>36.4363333333333</v>
      </c>
      <c r="S1829" s="39" t="n">
        <v>2.46366666666666</v>
      </c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MG1829" s="0"/>
      <c r="AMH1829" s="0"/>
      <c r="AMI1829" s="0"/>
      <c r="AMJ1829" s="0"/>
    </row>
    <row r="1830" s="4" customFormat="true" ht="37.5" hidden="false" customHeight="true" outlineLevel="0" collapsed="false">
      <c r="A1830" s="23" t="s">
        <v>401</v>
      </c>
      <c r="B1830" s="23" t="n">
        <v>5794</v>
      </c>
      <c r="C1830" s="25" t="n">
        <f aca="false">VLOOKUP(B1830,[1]Planilha8!$X$4:$Y$6629,2,0)</f>
        <v>2039306</v>
      </c>
      <c r="D1830" s="26" t="s">
        <v>474</v>
      </c>
      <c r="E1830" s="26" t="str">
        <f aca="false">VLOOKUP(B1830,[1]Planilha8!$X$4:$Z$6629,3,0)</f>
        <v>GERÊNCIA DE ENFERMAGEM</v>
      </c>
      <c r="F1830" s="26" t="str">
        <f aca="false">VLOOKUP(B1830,[1]Planilha8!$X$4:$AD$6629,7,0)</f>
        <v>BOM</v>
      </c>
      <c r="G1830" s="27" t="n">
        <v>41208</v>
      </c>
      <c r="H1830" s="28" t="n">
        <v>38.9</v>
      </c>
      <c r="I1830" s="29" t="s">
        <v>23</v>
      </c>
      <c r="J1830" s="70" t="s">
        <v>69</v>
      </c>
      <c r="K1830" s="71" t="n">
        <v>9161</v>
      </c>
      <c r="L1830" s="79" t="n">
        <v>2012003007</v>
      </c>
      <c r="M1830" s="73" t="n">
        <v>43465</v>
      </c>
      <c r="N1830" s="74" t="n">
        <v>36.4363333333333</v>
      </c>
      <c r="O1830" s="75" t="n">
        <v>1</v>
      </c>
      <c r="P1830" s="76" t="n">
        <v>0.0833333333333333</v>
      </c>
      <c r="Q1830" s="77" t="n">
        <v>0</v>
      </c>
      <c r="R1830" s="78" t="n">
        <v>36.4363333333333</v>
      </c>
      <c r="S1830" s="39" t="n">
        <v>2.46366666666666</v>
      </c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MG1830" s="0"/>
      <c r="AMH1830" s="0"/>
      <c r="AMI1830" s="0"/>
      <c r="AMJ1830" s="0"/>
    </row>
    <row r="1831" s="4" customFormat="true" ht="37.5" hidden="false" customHeight="true" outlineLevel="0" collapsed="false">
      <c r="A1831" s="23" t="s">
        <v>401</v>
      </c>
      <c r="B1831" s="23" t="n">
        <v>5795</v>
      </c>
      <c r="C1831" s="25" t="n">
        <f aca="false">VLOOKUP(B1831,[1]Planilha8!$X$4:$Y$6629,2,0)</f>
        <v>2039307</v>
      </c>
      <c r="D1831" s="26" t="s">
        <v>474</v>
      </c>
      <c r="E1831" s="26" t="str">
        <f aca="false">VLOOKUP(B1831,[1]Planilha8!$X$4:$Z$6629,3,0)</f>
        <v>CLINICA CIRÚRGICA</v>
      </c>
      <c r="F1831" s="26" t="str">
        <f aca="false">VLOOKUP(B1831,[1]Planilha8!$X$4:$AD$6629,7,0)</f>
        <v>BOM</v>
      </c>
      <c r="G1831" s="27" t="n">
        <v>41208</v>
      </c>
      <c r="H1831" s="28" t="n">
        <v>38.9</v>
      </c>
      <c r="I1831" s="29" t="s">
        <v>23</v>
      </c>
      <c r="J1831" s="70" t="s">
        <v>69</v>
      </c>
      <c r="K1831" s="71" t="n">
        <v>9161</v>
      </c>
      <c r="L1831" s="79" t="n">
        <v>2012003007</v>
      </c>
      <c r="M1831" s="73" t="n">
        <v>43465</v>
      </c>
      <c r="N1831" s="74" t="n">
        <v>36.4363333333333</v>
      </c>
      <c r="O1831" s="75" t="n">
        <v>1</v>
      </c>
      <c r="P1831" s="76" t="n">
        <v>0.0833333333333333</v>
      </c>
      <c r="Q1831" s="77" t="n">
        <v>0</v>
      </c>
      <c r="R1831" s="78" t="n">
        <v>36.4363333333333</v>
      </c>
      <c r="S1831" s="39" t="n">
        <v>2.46366666666666</v>
      </c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MG1831" s="0"/>
      <c r="AMH1831" s="0"/>
      <c r="AMI1831" s="0"/>
      <c r="AMJ1831" s="0"/>
    </row>
    <row r="1832" s="4" customFormat="true" ht="37.5" hidden="false" customHeight="true" outlineLevel="0" collapsed="false">
      <c r="A1832" s="23" t="s">
        <v>401</v>
      </c>
      <c r="B1832" s="23" t="n">
        <v>5796</v>
      </c>
      <c r="C1832" s="25" t="n">
        <f aca="false">VLOOKUP(B1832,[1]Planilha8!$X$4:$Y$6629,2,0)</f>
        <v>2039308</v>
      </c>
      <c r="D1832" s="26" t="s">
        <v>474</v>
      </c>
      <c r="E1832" s="26" t="str">
        <f aca="false">VLOOKUP(B1832,[1]Planilha8!$X$4:$Z$6629,3,0)</f>
        <v>ALMOXARIFADO</v>
      </c>
      <c r="F1832" s="26" t="str">
        <f aca="false">VLOOKUP(B1832,[1]Planilha8!$X$4:$AD$6629,7,0)</f>
        <v>BOM</v>
      </c>
      <c r="G1832" s="27" t="n">
        <v>41208</v>
      </c>
      <c r="H1832" s="28" t="n">
        <v>38.9</v>
      </c>
      <c r="I1832" s="29" t="s">
        <v>23</v>
      </c>
      <c r="J1832" s="70" t="s">
        <v>69</v>
      </c>
      <c r="K1832" s="71" t="n">
        <v>9161</v>
      </c>
      <c r="L1832" s="79" t="n">
        <v>2012003007</v>
      </c>
      <c r="M1832" s="73" t="n">
        <v>43465</v>
      </c>
      <c r="N1832" s="74" t="n">
        <v>36.4363333333333</v>
      </c>
      <c r="O1832" s="75" t="n">
        <v>1</v>
      </c>
      <c r="P1832" s="76" t="n">
        <v>0.0833333333333333</v>
      </c>
      <c r="Q1832" s="77" t="n">
        <v>0</v>
      </c>
      <c r="R1832" s="78" t="n">
        <v>36.4363333333333</v>
      </c>
      <c r="S1832" s="39" t="n">
        <v>2.46366666666666</v>
      </c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MG1832" s="0"/>
      <c r="AMH1832" s="0"/>
      <c r="AMI1832" s="0"/>
      <c r="AMJ1832" s="0"/>
    </row>
    <row r="1833" s="4" customFormat="true" ht="37.5" hidden="false" customHeight="true" outlineLevel="0" collapsed="false">
      <c r="A1833" s="23" t="s">
        <v>401</v>
      </c>
      <c r="B1833" s="23" t="n">
        <v>5797</v>
      </c>
      <c r="C1833" s="25" t="n">
        <f aca="false">VLOOKUP(B1833,[1]Planilha8!$X$4:$Y$6629,2,0)</f>
        <v>2039309</v>
      </c>
      <c r="D1833" s="26" t="s">
        <v>474</v>
      </c>
      <c r="E1833" s="26" t="str">
        <f aca="false">VLOOKUP(B1833,[1]Planilha8!$X$4:$Z$6629,3,0)</f>
        <v>ADMINISTRAÇÃO - SEDE - ASCONI</v>
      </c>
      <c r="F1833" s="26" t="str">
        <f aca="false">VLOOKUP(B1833,[1]Planilha8!$X$4:$AD$6629,7,0)</f>
        <v>BOM</v>
      </c>
      <c r="G1833" s="27" t="n">
        <v>41208</v>
      </c>
      <c r="H1833" s="28" t="n">
        <v>38.9</v>
      </c>
      <c r="I1833" s="29" t="s">
        <v>23</v>
      </c>
      <c r="J1833" s="70" t="s">
        <v>69</v>
      </c>
      <c r="K1833" s="71" t="n">
        <v>9161</v>
      </c>
      <c r="L1833" s="79" t="n">
        <v>2012003007</v>
      </c>
      <c r="M1833" s="73" t="n">
        <v>43465</v>
      </c>
      <c r="N1833" s="74" t="n">
        <v>36.4363333333333</v>
      </c>
      <c r="O1833" s="75" t="n">
        <v>1</v>
      </c>
      <c r="P1833" s="76" t="n">
        <v>0.0833333333333333</v>
      </c>
      <c r="Q1833" s="77" t="n">
        <v>0</v>
      </c>
      <c r="R1833" s="78" t="n">
        <v>36.4363333333333</v>
      </c>
      <c r="S1833" s="39" t="n">
        <v>2.46366666666666</v>
      </c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MG1833" s="0"/>
      <c r="AMH1833" s="0"/>
      <c r="AMI1833" s="0"/>
      <c r="AMJ1833" s="0"/>
    </row>
    <row r="1834" s="4" customFormat="true" ht="37.5" hidden="false" customHeight="true" outlineLevel="0" collapsed="false">
      <c r="A1834" s="23" t="s">
        <v>401</v>
      </c>
      <c r="B1834" s="23" t="n">
        <v>5798</v>
      </c>
      <c r="C1834" s="25" t="n">
        <f aca="false">VLOOKUP(B1834,[1]Planilha8!$X$4:$Y$6629,2,0)</f>
        <v>2039310</v>
      </c>
      <c r="D1834" s="26" t="s">
        <v>474</v>
      </c>
      <c r="E1834" s="26" t="str">
        <f aca="false">VLOOKUP(B1834,[1]Planilha8!$X$4:$Z$6629,3,0)</f>
        <v>RECEPÇÃO “A”</v>
      </c>
      <c r="F1834" s="26" t="str">
        <f aca="false">VLOOKUP(B1834,[1]Planilha8!$X$4:$AD$6629,7,0)</f>
        <v>BOM</v>
      </c>
      <c r="G1834" s="27" t="n">
        <v>41208</v>
      </c>
      <c r="H1834" s="28" t="n">
        <v>38.9</v>
      </c>
      <c r="I1834" s="29" t="s">
        <v>23</v>
      </c>
      <c r="J1834" s="70" t="s">
        <v>69</v>
      </c>
      <c r="K1834" s="71" t="n">
        <v>9161</v>
      </c>
      <c r="L1834" s="79" t="n">
        <v>2012003007</v>
      </c>
      <c r="M1834" s="73" t="n">
        <v>43465</v>
      </c>
      <c r="N1834" s="74" t="n">
        <v>36.4363333333333</v>
      </c>
      <c r="O1834" s="75" t="n">
        <v>1</v>
      </c>
      <c r="P1834" s="76" t="n">
        <v>0.0833333333333333</v>
      </c>
      <c r="Q1834" s="77" t="n">
        <v>0</v>
      </c>
      <c r="R1834" s="78" t="n">
        <v>36.4363333333333</v>
      </c>
      <c r="S1834" s="39" t="n">
        <v>2.46366666666666</v>
      </c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MG1834" s="0"/>
      <c r="AMH1834" s="0"/>
      <c r="AMI1834" s="0"/>
      <c r="AMJ1834" s="0"/>
    </row>
    <row r="1835" s="4" customFormat="true" ht="37.5" hidden="false" customHeight="true" outlineLevel="0" collapsed="false">
      <c r="A1835" s="23" t="s">
        <v>401</v>
      </c>
      <c r="B1835" s="23" t="n">
        <v>5799</v>
      </c>
      <c r="C1835" s="25" t="n">
        <f aca="false">VLOOKUP(B1835,[1]Planilha8!$X$4:$Y$6629,2,0)</f>
        <v>2039311</v>
      </c>
      <c r="D1835" s="26" t="s">
        <v>474</v>
      </c>
      <c r="E1835" s="26" t="str">
        <f aca="false">VLOOKUP(B1835,[1]Planilha8!$X$4:$Z$6629,3,0)</f>
        <v>ALMOXARIFADO – SUCATA</v>
      </c>
      <c r="F1835" s="26" t="str">
        <f aca="false">VLOOKUP(B1835,[1]Planilha8!$X$4:$AD$6629,7,0)</f>
        <v>RUIM</v>
      </c>
      <c r="G1835" s="27" t="n">
        <v>41208</v>
      </c>
      <c r="H1835" s="28" t="n">
        <v>38.9</v>
      </c>
      <c r="I1835" s="29" t="s">
        <v>23</v>
      </c>
      <c r="J1835" s="70" t="s">
        <v>69</v>
      </c>
      <c r="K1835" s="71" t="n">
        <v>9161</v>
      </c>
      <c r="L1835" s="79" t="n">
        <v>2012003007</v>
      </c>
      <c r="M1835" s="73" t="n">
        <v>43465</v>
      </c>
      <c r="N1835" s="74" t="n">
        <v>36.4363333333333</v>
      </c>
      <c r="O1835" s="75" t="n">
        <v>1</v>
      </c>
      <c r="P1835" s="76" t="n">
        <v>0.0833333333333333</v>
      </c>
      <c r="Q1835" s="77" t="n">
        <v>0</v>
      </c>
      <c r="R1835" s="78" t="n">
        <v>36.4363333333333</v>
      </c>
      <c r="S1835" s="39" t="n">
        <v>2.46366666666666</v>
      </c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MG1835" s="0"/>
      <c r="AMH1835" s="0"/>
      <c r="AMI1835" s="0"/>
      <c r="AMJ1835" s="0"/>
    </row>
    <row r="1836" s="4" customFormat="true" ht="37.5" hidden="false" customHeight="true" outlineLevel="0" collapsed="false">
      <c r="A1836" s="23" t="s">
        <v>401</v>
      </c>
      <c r="B1836" s="23" t="n">
        <v>5800</v>
      </c>
      <c r="C1836" s="25" t="n">
        <f aca="false">VLOOKUP(B1836,[1]Planilha8!$X$4:$Y$6629,2,0)</f>
        <v>2039312</v>
      </c>
      <c r="D1836" s="26" t="s">
        <v>474</v>
      </c>
      <c r="E1836" s="26" t="str">
        <f aca="false">VLOOKUP(B1836,[1]Planilha8!$X$4:$Z$6629,3,0)</f>
        <v>ALMOXARIFADO</v>
      </c>
      <c r="F1836" s="26" t="str">
        <f aca="false">VLOOKUP(B1836,[1]Planilha8!$X$4:$AD$6629,7,0)</f>
        <v>BOM</v>
      </c>
      <c r="G1836" s="27" t="n">
        <v>41208</v>
      </c>
      <c r="H1836" s="28" t="n">
        <v>38.9</v>
      </c>
      <c r="I1836" s="29" t="s">
        <v>23</v>
      </c>
      <c r="J1836" s="70" t="s">
        <v>69</v>
      </c>
      <c r="K1836" s="71" t="n">
        <v>9161</v>
      </c>
      <c r="L1836" s="79" t="n">
        <v>2012003007</v>
      </c>
      <c r="M1836" s="73" t="n">
        <v>43465</v>
      </c>
      <c r="N1836" s="74" t="n">
        <v>36.4363333333333</v>
      </c>
      <c r="O1836" s="75" t="n">
        <v>1</v>
      </c>
      <c r="P1836" s="76" t="n">
        <v>0.0833333333333333</v>
      </c>
      <c r="Q1836" s="77" t="n">
        <v>0</v>
      </c>
      <c r="R1836" s="78" t="n">
        <v>36.4363333333333</v>
      </c>
      <c r="S1836" s="39" t="n">
        <v>2.46366666666666</v>
      </c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MG1836" s="0"/>
      <c r="AMH1836" s="0"/>
      <c r="AMI1836" s="0"/>
      <c r="AMJ1836" s="0"/>
    </row>
    <row r="1837" s="4" customFormat="true" ht="37.5" hidden="false" customHeight="true" outlineLevel="0" collapsed="false">
      <c r="A1837" s="23" t="s">
        <v>401</v>
      </c>
      <c r="B1837" s="23" t="n">
        <v>5801</v>
      </c>
      <c r="C1837" s="25" t="n">
        <f aca="false">VLOOKUP(B1837,[1]Planilha8!$X$4:$Y$6629,2,0)</f>
        <v>2039313</v>
      </c>
      <c r="D1837" s="26" t="s">
        <v>474</v>
      </c>
      <c r="E1837" s="26" t="str">
        <f aca="false">VLOOKUP(B1837,[1]Planilha8!$X$4:$Z$6629,3,0)</f>
        <v>ALMOXARIFADO – SUCATA</v>
      </c>
      <c r="F1837" s="26" t="str">
        <f aca="false">VLOOKUP(B1837,[1]Planilha8!$X$4:$AD$6629,7,0)</f>
        <v>RUIM</v>
      </c>
      <c r="G1837" s="27" t="n">
        <v>41208</v>
      </c>
      <c r="H1837" s="28" t="n">
        <v>38.9</v>
      </c>
      <c r="I1837" s="29" t="s">
        <v>23</v>
      </c>
      <c r="J1837" s="70" t="s">
        <v>69</v>
      </c>
      <c r="K1837" s="71" t="n">
        <v>9161</v>
      </c>
      <c r="L1837" s="79" t="n">
        <v>2012003007</v>
      </c>
      <c r="M1837" s="73" t="n">
        <v>43465</v>
      </c>
      <c r="N1837" s="74" t="n">
        <v>36.4363333333333</v>
      </c>
      <c r="O1837" s="75" t="n">
        <v>1</v>
      </c>
      <c r="P1837" s="76" t="n">
        <v>0.0833333333333333</v>
      </c>
      <c r="Q1837" s="77" t="n">
        <v>0</v>
      </c>
      <c r="R1837" s="78" t="n">
        <v>36.4363333333333</v>
      </c>
      <c r="S1837" s="39" t="n">
        <v>2.46366666666666</v>
      </c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MG1837" s="0"/>
      <c r="AMH1837" s="0"/>
      <c r="AMI1837" s="0"/>
      <c r="AMJ1837" s="0"/>
    </row>
    <row r="1838" s="4" customFormat="true" ht="37.5" hidden="false" customHeight="true" outlineLevel="0" collapsed="false">
      <c r="A1838" s="23" t="s">
        <v>401</v>
      </c>
      <c r="B1838" s="23" t="n">
        <v>5802</v>
      </c>
      <c r="C1838" s="25" t="n">
        <f aca="false">VLOOKUP(B1838,[1]Planilha8!$X$4:$Y$6629,2,0)</f>
        <v>2039314</v>
      </c>
      <c r="D1838" s="26" t="s">
        <v>474</v>
      </c>
      <c r="E1838" s="26" t="str">
        <f aca="false">VLOOKUP(B1838,[1]Planilha8!$X$4:$Z$6629,3,0)</f>
        <v>FARMÁCIA</v>
      </c>
      <c r="F1838" s="26" t="str">
        <f aca="false">VLOOKUP(B1838,[1]Planilha8!$X$4:$AD$6629,7,0)</f>
        <v>BOM</v>
      </c>
      <c r="G1838" s="27" t="n">
        <v>41208</v>
      </c>
      <c r="H1838" s="28" t="n">
        <v>38.9</v>
      </c>
      <c r="I1838" s="29" t="s">
        <v>23</v>
      </c>
      <c r="J1838" s="70" t="s">
        <v>69</v>
      </c>
      <c r="K1838" s="71" t="n">
        <v>9161</v>
      </c>
      <c r="L1838" s="79" t="n">
        <v>2012003007</v>
      </c>
      <c r="M1838" s="73" t="n">
        <v>43465</v>
      </c>
      <c r="N1838" s="74" t="n">
        <v>36.4363333333333</v>
      </c>
      <c r="O1838" s="75" t="n">
        <v>1</v>
      </c>
      <c r="P1838" s="76" t="n">
        <v>0.0833333333333333</v>
      </c>
      <c r="Q1838" s="77" t="n">
        <v>0</v>
      </c>
      <c r="R1838" s="78" t="n">
        <v>36.4363333333333</v>
      </c>
      <c r="S1838" s="39" t="n">
        <v>2.46366666666666</v>
      </c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MG1838" s="0"/>
      <c r="AMH1838" s="0"/>
      <c r="AMI1838" s="0"/>
      <c r="AMJ1838" s="0"/>
    </row>
    <row r="1839" s="4" customFormat="true" ht="37.5" hidden="false" customHeight="true" outlineLevel="0" collapsed="false">
      <c r="A1839" s="23" t="s">
        <v>401</v>
      </c>
      <c r="B1839" s="23" t="n">
        <v>5803</v>
      </c>
      <c r="C1839" s="25" t="n">
        <f aca="false">VLOOKUP(B1839,[1]Planilha8!$X$4:$Y$6629,2,0)</f>
        <v>2039315</v>
      </c>
      <c r="D1839" s="26" t="s">
        <v>474</v>
      </c>
      <c r="E1839" s="26" t="str">
        <f aca="false">VLOOKUP(B1839,[1]Planilha8!$X$4:$Z$6629,3,0)</f>
        <v>ALMOXARIFADO</v>
      </c>
      <c r="F1839" s="26" t="str">
        <f aca="false">VLOOKUP(B1839,[1]Planilha8!$X$4:$AD$6629,7,0)</f>
        <v>BOM</v>
      </c>
      <c r="G1839" s="27" t="n">
        <v>41208</v>
      </c>
      <c r="H1839" s="28" t="n">
        <v>38.9</v>
      </c>
      <c r="I1839" s="29" t="s">
        <v>23</v>
      </c>
      <c r="J1839" s="70" t="s">
        <v>69</v>
      </c>
      <c r="K1839" s="71" t="n">
        <v>9161</v>
      </c>
      <c r="L1839" s="79" t="n">
        <v>2012003007</v>
      </c>
      <c r="M1839" s="73" t="n">
        <v>43465</v>
      </c>
      <c r="N1839" s="74" t="n">
        <v>36.4363333333333</v>
      </c>
      <c r="O1839" s="75" t="n">
        <v>1</v>
      </c>
      <c r="P1839" s="76" t="n">
        <v>0.0833333333333333</v>
      </c>
      <c r="Q1839" s="77" t="n">
        <v>0</v>
      </c>
      <c r="R1839" s="78" t="n">
        <v>36.4363333333333</v>
      </c>
      <c r="S1839" s="39" t="n">
        <v>2.46366666666666</v>
      </c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MG1839" s="0"/>
      <c r="AMH1839" s="0"/>
      <c r="AMI1839" s="0"/>
      <c r="AMJ1839" s="0"/>
    </row>
    <row r="1840" s="4" customFormat="true" ht="37.5" hidden="false" customHeight="true" outlineLevel="0" collapsed="false">
      <c r="A1840" s="23" t="s">
        <v>401</v>
      </c>
      <c r="B1840" s="23" t="n">
        <v>5804</v>
      </c>
      <c r="C1840" s="25" t="n">
        <f aca="false">VLOOKUP(B1840,[1]Planilha8!$X$4:$Y$6629,2,0)</f>
        <v>2039316</v>
      </c>
      <c r="D1840" s="26" t="s">
        <v>474</v>
      </c>
      <c r="E1840" s="26" t="str">
        <f aca="false">VLOOKUP(B1840,[1]Planilha8!$X$4:$Z$6629,3,0)</f>
        <v>CHI - TRIAGEM MEDICA</v>
      </c>
      <c r="F1840" s="26" t="str">
        <f aca="false">VLOOKUP(B1840,[1]Planilha8!$X$4:$AD$6629,7,0)</f>
        <v>BOM</v>
      </c>
      <c r="G1840" s="27" t="n">
        <v>41208</v>
      </c>
      <c r="H1840" s="28" t="n">
        <v>38.9</v>
      </c>
      <c r="I1840" s="29" t="s">
        <v>23</v>
      </c>
      <c r="J1840" s="70" t="s">
        <v>69</v>
      </c>
      <c r="K1840" s="71" t="n">
        <v>9161</v>
      </c>
      <c r="L1840" s="79" t="n">
        <v>2012003007</v>
      </c>
      <c r="M1840" s="73" t="n">
        <v>43465</v>
      </c>
      <c r="N1840" s="74" t="n">
        <v>36.4363333333333</v>
      </c>
      <c r="O1840" s="75" t="n">
        <v>1</v>
      </c>
      <c r="P1840" s="76" t="n">
        <v>0.0833333333333333</v>
      </c>
      <c r="Q1840" s="77" t="n">
        <v>0</v>
      </c>
      <c r="R1840" s="78" t="n">
        <v>36.4363333333333</v>
      </c>
      <c r="S1840" s="39" t="n">
        <v>2.46366666666666</v>
      </c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MG1840" s="0"/>
      <c r="AMH1840" s="0"/>
      <c r="AMI1840" s="0"/>
      <c r="AMJ1840" s="0"/>
    </row>
    <row r="1841" s="4" customFormat="true" ht="37.5" hidden="false" customHeight="true" outlineLevel="0" collapsed="false">
      <c r="A1841" s="23" t="s">
        <v>401</v>
      </c>
      <c r="B1841" s="23" t="n">
        <v>5805</v>
      </c>
      <c r="C1841" s="25" t="n">
        <f aca="false">VLOOKUP(B1841,[1]Planilha8!$X$4:$Y$6629,2,0)</f>
        <v>2039317</v>
      </c>
      <c r="D1841" s="26" t="s">
        <v>474</v>
      </c>
      <c r="E1841" s="26" t="str">
        <f aca="false">VLOOKUP(B1841,[1]Planilha8!$X$4:$Z$6629,3,0)</f>
        <v>ASTEC</v>
      </c>
      <c r="F1841" s="26" t="str">
        <f aca="false">VLOOKUP(B1841,[1]Planilha8!$X$4:$AD$6629,7,0)</f>
        <v>BOM</v>
      </c>
      <c r="G1841" s="27" t="n">
        <v>41208</v>
      </c>
      <c r="H1841" s="28" t="n">
        <v>38.9</v>
      </c>
      <c r="I1841" s="29" t="s">
        <v>23</v>
      </c>
      <c r="J1841" s="70" t="s">
        <v>69</v>
      </c>
      <c r="K1841" s="71" t="n">
        <v>9161</v>
      </c>
      <c r="L1841" s="79" t="n">
        <v>2012003007</v>
      </c>
      <c r="M1841" s="73" t="n">
        <v>43465</v>
      </c>
      <c r="N1841" s="74" t="n">
        <v>36.4363333333333</v>
      </c>
      <c r="O1841" s="75" t="n">
        <v>1</v>
      </c>
      <c r="P1841" s="76" t="n">
        <v>0.0833333333333333</v>
      </c>
      <c r="Q1841" s="77" t="n">
        <v>0</v>
      </c>
      <c r="R1841" s="78" t="n">
        <v>36.4363333333333</v>
      </c>
      <c r="S1841" s="39" t="n">
        <v>2.46366666666666</v>
      </c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MG1841" s="0"/>
      <c r="AMH1841" s="0"/>
      <c r="AMI1841" s="0"/>
      <c r="AMJ1841" s="0"/>
    </row>
    <row r="1842" s="4" customFormat="true" ht="37.5" hidden="false" customHeight="true" outlineLevel="0" collapsed="false">
      <c r="A1842" s="23" t="s">
        <v>401</v>
      </c>
      <c r="B1842" s="23" t="n">
        <v>5806</v>
      </c>
      <c r="C1842" s="25" t="n">
        <f aca="false">VLOOKUP(B1842,[1]Planilha8!$X$4:$Y$6629,2,0)</f>
        <v>2039318</v>
      </c>
      <c r="D1842" s="26" t="s">
        <v>474</v>
      </c>
      <c r="E1842" s="26" t="str">
        <f aca="false">VLOOKUP(B1842,[1]Planilha8!$X$4:$Z$6629,3,0)</f>
        <v>ALMOXARIFADO – SUCATA</v>
      </c>
      <c r="F1842" s="26" t="str">
        <f aca="false">VLOOKUP(B1842,[1]Planilha8!$X$4:$AD$6629,7,0)</f>
        <v>RUIM</v>
      </c>
      <c r="G1842" s="27" t="n">
        <v>41208</v>
      </c>
      <c r="H1842" s="28" t="n">
        <v>38.9</v>
      </c>
      <c r="I1842" s="29" t="s">
        <v>23</v>
      </c>
      <c r="J1842" s="70" t="s">
        <v>69</v>
      </c>
      <c r="K1842" s="71" t="n">
        <v>9161</v>
      </c>
      <c r="L1842" s="79" t="n">
        <v>2012003007</v>
      </c>
      <c r="M1842" s="73" t="n">
        <v>43465</v>
      </c>
      <c r="N1842" s="74" t="n">
        <v>36.4363333333333</v>
      </c>
      <c r="O1842" s="75" t="n">
        <v>1</v>
      </c>
      <c r="P1842" s="76" t="n">
        <v>0.0833333333333333</v>
      </c>
      <c r="Q1842" s="77" t="n">
        <v>0</v>
      </c>
      <c r="R1842" s="78" t="n">
        <v>36.4363333333333</v>
      </c>
      <c r="S1842" s="39" t="n">
        <v>2.46366666666666</v>
      </c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MG1842" s="0"/>
      <c r="AMH1842" s="0"/>
      <c r="AMI1842" s="0"/>
      <c r="AMJ1842" s="0"/>
    </row>
    <row r="1843" s="4" customFormat="true" ht="37.5" hidden="false" customHeight="true" outlineLevel="0" collapsed="false">
      <c r="A1843" s="23" t="s">
        <v>401</v>
      </c>
      <c r="B1843" s="23" t="n">
        <v>5807</v>
      </c>
      <c r="C1843" s="25" t="n">
        <f aca="false">VLOOKUP(B1843,[1]Planilha8!$X$4:$Y$6629,2,0)</f>
        <v>2039319</v>
      </c>
      <c r="D1843" s="26" t="s">
        <v>474</v>
      </c>
      <c r="E1843" s="26" t="str">
        <f aca="false">VLOOKUP(B1843,[1]Planilha8!$X$4:$Z$6629,3,0)</f>
        <v>AGÊNCIA TRANSFUSIONAL</v>
      </c>
      <c r="F1843" s="26" t="str">
        <f aca="false">VLOOKUP(B1843,[1]Planilha8!$X$4:$AD$6629,7,0)</f>
        <v>BOM</v>
      </c>
      <c r="G1843" s="27" t="n">
        <v>41208</v>
      </c>
      <c r="H1843" s="28" t="n">
        <v>38.9</v>
      </c>
      <c r="I1843" s="29" t="s">
        <v>23</v>
      </c>
      <c r="J1843" s="70" t="s">
        <v>69</v>
      </c>
      <c r="K1843" s="71" t="n">
        <v>9161</v>
      </c>
      <c r="L1843" s="79" t="n">
        <v>2012003007</v>
      </c>
      <c r="M1843" s="73" t="n">
        <v>43465</v>
      </c>
      <c r="N1843" s="74" t="n">
        <v>36.4363333333333</v>
      </c>
      <c r="O1843" s="75" t="n">
        <v>1</v>
      </c>
      <c r="P1843" s="76" t="n">
        <v>0.0833333333333333</v>
      </c>
      <c r="Q1843" s="77" t="n">
        <v>0</v>
      </c>
      <c r="R1843" s="78" t="n">
        <v>36.4363333333333</v>
      </c>
      <c r="S1843" s="39" t="n">
        <v>2.46366666666666</v>
      </c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MG1843" s="0"/>
      <c r="AMH1843" s="0"/>
      <c r="AMI1843" s="0"/>
      <c r="AMJ1843" s="0"/>
    </row>
    <row r="1844" s="4" customFormat="true" ht="37.5" hidden="false" customHeight="true" outlineLevel="0" collapsed="false">
      <c r="A1844" s="23" t="s">
        <v>401</v>
      </c>
      <c r="B1844" s="23" t="n">
        <v>5808</v>
      </c>
      <c r="C1844" s="25" t="n">
        <f aca="false">VLOOKUP(B1844,[1]Planilha8!$X$4:$Y$6629,2,0)</f>
        <v>2039320</v>
      </c>
      <c r="D1844" s="26" t="s">
        <v>474</v>
      </c>
      <c r="E1844" s="26" t="str">
        <f aca="false">VLOOKUP(B1844,[1]Planilha8!$X$4:$Z$6629,3,0)</f>
        <v>SRDH</v>
      </c>
      <c r="F1844" s="26" t="str">
        <f aca="false">VLOOKUP(B1844,[1]Planilha8!$X$4:$AD$6629,7,0)</f>
        <v>BOM</v>
      </c>
      <c r="G1844" s="27" t="n">
        <v>41208</v>
      </c>
      <c r="H1844" s="28" t="n">
        <v>38.9</v>
      </c>
      <c r="I1844" s="29" t="s">
        <v>23</v>
      </c>
      <c r="J1844" s="70" t="s">
        <v>69</v>
      </c>
      <c r="K1844" s="71" t="n">
        <v>9161</v>
      </c>
      <c r="L1844" s="79" t="n">
        <v>2012003007</v>
      </c>
      <c r="M1844" s="73" t="n">
        <v>43465</v>
      </c>
      <c r="N1844" s="74" t="n">
        <v>36.4363333333333</v>
      </c>
      <c r="O1844" s="75" t="n">
        <v>1</v>
      </c>
      <c r="P1844" s="76" t="n">
        <v>0.0833333333333333</v>
      </c>
      <c r="Q1844" s="77" t="n">
        <v>0</v>
      </c>
      <c r="R1844" s="78" t="n">
        <v>36.4363333333333</v>
      </c>
      <c r="S1844" s="39" t="n">
        <v>2.46366666666666</v>
      </c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MG1844" s="0"/>
      <c r="AMH1844" s="0"/>
      <c r="AMI1844" s="0"/>
      <c r="AMJ1844" s="0"/>
    </row>
    <row r="1845" s="4" customFormat="true" ht="37.5" hidden="false" customHeight="true" outlineLevel="0" collapsed="false">
      <c r="A1845" s="23" t="s">
        <v>401</v>
      </c>
      <c r="B1845" s="23" t="n">
        <v>5809</v>
      </c>
      <c r="C1845" s="25" t="n">
        <f aca="false">VLOOKUP(B1845,[1]Planilha8!$X$4:$Y$6629,2,0)</f>
        <v>2039321</v>
      </c>
      <c r="D1845" s="26" t="s">
        <v>474</v>
      </c>
      <c r="E1845" s="26" t="str">
        <f aca="false">VLOOKUP(B1845,[1]Planilha8!$X$4:$Z$6629,3,0)</f>
        <v>ALMOXARIFADO – SUCATA</v>
      </c>
      <c r="F1845" s="26" t="str">
        <f aca="false">VLOOKUP(B1845,[1]Planilha8!$X$4:$AD$6629,7,0)</f>
        <v>RUIM</v>
      </c>
      <c r="G1845" s="27" t="n">
        <v>41208</v>
      </c>
      <c r="H1845" s="28" t="n">
        <v>38.9</v>
      </c>
      <c r="I1845" s="29" t="s">
        <v>23</v>
      </c>
      <c r="J1845" s="70" t="s">
        <v>69</v>
      </c>
      <c r="K1845" s="71" t="n">
        <v>9161</v>
      </c>
      <c r="L1845" s="79" t="n">
        <v>2012003007</v>
      </c>
      <c r="M1845" s="73" t="n">
        <v>43465</v>
      </c>
      <c r="N1845" s="74" t="n">
        <v>36.4363333333333</v>
      </c>
      <c r="O1845" s="75" t="n">
        <v>1</v>
      </c>
      <c r="P1845" s="76" t="n">
        <v>0.0833333333333333</v>
      </c>
      <c r="Q1845" s="77" t="n">
        <v>0</v>
      </c>
      <c r="R1845" s="78" t="n">
        <v>36.4363333333333</v>
      </c>
      <c r="S1845" s="39" t="n">
        <v>2.46366666666666</v>
      </c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MG1845" s="0"/>
      <c r="AMH1845" s="0"/>
      <c r="AMI1845" s="0"/>
      <c r="AMJ1845" s="0"/>
    </row>
    <row r="1846" s="4" customFormat="true" ht="37.5" hidden="false" customHeight="true" outlineLevel="0" collapsed="false">
      <c r="A1846" s="23" t="s">
        <v>401</v>
      </c>
      <c r="B1846" s="23" t="n">
        <v>5810</v>
      </c>
      <c r="C1846" s="25" t="n">
        <f aca="false">VLOOKUP(B1846,[1]Planilha8!$X$4:$Y$6629,2,0)</f>
        <v>2039322</v>
      </c>
      <c r="D1846" s="26" t="s">
        <v>474</v>
      </c>
      <c r="E1846" s="26" t="str">
        <f aca="false">VLOOKUP(B1846,[1]Planilha8!$X$4:$Z$6629,3,0)</f>
        <v>ALMOXARIFADO – SUCATA</v>
      </c>
      <c r="F1846" s="26" t="str">
        <f aca="false">VLOOKUP(B1846,[1]Planilha8!$X$4:$AD$6629,7,0)</f>
        <v>RUIM</v>
      </c>
      <c r="G1846" s="27" t="n">
        <v>41208</v>
      </c>
      <c r="H1846" s="28" t="n">
        <v>38.9</v>
      </c>
      <c r="I1846" s="29" t="s">
        <v>23</v>
      </c>
      <c r="J1846" s="70" t="s">
        <v>69</v>
      </c>
      <c r="K1846" s="71" t="n">
        <v>9161</v>
      </c>
      <c r="L1846" s="79" t="n">
        <v>2012003007</v>
      </c>
      <c r="M1846" s="73" t="n">
        <v>43465</v>
      </c>
      <c r="N1846" s="74" t="n">
        <v>36.4363333333333</v>
      </c>
      <c r="O1846" s="75" t="n">
        <v>1</v>
      </c>
      <c r="P1846" s="76" t="n">
        <v>0.0833333333333333</v>
      </c>
      <c r="Q1846" s="77" t="n">
        <v>0</v>
      </c>
      <c r="R1846" s="78" t="n">
        <v>36.4363333333333</v>
      </c>
      <c r="S1846" s="39" t="n">
        <v>2.46366666666666</v>
      </c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MG1846" s="0"/>
      <c r="AMH1846" s="0"/>
      <c r="AMI1846" s="0"/>
      <c r="AMJ1846" s="0"/>
    </row>
    <row r="1847" s="4" customFormat="true" ht="37.5" hidden="false" customHeight="true" outlineLevel="0" collapsed="false">
      <c r="A1847" s="23" t="s">
        <v>401</v>
      </c>
      <c r="B1847" s="23" t="n">
        <v>5811</v>
      </c>
      <c r="C1847" s="25" t="n">
        <f aca="false">VLOOKUP(B1847,[1]Planilha8!$X$4:$Y$6629,2,0)</f>
        <v>2039323</v>
      </c>
      <c r="D1847" s="26" t="s">
        <v>474</v>
      </c>
      <c r="E1847" s="26" t="str">
        <f aca="false">VLOOKUP(B1847,[1]Planilha8!$X$4:$Z$6629,3,0)</f>
        <v>CCIH</v>
      </c>
      <c r="F1847" s="26" t="str">
        <f aca="false">VLOOKUP(B1847,[1]Planilha8!$X$4:$AD$6629,7,0)</f>
        <v>BOM</v>
      </c>
      <c r="G1847" s="27" t="n">
        <v>41208</v>
      </c>
      <c r="H1847" s="28" t="n">
        <v>38.9</v>
      </c>
      <c r="I1847" s="29" t="s">
        <v>23</v>
      </c>
      <c r="J1847" s="70" t="s">
        <v>69</v>
      </c>
      <c r="K1847" s="71" t="n">
        <v>9161</v>
      </c>
      <c r="L1847" s="79" t="n">
        <v>2012003007</v>
      </c>
      <c r="M1847" s="73" t="n">
        <v>43465</v>
      </c>
      <c r="N1847" s="74" t="n">
        <v>36.4363333333333</v>
      </c>
      <c r="O1847" s="75" t="n">
        <v>1</v>
      </c>
      <c r="P1847" s="76" t="n">
        <v>0.0833333333333333</v>
      </c>
      <c r="Q1847" s="77" t="n">
        <v>0</v>
      </c>
      <c r="R1847" s="78" t="n">
        <v>36.4363333333333</v>
      </c>
      <c r="S1847" s="39" t="n">
        <v>2.46366666666666</v>
      </c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MG1847" s="0"/>
      <c r="AMH1847" s="0"/>
      <c r="AMI1847" s="0"/>
      <c r="AMJ1847" s="0"/>
    </row>
    <row r="1848" s="4" customFormat="true" ht="37.5" hidden="false" customHeight="true" outlineLevel="0" collapsed="false">
      <c r="A1848" s="23" t="s">
        <v>401</v>
      </c>
      <c r="B1848" s="23" t="n">
        <v>5812</v>
      </c>
      <c r="C1848" s="25" t="n">
        <f aca="false">VLOOKUP(B1848,[1]Planilha8!$X$4:$Y$6629,2,0)</f>
        <v>2039324</v>
      </c>
      <c r="D1848" s="26" t="s">
        <v>474</v>
      </c>
      <c r="E1848" s="26" t="str">
        <f aca="false">VLOOKUP(B1848,[1]Planilha8!$X$4:$Z$6629,3,0)</f>
        <v>CLINICA MÉDICA</v>
      </c>
      <c r="F1848" s="26" t="str">
        <f aca="false">VLOOKUP(B1848,[1]Planilha8!$X$4:$AD$6629,7,0)</f>
        <v>BOM</v>
      </c>
      <c r="G1848" s="27" t="n">
        <v>41208</v>
      </c>
      <c r="H1848" s="28" t="n">
        <v>38.9</v>
      </c>
      <c r="I1848" s="29" t="s">
        <v>23</v>
      </c>
      <c r="J1848" s="70" t="s">
        <v>69</v>
      </c>
      <c r="K1848" s="71" t="n">
        <v>9161</v>
      </c>
      <c r="L1848" s="79" t="n">
        <v>2012003007</v>
      </c>
      <c r="M1848" s="73" t="n">
        <v>43465</v>
      </c>
      <c r="N1848" s="74" t="n">
        <v>36.4363333333333</v>
      </c>
      <c r="O1848" s="75" t="n">
        <v>1</v>
      </c>
      <c r="P1848" s="76" t="n">
        <v>0.0833333333333333</v>
      </c>
      <c r="Q1848" s="77" t="n">
        <v>0</v>
      </c>
      <c r="R1848" s="78" t="n">
        <v>36.4363333333333</v>
      </c>
      <c r="S1848" s="39" t="n">
        <v>2.46366666666666</v>
      </c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MG1848" s="0"/>
      <c r="AMH1848" s="0"/>
      <c r="AMI1848" s="0"/>
      <c r="AMJ1848" s="0"/>
    </row>
    <row r="1849" s="4" customFormat="true" ht="37.5" hidden="false" customHeight="true" outlineLevel="0" collapsed="false">
      <c r="A1849" s="23" t="s">
        <v>401</v>
      </c>
      <c r="B1849" s="23" t="n">
        <v>5813</v>
      </c>
      <c r="C1849" s="25" t="n">
        <f aca="false">VLOOKUP(B1849,[1]Planilha8!$X$4:$Y$6629,2,0)</f>
        <v>2039325</v>
      </c>
      <c r="D1849" s="26" t="s">
        <v>474</v>
      </c>
      <c r="E1849" s="26" t="str">
        <f aca="false">VLOOKUP(B1849,[1]Planilha8!$X$4:$Z$6629,3,0)</f>
        <v>CLINICA MÉDICA</v>
      </c>
      <c r="F1849" s="26" t="str">
        <f aca="false">VLOOKUP(B1849,[1]Planilha8!$X$4:$AD$6629,7,0)</f>
        <v>BOM</v>
      </c>
      <c r="G1849" s="27" t="n">
        <v>41208</v>
      </c>
      <c r="H1849" s="28" t="n">
        <v>38.9</v>
      </c>
      <c r="I1849" s="29" t="s">
        <v>23</v>
      </c>
      <c r="J1849" s="70" t="s">
        <v>69</v>
      </c>
      <c r="K1849" s="71" t="n">
        <v>9161</v>
      </c>
      <c r="L1849" s="79" t="n">
        <v>2012003007</v>
      </c>
      <c r="M1849" s="73" t="n">
        <v>43465</v>
      </c>
      <c r="N1849" s="74" t="n">
        <v>36.4363333333333</v>
      </c>
      <c r="O1849" s="75" t="n">
        <v>1</v>
      </c>
      <c r="P1849" s="76" t="n">
        <v>0.0833333333333333</v>
      </c>
      <c r="Q1849" s="77" t="n">
        <v>0</v>
      </c>
      <c r="R1849" s="78" t="n">
        <v>36.4363333333333</v>
      </c>
      <c r="S1849" s="39" t="n">
        <v>2.46366666666666</v>
      </c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MG1849" s="0"/>
      <c r="AMH1849" s="0"/>
      <c r="AMI1849" s="0"/>
      <c r="AMJ1849" s="0"/>
    </row>
    <row r="1850" s="4" customFormat="true" ht="37.5" hidden="false" customHeight="true" outlineLevel="0" collapsed="false">
      <c r="A1850" s="23" t="s">
        <v>401</v>
      </c>
      <c r="B1850" s="23" t="n">
        <v>5814</v>
      </c>
      <c r="C1850" s="25" t="n">
        <f aca="false">VLOOKUP(B1850,[1]Planilha8!$X$4:$Y$6629,2,0)</f>
        <v>2039326</v>
      </c>
      <c r="D1850" s="26" t="s">
        <v>474</v>
      </c>
      <c r="E1850" s="26" t="str">
        <f aca="false">VLOOKUP(B1850,[1]Planilha8!$X$4:$Z$6629,3,0)</f>
        <v>LABORATORIO</v>
      </c>
      <c r="F1850" s="26" t="str">
        <f aca="false">VLOOKUP(B1850,[1]Planilha8!$X$4:$AD$6629,7,0)</f>
        <v>BOM</v>
      </c>
      <c r="G1850" s="27" t="n">
        <v>41208</v>
      </c>
      <c r="H1850" s="28" t="n">
        <v>38.9</v>
      </c>
      <c r="I1850" s="29" t="s">
        <v>23</v>
      </c>
      <c r="J1850" s="70" t="s">
        <v>69</v>
      </c>
      <c r="K1850" s="71" t="n">
        <v>9161</v>
      </c>
      <c r="L1850" s="79" t="n">
        <v>2012003007</v>
      </c>
      <c r="M1850" s="73" t="n">
        <v>43465</v>
      </c>
      <c r="N1850" s="74" t="n">
        <v>36.4363333333333</v>
      </c>
      <c r="O1850" s="75" t="n">
        <v>1</v>
      </c>
      <c r="P1850" s="76" t="n">
        <v>0.0833333333333333</v>
      </c>
      <c r="Q1850" s="77" t="n">
        <v>0</v>
      </c>
      <c r="R1850" s="78" t="n">
        <v>36.4363333333333</v>
      </c>
      <c r="S1850" s="39" t="n">
        <v>2.46366666666666</v>
      </c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MG1850" s="0"/>
      <c r="AMH1850" s="0"/>
      <c r="AMI1850" s="0"/>
      <c r="AMJ1850" s="0"/>
    </row>
    <row r="1851" s="4" customFormat="true" ht="37.5" hidden="false" customHeight="true" outlineLevel="0" collapsed="false">
      <c r="A1851" s="23" t="s">
        <v>401</v>
      </c>
      <c r="B1851" s="23" t="n">
        <v>5815</v>
      </c>
      <c r="C1851" s="25" t="n">
        <f aca="false">VLOOKUP(B1851,[1]Planilha8!$X$4:$Y$6629,2,0)</f>
        <v>2039327</v>
      </c>
      <c r="D1851" s="26" t="s">
        <v>474</v>
      </c>
      <c r="E1851" s="26" t="str">
        <f aca="false">VLOOKUP(B1851,[1]Planilha8!$X$4:$Z$6629,3,0)</f>
        <v>HEMODIALISE / DIÁLISE</v>
      </c>
      <c r="F1851" s="26" t="str">
        <f aca="false">VLOOKUP(B1851,[1]Planilha8!$X$4:$AD$6629,7,0)</f>
        <v>BOM</v>
      </c>
      <c r="G1851" s="27" t="n">
        <v>41208</v>
      </c>
      <c r="H1851" s="28" t="n">
        <v>38.9</v>
      </c>
      <c r="I1851" s="29" t="s">
        <v>23</v>
      </c>
      <c r="J1851" s="70" t="s">
        <v>69</v>
      </c>
      <c r="K1851" s="71" t="n">
        <v>9161</v>
      </c>
      <c r="L1851" s="79" t="n">
        <v>2012003007</v>
      </c>
      <c r="M1851" s="73" t="n">
        <v>43465</v>
      </c>
      <c r="N1851" s="74" t="n">
        <v>36.4363333333333</v>
      </c>
      <c r="O1851" s="75" t="n">
        <v>1</v>
      </c>
      <c r="P1851" s="76" t="n">
        <v>0.0833333333333333</v>
      </c>
      <c r="Q1851" s="77" t="n">
        <v>0</v>
      </c>
      <c r="R1851" s="78" t="n">
        <v>36.4363333333333</v>
      </c>
      <c r="S1851" s="39" t="n">
        <v>2.46366666666666</v>
      </c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MG1851" s="0"/>
      <c r="AMH1851" s="0"/>
      <c r="AMI1851" s="0"/>
      <c r="AMJ1851" s="0"/>
    </row>
    <row r="1852" s="4" customFormat="true" ht="37.5" hidden="false" customHeight="true" outlineLevel="0" collapsed="false">
      <c r="A1852" s="23" t="s">
        <v>401</v>
      </c>
      <c r="B1852" s="23" t="n">
        <v>5820</v>
      </c>
      <c r="C1852" s="25" t="n">
        <f aca="false">VLOOKUP(B1852,[1]Planilha8!$X$4:$Y$6629,2,0)</f>
        <v>2039328</v>
      </c>
      <c r="D1852" s="26" t="s">
        <v>475</v>
      </c>
      <c r="E1852" s="26" t="str">
        <f aca="false">VLOOKUP(B1852,[1]Planilha8!$X$4:$Z$6629,3,0)</f>
        <v>CENTRAL DE MATERIAL E ESTERILIZAÇÃO</v>
      </c>
      <c r="F1852" s="26" t="str">
        <f aca="false">VLOOKUP(B1852,[1]Planilha8!$X$4:$AD$6629,7,0)</f>
        <v>BOM</v>
      </c>
      <c r="G1852" s="27" t="n">
        <v>41211</v>
      </c>
      <c r="H1852" s="28" t="n">
        <v>5031</v>
      </c>
      <c r="I1852" s="29" t="s">
        <v>23</v>
      </c>
      <c r="J1852" s="70" t="s">
        <v>462</v>
      </c>
      <c r="K1852" s="71" t="n">
        <v>655</v>
      </c>
      <c r="L1852" s="72" t="n">
        <v>2012001809</v>
      </c>
      <c r="M1852" s="73" t="n">
        <v>43465</v>
      </c>
      <c r="N1852" s="74" t="n">
        <v>2505.96833333333</v>
      </c>
      <c r="O1852" s="75" t="n">
        <v>0.17</v>
      </c>
      <c r="P1852" s="76" t="n">
        <v>0.0141666666666667</v>
      </c>
      <c r="Q1852" s="77" t="n">
        <v>71.2725</v>
      </c>
      <c r="R1852" s="78" t="n">
        <v>2577.24083333333</v>
      </c>
      <c r="S1852" s="39" t="n">
        <v>2453.75916666667</v>
      </c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MG1852" s="0"/>
      <c r="AMH1852" s="0"/>
      <c r="AMI1852" s="0"/>
      <c r="AMJ1852" s="0"/>
    </row>
    <row r="1853" s="4" customFormat="true" ht="37.5" hidden="false" customHeight="true" outlineLevel="0" collapsed="false">
      <c r="A1853" s="23" t="s">
        <v>401</v>
      </c>
      <c r="B1853" s="23" t="n">
        <v>3945</v>
      </c>
      <c r="C1853" s="25" t="n">
        <f aca="false">VLOOKUP(B1853,[1]Planilha8!$X$4:$Y$6629,2,0)</f>
        <v>2039329</v>
      </c>
      <c r="D1853" s="26" t="s">
        <v>476</v>
      </c>
      <c r="E1853" s="26" t="str">
        <f aca="false">VLOOKUP(B1853,[1]Planilha8!$X$4:$Z$6629,3,0)</f>
        <v>SETOR DE FLUXO E INTERNAÇÃO                                 (TÉCNICA EM ENFERMAGEM)</v>
      </c>
      <c r="F1853" s="26" t="str">
        <f aca="false">VLOOKUP(B1853,[1]Planilha8!$X$4:$AD$6629,7,0)</f>
        <v>BOM</v>
      </c>
      <c r="G1853" s="27" t="n">
        <v>41222</v>
      </c>
      <c r="H1853" s="28" t="n">
        <v>253.95</v>
      </c>
      <c r="I1853" s="29" t="s">
        <v>23</v>
      </c>
      <c r="J1853" s="70" t="s">
        <v>69</v>
      </c>
      <c r="K1853" s="71" t="n">
        <v>9242</v>
      </c>
      <c r="L1853" s="72" t="n">
        <v>2012002809</v>
      </c>
      <c r="M1853" s="73" t="n">
        <v>43465</v>
      </c>
      <c r="N1853" s="74" t="n">
        <v>233.972238247863</v>
      </c>
      <c r="O1853" s="75" t="n">
        <v>1</v>
      </c>
      <c r="P1853" s="76" t="n">
        <v>0.0833333333333333</v>
      </c>
      <c r="Q1853" s="77" t="n">
        <v>0</v>
      </c>
      <c r="R1853" s="78" t="n">
        <v>233.972238247863</v>
      </c>
      <c r="S1853" s="39" t="n">
        <v>19.9777617521367</v>
      </c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MG1853" s="0"/>
      <c r="AMH1853" s="0"/>
      <c r="AMI1853" s="0"/>
      <c r="AMJ1853" s="0"/>
    </row>
    <row r="1854" s="4" customFormat="true" ht="37.5" hidden="false" customHeight="true" outlineLevel="0" collapsed="false">
      <c r="A1854" s="23" t="s">
        <v>401</v>
      </c>
      <c r="B1854" s="23" t="n">
        <v>5738</v>
      </c>
      <c r="C1854" s="25" t="n">
        <f aca="false">VLOOKUP(B1854,[1]Planilha8!$X$4:$Y$6629,2,0)</f>
        <v>2039330</v>
      </c>
      <c r="D1854" s="26" t="s">
        <v>477</v>
      </c>
      <c r="E1854" s="26" t="str">
        <f aca="false">VLOOKUP(B1854,[1]Planilha8!$X$4:$Z$6629,3,0)</f>
        <v>ÁREA DAS CALDEIRAS - HGG</v>
      </c>
      <c r="F1854" s="26" t="str">
        <f aca="false">VLOOKUP(B1854,[1]Planilha8!$X$4:$AD$6629,7,0)</f>
        <v>BOM</v>
      </c>
      <c r="G1854" s="27" t="n">
        <v>41222</v>
      </c>
      <c r="H1854" s="28" t="n">
        <v>120000</v>
      </c>
      <c r="I1854" s="29" t="s">
        <v>23</v>
      </c>
      <c r="J1854" s="70" t="s">
        <v>478</v>
      </c>
      <c r="K1854" s="71" t="s">
        <v>479</v>
      </c>
      <c r="L1854" s="72" t="n">
        <v>2012001403</v>
      </c>
      <c r="M1854" s="73" t="n">
        <v>43465</v>
      </c>
      <c r="N1854" s="74" t="n">
        <v>46059.8290598291</v>
      </c>
      <c r="O1854" s="75" t="n">
        <v>0.05</v>
      </c>
      <c r="P1854" s="76" t="n">
        <v>0.00416666666666667</v>
      </c>
      <c r="Q1854" s="77" t="n">
        <v>500</v>
      </c>
      <c r="R1854" s="78" t="n">
        <v>46559.8290598291</v>
      </c>
      <c r="S1854" s="39" t="n">
        <v>73440.1709401709</v>
      </c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MG1854" s="0"/>
      <c r="AMH1854" s="0"/>
      <c r="AMI1854" s="0"/>
      <c r="AMJ1854" s="0"/>
    </row>
    <row r="1855" s="4" customFormat="true" ht="37.5" hidden="false" customHeight="true" outlineLevel="0" collapsed="false">
      <c r="A1855" s="23" t="s">
        <v>401</v>
      </c>
      <c r="B1855" s="23" t="n">
        <v>5821</v>
      </c>
      <c r="C1855" s="25" t="n">
        <f aca="false">VLOOKUP(B1855,[1]Planilha8!$X$4:$Y$6629,2,0)</f>
        <v>2039331</v>
      </c>
      <c r="D1855" s="26" t="s">
        <v>480</v>
      </c>
      <c r="E1855" s="26" t="str">
        <f aca="false">VLOOKUP(B1855,[1]Planilha8!$X$4:$Z$6629,3,0)</f>
        <v>UNIDADE DE TERAPIA INTENSIVA</v>
      </c>
      <c r="F1855" s="26" t="str">
        <f aca="false">VLOOKUP(B1855,[1]Planilha8!$X$4:$AD$6629,7,0)</f>
        <v>REGULAR</v>
      </c>
      <c r="G1855" s="27" t="n">
        <v>41226</v>
      </c>
      <c r="H1855" s="28" t="n">
        <v>25.8</v>
      </c>
      <c r="I1855" s="29" t="s">
        <v>23</v>
      </c>
      <c r="J1855" s="70" t="s">
        <v>406</v>
      </c>
      <c r="K1855" s="71" t="n">
        <v>2553</v>
      </c>
      <c r="L1855" s="79" t="n">
        <v>2012001670</v>
      </c>
      <c r="M1855" s="73" t="n">
        <v>43465</v>
      </c>
      <c r="N1855" s="74" t="n">
        <v>24.166</v>
      </c>
      <c r="O1855" s="75" t="n">
        <v>1</v>
      </c>
      <c r="P1855" s="76" t="n">
        <v>0.0833333333333333</v>
      </c>
      <c r="Q1855" s="77" t="n">
        <v>0</v>
      </c>
      <c r="R1855" s="78" t="n">
        <v>24.166</v>
      </c>
      <c r="S1855" s="39" t="n">
        <v>1.634</v>
      </c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MG1855" s="0"/>
      <c r="AMH1855" s="0"/>
      <c r="AMI1855" s="0"/>
      <c r="AMJ1855" s="0"/>
    </row>
    <row r="1856" s="4" customFormat="true" ht="37.5" hidden="false" customHeight="true" outlineLevel="0" collapsed="false">
      <c r="A1856" s="23" t="s">
        <v>401</v>
      </c>
      <c r="B1856" s="23" t="n">
        <v>5822</v>
      </c>
      <c r="C1856" s="25" t="n">
        <f aca="false">VLOOKUP(B1856,[1]Planilha8!$X$4:$Y$6629,2,0)</f>
        <v>2039332</v>
      </c>
      <c r="D1856" s="26" t="s">
        <v>480</v>
      </c>
      <c r="E1856" s="26" t="str">
        <f aca="false">VLOOKUP(B1856,[1]Planilha8!$X$4:$Z$6629,3,0)</f>
        <v>UNIDADE DE TERAPIA INTENSIVA</v>
      </c>
      <c r="F1856" s="26" t="str">
        <f aca="false">VLOOKUP(B1856,[1]Planilha8!$X$4:$AD$6629,7,0)</f>
        <v>REGULAR</v>
      </c>
      <c r="G1856" s="27" t="n">
        <v>41226</v>
      </c>
      <c r="H1856" s="28" t="n">
        <v>25.8</v>
      </c>
      <c r="I1856" s="29" t="s">
        <v>23</v>
      </c>
      <c r="J1856" s="70" t="s">
        <v>406</v>
      </c>
      <c r="K1856" s="71" t="n">
        <v>2553</v>
      </c>
      <c r="L1856" s="79" t="n">
        <v>2012001670</v>
      </c>
      <c r="M1856" s="73" t="n">
        <v>43465</v>
      </c>
      <c r="N1856" s="74" t="n">
        <v>24.166</v>
      </c>
      <c r="O1856" s="75" t="n">
        <v>1</v>
      </c>
      <c r="P1856" s="76" t="n">
        <v>0.0833333333333333</v>
      </c>
      <c r="Q1856" s="77" t="n">
        <v>0</v>
      </c>
      <c r="R1856" s="78" t="n">
        <v>24.166</v>
      </c>
      <c r="S1856" s="39" t="n">
        <v>1.634</v>
      </c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MG1856" s="0"/>
      <c r="AMH1856" s="0"/>
      <c r="AMI1856" s="0"/>
      <c r="AMJ1856" s="0"/>
    </row>
    <row r="1857" s="4" customFormat="true" ht="37.5" hidden="false" customHeight="true" outlineLevel="0" collapsed="false">
      <c r="A1857" s="23" t="s">
        <v>401</v>
      </c>
      <c r="B1857" s="23" t="n">
        <v>5823</v>
      </c>
      <c r="C1857" s="25" t="n">
        <f aca="false">VLOOKUP(B1857,[1]Planilha8!$X$4:$Y$6629,2,0)</f>
        <v>2039333</v>
      </c>
      <c r="D1857" s="26" t="s">
        <v>480</v>
      </c>
      <c r="E1857" s="26" t="str">
        <f aca="false">VLOOKUP(B1857,[1]Planilha8!$X$4:$Z$6629,3,0)</f>
        <v>UNIDADE DE TERAPIA INTENSIVA</v>
      </c>
      <c r="F1857" s="26" t="str">
        <f aca="false">VLOOKUP(B1857,[1]Planilha8!$X$4:$AD$6629,7,0)</f>
        <v>REGULAR</v>
      </c>
      <c r="G1857" s="27" t="n">
        <v>41226</v>
      </c>
      <c r="H1857" s="28" t="n">
        <v>25.8</v>
      </c>
      <c r="I1857" s="29" t="s">
        <v>23</v>
      </c>
      <c r="J1857" s="70" t="s">
        <v>406</v>
      </c>
      <c r="K1857" s="71" t="n">
        <v>2553</v>
      </c>
      <c r="L1857" s="79" t="n">
        <v>2012001670</v>
      </c>
      <c r="M1857" s="73" t="n">
        <v>43465</v>
      </c>
      <c r="N1857" s="74" t="n">
        <v>24.166</v>
      </c>
      <c r="O1857" s="75" t="n">
        <v>1</v>
      </c>
      <c r="P1857" s="76" t="n">
        <v>0.0833333333333333</v>
      </c>
      <c r="Q1857" s="77" t="n">
        <v>0</v>
      </c>
      <c r="R1857" s="78" t="n">
        <v>24.166</v>
      </c>
      <c r="S1857" s="39" t="n">
        <v>1.634</v>
      </c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MG1857" s="0"/>
      <c r="AMH1857" s="0"/>
      <c r="AMI1857" s="0"/>
      <c r="AMJ1857" s="0"/>
    </row>
    <row r="1858" s="4" customFormat="true" ht="37.5" hidden="false" customHeight="true" outlineLevel="0" collapsed="false">
      <c r="A1858" s="23" t="s">
        <v>401</v>
      </c>
      <c r="B1858" s="23" t="n">
        <v>5824</v>
      </c>
      <c r="C1858" s="25" t="n">
        <f aca="false">VLOOKUP(B1858,[1]Planilha8!$X$4:$Y$6629,2,0)</f>
        <v>2039334</v>
      </c>
      <c r="D1858" s="26" t="s">
        <v>480</v>
      </c>
      <c r="E1858" s="26" t="str">
        <f aca="false">VLOOKUP(B1858,[1]Planilha8!$X$4:$Z$6629,3,0)</f>
        <v>UNIDADE DE TERAPIA INTENSIVA</v>
      </c>
      <c r="F1858" s="26" t="str">
        <f aca="false">VLOOKUP(B1858,[1]Planilha8!$X$4:$AD$6629,7,0)</f>
        <v>REGULAR</v>
      </c>
      <c r="G1858" s="27" t="n">
        <v>41226</v>
      </c>
      <c r="H1858" s="28" t="n">
        <v>25.8</v>
      </c>
      <c r="I1858" s="29" t="s">
        <v>23</v>
      </c>
      <c r="J1858" s="70" t="s">
        <v>406</v>
      </c>
      <c r="K1858" s="71" t="n">
        <v>2553</v>
      </c>
      <c r="L1858" s="79" t="n">
        <v>2012001670</v>
      </c>
      <c r="M1858" s="73" t="n">
        <v>43465</v>
      </c>
      <c r="N1858" s="74" t="n">
        <v>24.166</v>
      </c>
      <c r="O1858" s="75" t="n">
        <v>1</v>
      </c>
      <c r="P1858" s="76" t="n">
        <v>0.0833333333333333</v>
      </c>
      <c r="Q1858" s="77" t="n">
        <v>0</v>
      </c>
      <c r="R1858" s="78" t="n">
        <v>24.166</v>
      </c>
      <c r="S1858" s="39" t="n">
        <v>1.634</v>
      </c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MG1858" s="0"/>
      <c r="AMH1858" s="0"/>
      <c r="AMI1858" s="0"/>
      <c r="AMJ1858" s="0"/>
    </row>
    <row r="1859" s="4" customFormat="true" ht="37.5" hidden="false" customHeight="true" outlineLevel="0" collapsed="false">
      <c r="A1859" s="23" t="s">
        <v>401</v>
      </c>
      <c r="B1859" s="23" t="n">
        <v>5825</v>
      </c>
      <c r="C1859" s="25" t="n">
        <f aca="false">VLOOKUP(B1859,[1]Planilha8!$X$4:$Y$6629,2,0)</f>
        <v>2039335</v>
      </c>
      <c r="D1859" s="26" t="s">
        <v>480</v>
      </c>
      <c r="E1859" s="26" t="str">
        <f aca="false">VLOOKUP(B1859,[1]Planilha8!$X$4:$Z$6629,3,0)</f>
        <v>UNIDADE DE TERAPIA INTENSIVA</v>
      </c>
      <c r="F1859" s="26" t="str">
        <f aca="false">VLOOKUP(B1859,[1]Planilha8!$X$4:$AD$6629,7,0)</f>
        <v>REGULAR</v>
      </c>
      <c r="G1859" s="27" t="n">
        <v>41226</v>
      </c>
      <c r="H1859" s="28" t="n">
        <v>25.8</v>
      </c>
      <c r="I1859" s="29" t="s">
        <v>23</v>
      </c>
      <c r="J1859" s="70" t="s">
        <v>406</v>
      </c>
      <c r="K1859" s="71" t="n">
        <v>2553</v>
      </c>
      <c r="L1859" s="79" t="n">
        <v>2012001670</v>
      </c>
      <c r="M1859" s="73" t="n">
        <v>43465</v>
      </c>
      <c r="N1859" s="74" t="n">
        <v>24.166</v>
      </c>
      <c r="O1859" s="75" t="n">
        <v>1</v>
      </c>
      <c r="P1859" s="76" t="n">
        <v>0.0833333333333333</v>
      </c>
      <c r="Q1859" s="77" t="n">
        <v>0</v>
      </c>
      <c r="R1859" s="78" t="n">
        <v>24.166</v>
      </c>
      <c r="S1859" s="39" t="n">
        <v>1.634</v>
      </c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MG1859" s="0"/>
      <c r="AMH1859" s="0"/>
      <c r="AMI1859" s="0"/>
      <c r="AMJ1859" s="0"/>
    </row>
    <row r="1860" s="4" customFormat="true" ht="37.5" hidden="false" customHeight="true" outlineLevel="0" collapsed="false">
      <c r="A1860" s="23" t="s">
        <v>401</v>
      </c>
      <c r="B1860" s="23" t="n">
        <v>5826</v>
      </c>
      <c r="C1860" s="25" t="n">
        <f aca="false">VLOOKUP(B1860,[1]Planilha8!$X$4:$Y$6629,2,0)</f>
        <v>2039336</v>
      </c>
      <c r="D1860" s="26" t="s">
        <v>480</v>
      </c>
      <c r="E1860" s="26" t="str">
        <f aca="false">VLOOKUP(B1860,[1]Planilha8!$X$4:$Z$6629,3,0)</f>
        <v>UNIDADE DE TERAPIA INTENSIVA</v>
      </c>
      <c r="F1860" s="26" t="str">
        <f aca="false">VLOOKUP(B1860,[1]Planilha8!$X$4:$AD$6629,7,0)</f>
        <v>REGULAR</v>
      </c>
      <c r="G1860" s="27" t="n">
        <v>41226</v>
      </c>
      <c r="H1860" s="28" t="n">
        <v>25.8</v>
      </c>
      <c r="I1860" s="29" t="s">
        <v>23</v>
      </c>
      <c r="J1860" s="70" t="s">
        <v>406</v>
      </c>
      <c r="K1860" s="71" t="n">
        <v>2553</v>
      </c>
      <c r="L1860" s="79" t="n">
        <v>2012001670</v>
      </c>
      <c r="M1860" s="73" t="n">
        <v>43465</v>
      </c>
      <c r="N1860" s="74" t="n">
        <v>24.166</v>
      </c>
      <c r="O1860" s="75" t="n">
        <v>1</v>
      </c>
      <c r="P1860" s="76" t="n">
        <v>0.0833333333333333</v>
      </c>
      <c r="Q1860" s="77" t="n">
        <v>0</v>
      </c>
      <c r="R1860" s="78" t="n">
        <v>24.166</v>
      </c>
      <c r="S1860" s="39" t="n">
        <v>1.634</v>
      </c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MG1860" s="0"/>
      <c r="AMH1860" s="0"/>
      <c r="AMI1860" s="0"/>
      <c r="AMJ1860" s="0"/>
    </row>
    <row r="1861" s="4" customFormat="true" ht="37.5" hidden="false" customHeight="true" outlineLevel="0" collapsed="false">
      <c r="A1861" s="23" t="s">
        <v>401</v>
      </c>
      <c r="B1861" s="23" t="n">
        <v>5827</v>
      </c>
      <c r="C1861" s="25" t="n">
        <f aca="false">VLOOKUP(B1861,[1]Planilha8!$X$4:$Y$6629,2,0)</f>
        <v>2039337</v>
      </c>
      <c r="D1861" s="26" t="s">
        <v>480</v>
      </c>
      <c r="E1861" s="26" t="str">
        <f aca="false">VLOOKUP(B1861,[1]Planilha8!$X$4:$Z$6629,3,0)</f>
        <v>UNIDADE DE TERAPIA INTENSIVA</v>
      </c>
      <c r="F1861" s="26" t="str">
        <f aca="false">VLOOKUP(B1861,[1]Planilha8!$X$4:$AD$6629,7,0)</f>
        <v>REGULAR</v>
      </c>
      <c r="G1861" s="27" t="n">
        <v>41226</v>
      </c>
      <c r="H1861" s="28" t="n">
        <v>25.8</v>
      </c>
      <c r="I1861" s="29" t="s">
        <v>23</v>
      </c>
      <c r="J1861" s="70" t="s">
        <v>406</v>
      </c>
      <c r="K1861" s="71" t="n">
        <v>2553</v>
      </c>
      <c r="L1861" s="79" t="n">
        <v>2012001670</v>
      </c>
      <c r="M1861" s="73" t="n">
        <v>43465</v>
      </c>
      <c r="N1861" s="74" t="n">
        <v>24.166</v>
      </c>
      <c r="O1861" s="75" t="n">
        <v>1</v>
      </c>
      <c r="P1861" s="76" t="n">
        <v>0.0833333333333333</v>
      </c>
      <c r="Q1861" s="77" t="n">
        <v>0</v>
      </c>
      <c r="R1861" s="78" t="n">
        <v>24.166</v>
      </c>
      <c r="S1861" s="39" t="n">
        <v>1.634</v>
      </c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MG1861" s="0"/>
      <c r="AMH1861" s="0"/>
      <c r="AMI1861" s="0"/>
      <c r="AMJ1861" s="0"/>
    </row>
    <row r="1862" s="4" customFormat="true" ht="37.5" hidden="false" customHeight="true" outlineLevel="0" collapsed="false">
      <c r="A1862" s="23" t="s">
        <v>401</v>
      </c>
      <c r="B1862" s="23" t="n">
        <v>5828</v>
      </c>
      <c r="C1862" s="25" t="n">
        <f aca="false">VLOOKUP(B1862,[1]Planilha8!$X$4:$Y$6629,2,0)</f>
        <v>2039338</v>
      </c>
      <c r="D1862" s="26" t="s">
        <v>480</v>
      </c>
      <c r="E1862" s="26" t="str">
        <f aca="false">VLOOKUP(B1862,[1]Planilha8!$X$4:$Z$6629,3,0)</f>
        <v>UNIDADE DE TERAPIA INTENSIVA</v>
      </c>
      <c r="F1862" s="26" t="str">
        <f aca="false">VLOOKUP(B1862,[1]Planilha8!$X$4:$AD$6629,7,0)</f>
        <v>REGULAR</v>
      </c>
      <c r="G1862" s="27" t="n">
        <v>41226</v>
      </c>
      <c r="H1862" s="28" t="n">
        <v>25.8</v>
      </c>
      <c r="I1862" s="29" t="s">
        <v>23</v>
      </c>
      <c r="J1862" s="70" t="s">
        <v>406</v>
      </c>
      <c r="K1862" s="71" t="n">
        <v>2553</v>
      </c>
      <c r="L1862" s="79" t="n">
        <v>2012001670</v>
      </c>
      <c r="M1862" s="73" t="n">
        <v>43465</v>
      </c>
      <c r="N1862" s="74" t="n">
        <v>24.166</v>
      </c>
      <c r="O1862" s="75" t="n">
        <v>1</v>
      </c>
      <c r="P1862" s="76" t="n">
        <v>0.0833333333333333</v>
      </c>
      <c r="Q1862" s="77" t="n">
        <v>0</v>
      </c>
      <c r="R1862" s="78" t="n">
        <v>24.166</v>
      </c>
      <c r="S1862" s="39" t="n">
        <v>1.634</v>
      </c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MG1862" s="0"/>
      <c r="AMH1862" s="0"/>
      <c r="AMI1862" s="0"/>
      <c r="AMJ1862" s="0"/>
    </row>
    <row r="1863" s="4" customFormat="true" ht="37.5" hidden="false" customHeight="true" outlineLevel="0" collapsed="false">
      <c r="A1863" s="23" t="s">
        <v>401</v>
      </c>
      <c r="B1863" s="23" t="n">
        <v>5829</v>
      </c>
      <c r="C1863" s="25" t="n">
        <f aca="false">VLOOKUP(B1863,[1]Planilha8!$X$4:$Y$6629,2,0)</f>
        <v>2039339</v>
      </c>
      <c r="D1863" s="26" t="s">
        <v>480</v>
      </c>
      <c r="E1863" s="26" t="str">
        <f aca="false">VLOOKUP(B1863,[1]Planilha8!$X$4:$Z$6629,3,0)</f>
        <v>UNIDADE DE TERAPIA INTENSIVA</v>
      </c>
      <c r="F1863" s="26" t="str">
        <f aca="false">VLOOKUP(B1863,[1]Planilha8!$X$4:$AD$6629,7,0)</f>
        <v>REGULAR</v>
      </c>
      <c r="G1863" s="27" t="n">
        <v>41226</v>
      </c>
      <c r="H1863" s="28" t="n">
        <v>25.8</v>
      </c>
      <c r="I1863" s="29" t="s">
        <v>23</v>
      </c>
      <c r="J1863" s="70" t="s">
        <v>406</v>
      </c>
      <c r="K1863" s="71" t="n">
        <v>2553</v>
      </c>
      <c r="L1863" s="79" t="n">
        <v>2012001670</v>
      </c>
      <c r="M1863" s="73" t="n">
        <v>43465</v>
      </c>
      <c r="N1863" s="74" t="n">
        <v>24.166</v>
      </c>
      <c r="O1863" s="75" t="n">
        <v>1</v>
      </c>
      <c r="P1863" s="76" t="n">
        <v>0.0833333333333333</v>
      </c>
      <c r="Q1863" s="77" t="n">
        <v>0</v>
      </c>
      <c r="R1863" s="78" t="n">
        <v>24.166</v>
      </c>
      <c r="S1863" s="39" t="n">
        <v>1.634</v>
      </c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MG1863" s="0"/>
      <c r="AMH1863" s="0"/>
      <c r="AMI1863" s="0"/>
      <c r="AMJ1863" s="0"/>
    </row>
    <row r="1864" s="4" customFormat="true" ht="37.5" hidden="false" customHeight="true" outlineLevel="0" collapsed="false">
      <c r="A1864" s="23" t="s">
        <v>401</v>
      </c>
      <c r="B1864" s="23" t="n">
        <v>5830</v>
      </c>
      <c r="C1864" s="25" t="n">
        <f aca="false">VLOOKUP(B1864,[1]Planilha8!$X$4:$Y$6629,2,0)</f>
        <v>2039340</v>
      </c>
      <c r="D1864" s="26" t="s">
        <v>480</v>
      </c>
      <c r="E1864" s="26" t="str">
        <f aca="false">VLOOKUP(B1864,[1]Planilha8!$X$4:$Z$6629,3,0)</f>
        <v>UNIDADE DE TERAPIA INTENSIVA</v>
      </c>
      <c r="F1864" s="26" t="str">
        <f aca="false">VLOOKUP(B1864,[1]Planilha8!$X$4:$AD$6629,7,0)</f>
        <v>REGULAR</v>
      </c>
      <c r="G1864" s="27" t="n">
        <v>41226</v>
      </c>
      <c r="H1864" s="28" t="n">
        <v>25.8</v>
      </c>
      <c r="I1864" s="29" t="s">
        <v>23</v>
      </c>
      <c r="J1864" s="70" t="s">
        <v>406</v>
      </c>
      <c r="K1864" s="71" t="n">
        <v>2553</v>
      </c>
      <c r="L1864" s="79" t="n">
        <v>2012001670</v>
      </c>
      <c r="M1864" s="73" t="n">
        <v>43465</v>
      </c>
      <c r="N1864" s="74" t="n">
        <v>24.166</v>
      </c>
      <c r="O1864" s="75" t="n">
        <v>1</v>
      </c>
      <c r="P1864" s="76" t="n">
        <v>0.0833333333333333</v>
      </c>
      <c r="Q1864" s="77" t="n">
        <v>0</v>
      </c>
      <c r="R1864" s="78" t="n">
        <v>24.166</v>
      </c>
      <c r="S1864" s="39" t="n">
        <v>1.634</v>
      </c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MG1864" s="0"/>
      <c r="AMH1864" s="0"/>
      <c r="AMI1864" s="0"/>
      <c r="AMJ1864" s="0"/>
    </row>
    <row r="1865" s="4" customFormat="true" ht="37.5" hidden="false" customHeight="true" outlineLevel="0" collapsed="false">
      <c r="A1865" s="23" t="s">
        <v>401</v>
      </c>
      <c r="B1865" s="23" t="n">
        <v>5831</v>
      </c>
      <c r="C1865" s="25" t="n">
        <f aca="false">VLOOKUP(B1865,[1]Planilha8!$X$4:$Y$6629,2,0)</f>
        <v>2039341</v>
      </c>
      <c r="D1865" s="26" t="s">
        <v>480</v>
      </c>
      <c r="E1865" s="26" t="str">
        <f aca="false">VLOOKUP(B1865,[1]Planilha8!$X$4:$Z$6629,3,0)</f>
        <v>APOIO AO DIAGNÓSTICO</v>
      </c>
      <c r="F1865" s="26" t="str">
        <f aca="false">VLOOKUP(B1865,[1]Planilha8!$X$4:$AD$6629,7,0)</f>
        <v>REGULAR</v>
      </c>
      <c r="G1865" s="27" t="n">
        <v>41226</v>
      </c>
      <c r="H1865" s="28" t="n">
        <v>25.8</v>
      </c>
      <c r="I1865" s="29" t="s">
        <v>23</v>
      </c>
      <c r="J1865" s="70" t="s">
        <v>406</v>
      </c>
      <c r="K1865" s="71" t="n">
        <v>2553</v>
      </c>
      <c r="L1865" s="79" t="n">
        <v>2012001670</v>
      </c>
      <c r="M1865" s="73" t="n">
        <v>43465</v>
      </c>
      <c r="N1865" s="74" t="n">
        <v>24.166</v>
      </c>
      <c r="O1865" s="75" t="n">
        <v>1</v>
      </c>
      <c r="P1865" s="76" t="n">
        <v>0.0833333333333333</v>
      </c>
      <c r="Q1865" s="77" t="n">
        <v>0</v>
      </c>
      <c r="R1865" s="78" t="n">
        <v>24.166</v>
      </c>
      <c r="S1865" s="39" t="n">
        <v>1.634</v>
      </c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MG1865" s="0"/>
      <c r="AMH1865" s="0"/>
      <c r="AMI1865" s="0"/>
      <c r="AMJ1865" s="0"/>
    </row>
    <row r="1866" s="4" customFormat="true" ht="37.5" hidden="false" customHeight="true" outlineLevel="0" collapsed="false">
      <c r="A1866" s="23" t="s">
        <v>401</v>
      </c>
      <c r="B1866" s="23" t="n">
        <v>5832</v>
      </c>
      <c r="C1866" s="25" t="n">
        <f aca="false">VLOOKUP(B1866,[1]Planilha8!$X$4:$Y$6629,2,0)</f>
        <v>2039342</v>
      </c>
      <c r="D1866" s="26" t="s">
        <v>480</v>
      </c>
      <c r="E1866" s="26" t="str">
        <f aca="false">VLOOKUP(B1866,[1]Planilha8!$X$4:$Z$6629,3,0)</f>
        <v>UNIDADE DE TERAPIA INTENSIVA</v>
      </c>
      <c r="F1866" s="26" t="str">
        <f aca="false">VLOOKUP(B1866,[1]Planilha8!$X$4:$AD$6629,7,0)</f>
        <v>REGULAR</v>
      </c>
      <c r="G1866" s="27" t="n">
        <v>41226</v>
      </c>
      <c r="H1866" s="28" t="n">
        <v>25.8</v>
      </c>
      <c r="I1866" s="29" t="s">
        <v>23</v>
      </c>
      <c r="J1866" s="70" t="s">
        <v>406</v>
      </c>
      <c r="K1866" s="71" t="n">
        <v>2553</v>
      </c>
      <c r="L1866" s="79" t="n">
        <v>2012001670</v>
      </c>
      <c r="M1866" s="73" t="n">
        <v>43465</v>
      </c>
      <c r="N1866" s="74" t="n">
        <v>24.166</v>
      </c>
      <c r="O1866" s="75" t="n">
        <v>1</v>
      </c>
      <c r="P1866" s="76" t="n">
        <v>0.0833333333333333</v>
      </c>
      <c r="Q1866" s="77" t="n">
        <v>0</v>
      </c>
      <c r="R1866" s="78" t="n">
        <v>24.166</v>
      </c>
      <c r="S1866" s="39" t="n">
        <v>1.634</v>
      </c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MG1866" s="0"/>
      <c r="AMH1866" s="0"/>
      <c r="AMI1866" s="0"/>
      <c r="AMJ1866" s="0"/>
    </row>
    <row r="1867" s="4" customFormat="true" ht="37.5" hidden="false" customHeight="true" outlineLevel="0" collapsed="false">
      <c r="A1867" s="23" t="s">
        <v>401</v>
      </c>
      <c r="B1867" s="23" t="n">
        <v>5833</v>
      </c>
      <c r="C1867" s="25" t="n">
        <f aca="false">VLOOKUP(B1867,[1]Planilha8!$X$4:$Y$6629,2,0)</f>
        <v>2039343</v>
      </c>
      <c r="D1867" s="26" t="s">
        <v>480</v>
      </c>
      <c r="E1867" s="26" t="str">
        <f aca="false">VLOOKUP(B1867,[1]Planilha8!$X$4:$Z$6629,3,0)</f>
        <v>UNIDADE DE TERAPIA INTENSIVA</v>
      </c>
      <c r="F1867" s="26" t="str">
        <f aca="false">VLOOKUP(B1867,[1]Planilha8!$X$4:$AD$6629,7,0)</f>
        <v>REGULAR</v>
      </c>
      <c r="G1867" s="27" t="n">
        <v>41226</v>
      </c>
      <c r="H1867" s="28" t="n">
        <v>25.8</v>
      </c>
      <c r="I1867" s="29" t="s">
        <v>23</v>
      </c>
      <c r="J1867" s="70" t="s">
        <v>406</v>
      </c>
      <c r="K1867" s="71" t="n">
        <v>2553</v>
      </c>
      <c r="L1867" s="79" t="n">
        <v>2012001670</v>
      </c>
      <c r="M1867" s="73" t="n">
        <v>43465</v>
      </c>
      <c r="N1867" s="74" t="n">
        <v>24.166</v>
      </c>
      <c r="O1867" s="75" t="n">
        <v>1</v>
      </c>
      <c r="P1867" s="76" t="n">
        <v>0.0833333333333333</v>
      </c>
      <c r="Q1867" s="77" t="n">
        <v>0</v>
      </c>
      <c r="R1867" s="78" t="n">
        <v>24.166</v>
      </c>
      <c r="S1867" s="39" t="n">
        <v>1.634</v>
      </c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MG1867" s="0"/>
      <c r="AMH1867" s="0"/>
      <c r="AMI1867" s="0"/>
      <c r="AMJ1867" s="0"/>
    </row>
    <row r="1868" s="4" customFormat="true" ht="37.5" hidden="false" customHeight="true" outlineLevel="0" collapsed="false">
      <c r="A1868" s="23" t="s">
        <v>401</v>
      </c>
      <c r="B1868" s="23" t="n">
        <v>5834</v>
      </c>
      <c r="C1868" s="25" t="n">
        <f aca="false">VLOOKUP(B1868,[1]Planilha8!$X$4:$Y$6629,2,0)</f>
        <v>2039344</v>
      </c>
      <c r="D1868" s="26" t="s">
        <v>480</v>
      </c>
      <c r="E1868" s="26" t="str">
        <f aca="false">VLOOKUP(B1868,[1]Planilha8!$X$4:$Z$6629,3,0)</f>
        <v>UNIDADE DE TERAPIA INTENSIVA</v>
      </c>
      <c r="F1868" s="26" t="str">
        <f aca="false">VLOOKUP(B1868,[1]Planilha8!$X$4:$AD$6629,7,0)</f>
        <v>REGULAR</v>
      </c>
      <c r="G1868" s="27" t="n">
        <v>41226</v>
      </c>
      <c r="H1868" s="28" t="n">
        <v>25.8</v>
      </c>
      <c r="I1868" s="29" t="s">
        <v>23</v>
      </c>
      <c r="J1868" s="70" t="s">
        <v>406</v>
      </c>
      <c r="K1868" s="71" t="n">
        <v>2553</v>
      </c>
      <c r="L1868" s="79" t="n">
        <v>2012001670</v>
      </c>
      <c r="M1868" s="73" t="n">
        <v>43465</v>
      </c>
      <c r="N1868" s="74" t="n">
        <v>24.166</v>
      </c>
      <c r="O1868" s="75" t="n">
        <v>1</v>
      </c>
      <c r="P1868" s="76" t="n">
        <v>0.0833333333333333</v>
      </c>
      <c r="Q1868" s="77" t="n">
        <v>0</v>
      </c>
      <c r="R1868" s="78" t="n">
        <v>24.166</v>
      </c>
      <c r="S1868" s="39" t="n">
        <v>1.634</v>
      </c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MG1868" s="0"/>
      <c r="AMH1868" s="0"/>
      <c r="AMI1868" s="0"/>
      <c r="AMJ1868" s="0"/>
    </row>
    <row r="1869" s="4" customFormat="true" ht="37.5" hidden="false" customHeight="true" outlineLevel="0" collapsed="false">
      <c r="A1869" s="23" t="s">
        <v>401</v>
      </c>
      <c r="B1869" s="23" t="n">
        <v>5835</v>
      </c>
      <c r="C1869" s="25" t="n">
        <f aca="false">VLOOKUP(B1869,[1]Planilha8!$X$4:$Y$6629,2,0)</f>
        <v>2039345</v>
      </c>
      <c r="D1869" s="26" t="s">
        <v>480</v>
      </c>
      <c r="E1869" s="26" t="str">
        <f aca="false">VLOOKUP(B1869,[1]Planilha8!$X$4:$Z$6629,3,0)</f>
        <v>APOIO AO DIAGNÓSTICO</v>
      </c>
      <c r="F1869" s="26" t="str">
        <f aca="false">VLOOKUP(B1869,[1]Planilha8!$X$4:$AD$6629,7,0)</f>
        <v>REGULAR</v>
      </c>
      <c r="G1869" s="27" t="n">
        <v>41226</v>
      </c>
      <c r="H1869" s="28" t="n">
        <v>25.8</v>
      </c>
      <c r="I1869" s="29" t="s">
        <v>23</v>
      </c>
      <c r="J1869" s="70" t="s">
        <v>406</v>
      </c>
      <c r="K1869" s="71" t="n">
        <v>2553</v>
      </c>
      <c r="L1869" s="79" t="n">
        <v>2012001670</v>
      </c>
      <c r="M1869" s="73" t="n">
        <v>43465</v>
      </c>
      <c r="N1869" s="74" t="n">
        <v>24.166</v>
      </c>
      <c r="O1869" s="75" t="n">
        <v>1</v>
      </c>
      <c r="P1869" s="76" t="n">
        <v>0.0833333333333333</v>
      </c>
      <c r="Q1869" s="77" t="n">
        <v>0</v>
      </c>
      <c r="R1869" s="78" t="n">
        <v>24.166</v>
      </c>
      <c r="S1869" s="39" t="n">
        <v>1.634</v>
      </c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MG1869" s="0"/>
      <c r="AMH1869" s="0"/>
      <c r="AMI1869" s="0"/>
      <c r="AMJ1869" s="0"/>
    </row>
    <row r="1870" s="4" customFormat="true" ht="37.5" hidden="false" customHeight="true" outlineLevel="0" collapsed="false">
      <c r="A1870" s="23" t="s">
        <v>401</v>
      </c>
      <c r="B1870" s="23" t="n">
        <v>5836</v>
      </c>
      <c r="C1870" s="25" t="n">
        <f aca="false">VLOOKUP(B1870,[1]Planilha8!$X$4:$Y$6629,2,0)</f>
        <v>2039346</v>
      </c>
      <c r="D1870" s="26" t="s">
        <v>480</v>
      </c>
      <c r="E1870" s="26" t="str">
        <f aca="false">VLOOKUP(B1870,[1]Planilha8!$X$4:$Z$6629,3,0)</f>
        <v>CENTRO CIRÚRGICO</v>
      </c>
      <c r="F1870" s="26" t="str">
        <f aca="false">VLOOKUP(B1870,[1]Planilha8!$X$4:$AD$6629,7,0)</f>
        <v>REGULAR</v>
      </c>
      <c r="G1870" s="27" t="n">
        <v>41226</v>
      </c>
      <c r="H1870" s="28" t="n">
        <v>25.8</v>
      </c>
      <c r="I1870" s="29" t="s">
        <v>23</v>
      </c>
      <c r="J1870" s="70" t="s">
        <v>406</v>
      </c>
      <c r="K1870" s="71" t="n">
        <v>2553</v>
      </c>
      <c r="L1870" s="79" t="n">
        <v>2012001670</v>
      </c>
      <c r="M1870" s="73" t="n">
        <v>43465</v>
      </c>
      <c r="N1870" s="74" t="n">
        <v>24.166</v>
      </c>
      <c r="O1870" s="75" t="n">
        <v>1</v>
      </c>
      <c r="P1870" s="76" t="n">
        <v>0.0833333333333333</v>
      </c>
      <c r="Q1870" s="77" t="n">
        <v>0</v>
      </c>
      <c r="R1870" s="78" t="n">
        <v>24.166</v>
      </c>
      <c r="S1870" s="39" t="n">
        <v>1.634</v>
      </c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MG1870" s="0"/>
      <c r="AMH1870" s="0"/>
      <c r="AMI1870" s="0"/>
      <c r="AMJ1870" s="0"/>
    </row>
    <row r="1871" s="4" customFormat="true" ht="37.5" hidden="false" customHeight="true" outlineLevel="0" collapsed="false">
      <c r="A1871" s="23" t="s">
        <v>401</v>
      </c>
      <c r="B1871" s="23" t="n">
        <v>5837</v>
      </c>
      <c r="C1871" s="25" t="n">
        <f aca="false">VLOOKUP(B1871,[1]Planilha8!$X$4:$Y$6629,2,0)</f>
        <v>2039347</v>
      </c>
      <c r="D1871" s="26" t="s">
        <v>480</v>
      </c>
      <c r="E1871" s="26" t="str">
        <f aca="false">VLOOKUP(B1871,[1]Planilha8!$X$4:$Z$6629,3,0)</f>
        <v>CENTRO CIRÚRGICO</v>
      </c>
      <c r="F1871" s="26" t="str">
        <f aca="false">VLOOKUP(B1871,[1]Planilha8!$X$4:$AD$6629,7,0)</f>
        <v>REGULAR</v>
      </c>
      <c r="G1871" s="27" t="n">
        <v>41226</v>
      </c>
      <c r="H1871" s="28" t="n">
        <v>25.8</v>
      </c>
      <c r="I1871" s="29" t="s">
        <v>23</v>
      </c>
      <c r="J1871" s="70" t="s">
        <v>406</v>
      </c>
      <c r="K1871" s="71" t="n">
        <v>2553</v>
      </c>
      <c r="L1871" s="79" t="n">
        <v>2012001670</v>
      </c>
      <c r="M1871" s="73" t="n">
        <v>43465</v>
      </c>
      <c r="N1871" s="74" t="n">
        <v>24.166</v>
      </c>
      <c r="O1871" s="75" t="n">
        <v>1</v>
      </c>
      <c r="P1871" s="76" t="n">
        <v>0.0833333333333333</v>
      </c>
      <c r="Q1871" s="77" t="n">
        <v>0</v>
      </c>
      <c r="R1871" s="78" t="n">
        <v>24.166</v>
      </c>
      <c r="S1871" s="39" t="n">
        <v>1.634</v>
      </c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MG1871" s="0"/>
      <c r="AMH1871" s="0"/>
      <c r="AMI1871" s="0"/>
      <c r="AMJ1871" s="0"/>
    </row>
    <row r="1872" s="4" customFormat="true" ht="37.5" hidden="false" customHeight="true" outlineLevel="0" collapsed="false">
      <c r="A1872" s="23" t="s">
        <v>401</v>
      </c>
      <c r="B1872" s="23" t="n">
        <v>5838</v>
      </c>
      <c r="C1872" s="25" t="n">
        <f aca="false">VLOOKUP(B1872,[1]Planilha8!$X$4:$Y$6629,2,0)</f>
        <v>2039348</v>
      </c>
      <c r="D1872" s="26" t="s">
        <v>480</v>
      </c>
      <c r="E1872" s="26" t="str">
        <f aca="false">VLOOKUP(B1872,[1]Planilha8!$X$4:$Z$6629,3,0)</f>
        <v>APOIO AO DIAGNÓSTICO</v>
      </c>
      <c r="F1872" s="26" t="str">
        <f aca="false">VLOOKUP(B1872,[1]Planilha8!$X$4:$AD$6629,7,0)</f>
        <v>REGULAR</v>
      </c>
      <c r="G1872" s="27" t="n">
        <v>41226</v>
      </c>
      <c r="H1872" s="28" t="n">
        <v>25.8</v>
      </c>
      <c r="I1872" s="29" t="s">
        <v>23</v>
      </c>
      <c r="J1872" s="70" t="s">
        <v>406</v>
      </c>
      <c r="K1872" s="71" t="n">
        <v>2553</v>
      </c>
      <c r="L1872" s="79" t="n">
        <v>2012001670</v>
      </c>
      <c r="M1872" s="73" t="n">
        <v>43465</v>
      </c>
      <c r="N1872" s="74" t="n">
        <v>24.166</v>
      </c>
      <c r="O1872" s="75" t="n">
        <v>1</v>
      </c>
      <c r="P1872" s="76" t="n">
        <v>0.0833333333333333</v>
      </c>
      <c r="Q1872" s="77" t="n">
        <v>0</v>
      </c>
      <c r="R1872" s="78" t="n">
        <v>24.166</v>
      </c>
      <c r="S1872" s="39" t="n">
        <v>1.634</v>
      </c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MG1872" s="0"/>
      <c r="AMH1872" s="0"/>
      <c r="AMI1872" s="0"/>
      <c r="AMJ1872" s="0"/>
    </row>
    <row r="1873" s="4" customFormat="true" ht="37.5" hidden="false" customHeight="true" outlineLevel="0" collapsed="false">
      <c r="A1873" s="23" t="s">
        <v>401</v>
      </c>
      <c r="B1873" s="23" t="n">
        <v>5839</v>
      </c>
      <c r="C1873" s="25" t="n">
        <f aca="false">VLOOKUP(B1873,[1]Planilha8!$X$4:$Y$6629,2,0)</f>
        <v>2039349</v>
      </c>
      <c r="D1873" s="26" t="s">
        <v>480</v>
      </c>
      <c r="E1873" s="26" t="str">
        <f aca="false">VLOOKUP(B1873,[1]Planilha8!$X$4:$Z$6629,3,0)</f>
        <v>APOIO AO DIAGNÓSTICO</v>
      </c>
      <c r="F1873" s="26" t="str">
        <f aca="false">VLOOKUP(B1873,[1]Planilha8!$X$4:$AD$6629,7,0)</f>
        <v>REGULAR</v>
      </c>
      <c r="G1873" s="27" t="n">
        <v>41226</v>
      </c>
      <c r="H1873" s="28" t="n">
        <v>25.8</v>
      </c>
      <c r="I1873" s="29" t="s">
        <v>23</v>
      </c>
      <c r="J1873" s="70" t="s">
        <v>406</v>
      </c>
      <c r="K1873" s="71" t="n">
        <v>2553</v>
      </c>
      <c r="L1873" s="79" t="n">
        <v>2012001670</v>
      </c>
      <c r="M1873" s="73" t="n">
        <v>43465</v>
      </c>
      <c r="N1873" s="74" t="n">
        <v>24.166</v>
      </c>
      <c r="O1873" s="75" t="n">
        <v>1</v>
      </c>
      <c r="P1873" s="76" t="n">
        <v>0.0833333333333333</v>
      </c>
      <c r="Q1873" s="77" t="n">
        <v>0</v>
      </c>
      <c r="R1873" s="78" t="n">
        <v>24.166</v>
      </c>
      <c r="S1873" s="39" t="n">
        <v>1.634</v>
      </c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MG1873" s="0"/>
      <c r="AMH1873" s="0"/>
      <c r="AMI1873" s="0"/>
      <c r="AMJ1873" s="0"/>
    </row>
    <row r="1874" s="4" customFormat="true" ht="37.5" hidden="false" customHeight="true" outlineLevel="0" collapsed="false">
      <c r="A1874" s="23" t="s">
        <v>401</v>
      </c>
      <c r="B1874" s="23" t="n">
        <v>5840</v>
      </c>
      <c r="C1874" s="25" t="n">
        <f aca="false">VLOOKUP(B1874,[1]Planilha8!$X$4:$Y$6629,2,0)</f>
        <v>2039350</v>
      </c>
      <c r="D1874" s="26" t="s">
        <v>480</v>
      </c>
      <c r="E1874" s="26" t="str">
        <f aca="false">VLOOKUP(B1874,[1]Planilha8!$X$4:$Z$6629,3,0)</f>
        <v>APOIO AO DIAGNÓSTICO</v>
      </c>
      <c r="F1874" s="26" t="str">
        <f aca="false">VLOOKUP(B1874,[1]Planilha8!$X$4:$AD$6629,7,0)</f>
        <v>REGULAR</v>
      </c>
      <c r="G1874" s="27" t="n">
        <v>41226</v>
      </c>
      <c r="H1874" s="28" t="n">
        <v>25.8</v>
      </c>
      <c r="I1874" s="29" t="s">
        <v>23</v>
      </c>
      <c r="J1874" s="70" t="s">
        <v>406</v>
      </c>
      <c r="K1874" s="71" t="n">
        <v>2553</v>
      </c>
      <c r="L1874" s="79" t="n">
        <v>2012001670</v>
      </c>
      <c r="M1874" s="73" t="n">
        <v>43465</v>
      </c>
      <c r="N1874" s="74" t="n">
        <v>24.166</v>
      </c>
      <c r="O1874" s="75" t="n">
        <v>1</v>
      </c>
      <c r="P1874" s="76" t="n">
        <v>0.0833333333333333</v>
      </c>
      <c r="Q1874" s="77" t="n">
        <v>0</v>
      </c>
      <c r="R1874" s="78" t="n">
        <v>24.166</v>
      </c>
      <c r="S1874" s="39" t="n">
        <v>1.634</v>
      </c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MG1874" s="0"/>
      <c r="AMH1874" s="0"/>
      <c r="AMI1874" s="0"/>
      <c r="AMJ1874" s="0"/>
    </row>
    <row r="1875" s="4" customFormat="true" ht="37.5" hidden="false" customHeight="true" outlineLevel="0" collapsed="false">
      <c r="A1875" s="23" t="s">
        <v>401</v>
      </c>
      <c r="B1875" s="23" t="n">
        <v>5841</v>
      </c>
      <c r="C1875" s="25" t="n">
        <f aca="false">VLOOKUP(B1875,[1]Planilha8!$X$4:$Y$6629,2,0)</f>
        <v>2039351</v>
      </c>
      <c r="D1875" s="26" t="s">
        <v>480</v>
      </c>
      <c r="E1875" s="26" t="str">
        <f aca="false">VLOOKUP(B1875,[1]Planilha8!$X$4:$Z$6629,3,0)</f>
        <v>CLINICA CIRÚRGICA</v>
      </c>
      <c r="F1875" s="26" t="str">
        <f aca="false">VLOOKUP(B1875,[1]Planilha8!$X$4:$AD$6629,7,0)</f>
        <v>REGULAR</v>
      </c>
      <c r="G1875" s="27" t="n">
        <v>41226</v>
      </c>
      <c r="H1875" s="28" t="n">
        <v>25.8</v>
      </c>
      <c r="I1875" s="29" t="s">
        <v>23</v>
      </c>
      <c r="J1875" s="70" t="s">
        <v>406</v>
      </c>
      <c r="K1875" s="71" t="n">
        <v>2553</v>
      </c>
      <c r="L1875" s="79" t="n">
        <v>2012001670</v>
      </c>
      <c r="M1875" s="73" t="n">
        <v>43465</v>
      </c>
      <c r="N1875" s="74" t="n">
        <v>24.166</v>
      </c>
      <c r="O1875" s="75" t="n">
        <v>1</v>
      </c>
      <c r="P1875" s="76" t="n">
        <v>0.0833333333333333</v>
      </c>
      <c r="Q1875" s="77" t="n">
        <v>0</v>
      </c>
      <c r="R1875" s="78" t="n">
        <v>24.166</v>
      </c>
      <c r="S1875" s="39" t="n">
        <v>1.634</v>
      </c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MG1875" s="0"/>
      <c r="AMH1875" s="0"/>
      <c r="AMI1875" s="0"/>
      <c r="AMJ1875" s="0"/>
    </row>
    <row r="1876" s="4" customFormat="true" ht="37.5" hidden="false" customHeight="true" outlineLevel="0" collapsed="false">
      <c r="A1876" s="23" t="s">
        <v>401</v>
      </c>
      <c r="B1876" s="23" t="n">
        <v>5842</v>
      </c>
      <c r="C1876" s="25" t="n">
        <f aca="false">VLOOKUP(B1876,[1]Planilha8!$X$4:$Y$6629,2,0)</f>
        <v>2039352</v>
      </c>
      <c r="D1876" s="26" t="s">
        <v>480</v>
      </c>
      <c r="E1876" s="26" t="str">
        <f aca="false">VLOOKUP(B1876,[1]Planilha8!$X$4:$Z$6629,3,0)</f>
        <v>CLINICA CIRÚRGICA</v>
      </c>
      <c r="F1876" s="26" t="str">
        <f aca="false">VLOOKUP(B1876,[1]Planilha8!$X$4:$AD$6629,7,0)</f>
        <v>REGULAR</v>
      </c>
      <c r="G1876" s="27" t="n">
        <v>41226</v>
      </c>
      <c r="H1876" s="28" t="n">
        <v>25.8</v>
      </c>
      <c r="I1876" s="29" t="s">
        <v>23</v>
      </c>
      <c r="J1876" s="70" t="s">
        <v>406</v>
      </c>
      <c r="K1876" s="71" t="n">
        <v>2553</v>
      </c>
      <c r="L1876" s="79" t="n">
        <v>2012001670</v>
      </c>
      <c r="M1876" s="73" t="n">
        <v>43465</v>
      </c>
      <c r="N1876" s="74" t="n">
        <v>24.166</v>
      </c>
      <c r="O1876" s="75" t="n">
        <v>1</v>
      </c>
      <c r="P1876" s="76" t="n">
        <v>0.0833333333333333</v>
      </c>
      <c r="Q1876" s="77" t="n">
        <v>0</v>
      </c>
      <c r="R1876" s="78" t="n">
        <v>24.166</v>
      </c>
      <c r="S1876" s="39" t="n">
        <v>1.634</v>
      </c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MG1876" s="0"/>
      <c r="AMH1876" s="0"/>
      <c r="AMI1876" s="0"/>
      <c r="AMJ1876" s="0"/>
    </row>
    <row r="1877" s="4" customFormat="true" ht="37.5" hidden="false" customHeight="true" outlineLevel="0" collapsed="false">
      <c r="A1877" s="23" t="s">
        <v>401</v>
      </c>
      <c r="B1877" s="23" t="n">
        <v>5843</v>
      </c>
      <c r="C1877" s="25" t="n">
        <f aca="false">VLOOKUP(B1877,[1]Planilha8!$X$4:$Y$6629,2,0)</f>
        <v>2039353</v>
      </c>
      <c r="D1877" s="26" t="s">
        <v>480</v>
      </c>
      <c r="E1877" s="26" t="str">
        <f aca="false">VLOOKUP(B1877,[1]Planilha8!$X$4:$Z$6629,3,0)</f>
        <v>CENTRO CIRÚRGICO</v>
      </c>
      <c r="F1877" s="26" t="str">
        <f aca="false">VLOOKUP(B1877,[1]Planilha8!$X$4:$AD$6629,7,0)</f>
        <v>REGULAR</v>
      </c>
      <c r="G1877" s="27" t="n">
        <v>41226</v>
      </c>
      <c r="H1877" s="28" t="n">
        <v>25.8</v>
      </c>
      <c r="I1877" s="29" t="s">
        <v>23</v>
      </c>
      <c r="J1877" s="70" t="s">
        <v>406</v>
      </c>
      <c r="K1877" s="71" t="n">
        <v>2553</v>
      </c>
      <c r="L1877" s="79" t="n">
        <v>2012001670</v>
      </c>
      <c r="M1877" s="73" t="n">
        <v>43465</v>
      </c>
      <c r="N1877" s="74" t="n">
        <v>24.166</v>
      </c>
      <c r="O1877" s="75" t="n">
        <v>1</v>
      </c>
      <c r="P1877" s="76" t="n">
        <v>0.0833333333333333</v>
      </c>
      <c r="Q1877" s="77" t="n">
        <v>0</v>
      </c>
      <c r="R1877" s="78" t="n">
        <v>24.166</v>
      </c>
      <c r="S1877" s="39" t="n">
        <v>1.634</v>
      </c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MG1877" s="0"/>
      <c r="AMH1877" s="0"/>
      <c r="AMI1877" s="0"/>
      <c r="AMJ1877" s="0"/>
    </row>
    <row r="1878" s="4" customFormat="true" ht="37.5" hidden="false" customHeight="true" outlineLevel="0" collapsed="false">
      <c r="A1878" s="23" t="s">
        <v>401</v>
      </c>
      <c r="B1878" s="23" t="n">
        <v>5844</v>
      </c>
      <c r="C1878" s="25" t="n">
        <f aca="false">VLOOKUP(B1878,[1]Planilha8!$X$4:$Y$6629,2,0)</f>
        <v>2039354</v>
      </c>
      <c r="D1878" s="26" t="s">
        <v>480</v>
      </c>
      <c r="E1878" s="26" t="str">
        <f aca="false">VLOOKUP(B1878,[1]Planilha8!$X$4:$Z$6629,3,0)</f>
        <v>CENTRO CIRÚRGICO</v>
      </c>
      <c r="F1878" s="26" t="str">
        <f aca="false">VLOOKUP(B1878,[1]Planilha8!$X$4:$AD$6629,7,0)</f>
        <v>REGULAR</v>
      </c>
      <c r="G1878" s="27" t="n">
        <v>41226</v>
      </c>
      <c r="H1878" s="28" t="n">
        <v>25.8</v>
      </c>
      <c r="I1878" s="29" t="s">
        <v>23</v>
      </c>
      <c r="J1878" s="70" t="s">
        <v>406</v>
      </c>
      <c r="K1878" s="71" t="n">
        <v>2553</v>
      </c>
      <c r="L1878" s="79" t="n">
        <v>2012001670</v>
      </c>
      <c r="M1878" s="73" t="n">
        <v>43465</v>
      </c>
      <c r="N1878" s="74" t="n">
        <v>24.166</v>
      </c>
      <c r="O1878" s="75" t="n">
        <v>1</v>
      </c>
      <c r="P1878" s="76" t="n">
        <v>0.0833333333333333</v>
      </c>
      <c r="Q1878" s="77" t="n">
        <v>0</v>
      </c>
      <c r="R1878" s="78" t="n">
        <v>24.166</v>
      </c>
      <c r="S1878" s="39" t="n">
        <v>1.634</v>
      </c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MG1878" s="0"/>
      <c r="AMH1878" s="0"/>
      <c r="AMI1878" s="0"/>
      <c r="AMJ1878" s="0"/>
    </row>
    <row r="1879" s="4" customFormat="true" ht="37.5" hidden="false" customHeight="true" outlineLevel="0" collapsed="false">
      <c r="A1879" s="23" t="s">
        <v>401</v>
      </c>
      <c r="B1879" s="23" t="n">
        <v>5845</v>
      </c>
      <c r="C1879" s="25" t="n">
        <f aca="false">VLOOKUP(B1879,[1]Planilha8!$X$4:$Y$6629,2,0)</f>
        <v>2039355</v>
      </c>
      <c r="D1879" s="26" t="s">
        <v>480</v>
      </c>
      <c r="E1879" s="26" t="str">
        <f aca="false">VLOOKUP(B1879,[1]Planilha8!$X$4:$Z$6629,3,0)</f>
        <v>CENTRO CIRÚRGICO</v>
      </c>
      <c r="F1879" s="26" t="str">
        <f aca="false">VLOOKUP(B1879,[1]Planilha8!$X$4:$AD$6629,7,0)</f>
        <v>REGULAR</v>
      </c>
      <c r="G1879" s="27" t="n">
        <v>41226</v>
      </c>
      <c r="H1879" s="28" t="n">
        <v>25.8</v>
      </c>
      <c r="I1879" s="29" t="s">
        <v>23</v>
      </c>
      <c r="J1879" s="70" t="s">
        <v>406</v>
      </c>
      <c r="K1879" s="71" t="n">
        <v>2553</v>
      </c>
      <c r="L1879" s="79" t="n">
        <v>2012001670</v>
      </c>
      <c r="M1879" s="73" t="n">
        <v>43465</v>
      </c>
      <c r="N1879" s="74" t="n">
        <v>24.166</v>
      </c>
      <c r="O1879" s="75" t="n">
        <v>1</v>
      </c>
      <c r="P1879" s="76" t="n">
        <v>0.0833333333333333</v>
      </c>
      <c r="Q1879" s="77" t="n">
        <v>0</v>
      </c>
      <c r="R1879" s="78" t="n">
        <v>24.166</v>
      </c>
      <c r="S1879" s="39" t="n">
        <v>1.634</v>
      </c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MG1879" s="0"/>
      <c r="AMH1879" s="0"/>
      <c r="AMI1879" s="0"/>
      <c r="AMJ1879" s="0"/>
    </row>
    <row r="1880" s="4" customFormat="true" ht="37.5" hidden="false" customHeight="true" outlineLevel="0" collapsed="false">
      <c r="A1880" s="23" t="s">
        <v>401</v>
      </c>
      <c r="B1880" s="23" t="n">
        <v>5846</v>
      </c>
      <c r="C1880" s="25" t="n">
        <f aca="false">VLOOKUP(B1880,[1]Planilha8!$X$4:$Y$6629,2,0)</f>
        <v>2039356</v>
      </c>
      <c r="D1880" s="26" t="s">
        <v>480</v>
      </c>
      <c r="E1880" s="26" t="str">
        <f aca="false">VLOOKUP(B1880,[1]Planilha8!$X$4:$Z$6629,3,0)</f>
        <v>CLINICA CIRÚRGICA</v>
      </c>
      <c r="F1880" s="26" t="str">
        <f aca="false">VLOOKUP(B1880,[1]Planilha8!$X$4:$AD$6629,7,0)</f>
        <v>REGULAR</v>
      </c>
      <c r="G1880" s="27" t="n">
        <v>41226</v>
      </c>
      <c r="H1880" s="28" t="n">
        <v>25.8</v>
      </c>
      <c r="I1880" s="29" t="s">
        <v>23</v>
      </c>
      <c r="J1880" s="70" t="s">
        <v>406</v>
      </c>
      <c r="K1880" s="71" t="n">
        <v>2553</v>
      </c>
      <c r="L1880" s="79" t="n">
        <v>2012001670</v>
      </c>
      <c r="M1880" s="73" t="n">
        <v>43465</v>
      </c>
      <c r="N1880" s="74" t="n">
        <v>24.166</v>
      </c>
      <c r="O1880" s="75" t="n">
        <v>1</v>
      </c>
      <c r="P1880" s="76" t="n">
        <v>0.0833333333333333</v>
      </c>
      <c r="Q1880" s="77" t="n">
        <v>0</v>
      </c>
      <c r="R1880" s="78" t="n">
        <v>24.166</v>
      </c>
      <c r="S1880" s="39" t="n">
        <v>1.634</v>
      </c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MG1880" s="0"/>
      <c r="AMH1880" s="0"/>
      <c r="AMI1880" s="0"/>
      <c r="AMJ1880" s="0"/>
    </row>
    <row r="1881" s="4" customFormat="true" ht="37.5" hidden="false" customHeight="true" outlineLevel="0" collapsed="false">
      <c r="A1881" s="23" t="s">
        <v>401</v>
      </c>
      <c r="B1881" s="23" t="n">
        <v>5847</v>
      </c>
      <c r="C1881" s="25" t="n">
        <f aca="false">VLOOKUP(B1881,[1]Planilha8!$X$4:$Y$6629,2,0)</f>
        <v>2039357</v>
      </c>
      <c r="D1881" s="26" t="s">
        <v>480</v>
      </c>
      <c r="E1881" s="26" t="str">
        <f aca="false">VLOOKUP(B1881,[1]Planilha8!$X$4:$Z$6629,3,0)</f>
        <v>CLINICA CIRÚRGICA</v>
      </c>
      <c r="F1881" s="26" t="str">
        <f aca="false">VLOOKUP(B1881,[1]Planilha8!$X$4:$AD$6629,7,0)</f>
        <v>REGULAR</v>
      </c>
      <c r="G1881" s="27" t="n">
        <v>41226</v>
      </c>
      <c r="H1881" s="28" t="n">
        <v>25.8</v>
      </c>
      <c r="I1881" s="29" t="s">
        <v>23</v>
      </c>
      <c r="J1881" s="70" t="s">
        <v>406</v>
      </c>
      <c r="K1881" s="71" t="n">
        <v>2553</v>
      </c>
      <c r="L1881" s="79" t="n">
        <v>2012001670</v>
      </c>
      <c r="M1881" s="73" t="n">
        <v>43465</v>
      </c>
      <c r="N1881" s="74" t="n">
        <v>24.166</v>
      </c>
      <c r="O1881" s="75" t="n">
        <v>1</v>
      </c>
      <c r="P1881" s="76" t="n">
        <v>0.0833333333333333</v>
      </c>
      <c r="Q1881" s="77" t="n">
        <v>0</v>
      </c>
      <c r="R1881" s="78" t="n">
        <v>24.166</v>
      </c>
      <c r="S1881" s="39" t="n">
        <v>1.634</v>
      </c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MG1881" s="0"/>
      <c r="AMH1881" s="0"/>
      <c r="AMI1881" s="0"/>
      <c r="AMJ1881" s="0"/>
    </row>
    <row r="1882" s="4" customFormat="true" ht="37.5" hidden="false" customHeight="true" outlineLevel="0" collapsed="false">
      <c r="A1882" s="23" t="s">
        <v>401</v>
      </c>
      <c r="B1882" s="23" t="n">
        <v>5848</v>
      </c>
      <c r="C1882" s="25" t="n">
        <f aca="false">VLOOKUP(B1882,[1]Planilha8!$X$4:$Y$6629,2,0)</f>
        <v>2039358</v>
      </c>
      <c r="D1882" s="26" t="s">
        <v>480</v>
      </c>
      <c r="E1882" s="26" t="str">
        <f aca="false">VLOOKUP(B1882,[1]Planilha8!$X$4:$Z$6629,3,0)</f>
        <v>CLINICA CIRÚRGICA</v>
      </c>
      <c r="F1882" s="26" t="str">
        <f aca="false">VLOOKUP(B1882,[1]Planilha8!$X$4:$AD$6629,7,0)</f>
        <v>REGULAR</v>
      </c>
      <c r="G1882" s="27" t="n">
        <v>41226</v>
      </c>
      <c r="H1882" s="28" t="n">
        <v>25.8</v>
      </c>
      <c r="I1882" s="29" t="s">
        <v>23</v>
      </c>
      <c r="J1882" s="70" t="s">
        <v>406</v>
      </c>
      <c r="K1882" s="71" t="n">
        <v>2553</v>
      </c>
      <c r="L1882" s="79" t="n">
        <v>2012001670</v>
      </c>
      <c r="M1882" s="73" t="n">
        <v>43465</v>
      </c>
      <c r="N1882" s="74" t="n">
        <v>24.166</v>
      </c>
      <c r="O1882" s="75" t="n">
        <v>1</v>
      </c>
      <c r="P1882" s="76" t="n">
        <v>0.0833333333333333</v>
      </c>
      <c r="Q1882" s="77" t="n">
        <v>0</v>
      </c>
      <c r="R1882" s="78" t="n">
        <v>24.166</v>
      </c>
      <c r="S1882" s="39" t="n">
        <v>1.634</v>
      </c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MG1882" s="0"/>
      <c r="AMH1882" s="0"/>
      <c r="AMI1882" s="0"/>
      <c r="AMJ1882" s="0"/>
    </row>
    <row r="1883" s="4" customFormat="true" ht="37.5" hidden="false" customHeight="true" outlineLevel="0" collapsed="false">
      <c r="A1883" s="23" t="s">
        <v>401</v>
      </c>
      <c r="B1883" s="23" t="n">
        <v>5849</v>
      </c>
      <c r="C1883" s="25" t="n">
        <f aca="false">VLOOKUP(B1883,[1]Planilha8!$X$4:$Y$6629,2,0)</f>
        <v>2039359</v>
      </c>
      <c r="D1883" s="26" t="s">
        <v>480</v>
      </c>
      <c r="E1883" s="26" t="str">
        <f aca="false">VLOOKUP(B1883,[1]Planilha8!$X$4:$Z$6629,3,0)</f>
        <v>HEMODIALISE / DIÁLISE</v>
      </c>
      <c r="F1883" s="26" t="str">
        <f aca="false">VLOOKUP(B1883,[1]Planilha8!$X$4:$AD$6629,7,0)</f>
        <v>REGULAR</v>
      </c>
      <c r="G1883" s="27" t="n">
        <v>41226</v>
      </c>
      <c r="H1883" s="28" t="n">
        <v>25.8</v>
      </c>
      <c r="I1883" s="29" t="s">
        <v>23</v>
      </c>
      <c r="J1883" s="70" t="s">
        <v>406</v>
      </c>
      <c r="K1883" s="71" t="n">
        <v>2553</v>
      </c>
      <c r="L1883" s="79" t="n">
        <v>2012001670</v>
      </c>
      <c r="M1883" s="73" t="n">
        <v>43465</v>
      </c>
      <c r="N1883" s="74" t="n">
        <v>24.166</v>
      </c>
      <c r="O1883" s="75" t="n">
        <v>1</v>
      </c>
      <c r="P1883" s="76" t="n">
        <v>0.0833333333333333</v>
      </c>
      <c r="Q1883" s="77" t="n">
        <v>0</v>
      </c>
      <c r="R1883" s="78" t="n">
        <v>24.166</v>
      </c>
      <c r="S1883" s="39" t="n">
        <v>1.634</v>
      </c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MG1883" s="0"/>
      <c r="AMH1883" s="0"/>
      <c r="AMI1883" s="0"/>
      <c r="AMJ1883" s="0"/>
    </row>
    <row r="1884" s="4" customFormat="true" ht="37.5" hidden="false" customHeight="true" outlineLevel="0" collapsed="false">
      <c r="A1884" s="23" t="s">
        <v>401</v>
      </c>
      <c r="B1884" s="23" t="n">
        <v>5850</v>
      </c>
      <c r="C1884" s="25" t="n">
        <f aca="false">VLOOKUP(B1884,[1]Planilha8!$X$4:$Y$6629,2,0)</f>
        <v>2039360</v>
      </c>
      <c r="D1884" s="26" t="s">
        <v>480</v>
      </c>
      <c r="E1884" s="26" t="str">
        <f aca="false">VLOOKUP(B1884,[1]Planilha8!$X$4:$Z$6629,3,0)</f>
        <v>CLINICA CIRÚRGICA</v>
      </c>
      <c r="F1884" s="26" t="str">
        <f aca="false">VLOOKUP(B1884,[1]Planilha8!$X$4:$AD$6629,7,0)</f>
        <v>REGULAR</v>
      </c>
      <c r="G1884" s="27" t="n">
        <v>41226</v>
      </c>
      <c r="H1884" s="28" t="n">
        <v>25.8</v>
      </c>
      <c r="I1884" s="29" t="s">
        <v>23</v>
      </c>
      <c r="J1884" s="70" t="s">
        <v>406</v>
      </c>
      <c r="K1884" s="71" t="n">
        <v>2553</v>
      </c>
      <c r="L1884" s="79" t="n">
        <v>2012001670</v>
      </c>
      <c r="M1884" s="73" t="n">
        <v>43465</v>
      </c>
      <c r="N1884" s="74" t="n">
        <v>24.166</v>
      </c>
      <c r="O1884" s="75" t="n">
        <v>1</v>
      </c>
      <c r="P1884" s="76" t="n">
        <v>0.0833333333333333</v>
      </c>
      <c r="Q1884" s="77" t="n">
        <v>0</v>
      </c>
      <c r="R1884" s="78" t="n">
        <v>24.166</v>
      </c>
      <c r="S1884" s="39" t="n">
        <v>1.634</v>
      </c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MG1884" s="0"/>
      <c r="AMH1884" s="0"/>
      <c r="AMI1884" s="0"/>
      <c r="AMJ1884" s="0"/>
    </row>
    <row r="1885" s="4" customFormat="true" ht="37.5" hidden="false" customHeight="true" outlineLevel="0" collapsed="false">
      <c r="A1885" s="23" t="s">
        <v>401</v>
      </c>
      <c r="B1885" s="23" t="n">
        <v>5851</v>
      </c>
      <c r="C1885" s="25" t="n">
        <f aca="false">VLOOKUP(B1885,[1]Planilha8!$X$4:$Y$6629,2,0)</f>
        <v>2039361</v>
      </c>
      <c r="D1885" s="26" t="s">
        <v>480</v>
      </c>
      <c r="E1885" s="26" t="str">
        <f aca="false">VLOOKUP(B1885,[1]Planilha8!$X$4:$Z$6629,3,0)</f>
        <v>CLINICA MÉDICA</v>
      </c>
      <c r="F1885" s="26" t="str">
        <f aca="false">VLOOKUP(B1885,[1]Planilha8!$X$4:$AD$6629,7,0)</f>
        <v>REGULAR</v>
      </c>
      <c r="G1885" s="27" t="n">
        <v>41226</v>
      </c>
      <c r="H1885" s="28" t="n">
        <v>25.8</v>
      </c>
      <c r="I1885" s="29" t="s">
        <v>23</v>
      </c>
      <c r="J1885" s="70" t="s">
        <v>406</v>
      </c>
      <c r="K1885" s="71" t="n">
        <v>2553</v>
      </c>
      <c r="L1885" s="79" t="n">
        <v>2012001670</v>
      </c>
      <c r="M1885" s="73" t="n">
        <v>43465</v>
      </c>
      <c r="N1885" s="74" t="n">
        <v>24.166</v>
      </c>
      <c r="O1885" s="75" t="n">
        <v>1</v>
      </c>
      <c r="P1885" s="76" t="n">
        <v>0.0833333333333333</v>
      </c>
      <c r="Q1885" s="77" t="n">
        <v>0</v>
      </c>
      <c r="R1885" s="78" t="n">
        <v>24.166</v>
      </c>
      <c r="S1885" s="39" t="n">
        <v>1.634</v>
      </c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MG1885" s="0"/>
      <c r="AMH1885" s="0"/>
      <c r="AMI1885" s="0"/>
      <c r="AMJ1885" s="0"/>
    </row>
    <row r="1886" s="4" customFormat="true" ht="37.5" hidden="false" customHeight="true" outlineLevel="0" collapsed="false">
      <c r="A1886" s="23" t="s">
        <v>401</v>
      </c>
      <c r="B1886" s="23" t="n">
        <v>5852</v>
      </c>
      <c r="C1886" s="25" t="n">
        <f aca="false">VLOOKUP(B1886,[1]Planilha8!$X$4:$Y$6629,2,0)</f>
        <v>2039362</v>
      </c>
      <c r="D1886" s="26" t="s">
        <v>480</v>
      </c>
      <c r="E1886" s="26" t="str">
        <f aca="false">VLOOKUP(B1886,[1]Planilha8!$X$4:$Z$6629,3,0)</f>
        <v>CLINICA MÉDICA</v>
      </c>
      <c r="F1886" s="26" t="str">
        <f aca="false">VLOOKUP(B1886,[1]Planilha8!$X$4:$AD$6629,7,0)</f>
        <v>REGULAR</v>
      </c>
      <c r="G1886" s="27" t="n">
        <v>41226</v>
      </c>
      <c r="H1886" s="28" t="n">
        <v>25.8</v>
      </c>
      <c r="I1886" s="29" t="s">
        <v>23</v>
      </c>
      <c r="J1886" s="70" t="s">
        <v>406</v>
      </c>
      <c r="K1886" s="71" t="n">
        <v>2553</v>
      </c>
      <c r="L1886" s="79" t="n">
        <v>2012001670</v>
      </c>
      <c r="M1886" s="73" t="n">
        <v>43465</v>
      </c>
      <c r="N1886" s="74" t="n">
        <v>24.166</v>
      </c>
      <c r="O1886" s="75" t="n">
        <v>1</v>
      </c>
      <c r="P1886" s="76" t="n">
        <v>0.0833333333333333</v>
      </c>
      <c r="Q1886" s="77" t="n">
        <v>0</v>
      </c>
      <c r="R1886" s="78" t="n">
        <v>24.166</v>
      </c>
      <c r="S1886" s="39" t="n">
        <v>1.634</v>
      </c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MG1886" s="0"/>
      <c r="AMH1886" s="0"/>
      <c r="AMI1886" s="0"/>
      <c r="AMJ1886" s="0"/>
    </row>
    <row r="1887" s="4" customFormat="true" ht="37.5" hidden="false" customHeight="true" outlineLevel="0" collapsed="false">
      <c r="A1887" s="23" t="s">
        <v>401</v>
      </c>
      <c r="B1887" s="23" t="n">
        <v>5853</v>
      </c>
      <c r="C1887" s="25" t="n">
        <f aca="false">VLOOKUP(B1887,[1]Planilha8!$X$4:$Y$6629,2,0)</f>
        <v>2039363</v>
      </c>
      <c r="D1887" s="26" t="s">
        <v>480</v>
      </c>
      <c r="E1887" s="26" t="str">
        <f aca="false">VLOOKUP(B1887,[1]Planilha8!$X$4:$Z$6629,3,0)</f>
        <v>CLINICA MÉDICA</v>
      </c>
      <c r="F1887" s="26" t="str">
        <f aca="false">VLOOKUP(B1887,[1]Planilha8!$X$4:$AD$6629,7,0)</f>
        <v>REGULAR</v>
      </c>
      <c r="G1887" s="27" t="n">
        <v>41226</v>
      </c>
      <c r="H1887" s="28" t="n">
        <v>25.8</v>
      </c>
      <c r="I1887" s="29" t="s">
        <v>23</v>
      </c>
      <c r="J1887" s="70" t="s">
        <v>406</v>
      </c>
      <c r="K1887" s="71" t="n">
        <v>2553</v>
      </c>
      <c r="L1887" s="79" t="n">
        <v>2012001670</v>
      </c>
      <c r="M1887" s="73" t="n">
        <v>43465</v>
      </c>
      <c r="N1887" s="74" t="n">
        <v>24.166</v>
      </c>
      <c r="O1887" s="75" t="n">
        <v>1</v>
      </c>
      <c r="P1887" s="76" t="n">
        <v>0.0833333333333333</v>
      </c>
      <c r="Q1887" s="77" t="n">
        <v>0</v>
      </c>
      <c r="R1887" s="78" t="n">
        <v>24.166</v>
      </c>
      <c r="S1887" s="39" t="n">
        <v>1.634</v>
      </c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MG1887" s="0"/>
      <c r="AMH1887" s="0"/>
      <c r="AMI1887" s="0"/>
      <c r="AMJ1887" s="0"/>
    </row>
    <row r="1888" s="4" customFormat="true" ht="37.5" hidden="false" customHeight="true" outlineLevel="0" collapsed="false">
      <c r="A1888" s="23" t="s">
        <v>401</v>
      </c>
      <c r="B1888" s="23" t="n">
        <v>5854</v>
      </c>
      <c r="C1888" s="25" t="n">
        <f aca="false">VLOOKUP(B1888,[1]Planilha8!$X$4:$Y$6629,2,0)</f>
        <v>2039364</v>
      </c>
      <c r="D1888" s="26" t="s">
        <v>480</v>
      </c>
      <c r="E1888" s="26" t="str">
        <f aca="false">VLOOKUP(B1888,[1]Planilha8!$X$4:$Z$6629,3,0)</f>
        <v>CLINICA MÉDICA</v>
      </c>
      <c r="F1888" s="26" t="str">
        <f aca="false">VLOOKUP(B1888,[1]Planilha8!$X$4:$AD$6629,7,0)</f>
        <v>REGULAR</v>
      </c>
      <c r="G1888" s="27" t="n">
        <v>41226</v>
      </c>
      <c r="H1888" s="28" t="n">
        <v>25.8</v>
      </c>
      <c r="I1888" s="29" t="s">
        <v>23</v>
      </c>
      <c r="J1888" s="70" t="s">
        <v>406</v>
      </c>
      <c r="K1888" s="71" t="n">
        <v>2553</v>
      </c>
      <c r="L1888" s="79" t="n">
        <v>2012001670</v>
      </c>
      <c r="M1888" s="73" t="n">
        <v>43465</v>
      </c>
      <c r="N1888" s="74" t="n">
        <v>24.166</v>
      </c>
      <c r="O1888" s="75" t="n">
        <v>1</v>
      </c>
      <c r="P1888" s="76" t="n">
        <v>0.0833333333333333</v>
      </c>
      <c r="Q1888" s="77" t="n">
        <v>0</v>
      </c>
      <c r="R1888" s="78" t="n">
        <v>24.166</v>
      </c>
      <c r="S1888" s="39" t="n">
        <v>1.634</v>
      </c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MG1888" s="0"/>
      <c r="AMH1888" s="0"/>
      <c r="AMI1888" s="0"/>
      <c r="AMJ1888" s="0"/>
    </row>
    <row r="1889" s="4" customFormat="true" ht="37.5" hidden="false" customHeight="true" outlineLevel="0" collapsed="false">
      <c r="A1889" s="23" t="s">
        <v>401</v>
      </c>
      <c r="B1889" s="23" t="n">
        <v>5855</v>
      </c>
      <c r="C1889" s="25" t="n">
        <f aca="false">VLOOKUP(B1889,[1]Planilha8!$X$4:$Y$6629,2,0)</f>
        <v>2039365</v>
      </c>
      <c r="D1889" s="26" t="s">
        <v>480</v>
      </c>
      <c r="E1889" s="26" t="str">
        <f aca="false">VLOOKUP(B1889,[1]Planilha8!$X$4:$Z$6629,3,0)</f>
        <v>CLINICA CIRÚRGICA</v>
      </c>
      <c r="F1889" s="26" t="str">
        <f aca="false">VLOOKUP(B1889,[1]Planilha8!$X$4:$AD$6629,7,0)</f>
        <v>REGULAR</v>
      </c>
      <c r="G1889" s="27" t="n">
        <v>41226</v>
      </c>
      <c r="H1889" s="28" t="n">
        <v>25.8</v>
      </c>
      <c r="I1889" s="29" t="s">
        <v>23</v>
      </c>
      <c r="J1889" s="70" t="s">
        <v>406</v>
      </c>
      <c r="K1889" s="71" t="n">
        <v>2553</v>
      </c>
      <c r="L1889" s="79" t="n">
        <v>2012001670</v>
      </c>
      <c r="M1889" s="73" t="n">
        <v>43465</v>
      </c>
      <c r="N1889" s="74" t="n">
        <v>24.166</v>
      </c>
      <c r="O1889" s="75" t="n">
        <v>1</v>
      </c>
      <c r="P1889" s="76" t="n">
        <v>0.0833333333333333</v>
      </c>
      <c r="Q1889" s="77" t="n">
        <v>0</v>
      </c>
      <c r="R1889" s="78" t="n">
        <v>24.166</v>
      </c>
      <c r="S1889" s="39" t="n">
        <v>1.634</v>
      </c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MG1889" s="0"/>
      <c r="AMH1889" s="0"/>
      <c r="AMI1889" s="0"/>
      <c r="AMJ1889" s="0"/>
    </row>
    <row r="1890" s="4" customFormat="true" ht="37.5" hidden="false" customHeight="true" outlineLevel="0" collapsed="false">
      <c r="A1890" s="23" t="s">
        <v>401</v>
      </c>
      <c r="B1890" s="23" t="n">
        <v>5856</v>
      </c>
      <c r="C1890" s="25" t="n">
        <f aca="false">VLOOKUP(B1890,[1]Planilha8!$X$4:$Y$6629,2,0)</f>
        <v>2039366</v>
      </c>
      <c r="D1890" s="26" t="s">
        <v>480</v>
      </c>
      <c r="E1890" s="26" t="str">
        <f aca="false">VLOOKUP(B1890,[1]Planilha8!$X$4:$Z$6629,3,0)</f>
        <v>HEMODIALISE / DIÁLISE</v>
      </c>
      <c r="F1890" s="26" t="str">
        <f aca="false">VLOOKUP(B1890,[1]Planilha8!$X$4:$AD$6629,7,0)</f>
        <v>REGULAR</v>
      </c>
      <c r="G1890" s="27" t="n">
        <v>41226</v>
      </c>
      <c r="H1890" s="28" t="n">
        <v>25.8</v>
      </c>
      <c r="I1890" s="29" t="s">
        <v>23</v>
      </c>
      <c r="J1890" s="70" t="s">
        <v>406</v>
      </c>
      <c r="K1890" s="71" t="n">
        <v>2553</v>
      </c>
      <c r="L1890" s="79" t="n">
        <v>2012001670</v>
      </c>
      <c r="M1890" s="73" t="n">
        <v>43465</v>
      </c>
      <c r="N1890" s="74" t="n">
        <v>24.166</v>
      </c>
      <c r="O1890" s="75" t="n">
        <v>1</v>
      </c>
      <c r="P1890" s="76" t="n">
        <v>0.0833333333333333</v>
      </c>
      <c r="Q1890" s="77" t="n">
        <v>0</v>
      </c>
      <c r="R1890" s="78" t="n">
        <v>24.166</v>
      </c>
      <c r="S1890" s="39" t="n">
        <v>1.634</v>
      </c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MG1890" s="0"/>
      <c r="AMH1890" s="0"/>
      <c r="AMI1890" s="0"/>
      <c r="AMJ1890" s="0"/>
    </row>
    <row r="1891" s="4" customFormat="true" ht="37.5" hidden="false" customHeight="true" outlineLevel="0" collapsed="false">
      <c r="A1891" s="23" t="s">
        <v>401</v>
      </c>
      <c r="B1891" s="23" t="n">
        <v>5857</v>
      </c>
      <c r="C1891" s="25" t="n">
        <f aca="false">VLOOKUP(B1891,[1]Planilha8!$X$4:$Y$6629,2,0)</f>
        <v>2039367</v>
      </c>
      <c r="D1891" s="26" t="s">
        <v>480</v>
      </c>
      <c r="E1891" s="26" t="str">
        <f aca="false">VLOOKUP(B1891,[1]Planilha8!$X$4:$Z$6629,3,0)</f>
        <v>HEMODIALISE / DIÁLISE</v>
      </c>
      <c r="F1891" s="26" t="str">
        <f aca="false">VLOOKUP(B1891,[1]Planilha8!$X$4:$AD$6629,7,0)</f>
        <v>REGULAR</v>
      </c>
      <c r="G1891" s="27" t="n">
        <v>41226</v>
      </c>
      <c r="H1891" s="28" t="n">
        <v>25.8</v>
      </c>
      <c r="I1891" s="29" t="s">
        <v>23</v>
      </c>
      <c r="J1891" s="70" t="s">
        <v>406</v>
      </c>
      <c r="K1891" s="71" t="n">
        <v>2553</v>
      </c>
      <c r="L1891" s="79" t="n">
        <v>2012001670</v>
      </c>
      <c r="M1891" s="73" t="n">
        <v>43465</v>
      </c>
      <c r="N1891" s="74" t="n">
        <v>24.166</v>
      </c>
      <c r="O1891" s="75" t="n">
        <v>1</v>
      </c>
      <c r="P1891" s="76" t="n">
        <v>0.0833333333333333</v>
      </c>
      <c r="Q1891" s="77" t="n">
        <v>0</v>
      </c>
      <c r="R1891" s="78" t="n">
        <v>24.166</v>
      </c>
      <c r="S1891" s="39" t="n">
        <v>1.634</v>
      </c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MG1891" s="0"/>
      <c r="AMH1891" s="0"/>
      <c r="AMI1891" s="0"/>
      <c r="AMJ1891" s="0"/>
    </row>
    <row r="1892" s="4" customFormat="true" ht="37.5" hidden="false" customHeight="true" outlineLevel="0" collapsed="false">
      <c r="A1892" s="23" t="s">
        <v>401</v>
      </c>
      <c r="B1892" s="23" t="n">
        <v>5858</v>
      </c>
      <c r="C1892" s="25" t="n">
        <f aca="false">VLOOKUP(B1892,[1]Planilha8!$X$4:$Y$6629,2,0)</f>
        <v>2039368</v>
      </c>
      <c r="D1892" s="26" t="s">
        <v>480</v>
      </c>
      <c r="E1892" s="26" t="str">
        <f aca="false">VLOOKUP(B1892,[1]Planilha8!$X$4:$Z$6629,3,0)</f>
        <v>CLINICA MÉDICA</v>
      </c>
      <c r="F1892" s="26" t="str">
        <f aca="false">VLOOKUP(B1892,[1]Planilha8!$X$4:$AD$6629,7,0)</f>
        <v>REGULAR</v>
      </c>
      <c r="G1892" s="27" t="n">
        <v>41226</v>
      </c>
      <c r="H1892" s="28" t="n">
        <v>25.8</v>
      </c>
      <c r="I1892" s="29" t="s">
        <v>23</v>
      </c>
      <c r="J1892" s="70" t="s">
        <v>406</v>
      </c>
      <c r="K1892" s="71" t="n">
        <v>2553</v>
      </c>
      <c r="L1892" s="79" t="n">
        <v>2012001670</v>
      </c>
      <c r="M1892" s="73" t="n">
        <v>43465</v>
      </c>
      <c r="N1892" s="74" t="n">
        <v>24.166</v>
      </c>
      <c r="O1892" s="75" t="n">
        <v>1</v>
      </c>
      <c r="P1892" s="76" t="n">
        <v>0.0833333333333333</v>
      </c>
      <c r="Q1892" s="77" t="n">
        <v>0</v>
      </c>
      <c r="R1892" s="78" t="n">
        <v>24.166</v>
      </c>
      <c r="S1892" s="39" t="n">
        <v>1.634</v>
      </c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MG1892" s="0"/>
      <c r="AMH1892" s="0"/>
      <c r="AMI1892" s="0"/>
      <c r="AMJ1892" s="0"/>
    </row>
    <row r="1893" s="4" customFormat="true" ht="37.5" hidden="false" customHeight="true" outlineLevel="0" collapsed="false">
      <c r="A1893" s="23" t="s">
        <v>401</v>
      </c>
      <c r="B1893" s="23" t="n">
        <v>5859</v>
      </c>
      <c r="C1893" s="25" t="n">
        <f aca="false">VLOOKUP(B1893,[1]Planilha8!$X$4:$Y$6629,2,0)</f>
        <v>2039369</v>
      </c>
      <c r="D1893" s="26" t="s">
        <v>480</v>
      </c>
      <c r="E1893" s="26" t="str">
        <f aca="false">VLOOKUP(B1893,[1]Planilha8!$X$4:$Z$6629,3,0)</f>
        <v>CLINICA MÉDICA</v>
      </c>
      <c r="F1893" s="26" t="str">
        <f aca="false">VLOOKUP(B1893,[1]Planilha8!$X$4:$AD$6629,7,0)</f>
        <v>REGULAR</v>
      </c>
      <c r="G1893" s="27" t="n">
        <v>41226</v>
      </c>
      <c r="H1893" s="28" t="n">
        <v>25.8</v>
      </c>
      <c r="I1893" s="29" t="s">
        <v>23</v>
      </c>
      <c r="J1893" s="70" t="s">
        <v>406</v>
      </c>
      <c r="K1893" s="71" t="n">
        <v>2553</v>
      </c>
      <c r="L1893" s="79" t="n">
        <v>2012001670</v>
      </c>
      <c r="M1893" s="73" t="n">
        <v>43465</v>
      </c>
      <c r="N1893" s="74" t="n">
        <v>24.166</v>
      </c>
      <c r="O1893" s="75" t="n">
        <v>1</v>
      </c>
      <c r="P1893" s="76" t="n">
        <v>0.0833333333333333</v>
      </c>
      <c r="Q1893" s="77" t="n">
        <v>0</v>
      </c>
      <c r="R1893" s="78" t="n">
        <v>24.166</v>
      </c>
      <c r="S1893" s="39" t="n">
        <v>1.634</v>
      </c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MG1893" s="0"/>
      <c r="AMH1893" s="0"/>
      <c r="AMI1893" s="0"/>
      <c r="AMJ1893" s="0"/>
    </row>
    <row r="1894" s="4" customFormat="true" ht="37.5" hidden="false" customHeight="true" outlineLevel="0" collapsed="false">
      <c r="A1894" s="23" t="s">
        <v>401</v>
      </c>
      <c r="B1894" s="23" t="n">
        <v>5860</v>
      </c>
      <c r="C1894" s="25" t="n">
        <f aca="false">VLOOKUP(B1894,[1]Planilha8!$X$4:$Y$6629,2,0)</f>
        <v>2039370</v>
      </c>
      <c r="D1894" s="26" t="s">
        <v>480</v>
      </c>
      <c r="E1894" s="26" t="str">
        <f aca="false">VLOOKUP(B1894,[1]Planilha8!$X$4:$Z$6629,3,0)</f>
        <v>CLINICA MÉDICA</v>
      </c>
      <c r="F1894" s="26" t="str">
        <f aca="false">VLOOKUP(B1894,[1]Planilha8!$X$4:$AD$6629,7,0)</f>
        <v>REGULAR</v>
      </c>
      <c r="G1894" s="27" t="n">
        <v>41226</v>
      </c>
      <c r="H1894" s="28" t="n">
        <v>25.8</v>
      </c>
      <c r="I1894" s="29" t="s">
        <v>23</v>
      </c>
      <c r="J1894" s="70" t="s">
        <v>406</v>
      </c>
      <c r="K1894" s="71" t="n">
        <v>2553</v>
      </c>
      <c r="L1894" s="79" t="n">
        <v>2012001670</v>
      </c>
      <c r="M1894" s="73" t="n">
        <v>43465</v>
      </c>
      <c r="N1894" s="74" t="n">
        <v>24.166</v>
      </c>
      <c r="O1894" s="75" t="n">
        <v>1</v>
      </c>
      <c r="P1894" s="76" t="n">
        <v>0.0833333333333333</v>
      </c>
      <c r="Q1894" s="77" t="n">
        <v>0</v>
      </c>
      <c r="R1894" s="78" t="n">
        <v>24.166</v>
      </c>
      <c r="S1894" s="39" t="n">
        <v>1.634</v>
      </c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MG1894" s="0"/>
      <c r="AMH1894" s="0"/>
      <c r="AMI1894" s="0"/>
      <c r="AMJ1894" s="0"/>
    </row>
    <row r="1895" s="4" customFormat="true" ht="37.5" hidden="false" customHeight="true" outlineLevel="0" collapsed="false">
      <c r="A1895" s="23" t="s">
        <v>401</v>
      </c>
      <c r="B1895" s="23" t="n">
        <v>5861</v>
      </c>
      <c r="C1895" s="25" t="n">
        <f aca="false">VLOOKUP(B1895,[1]Planilha8!$X$4:$Y$6629,2,0)</f>
        <v>2039371</v>
      </c>
      <c r="D1895" s="26" t="s">
        <v>480</v>
      </c>
      <c r="E1895" s="26" t="str">
        <f aca="false">VLOOKUP(B1895,[1]Planilha8!$X$4:$Z$6629,3,0)</f>
        <v>ALMOXARIFADO – HGG</v>
      </c>
      <c r="F1895" s="26" t="str">
        <f aca="false">VLOOKUP(B1895,[1]Planilha8!$X$4:$AD$6629,7,0)</f>
        <v>REGULAR</v>
      </c>
      <c r="G1895" s="27" t="n">
        <v>41226</v>
      </c>
      <c r="H1895" s="28" t="n">
        <v>25.8</v>
      </c>
      <c r="I1895" s="29" t="s">
        <v>23</v>
      </c>
      <c r="J1895" s="70" t="s">
        <v>406</v>
      </c>
      <c r="K1895" s="71" t="n">
        <v>2553</v>
      </c>
      <c r="L1895" s="79" t="n">
        <v>2012001670</v>
      </c>
      <c r="M1895" s="73" t="n">
        <v>43465</v>
      </c>
      <c r="N1895" s="74" t="n">
        <v>24.166</v>
      </c>
      <c r="O1895" s="75" t="n">
        <v>1</v>
      </c>
      <c r="P1895" s="76" t="n">
        <v>0.0833333333333333</v>
      </c>
      <c r="Q1895" s="77" t="n">
        <v>0</v>
      </c>
      <c r="R1895" s="78" t="n">
        <v>24.166</v>
      </c>
      <c r="S1895" s="39" t="n">
        <v>1.634</v>
      </c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MG1895" s="0"/>
      <c r="AMH1895" s="0"/>
      <c r="AMI1895" s="0"/>
      <c r="AMJ1895" s="0"/>
    </row>
    <row r="1896" s="4" customFormat="true" ht="37.5" hidden="false" customHeight="true" outlineLevel="0" collapsed="false">
      <c r="A1896" s="23" t="s">
        <v>401</v>
      </c>
      <c r="B1896" s="23" t="n">
        <v>5862</v>
      </c>
      <c r="C1896" s="25" t="n">
        <f aca="false">VLOOKUP(B1896,[1]Planilha8!$X$4:$Y$6629,2,0)</f>
        <v>2039372</v>
      </c>
      <c r="D1896" s="26" t="s">
        <v>480</v>
      </c>
      <c r="E1896" s="26" t="str">
        <f aca="false">VLOOKUP(B1896,[1]Planilha8!$X$4:$Z$6629,3,0)</f>
        <v>ALMOXARIFADO – HGG</v>
      </c>
      <c r="F1896" s="26" t="str">
        <f aca="false">VLOOKUP(B1896,[1]Planilha8!$X$4:$AD$6629,7,0)</f>
        <v>REGULAR</v>
      </c>
      <c r="G1896" s="27" t="n">
        <v>41226</v>
      </c>
      <c r="H1896" s="28" t="n">
        <v>25.8</v>
      </c>
      <c r="I1896" s="29" t="s">
        <v>23</v>
      </c>
      <c r="J1896" s="70" t="s">
        <v>406</v>
      </c>
      <c r="K1896" s="71" t="n">
        <v>2553</v>
      </c>
      <c r="L1896" s="79" t="n">
        <v>2012001670</v>
      </c>
      <c r="M1896" s="73" t="n">
        <v>43465</v>
      </c>
      <c r="N1896" s="74" t="n">
        <v>24.166</v>
      </c>
      <c r="O1896" s="75" t="n">
        <v>1</v>
      </c>
      <c r="P1896" s="76" t="n">
        <v>0.0833333333333333</v>
      </c>
      <c r="Q1896" s="77" t="n">
        <v>0</v>
      </c>
      <c r="R1896" s="78" t="n">
        <v>24.166</v>
      </c>
      <c r="S1896" s="39" t="n">
        <v>1.634</v>
      </c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MG1896" s="0"/>
      <c r="AMH1896" s="0"/>
      <c r="AMI1896" s="0"/>
      <c r="AMJ1896" s="0"/>
    </row>
    <row r="1897" s="4" customFormat="true" ht="37.5" hidden="false" customHeight="true" outlineLevel="0" collapsed="false">
      <c r="A1897" s="23" t="s">
        <v>401</v>
      </c>
      <c r="B1897" s="23" t="n">
        <v>5863</v>
      </c>
      <c r="C1897" s="25" t="n">
        <f aca="false">VLOOKUP(B1897,[1]Planilha8!$X$4:$Y$6629,2,0)</f>
        <v>2039373</v>
      </c>
      <c r="D1897" s="26" t="s">
        <v>480</v>
      </c>
      <c r="E1897" s="26" t="str">
        <f aca="false">VLOOKUP(B1897,[1]Planilha8!$X$4:$Z$6629,3,0)</f>
        <v>AMBULATÓRIO</v>
      </c>
      <c r="F1897" s="26" t="str">
        <f aca="false">VLOOKUP(B1897,[1]Planilha8!$X$4:$AD$6629,7,0)</f>
        <v>REGULAR</v>
      </c>
      <c r="G1897" s="27" t="n">
        <v>41226</v>
      </c>
      <c r="H1897" s="28" t="n">
        <v>25.8</v>
      </c>
      <c r="I1897" s="29" t="s">
        <v>23</v>
      </c>
      <c r="J1897" s="70" t="s">
        <v>406</v>
      </c>
      <c r="K1897" s="71" t="n">
        <v>2553</v>
      </c>
      <c r="L1897" s="79" t="n">
        <v>2012001670</v>
      </c>
      <c r="M1897" s="73" t="n">
        <v>43465</v>
      </c>
      <c r="N1897" s="74" t="n">
        <v>24.166</v>
      </c>
      <c r="O1897" s="75" t="n">
        <v>1</v>
      </c>
      <c r="P1897" s="76" t="n">
        <v>0.0833333333333333</v>
      </c>
      <c r="Q1897" s="77" t="n">
        <v>0</v>
      </c>
      <c r="R1897" s="78" t="n">
        <v>24.166</v>
      </c>
      <c r="S1897" s="39" t="n">
        <v>1.634</v>
      </c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MG1897" s="0"/>
      <c r="AMH1897" s="0"/>
      <c r="AMI1897" s="0"/>
      <c r="AMJ1897" s="0"/>
    </row>
    <row r="1898" s="4" customFormat="true" ht="37.5" hidden="false" customHeight="true" outlineLevel="0" collapsed="false">
      <c r="A1898" s="23" t="s">
        <v>401</v>
      </c>
      <c r="B1898" s="23" t="n">
        <v>5864</v>
      </c>
      <c r="C1898" s="25" t="n">
        <f aca="false">VLOOKUP(B1898,[1]Planilha8!$X$4:$Y$6629,2,0)</f>
        <v>2039374</v>
      </c>
      <c r="D1898" s="26" t="s">
        <v>480</v>
      </c>
      <c r="E1898" s="26" t="str">
        <f aca="false">VLOOKUP(B1898,[1]Planilha8!$X$4:$Z$6629,3,0)</f>
        <v>ALMOXARIFADO – HGG</v>
      </c>
      <c r="F1898" s="26" t="str">
        <f aca="false">VLOOKUP(B1898,[1]Planilha8!$X$4:$AD$6629,7,0)</f>
        <v>REGULAR</v>
      </c>
      <c r="G1898" s="27" t="n">
        <v>41226</v>
      </c>
      <c r="H1898" s="28" t="n">
        <v>25.8</v>
      </c>
      <c r="I1898" s="29" t="s">
        <v>23</v>
      </c>
      <c r="J1898" s="70" t="s">
        <v>406</v>
      </c>
      <c r="K1898" s="71" t="n">
        <v>2553</v>
      </c>
      <c r="L1898" s="79" t="n">
        <v>2012001670</v>
      </c>
      <c r="M1898" s="73" t="n">
        <v>43465</v>
      </c>
      <c r="N1898" s="74" t="n">
        <v>24.166</v>
      </c>
      <c r="O1898" s="75" t="n">
        <v>1</v>
      </c>
      <c r="P1898" s="76" t="n">
        <v>0.0833333333333333</v>
      </c>
      <c r="Q1898" s="77" t="n">
        <v>0</v>
      </c>
      <c r="R1898" s="78" t="n">
        <v>24.166</v>
      </c>
      <c r="S1898" s="39" t="n">
        <v>1.634</v>
      </c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MG1898" s="0"/>
      <c r="AMH1898" s="0"/>
      <c r="AMI1898" s="0"/>
      <c r="AMJ1898" s="0"/>
    </row>
    <row r="1899" s="4" customFormat="true" ht="37.5" hidden="false" customHeight="true" outlineLevel="0" collapsed="false">
      <c r="A1899" s="23" t="s">
        <v>401</v>
      </c>
      <c r="B1899" s="23" t="n">
        <v>5865</v>
      </c>
      <c r="C1899" s="25" t="n">
        <f aca="false">VLOOKUP(B1899,[1]Planilha8!$X$4:$Y$6629,2,0)</f>
        <v>2039375</v>
      </c>
      <c r="D1899" s="26" t="s">
        <v>480</v>
      </c>
      <c r="E1899" s="26" t="str">
        <f aca="false">VLOOKUP(B1899,[1]Planilha8!$X$4:$Z$6629,3,0)</f>
        <v>ALMOXARIFADO – HGG</v>
      </c>
      <c r="F1899" s="26" t="str">
        <f aca="false">VLOOKUP(B1899,[1]Planilha8!$X$4:$AD$6629,7,0)</f>
        <v>REGULAR</v>
      </c>
      <c r="G1899" s="27" t="n">
        <v>41226</v>
      </c>
      <c r="H1899" s="28" t="n">
        <v>25.8</v>
      </c>
      <c r="I1899" s="29" t="s">
        <v>23</v>
      </c>
      <c r="J1899" s="70" t="s">
        <v>406</v>
      </c>
      <c r="K1899" s="71" t="n">
        <v>2553</v>
      </c>
      <c r="L1899" s="79" t="n">
        <v>2012001670</v>
      </c>
      <c r="M1899" s="73" t="n">
        <v>43465</v>
      </c>
      <c r="N1899" s="74" t="n">
        <v>24.166</v>
      </c>
      <c r="O1899" s="75" t="n">
        <v>1</v>
      </c>
      <c r="P1899" s="76" t="n">
        <v>0.0833333333333333</v>
      </c>
      <c r="Q1899" s="77" t="n">
        <v>0</v>
      </c>
      <c r="R1899" s="78" t="n">
        <v>24.166</v>
      </c>
      <c r="S1899" s="39" t="n">
        <v>1.634</v>
      </c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MG1899" s="0"/>
      <c r="AMH1899" s="0"/>
      <c r="AMI1899" s="0"/>
      <c r="AMJ1899" s="0"/>
    </row>
    <row r="1900" s="4" customFormat="true" ht="37.5" hidden="false" customHeight="true" outlineLevel="0" collapsed="false">
      <c r="A1900" s="23" t="s">
        <v>401</v>
      </c>
      <c r="B1900" s="23" t="n">
        <v>5866</v>
      </c>
      <c r="C1900" s="25" t="n">
        <f aca="false">VLOOKUP(B1900,[1]Planilha8!$X$4:$Y$6629,2,0)</f>
        <v>2039376</v>
      </c>
      <c r="D1900" s="26" t="s">
        <v>480</v>
      </c>
      <c r="E1900" s="26" t="str">
        <f aca="false">VLOOKUP(B1900,[1]Planilha8!$X$4:$Z$6629,3,0)</f>
        <v>CLINICA MÉDICA</v>
      </c>
      <c r="F1900" s="26" t="str">
        <f aca="false">VLOOKUP(B1900,[1]Planilha8!$X$4:$AD$6629,7,0)</f>
        <v>REGULAR</v>
      </c>
      <c r="G1900" s="27" t="n">
        <v>41226</v>
      </c>
      <c r="H1900" s="28" t="n">
        <v>25.8</v>
      </c>
      <c r="I1900" s="29" t="s">
        <v>23</v>
      </c>
      <c r="J1900" s="70" t="s">
        <v>406</v>
      </c>
      <c r="K1900" s="71" t="n">
        <v>2553</v>
      </c>
      <c r="L1900" s="79" t="n">
        <v>2012001670</v>
      </c>
      <c r="M1900" s="73" t="n">
        <v>43465</v>
      </c>
      <c r="N1900" s="74" t="n">
        <v>24.166</v>
      </c>
      <c r="O1900" s="75" t="n">
        <v>1</v>
      </c>
      <c r="P1900" s="76" t="n">
        <v>0.0833333333333333</v>
      </c>
      <c r="Q1900" s="77" t="n">
        <v>0</v>
      </c>
      <c r="R1900" s="78" t="n">
        <v>24.166</v>
      </c>
      <c r="S1900" s="39" t="n">
        <v>1.634</v>
      </c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MG1900" s="0"/>
      <c r="AMH1900" s="0"/>
      <c r="AMI1900" s="0"/>
      <c r="AMJ1900" s="0"/>
    </row>
    <row r="1901" s="4" customFormat="true" ht="37.5" hidden="false" customHeight="true" outlineLevel="0" collapsed="false">
      <c r="A1901" s="23" t="s">
        <v>401</v>
      </c>
      <c r="B1901" s="23" t="n">
        <v>5867</v>
      </c>
      <c r="C1901" s="25" t="n">
        <f aca="false">VLOOKUP(B1901,[1]Planilha8!$X$4:$Y$6629,2,0)</f>
        <v>2039377</v>
      </c>
      <c r="D1901" s="26" t="s">
        <v>480</v>
      </c>
      <c r="E1901" s="26" t="str">
        <f aca="false">VLOOKUP(B1901,[1]Planilha8!$X$4:$Z$6629,3,0)</f>
        <v>CENTRO DE TERAPIA INTENSIVA</v>
      </c>
      <c r="F1901" s="26" t="str">
        <f aca="false">VLOOKUP(B1901,[1]Planilha8!$X$4:$AD$6629,7,0)</f>
        <v>REGULAR</v>
      </c>
      <c r="G1901" s="27" t="n">
        <v>41226</v>
      </c>
      <c r="H1901" s="28" t="n">
        <v>25.8</v>
      </c>
      <c r="I1901" s="29" t="s">
        <v>23</v>
      </c>
      <c r="J1901" s="70" t="s">
        <v>406</v>
      </c>
      <c r="K1901" s="71" t="n">
        <v>2553</v>
      </c>
      <c r="L1901" s="79" t="n">
        <v>2012001670</v>
      </c>
      <c r="M1901" s="73" t="n">
        <v>43465</v>
      </c>
      <c r="N1901" s="74" t="n">
        <v>24.166</v>
      </c>
      <c r="O1901" s="75" t="n">
        <v>1</v>
      </c>
      <c r="P1901" s="76" t="n">
        <v>0.0833333333333333</v>
      </c>
      <c r="Q1901" s="77" t="n">
        <v>0</v>
      </c>
      <c r="R1901" s="78" t="n">
        <v>24.166</v>
      </c>
      <c r="S1901" s="39" t="n">
        <v>1.634</v>
      </c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MG1901" s="0"/>
      <c r="AMH1901" s="0"/>
      <c r="AMI1901" s="0"/>
      <c r="AMJ1901" s="0"/>
    </row>
    <row r="1902" s="4" customFormat="true" ht="37.5" hidden="false" customHeight="true" outlineLevel="0" collapsed="false">
      <c r="A1902" s="23" t="s">
        <v>401</v>
      </c>
      <c r="B1902" s="23" t="n">
        <v>5868</v>
      </c>
      <c r="C1902" s="25" t="n">
        <f aca="false">VLOOKUP(B1902,[1]Planilha8!$X$4:$Y$6629,2,0)</f>
        <v>2039378</v>
      </c>
      <c r="D1902" s="26" t="s">
        <v>480</v>
      </c>
      <c r="E1902" s="26" t="str">
        <f aca="false">VLOOKUP(B1902,[1]Planilha8!$X$4:$Z$6629,3,0)</f>
        <v>ALMOXARIFADO – HGG</v>
      </c>
      <c r="F1902" s="26" t="str">
        <f aca="false">VLOOKUP(B1902,[1]Planilha8!$X$4:$AD$6629,7,0)</f>
        <v>REGULAR</v>
      </c>
      <c r="G1902" s="27" t="n">
        <v>41226</v>
      </c>
      <c r="H1902" s="28" t="n">
        <v>25.8</v>
      </c>
      <c r="I1902" s="29" t="s">
        <v>23</v>
      </c>
      <c r="J1902" s="70" t="s">
        <v>406</v>
      </c>
      <c r="K1902" s="71" t="n">
        <v>2553</v>
      </c>
      <c r="L1902" s="79" t="n">
        <v>2012001670</v>
      </c>
      <c r="M1902" s="73" t="n">
        <v>43465</v>
      </c>
      <c r="N1902" s="74" t="n">
        <v>24.166</v>
      </c>
      <c r="O1902" s="75" t="n">
        <v>1</v>
      </c>
      <c r="P1902" s="76" t="n">
        <v>0.0833333333333333</v>
      </c>
      <c r="Q1902" s="77" t="n">
        <v>0</v>
      </c>
      <c r="R1902" s="78" t="n">
        <v>24.166</v>
      </c>
      <c r="S1902" s="39" t="n">
        <v>1.634</v>
      </c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MG1902" s="0"/>
      <c r="AMH1902" s="0"/>
      <c r="AMI1902" s="0"/>
      <c r="AMJ1902" s="0"/>
    </row>
    <row r="1903" s="4" customFormat="true" ht="37.5" hidden="false" customHeight="true" outlineLevel="0" collapsed="false">
      <c r="A1903" s="23" t="s">
        <v>401</v>
      </c>
      <c r="B1903" s="23" t="n">
        <v>5869</v>
      </c>
      <c r="C1903" s="25" t="n">
        <f aca="false">VLOOKUP(B1903,[1]Planilha8!$X$4:$Y$6629,2,0)</f>
        <v>2039379</v>
      </c>
      <c r="D1903" s="26" t="s">
        <v>480</v>
      </c>
      <c r="E1903" s="26" t="str">
        <f aca="false">VLOOKUP(B1903,[1]Planilha8!$X$4:$Z$6629,3,0)</f>
        <v>CLINICA MÉDICA</v>
      </c>
      <c r="F1903" s="26" t="str">
        <f aca="false">VLOOKUP(B1903,[1]Planilha8!$X$4:$AD$6629,7,0)</f>
        <v>REGULAR</v>
      </c>
      <c r="G1903" s="27" t="n">
        <v>41226</v>
      </c>
      <c r="H1903" s="28" t="n">
        <v>25.8</v>
      </c>
      <c r="I1903" s="29" t="s">
        <v>23</v>
      </c>
      <c r="J1903" s="70" t="s">
        <v>406</v>
      </c>
      <c r="K1903" s="71" t="n">
        <v>2553</v>
      </c>
      <c r="L1903" s="79" t="n">
        <v>2012001670</v>
      </c>
      <c r="M1903" s="73" t="n">
        <v>43465</v>
      </c>
      <c r="N1903" s="74" t="n">
        <v>24.166</v>
      </c>
      <c r="O1903" s="75" t="n">
        <v>1</v>
      </c>
      <c r="P1903" s="76" t="n">
        <v>0.0833333333333333</v>
      </c>
      <c r="Q1903" s="77" t="n">
        <v>0</v>
      </c>
      <c r="R1903" s="78" t="n">
        <v>24.166</v>
      </c>
      <c r="S1903" s="39" t="n">
        <v>1.634</v>
      </c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MG1903" s="0"/>
      <c r="AMH1903" s="0"/>
      <c r="AMI1903" s="0"/>
      <c r="AMJ1903" s="0"/>
    </row>
    <row r="1904" s="4" customFormat="true" ht="37.5" hidden="false" customHeight="true" outlineLevel="0" collapsed="false">
      <c r="A1904" s="23" t="s">
        <v>401</v>
      </c>
      <c r="B1904" s="23" t="n">
        <v>5870</v>
      </c>
      <c r="C1904" s="25" t="n">
        <f aca="false">VLOOKUP(B1904,[1]Planilha8!$X$4:$Y$6629,2,0)</f>
        <v>2039380</v>
      </c>
      <c r="D1904" s="26" t="s">
        <v>480</v>
      </c>
      <c r="E1904" s="26" t="str">
        <f aca="false">VLOOKUP(B1904,[1]Planilha8!$X$4:$Z$6629,3,0)</f>
        <v>ALMOXARIFADO – HGG</v>
      </c>
      <c r="F1904" s="26" t="str">
        <f aca="false">VLOOKUP(B1904,[1]Planilha8!$X$4:$AD$6629,7,0)</f>
        <v>REGULAR</v>
      </c>
      <c r="G1904" s="27" t="n">
        <v>41226</v>
      </c>
      <c r="H1904" s="28" t="n">
        <v>25.8</v>
      </c>
      <c r="I1904" s="29" t="s">
        <v>23</v>
      </c>
      <c r="J1904" s="70" t="s">
        <v>406</v>
      </c>
      <c r="K1904" s="71" t="n">
        <v>2553</v>
      </c>
      <c r="L1904" s="79" t="n">
        <v>2012001670</v>
      </c>
      <c r="M1904" s="73" t="n">
        <v>43465</v>
      </c>
      <c r="N1904" s="74" t="n">
        <v>24.166</v>
      </c>
      <c r="O1904" s="75" t="n">
        <v>1</v>
      </c>
      <c r="P1904" s="76" t="n">
        <v>0.0833333333333333</v>
      </c>
      <c r="Q1904" s="77" t="n">
        <v>0</v>
      </c>
      <c r="R1904" s="78" t="n">
        <v>24.166</v>
      </c>
      <c r="S1904" s="39" t="n">
        <v>1.634</v>
      </c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MG1904" s="0"/>
      <c r="AMH1904" s="0"/>
      <c r="AMI1904" s="0"/>
      <c r="AMJ1904" s="0"/>
    </row>
    <row r="1905" s="4" customFormat="true" ht="37.5" hidden="false" customHeight="true" outlineLevel="0" collapsed="false">
      <c r="A1905" s="23" t="s">
        <v>401</v>
      </c>
      <c r="B1905" s="23" t="n">
        <v>5871</v>
      </c>
      <c r="C1905" s="25" t="n">
        <f aca="false">VLOOKUP(B1905,[1]Planilha8!$X$4:$Y$6629,2,0)</f>
        <v>2039381</v>
      </c>
      <c r="D1905" s="26" t="s">
        <v>481</v>
      </c>
      <c r="E1905" s="26" t="str">
        <f aca="false">VLOOKUP(B1905,[1]Planilha8!$X$4:$Z$6629,3,0)</f>
        <v>CENTRO CIRÚRGICO</v>
      </c>
      <c r="F1905" s="26" t="str">
        <f aca="false">VLOOKUP(B1905,[1]Planilha8!$X$4:$AD$6629,7,0)</f>
        <v>BOM</v>
      </c>
      <c r="G1905" s="27" t="n">
        <v>41232</v>
      </c>
      <c r="H1905" s="28" t="n">
        <v>12759.24</v>
      </c>
      <c r="I1905" s="29" t="s">
        <v>23</v>
      </c>
      <c r="J1905" s="70" t="s">
        <v>482</v>
      </c>
      <c r="K1905" s="71" t="n">
        <v>2104</v>
      </c>
      <c r="L1905" s="72" t="n">
        <v>2012002382</v>
      </c>
      <c r="M1905" s="73" t="n">
        <v>43465</v>
      </c>
      <c r="N1905" s="74" t="n">
        <v>11710.0560555556</v>
      </c>
      <c r="O1905" s="75" t="n">
        <v>1</v>
      </c>
      <c r="P1905" s="76" t="n">
        <v>0.0833333333333333</v>
      </c>
      <c r="Q1905" s="77" t="n">
        <v>0</v>
      </c>
      <c r="R1905" s="78" t="n">
        <v>11710.0560555556</v>
      </c>
      <c r="S1905" s="39" t="n">
        <v>1049.18394444445</v>
      </c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MG1905" s="0"/>
      <c r="AMH1905" s="0"/>
      <c r="AMI1905" s="0"/>
      <c r="AMJ1905" s="0"/>
    </row>
    <row r="1906" s="4" customFormat="true" ht="37.5" hidden="false" customHeight="true" outlineLevel="0" collapsed="false">
      <c r="A1906" s="23" t="s">
        <v>401</v>
      </c>
      <c r="B1906" s="23" t="n">
        <v>5871</v>
      </c>
      <c r="C1906" s="25" t="n">
        <f aca="false">VLOOKUP(B1906,[1]Planilha8!$X$4:$Y$6629,2,0)</f>
        <v>2039381</v>
      </c>
      <c r="D1906" s="26" t="s">
        <v>481</v>
      </c>
      <c r="E1906" s="26" t="str">
        <f aca="false">VLOOKUP(B1906,[1]Planilha8!$X$4:$Z$6629,3,0)</f>
        <v>CENTRO CIRÚRGICO</v>
      </c>
      <c r="F1906" s="26" t="str">
        <f aca="false">VLOOKUP(B1906,[1]Planilha8!$X$4:$AD$6629,7,0)</f>
        <v>BOM</v>
      </c>
      <c r="G1906" s="27" t="n">
        <v>41232</v>
      </c>
      <c r="H1906" s="28" t="n">
        <v>12759.24</v>
      </c>
      <c r="I1906" s="29" t="s">
        <v>23</v>
      </c>
      <c r="J1906" s="70" t="s">
        <v>482</v>
      </c>
      <c r="K1906" s="71" t="n">
        <v>2104</v>
      </c>
      <c r="L1906" s="72" t="n">
        <v>2012002382</v>
      </c>
      <c r="M1906" s="73" t="n">
        <v>43465</v>
      </c>
      <c r="N1906" s="74" t="n">
        <v>11710.0560555556</v>
      </c>
      <c r="O1906" s="75" t="n">
        <v>1</v>
      </c>
      <c r="P1906" s="76" t="n">
        <v>0.0833333333333333</v>
      </c>
      <c r="Q1906" s="77" t="n">
        <v>0</v>
      </c>
      <c r="R1906" s="78" t="n">
        <v>11710.0560555556</v>
      </c>
      <c r="S1906" s="39" t="n">
        <v>1049.18394444445</v>
      </c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MG1906" s="0"/>
      <c r="AMH1906" s="0"/>
      <c r="AMI1906" s="0"/>
      <c r="AMJ1906" s="0"/>
    </row>
    <row r="1907" s="4" customFormat="true" ht="37.5" hidden="false" customHeight="true" outlineLevel="0" collapsed="false">
      <c r="A1907" s="23" t="s">
        <v>401</v>
      </c>
      <c r="B1907" s="23" t="n">
        <v>5873</v>
      </c>
      <c r="C1907" s="25" t="e">
        <f aca="false">VLOOKUP(B1907,[1]Planilha8!$X$4:$Y$6629,2,0)</f>
        <v>#N/A</v>
      </c>
      <c r="D1907" s="26" t="s">
        <v>483</v>
      </c>
      <c r="E1907" s="26" t="e">
        <f aca="false">VLOOKUP(B1907,[1]Planilha8!$X$4:$Z$6629,3,0)</f>
        <v>#N/A</v>
      </c>
      <c r="F1907" s="26" t="e">
        <f aca="false">VLOOKUP(B1907,[1]Planilha8!$X$4:$AD$6629,7,0)</f>
        <v>#N/A</v>
      </c>
      <c r="G1907" s="27" t="n">
        <v>41243</v>
      </c>
      <c r="H1907" s="28" t="n">
        <v>310.9</v>
      </c>
      <c r="I1907" s="29" t="s">
        <v>23</v>
      </c>
      <c r="J1907" s="70" t="s">
        <v>69</v>
      </c>
      <c r="K1907" s="71" t="n">
        <v>9477</v>
      </c>
      <c r="L1907" s="72" t="n">
        <v>2012003331</v>
      </c>
      <c r="M1907" s="73" t="n">
        <v>43465</v>
      </c>
      <c r="N1907" s="74" t="n">
        <v>196.8059002849</v>
      </c>
      <c r="O1907" s="75" t="n">
        <v>0.33</v>
      </c>
      <c r="P1907" s="76" t="n">
        <v>0.0275</v>
      </c>
      <c r="Q1907" s="77" t="n">
        <v>8.54975</v>
      </c>
      <c r="R1907" s="78" t="n">
        <v>205.3556502849</v>
      </c>
      <c r="S1907" s="39" t="n">
        <v>105.5443497151</v>
      </c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MG1907" s="0"/>
      <c r="AMH1907" s="0"/>
      <c r="AMI1907" s="0"/>
      <c r="AMJ1907" s="0"/>
    </row>
    <row r="1908" s="4" customFormat="true" ht="37.5" hidden="false" customHeight="true" outlineLevel="0" collapsed="false">
      <c r="A1908" s="23" t="s">
        <v>401</v>
      </c>
      <c r="B1908" s="23" t="n">
        <v>5118</v>
      </c>
      <c r="C1908" s="25" t="n">
        <f aca="false">VLOOKUP(B1908,[1]Planilha8!$X$4:$Y$6629,2,0)</f>
        <v>2038475</v>
      </c>
      <c r="D1908" s="26" t="s">
        <v>484</v>
      </c>
      <c r="E1908" s="26" t="str">
        <f aca="false">VLOOKUP(B1908,[1]Planilha8!$X$4:$Z$6629,3,0)</f>
        <v>HEMODIALISE / DIÁLISE</v>
      </c>
      <c r="F1908" s="26" t="str">
        <f aca="false">VLOOKUP(B1908,[1]Planilha8!$X$4:$AD$6629,7,0)</f>
        <v>BOM</v>
      </c>
      <c r="G1908" s="27" t="n">
        <v>41247</v>
      </c>
      <c r="H1908" s="28" t="n">
        <v>1398</v>
      </c>
      <c r="I1908" s="29" t="s">
        <v>23</v>
      </c>
      <c r="J1908" s="70" t="s">
        <v>73</v>
      </c>
      <c r="K1908" s="71" t="n">
        <v>208983</v>
      </c>
      <c r="L1908" s="72" t="n">
        <v>2012003148</v>
      </c>
      <c r="M1908" s="73" t="n">
        <v>43465</v>
      </c>
      <c r="N1908" s="74" t="n">
        <v>1139.99730769235</v>
      </c>
      <c r="O1908" s="75" t="n">
        <v>0.17</v>
      </c>
      <c r="P1908" s="76" t="n">
        <v>0.0141666666666667</v>
      </c>
      <c r="Q1908" s="77" t="n">
        <v>19.805</v>
      </c>
      <c r="R1908" s="78" t="n">
        <v>1159.80230769235</v>
      </c>
      <c r="S1908" s="39" t="n">
        <v>238.197692307651</v>
      </c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MG1908" s="0"/>
      <c r="AMH1908" s="0"/>
      <c r="AMI1908" s="0"/>
      <c r="AMJ1908" s="0"/>
    </row>
    <row r="1909" s="4" customFormat="true" ht="37.5" hidden="false" customHeight="true" outlineLevel="0" collapsed="false">
      <c r="A1909" s="23" t="s">
        <v>401</v>
      </c>
      <c r="B1909" s="23" t="n">
        <v>5119</v>
      </c>
      <c r="C1909" s="25" t="n">
        <f aca="false">VLOOKUP(B1909,[1]Planilha8!$X$4:$Y$6629,2,0)</f>
        <v>2038476</v>
      </c>
      <c r="D1909" s="26" t="s">
        <v>484</v>
      </c>
      <c r="E1909" s="26" t="str">
        <f aca="false">VLOOKUP(B1909,[1]Planilha8!$X$4:$Z$6629,3,0)</f>
        <v>HEMODIALISE / DIÁLISE</v>
      </c>
      <c r="F1909" s="26" t="str">
        <f aca="false">VLOOKUP(B1909,[1]Planilha8!$X$4:$AD$6629,7,0)</f>
        <v>BOM</v>
      </c>
      <c r="G1909" s="27" t="n">
        <v>41247</v>
      </c>
      <c r="H1909" s="28" t="n">
        <v>1398</v>
      </c>
      <c r="I1909" s="29" t="s">
        <v>23</v>
      </c>
      <c r="J1909" s="70" t="s">
        <v>73</v>
      </c>
      <c r="K1909" s="71" t="n">
        <v>208983</v>
      </c>
      <c r="L1909" s="72" t="n">
        <v>2012003148</v>
      </c>
      <c r="M1909" s="73" t="n">
        <v>43465</v>
      </c>
      <c r="N1909" s="74" t="n">
        <v>1139.99730769235</v>
      </c>
      <c r="O1909" s="75" t="n">
        <v>0.17</v>
      </c>
      <c r="P1909" s="76" t="n">
        <v>0.0141666666666667</v>
      </c>
      <c r="Q1909" s="77" t="n">
        <v>19.805</v>
      </c>
      <c r="R1909" s="78" t="n">
        <v>1159.80230769235</v>
      </c>
      <c r="S1909" s="39" t="n">
        <v>238.197692307651</v>
      </c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MG1909" s="0"/>
      <c r="AMH1909" s="0"/>
      <c r="AMI1909" s="0"/>
      <c r="AMJ1909" s="0"/>
    </row>
    <row r="1910" s="4" customFormat="true" ht="37.5" hidden="false" customHeight="true" outlineLevel="0" collapsed="false">
      <c r="A1910" s="23" t="s">
        <v>401</v>
      </c>
      <c r="B1910" s="23" t="n">
        <v>5120</v>
      </c>
      <c r="C1910" s="25" t="e">
        <f aca="false">VLOOKUP(B1910,[1]Planilha8!$X$4:$Y$6629,2,0)</f>
        <v>#N/A</v>
      </c>
      <c r="D1910" s="26" t="s">
        <v>484</v>
      </c>
      <c r="E1910" s="26" t="e">
        <f aca="false">VLOOKUP(B1910,[1]Planilha8!$X$4:$Z$6629,3,0)</f>
        <v>#N/A</v>
      </c>
      <c r="F1910" s="26" t="e">
        <f aca="false">VLOOKUP(B1910,[1]Planilha8!$X$4:$AD$6629,7,0)</f>
        <v>#N/A</v>
      </c>
      <c r="G1910" s="27" t="n">
        <v>41247</v>
      </c>
      <c r="H1910" s="28" t="n">
        <v>1398</v>
      </c>
      <c r="I1910" s="29" t="s">
        <v>23</v>
      </c>
      <c r="J1910" s="70" t="s">
        <v>73</v>
      </c>
      <c r="K1910" s="71" t="n">
        <v>208983</v>
      </c>
      <c r="L1910" s="72" t="n">
        <v>2012003148</v>
      </c>
      <c r="M1910" s="73" t="n">
        <v>43465</v>
      </c>
      <c r="N1910" s="74" t="n">
        <v>1345.03730769235</v>
      </c>
      <c r="O1910" s="75" t="n">
        <v>0.33</v>
      </c>
      <c r="P1910" s="76" t="n">
        <v>0.0275</v>
      </c>
      <c r="Q1910" s="77" t="n">
        <v>38.445</v>
      </c>
      <c r="R1910" s="78" t="n">
        <v>1383.48230769235</v>
      </c>
      <c r="S1910" s="39" t="n">
        <v>14.5176923076515</v>
      </c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MG1910" s="0"/>
      <c r="AMH1910" s="0"/>
      <c r="AMI1910" s="0"/>
      <c r="AMJ1910" s="0"/>
    </row>
    <row r="1911" s="4" customFormat="true" ht="37.5" hidden="false" customHeight="true" outlineLevel="0" collapsed="false">
      <c r="A1911" s="23" t="s">
        <v>401</v>
      </c>
      <c r="B1911" s="23" t="n">
        <v>5121</v>
      </c>
      <c r="C1911" s="25" t="e">
        <f aca="false">VLOOKUP(B1911,[1]Planilha8!$X$4:$Y$6629,2,0)</f>
        <v>#N/A</v>
      </c>
      <c r="D1911" s="26" t="s">
        <v>484</v>
      </c>
      <c r="E1911" s="26" t="e">
        <f aca="false">VLOOKUP(B1911,[1]Planilha8!$X$4:$Z$6629,3,0)</f>
        <v>#N/A</v>
      </c>
      <c r="F1911" s="26" t="e">
        <f aca="false">VLOOKUP(B1911,[1]Planilha8!$X$4:$AD$6629,7,0)</f>
        <v>#N/A</v>
      </c>
      <c r="G1911" s="27" t="n">
        <v>41247</v>
      </c>
      <c r="H1911" s="28" t="n">
        <v>1398</v>
      </c>
      <c r="I1911" s="29" t="s">
        <v>23</v>
      </c>
      <c r="J1911" s="70" t="s">
        <v>73</v>
      </c>
      <c r="K1911" s="71" t="n">
        <v>208983</v>
      </c>
      <c r="L1911" s="72" t="n">
        <v>2012003148</v>
      </c>
      <c r="M1911" s="73" t="n">
        <v>43465</v>
      </c>
      <c r="N1911" s="74" t="n">
        <v>1345.03730769235</v>
      </c>
      <c r="O1911" s="75" t="n">
        <v>0.33</v>
      </c>
      <c r="P1911" s="76" t="n">
        <v>0.0275</v>
      </c>
      <c r="Q1911" s="77" t="n">
        <v>38.445</v>
      </c>
      <c r="R1911" s="78" t="n">
        <v>1383.48230769235</v>
      </c>
      <c r="S1911" s="39" t="n">
        <v>14.5176923076515</v>
      </c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MG1911" s="0"/>
      <c r="AMH1911" s="0"/>
      <c r="AMI1911" s="0"/>
      <c r="AMJ1911" s="0"/>
    </row>
    <row r="1912" s="4" customFormat="true" ht="37.5" hidden="false" customHeight="true" outlineLevel="0" collapsed="false">
      <c r="A1912" s="23" t="s">
        <v>401</v>
      </c>
      <c r="B1912" s="23" t="n">
        <v>5122</v>
      </c>
      <c r="C1912" s="25" t="n">
        <f aca="false">VLOOKUP(B1912,[1]Planilha8!$X$4:$Y$6629,2,0)</f>
        <v>2038506</v>
      </c>
      <c r="D1912" s="26" t="s">
        <v>484</v>
      </c>
      <c r="E1912" s="26" t="str">
        <f aca="false">VLOOKUP(B1912,[1]Planilha8!$X$4:$Z$6629,3,0)</f>
        <v>MANUTENCAO PREDIAL</v>
      </c>
      <c r="F1912" s="26" t="str">
        <f aca="false">VLOOKUP(B1912,[1]Planilha8!$X$4:$AD$6629,7,0)</f>
        <v>REGULAR</v>
      </c>
      <c r="G1912" s="27" t="n">
        <v>41247</v>
      </c>
      <c r="H1912" s="28" t="n">
        <v>1398</v>
      </c>
      <c r="I1912" s="29" t="s">
        <v>23</v>
      </c>
      <c r="J1912" s="70" t="s">
        <v>73</v>
      </c>
      <c r="K1912" s="71" t="n">
        <v>208983</v>
      </c>
      <c r="L1912" s="72" t="n">
        <v>2012003148</v>
      </c>
      <c r="M1912" s="73" t="n">
        <v>43465</v>
      </c>
      <c r="N1912" s="74" t="n">
        <v>1178.44230769235</v>
      </c>
      <c r="O1912" s="75" t="n">
        <v>0.2</v>
      </c>
      <c r="P1912" s="76" t="n">
        <v>0.0166666666666667</v>
      </c>
      <c r="Q1912" s="77" t="n">
        <v>23.3</v>
      </c>
      <c r="R1912" s="78" t="n">
        <v>1201.74230769235</v>
      </c>
      <c r="S1912" s="39" t="n">
        <v>196.257692307652</v>
      </c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MG1912" s="0"/>
      <c r="AMH1912" s="0"/>
      <c r="AMI1912" s="0"/>
      <c r="AMJ1912" s="0"/>
    </row>
    <row r="1913" s="4" customFormat="true" ht="37.5" hidden="false" customHeight="true" outlineLevel="0" collapsed="false">
      <c r="A1913" s="23" t="s">
        <v>401</v>
      </c>
      <c r="B1913" s="23" t="n">
        <v>5123</v>
      </c>
      <c r="C1913" s="25" t="e">
        <f aca="false">VLOOKUP(B1913,[1]Planilha8!$X$4:$Y$6629,2,0)</f>
        <v>#N/A</v>
      </c>
      <c r="D1913" s="26" t="s">
        <v>484</v>
      </c>
      <c r="E1913" s="26" t="e">
        <f aca="false">VLOOKUP(B1913,[1]Planilha8!$X$4:$Z$6629,3,0)</f>
        <v>#N/A</v>
      </c>
      <c r="F1913" s="26" t="e">
        <f aca="false">VLOOKUP(B1913,[1]Planilha8!$X$4:$AD$6629,7,0)</f>
        <v>#N/A</v>
      </c>
      <c r="G1913" s="27" t="n">
        <v>41247</v>
      </c>
      <c r="H1913" s="28" t="n">
        <v>1398</v>
      </c>
      <c r="I1913" s="29" t="s">
        <v>23</v>
      </c>
      <c r="J1913" s="70" t="s">
        <v>73</v>
      </c>
      <c r="K1913" s="71" t="n">
        <v>208983</v>
      </c>
      <c r="L1913" s="72" t="n">
        <v>2012003148</v>
      </c>
      <c r="M1913" s="73" t="n">
        <v>43465</v>
      </c>
      <c r="N1913" s="74" t="n">
        <v>1388.14230769235</v>
      </c>
      <c r="O1913" s="75" t="n">
        <v>0.5</v>
      </c>
      <c r="P1913" s="76" t="n">
        <v>0.0416666666666667</v>
      </c>
      <c r="Q1913" s="77" t="n">
        <v>0</v>
      </c>
      <c r="R1913" s="78" t="n">
        <v>1388.14230769235</v>
      </c>
      <c r="S1913" s="39" t="n">
        <v>9.85769230765118</v>
      </c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MG1913" s="0"/>
      <c r="AMH1913" s="0"/>
      <c r="AMI1913" s="0"/>
      <c r="AMJ1913" s="0"/>
    </row>
    <row r="1914" s="4" customFormat="true" ht="37.5" hidden="false" customHeight="true" outlineLevel="0" collapsed="false">
      <c r="A1914" s="23" t="s">
        <v>401</v>
      </c>
      <c r="B1914" s="23" t="n">
        <v>5124</v>
      </c>
      <c r="C1914" s="25" t="e">
        <f aca="false">VLOOKUP(B1914,[1]Planilha8!$X$4:$Y$6629,2,0)</f>
        <v>#N/A</v>
      </c>
      <c r="D1914" s="26" t="s">
        <v>484</v>
      </c>
      <c r="E1914" s="26" t="e">
        <f aca="false">VLOOKUP(B1914,[1]Planilha8!$X$4:$Z$6629,3,0)</f>
        <v>#N/A</v>
      </c>
      <c r="F1914" s="26" t="e">
        <f aca="false">VLOOKUP(B1914,[1]Planilha8!$X$4:$AD$6629,7,0)</f>
        <v>#N/A</v>
      </c>
      <c r="G1914" s="27" t="n">
        <v>41247</v>
      </c>
      <c r="H1914" s="28" t="n">
        <v>1398</v>
      </c>
      <c r="I1914" s="29" t="s">
        <v>23</v>
      </c>
      <c r="J1914" s="70" t="s">
        <v>73</v>
      </c>
      <c r="K1914" s="71" t="n">
        <v>208983</v>
      </c>
      <c r="L1914" s="72" t="n">
        <v>2012003148</v>
      </c>
      <c r="M1914" s="73" t="n">
        <v>43465</v>
      </c>
      <c r="N1914" s="74" t="n">
        <v>1388.14230769235</v>
      </c>
      <c r="O1914" s="75" t="n">
        <v>0.5</v>
      </c>
      <c r="P1914" s="76" t="n">
        <v>0.0416666666666667</v>
      </c>
      <c r="Q1914" s="77" t="n">
        <v>0</v>
      </c>
      <c r="R1914" s="78" t="n">
        <v>1388.14230769235</v>
      </c>
      <c r="S1914" s="39" t="n">
        <v>9.85769230765118</v>
      </c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MG1914" s="0"/>
      <c r="AMH1914" s="0"/>
      <c r="AMI1914" s="0"/>
      <c r="AMJ1914" s="0"/>
    </row>
    <row r="1915" s="4" customFormat="true" ht="37.5" hidden="false" customHeight="true" outlineLevel="0" collapsed="false">
      <c r="A1915" s="23" t="s">
        <v>401</v>
      </c>
      <c r="B1915" s="23" t="n">
        <v>5125</v>
      </c>
      <c r="C1915" s="25" t="e">
        <f aca="false">VLOOKUP(B1915,[1]Planilha8!$X$4:$Y$6629,2,0)</f>
        <v>#N/A</v>
      </c>
      <c r="D1915" s="26" t="s">
        <v>484</v>
      </c>
      <c r="E1915" s="26" t="e">
        <f aca="false">VLOOKUP(B1915,[1]Planilha8!$X$4:$Z$6629,3,0)</f>
        <v>#N/A</v>
      </c>
      <c r="F1915" s="26" t="e">
        <f aca="false">VLOOKUP(B1915,[1]Planilha8!$X$4:$AD$6629,7,0)</f>
        <v>#N/A</v>
      </c>
      <c r="G1915" s="27" t="n">
        <v>41247</v>
      </c>
      <c r="H1915" s="28" t="n">
        <v>1398</v>
      </c>
      <c r="I1915" s="29" t="s">
        <v>23</v>
      </c>
      <c r="J1915" s="70" t="s">
        <v>73</v>
      </c>
      <c r="K1915" s="71" t="n">
        <v>208983</v>
      </c>
      <c r="L1915" s="72" t="n">
        <v>2012003148</v>
      </c>
      <c r="M1915" s="73" t="n">
        <v>43465</v>
      </c>
      <c r="N1915" s="74" t="n">
        <v>1388.14230769235</v>
      </c>
      <c r="O1915" s="75" t="n">
        <v>0.5</v>
      </c>
      <c r="P1915" s="76" t="n">
        <v>0.0416666666666667</v>
      </c>
      <c r="Q1915" s="77" t="n">
        <v>0</v>
      </c>
      <c r="R1915" s="78" t="n">
        <v>1388.14230769235</v>
      </c>
      <c r="S1915" s="39" t="n">
        <v>9.85769230765118</v>
      </c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MG1915" s="0"/>
      <c r="AMH1915" s="0"/>
      <c r="AMI1915" s="0"/>
      <c r="AMJ1915" s="0"/>
    </row>
    <row r="1916" s="4" customFormat="true" ht="37.5" hidden="false" customHeight="true" outlineLevel="0" collapsed="false">
      <c r="A1916" s="23" t="s">
        <v>401</v>
      </c>
      <c r="B1916" s="23" t="n">
        <v>5126</v>
      </c>
      <c r="C1916" s="25" t="e">
        <f aca="false">VLOOKUP(B1916,[1]Planilha8!$X$4:$Y$6629,2,0)</f>
        <v>#N/A</v>
      </c>
      <c r="D1916" s="26" t="s">
        <v>484</v>
      </c>
      <c r="E1916" s="26" t="e">
        <f aca="false">VLOOKUP(B1916,[1]Planilha8!$X$4:$Z$6629,3,0)</f>
        <v>#N/A</v>
      </c>
      <c r="F1916" s="26" t="e">
        <f aca="false">VLOOKUP(B1916,[1]Planilha8!$X$4:$AD$6629,7,0)</f>
        <v>#N/A</v>
      </c>
      <c r="G1916" s="27" t="n">
        <v>41247</v>
      </c>
      <c r="H1916" s="28" t="n">
        <v>1398</v>
      </c>
      <c r="I1916" s="29" t="s">
        <v>23</v>
      </c>
      <c r="J1916" s="70" t="s">
        <v>73</v>
      </c>
      <c r="K1916" s="71" t="n">
        <v>208983</v>
      </c>
      <c r="L1916" s="72" t="n">
        <v>2012003148</v>
      </c>
      <c r="M1916" s="73" t="n">
        <v>43465</v>
      </c>
      <c r="N1916" s="74" t="n">
        <v>1388.14230769235</v>
      </c>
      <c r="O1916" s="75" t="n">
        <v>0.5</v>
      </c>
      <c r="P1916" s="76" t="n">
        <v>0.0416666666666667</v>
      </c>
      <c r="Q1916" s="77" t="n">
        <v>0</v>
      </c>
      <c r="R1916" s="78" t="n">
        <v>1388.14230769235</v>
      </c>
      <c r="S1916" s="39" t="n">
        <v>9.85769230765118</v>
      </c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MG1916" s="0"/>
      <c r="AMH1916" s="0"/>
      <c r="AMI1916" s="0"/>
      <c r="AMJ1916" s="0"/>
    </row>
    <row r="1917" s="4" customFormat="true" ht="37.5" hidden="false" customHeight="true" outlineLevel="0" collapsed="false">
      <c r="A1917" s="23" t="s">
        <v>401</v>
      </c>
      <c r="B1917" s="23" t="n">
        <v>5127</v>
      </c>
      <c r="C1917" s="25" t="n">
        <f aca="false">VLOOKUP(B1917,[1]Planilha8!$X$4:$Y$6629,2,0)</f>
        <v>2038500</v>
      </c>
      <c r="D1917" s="26" t="s">
        <v>484</v>
      </c>
      <c r="E1917" s="26" t="str">
        <f aca="false">VLOOKUP(B1917,[1]Planilha8!$X$4:$Z$6629,3,0)</f>
        <v>CENTRO CIRÚRGICO</v>
      </c>
      <c r="F1917" s="26" t="str">
        <f aca="false">VLOOKUP(B1917,[1]Planilha8!$X$4:$AD$6629,7,0)</f>
        <v>REGULAR</v>
      </c>
      <c r="G1917" s="27" t="n">
        <v>41247</v>
      </c>
      <c r="H1917" s="28" t="n">
        <v>1398</v>
      </c>
      <c r="I1917" s="29" t="s">
        <v>23</v>
      </c>
      <c r="J1917" s="70" t="s">
        <v>73</v>
      </c>
      <c r="K1917" s="71" t="n">
        <v>208983</v>
      </c>
      <c r="L1917" s="72" t="n">
        <v>2012003148</v>
      </c>
      <c r="M1917" s="73" t="n">
        <v>43465</v>
      </c>
      <c r="N1917" s="74" t="n">
        <v>1345.03730769235</v>
      </c>
      <c r="O1917" s="75" t="n">
        <v>0.33</v>
      </c>
      <c r="P1917" s="76" t="n">
        <v>0.0275</v>
      </c>
      <c r="Q1917" s="77" t="n">
        <v>38.445</v>
      </c>
      <c r="R1917" s="78" t="n">
        <v>1383.48230769235</v>
      </c>
      <c r="S1917" s="39" t="n">
        <v>14.5176923076515</v>
      </c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MG1917" s="0"/>
      <c r="AMH1917" s="0"/>
      <c r="AMI1917" s="0"/>
      <c r="AMJ1917" s="0"/>
    </row>
    <row r="1918" s="4" customFormat="true" ht="37.5" hidden="false" customHeight="true" outlineLevel="0" collapsed="false">
      <c r="A1918" s="23" t="s">
        <v>401</v>
      </c>
      <c r="B1918" s="23" t="n">
        <v>5890</v>
      </c>
      <c r="C1918" s="25" t="n">
        <f aca="false">VLOOKUP(B1918,[1]Planilha8!$X$4:$Y$6629,2,0)</f>
        <v>2039390</v>
      </c>
      <c r="D1918" s="26" t="s">
        <v>485</v>
      </c>
      <c r="E1918" s="26" t="str">
        <f aca="false">VLOOKUP(B1918,[1]Planilha8!$X$4:$Z$6629,3,0)</f>
        <v>ASTEC</v>
      </c>
      <c r="F1918" s="26" t="str">
        <f aca="false">VLOOKUP(B1918,[1]Planilha8!$X$4:$AD$6629,7,0)</f>
        <v>BOM</v>
      </c>
      <c r="G1918" s="27" t="n">
        <v>41247</v>
      </c>
      <c r="H1918" s="28" t="n">
        <v>867.21</v>
      </c>
      <c r="I1918" s="29" t="s">
        <v>23</v>
      </c>
      <c r="J1918" s="70" t="s">
        <v>73</v>
      </c>
      <c r="K1918" s="71" t="n">
        <v>208983</v>
      </c>
      <c r="L1918" s="72" t="n">
        <v>2012003148</v>
      </c>
      <c r="M1918" s="73" t="n">
        <v>43465</v>
      </c>
      <c r="N1918" s="74" t="n">
        <v>683.483778846154</v>
      </c>
      <c r="O1918" s="75" t="n">
        <v>0.5</v>
      </c>
      <c r="P1918" s="76" t="n">
        <v>0.0416666666666667</v>
      </c>
      <c r="Q1918" s="77" t="n">
        <v>36.13375</v>
      </c>
      <c r="R1918" s="78" t="n">
        <v>719.617528846154</v>
      </c>
      <c r="S1918" s="39" t="n">
        <v>147.592471153847</v>
      </c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MG1918" s="0"/>
      <c r="AMH1918" s="0"/>
      <c r="AMI1918" s="0"/>
      <c r="AMJ1918" s="0"/>
    </row>
    <row r="1919" s="4" customFormat="true" ht="37.5" hidden="false" customHeight="true" outlineLevel="0" collapsed="false">
      <c r="A1919" s="23" t="s">
        <v>401</v>
      </c>
      <c r="B1919" s="23" t="n">
        <v>5891</v>
      </c>
      <c r="C1919" s="25" t="n">
        <f aca="false">VLOOKUP(B1919,[1]Planilha8!$X$4:$Y$6629,2,0)</f>
        <v>2039391</v>
      </c>
      <c r="D1919" s="26" t="s">
        <v>485</v>
      </c>
      <c r="E1919" s="26" t="str">
        <f aca="false">VLOOKUP(B1919,[1]Planilha8!$X$4:$Z$6629,3,0)</f>
        <v>RECEPÇÃO CENTRAL</v>
      </c>
      <c r="F1919" s="26" t="str">
        <f aca="false">VLOOKUP(B1919,[1]Planilha8!$X$4:$AD$6629,7,0)</f>
        <v>BOM</v>
      </c>
      <c r="G1919" s="27" t="n">
        <v>41247</v>
      </c>
      <c r="H1919" s="28" t="n">
        <v>867.21</v>
      </c>
      <c r="I1919" s="29" t="s">
        <v>23</v>
      </c>
      <c r="J1919" s="70" t="s">
        <v>73</v>
      </c>
      <c r="K1919" s="71" t="n">
        <v>208983</v>
      </c>
      <c r="L1919" s="72" t="n">
        <v>2012003148</v>
      </c>
      <c r="M1919" s="73" t="n">
        <v>43465</v>
      </c>
      <c r="N1919" s="74" t="n">
        <v>683.483778846154</v>
      </c>
      <c r="O1919" s="75" t="n">
        <v>0.5</v>
      </c>
      <c r="P1919" s="76" t="n">
        <v>0.0416666666666667</v>
      </c>
      <c r="Q1919" s="77" t="n">
        <v>36.13375</v>
      </c>
      <c r="R1919" s="78" t="n">
        <v>719.617528846154</v>
      </c>
      <c r="S1919" s="39" t="n">
        <v>147.592471153847</v>
      </c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MG1919" s="0"/>
      <c r="AMH1919" s="0"/>
      <c r="AMI1919" s="0"/>
      <c r="AMJ1919" s="0"/>
    </row>
    <row r="1920" s="4" customFormat="true" ht="37.5" hidden="false" customHeight="true" outlineLevel="0" collapsed="false">
      <c r="A1920" s="23" t="s">
        <v>401</v>
      </c>
      <c r="B1920" s="23" t="n">
        <v>5896</v>
      </c>
      <c r="C1920" s="25" t="n">
        <f aca="false">VLOOKUP(B1920,[1]Planilha8!$X$4:$Y$6629,2,0)</f>
        <v>2039392</v>
      </c>
      <c r="D1920" s="26" t="s">
        <v>486</v>
      </c>
      <c r="E1920" s="26" t="str">
        <f aca="false">VLOOKUP(B1920,[1]Planilha8!$X$4:$Z$6629,3,0)</f>
        <v>ASTEC</v>
      </c>
      <c r="F1920" s="26" t="str">
        <f aca="false">VLOOKUP(B1920,[1]Planilha8!$X$4:$AD$6629,7,0)</f>
        <v>REGULAR</v>
      </c>
      <c r="G1920" s="27" t="n">
        <v>41247</v>
      </c>
      <c r="H1920" s="28" t="n">
        <v>98.79</v>
      </c>
      <c r="I1920" s="29" t="s">
        <v>23</v>
      </c>
      <c r="J1920" s="70" t="s">
        <v>73</v>
      </c>
      <c r="K1920" s="71" t="n">
        <v>208983</v>
      </c>
      <c r="L1920" s="72" t="n">
        <v>2012003148</v>
      </c>
      <c r="M1920" s="73" t="n">
        <v>43465</v>
      </c>
      <c r="N1920" s="74" t="n">
        <v>96.64955</v>
      </c>
      <c r="O1920" s="75" t="n">
        <v>0.5</v>
      </c>
      <c r="P1920" s="76" t="n">
        <v>0.0416666666666667</v>
      </c>
      <c r="Q1920" s="77" t="n">
        <v>0</v>
      </c>
      <c r="R1920" s="78" t="n">
        <v>96.64955</v>
      </c>
      <c r="S1920" s="39" t="n">
        <v>2.14045000000003</v>
      </c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MG1920" s="0"/>
      <c r="AMH1920" s="0"/>
      <c r="AMI1920" s="0"/>
      <c r="AMJ1920" s="0"/>
    </row>
    <row r="1921" s="4" customFormat="true" ht="37.5" hidden="false" customHeight="true" outlineLevel="0" collapsed="false">
      <c r="A1921" s="23" t="s">
        <v>401</v>
      </c>
      <c r="B1921" s="23" t="n">
        <v>5897</v>
      </c>
      <c r="C1921" s="25" t="n">
        <f aca="false">VLOOKUP(B1921,[1]Planilha8!$X$4:$Y$6629,2,0)</f>
        <v>2039393</v>
      </c>
      <c r="D1921" s="26" t="s">
        <v>486</v>
      </c>
      <c r="E1921" s="26" t="str">
        <f aca="false">VLOOKUP(B1921,[1]Planilha8!$X$4:$Z$6629,3,0)</f>
        <v>FARMÁCIA</v>
      </c>
      <c r="F1921" s="26" t="str">
        <f aca="false">VLOOKUP(B1921,[1]Planilha8!$X$4:$AD$6629,7,0)</f>
        <v>REGULAR</v>
      </c>
      <c r="G1921" s="27" t="n">
        <v>41247</v>
      </c>
      <c r="H1921" s="28" t="n">
        <v>98.79</v>
      </c>
      <c r="I1921" s="29" t="s">
        <v>23</v>
      </c>
      <c r="J1921" s="70" t="s">
        <v>73</v>
      </c>
      <c r="K1921" s="71" t="n">
        <v>208983</v>
      </c>
      <c r="L1921" s="72" t="n">
        <v>2012003148</v>
      </c>
      <c r="M1921" s="73" t="n">
        <v>43465</v>
      </c>
      <c r="N1921" s="74" t="n">
        <v>96.64955</v>
      </c>
      <c r="O1921" s="75" t="n">
        <v>0.5</v>
      </c>
      <c r="P1921" s="76" t="n">
        <v>0.0416666666666667</v>
      </c>
      <c r="Q1921" s="77" t="n">
        <v>0</v>
      </c>
      <c r="R1921" s="78" t="n">
        <v>96.64955</v>
      </c>
      <c r="S1921" s="39" t="n">
        <v>2.14045000000003</v>
      </c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MG1921" s="0"/>
      <c r="AMH1921" s="0"/>
      <c r="AMI1921" s="0"/>
      <c r="AMJ1921" s="0"/>
    </row>
    <row r="1922" s="4" customFormat="true" ht="37.5" hidden="false" customHeight="true" outlineLevel="0" collapsed="false">
      <c r="A1922" s="23" t="s">
        <v>401</v>
      </c>
      <c r="B1922" s="23" t="n">
        <v>5898</v>
      </c>
      <c r="C1922" s="25" t="n">
        <f aca="false">VLOOKUP(B1922,[1]Planilha8!$X$4:$Y$6629,2,0)</f>
        <v>2039394</v>
      </c>
      <c r="D1922" s="26" t="s">
        <v>486</v>
      </c>
      <c r="E1922" s="26" t="str">
        <f aca="false">VLOOKUP(B1922,[1]Planilha8!$X$4:$Z$6629,3,0)</f>
        <v>FARMÁCIA</v>
      </c>
      <c r="F1922" s="26" t="str">
        <f aca="false">VLOOKUP(B1922,[1]Planilha8!$X$4:$AD$6629,7,0)</f>
        <v>REGULAR</v>
      </c>
      <c r="G1922" s="27" t="n">
        <v>41247</v>
      </c>
      <c r="H1922" s="28" t="n">
        <v>98.79</v>
      </c>
      <c r="I1922" s="29" t="s">
        <v>23</v>
      </c>
      <c r="J1922" s="70" t="s">
        <v>73</v>
      </c>
      <c r="K1922" s="71" t="n">
        <v>208983</v>
      </c>
      <c r="L1922" s="72" t="n">
        <v>2012003148</v>
      </c>
      <c r="M1922" s="73" t="n">
        <v>43465</v>
      </c>
      <c r="N1922" s="74" t="n">
        <v>96.64955</v>
      </c>
      <c r="O1922" s="75" t="n">
        <v>0.5</v>
      </c>
      <c r="P1922" s="76" t="n">
        <v>0.0416666666666667</v>
      </c>
      <c r="Q1922" s="77" t="n">
        <v>0</v>
      </c>
      <c r="R1922" s="78" t="n">
        <v>96.64955</v>
      </c>
      <c r="S1922" s="39" t="n">
        <v>2.14045000000003</v>
      </c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MG1922" s="0"/>
      <c r="AMH1922" s="0"/>
      <c r="AMI1922" s="0"/>
      <c r="AMJ1922" s="0"/>
    </row>
    <row r="1923" s="4" customFormat="true" ht="37.5" hidden="false" customHeight="true" outlineLevel="0" collapsed="false">
      <c r="A1923" s="23" t="s">
        <v>401</v>
      </c>
      <c r="B1923" s="23" t="n">
        <v>5899</v>
      </c>
      <c r="C1923" s="25" t="n">
        <f aca="false">VLOOKUP(B1923,[1]Planilha8!$X$4:$Y$6629,2,0)</f>
        <v>2039395</v>
      </c>
      <c r="D1923" s="26" t="s">
        <v>486</v>
      </c>
      <c r="E1923" s="26" t="str">
        <f aca="false">VLOOKUP(B1923,[1]Planilha8!$X$4:$Z$6629,3,0)</f>
        <v>FARMACIA - CENTRO CIRURGICO</v>
      </c>
      <c r="F1923" s="26" t="str">
        <f aca="false">VLOOKUP(B1923,[1]Planilha8!$X$4:$AD$6629,7,0)</f>
        <v>REGULAR</v>
      </c>
      <c r="G1923" s="27" t="n">
        <v>41247</v>
      </c>
      <c r="H1923" s="28" t="n">
        <v>98.79</v>
      </c>
      <c r="I1923" s="29" t="s">
        <v>23</v>
      </c>
      <c r="J1923" s="70" t="s">
        <v>73</v>
      </c>
      <c r="K1923" s="71" t="n">
        <v>208983</v>
      </c>
      <c r="L1923" s="72" t="n">
        <v>2012003148</v>
      </c>
      <c r="M1923" s="73" t="n">
        <v>43465</v>
      </c>
      <c r="N1923" s="74" t="n">
        <v>96.64955</v>
      </c>
      <c r="O1923" s="75" t="n">
        <v>0.5</v>
      </c>
      <c r="P1923" s="76" t="n">
        <v>0.0416666666666667</v>
      </c>
      <c r="Q1923" s="77" t="n">
        <v>0</v>
      </c>
      <c r="R1923" s="78" t="n">
        <v>96.64955</v>
      </c>
      <c r="S1923" s="39" t="n">
        <v>2.14045000000003</v>
      </c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MG1923" s="0"/>
      <c r="AMH1923" s="0"/>
      <c r="AMI1923" s="0"/>
      <c r="AMJ1923" s="0"/>
    </row>
    <row r="1924" s="4" customFormat="true" ht="37.5" hidden="false" customHeight="true" outlineLevel="0" collapsed="false">
      <c r="A1924" s="23" t="s">
        <v>401</v>
      </c>
      <c r="B1924" s="23" t="n">
        <v>5900</v>
      </c>
      <c r="C1924" s="25" t="n">
        <f aca="false">VLOOKUP(B1924,[1]Planilha8!$X$4:$Y$6629,2,0)</f>
        <v>2039396</v>
      </c>
      <c r="D1924" s="26" t="s">
        <v>486</v>
      </c>
      <c r="E1924" s="26" t="str">
        <f aca="false">VLOOKUP(B1924,[1]Planilha8!$X$4:$Z$6629,3,0)</f>
        <v>FARMÁCIA</v>
      </c>
      <c r="F1924" s="26" t="str">
        <f aca="false">VLOOKUP(B1924,[1]Planilha8!$X$4:$AD$6629,7,0)</f>
        <v>REGULAR</v>
      </c>
      <c r="G1924" s="27" t="n">
        <v>41247</v>
      </c>
      <c r="H1924" s="28" t="n">
        <v>98.79</v>
      </c>
      <c r="I1924" s="29" t="s">
        <v>23</v>
      </c>
      <c r="J1924" s="70" t="s">
        <v>73</v>
      </c>
      <c r="K1924" s="71" t="n">
        <v>208983</v>
      </c>
      <c r="L1924" s="72" t="n">
        <v>2012003148</v>
      </c>
      <c r="M1924" s="73" t="n">
        <v>43465</v>
      </c>
      <c r="N1924" s="74" t="n">
        <v>96.64955</v>
      </c>
      <c r="O1924" s="75" t="n">
        <v>0.5</v>
      </c>
      <c r="P1924" s="76" t="n">
        <v>0.0416666666666667</v>
      </c>
      <c r="Q1924" s="77" t="n">
        <v>0</v>
      </c>
      <c r="R1924" s="78" t="n">
        <v>96.64955</v>
      </c>
      <c r="S1924" s="39" t="n">
        <v>2.14045000000003</v>
      </c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MG1924" s="0"/>
      <c r="AMH1924" s="0"/>
      <c r="AMI1924" s="0"/>
      <c r="AMJ1924" s="0"/>
    </row>
    <row r="1925" s="4" customFormat="true" ht="37.5" hidden="false" customHeight="true" outlineLevel="0" collapsed="false">
      <c r="A1925" s="23" t="s">
        <v>401</v>
      </c>
      <c r="B1925" s="23" t="n">
        <v>5901</v>
      </c>
      <c r="C1925" s="25" t="n">
        <f aca="false">VLOOKUP(B1925,[1]Planilha8!$X$4:$Y$6629,2,0)</f>
        <v>2039397</v>
      </c>
      <c r="D1925" s="26" t="s">
        <v>486</v>
      </c>
      <c r="E1925" s="26" t="str">
        <f aca="false">VLOOKUP(B1925,[1]Planilha8!$X$4:$Z$6629,3,0)</f>
        <v>DIÁLISE</v>
      </c>
      <c r="F1925" s="26" t="str">
        <f aca="false">VLOOKUP(B1925,[1]Planilha8!$X$4:$AD$6629,7,0)</f>
        <v>REGULAR</v>
      </c>
      <c r="G1925" s="27" t="n">
        <v>41247</v>
      </c>
      <c r="H1925" s="28" t="n">
        <v>98.79</v>
      </c>
      <c r="I1925" s="29" t="s">
        <v>23</v>
      </c>
      <c r="J1925" s="70" t="s">
        <v>73</v>
      </c>
      <c r="K1925" s="71" t="n">
        <v>208983</v>
      </c>
      <c r="L1925" s="72" t="n">
        <v>2012003148</v>
      </c>
      <c r="M1925" s="73" t="n">
        <v>43465</v>
      </c>
      <c r="N1925" s="74" t="n">
        <v>96.64955</v>
      </c>
      <c r="O1925" s="75" t="n">
        <v>0.5</v>
      </c>
      <c r="P1925" s="76" t="n">
        <v>0.0416666666666667</v>
      </c>
      <c r="Q1925" s="77" t="n">
        <v>0</v>
      </c>
      <c r="R1925" s="78" t="n">
        <v>96.64955</v>
      </c>
      <c r="S1925" s="39" t="n">
        <v>2.14045000000003</v>
      </c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MG1925" s="0"/>
      <c r="AMH1925" s="0"/>
      <c r="AMI1925" s="0"/>
      <c r="AMJ1925" s="0"/>
    </row>
    <row r="1926" s="4" customFormat="true" ht="37.5" hidden="false" customHeight="true" outlineLevel="0" collapsed="false">
      <c r="A1926" s="23" t="s">
        <v>401</v>
      </c>
      <c r="B1926" s="23" t="n">
        <v>5902</v>
      </c>
      <c r="C1926" s="25" t="n">
        <f aca="false">VLOOKUP(B1926,[1]Planilha8!$X$4:$Y$6629,2,0)</f>
        <v>2039398</v>
      </c>
      <c r="D1926" s="26" t="s">
        <v>486</v>
      </c>
      <c r="E1926" s="26" t="str">
        <f aca="false">VLOOKUP(B1926,[1]Planilha8!$X$4:$Z$6629,3,0)</f>
        <v>CLINICA MEDICA</v>
      </c>
      <c r="F1926" s="26" t="str">
        <f aca="false">VLOOKUP(B1926,[1]Planilha8!$X$4:$AD$6629,7,0)</f>
        <v>REGULAR</v>
      </c>
      <c r="G1926" s="27" t="n">
        <v>41247</v>
      </c>
      <c r="H1926" s="28" t="n">
        <v>98.79</v>
      </c>
      <c r="I1926" s="29" t="s">
        <v>23</v>
      </c>
      <c r="J1926" s="70" t="s">
        <v>73</v>
      </c>
      <c r="K1926" s="71" t="n">
        <v>208983</v>
      </c>
      <c r="L1926" s="72" t="n">
        <v>2012003148</v>
      </c>
      <c r="M1926" s="73" t="n">
        <v>43465</v>
      </c>
      <c r="N1926" s="74" t="n">
        <v>96.64955</v>
      </c>
      <c r="O1926" s="75" t="n">
        <v>0.5</v>
      </c>
      <c r="P1926" s="76" t="n">
        <v>0.0416666666666667</v>
      </c>
      <c r="Q1926" s="77" t="n">
        <v>0</v>
      </c>
      <c r="R1926" s="78" t="n">
        <v>96.64955</v>
      </c>
      <c r="S1926" s="39" t="n">
        <v>2.14045000000003</v>
      </c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MG1926" s="0"/>
      <c r="AMH1926" s="0"/>
      <c r="AMI1926" s="0"/>
      <c r="AMJ1926" s="0"/>
    </row>
    <row r="1927" s="4" customFormat="true" ht="37.5" hidden="false" customHeight="true" outlineLevel="0" collapsed="false">
      <c r="A1927" s="23" t="s">
        <v>401</v>
      </c>
      <c r="B1927" s="23" t="n">
        <v>5903</v>
      </c>
      <c r="C1927" s="25" t="n">
        <f aca="false">VLOOKUP(B1927,[1]Planilha8!$X$4:$Y$6629,2,0)</f>
        <v>2039399</v>
      </c>
      <c r="D1927" s="26" t="s">
        <v>486</v>
      </c>
      <c r="E1927" s="26" t="str">
        <f aca="false">VLOOKUP(B1927,[1]Planilha8!$X$4:$Z$6629,3,0)</f>
        <v>AGÊNCIA TRANSFUSIONAL</v>
      </c>
      <c r="F1927" s="26" t="str">
        <f aca="false">VLOOKUP(B1927,[1]Planilha8!$X$4:$AD$6629,7,0)</f>
        <v>REGULAR</v>
      </c>
      <c r="G1927" s="27" t="n">
        <v>41247</v>
      </c>
      <c r="H1927" s="28" t="n">
        <v>98.79</v>
      </c>
      <c r="I1927" s="29" t="s">
        <v>23</v>
      </c>
      <c r="J1927" s="70" t="s">
        <v>73</v>
      </c>
      <c r="K1927" s="71" t="n">
        <v>208983</v>
      </c>
      <c r="L1927" s="72" t="n">
        <v>2012003148</v>
      </c>
      <c r="M1927" s="73" t="n">
        <v>43465</v>
      </c>
      <c r="N1927" s="74" t="n">
        <v>96.64955</v>
      </c>
      <c r="O1927" s="75" t="n">
        <v>0.5</v>
      </c>
      <c r="P1927" s="76" t="n">
        <v>0.0416666666666667</v>
      </c>
      <c r="Q1927" s="77" t="n">
        <v>0</v>
      </c>
      <c r="R1927" s="78" t="n">
        <v>96.64955</v>
      </c>
      <c r="S1927" s="39" t="n">
        <v>2.14045000000003</v>
      </c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MG1927" s="0"/>
      <c r="AMH1927" s="0"/>
      <c r="AMI1927" s="0"/>
      <c r="AMJ1927" s="0"/>
    </row>
    <row r="1928" s="4" customFormat="true" ht="37.5" hidden="false" customHeight="true" outlineLevel="0" collapsed="false">
      <c r="A1928" s="23" t="s">
        <v>401</v>
      </c>
      <c r="B1928" s="23" t="n">
        <v>5904</v>
      </c>
      <c r="C1928" s="25" t="n">
        <f aca="false">VLOOKUP(B1928,[1]Planilha8!$X$4:$Y$6629,2,0)</f>
        <v>2039400</v>
      </c>
      <c r="D1928" s="26" t="s">
        <v>486</v>
      </c>
      <c r="E1928" s="26" t="str">
        <f aca="false">VLOOKUP(B1928,[1]Planilha8!$X$4:$Z$6629,3,0)</f>
        <v>PORTARIA “A”</v>
      </c>
      <c r="F1928" s="26" t="str">
        <f aca="false">VLOOKUP(B1928,[1]Planilha8!$X$4:$AD$6629,7,0)</f>
        <v>REGULAR</v>
      </c>
      <c r="G1928" s="27" t="n">
        <v>41247</v>
      </c>
      <c r="H1928" s="28" t="n">
        <v>98.79</v>
      </c>
      <c r="I1928" s="29" t="s">
        <v>23</v>
      </c>
      <c r="J1928" s="70" t="s">
        <v>73</v>
      </c>
      <c r="K1928" s="71" t="n">
        <v>208983</v>
      </c>
      <c r="L1928" s="72" t="n">
        <v>2012003148</v>
      </c>
      <c r="M1928" s="73" t="n">
        <v>43465</v>
      </c>
      <c r="N1928" s="74" t="n">
        <v>96.64955</v>
      </c>
      <c r="O1928" s="75" t="n">
        <v>0.5</v>
      </c>
      <c r="P1928" s="76" t="n">
        <v>0.0416666666666667</v>
      </c>
      <c r="Q1928" s="77" t="n">
        <v>0</v>
      </c>
      <c r="R1928" s="78" t="n">
        <v>96.64955</v>
      </c>
      <c r="S1928" s="39" t="n">
        <v>2.14045000000003</v>
      </c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MG1928" s="0"/>
      <c r="AMH1928" s="0"/>
      <c r="AMI1928" s="0"/>
      <c r="AMJ1928" s="0"/>
    </row>
    <row r="1929" s="4" customFormat="true" ht="37.5" hidden="false" customHeight="true" outlineLevel="0" collapsed="false">
      <c r="A1929" s="23" t="s">
        <v>401</v>
      </c>
      <c r="B1929" s="23" t="n">
        <v>5905</v>
      </c>
      <c r="C1929" s="25" t="n">
        <f aca="false">VLOOKUP(B1929,[1]Planilha8!$X$4:$Y$6629,2,0)</f>
        <v>2039401</v>
      </c>
      <c r="D1929" s="26" t="s">
        <v>486</v>
      </c>
      <c r="E1929" s="26" t="str">
        <f aca="false">VLOOKUP(B1929,[1]Planilha8!$X$4:$Z$6629,3,0)</f>
        <v>CLINICA MEDICA</v>
      </c>
      <c r="F1929" s="26" t="str">
        <f aca="false">VLOOKUP(B1929,[1]Planilha8!$X$4:$AD$6629,7,0)</f>
        <v>REGULAR</v>
      </c>
      <c r="G1929" s="27" t="n">
        <v>41247</v>
      </c>
      <c r="H1929" s="28" t="n">
        <v>98.79</v>
      </c>
      <c r="I1929" s="29" t="s">
        <v>23</v>
      </c>
      <c r="J1929" s="70" t="s">
        <v>73</v>
      </c>
      <c r="K1929" s="71" t="n">
        <v>208983</v>
      </c>
      <c r="L1929" s="72" t="n">
        <v>2012003148</v>
      </c>
      <c r="M1929" s="73" t="n">
        <v>43465</v>
      </c>
      <c r="N1929" s="74" t="n">
        <v>96.64955</v>
      </c>
      <c r="O1929" s="75" t="n">
        <v>0.5</v>
      </c>
      <c r="P1929" s="76" t="n">
        <v>0.0416666666666667</v>
      </c>
      <c r="Q1929" s="77" t="n">
        <v>0</v>
      </c>
      <c r="R1929" s="78" t="n">
        <v>96.64955</v>
      </c>
      <c r="S1929" s="39" t="n">
        <v>2.14045000000003</v>
      </c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MG1929" s="0"/>
      <c r="AMH1929" s="0"/>
      <c r="AMI1929" s="0"/>
      <c r="AMJ1929" s="0"/>
    </row>
    <row r="1930" s="4" customFormat="true" ht="37.5" hidden="false" customHeight="true" outlineLevel="0" collapsed="false">
      <c r="A1930" s="23" t="s">
        <v>401</v>
      </c>
      <c r="B1930" s="23" t="n">
        <v>5906</v>
      </c>
      <c r="C1930" s="25" t="n">
        <f aca="false">VLOOKUP(B1930,[1]Planilha8!$X$4:$Y$6629,2,0)</f>
        <v>2039402</v>
      </c>
      <c r="D1930" s="26" t="s">
        <v>486</v>
      </c>
      <c r="E1930" s="26" t="str">
        <f aca="false">VLOOKUP(B1930,[1]Planilha8!$X$4:$Z$6629,3,0)</f>
        <v>UNIDADE DE TERAPIA INTENSIVA</v>
      </c>
      <c r="F1930" s="26" t="str">
        <f aca="false">VLOOKUP(B1930,[1]Planilha8!$X$4:$AD$6629,7,0)</f>
        <v>REGULAR</v>
      </c>
      <c r="G1930" s="27" t="n">
        <v>41247</v>
      </c>
      <c r="H1930" s="28" t="n">
        <v>98.79</v>
      </c>
      <c r="I1930" s="29" t="s">
        <v>23</v>
      </c>
      <c r="J1930" s="70" t="s">
        <v>73</v>
      </c>
      <c r="K1930" s="71" t="n">
        <v>208983</v>
      </c>
      <c r="L1930" s="72" t="n">
        <v>2012003148</v>
      </c>
      <c r="M1930" s="73" t="n">
        <v>43465</v>
      </c>
      <c r="N1930" s="74" t="n">
        <v>96.64955</v>
      </c>
      <c r="O1930" s="75" t="n">
        <v>0.5</v>
      </c>
      <c r="P1930" s="76" t="n">
        <v>0.0416666666666667</v>
      </c>
      <c r="Q1930" s="77" t="n">
        <v>0</v>
      </c>
      <c r="R1930" s="78" t="n">
        <v>96.64955</v>
      </c>
      <c r="S1930" s="39" t="n">
        <v>2.14045000000003</v>
      </c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MG1930" s="0"/>
      <c r="AMH1930" s="0"/>
      <c r="AMI1930" s="0"/>
      <c r="AMJ1930" s="0"/>
    </row>
    <row r="1931" s="4" customFormat="true" ht="37.5" hidden="false" customHeight="true" outlineLevel="0" collapsed="false">
      <c r="A1931" s="23" t="s">
        <v>401</v>
      </c>
      <c r="B1931" s="23" t="n">
        <v>5907</v>
      </c>
      <c r="C1931" s="25" t="n">
        <f aca="false">VLOOKUP(B1931,[1]Planilha8!$X$4:$Y$6629,2,0)</f>
        <v>2039403</v>
      </c>
      <c r="D1931" s="26" t="s">
        <v>486</v>
      </c>
      <c r="E1931" s="26" t="str">
        <f aca="false">VLOOKUP(B1931,[1]Planilha8!$X$4:$Z$6629,3,0)</f>
        <v>CLINICA CIRURGICA</v>
      </c>
      <c r="F1931" s="26" t="str">
        <f aca="false">VLOOKUP(B1931,[1]Planilha8!$X$4:$AD$6629,7,0)</f>
        <v>REGULAR</v>
      </c>
      <c r="G1931" s="27" t="n">
        <v>41247</v>
      </c>
      <c r="H1931" s="28" t="n">
        <v>98.79</v>
      </c>
      <c r="I1931" s="29" t="s">
        <v>23</v>
      </c>
      <c r="J1931" s="70" t="s">
        <v>73</v>
      </c>
      <c r="K1931" s="71" t="n">
        <v>208983</v>
      </c>
      <c r="L1931" s="72" t="n">
        <v>2012003148</v>
      </c>
      <c r="M1931" s="73" t="n">
        <v>43465</v>
      </c>
      <c r="N1931" s="74" t="n">
        <v>96.64955</v>
      </c>
      <c r="O1931" s="75" t="n">
        <v>0.5</v>
      </c>
      <c r="P1931" s="76" t="n">
        <v>0.0416666666666667</v>
      </c>
      <c r="Q1931" s="77" t="n">
        <v>0</v>
      </c>
      <c r="R1931" s="78" t="n">
        <v>96.64955</v>
      </c>
      <c r="S1931" s="39" t="n">
        <v>2.14045000000003</v>
      </c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MG1931" s="0"/>
      <c r="AMH1931" s="0"/>
      <c r="AMI1931" s="0"/>
      <c r="AMJ1931" s="0"/>
    </row>
    <row r="1932" s="4" customFormat="true" ht="37.5" hidden="false" customHeight="true" outlineLevel="0" collapsed="false">
      <c r="A1932" s="23" t="s">
        <v>401</v>
      </c>
      <c r="B1932" s="23" t="n">
        <v>5908</v>
      </c>
      <c r="C1932" s="25" t="n">
        <f aca="false">VLOOKUP(B1932,[1]Planilha8!$X$4:$Y$6629,2,0)</f>
        <v>2039404</v>
      </c>
      <c r="D1932" s="26" t="s">
        <v>486</v>
      </c>
      <c r="E1932" s="26" t="str">
        <f aca="false">VLOOKUP(B1932,[1]Planilha8!$X$4:$Z$6629,3,0)</f>
        <v>PORTARIA “A”</v>
      </c>
      <c r="F1932" s="26" t="str">
        <f aca="false">VLOOKUP(B1932,[1]Planilha8!$X$4:$AD$6629,7,0)</f>
        <v>REGULAR</v>
      </c>
      <c r="G1932" s="27" t="n">
        <v>41247</v>
      </c>
      <c r="H1932" s="28" t="n">
        <v>98.79</v>
      </c>
      <c r="I1932" s="29" t="s">
        <v>23</v>
      </c>
      <c r="J1932" s="70" t="s">
        <v>73</v>
      </c>
      <c r="K1932" s="71" t="n">
        <v>208983</v>
      </c>
      <c r="L1932" s="72" t="n">
        <v>2012003148</v>
      </c>
      <c r="M1932" s="73" t="n">
        <v>43465</v>
      </c>
      <c r="N1932" s="74" t="n">
        <v>96.64955</v>
      </c>
      <c r="O1932" s="75" t="n">
        <v>0.5</v>
      </c>
      <c r="P1932" s="76" t="n">
        <v>0.0416666666666667</v>
      </c>
      <c r="Q1932" s="77" t="n">
        <v>0</v>
      </c>
      <c r="R1932" s="78" t="n">
        <v>96.64955</v>
      </c>
      <c r="S1932" s="39" t="n">
        <v>2.14045000000003</v>
      </c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MG1932" s="0"/>
      <c r="AMH1932" s="0"/>
      <c r="AMI1932" s="0"/>
      <c r="AMJ1932" s="0"/>
    </row>
    <row r="1933" s="4" customFormat="true" ht="37.5" hidden="false" customHeight="true" outlineLevel="0" collapsed="false">
      <c r="A1933" s="23" t="s">
        <v>401</v>
      </c>
      <c r="B1933" s="23" t="n">
        <v>5909</v>
      </c>
      <c r="C1933" s="25" t="n">
        <f aca="false">VLOOKUP(B1933,[1]Planilha8!$X$4:$Y$6629,2,0)</f>
        <v>2039405</v>
      </c>
      <c r="D1933" s="26" t="s">
        <v>486</v>
      </c>
      <c r="E1933" s="26" t="str">
        <f aca="false">VLOOKUP(B1933,[1]Planilha8!$X$4:$Z$6629,3,0)</f>
        <v>UNIDADE DE TERAPIA INTENSIVA</v>
      </c>
      <c r="F1933" s="26" t="str">
        <f aca="false">VLOOKUP(B1933,[1]Planilha8!$X$4:$AD$6629,7,0)</f>
        <v>REGULAR</v>
      </c>
      <c r="G1933" s="27" t="n">
        <v>41247</v>
      </c>
      <c r="H1933" s="28" t="n">
        <v>98.79</v>
      </c>
      <c r="I1933" s="29" t="s">
        <v>23</v>
      </c>
      <c r="J1933" s="70" t="s">
        <v>73</v>
      </c>
      <c r="K1933" s="71" t="n">
        <v>208983</v>
      </c>
      <c r="L1933" s="72" t="n">
        <v>2012003148</v>
      </c>
      <c r="M1933" s="73" t="n">
        <v>43465</v>
      </c>
      <c r="N1933" s="74" t="n">
        <v>96.64955</v>
      </c>
      <c r="O1933" s="75" t="n">
        <v>0.5</v>
      </c>
      <c r="P1933" s="76" t="n">
        <v>0.0416666666666667</v>
      </c>
      <c r="Q1933" s="77" t="n">
        <v>0</v>
      </c>
      <c r="R1933" s="78" t="n">
        <v>96.64955</v>
      </c>
      <c r="S1933" s="39" t="n">
        <v>2.14045000000003</v>
      </c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MG1933" s="0"/>
      <c r="AMH1933" s="0"/>
      <c r="AMI1933" s="0"/>
      <c r="AMJ1933" s="0"/>
    </row>
    <row r="1934" s="4" customFormat="true" ht="37.5" hidden="false" customHeight="true" outlineLevel="0" collapsed="false">
      <c r="A1934" s="23" t="s">
        <v>401</v>
      </c>
      <c r="B1934" s="23" t="n">
        <v>5910</v>
      </c>
      <c r="C1934" s="25" t="n">
        <f aca="false">VLOOKUP(B1934,[1]Planilha8!$X$4:$Y$6629,2,0)</f>
        <v>2039406</v>
      </c>
      <c r="D1934" s="26" t="s">
        <v>486</v>
      </c>
      <c r="E1934" s="26" t="str">
        <f aca="false">VLOOKUP(B1934,[1]Planilha8!$X$4:$Z$6629,3,0)</f>
        <v>CLINICA CIRURGICA</v>
      </c>
      <c r="F1934" s="26" t="str">
        <f aca="false">VLOOKUP(B1934,[1]Planilha8!$X$4:$AD$6629,7,0)</f>
        <v>REGULAR</v>
      </c>
      <c r="G1934" s="27" t="n">
        <v>41247</v>
      </c>
      <c r="H1934" s="28" t="n">
        <v>98.79</v>
      </c>
      <c r="I1934" s="29" t="s">
        <v>23</v>
      </c>
      <c r="J1934" s="70" t="s">
        <v>73</v>
      </c>
      <c r="K1934" s="71" t="n">
        <v>208983</v>
      </c>
      <c r="L1934" s="72" t="n">
        <v>2012003148</v>
      </c>
      <c r="M1934" s="73" t="n">
        <v>43465</v>
      </c>
      <c r="N1934" s="74" t="n">
        <v>96.64955</v>
      </c>
      <c r="O1934" s="75" t="n">
        <v>0.5</v>
      </c>
      <c r="P1934" s="76" t="n">
        <v>0.0416666666666667</v>
      </c>
      <c r="Q1934" s="77" t="n">
        <v>0</v>
      </c>
      <c r="R1934" s="78" t="n">
        <v>96.64955</v>
      </c>
      <c r="S1934" s="39" t="n">
        <v>2.14045000000003</v>
      </c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MG1934" s="0"/>
      <c r="AMH1934" s="0"/>
      <c r="AMI1934" s="0"/>
      <c r="AMJ1934" s="0"/>
    </row>
    <row r="1935" s="4" customFormat="true" ht="37.5" hidden="false" customHeight="true" outlineLevel="0" collapsed="false">
      <c r="A1935" s="23" t="s">
        <v>401</v>
      </c>
      <c r="B1935" s="23" t="n">
        <v>5911</v>
      </c>
      <c r="C1935" s="25" t="n">
        <f aca="false">VLOOKUP(B1935,[1]Planilha8!$X$4:$Y$6629,2,0)</f>
        <v>2039407</v>
      </c>
      <c r="D1935" s="26" t="s">
        <v>486</v>
      </c>
      <c r="E1935" s="26" t="str">
        <f aca="false">VLOOKUP(B1935,[1]Planilha8!$X$4:$Z$6629,3,0)</f>
        <v>ALMOXARIFADO</v>
      </c>
      <c r="F1935" s="26" t="str">
        <f aca="false">VLOOKUP(B1935,[1]Planilha8!$X$4:$AD$6629,7,0)</f>
        <v>REGULAR</v>
      </c>
      <c r="G1935" s="27" t="n">
        <v>41247</v>
      </c>
      <c r="H1935" s="28" t="n">
        <v>98.79</v>
      </c>
      <c r="I1935" s="29" t="s">
        <v>23</v>
      </c>
      <c r="J1935" s="70" t="s">
        <v>73</v>
      </c>
      <c r="K1935" s="71" t="n">
        <v>208983</v>
      </c>
      <c r="L1935" s="72" t="n">
        <v>2012003148</v>
      </c>
      <c r="M1935" s="73" t="n">
        <v>43465</v>
      </c>
      <c r="N1935" s="74" t="n">
        <v>96.64955</v>
      </c>
      <c r="O1935" s="75" t="n">
        <v>0.5</v>
      </c>
      <c r="P1935" s="76" t="n">
        <v>0.0416666666666667</v>
      </c>
      <c r="Q1935" s="77" t="n">
        <v>0</v>
      </c>
      <c r="R1935" s="78" t="n">
        <v>96.64955</v>
      </c>
      <c r="S1935" s="39" t="n">
        <v>2.14045000000003</v>
      </c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MG1935" s="0"/>
      <c r="AMH1935" s="0"/>
      <c r="AMI1935" s="0"/>
      <c r="AMJ1935" s="0"/>
    </row>
    <row r="1936" s="4" customFormat="true" ht="37.5" hidden="false" customHeight="true" outlineLevel="0" collapsed="false">
      <c r="A1936" s="23" t="s">
        <v>401</v>
      </c>
      <c r="B1936" s="23" t="n">
        <v>5912</v>
      </c>
      <c r="C1936" s="25" t="n">
        <f aca="false">VLOOKUP(B1936,[1]Planilha8!$X$4:$Y$6629,2,0)</f>
        <v>2039408</v>
      </c>
      <c r="D1936" s="26" t="s">
        <v>486</v>
      </c>
      <c r="E1936" s="26" t="str">
        <f aca="false">VLOOKUP(B1936,[1]Planilha8!$X$4:$Z$6629,3,0)</f>
        <v>ALMOXARIFADO</v>
      </c>
      <c r="F1936" s="26" t="str">
        <f aca="false">VLOOKUP(B1936,[1]Planilha8!$X$4:$AD$6629,7,0)</f>
        <v>REGULAR</v>
      </c>
      <c r="G1936" s="27" t="n">
        <v>41247</v>
      </c>
      <c r="H1936" s="28" t="n">
        <v>98.79</v>
      </c>
      <c r="I1936" s="29" t="s">
        <v>23</v>
      </c>
      <c r="J1936" s="70" t="s">
        <v>73</v>
      </c>
      <c r="K1936" s="71" t="n">
        <v>208983</v>
      </c>
      <c r="L1936" s="72" t="n">
        <v>2012003148</v>
      </c>
      <c r="M1936" s="73" t="n">
        <v>43465</v>
      </c>
      <c r="N1936" s="74" t="n">
        <v>96.64955</v>
      </c>
      <c r="O1936" s="75" t="n">
        <v>0.5</v>
      </c>
      <c r="P1936" s="76" t="n">
        <v>0.0416666666666667</v>
      </c>
      <c r="Q1936" s="77" t="n">
        <v>0</v>
      </c>
      <c r="R1936" s="78" t="n">
        <v>96.64955</v>
      </c>
      <c r="S1936" s="39" t="n">
        <v>2.14045000000003</v>
      </c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MG1936" s="0"/>
      <c r="AMH1936" s="0"/>
      <c r="AMI1936" s="0"/>
      <c r="AMJ1936" s="0"/>
    </row>
    <row r="1937" s="4" customFormat="true" ht="37.5" hidden="false" customHeight="true" outlineLevel="0" collapsed="false">
      <c r="A1937" s="23" t="s">
        <v>401</v>
      </c>
      <c r="B1937" s="23" t="n">
        <v>5928</v>
      </c>
      <c r="C1937" s="25" t="n">
        <f aca="false">VLOOKUP(B1937,[1]Planilha8!$X$4:$Y$6629,2,0)</f>
        <v>2039419</v>
      </c>
      <c r="D1937" s="26" t="s">
        <v>485</v>
      </c>
      <c r="E1937" s="26" t="str">
        <f aca="false">VLOOKUP(B1937,[1]Planilha8!$X$4:$Z$6629,3,0)</f>
        <v>GUARITA PORTARIA “A”</v>
      </c>
      <c r="F1937" s="26" t="str">
        <f aca="false">VLOOKUP(B1937,[1]Planilha8!$X$4:$AD$6629,7,0)</f>
        <v>BOM</v>
      </c>
      <c r="G1937" s="27" t="n">
        <v>41247</v>
      </c>
      <c r="H1937" s="28" t="n">
        <v>867.21</v>
      </c>
      <c r="I1937" s="29" t="s">
        <v>23</v>
      </c>
      <c r="J1937" s="70" t="s">
        <v>73</v>
      </c>
      <c r="K1937" s="71" t="n">
        <v>208983</v>
      </c>
      <c r="L1937" s="72" t="n">
        <v>2012003148</v>
      </c>
      <c r="M1937" s="73" t="n">
        <v>43465</v>
      </c>
      <c r="N1937" s="74" t="n">
        <v>683.483778846154</v>
      </c>
      <c r="O1937" s="75" t="n">
        <v>0.5</v>
      </c>
      <c r="P1937" s="76" t="n">
        <v>0.0416666666666667</v>
      </c>
      <c r="Q1937" s="77" t="n">
        <v>36.13375</v>
      </c>
      <c r="R1937" s="78" t="n">
        <v>719.617528846154</v>
      </c>
      <c r="S1937" s="39" t="n">
        <v>147.592471153847</v>
      </c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MG1937" s="0"/>
      <c r="AMH1937" s="0"/>
      <c r="AMI1937" s="0"/>
      <c r="AMJ1937" s="0"/>
    </row>
    <row r="1938" s="4" customFormat="true" ht="37.5" hidden="false" customHeight="true" outlineLevel="0" collapsed="false">
      <c r="A1938" s="23" t="s">
        <v>401</v>
      </c>
      <c r="B1938" s="23" t="n">
        <v>5929</v>
      </c>
      <c r="C1938" s="25" t="n">
        <f aca="false">VLOOKUP(B1938,[1]Planilha8!$X$4:$Y$6629,2,0)</f>
        <v>2039420</v>
      </c>
      <c r="D1938" s="26" t="s">
        <v>485</v>
      </c>
      <c r="E1938" s="26" t="str">
        <f aca="false">VLOOKUP(B1938,[1]Planilha8!$X$4:$Z$6629,3,0)</f>
        <v>AMBULATÓRO – RECEPÇÃO</v>
      </c>
      <c r="F1938" s="26" t="str">
        <f aca="false">VLOOKUP(B1938,[1]Planilha8!$X$4:$AD$6629,7,0)</f>
        <v>BOM</v>
      </c>
      <c r="G1938" s="27" t="n">
        <v>41247</v>
      </c>
      <c r="H1938" s="28" t="n">
        <v>867.21</v>
      </c>
      <c r="I1938" s="29" t="s">
        <v>23</v>
      </c>
      <c r="J1938" s="70" t="s">
        <v>73</v>
      </c>
      <c r="K1938" s="71" t="n">
        <v>208983</v>
      </c>
      <c r="L1938" s="72" t="n">
        <v>2012003148</v>
      </c>
      <c r="M1938" s="73" t="n">
        <v>43465</v>
      </c>
      <c r="N1938" s="74" t="n">
        <v>683.483778846154</v>
      </c>
      <c r="O1938" s="75" t="n">
        <v>0.5</v>
      </c>
      <c r="P1938" s="76" t="n">
        <v>0.0416666666666667</v>
      </c>
      <c r="Q1938" s="77" t="n">
        <v>36.13375</v>
      </c>
      <c r="R1938" s="78" t="n">
        <v>719.617528846154</v>
      </c>
      <c r="S1938" s="39" t="n">
        <v>147.592471153847</v>
      </c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MG1938" s="0"/>
      <c r="AMH1938" s="0"/>
      <c r="AMI1938" s="0"/>
      <c r="AMJ1938" s="0"/>
    </row>
    <row r="1939" s="4" customFormat="true" ht="37.5" hidden="false" customHeight="true" outlineLevel="0" collapsed="false">
      <c r="A1939" s="23" t="s">
        <v>401</v>
      </c>
      <c r="B1939" s="23" t="n">
        <v>5930</v>
      </c>
      <c r="C1939" s="25" t="n">
        <f aca="false">VLOOKUP(B1939,[1]Planilha8!$X$4:$Y$6629,2,0)</f>
        <v>2039421</v>
      </c>
      <c r="D1939" s="26" t="s">
        <v>485</v>
      </c>
      <c r="E1939" s="26" t="str">
        <f aca="false">VLOOKUP(B1939,[1]Planilha8!$X$4:$Z$6629,3,0)</f>
        <v>PORTARIA "A"</v>
      </c>
      <c r="F1939" s="26" t="str">
        <f aca="false">VLOOKUP(B1939,[1]Planilha8!$X$4:$AD$6629,7,0)</f>
        <v>BOM</v>
      </c>
      <c r="G1939" s="27" t="n">
        <v>41247</v>
      </c>
      <c r="H1939" s="28" t="n">
        <v>867.21</v>
      </c>
      <c r="I1939" s="29" t="s">
        <v>23</v>
      </c>
      <c r="J1939" s="70" t="s">
        <v>73</v>
      </c>
      <c r="K1939" s="71" t="n">
        <v>208983</v>
      </c>
      <c r="L1939" s="72" t="n">
        <v>2012003148</v>
      </c>
      <c r="M1939" s="73" t="n">
        <v>43465</v>
      </c>
      <c r="N1939" s="74" t="n">
        <v>683.483778846154</v>
      </c>
      <c r="O1939" s="75" t="n">
        <v>0.5</v>
      </c>
      <c r="P1939" s="76" t="n">
        <v>0.0416666666666667</v>
      </c>
      <c r="Q1939" s="77" t="n">
        <v>36.13375</v>
      </c>
      <c r="R1939" s="78" t="n">
        <v>719.617528846154</v>
      </c>
      <c r="S1939" s="39" t="n">
        <v>147.592471153847</v>
      </c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MG1939" s="0"/>
      <c r="AMH1939" s="0"/>
      <c r="AMI1939" s="0"/>
      <c r="AMJ1939" s="0"/>
    </row>
    <row r="1940" s="4" customFormat="true" ht="37.5" hidden="false" customHeight="true" outlineLevel="0" collapsed="false">
      <c r="A1940" s="23" t="s">
        <v>401</v>
      </c>
      <c r="B1940" s="23" t="n">
        <v>5931</v>
      </c>
      <c r="C1940" s="25" t="n">
        <f aca="false">VLOOKUP(B1940,[1]Planilha8!$X$4:$Y$6629,2,0)</f>
        <v>2039422</v>
      </c>
      <c r="D1940" s="26" t="s">
        <v>485</v>
      </c>
      <c r="E1940" s="26" t="str">
        <f aca="false">VLOOKUP(B1940,[1]Planilha8!$X$4:$Z$6629,3,0)</f>
        <v>PORTARIA "A"</v>
      </c>
      <c r="F1940" s="26" t="str">
        <f aca="false">VLOOKUP(B1940,[1]Planilha8!$X$4:$AD$6629,7,0)</f>
        <v>BOM</v>
      </c>
      <c r="G1940" s="27" t="n">
        <v>41247</v>
      </c>
      <c r="H1940" s="28" t="n">
        <v>867.21</v>
      </c>
      <c r="I1940" s="29" t="s">
        <v>23</v>
      </c>
      <c r="J1940" s="70" t="s">
        <v>73</v>
      </c>
      <c r="K1940" s="71" t="n">
        <v>208983</v>
      </c>
      <c r="L1940" s="72" t="n">
        <v>2012003148</v>
      </c>
      <c r="M1940" s="73" t="n">
        <v>43465</v>
      </c>
      <c r="N1940" s="74" t="n">
        <v>683.483778846154</v>
      </c>
      <c r="O1940" s="75" t="n">
        <v>0.5</v>
      </c>
      <c r="P1940" s="76" t="n">
        <v>0.0416666666666667</v>
      </c>
      <c r="Q1940" s="77" t="n">
        <v>36.13375</v>
      </c>
      <c r="R1940" s="78" t="n">
        <v>719.617528846154</v>
      </c>
      <c r="S1940" s="39" t="n">
        <v>147.592471153847</v>
      </c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MG1940" s="0"/>
      <c r="AMH1940" s="0"/>
      <c r="AMI1940" s="0"/>
      <c r="AMJ1940" s="0"/>
    </row>
    <row r="1941" s="4" customFormat="true" ht="37.5" hidden="false" customHeight="true" outlineLevel="0" collapsed="false">
      <c r="A1941" s="23" t="s">
        <v>401</v>
      </c>
      <c r="B1941" s="23" t="n">
        <v>5932</v>
      </c>
      <c r="C1941" s="25" t="n">
        <f aca="false">VLOOKUP(B1941,[1]Planilha8!$X$4:$Y$6629,2,0)</f>
        <v>2039423</v>
      </c>
      <c r="D1941" s="26" t="s">
        <v>485</v>
      </c>
      <c r="E1941" s="26" t="str">
        <f aca="false">VLOOKUP(B1941,[1]Planilha8!$X$4:$Z$6629,3,0)</f>
        <v>PORTARIA "A"</v>
      </c>
      <c r="F1941" s="26" t="str">
        <f aca="false">VLOOKUP(B1941,[1]Planilha8!$X$4:$AD$6629,7,0)</f>
        <v>BOM</v>
      </c>
      <c r="G1941" s="27" t="n">
        <v>41247</v>
      </c>
      <c r="H1941" s="28" t="n">
        <v>867.21</v>
      </c>
      <c r="I1941" s="29" t="s">
        <v>23</v>
      </c>
      <c r="J1941" s="70" t="s">
        <v>73</v>
      </c>
      <c r="K1941" s="71" t="n">
        <v>208983</v>
      </c>
      <c r="L1941" s="72" t="n">
        <v>2012003148</v>
      </c>
      <c r="M1941" s="73" t="n">
        <v>43465</v>
      </c>
      <c r="N1941" s="74" t="n">
        <v>683.483778846154</v>
      </c>
      <c r="O1941" s="75" t="n">
        <v>0.5</v>
      </c>
      <c r="P1941" s="76" t="n">
        <v>0.0416666666666667</v>
      </c>
      <c r="Q1941" s="77" t="n">
        <v>36.13375</v>
      </c>
      <c r="R1941" s="78" t="n">
        <v>719.617528846154</v>
      </c>
      <c r="S1941" s="39" t="n">
        <v>147.592471153847</v>
      </c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MG1941" s="0"/>
      <c r="AMH1941" s="0"/>
      <c r="AMI1941" s="0"/>
      <c r="AMJ1941" s="0"/>
    </row>
    <row r="1942" s="4" customFormat="true" ht="37.5" hidden="false" customHeight="true" outlineLevel="0" collapsed="false">
      <c r="A1942" s="23" t="s">
        <v>401</v>
      </c>
      <c r="B1942" s="23" t="n">
        <v>5933</v>
      </c>
      <c r="C1942" s="25" t="n">
        <f aca="false">VLOOKUP(B1942,[1]Planilha8!$X$4:$Y$6629,2,0)</f>
        <v>2039424</v>
      </c>
      <c r="D1942" s="26" t="s">
        <v>485</v>
      </c>
      <c r="E1942" s="26" t="str">
        <f aca="false">VLOOKUP(B1942,[1]Planilha8!$X$4:$Z$6629,3,0)</f>
        <v>AMBULATÓRO – RECEPÇÃO</v>
      </c>
      <c r="F1942" s="26" t="str">
        <f aca="false">VLOOKUP(B1942,[1]Planilha8!$X$4:$AD$6629,7,0)</f>
        <v>BOM</v>
      </c>
      <c r="G1942" s="27" t="n">
        <v>41247</v>
      </c>
      <c r="H1942" s="28" t="n">
        <v>867.21</v>
      </c>
      <c r="I1942" s="29" t="s">
        <v>23</v>
      </c>
      <c r="J1942" s="70" t="s">
        <v>73</v>
      </c>
      <c r="K1942" s="71" t="n">
        <v>208983</v>
      </c>
      <c r="L1942" s="72" t="n">
        <v>2012003148</v>
      </c>
      <c r="M1942" s="73" t="n">
        <v>43465</v>
      </c>
      <c r="N1942" s="74" t="n">
        <v>683.483778846154</v>
      </c>
      <c r="O1942" s="75" t="n">
        <v>0.5</v>
      </c>
      <c r="P1942" s="76" t="n">
        <v>0.0416666666666667</v>
      </c>
      <c r="Q1942" s="77" t="n">
        <v>36.13375</v>
      </c>
      <c r="R1942" s="78" t="n">
        <v>719.617528846154</v>
      </c>
      <c r="S1942" s="39" t="n">
        <v>147.592471153847</v>
      </c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MG1942" s="0"/>
      <c r="AMH1942" s="0"/>
      <c r="AMI1942" s="0"/>
      <c r="AMJ1942" s="0"/>
    </row>
    <row r="1943" s="4" customFormat="true" ht="37.5" hidden="false" customHeight="true" outlineLevel="0" collapsed="false">
      <c r="A1943" s="23" t="s">
        <v>401</v>
      </c>
      <c r="B1943" s="23" t="n">
        <v>5934</v>
      </c>
      <c r="C1943" s="25" t="n">
        <f aca="false">VLOOKUP(B1943,[1]Planilha8!$X$4:$Y$6629,2,0)</f>
        <v>2039425</v>
      </c>
      <c r="D1943" s="26" t="s">
        <v>485</v>
      </c>
      <c r="E1943" s="26" t="str">
        <f aca="false">VLOOKUP(B1943,[1]Planilha8!$X$4:$Z$6629,3,0)</f>
        <v>ALMOXARIFADO</v>
      </c>
      <c r="F1943" s="26" t="str">
        <f aca="false">VLOOKUP(B1943,[1]Planilha8!$X$4:$AD$6629,7,0)</f>
        <v>BOM</v>
      </c>
      <c r="G1943" s="27" t="n">
        <v>41247</v>
      </c>
      <c r="H1943" s="28" t="n">
        <v>867.21</v>
      </c>
      <c r="I1943" s="29" t="s">
        <v>23</v>
      </c>
      <c r="J1943" s="70" t="s">
        <v>73</v>
      </c>
      <c r="K1943" s="71" t="n">
        <v>208983</v>
      </c>
      <c r="L1943" s="72" t="n">
        <v>2012003148</v>
      </c>
      <c r="M1943" s="73" t="n">
        <v>43465</v>
      </c>
      <c r="N1943" s="74" t="n">
        <v>683.483778846154</v>
      </c>
      <c r="O1943" s="75" t="n">
        <v>0.5</v>
      </c>
      <c r="P1943" s="76" t="n">
        <v>0.0416666666666667</v>
      </c>
      <c r="Q1943" s="77" t="n">
        <v>36.13375</v>
      </c>
      <c r="R1943" s="78" t="n">
        <v>719.617528846154</v>
      </c>
      <c r="S1943" s="39" t="n">
        <v>147.592471153847</v>
      </c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MG1943" s="0"/>
      <c r="AMH1943" s="0"/>
      <c r="AMI1943" s="0"/>
      <c r="AMJ1943" s="0"/>
    </row>
    <row r="1944" s="4" customFormat="true" ht="37.5" hidden="false" customHeight="true" outlineLevel="0" collapsed="false">
      <c r="A1944" s="23" t="s">
        <v>401</v>
      </c>
      <c r="B1944" s="23" t="n">
        <v>5935</v>
      </c>
      <c r="C1944" s="25" t="n">
        <f aca="false">VLOOKUP(B1944,[1]Planilha8!$X$4:$Y$6629,2,0)</f>
        <v>2039426</v>
      </c>
      <c r="D1944" s="26" t="s">
        <v>485</v>
      </c>
      <c r="E1944" s="26" t="str">
        <f aca="false">VLOOKUP(B1944,[1]Planilha8!$X$4:$Z$6629,3,0)</f>
        <v>AMBULATÓRIO – RECEPÇÃO</v>
      </c>
      <c r="F1944" s="26" t="str">
        <f aca="false">VLOOKUP(B1944,[1]Planilha8!$X$4:$AD$6629,7,0)</f>
        <v>BOM</v>
      </c>
      <c r="G1944" s="27" t="n">
        <v>41247</v>
      </c>
      <c r="H1944" s="28" t="n">
        <v>867.21</v>
      </c>
      <c r="I1944" s="29" t="s">
        <v>23</v>
      </c>
      <c r="J1944" s="70" t="s">
        <v>73</v>
      </c>
      <c r="K1944" s="71" t="n">
        <v>208983</v>
      </c>
      <c r="L1944" s="72" t="n">
        <v>2012003148</v>
      </c>
      <c r="M1944" s="73" t="n">
        <v>43465</v>
      </c>
      <c r="N1944" s="74" t="n">
        <v>683.483778846154</v>
      </c>
      <c r="O1944" s="75" t="n">
        <v>0.5</v>
      </c>
      <c r="P1944" s="76" t="n">
        <v>0.0416666666666667</v>
      </c>
      <c r="Q1944" s="77" t="n">
        <v>36.13375</v>
      </c>
      <c r="R1944" s="78" t="n">
        <v>719.617528846154</v>
      </c>
      <c r="S1944" s="39" t="n">
        <v>147.592471153847</v>
      </c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MG1944" s="0"/>
      <c r="AMH1944" s="0"/>
      <c r="AMI1944" s="0"/>
      <c r="AMJ1944" s="0"/>
    </row>
    <row r="1945" s="4" customFormat="true" ht="37.5" hidden="false" customHeight="true" outlineLevel="0" collapsed="false">
      <c r="A1945" s="23" t="s">
        <v>401</v>
      </c>
      <c r="B1945" s="23" t="n">
        <v>5936</v>
      </c>
      <c r="C1945" s="25" t="n">
        <f aca="false">VLOOKUP(B1945,[1]Planilha8!$X$4:$Y$6629,2,0)</f>
        <v>2039427</v>
      </c>
      <c r="D1945" s="26" t="s">
        <v>485</v>
      </c>
      <c r="E1945" s="26" t="str">
        <f aca="false">VLOOKUP(B1945,[1]Planilha8!$X$4:$Z$6629,3,0)</f>
        <v>AMBULATÓRIO</v>
      </c>
      <c r="F1945" s="26" t="str">
        <f aca="false">VLOOKUP(B1945,[1]Planilha8!$X$4:$AD$6629,7,0)</f>
        <v>BOM</v>
      </c>
      <c r="G1945" s="27" t="n">
        <v>41247</v>
      </c>
      <c r="H1945" s="28" t="n">
        <v>867.21</v>
      </c>
      <c r="I1945" s="29" t="s">
        <v>23</v>
      </c>
      <c r="J1945" s="70" t="s">
        <v>73</v>
      </c>
      <c r="K1945" s="71" t="n">
        <v>208983</v>
      </c>
      <c r="L1945" s="72" t="n">
        <v>2012003148</v>
      </c>
      <c r="M1945" s="73" t="n">
        <v>43465</v>
      </c>
      <c r="N1945" s="74" t="n">
        <v>683.483778846154</v>
      </c>
      <c r="O1945" s="75" t="n">
        <v>0.5</v>
      </c>
      <c r="P1945" s="76" t="n">
        <v>0.0416666666666667</v>
      </c>
      <c r="Q1945" s="77" t="n">
        <v>36.13375</v>
      </c>
      <c r="R1945" s="78" t="n">
        <v>719.617528846154</v>
      </c>
      <c r="S1945" s="39" t="n">
        <v>147.592471153847</v>
      </c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MG1945" s="0"/>
      <c r="AMH1945" s="0"/>
      <c r="AMI1945" s="0"/>
      <c r="AMJ1945" s="0"/>
    </row>
    <row r="1946" s="4" customFormat="true" ht="37.5" hidden="false" customHeight="true" outlineLevel="0" collapsed="false">
      <c r="A1946" s="23" t="s">
        <v>401</v>
      </c>
      <c r="B1946" s="23" t="n">
        <v>5937</v>
      </c>
      <c r="C1946" s="25" t="n">
        <f aca="false">VLOOKUP(B1946,[1]Planilha8!$X$4:$Y$6629,2,0)</f>
        <v>2039428</v>
      </c>
      <c r="D1946" s="26" t="s">
        <v>485</v>
      </c>
      <c r="E1946" s="26" t="str">
        <f aca="false">VLOOKUP(B1946,[1]Planilha8!$X$4:$Z$6629,3,0)</f>
        <v>AMBULATÓRO – RECEPÇÃO</v>
      </c>
      <c r="F1946" s="26" t="str">
        <f aca="false">VLOOKUP(B1946,[1]Planilha8!$X$4:$AD$6629,7,0)</f>
        <v>BOM</v>
      </c>
      <c r="G1946" s="27" t="n">
        <v>41247</v>
      </c>
      <c r="H1946" s="28" t="n">
        <v>867.21</v>
      </c>
      <c r="I1946" s="29" t="s">
        <v>23</v>
      </c>
      <c r="J1946" s="70" t="s">
        <v>73</v>
      </c>
      <c r="K1946" s="71" t="n">
        <v>208983</v>
      </c>
      <c r="L1946" s="72" t="n">
        <v>2012003148</v>
      </c>
      <c r="M1946" s="73" t="n">
        <v>43465</v>
      </c>
      <c r="N1946" s="74" t="n">
        <v>683.483778846154</v>
      </c>
      <c r="O1946" s="75" t="n">
        <v>0.5</v>
      </c>
      <c r="P1946" s="76" t="n">
        <v>0.0416666666666667</v>
      </c>
      <c r="Q1946" s="77" t="n">
        <v>36.13375</v>
      </c>
      <c r="R1946" s="78" t="n">
        <v>719.617528846154</v>
      </c>
      <c r="S1946" s="39" t="n">
        <v>147.592471153847</v>
      </c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MG1946" s="0"/>
      <c r="AMH1946" s="0"/>
      <c r="AMI1946" s="0"/>
      <c r="AMJ1946" s="0"/>
    </row>
    <row r="1947" s="4" customFormat="true" ht="37.5" hidden="false" customHeight="true" outlineLevel="0" collapsed="false">
      <c r="A1947" s="23" t="s">
        <v>401</v>
      </c>
      <c r="B1947" s="23" t="n">
        <v>5938</v>
      </c>
      <c r="C1947" s="25" t="n">
        <f aca="false">VLOOKUP(B1947,[1]Planilha8!$X$4:$Y$6629,2,0)</f>
        <v>2039429</v>
      </c>
      <c r="D1947" s="26" t="s">
        <v>485</v>
      </c>
      <c r="E1947" s="26" t="str">
        <f aca="false">VLOOKUP(B1947,[1]Planilha8!$X$4:$Z$6629,3,0)</f>
        <v>CEAD</v>
      </c>
      <c r="F1947" s="26" t="str">
        <f aca="false">VLOOKUP(B1947,[1]Planilha8!$X$4:$AD$6629,7,0)</f>
        <v>BOM</v>
      </c>
      <c r="G1947" s="27" t="n">
        <v>41247</v>
      </c>
      <c r="H1947" s="28" t="n">
        <v>867.21</v>
      </c>
      <c r="I1947" s="29" t="s">
        <v>23</v>
      </c>
      <c r="J1947" s="70" t="s">
        <v>73</v>
      </c>
      <c r="K1947" s="71" t="n">
        <v>208983</v>
      </c>
      <c r="L1947" s="72" t="n">
        <v>2012003148</v>
      </c>
      <c r="M1947" s="73" t="n">
        <v>43465</v>
      </c>
      <c r="N1947" s="74" t="n">
        <v>683.483778846154</v>
      </c>
      <c r="O1947" s="75" t="n">
        <v>0.5</v>
      </c>
      <c r="P1947" s="76" t="n">
        <v>0.0416666666666667</v>
      </c>
      <c r="Q1947" s="77" t="n">
        <v>36.13375</v>
      </c>
      <c r="R1947" s="78" t="n">
        <v>719.617528846154</v>
      </c>
      <c r="S1947" s="39" t="n">
        <v>147.592471153847</v>
      </c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MG1947" s="0"/>
      <c r="AMH1947" s="0"/>
      <c r="AMI1947" s="0"/>
      <c r="AMJ1947" s="0"/>
    </row>
    <row r="1948" s="4" customFormat="true" ht="37.5" hidden="false" customHeight="true" outlineLevel="0" collapsed="false">
      <c r="A1948" s="23" t="s">
        <v>401</v>
      </c>
      <c r="B1948" s="23" t="n">
        <v>5942</v>
      </c>
      <c r="C1948" s="25" t="n">
        <f aca="false">VLOOKUP(B1948,[1]Planilha8!$X$4:$Y$6629,2,0)</f>
        <v>2039430</v>
      </c>
      <c r="D1948" s="26" t="s">
        <v>485</v>
      </c>
      <c r="E1948" s="26" t="str">
        <f aca="false">VLOOKUP(B1948,[1]Planilha8!$X$4:$Z$6629,3,0)</f>
        <v>AMBULATÓRO – RECEPÇÃO</v>
      </c>
      <c r="F1948" s="26" t="str">
        <f aca="false">VLOOKUP(B1948,[1]Planilha8!$X$4:$AD$6629,7,0)</f>
        <v>BOM</v>
      </c>
      <c r="G1948" s="27" t="n">
        <v>41247</v>
      </c>
      <c r="H1948" s="28" t="n">
        <v>867.21</v>
      </c>
      <c r="I1948" s="29" t="s">
        <v>23</v>
      </c>
      <c r="J1948" s="70" t="s">
        <v>73</v>
      </c>
      <c r="K1948" s="71" t="n">
        <v>208983</v>
      </c>
      <c r="L1948" s="72" t="n">
        <v>2012003148</v>
      </c>
      <c r="M1948" s="73" t="n">
        <v>43465</v>
      </c>
      <c r="N1948" s="74" t="n">
        <v>683.483778846154</v>
      </c>
      <c r="O1948" s="75" t="n">
        <v>0.5</v>
      </c>
      <c r="P1948" s="76" t="n">
        <v>0.0416666666666667</v>
      </c>
      <c r="Q1948" s="77" t="n">
        <v>36.13375</v>
      </c>
      <c r="R1948" s="78" t="n">
        <v>719.617528846154</v>
      </c>
      <c r="S1948" s="39" t="n">
        <v>147.592471153847</v>
      </c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MG1948" s="0"/>
      <c r="AMH1948" s="0"/>
      <c r="AMI1948" s="0"/>
      <c r="AMJ1948" s="0"/>
    </row>
    <row r="1949" s="4" customFormat="true" ht="37.5" hidden="false" customHeight="true" outlineLevel="0" collapsed="false">
      <c r="A1949" s="23" t="s">
        <v>401</v>
      </c>
      <c r="B1949" s="23" t="n">
        <v>5944</v>
      </c>
      <c r="C1949" s="25" t="n">
        <f aca="false">VLOOKUP(B1949,[1]Planilha8!$X$4:$Y$6629,2,0)</f>
        <v>2039431</v>
      </c>
      <c r="D1949" s="26" t="s">
        <v>485</v>
      </c>
      <c r="E1949" s="26" t="str">
        <f aca="false">VLOOKUP(B1949,[1]Planilha8!$X$4:$Z$6629,3,0)</f>
        <v>RECEPÇÃO APOIO AO DIAGNÓSTICO</v>
      </c>
      <c r="F1949" s="26" t="str">
        <f aca="false">VLOOKUP(B1949,[1]Planilha8!$X$4:$AD$6629,7,0)</f>
        <v>BOM</v>
      </c>
      <c r="G1949" s="27" t="n">
        <v>41247</v>
      </c>
      <c r="H1949" s="28" t="n">
        <v>867.21</v>
      </c>
      <c r="I1949" s="29" t="s">
        <v>23</v>
      </c>
      <c r="J1949" s="70" t="s">
        <v>73</v>
      </c>
      <c r="K1949" s="71" t="n">
        <v>208983</v>
      </c>
      <c r="L1949" s="72" t="n">
        <v>2012003148</v>
      </c>
      <c r="M1949" s="73" t="n">
        <v>43465</v>
      </c>
      <c r="N1949" s="74" t="n">
        <v>683.483778846154</v>
      </c>
      <c r="O1949" s="75" t="n">
        <v>0.5</v>
      </c>
      <c r="P1949" s="76" t="n">
        <v>0.0416666666666667</v>
      </c>
      <c r="Q1949" s="77" t="n">
        <v>36.13375</v>
      </c>
      <c r="R1949" s="78" t="n">
        <v>719.617528846154</v>
      </c>
      <c r="S1949" s="39" t="n">
        <v>147.592471153847</v>
      </c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MG1949" s="0"/>
      <c r="AMH1949" s="0"/>
      <c r="AMI1949" s="0"/>
      <c r="AMJ1949" s="0"/>
    </row>
    <row r="1950" s="4" customFormat="true" ht="37.5" hidden="false" customHeight="true" outlineLevel="0" collapsed="false">
      <c r="A1950" s="23" t="s">
        <v>401</v>
      </c>
      <c r="B1950" s="23" t="n">
        <v>5945</v>
      </c>
      <c r="C1950" s="25" t="n">
        <f aca="false">VLOOKUP(B1950,[1]Planilha8!$X$4:$Y$6629,2,0)</f>
        <v>2039432</v>
      </c>
      <c r="D1950" s="26" t="s">
        <v>485</v>
      </c>
      <c r="E1950" s="26" t="str">
        <f aca="false">VLOOKUP(B1950,[1]Planilha8!$X$4:$Z$6629,3,0)</f>
        <v>RECEPÇÃO APOIO AO DIAGNÓSTICO</v>
      </c>
      <c r="F1950" s="26" t="str">
        <f aca="false">VLOOKUP(B1950,[1]Planilha8!$X$4:$AD$6629,7,0)</f>
        <v>BOM</v>
      </c>
      <c r="G1950" s="27" t="n">
        <v>41247</v>
      </c>
      <c r="H1950" s="28" t="n">
        <v>867.21</v>
      </c>
      <c r="I1950" s="29" t="s">
        <v>23</v>
      </c>
      <c r="J1950" s="70" t="s">
        <v>73</v>
      </c>
      <c r="K1950" s="71" t="n">
        <v>208983</v>
      </c>
      <c r="L1950" s="72" t="n">
        <v>2012003148</v>
      </c>
      <c r="M1950" s="73" t="n">
        <v>43465</v>
      </c>
      <c r="N1950" s="74" t="n">
        <v>683.483778846154</v>
      </c>
      <c r="O1950" s="75" t="n">
        <v>0.5</v>
      </c>
      <c r="P1950" s="76" t="n">
        <v>0.0416666666666667</v>
      </c>
      <c r="Q1950" s="77" t="n">
        <v>36.13375</v>
      </c>
      <c r="R1950" s="78" t="n">
        <v>719.617528846154</v>
      </c>
      <c r="S1950" s="39" t="n">
        <v>147.592471153847</v>
      </c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MG1950" s="0"/>
      <c r="AMH1950" s="0"/>
      <c r="AMI1950" s="0"/>
      <c r="AMJ1950" s="0"/>
    </row>
    <row r="1951" s="4" customFormat="true" ht="37.5" hidden="false" customHeight="true" outlineLevel="0" collapsed="false">
      <c r="A1951" s="23" t="s">
        <v>401</v>
      </c>
      <c r="B1951" s="23" t="n">
        <v>5946</v>
      </c>
      <c r="C1951" s="25" t="n">
        <f aca="false">VLOOKUP(B1951,[1]Planilha8!$X$4:$Y$6629,2,0)</f>
        <v>2039433</v>
      </c>
      <c r="D1951" s="26" t="s">
        <v>487</v>
      </c>
      <c r="E1951" s="26" t="str">
        <f aca="false">VLOOKUP(B1951,[1]Planilha8!$X$4:$Z$6629,3,0)</f>
        <v>GALPÃO ALMOXARIFADO</v>
      </c>
      <c r="F1951" s="26" t="str">
        <f aca="false">VLOOKUP(B1951,[1]Planilha8!$X$4:$AD$6629,7,0)</f>
        <v>SUCATA</v>
      </c>
      <c r="G1951" s="27" t="n">
        <v>41247</v>
      </c>
      <c r="H1951" s="28" t="n">
        <v>993.69</v>
      </c>
      <c r="I1951" s="29" t="s">
        <v>23</v>
      </c>
      <c r="J1951" s="70" t="s">
        <v>73</v>
      </c>
      <c r="K1951" s="71" t="n">
        <v>208983</v>
      </c>
      <c r="L1951" s="72" t="n">
        <v>2012003148</v>
      </c>
      <c r="M1951" s="73" t="n">
        <v>43465</v>
      </c>
      <c r="N1951" s="74" t="n">
        <v>990.186605769231</v>
      </c>
      <c r="O1951" s="75" t="n">
        <v>1</v>
      </c>
      <c r="P1951" s="76" t="n">
        <v>0.0833333333333333</v>
      </c>
      <c r="Q1951" s="77" t="n">
        <v>0</v>
      </c>
      <c r="R1951" s="78" t="n">
        <v>990.186605769231</v>
      </c>
      <c r="S1951" s="39" t="n">
        <v>3.503394230769</v>
      </c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MG1951" s="0"/>
      <c r="AMH1951" s="0"/>
      <c r="AMI1951" s="0"/>
      <c r="AMJ1951" s="0"/>
    </row>
    <row r="1952" s="4" customFormat="true" ht="37.5" hidden="false" customHeight="true" outlineLevel="0" collapsed="false">
      <c r="A1952" s="23" t="s">
        <v>401</v>
      </c>
      <c r="B1952" s="23" t="n">
        <v>5947</v>
      </c>
      <c r="C1952" s="25" t="n">
        <f aca="false">VLOOKUP(B1952,[1]Planilha8!$X$4:$Y$6629,2,0)</f>
        <v>2039434</v>
      </c>
      <c r="D1952" s="26" t="s">
        <v>487</v>
      </c>
      <c r="E1952" s="26" t="str">
        <f aca="false">VLOOKUP(B1952,[1]Planilha8!$X$4:$Z$6629,3,0)</f>
        <v>GALPÃO ALMOXARIFADO</v>
      </c>
      <c r="F1952" s="26" t="str">
        <f aca="false">VLOOKUP(B1952,[1]Planilha8!$X$4:$AD$6629,7,0)</f>
        <v>SUCATA</v>
      </c>
      <c r="G1952" s="27" t="n">
        <v>41247</v>
      </c>
      <c r="H1952" s="28" t="n">
        <v>993.69</v>
      </c>
      <c r="I1952" s="29" t="s">
        <v>23</v>
      </c>
      <c r="J1952" s="70" t="s">
        <v>73</v>
      </c>
      <c r="K1952" s="71" t="n">
        <v>208983</v>
      </c>
      <c r="L1952" s="72" t="n">
        <v>2012003148</v>
      </c>
      <c r="M1952" s="73" t="n">
        <v>43465</v>
      </c>
      <c r="N1952" s="74" t="n">
        <v>990.186605769231</v>
      </c>
      <c r="O1952" s="75" t="n">
        <v>1</v>
      </c>
      <c r="P1952" s="76" t="n">
        <v>0.0833333333333333</v>
      </c>
      <c r="Q1952" s="77" t="n">
        <v>0</v>
      </c>
      <c r="R1952" s="78" t="n">
        <v>990.186605769231</v>
      </c>
      <c r="S1952" s="39" t="n">
        <v>3.503394230769</v>
      </c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MG1952" s="0"/>
      <c r="AMH1952" s="0"/>
      <c r="AMI1952" s="0"/>
      <c r="AMJ1952" s="0"/>
    </row>
    <row r="1953" s="4" customFormat="true" ht="37.5" hidden="false" customHeight="true" outlineLevel="0" collapsed="false">
      <c r="A1953" s="23" t="s">
        <v>401</v>
      </c>
      <c r="B1953" s="23" t="n">
        <v>5948</v>
      </c>
      <c r="C1953" s="25" t="n">
        <f aca="false">VLOOKUP(B1953,[1]Planilha8!$X$4:$Y$6629,2,0)</f>
        <v>2039435</v>
      </c>
      <c r="D1953" s="26" t="s">
        <v>487</v>
      </c>
      <c r="E1953" s="26" t="str">
        <f aca="false">VLOOKUP(B1953,[1]Planilha8!$X$4:$Z$6629,3,0)</f>
        <v>AMBULATORIO - HGG</v>
      </c>
      <c r="F1953" s="26" t="str">
        <f aca="false">VLOOKUP(B1953,[1]Planilha8!$X$4:$AD$6629,7,0)</f>
        <v>BOM</v>
      </c>
      <c r="G1953" s="27" t="n">
        <v>41247</v>
      </c>
      <c r="H1953" s="28" t="n">
        <v>993.69</v>
      </c>
      <c r="I1953" s="29" t="s">
        <v>23</v>
      </c>
      <c r="J1953" s="70" t="s">
        <v>73</v>
      </c>
      <c r="K1953" s="71" t="n">
        <v>208983</v>
      </c>
      <c r="L1953" s="72" t="n">
        <v>2012003148</v>
      </c>
      <c r="M1953" s="73" t="n">
        <v>43465</v>
      </c>
      <c r="N1953" s="74" t="n">
        <v>990.186605769231</v>
      </c>
      <c r="O1953" s="75" t="n">
        <v>1</v>
      </c>
      <c r="P1953" s="76" t="n">
        <v>0.0833333333333333</v>
      </c>
      <c r="Q1953" s="77" t="n">
        <v>0</v>
      </c>
      <c r="R1953" s="78" t="n">
        <v>990.186605769231</v>
      </c>
      <c r="S1953" s="39" t="n">
        <v>3.503394230769</v>
      </c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MG1953" s="0"/>
      <c r="AMH1953" s="0"/>
      <c r="AMI1953" s="0"/>
      <c r="AMJ1953" s="0"/>
    </row>
    <row r="1954" s="4" customFormat="true" ht="37.5" hidden="false" customHeight="true" outlineLevel="0" collapsed="false">
      <c r="A1954" s="23" t="s">
        <v>401</v>
      </c>
      <c r="B1954" s="23" t="n">
        <v>5949</v>
      </c>
      <c r="C1954" s="25" t="n">
        <f aca="false">VLOOKUP(B1954,[1]Planilha8!$X$4:$Y$6629,2,0)</f>
        <v>2039436</v>
      </c>
      <c r="D1954" s="26" t="s">
        <v>487</v>
      </c>
      <c r="E1954" s="26" t="str">
        <f aca="false">VLOOKUP(B1954,[1]Planilha8!$X$4:$Z$6629,3,0)</f>
        <v>ASTEC</v>
      </c>
      <c r="F1954" s="26" t="str">
        <f aca="false">VLOOKUP(B1954,[1]Planilha8!$X$4:$AD$6629,7,0)</f>
        <v>BOM</v>
      </c>
      <c r="G1954" s="27" t="n">
        <v>41247</v>
      </c>
      <c r="H1954" s="28" t="n">
        <v>993.69</v>
      </c>
      <c r="I1954" s="29" t="s">
        <v>23</v>
      </c>
      <c r="J1954" s="70" t="s">
        <v>73</v>
      </c>
      <c r="K1954" s="71" t="n">
        <v>208983</v>
      </c>
      <c r="L1954" s="72" t="n">
        <v>2012003148</v>
      </c>
      <c r="M1954" s="73" t="n">
        <v>43465</v>
      </c>
      <c r="N1954" s="74" t="n">
        <v>990.186605769231</v>
      </c>
      <c r="O1954" s="75" t="n">
        <v>1</v>
      </c>
      <c r="P1954" s="76" t="n">
        <v>0.0833333333333333</v>
      </c>
      <c r="Q1954" s="77" t="n">
        <v>0</v>
      </c>
      <c r="R1954" s="78" t="n">
        <v>990.186605769231</v>
      </c>
      <c r="S1954" s="39" t="n">
        <v>3.503394230769</v>
      </c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MG1954" s="0"/>
      <c r="AMH1954" s="0"/>
      <c r="AMI1954" s="0"/>
      <c r="AMJ1954" s="0"/>
    </row>
    <row r="1955" s="4" customFormat="true" ht="37.5" hidden="false" customHeight="true" outlineLevel="0" collapsed="false">
      <c r="A1955" s="23" t="s">
        <v>401</v>
      </c>
      <c r="B1955" s="23" t="n">
        <v>5876</v>
      </c>
      <c r="C1955" s="25" t="n">
        <f aca="false">VLOOKUP(B1955,[1]Planilha8!$X$4:$Y$6629,2,0)</f>
        <v>2039445</v>
      </c>
      <c r="D1955" s="26" t="s">
        <v>488</v>
      </c>
      <c r="E1955" s="26" t="str">
        <f aca="false">VLOOKUP(B1955,[1]Planilha8!$X$4:$Z$6629,3,0)</f>
        <v>FARMÁCIA – DOSE</v>
      </c>
      <c r="F1955" s="26" t="str">
        <f aca="false">VLOOKUP(B1955,[1]Planilha8!$X$4:$AD$6629,7,0)</f>
        <v>BOM</v>
      </c>
      <c r="G1955" s="27" t="n">
        <v>41249</v>
      </c>
      <c r="H1955" s="28" t="n">
        <v>3229.9</v>
      </c>
      <c r="I1955" s="29" t="s">
        <v>23</v>
      </c>
      <c r="J1955" s="70" t="s">
        <v>69</v>
      </c>
      <c r="K1955" s="71" t="n">
        <v>5045</v>
      </c>
      <c r="L1955" s="72" t="n">
        <v>2012003148</v>
      </c>
      <c r="M1955" s="73" t="n">
        <v>43465</v>
      </c>
      <c r="N1955" s="74" t="n">
        <v>3217.36228276353</v>
      </c>
      <c r="O1955" s="75" t="n">
        <v>1</v>
      </c>
      <c r="P1955" s="76" t="n">
        <v>0.0833333333333333</v>
      </c>
      <c r="Q1955" s="77" t="n">
        <v>0</v>
      </c>
      <c r="R1955" s="78" t="n">
        <v>3217.36228276353</v>
      </c>
      <c r="S1955" s="39" t="n">
        <v>12.5377172364692</v>
      </c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MG1955" s="0"/>
      <c r="AMH1955" s="0"/>
      <c r="AMI1955" s="0"/>
      <c r="AMJ1955" s="0"/>
    </row>
    <row r="1956" s="4" customFormat="true" ht="37.5" hidden="false" customHeight="true" outlineLevel="0" collapsed="false">
      <c r="A1956" s="23" t="s">
        <v>401</v>
      </c>
      <c r="B1956" s="23" t="n">
        <v>5877</v>
      </c>
      <c r="C1956" s="25" t="n">
        <f aca="false">VLOOKUP(B1956,[1]Planilha8!$X$4:$Y$6629,2,0)</f>
        <v>2039446</v>
      </c>
      <c r="D1956" s="26" t="s">
        <v>488</v>
      </c>
      <c r="E1956" s="26" t="str">
        <f aca="false">VLOOKUP(B1956,[1]Planilha8!$X$4:$Z$6629,3,0)</f>
        <v>FARMÁCIA – DOSE</v>
      </c>
      <c r="F1956" s="26" t="str">
        <f aca="false">VLOOKUP(B1956,[1]Planilha8!$X$4:$AD$6629,7,0)</f>
        <v>BOM</v>
      </c>
      <c r="G1956" s="27" t="n">
        <v>41249</v>
      </c>
      <c r="H1956" s="28" t="n">
        <v>3229.9</v>
      </c>
      <c r="I1956" s="29" t="s">
        <v>23</v>
      </c>
      <c r="J1956" s="70" t="s">
        <v>69</v>
      </c>
      <c r="K1956" s="71" t="n">
        <v>5045</v>
      </c>
      <c r="L1956" s="72" t="n">
        <v>2012003148</v>
      </c>
      <c r="M1956" s="73" t="n">
        <v>43465</v>
      </c>
      <c r="N1956" s="74" t="n">
        <v>3217.36228276353</v>
      </c>
      <c r="O1956" s="75" t="n">
        <v>1</v>
      </c>
      <c r="P1956" s="76" t="n">
        <v>0.0833333333333333</v>
      </c>
      <c r="Q1956" s="77" t="n">
        <v>0</v>
      </c>
      <c r="R1956" s="78" t="n">
        <v>3217.36228276353</v>
      </c>
      <c r="S1956" s="39" t="n">
        <v>12.5377172364692</v>
      </c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MG1956" s="0"/>
      <c r="AMH1956" s="0"/>
      <c r="AMI1956" s="0"/>
      <c r="AMJ1956" s="0"/>
    </row>
    <row r="1957" s="4" customFormat="true" ht="37.5" hidden="false" customHeight="true" outlineLevel="0" collapsed="false">
      <c r="A1957" s="23" t="s">
        <v>401</v>
      </c>
      <c r="B1957" s="23" t="n">
        <v>5878</v>
      </c>
      <c r="C1957" s="25" t="n">
        <f aca="false">VLOOKUP(B1957,[1]Planilha8!$X$4:$Y$6629,2,0)</f>
        <v>2039455</v>
      </c>
      <c r="D1957" s="26" t="s">
        <v>489</v>
      </c>
      <c r="E1957" s="26" t="str">
        <f aca="false">VLOOKUP(B1957,[1]Planilha8!$X$4:$Z$6629,3,0)</f>
        <v>ASTEC</v>
      </c>
      <c r="F1957" s="26" t="str">
        <f aca="false">VLOOKUP(B1957,[1]Planilha8!$X$4:$AD$6629,7,0)</f>
        <v>BOM</v>
      </c>
      <c r="G1957" s="27" t="n">
        <v>41250</v>
      </c>
      <c r="H1957" s="28" t="n">
        <v>981.15</v>
      </c>
      <c r="I1957" s="29" t="s">
        <v>23</v>
      </c>
      <c r="J1957" s="70" t="s">
        <v>69</v>
      </c>
      <c r="K1957" s="71" t="n">
        <v>5053</v>
      </c>
      <c r="L1957" s="72" t="n">
        <v>2012003148</v>
      </c>
      <c r="M1957" s="73" t="n">
        <v>43465</v>
      </c>
      <c r="N1957" s="74" t="n">
        <v>772.760448717949</v>
      </c>
      <c r="O1957" s="75" t="n">
        <v>0.5</v>
      </c>
      <c r="P1957" s="76" t="n">
        <v>0.0416666666666667</v>
      </c>
      <c r="Q1957" s="77" t="n">
        <v>40.88125</v>
      </c>
      <c r="R1957" s="78" t="n">
        <v>813.641698717949</v>
      </c>
      <c r="S1957" s="39" t="n">
        <v>167.508301282051</v>
      </c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MG1957" s="0"/>
      <c r="AMH1957" s="0"/>
      <c r="AMI1957" s="0"/>
      <c r="AMJ1957" s="0"/>
    </row>
    <row r="1958" s="4" customFormat="true" ht="37.5" hidden="false" customHeight="true" outlineLevel="0" collapsed="false">
      <c r="A1958" s="23" t="s">
        <v>401</v>
      </c>
      <c r="B1958" s="23" t="n">
        <v>5879</v>
      </c>
      <c r="C1958" s="25" t="n">
        <f aca="false">VLOOKUP(B1958,[1]Planilha8!$X$4:$Y$6629,2,0)</f>
        <v>2039456</v>
      </c>
      <c r="D1958" s="26" t="s">
        <v>489</v>
      </c>
      <c r="E1958" s="26" t="str">
        <f aca="false">VLOOKUP(B1958,[1]Planilha8!$X$4:$Z$6629,3,0)</f>
        <v>FARMÁCIA</v>
      </c>
      <c r="F1958" s="26" t="str">
        <f aca="false">VLOOKUP(B1958,[1]Planilha8!$X$4:$AD$6629,7,0)</f>
        <v>BOM</v>
      </c>
      <c r="G1958" s="27" t="n">
        <v>41250</v>
      </c>
      <c r="H1958" s="28" t="n">
        <v>981.15</v>
      </c>
      <c r="I1958" s="29" t="s">
        <v>23</v>
      </c>
      <c r="J1958" s="70" t="s">
        <v>69</v>
      </c>
      <c r="K1958" s="71" t="n">
        <v>5053</v>
      </c>
      <c r="L1958" s="72" t="n">
        <v>2012003148</v>
      </c>
      <c r="M1958" s="73" t="n">
        <v>43465</v>
      </c>
      <c r="N1958" s="74" t="n">
        <v>772.760448717949</v>
      </c>
      <c r="O1958" s="75" t="n">
        <v>0.5</v>
      </c>
      <c r="P1958" s="76" t="n">
        <v>0.0416666666666667</v>
      </c>
      <c r="Q1958" s="77" t="n">
        <v>40.88125</v>
      </c>
      <c r="R1958" s="78" t="n">
        <v>813.641698717949</v>
      </c>
      <c r="S1958" s="39" t="n">
        <v>167.508301282051</v>
      </c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MG1958" s="0"/>
      <c r="AMH1958" s="0"/>
      <c r="AMI1958" s="0"/>
      <c r="AMJ1958" s="0"/>
    </row>
    <row r="1959" s="4" customFormat="true" ht="37.5" hidden="false" customHeight="true" outlineLevel="0" collapsed="false">
      <c r="A1959" s="23" t="s">
        <v>401</v>
      </c>
      <c r="B1959" s="23" t="n">
        <v>5880</v>
      </c>
      <c r="C1959" s="25" t="n">
        <f aca="false">VLOOKUP(B1959,[1]Planilha8!$X$4:$Y$6629,2,0)</f>
        <v>2039457</v>
      </c>
      <c r="D1959" s="26" t="s">
        <v>489</v>
      </c>
      <c r="E1959" s="26" t="str">
        <f aca="false">VLOOKUP(B1959,[1]Planilha8!$X$4:$Z$6629,3,0)</f>
        <v>FARMÁCIA – DOSE</v>
      </c>
      <c r="F1959" s="26" t="str">
        <f aca="false">VLOOKUP(B1959,[1]Planilha8!$X$4:$AD$6629,7,0)</f>
        <v>BOM</v>
      </c>
      <c r="G1959" s="27" t="n">
        <v>41250</v>
      </c>
      <c r="H1959" s="28" t="n">
        <v>981.15</v>
      </c>
      <c r="I1959" s="29" t="s">
        <v>23</v>
      </c>
      <c r="J1959" s="70" t="s">
        <v>69</v>
      </c>
      <c r="K1959" s="71" t="n">
        <v>5053</v>
      </c>
      <c r="L1959" s="72" t="n">
        <v>2012003148</v>
      </c>
      <c r="M1959" s="73" t="n">
        <v>43465</v>
      </c>
      <c r="N1959" s="74" t="n">
        <v>772.760448717949</v>
      </c>
      <c r="O1959" s="75" t="n">
        <v>0.5</v>
      </c>
      <c r="P1959" s="76" t="n">
        <v>0.0416666666666667</v>
      </c>
      <c r="Q1959" s="77" t="n">
        <v>40.88125</v>
      </c>
      <c r="R1959" s="78" t="n">
        <v>813.641698717949</v>
      </c>
      <c r="S1959" s="39" t="n">
        <v>167.508301282051</v>
      </c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MG1959" s="0"/>
      <c r="AMH1959" s="0"/>
      <c r="AMI1959" s="0"/>
      <c r="AMJ1959" s="0"/>
    </row>
    <row r="1960" s="4" customFormat="true" ht="37.5" hidden="false" customHeight="true" outlineLevel="0" collapsed="false">
      <c r="A1960" s="23" t="s">
        <v>401</v>
      </c>
      <c r="B1960" s="23" t="n">
        <v>5881</v>
      </c>
      <c r="C1960" s="25" t="n">
        <f aca="false">VLOOKUP(B1960,[1]Planilha8!$X$4:$Y$6629,2,0)</f>
        <v>2039458</v>
      </c>
      <c r="D1960" s="26" t="s">
        <v>489</v>
      </c>
      <c r="E1960" s="26" t="str">
        <f aca="false">VLOOKUP(B1960,[1]Planilha8!$X$4:$Z$6629,3,0)</f>
        <v>FARMÁCIA – DOSE</v>
      </c>
      <c r="F1960" s="26" t="str">
        <f aca="false">VLOOKUP(B1960,[1]Planilha8!$X$4:$AD$6629,7,0)</f>
        <v>BOM</v>
      </c>
      <c r="G1960" s="27" t="n">
        <v>41250</v>
      </c>
      <c r="H1960" s="28" t="n">
        <v>981.15</v>
      </c>
      <c r="I1960" s="29" t="s">
        <v>23</v>
      </c>
      <c r="J1960" s="70" t="s">
        <v>69</v>
      </c>
      <c r="K1960" s="71" t="n">
        <v>5053</v>
      </c>
      <c r="L1960" s="72" t="n">
        <v>2012003148</v>
      </c>
      <c r="M1960" s="73" t="n">
        <v>43465</v>
      </c>
      <c r="N1960" s="74" t="n">
        <v>772.760448717949</v>
      </c>
      <c r="O1960" s="75" t="n">
        <v>0.5</v>
      </c>
      <c r="P1960" s="76" t="n">
        <v>0.0416666666666667</v>
      </c>
      <c r="Q1960" s="77" t="n">
        <v>40.88125</v>
      </c>
      <c r="R1960" s="78" t="n">
        <v>813.641698717949</v>
      </c>
      <c r="S1960" s="39" t="n">
        <v>167.508301282051</v>
      </c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MG1960" s="0"/>
      <c r="AMH1960" s="0"/>
      <c r="AMI1960" s="0"/>
      <c r="AMJ1960" s="0"/>
    </row>
    <row r="1961" s="4" customFormat="true" ht="37.5" hidden="false" customHeight="true" outlineLevel="0" collapsed="false">
      <c r="A1961" s="23" t="s">
        <v>401</v>
      </c>
      <c r="B1961" s="23" t="n">
        <v>5882</v>
      </c>
      <c r="C1961" s="25" t="n">
        <f aca="false">VLOOKUP(B1961,[1]Planilha8!$X$4:$Y$6629,2,0)</f>
        <v>2039459</v>
      </c>
      <c r="D1961" s="26" t="s">
        <v>489</v>
      </c>
      <c r="E1961" s="26" t="str">
        <f aca="false">VLOOKUP(B1961,[1]Planilha8!$X$4:$Z$6629,3,0)</f>
        <v>UTI - FARMÁCIA SATÉLITE</v>
      </c>
      <c r="F1961" s="26" t="str">
        <f aca="false">VLOOKUP(B1961,[1]Planilha8!$X$4:$AD$6629,7,0)</f>
        <v>BOM</v>
      </c>
      <c r="G1961" s="27" t="n">
        <v>41250</v>
      </c>
      <c r="H1961" s="28" t="n">
        <v>981.15</v>
      </c>
      <c r="I1961" s="29" t="s">
        <v>23</v>
      </c>
      <c r="J1961" s="70" t="s">
        <v>69</v>
      </c>
      <c r="K1961" s="71" t="n">
        <v>5053</v>
      </c>
      <c r="L1961" s="72" t="n">
        <v>2012003148</v>
      </c>
      <c r="M1961" s="73" t="n">
        <v>43465</v>
      </c>
      <c r="N1961" s="74" t="n">
        <v>772.760448717949</v>
      </c>
      <c r="O1961" s="75" t="n">
        <v>0.5</v>
      </c>
      <c r="P1961" s="76" t="n">
        <v>0.0416666666666667</v>
      </c>
      <c r="Q1961" s="77" t="n">
        <v>40.88125</v>
      </c>
      <c r="R1961" s="78" t="n">
        <v>813.641698717949</v>
      </c>
      <c r="S1961" s="39" t="n">
        <v>167.508301282051</v>
      </c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MG1961" s="0"/>
      <c r="AMH1961" s="0"/>
      <c r="AMI1961" s="0"/>
      <c r="AMJ1961" s="0"/>
    </row>
    <row r="1962" s="4" customFormat="true" ht="37.5" hidden="false" customHeight="true" outlineLevel="0" collapsed="false">
      <c r="A1962" s="23" t="s">
        <v>401</v>
      </c>
      <c r="B1962" s="23" t="n">
        <v>5883</v>
      </c>
      <c r="C1962" s="25" t="n">
        <f aca="false">VLOOKUP(B1962,[1]Planilha8!$X$4:$Y$6629,2,0)</f>
        <v>2039460</v>
      </c>
      <c r="D1962" s="26" t="s">
        <v>489</v>
      </c>
      <c r="E1962" s="26" t="str">
        <f aca="false">VLOOKUP(B1962,[1]Planilha8!$X$4:$Z$6629,3,0)</f>
        <v>ALMOXARIFADO</v>
      </c>
      <c r="F1962" s="26" t="str">
        <f aca="false">VLOOKUP(B1962,[1]Planilha8!$X$4:$AD$6629,7,0)</f>
        <v>BOM</v>
      </c>
      <c r="G1962" s="27" t="n">
        <v>41250</v>
      </c>
      <c r="H1962" s="28" t="n">
        <v>981.15</v>
      </c>
      <c r="I1962" s="29" t="s">
        <v>23</v>
      </c>
      <c r="J1962" s="70" t="s">
        <v>69</v>
      </c>
      <c r="K1962" s="71" t="n">
        <v>5053</v>
      </c>
      <c r="L1962" s="72" t="n">
        <v>2012003148</v>
      </c>
      <c r="M1962" s="73" t="n">
        <v>43465</v>
      </c>
      <c r="N1962" s="74" t="n">
        <v>772.760448717949</v>
      </c>
      <c r="O1962" s="75" t="n">
        <v>0.5</v>
      </c>
      <c r="P1962" s="76" t="n">
        <v>0.0416666666666667</v>
      </c>
      <c r="Q1962" s="77" t="n">
        <v>40.88125</v>
      </c>
      <c r="R1962" s="78" t="n">
        <v>813.641698717949</v>
      </c>
      <c r="S1962" s="39" t="n">
        <v>167.508301282051</v>
      </c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MG1962" s="0"/>
      <c r="AMH1962" s="0"/>
      <c r="AMI1962" s="0"/>
      <c r="AMJ1962" s="0"/>
    </row>
    <row r="1963" s="4" customFormat="true" ht="37.5" hidden="false" customHeight="true" outlineLevel="0" collapsed="false">
      <c r="A1963" s="23" t="s">
        <v>401</v>
      </c>
      <c r="B1963" s="23" t="n">
        <v>5884</v>
      </c>
      <c r="C1963" s="25" t="n">
        <f aca="false">VLOOKUP(B1963,[1]Planilha8!$X$4:$Y$6629,2,0)</f>
        <v>2039461</v>
      </c>
      <c r="D1963" s="26" t="s">
        <v>489</v>
      </c>
      <c r="E1963" s="26" t="str">
        <f aca="false">VLOOKUP(B1963,[1]Planilha8!$X$4:$Z$6629,3,0)</f>
        <v>ADMINISTRAÇÃO - SEDE - GECONT</v>
      </c>
      <c r="F1963" s="26" t="str">
        <f aca="false">VLOOKUP(B1963,[1]Planilha8!$X$4:$AD$6629,7,0)</f>
        <v>BOM</v>
      </c>
      <c r="G1963" s="27" t="n">
        <v>41250</v>
      </c>
      <c r="H1963" s="28" t="n">
        <v>981.15</v>
      </c>
      <c r="I1963" s="29" t="s">
        <v>23</v>
      </c>
      <c r="J1963" s="70" t="s">
        <v>69</v>
      </c>
      <c r="K1963" s="71" t="n">
        <v>5053</v>
      </c>
      <c r="L1963" s="72" t="n">
        <v>2012003148</v>
      </c>
      <c r="M1963" s="73" t="n">
        <v>43465</v>
      </c>
      <c r="N1963" s="74" t="n">
        <v>772.760448717949</v>
      </c>
      <c r="O1963" s="75" t="n">
        <v>0.5</v>
      </c>
      <c r="P1963" s="76" t="n">
        <v>0.0416666666666667</v>
      </c>
      <c r="Q1963" s="77" t="n">
        <v>40.88125</v>
      </c>
      <c r="R1963" s="78" t="n">
        <v>813.641698717949</v>
      </c>
      <c r="S1963" s="39" t="n">
        <v>167.508301282051</v>
      </c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MG1963" s="0"/>
      <c r="AMH1963" s="0"/>
      <c r="AMI1963" s="0"/>
      <c r="AMJ1963" s="0"/>
    </row>
    <row r="1964" s="4" customFormat="true" ht="37.5" hidden="false" customHeight="true" outlineLevel="0" collapsed="false">
      <c r="A1964" s="23" t="s">
        <v>401</v>
      </c>
      <c r="B1964" s="23" t="n">
        <v>5885</v>
      </c>
      <c r="C1964" s="25" t="n">
        <f aca="false">VLOOKUP(B1964,[1]Planilha8!$X$4:$Y$6629,2,0)</f>
        <v>2039462</v>
      </c>
      <c r="D1964" s="26" t="s">
        <v>489</v>
      </c>
      <c r="E1964" s="26" t="str">
        <f aca="false">VLOOKUP(B1964,[1]Planilha8!$X$4:$Z$6629,3,0)</f>
        <v>ADMINISTRAÇÃO - SEDE - GEFIN</v>
      </c>
      <c r="F1964" s="26" t="str">
        <f aca="false">VLOOKUP(B1964,[1]Planilha8!$X$4:$AD$6629,7,0)</f>
        <v>BOM</v>
      </c>
      <c r="G1964" s="27" t="n">
        <v>41250</v>
      </c>
      <c r="H1964" s="28" t="n">
        <v>981.15</v>
      </c>
      <c r="I1964" s="29" t="s">
        <v>23</v>
      </c>
      <c r="J1964" s="70" t="s">
        <v>69</v>
      </c>
      <c r="K1964" s="71" t="n">
        <v>5053</v>
      </c>
      <c r="L1964" s="72" t="n">
        <v>2012003148</v>
      </c>
      <c r="M1964" s="73" t="n">
        <v>43465</v>
      </c>
      <c r="N1964" s="74" t="n">
        <v>772.760448717949</v>
      </c>
      <c r="O1964" s="75" t="n">
        <v>0.5</v>
      </c>
      <c r="P1964" s="76" t="n">
        <v>0.0416666666666667</v>
      </c>
      <c r="Q1964" s="77" t="n">
        <v>40.88125</v>
      </c>
      <c r="R1964" s="78" t="n">
        <v>813.641698717949</v>
      </c>
      <c r="S1964" s="39" t="n">
        <v>167.508301282051</v>
      </c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MG1964" s="0"/>
      <c r="AMH1964" s="0"/>
      <c r="AMI1964" s="0"/>
      <c r="AMJ1964" s="0"/>
    </row>
    <row r="1965" s="4" customFormat="true" ht="37.5" hidden="false" customHeight="true" outlineLevel="0" collapsed="false">
      <c r="A1965" s="23" t="s">
        <v>401</v>
      </c>
      <c r="B1965" s="23" t="n">
        <v>5886</v>
      </c>
      <c r="C1965" s="25" t="n">
        <f aca="false">VLOOKUP(B1965,[1]Planilha8!$X$4:$Y$6629,2,0)</f>
        <v>2039463</v>
      </c>
      <c r="D1965" s="26" t="s">
        <v>489</v>
      </c>
      <c r="E1965" s="26" t="str">
        <f aca="false">VLOOKUP(B1965,[1]Planilha8!$X$4:$Z$6629,3,0)</f>
        <v>FARMÁCIA – DOSE</v>
      </c>
      <c r="F1965" s="26" t="str">
        <f aca="false">VLOOKUP(B1965,[1]Planilha8!$X$4:$AD$6629,7,0)</f>
        <v>BOM</v>
      </c>
      <c r="G1965" s="27" t="n">
        <v>41250</v>
      </c>
      <c r="H1965" s="28" t="n">
        <v>981.15</v>
      </c>
      <c r="I1965" s="29" t="s">
        <v>23</v>
      </c>
      <c r="J1965" s="70" t="s">
        <v>69</v>
      </c>
      <c r="K1965" s="71" t="n">
        <v>5053</v>
      </c>
      <c r="L1965" s="72" t="n">
        <v>2012003148</v>
      </c>
      <c r="M1965" s="73" t="n">
        <v>43465</v>
      </c>
      <c r="N1965" s="74" t="n">
        <v>772.760448717949</v>
      </c>
      <c r="O1965" s="75" t="n">
        <v>0.5</v>
      </c>
      <c r="P1965" s="76" t="n">
        <v>0.0416666666666667</v>
      </c>
      <c r="Q1965" s="77" t="n">
        <v>40.88125</v>
      </c>
      <c r="R1965" s="78" t="n">
        <v>813.641698717949</v>
      </c>
      <c r="S1965" s="39" t="n">
        <v>167.508301282051</v>
      </c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MG1965" s="0"/>
      <c r="AMH1965" s="0"/>
      <c r="AMI1965" s="0"/>
      <c r="AMJ1965" s="0"/>
    </row>
    <row r="1966" s="4" customFormat="true" ht="37.5" hidden="false" customHeight="true" outlineLevel="0" collapsed="false">
      <c r="A1966" s="23" t="s">
        <v>401</v>
      </c>
      <c r="B1966" s="23" t="n">
        <v>5887</v>
      </c>
      <c r="C1966" s="25" t="n">
        <f aca="false">VLOOKUP(B1966,[1]Planilha8!$X$4:$Y$6629,2,0)</f>
        <v>2039464</v>
      </c>
      <c r="D1966" s="26" t="s">
        <v>489</v>
      </c>
      <c r="E1966" s="26" t="str">
        <f aca="false">VLOOKUP(B1966,[1]Planilha8!$X$4:$Z$6629,3,0)</f>
        <v>ALMOXARIFADO</v>
      </c>
      <c r="F1966" s="26" t="str">
        <f aca="false">VLOOKUP(B1966,[1]Planilha8!$X$4:$AD$6629,7,0)</f>
        <v>BOM</v>
      </c>
      <c r="G1966" s="27" t="n">
        <v>41250</v>
      </c>
      <c r="H1966" s="28" t="n">
        <v>981.15</v>
      </c>
      <c r="I1966" s="29" t="s">
        <v>23</v>
      </c>
      <c r="J1966" s="70" t="s">
        <v>69</v>
      </c>
      <c r="K1966" s="71" t="n">
        <v>5053</v>
      </c>
      <c r="L1966" s="72" t="n">
        <v>2012003148</v>
      </c>
      <c r="M1966" s="73" t="n">
        <v>43465</v>
      </c>
      <c r="N1966" s="74" t="n">
        <v>772.760448717949</v>
      </c>
      <c r="O1966" s="75" t="n">
        <v>0.5</v>
      </c>
      <c r="P1966" s="76" t="n">
        <v>0.0416666666666667</v>
      </c>
      <c r="Q1966" s="77" t="n">
        <v>40.88125</v>
      </c>
      <c r="R1966" s="78" t="n">
        <v>813.641698717949</v>
      </c>
      <c r="S1966" s="39" t="n">
        <v>167.508301282051</v>
      </c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MG1966" s="0"/>
      <c r="AMH1966" s="0"/>
      <c r="AMI1966" s="0"/>
      <c r="AMJ1966" s="0"/>
    </row>
    <row r="1967" s="4" customFormat="true" ht="37.5" hidden="false" customHeight="true" outlineLevel="0" collapsed="false">
      <c r="A1967" s="23" t="s">
        <v>401</v>
      </c>
      <c r="B1967" s="23" t="n">
        <v>5888</v>
      </c>
      <c r="C1967" s="25" t="n">
        <f aca="false">VLOOKUP(B1967,[1]Planilha8!$X$4:$Y$6629,2,0)</f>
        <v>2039465</v>
      </c>
      <c r="D1967" s="26" t="s">
        <v>488</v>
      </c>
      <c r="E1967" s="26" t="str">
        <f aca="false">VLOOKUP(B1967,[1]Planilha8!$X$4:$Z$6629,3,0)</f>
        <v>ALMOXARIFADO</v>
      </c>
      <c r="F1967" s="26" t="str">
        <f aca="false">VLOOKUP(B1967,[1]Planilha8!$X$4:$AD$6629,7,0)</f>
        <v>BOM</v>
      </c>
      <c r="G1967" s="27" t="n">
        <v>41250</v>
      </c>
      <c r="H1967" s="28" t="n">
        <v>3229.9</v>
      </c>
      <c r="I1967" s="29" t="s">
        <v>23</v>
      </c>
      <c r="J1967" s="70" t="s">
        <v>69</v>
      </c>
      <c r="K1967" s="71" t="n">
        <v>5053</v>
      </c>
      <c r="L1967" s="72" t="n">
        <v>2012003148</v>
      </c>
      <c r="M1967" s="73" t="n">
        <v>43465</v>
      </c>
      <c r="N1967" s="74" t="n">
        <v>1655.66882478632</v>
      </c>
      <c r="O1967" s="75" t="n">
        <v>0.2</v>
      </c>
      <c r="P1967" s="76" t="n">
        <v>0.0166666666666667</v>
      </c>
      <c r="Q1967" s="77" t="n">
        <v>53.8316666666667</v>
      </c>
      <c r="R1967" s="78" t="n">
        <v>1709.50049145299</v>
      </c>
      <c r="S1967" s="39" t="n">
        <v>1520.39950854701</v>
      </c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MG1967" s="0"/>
      <c r="AMH1967" s="0"/>
      <c r="AMI1967" s="0"/>
      <c r="AMJ1967" s="0"/>
    </row>
    <row r="1968" s="4" customFormat="true" ht="37.5" hidden="false" customHeight="true" outlineLevel="0" collapsed="false">
      <c r="A1968" s="23" t="s">
        <v>401</v>
      </c>
      <c r="B1968" s="23" t="n">
        <v>5889</v>
      </c>
      <c r="C1968" s="25" t="n">
        <f aca="false">VLOOKUP(B1968,[1]Planilha8!$X$4:$Y$6629,2,0)</f>
        <v>2039466</v>
      </c>
      <c r="D1968" s="26" t="s">
        <v>488</v>
      </c>
      <c r="E1968" s="26" t="str">
        <f aca="false">VLOOKUP(B1968,[1]Planilha8!$X$4:$Z$6629,3,0)</f>
        <v>FARMÁCIA – DOSE</v>
      </c>
      <c r="F1968" s="26" t="str">
        <f aca="false">VLOOKUP(B1968,[1]Planilha8!$X$4:$AD$6629,7,0)</f>
        <v>BOM</v>
      </c>
      <c r="G1968" s="27" t="n">
        <v>41250</v>
      </c>
      <c r="H1968" s="28" t="n">
        <v>3229.9</v>
      </c>
      <c r="I1968" s="29" t="s">
        <v>23</v>
      </c>
      <c r="J1968" s="70" t="s">
        <v>69</v>
      </c>
      <c r="K1968" s="71" t="n">
        <v>5053</v>
      </c>
      <c r="L1968" s="72" t="n">
        <v>2012003148</v>
      </c>
      <c r="M1968" s="73" t="n">
        <v>43465</v>
      </c>
      <c r="N1968" s="74" t="n">
        <v>1655.66882478632</v>
      </c>
      <c r="O1968" s="75" t="n">
        <v>0.2</v>
      </c>
      <c r="P1968" s="76" t="n">
        <v>0.0166666666666667</v>
      </c>
      <c r="Q1968" s="77" t="n">
        <v>53.8316666666667</v>
      </c>
      <c r="R1968" s="78" t="n">
        <v>1709.50049145299</v>
      </c>
      <c r="S1968" s="39" t="n">
        <v>1520.39950854701</v>
      </c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MG1968" s="0"/>
      <c r="AMH1968" s="0"/>
      <c r="AMI1968" s="0"/>
      <c r="AMJ1968" s="0"/>
    </row>
    <row r="1969" s="4" customFormat="true" ht="37.5" hidden="false" customHeight="true" outlineLevel="0" collapsed="false">
      <c r="A1969" s="23" t="s">
        <v>401</v>
      </c>
      <c r="B1969" s="23" t="n">
        <v>5968</v>
      </c>
      <c r="C1969" s="25" t="n">
        <f aca="false">VLOOKUP(B1969,[1]Planilha8!$X$4:$Y$6629,2,0)</f>
        <v>2039477</v>
      </c>
      <c r="D1969" s="26" t="s">
        <v>490</v>
      </c>
      <c r="E1969" s="26" t="str">
        <f aca="false">VLOOKUP(B1969,[1]Planilha8!$X$4:$Z$6629,3,0)</f>
        <v>HGG</v>
      </c>
      <c r="F1969" s="26" t="str">
        <f aca="false">VLOOKUP(B1969,[1]Planilha8!$X$4:$AD$6629,7,0)</f>
        <v>REGULAR</v>
      </c>
      <c r="G1969" s="27" t="n">
        <v>41257</v>
      </c>
      <c r="H1969" s="28" t="n">
        <v>288</v>
      </c>
      <c r="I1969" s="29" t="s">
        <v>23</v>
      </c>
      <c r="J1969" s="70" t="s">
        <v>491</v>
      </c>
      <c r="K1969" s="71" t="n">
        <v>32897</v>
      </c>
      <c r="L1969" s="72" t="n">
        <v>2012003731</v>
      </c>
      <c r="M1969" s="73" t="n">
        <v>43465</v>
      </c>
      <c r="N1969" s="74" t="n">
        <v>281.76</v>
      </c>
      <c r="O1969" s="75" t="n">
        <v>0.5</v>
      </c>
      <c r="P1969" s="76" t="n">
        <v>0.0416666666666667</v>
      </c>
      <c r="Q1969" s="77" t="n">
        <v>0</v>
      </c>
      <c r="R1969" s="78" t="n">
        <v>281.76</v>
      </c>
      <c r="S1969" s="39" t="n">
        <v>6.2399999999999</v>
      </c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MG1969" s="0"/>
      <c r="AMH1969" s="0"/>
      <c r="AMI1969" s="0"/>
      <c r="AMJ1969" s="0"/>
    </row>
    <row r="1970" s="4" customFormat="true" ht="37.5" hidden="false" customHeight="true" outlineLevel="0" collapsed="false">
      <c r="A1970" s="23" t="s">
        <v>401</v>
      </c>
      <c r="B1970" s="23" t="n">
        <v>5969</v>
      </c>
      <c r="C1970" s="25" t="n">
        <f aca="false">VLOOKUP(B1970,[1]Planilha8!$X$4:$Y$6629,2,0)</f>
        <v>2039478</v>
      </c>
      <c r="D1970" s="26" t="s">
        <v>490</v>
      </c>
      <c r="E1970" s="26" t="str">
        <f aca="false">VLOOKUP(B1970,[1]Planilha8!$X$4:$Z$6629,3,0)</f>
        <v>HGG</v>
      </c>
      <c r="F1970" s="26" t="str">
        <f aca="false">VLOOKUP(B1970,[1]Planilha8!$X$4:$AD$6629,7,0)</f>
        <v>REGULAR</v>
      </c>
      <c r="G1970" s="27" t="n">
        <v>41257</v>
      </c>
      <c r="H1970" s="28" t="n">
        <v>288</v>
      </c>
      <c r="I1970" s="29" t="s">
        <v>23</v>
      </c>
      <c r="J1970" s="70" t="s">
        <v>491</v>
      </c>
      <c r="K1970" s="71" t="n">
        <v>32897</v>
      </c>
      <c r="L1970" s="72" t="n">
        <v>2012003731</v>
      </c>
      <c r="M1970" s="73" t="n">
        <v>43465</v>
      </c>
      <c r="N1970" s="74" t="n">
        <v>281.76</v>
      </c>
      <c r="O1970" s="75" t="n">
        <v>0.5</v>
      </c>
      <c r="P1970" s="76" t="n">
        <v>0.0416666666666667</v>
      </c>
      <c r="Q1970" s="77" t="n">
        <v>0</v>
      </c>
      <c r="R1970" s="78" t="n">
        <v>281.76</v>
      </c>
      <c r="S1970" s="39" t="n">
        <v>6.2399999999999</v>
      </c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MG1970" s="0"/>
      <c r="AMH1970" s="0"/>
      <c r="AMI1970" s="0"/>
      <c r="AMJ1970" s="0"/>
    </row>
    <row r="1971" s="4" customFormat="true" ht="37.5" hidden="false" customHeight="true" outlineLevel="0" collapsed="false">
      <c r="A1971" s="23" t="s">
        <v>401</v>
      </c>
      <c r="B1971" s="23" t="n">
        <v>5970</v>
      </c>
      <c r="C1971" s="25" t="n">
        <f aca="false">VLOOKUP(B1971,[1]Planilha8!$X$4:$Y$6629,2,0)</f>
        <v>2039479</v>
      </c>
      <c r="D1971" s="26" t="s">
        <v>490</v>
      </c>
      <c r="E1971" s="26" t="str">
        <f aca="false">VLOOKUP(B1971,[1]Planilha8!$X$4:$Z$6629,3,0)</f>
        <v>HGG</v>
      </c>
      <c r="F1971" s="26" t="str">
        <f aca="false">VLOOKUP(B1971,[1]Planilha8!$X$4:$AD$6629,7,0)</f>
        <v>REGULAR</v>
      </c>
      <c r="G1971" s="27" t="n">
        <v>41257</v>
      </c>
      <c r="H1971" s="28" t="n">
        <v>288</v>
      </c>
      <c r="I1971" s="29" t="s">
        <v>23</v>
      </c>
      <c r="J1971" s="70" t="s">
        <v>491</v>
      </c>
      <c r="K1971" s="71" t="n">
        <v>32897</v>
      </c>
      <c r="L1971" s="72" t="n">
        <v>2012003731</v>
      </c>
      <c r="M1971" s="73" t="n">
        <v>43465</v>
      </c>
      <c r="N1971" s="74" t="n">
        <v>281.76</v>
      </c>
      <c r="O1971" s="75" t="n">
        <v>0.5</v>
      </c>
      <c r="P1971" s="76" t="n">
        <v>0.0416666666666667</v>
      </c>
      <c r="Q1971" s="77" t="n">
        <v>0</v>
      </c>
      <c r="R1971" s="78" t="n">
        <v>281.76</v>
      </c>
      <c r="S1971" s="39" t="n">
        <v>6.2399999999999</v>
      </c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MG1971" s="0"/>
      <c r="AMH1971" s="0"/>
      <c r="AMI1971" s="0"/>
      <c r="AMJ1971" s="0"/>
    </row>
    <row r="1972" s="4" customFormat="true" ht="37.5" hidden="false" customHeight="true" outlineLevel="0" collapsed="false">
      <c r="A1972" s="23" t="s">
        <v>401</v>
      </c>
      <c r="B1972" s="23" t="n">
        <v>5971</v>
      </c>
      <c r="C1972" s="25" t="n">
        <f aca="false">VLOOKUP(B1972,[1]Planilha8!$X$4:$Y$6629,2,0)</f>
        <v>2039480</v>
      </c>
      <c r="D1972" s="26" t="s">
        <v>490</v>
      </c>
      <c r="E1972" s="26" t="str">
        <f aca="false">VLOOKUP(B1972,[1]Planilha8!$X$4:$Z$6629,3,0)</f>
        <v>HGG</v>
      </c>
      <c r="F1972" s="26" t="str">
        <f aca="false">VLOOKUP(B1972,[1]Planilha8!$X$4:$AD$6629,7,0)</f>
        <v>REGULAR</v>
      </c>
      <c r="G1972" s="27" t="n">
        <v>41257</v>
      </c>
      <c r="H1972" s="28" t="n">
        <v>288</v>
      </c>
      <c r="I1972" s="29" t="s">
        <v>23</v>
      </c>
      <c r="J1972" s="70" t="s">
        <v>491</v>
      </c>
      <c r="K1972" s="71" t="n">
        <v>32897</v>
      </c>
      <c r="L1972" s="72" t="n">
        <v>2012003731</v>
      </c>
      <c r="M1972" s="73" t="n">
        <v>43465</v>
      </c>
      <c r="N1972" s="74" t="n">
        <v>281.76</v>
      </c>
      <c r="O1972" s="75" t="n">
        <v>0.5</v>
      </c>
      <c r="P1972" s="76" t="n">
        <v>0.0416666666666667</v>
      </c>
      <c r="Q1972" s="77" t="n">
        <v>0</v>
      </c>
      <c r="R1972" s="78" t="n">
        <v>281.76</v>
      </c>
      <c r="S1972" s="39" t="n">
        <v>6.2399999999999</v>
      </c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MG1972" s="0"/>
      <c r="AMH1972" s="0"/>
      <c r="AMI1972" s="0"/>
      <c r="AMJ1972" s="0"/>
    </row>
    <row r="1973" s="4" customFormat="true" ht="37.5" hidden="false" customHeight="true" outlineLevel="0" collapsed="false">
      <c r="A1973" s="23" t="s">
        <v>401</v>
      </c>
      <c r="B1973" s="23" t="n">
        <v>5972</v>
      </c>
      <c r="C1973" s="25" t="n">
        <f aca="false">VLOOKUP(B1973,[1]Planilha8!$X$4:$Y$6629,2,0)</f>
        <v>2039481</v>
      </c>
      <c r="D1973" s="26" t="s">
        <v>490</v>
      </c>
      <c r="E1973" s="26" t="str">
        <f aca="false">VLOOKUP(B1973,[1]Planilha8!$X$4:$Z$6629,3,0)</f>
        <v>HGG</v>
      </c>
      <c r="F1973" s="26" t="str">
        <f aca="false">VLOOKUP(B1973,[1]Planilha8!$X$4:$AD$6629,7,0)</f>
        <v>REGULAR</v>
      </c>
      <c r="G1973" s="27" t="n">
        <v>41257</v>
      </c>
      <c r="H1973" s="28" t="n">
        <v>288</v>
      </c>
      <c r="I1973" s="29" t="s">
        <v>23</v>
      </c>
      <c r="J1973" s="70" t="s">
        <v>491</v>
      </c>
      <c r="K1973" s="71" t="n">
        <v>32897</v>
      </c>
      <c r="L1973" s="72" t="n">
        <v>2012003731</v>
      </c>
      <c r="M1973" s="73" t="n">
        <v>43465</v>
      </c>
      <c r="N1973" s="74" t="n">
        <v>281.76</v>
      </c>
      <c r="O1973" s="75" t="n">
        <v>0.5</v>
      </c>
      <c r="P1973" s="76" t="n">
        <v>0.0416666666666667</v>
      </c>
      <c r="Q1973" s="77" t="n">
        <v>0</v>
      </c>
      <c r="R1973" s="78" t="n">
        <v>281.76</v>
      </c>
      <c r="S1973" s="39" t="n">
        <v>6.2399999999999</v>
      </c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MG1973" s="0"/>
      <c r="AMH1973" s="0"/>
      <c r="AMI1973" s="0"/>
      <c r="AMJ1973" s="0"/>
    </row>
    <row r="1974" s="4" customFormat="true" ht="37.5" hidden="false" customHeight="true" outlineLevel="0" collapsed="false">
      <c r="A1974" s="23" t="s">
        <v>401</v>
      </c>
      <c r="B1974" s="23" t="n">
        <v>5973</v>
      </c>
      <c r="C1974" s="25" t="n">
        <f aca="false">VLOOKUP(B1974,[1]Planilha8!$X$4:$Y$6629,2,0)</f>
        <v>2039482</v>
      </c>
      <c r="D1974" s="26" t="s">
        <v>490</v>
      </c>
      <c r="E1974" s="26" t="str">
        <f aca="false">VLOOKUP(B1974,[1]Planilha8!$X$4:$Z$6629,3,0)</f>
        <v>RAMPA 1º ANDAR</v>
      </c>
      <c r="F1974" s="26" t="str">
        <f aca="false">VLOOKUP(B1974,[1]Planilha8!$X$4:$AD$6629,7,0)</f>
        <v>REGULAR</v>
      </c>
      <c r="G1974" s="27" t="n">
        <v>41257</v>
      </c>
      <c r="H1974" s="28" t="n">
        <v>288</v>
      </c>
      <c r="I1974" s="29" t="s">
        <v>23</v>
      </c>
      <c r="J1974" s="70" t="s">
        <v>491</v>
      </c>
      <c r="K1974" s="71" t="n">
        <v>32897</v>
      </c>
      <c r="L1974" s="72" t="n">
        <v>2012003731</v>
      </c>
      <c r="M1974" s="73" t="n">
        <v>43465</v>
      </c>
      <c r="N1974" s="74" t="n">
        <v>281.76</v>
      </c>
      <c r="O1974" s="75" t="n">
        <v>0.5</v>
      </c>
      <c r="P1974" s="76" t="n">
        <v>0.0416666666666667</v>
      </c>
      <c r="Q1974" s="77" t="n">
        <v>0</v>
      </c>
      <c r="R1974" s="78" t="n">
        <v>281.76</v>
      </c>
      <c r="S1974" s="39" t="n">
        <v>6.2399999999999</v>
      </c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MG1974" s="0"/>
      <c r="AMH1974" s="0"/>
      <c r="AMI1974" s="0"/>
      <c r="AMJ1974" s="0"/>
    </row>
    <row r="1975" s="4" customFormat="true" ht="37.5" hidden="false" customHeight="true" outlineLevel="0" collapsed="false">
      <c r="A1975" s="23" t="s">
        <v>401</v>
      </c>
      <c r="B1975" s="23" t="n">
        <v>5974</v>
      </c>
      <c r="C1975" s="25" t="n">
        <f aca="false">VLOOKUP(B1975,[1]Planilha8!$X$4:$Y$6629,2,0)</f>
        <v>2039483</v>
      </c>
      <c r="D1975" s="26" t="s">
        <v>490</v>
      </c>
      <c r="E1975" s="26" t="str">
        <f aca="false">VLOOKUP(B1975,[1]Planilha8!$X$4:$Z$6629,3,0)</f>
        <v>RAMPA 1º ANDAR</v>
      </c>
      <c r="F1975" s="26" t="str">
        <f aca="false">VLOOKUP(B1975,[1]Planilha8!$X$4:$AD$6629,7,0)</f>
        <v>REGULAR</v>
      </c>
      <c r="G1975" s="27" t="n">
        <v>41257</v>
      </c>
      <c r="H1975" s="28" t="n">
        <v>288</v>
      </c>
      <c r="I1975" s="29" t="s">
        <v>23</v>
      </c>
      <c r="J1975" s="70" t="s">
        <v>491</v>
      </c>
      <c r="K1975" s="71" t="n">
        <v>32897</v>
      </c>
      <c r="L1975" s="72" t="n">
        <v>2012003731</v>
      </c>
      <c r="M1975" s="73" t="n">
        <v>43465</v>
      </c>
      <c r="N1975" s="74" t="n">
        <v>281.76</v>
      </c>
      <c r="O1975" s="75" t="n">
        <v>0.5</v>
      </c>
      <c r="P1975" s="76" t="n">
        <v>0.0416666666666667</v>
      </c>
      <c r="Q1975" s="77" t="n">
        <v>0</v>
      </c>
      <c r="R1975" s="78" t="n">
        <v>281.76</v>
      </c>
      <c r="S1975" s="39" t="n">
        <v>6.2399999999999</v>
      </c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MG1975" s="0"/>
      <c r="AMH1975" s="0"/>
      <c r="AMI1975" s="0"/>
      <c r="AMJ1975" s="0"/>
    </row>
    <row r="1976" s="4" customFormat="true" ht="37.5" hidden="false" customHeight="true" outlineLevel="0" collapsed="false">
      <c r="A1976" s="23" t="s">
        <v>401</v>
      </c>
      <c r="B1976" s="23" t="n">
        <v>5975</v>
      </c>
      <c r="C1976" s="25" t="n">
        <f aca="false">VLOOKUP(B1976,[1]Planilha8!$X$4:$Y$6629,2,0)</f>
        <v>2039484</v>
      </c>
      <c r="D1976" s="26" t="s">
        <v>490</v>
      </c>
      <c r="E1976" s="26" t="str">
        <f aca="false">VLOOKUP(B1976,[1]Planilha8!$X$4:$Z$6629,3,0)</f>
        <v>RAMPA 2º ANDAR</v>
      </c>
      <c r="F1976" s="26" t="str">
        <f aca="false">VLOOKUP(B1976,[1]Planilha8!$X$4:$AD$6629,7,0)</f>
        <v>REGULAR</v>
      </c>
      <c r="G1976" s="27" t="n">
        <v>41257</v>
      </c>
      <c r="H1976" s="28" t="n">
        <v>288</v>
      </c>
      <c r="I1976" s="29" t="s">
        <v>23</v>
      </c>
      <c r="J1976" s="70" t="s">
        <v>491</v>
      </c>
      <c r="K1976" s="71" t="n">
        <v>32897</v>
      </c>
      <c r="L1976" s="72" t="n">
        <v>2012003731</v>
      </c>
      <c r="M1976" s="73" t="n">
        <v>43465</v>
      </c>
      <c r="N1976" s="74" t="n">
        <v>281.76</v>
      </c>
      <c r="O1976" s="75" t="n">
        <v>0.5</v>
      </c>
      <c r="P1976" s="76" t="n">
        <v>0.0416666666666667</v>
      </c>
      <c r="Q1976" s="77" t="n">
        <v>0</v>
      </c>
      <c r="R1976" s="78" t="n">
        <v>281.76</v>
      </c>
      <c r="S1976" s="39" t="n">
        <v>6.2399999999999</v>
      </c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MG1976" s="0"/>
      <c r="AMH1976" s="0"/>
      <c r="AMI1976" s="0"/>
      <c r="AMJ1976" s="0"/>
    </row>
    <row r="1977" s="4" customFormat="true" ht="37.5" hidden="false" customHeight="true" outlineLevel="0" collapsed="false">
      <c r="A1977" s="23" t="s">
        <v>401</v>
      </c>
      <c r="B1977" s="23" t="n">
        <v>5976</v>
      </c>
      <c r="C1977" s="25" t="n">
        <f aca="false">VLOOKUP(B1977,[1]Planilha8!$X$4:$Y$6629,2,0)</f>
        <v>2039485</v>
      </c>
      <c r="D1977" s="26" t="s">
        <v>490</v>
      </c>
      <c r="E1977" s="26" t="str">
        <f aca="false">VLOOKUP(B1977,[1]Planilha8!$X$4:$Z$6629,3,0)</f>
        <v>RAMPA 2º ANDAR</v>
      </c>
      <c r="F1977" s="26" t="str">
        <f aca="false">VLOOKUP(B1977,[1]Planilha8!$X$4:$AD$6629,7,0)</f>
        <v>REGULAR</v>
      </c>
      <c r="G1977" s="27" t="n">
        <v>41257</v>
      </c>
      <c r="H1977" s="28" t="n">
        <v>288</v>
      </c>
      <c r="I1977" s="29" t="s">
        <v>23</v>
      </c>
      <c r="J1977" s="70" t="s">
        <v>491</v>
      </c>
      <c r="K1977" s="71" t="n">
        <v>32897</v>
      </c>
      <c r="L1977" s="72" t="n">
        <v>2012003731</v>
      </c>
      <c r="M1977" s="73" t="n">
        <v>43465</v>
      </c>
      <c r="N1977" s="74" t="n">
        <v>281.76</v>
      </c>
      <c r="O1977" s="75" t="n">
        <v>0.5</v>
      </c>
      <c r="P1977" s="76" t="n">
        <v>0.0416666666666667</v>
      </c>
      <c r="Q1977" s="77" t="n">
        <v>0</v>
      </c>
      <c r="R1977" s="78" t="n">
        <v>281.76</v>
      </c>
      <c r="S1977" s="39" t="n">
        <v>6.2399999999999</v>
      </c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MG1977" s="0"/>
      <c r="AMH1977" s="0"/>
      <c r="AMI1977" s="0"/>
      <c r="AMJ1977" s="0"/>
    </row>
    <row r="1978" s="4" customFormat="true" ht="37.5" hidden="false" customHeight="true" outlineLevel="0" collapsed="false">
      <c r="A1978" s="23" t="s">
        <v>401</v>
      </c>
      <c r="B1978" s="23" t="n">
        <v>5977</v>
      </c>
      <c r="C1978" s="25" t="n">
        <f aca="false">VLOOKUP(B1978,[1]Planilha8!$X$4:$Y$6629,2,0)</f>
        <v>2039486</v>
      </c>
      <c r="D1978" s="26" t="s">
        <v>490</v>
      </c>
      <c r="E1978" s="26" t="str">
        <f aca="false">VLOOKUP(B1978,[1]Planilha8!$X$4:$Z$6629,3,0)</f>
        <v>RAMPA 3º ANDAR</v>
      </c>
      <c r="F1978" s="26" t="str">
        <f aca="false">VLOOKUP(B1978,[1]Planilha8!$X$4:$AD$6629,7,0)</f>
        <v>REGULAR</v>
      </c>
      <c r="G1978" s="27" t="n">
        <v>41257</v>
      </c>
      <c r="H1978" s="28" t="n">
        <v>288</v>
      </c>
      <c r="I1978" s="29" t="s">
        <v>23</v>
      </c>
      <c r="J1978" s="70" t="s">
        <v>491</v>
      </c>
      <c r="K1978" s="71" t="n">
        <v>32897</v>
      </c>
      <c r="L1978" s="72" t="n">
        <v>2012003731</v>
      </c>
      <c r="M1978" s="73" t="n">
        <v>43465</v>
      </c>
      <c r="N1978" s="74" t="n">
        <v>281.76</v>
      </c>
      <c r="O1978" s="75" t="n">
        <v>0.5</v>
      </c>
      <c r="P1978" s="76" t="n">
        <v>0.0416666666666667</v>
      </c>
      <c r="Q1978" s="77" t="n">
        <v>0</v>
      </c>
      <c r="R1978" s="78" t="n">
        <v>281.76</v>
      </c>
      <c r="S1978" s="39" t="n">
        <v>6.2399999999999</v>
      </c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MG1978" s="0"/>
      <c r="AMH1978" s="0"/>
      <c r="AMI1978" s="0"/>
      <c r="AMJ1978" s="0"/>
    </row>
    <row r="1979" s="4" customFormat="true" ht="37.5" hidden="false" customHeight="true" outlineLevel="0" collapsed="false">
      <c r="A1979" s="23" t="s">
        <v>401</v>
      </c>
      <c r="B1979" s="23" t="n">
        <v>5978</v>
      </c>
      <c r="C1979" s="25" t="n">
        <f aca="false">VLOOKUP(B1979,[1]Planilha8!$X$4:$Y$6629,2,0)</f>
        <v>2039487</v>
      </c>
      <c r="D1979" s="26" t="s">
        <v>490</v>
      </c>
      <c r="E1979" s="26" t="str">
        <f aca="false">VLOOKUP(B1979,[1]Planilha8!$X$4:$Z$6629,3,0)</f>
        <v>RAMPA 4º ANDAR</v>
      </c>
      <c r="F1979" s="26" t="str">
        <f aca="false">VLOOKUP(B1979,[1]Planilha8!$X$4:$AD$6629,7,0)</f>
        <v>REGULAR</v>
      </c>
      <c r="G1979" s="27" t="n">
        <v>41257</v>
      </c>
      <c r="H1979" s="28" t="n">
        <v>288</v>
      </c>
      <c r="I1979" s="29" t="s">
        <v>23</v>
      </c>
      <c r="J1979" s="70" t="s">
        <v>491</v>
      </c>
      <c r="K1979" s="71" t="n">
        <v>32897</v>
      </c>
      <c r="L1979" s="72" t="n">
        <v>2012003731</v>
      </c>
      <c r="M1979" s="73" t="n">
        <v>43465</v>
      </c>
      <c r="N1979" s="74" t="n">
        <v>281.76</v>
      </c>
      <c r="O1979" s="75" t="n">
        <v>0.5</v>
      </c>
      <c r="P1979" s="76" t="n">
        <v>0.0416666666666667</v>
      </c>
      <c r="Q1979" s="77" t="n">
        <v>0</v>
      </c>
      <c r="R1979" s="78" t="n">
        <v>281.76</v>
      </c>
      <c r="S1979" s="39" t="n">
        <v>6.2399999999999</v>
      </c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MG1979" s="0"/>
      <c r="AMH1979" s="0"/>
      <c r="AMI1979" s="0"/>
      <c r="AMJ1979" s="0"/>
    </row>
    <row r="1980" s="4" customFormat="true" ht="37.5" hidden="false" customHeight="true" outlineLevel="0" collapsed="false">
      <c r="A1980" s="23" t="s">
        <v>401</v>
      </c>
      <c r="B1980" s="23" t="n">
        <v>5979</v>
      </c>
      <c r="C1980" s="25" t="n">
        <f aca="false">VLOOKUP(B1980,[1]Planilha8!$X$4:$Y$6629,2,0)</f>
        <v>2039488</v>
      </c>
      <c r="D1980" s="26" t="s">
        <v>490</v>
      </c>
      <c r="E1980" s="26" t="str">
        <f aca="false">VLOOKUP(B1980,[1]Planilha8!$X$4:$Z$6629,3,0)</f>
        <v>RAMPA 4º ANDAR</v>
      </c>
      <c r="F1980" s="26" t="str">
        <f aca="false">VLOOKUP(B1980,[1]Planilha8!$X$4:$AD$6629,7,0)</f>
        <v>REGULAR</v>
      </c>
      <c r="G1980" s="27" t="n">
        <v>41257</v>
      </c>
      <c r="H1980" s="28" t="n">
        <v>288</v>
      </c>
      <c r="I1980" s="29" t="s">
        <v>23</v>
      </c>
      <c r="J1980" s="70" t="s">
        <v>491</v>
      </c>
      <c r="K1980" s="71" t="n">
        <v>32897</v>
      </c>
      <c r="L1980" s="72" t="n">
        <v>2012003731</v>
      </c>
      <c r="M1980" s="73" t="n">
        <v>43465</v>
      </c>
      <c r="N1980" s="74" t="n">
        <v>281.76</v>
      </c>
      <c r="O1980" s="75" t="n">
        <v>0.5</v>
      </c>
      <c r="P1980" s="76" t="n">
        <v>0.0416666666666667</v>
      </c>
      <c r="Q1980" s="77" t="n">
        <v>0</v>
      </c>
      <c r="R1980" s="78" t="n">
        <v>281.76</v>
      </c>
      <c r="S1980" s="39" t="n">
        <v>6.2399999999999</v>
      </c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MG1980" s="0"/>
      <c r="AMH1980" s="0"/>
      <c r="AMI1980" s="0"/>
      <c r="AMJ1980" s="0"/>
    </row>
    <row r="1981" s="4" customFormat="true" ht="37.5" hidden="false" customHeight="true" outlineLevel="0" collapsed="false">
      <c r="A1981" s="23" t="s">
        <v>401</v>
      </c>
      <c r="B1981" s="23" t="n">
        <v>5980</v>
      </c>
      <c r="C1981" s="25" t="n">
        <f aca="false">VLOOKUP(B1981,[1]Planilha8!$X$4:$Y$6629,2,0)</f>
        <v>2039489</v>
      </c>
      <c r="D1981" s="26" t="s">
        <v>490</v>
      </c>
      <c r="E1981" s="26" t="str">
        <f aca="false">VLOOKUP(B1981,[1]Planilha8!$X$4:$Z$6629,3,0)</f>
        <v>5º ANDAR</v>
      </c>
      <c r="F1981" s="26" t="str">
        <f aca="false">VLOOKUP(B1981,[1]Planilha8!$X$4:$AD$6629,7,0)</f>
        <v>REGULAR</v>
      </c>
      <c r="G1981" s="27" t="n">
        <v>41257</v>
      </c>
      <c r="H1981" s="28" t="n">
        <v>288</v>
      </c>
      <c r="I1981" s="29" t="s">
        <v>23</v>
      </c>
      <c r="J1981" s="70" t="s">
        <v>491</v>
      </c>
      <c r="K1981" s="71" t="n">
        <v>32897</v>
      </c>
      <c r="L1981" s="72" t="n">
        <v>2012003731</v>
      </c>
      <c r="M1981" s="73" t="n">
        <v>43465</v>
      </c>
      <c r="N1981" s="74" t="n">
        <v>281.76</v>
      </c>
      <c r="O1981" s="75" t="n">
        <v>0.5</v>
      </c>
      <c r="P1981" s="76" t="n">
        <v>0.0416666666666667</v>
      </c>
      <c r="Q1981" s="77" t="n">
        <v>0</v>
      </c>
      <c r="R1981" s="78" t="n">
        <v>281.76</v>
      </c>
      <c r="S1981" s="39" t="n">
        <v>6.2399999999999</v>
      </c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MG1981" s="0"/>
      <c r="AMH1981" s="0"/>
      <c r="AMI1981" s="0"/>
      <c r="AMJ1981" s="0"/>
    </row>
    <row r="1982" s="4" customFormat="true" ht="37.5" hidden="false" customHeight="true" outlineLevel="0" collapsed="false">
      <c r="A1982" s="23" t="s">
        <v>401</v>
      </c>
      <c r="B1982" s="23" t="n">
        <v>5981</v>
      </c>
      <c r="C1982" s="25" t="n">
        <f aca="false">VLOOKUP(B1982,[1]Planilha8!$X$4:$Y$6629,2,0)</f>
        <v>2039490</v>
      </c>
      <c r="D1982" s="26" t="s">
        <v>490</v>
      </c>
      <c r="E1982" s="26" t="str">
        <f aca="false">VLOOKUP(B1982,[1]Planilha8!$X$4:$Z$6629,3,0)</f>
        <v>5º ANDAR</v>
      </c>
      <c r="F1982" s="26" t="str">
        <f aca="false">VLOOKUP(B1982,[1]Planilha8!$X$4:$AD$6629,7,0)</f>
        <v>REGULAR</v>
      </c>
      <c r="G1982" s="27" t="n">
        <v>41257</v>
      </c>
      <c r="H1982" s="28" t="n">
        <v>288</v>
      </c>
      <c r="I1982" s="29" t="s">
        <v>23</v>
      </c>
      <c r="J1982" s="70" t="s">
        <v>491</v>
      </c>
      <c r="K1982" s="71" t="n">
        <v>32897</v>
      </c>
      <c r="L1982" s="72" t="n">
        <v>2012003731</v>
      </c>
      <c r="M1982" s="73" t="n">
        <v>43465</v>
      </c>
      <c r="N1982" s="74" t="n">
        <v>281.76</v>
      </c>
      <c r="O1982" s="75" t="n">
        <v>0.5</v>
      </c>
      <c r="P1982" s="76" t="n">
        <v>0.0416666666666667</v>
      </c>
      <c r="Q1982" s="77" t="n">
        <v>0</v>
      </c>
      <c r="R1982" s="78" t="n">
        <v>281.76</v>
      </c>
      <c r="S1982" s="39" t="n">
        <v>6.2399999999999</v>
      </c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MG1982" s="0"/>
      <c r="AMH1982" s="0"/>
      <c r="AMI1982" s="0"/>
      <c r="AMJ1982" s="0"/>
    </row>
    <row r="1983" s="4" customFormat="true" ht="37.5" hidden="false" customHeight="true" outlineLevel="0" collapsed="false">
      <c r="A1983" s="23" t="s">
        <v>401</v>
      </c>
      <c r="B1983" s="23" t="n">
        <v>5982</v>
      </c>
      <c r="C1983" s="25" t="n">
        <f aca="false">VLOOKUP(B1983,[1]Planilha8!$X$4:$Y$6629,2,0)</f>
        <v>2039491</v>
      </c>
      <c r="D1983" s="26" t="s">
        <v>490</v>
      </c>
      <c r="E1983" s="26" t="str">
        <f aca="false">VLOOKUP(B1983,[1]Planilha8!$X$4:$Z$6629,3,0)</f>
        <v>HGG</v>
      </c>
      <c r="F1983" s="26" t="str">
        <f aca="false">VLOOKUP(B1983,[1]Planilha8!$X$4:$AD$6629,7,0)</f>
        <v>REGULAR</v>
      </c>
      <c r="G1983" s="27" t="n">
        <v>41257</v>
      </c>
      <c r="H1983" s="28" t="n">
        <v>288</v>
      </c>
      <c r="I1983" s="29" t="s">
        <v>23</v>
      </c>
      <c r="J1983" s="70" t="s">
        <v>491</v>
      </c>
      <c r="K1983" s="71" t="n">
        <v>32897</v>
      </c>
      <c r="L1983" s="72" t="n">
        <v>2012003731</v>
      </c>
      <c r="M1983" s="73" t="n">
        <v>43465</v>
      </c>
      <c r="N1983" s="74" t="n">
        <v>281.76</v>
      </c>
      <c r="O1983" s="75" t="n">
        <v>0.5</v>
      </c>
      <c r="P1983" s="76" t="n">
        <v>0.0416666666666667</v>
      </c>
      <c r="Q1983" s="77" t="n">
        <v>0</v>
      </c>
      <c r="R1983" s="78" t="n">
        <v>281.76</v>
      </c>
      <c r="S1983" s="39" t="n">
        <v>6.2399999999999</v>
      </c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MG1983" s="0"/>
      <c r="AMH1983" s="0"/>
      <c r="AMI1983" s="0"/>
      <c r="AMJ1983" s="0"/>
    </row>
    <row r="1984" s="4" customFormat="true" ht="37.5" hidden="false" customHeight="true" outlineLevel="0" collapsed="false">
      <c r="A1984" s="23" t="s">
        <v>401</v>
      </c>
      <c r="B1984" s="23" t="n">
        <v>5983</v>
      </c>
      <c r="C1984" s="25" t="n">
        <f aca="false">VLOOKUP(B1984,[1]Planilha8!$X$4:$Y$6629,2,0)</f>
        <v>2039492</v>
      </c>
      <c r="D1984" s="26" t="s">
        <v>490</v>
      </c>
      <c r="E1984" s="26" t="str">
        <f aca="false">VLOOKUP(B1984,[1]Planilha8!$X$4:$Z$6629,3,0)</f>
        <v>HGG</v>
      </c>
      <c r="F1984" s="26" t="str">
        <f aca="false">VLOOKUP(B1984,[1]Planilha8!$X$4:$AD$6629,7,0)</f>
        <v>REGULAR</v>
      </c>
      <c r="G1984" s="27" t="n">
        <v>41257</v>
      </c>
      <c r="H1984" s="28" t="n">
        <v>288</v>
      </c>
      <c r="I1984" s="29" t="s">
        <v>23</v>
      </c>
      <c r="J1984" s="70" t="s">
        <v>491</v>
      </c>
      <c r="K1984" s="71" t="n">
        <v>32897</v>
      </c>
      <c r="L1984" s="72" t="n">
        <v>2012003731</v>
      </c>
      <c r="M1984" s="73" t="n">
        <v>43465</v>
      </c>
      <c r="N1984" s="74" t="n">
        <v>281.76</v>
      </c>
      <c r="O1984" s="75" t="n">
        <v>0.5</v>
      </c>
      <c r="P1984" s="76" t="n">
        <v>0.0416666666666667</v>
      </c>
      <c r="Q1984" s="77" t="n">
        <v>0</v>
      </c>
      <c r="R1984" s="78" t="n">
        <v>281.76</v>
      </c>
      <c r="S1984" s="39" t="n">
        <v>6.2399999999999</v>
      </c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MG1984" s="0"/>
      <c r="AMH1984" s="0"/>
      <c r="AMI1984" s="0"/>
      <c r="AMJ1984" s="0"/>
    </row>
    <row r="1985" s="4" customFormat="true" ht="37.5" hidden="false" customHeight="true" outlineLevel="0" collapsed="false">
      <c r="A1985" s="23" t="s">
        <v>401</v>
      </c>
      <c r="B1985" s="23" t="n">
        <v>5984</v>
      </c>
      <c r="C1985" s="25" t="n">
        <f aca="false">VLOOKUP(B1985,[1]Planilha8!$X$4:$Y$6629,2,0)</f>
        <v>2039493</v>
      </c>
      <c r="D1985" s="26" t="s">
        <v>490</v>
      </c>
      <c r="E1985" s="26" t="str">
        <f aca="false">VLOOKUP(B1985,[1]Planilha8!$X$4:$Z$6629,3,0)</f>
        <v>HGG</v>
      </c>
      <c r="F1985" s="26" t="str">
        <f aca="false">VLOOKUP(B1985,[1]Planilha8!$X$4:$AD$6629,7,0)</f>
        <v>REGULAR</v>
      </c>
      <c r="G1985" s="27" t="n">
        <v>41257</v>
      </c>
      <c r="H1985" s="28" t="n">
        <v>288</v>
      </c>
      <c r="I1985" s="29" t="s">
        <v>23</v>
      </c>
      <c r="J1985" s="70" t="s">
        <v>491</v>
      </c>
      <c r="K1985" s="71" t="n">
        <v>32897</v>
      </c>
      <c r="L1985" s="72" t="n">
        <v>2012003731</v>
      </c>
      <c r="M1985" s="73" t="n">
        <v>43465</v>
      </c>
      <c r="N1985" s="74" t="n">
        <v>281.76</v>
      </c>
      <c r="O1985" s="75" t="n">
        <v>0.5</v>
      </c>
      <c r="P1985" s="76" t="n">
        <v>0.0416666666666667</v>
      </c>
      <c r="Q1985" s="77" t="n">
        <v>0</v>
      </c>
      <c r="R1985" s="78" t="n">
        <v>281.76</v>
      </c>
      <c r="S1985" s="39" t="n">
        <v>6.2399999999999</v>
      </c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MG1985" s="0"/>
      <c r="AMH1985" s="0"/>
      <c r="AMI1985" s="0"/>
      <c r="AMJ1985" s="0"/>
    </row>
    <row r="1986" s="4" customFormat="true" ht="37.5" hidden="false" customHeight="true" outlineLevel="0" collapsed="false">
      <c r="A1986" s="23" t="s">
        <v>401</v>
      </c>
      <c r="B1986" s="23" t="n">
        <v>5985</v>
      </c>
      <c r="C1986" s="25" t="n">
        <f aca="false">VLOOKUP(B1986,[1]Planilha8!$X$4:$Y$6629,2,0)</f>
        <v>2039494</v>
      </c>
      <c r="D1986" s="26" t="s">
        <v>490</v>
      </c>
      <c r="E1986" s="26" t="str">
        <f aca="false">VLOOKUP(B1986,[1]Planilha8!$X$4:$Z$6629,3,0)</f>
        <v>GALPÃO ALMOXARIFADO</v>
      </c>
      <c r="F1986" s="26" t="str">
        <f aca="false">VLOOKUP(B1986,[1]Planilha8!$X$4:$AD$6629,7,0)</f>
        <v>SUCATA</v>
      </c>
      <c r="G1986" s="27" t="n">
        <v>41257</v>
      </c>
      <c r="H1986" s="28" t="n">
        <v>288</v>
      </c>
      <c r="I1986" s="29" t="s">
        <v>23</v>
      </c>
      <c r="J1986" s="70" t="s">
        <v>491</v>
      </c>
      <c r="K1986" s="71" t="n">
        <v>32897</v>
      </c>
      <c r="L1986" s="72" t="n">
        <v>2012003731</v>
      </c>
      <c r="M1986" s="73" t="n">
        <v>43465</v>
      </c>
      <c r="N1986" s="74" t="n">
        <v>281.76</v>
      </c>
      <c r="O1986" s="75" t="n">
        <v>0.5</v>
      </c>
      <c r="P1986" s="76" t="n">
        <v>0.0416666666666667</v>
      </c>
      <c r="Q1986" s="77" t="n">
        <v>0</v>
      </c>
      <c r="R1986" s="78" t="n">
        <v>281.76</v>
      </c>
      <c r="S1986" s="39" t="n">
        <v>6.2399999999999</v>
      </c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MG1986" s="0"/>
      <c r="AMH1986" s="0"/>
      <c r="AMI1986" s="0"/>
      <c r="AMJ1986" s="0"/>
    </row>
    <row r="1987" s="4" customFormat="true" ht="37.5" hidden="false" customHeight="true" outlineLevel="0" collapsed="false">
      <c r="A1987" s="23" t="s">
        <v>401</v>
      </c>
      <c r="B1987" s="23" t="n">
        <v>5986</v>
      </c>
      <c r="C1987" s="25" t="n">
        <f aca="false">VLOOKUP(B1987,[1]Planilha8!$X$4:$Y$6629,2,0)</f>
        <v>2039495</v>
      </c>
      <c r="D1987" s="26" t="s">
        <v>490</v>
      </c>
      <c r="E1987" s="26" t="str">
        <f aca="false">VLOOKUP(B1987,[1]Planilha8!$X$4:$Z$6629,3,0)</f>
        <v>1º ANDAR</v>
      </c>
      <c r="F1987" s="26" t="str">
        <f aca="false">VLOOKUP(B1987,[1]Planilha8!$X$4:$AD$6629,7,0)</f>
        <v>REGULAR</v>
      </c>
      <c r="G1987" s="27" t="n">
        <v>41257</v>
      </c>
      <c r="H1987" s="28" t="n">
        <v>288</v>
      </c>
      <c r="I1987" s="29" t="s">
        <v>23</v>
      </c>
      <c r="J1987" s="70" t="s">
        <v>491</v>
      </c>
      <c r="K1987" s="71" t="n">
        <v>32897</v>
      </c>
      <c r="L1987" s="72" t="n">
        <v>2012003731</v>
      </c>
      <c r="M1987" s="73" t="n">
        <v>43465</v>
      </c>
      <c r="N1987" s="74" t="n">
        <v>281.76</v>
      </c>
      <c r="O1987" s="75" t="n">
        <v>0.5</v>
      </c>
      <c r="P1987" s="76" t="n">
        <v>0.0416666666666667</v>
      </c>
      <c r="Q1987" s="77" t="n">
        <v>0</v>
      </c>
      <c r="R1987" s="78" t="n">
        <v>281.76</v>
      </c>
      <c r="S1987" s="39" t="n">
        <v>6.2399999999999</v>
      </c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MG1987" s="0"/>
      <c r="AMH1987" s="0"/>
      <c r="AMI1987" s="0"/>
      <c r="AMJ1987" s="0"/>
    </row>
    <row r="1988" s="4" customFormat="true" ht="37.5" hidden="false" customHeight="true" outlineLevel="0" collapsed="false">
      <c r="A1988" s="23" t="s">
        <v>401</v>
      </c>
      <c r="B1988" s="23" t="n">
        <v>5987</v>
      </c>
      <c r="C1988" s="25" t="n">
        <f aca="false">VLOOKUP(B1988,[1]Planilha8!$X$4:$Y$6629,2,0)</f>
        <v>2039496</v>
      </c>
      <c r="D1988" s="26" t="s">
        <v>490</v>
      </c>
      <c r="E1988" s="26" t="str">
        <f aca="false">VLOOKUP(B1988,[1]Planilha8!$X$4:$Z$6629,3,0)</f>
        <v>GALPÃO ALMOXARIFADO</v>
      </c>
      <c r="F1988" s="26" t="str">
        <f aca="false">VLOOKUP(B1988,[1]Planilha8!$X$4:$AD$6629,7,0)</f>
        <v>SUCATA</v>
      </c>
      <c r="G1988" s="27" t="n">
        <v>41257</v>
      </c>
      <c r="H1988" s="28" t="n">
        <v>288</v>
      </c>
      <c r="I1988" s="29" t="s">
        <v>23</v>
      </c>
      <c r="J1988" s="70" t="s">
        <v>491</v>
      </c>
      <c r="K1988" s="71" t="n">
        <v>32897</v>
      </c>
      <c r="L1988" s="72" t="n">
        <v>2012003731</v>
      </c>
      <c r="M1988" s="73" t="n">
        <v>43465</v>
      </c>
      <c r="N1988" s="74" t="n">
        <v>281.76</v>
      </c>
      <c r="O1988" s="75" t="n">
        <v>0.5</v>
      </c>
      <c r="P1988" s="76" t="n">
        <v>0.0416666666666667</v>
      </c>
      <c r="Q1988" s="77" t="n">
        <v>0</v>
      </c>
      <c r="R1988" s="78" t="n">
        <v>281.76</v>
      </c>
      <c r="S1988" s="39" t="n">
        <v>6.2399999999999</v>
      </c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MG1988" s="0"/>
      <c r="AMH1988" s="0"/>
      <c r="AMI1988" s="0"/>
      <c r="AMJ1988" s="0"/>
    </row>
    <row r="1989" s="4" customFormat="true" ht="37.5" hidden="false" customHeight="true" outlineLevel="0" collapsed="false">
      <c r="A1989" s="23" t="s">
        <v>401</v>
      </c>
      <c r="B1989" s="23" t="n">
        <v>5988</v>
      </c>
      <c r="C1989" s="25" t="n">
        <f aca="false">VLOOKUP(B1989,[1]Planilha8!$X$4:$Y$6629,2,0)</f>
        <v>2039497</v>
      </c>
      <c r="D1989" s="26" t="s">
        <v>490</v>
      </c>
      <c r="E1989" s="26" t="str">
        <f aca="false">VLOOKUP(B1989,[1]Planilha8!$X$4:$Z$6629,3,0)</f>
        <v>3º ANDAR</v>
      </c>
      <c r="F1989" s="26" t="str">
        <f aca="false">VLOOKUP(B1989,[1]Planilha8!$X$4:$AD$6629,7,0)</f>
        <v>REGULAR</v>
      </c>
      <c r="G1989" s="27" t="n">
        <v>41257</v>
      </c>
      <c r="H1989" s="28" t="n">
        <v>288</v>
      </c>
      <c r="I1989" s="29" t="s">
        <v>23</v>
      </c>
      <c r="J1989" s="70" t="s">
        <v>491</v>
      </c>
      <c r="K1989" s="71" t="n">
        <v>32897</v>
      </c>
      <c r="L1989" s="72" t="n">
        <v>2012003731</v>
      </c>
      <c r="M1989" s="73" t="n">
        <v>43465</v>
      </c>
      <c r="N1989" s="74" t="n">
        <v>281.76</v>
      </c>
      <c r="O1989" s="75" t="n">
        <v>0.5</v>
      </c>
      <c r="P1989" s="76" t="n">
        <v>0.0416666666666667</v>
      </c>
      <c r="Q1989" s="77" t="n">
        <v>0</v>
      </c>
      <c r="R1989" s="78" t="n">
        <v>281.76</v>
      </c>
      <c r="S1989" s="39" t="n">
        <v>6.2399999999999</v>
      </c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MG1989" s="0"/>
      <c r="AMH1989" s="0"/>
      <c r="AMI1989" s="0"/>
      <c r="AMJ1989" s="0"/>
    </row>
    <row r="1990" s="4" customFormat="true" ht="37.5" hidden="false" customHeight="true" outlineLevel="0" collapsed="false">
      <c r="A1990" s="23" t="s">
        <v>401</v>
      </c>
      <c r="B1990" s="23" t="n">
        <v>5989</v>
      </c>
      <c r="C1990" s="25" t="n">
        <f aca="false">VLOOKUP(B1990,[1]Planilha8!$X$4:$Y$6629,2,0)</f>
        <v>2039498</v>
      </c>
      <c r="D1990" s="26" t="s">
        <v>490</v>
      </c>
      <c r="E1990" s="26" t="str">
        <f aca="false">VLOOKUP(B1990,[1]Planilha8!$X$4:$Z$6629,3,0)</f>
        <v>CLINICA MEDICA</v>
      </c>
      <c r="F1990" s="26" t="str">
        <f aca="false">VLOOKUP(B1990,[1]Planilha8!$X$4:$AD$6629,7,0)</f>
        <v>REGULAR</v>
      </c>
      <c r="G1990" s="27" t="n">
        <v>41257</v>
      </c>
      <c r="H1990" s="28" t="n">
        <v>288</v>
      </c>
      <c r="I1990" s="29" t="s">
        <v>23</v>
      </c>
      <c r="J1990" s="70" t="s">
        <v>491</v>
      </c>
      <c r="K1990" s="71" t="n">
        <v>32897</v>
      </c>
      <c r="L1990" s="72" t="n">
        <v>2012003731</v>
      </c>
      <c r="M1990" s="73" t="n">
        <v>43465</v>
      </c>
      <c r="N1990" s="74" t="n">
        <v>281.76</v>
      </c>
      <c r="O1990" s="75" t="n">
        <v>0.5</v>
      </c>
      <c r="P1990" s="76" t="n">
        <v>0.0416666666666667</v>
      </c>
      <c r="Q1990" s="77" t="n">
        <v>0</v>
      </c>
      <c r="R1990" s="78" t="n">
        <v>281.76</v>
      </c>
      <c r="S1990" s="39" t="n">
        <v>6.2399999999999</v>
      </c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MG1990" s="0"/>
      <c r="AMH1990" s="0"/>
      <c r="AMI1990" s="0"/>
      <c r="AMJ1990" s="0"/>
    </row>
    <row r="1991" s="4" customFormat="true" ht="37.5" hidden="false" customHeight="true" outlineLevel="0" collapsed="false">
      <c r="A1991" s="23" t="s">
        <v>401</v>
      </c>
      <c r="B1991" s="23" t="n">
        <v>5990</v>
      </c>
      <c r="C1991" s="25" t="n">
        <f aca="false">VLOOKUP(B1991,[1]Planilha8!$X$4:$Y$6629,2,0)</f>
        <v>2039499</v>
      </c>
      <c r="D1991" s="26" t="s">
        <v>490</v>
      </c>
      <c r="E1991" s="26" t="str">
        <f aca="false">VLOOKUP(B1991,[1]Planilha8!$X$4:$Z$6629,3,0)</f>
        <v>GALPÃO ALMOXARIFADO</v>
      </c>
      <c r="F1991" s="26" t="str">
        <f aca="false">VLOOKUP(B1991,[1]Planilha8!$X$4:$AD$6629,7,0)</f>
        <v>SUCATA</v>
      </c>
      <c r="G1991" s="27" t="n">
        <v>41257</v>
      </c>
      <c r="H1991" s="28" t="n">
        <v>288</v>
      </c>
      <c r="I1991" s="29" t="s">
        <v>23</v>
      </c>
      <c r="J1991" s="70" t="s">
        <v>491</v>
      </c>
      <c r="K1991" s="71" t="n">
        <v>32897</v>
      </c>
      <c r="L1991" s="72" t="n">
        <v>2012003731</v>
      </c>
      <c r="M1991" s="73" t="n">
        <v>43465</v>
      </c>
      <c r="N1991" s="74" t="n">
        <v>281.76</v>
      </c>
      <c r="O1991" s="75" t="n">
        <v>0.5</v>
      </c>
      <c r="P1991" s="76" t="n">
        <v>0.0416666666666667</v>
      </c>
      <c r="Q1991" s="77" t="n">
        <v>0</v>
      </c>
      <c r="R1991" s="78" t="n">
        <v>281.76</v>
      </c>
      <c r="S1991" s="39" t="n">
        <v>6.2399999999999</v>
      </c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MG1991" s="0"/>
      <c r="AMH1991" s="0"/>
      <c r="AMI1991" s="0"/>
      <c r="AMJ1991" s="0"/>
    </row>
    <row r="1992" s="4" customFormat="true" ht="37.5" hidden="false" customHeight="true" outlineLevel="0" collapsed="false">
      <c r="A1992" s="23" t="s">
        <v>401</v>
      </c>
      <c r="B1992" s="23" t="n">
        <v>5991</v>
      </c>
      <c r="C1992" s="25" t="n">
        <f aca="false">VLOOKUP(B1992,[1]Planilha8!$X$4:$Y$6629,2,0)</f>
        <v>2039500</v>
      </c>
      <c r="D1992" s="26" t="s">
        <v>490</v>
      </c>
      <c r="E1992" s="26" t="str">
        <f aca="false">VLOOKUP(B1992,[1]Planilha8!$X$4:$Z$6629,3,0)</f>
        <v>4º DIÁLISE</v>
      </c>
      <c r="F1992" s="26" t="str">
        <f aca="false">VLOOKUP(B1992,[1]Planilha8!$X$4:$AD$6629,7,0)</f>
        <v>REGULAR</v>
      </c>
      <c r="G1992" s="27" t="n">
        <v>41257</v>
      </c>
      <c r="H1992" s="28" t="n">
        <v>288</v>
      </c>
      <c r="I1992" s="29" t="s">
        <v>23</v>
      </c>
      <c r="J1992" s="70" t="s">
        <v>491</v>
      </c>
      <c r="K1992" s="71" t="n">
        <v>32897</v>
      </c>
      <c r="L1992" s="72" t="n">
        <v>2012003731</v>
      </c>
      <c r="M1992" s="73" t="n">
        <v>43465</v>
      </c>
      <c r="N1992" s="74" t="n">
        <v>281.76</v>
      </c>
      <c r="O1992" s="75" t="n">
        <v>0.5</v>
      </c>
      <c r="P1992" s="76" t="n">
        <v>0.0416666666666667</v>
      </c>
      <c r="Q1992" s="77" t="n">
        <v>0</v>
      </c>
      <c r="R1992" s="78" t="n">
        <v>281.76</v>
      </c>
      <c r="S1992" s="39" t="n">
        <v>6.2399999999999</v>
      </c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MG1992" s="0"/>
      <c r="AMH1992" s="0"/>
      <c r="AMI1992" s="0"/>
      <c r="AMJ1992" s="0"/>
    </row>
    <row r="1993" s="4" customFormat="true" ht="37.5" hidden="false" customHeight="true" outlineLevel="0" collapsed="false">
      <c r="A1993" s="23" t="s">
        <v>401</v>
      </c>
      <c r="B1993" s="23" t="n">
        <v>5992</v>
      </c>
      <c r="C1993" s="25" t="n">
        <f aca="false">VLOOKUP(B1993,[1]Planilha8!$X$4:$Y$6629,2,0)</f>
        <v>2039501</v>
      </c>
      <c r="D1993" s="26" t="s">
        <v>490</v>
      </c>
      <c r="E1993" s="26" t="str">
        <f aca="false">VLOOKUP(B1993,[1]Planilha8!$X$4:$Z$6629,3,0)</f>
        <v>CLINICA MEDICA</v>
      </c>
      <c r="F1993" s="26" t="str">
        <f aca="false">VLOOKUP(B1993,[1]Planilha8!$X$4:$AD$6629,7,0)</f>
        <v>REGULAR</v>
      </c>
      <c r="G1993" s="27" t="n">
        <v>41257</v>
      </c>
      <c r="H1993" s="28" t="n">
        <v>288</v>
      </c>
      <c r="I1993" s="29" t="s">
        <v>23</v>
      </c>
      <c r="J1993" s="70" t="s">
        <v>491</v>
      </c>
      <c r="K1993" s="71" t="n">
        <v>32897</v>
      </c>
      <c r="L1993" s="72" t="n">
        <v>2012003731</v>
      </c>
      <c r="M1993" s="73" t="n">
        <v>43465</v>
      </c>
      <c r="N1993" s="74" t="n">
        <v>281.76</v>
      </c>
      <c r="O1993" s="75" t="n">
        <v>0.5</v>
      </c>
      <c r="P1993" s="76" t="n">
        <v>0.0416666666666667</v>
      </c>
      <c r="Q1993" s="77" t="n">
        <v>0</v>
      </c>
      <c r="R1993" s="78" t="n">
        <v>281.76</v>
      </c>
      <c r="S1993" s="39" t="n">
        <v>6.2399999999999</v>
      </c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MG1993" s="0"/>
      <c r="AMH1993" s="0"/>
      <c r="AMI1993" s="0"/>
      <c r="AMJ1993" s="0"/>
    </row>
    <row r="1994" s="4" customFormat="true" ht="37.5" hidden="false" customHeight="true" outlineLevel="0" collapsed="false">
      <c r="A1994" s="23" t="s">
        <v>401</v>
      </c>
      <c r="B1994" s="23" t="n">
        <v>5993</v>
      </c>
      <c r="C1994" s="25" t="n">
        <f aca="false">VLOOKUP(B1994,[1]Planilha8!$X$4:$Y$6629,2,0)</f>
        <v>2039502</v>
      </c>
      <c r="D1994" s="26" t="s">
        <v>490</v>
      </c>
      <c r="E1994" s="26" t="str">
        <f aca="false">VLOOKUP(B1994,[1]Planilha8!$X$4:$Z$6629,3,0)</f>
        <v>ESCADA DE INCÊNDIO</v>
      </c>
      <c r="F1994" s="26" t="str">
        <f aca="false">VLOOKUP(B1994,[1]Planilha8!$X$4:$AD$6629,7,0)</f>
        <v>REGULAR</v>
      </c>
      <c r="G1994" s="27" t="n">
        <v>41257</v>
      </c>
      <c r="H1994" s="28" t="n">
        <v>288</v>
      </c>
      <c r="I1994" s="29" t="s">
        <v>23</v>
      </c>
      <c r="J1994" s="70" t="s">
        <v>491</v>
      </c>
      <c r="K1994" s="71" t="n">
        <v>32897</v>
      </c>
      <c r="L1994" s="72" t="n">
        <v>2012003731</v>
      </c>
      <c r="M1994" s="73" t="n">
        <v>43465</v>
      </c>
      <c r="N1994" s="74" t="n">
        <v>281.76</v>
      </c>
      <c r="O1994" s="75" t="n">
        <v>0.5</v>
      </c>
      <c r="P1994" s="76" t="n">
        <v>0.0416666666666667</v>
      </c>
      <c r="Q1994" s="77" t="n">
        <v>0</v>
      </c>
      <c r="R1994" s="78" t="n">
        <v>281.76</v>
      </c>
      <c r="S1994" s="39" t="n">
        <v>6.2399999999999</v>
      </c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MG1994" s="0"/>
      <c r="AMH1994" s="0"/>
      <c r="AMI1994" s="0"/>
      <c r="AMJ1994" s="0"/>
    </row>
    <row r="1995" s="4" customFormat="true" ht="37.5" hidden="false" customHeight="true" outlineLevel="0" collapsed="false">
      <c r="A1995" s="23" t="s">
        <v>401</v>
      </c>
      <c r="B1995" s="23" t="n">
        <v>5994</v>
      </c>
      <c r="C1995" s="25" t="n">
        <f aca="false">VLOOKUP(B1995,[1]Planilha8!$X$4:$Y$6629,2,0)</f>
        <v>2039503</v>
      </c>
      <c r="D1995" s="26" t="s">
        <v>490</v>
      </c>
      <c r="E1995" s="26" t="str">
        <f aca="false">VLOOKUP(B1995,[1]Planilha8!$X$4:$Z$6629,3,0)</f>
        <v>CLINICA CIRÚRGICA</v>
      </c>
      <c r="F1995" s="26" t="str">
        <f aca="false">VLOOKUP(B1995,[1]Planilha8!$X$4:$AD$6629,7,0)</f>
        <v>REGULAR</v>
      </c>
      <c r="G1995" s="27" t="n">
        <v>41257</v>
      </c>
      <c r="H1995" s="28" t="n">
        <v>288</v>
      </c>
      <c r="I1995" s="29" t="s">
        <v>23</v>
      </c>
      <c r="J1995" s="70" t="s">
        <v>491</v>
      </c>
      <c r="K1995" s="71" t="n">
        <v>32897</v>
      </c>
      <c r="L1995" s="72" t="n">
        <v>2012003731</v>
      </c>
      <c r="M1995" s="73" t="n">
        <v>43465</v>
      </c>
      <c r="N1995" s="74" t="n">
        <v>281.76</v>
      </c>
      <c r="O1995" s="75" t="n">
        <v>0.5</v>
      </c>
      <c r="P1995" s="76" t="n">
        <v>0.0416666666666667</v>
      </c>
      <c r="Q1995" s="77" t="n">
        <v>0</v>
      </c>
      <c r="R1995" s="78" t="n">
        <v>281.76</v>
      </c>
      <c r="S1995" s="39" t="n">
        <v>6.2399999999999</v>
      </c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MG1995" s="0"/>
      <c r="AMH1995" s="0"/>
      <c r="AMI1995" s="0"/>
      <c r="AMJ1995" s="0"/>
    </row>
    <row r="1996" s="4" customFormat="true" ht="37.5" hidden="false" customHeight="true" outlineLevel="0" collapsed="false">
      <c r="A1996" s="23" t="s">
        <v>401</v>
      </c>
      <c r="B1996" s="23" t="n">
        <v>5995</v>
      </c>
      <c r="C1996" s="25" t="n">
        <f aca="false">VLOOKUP(B1996,[1]Planilha8!$X$4:$Y$6629,2,0)</f>
        <v>2039504</v>
      </c>
      <c r="D1996" s="26" t="s">
        <v>490</v>
      </c>
      <c r="E1996" s="26" t="str">
        <f aca="false">VLOOKUP(B1996,[1]Planilha8!$X$4:$Z$6629,3,0)</f>
        <v>HGG</v>
      </c>
      <c r="F1996" s="26" t="str">
        <f aca="false">VLOOKUP(B1996,[1]Planilha8!$X$4:$AD$6629,7,0)</f>
        <v>REGULAR</v>
      </c>
      <c r="G1996" s="27" t="n">
        <v>41257</v>
      </c>
      <c r="H1996" s="28" t="n">
        <v>288</v>
      </c>
      <c r="I1996" s="29" t="s">
        <v>23</v>
      </c>
      <c r="J1996" s="70" t="s">
        <v>491</v>
      </c>
      <c r="K1996" s="71" t="n">
        <v>32897</v>
      </c>
      <c r="L1996" s="72" t="n">
        <v>2012003731</v>
      </c>
      <c r="M1996" s="73" t="n">
        <v>43465</v>
      </c>
      <c r="N1996" s="74" t="n">
        <v>281.76</v>
      </c>
      <c r="O1996" s="75" t="n">
        <v>0.5</v>
      </c>
      <c r="P1996" s="76" t="n">
        <v>0.0416666666666667</v>
      </c>
      <c r="Q1996" s="77" t="n">
        <v>0</v>
      </c>
      <c r="R1996" s="78" t="n">
        <v>281.76</v>
      </c>
      <c r="S1996" s="39" t="n">
        <v>6.2399999999999</v>
      </c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MG1996" s="0"/>
      <c r="AMH1996" s="0"/>
      <c r="AMI1996" s="0"/>
      <c r="AMJ1996" s="0"/>
    </row>
    <row r="1997" s="4" customFormat="true" ht="37.5" hidden="false" customHeight="true" outlineLevel="0" collapsed="false">
      <c r="A1997" s="23" t="s">
        <v>401</v>
      </c>
      <c r="B1997" s="23" t="n">
        <v>5996</v>
      </c>
      <c r="C1997" s="25" t="n">
        <f aca="false">VLOOKUP(B1997,[1]Planilha8!$X$4:$Y$6629,2,0)</f>
        <v>2039505</v>
      </c>
      <c r="D1997" s="26" t="s">
        <v>490</v>
      </c>
      <c r="E1997" s="26" t="str">
        <f aca="false">VLOOKUP(B1997,[1]Planilha8!$X$4:$Z$6629,3,0)</f>
        <v>ESCADA 2º ANDAR</v>
      </c>
      <c r="F1997" s="26" t="str">
        <f aca="false">VLOOKUP(B1997,[1]Planilha8!$X$4:$AD$6629,7,0)</f>
        <v>REGULAR</v>
      </c>
      <c r="G1997" s="27" t="n">
        <v>41257</v>
      </c>
      <c r="H1997" s="28" t="n">
        <v>288</v>
      </c>
      <c r="I1997" s="29" t="s">
        <v>23</v>
      </c>
      <c r="J1997" s="70" t="s">
        <v>491</v>
      </c>
      <c r="K1997" s="71" t="n">
        <v>32897</v>
      </c>
      <c r="L1997" s="72" t="n">
        <v>2012003731</v>
      </c>
      <c r="M1997" s="73" t="n">
        <v>43465</v>
      </c>
      <c r="N1997" s="74" t="n">
        <v>281.76</v>
      </c>
      <c r="O1997" s="75" t="n">
        <v>0.5</v>
      </c>
      <c r="P1997" s="76" t="n">
        <v>0.0416666666666667</v>
      </c>
      <c r="Q1997" s="77" t="n">
        <v>0</v>
      </c>
      <c r="R1997" s="78" t="n">
        <v>281.76</v>
      </c>
      <c r="S1997" s="39" t="n">
        <v>6.2399999999999</v>
      </c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MG1997" s="0"/>
      <c r="AMH1997" s="0"/>
      <c r="AMI1997" s="0"/>
      <c r="AMJ1997" s="0"/>
    </row>
    <row r="1998" s="4" customFormat="true" ht="37.5" hidden="false" customHeight="true" outlineLevel="0" collapsed="false">
      <c r="A1998" s="23" t="s">
        <v>401</v>
      </c>
      <c r="B1998" s="23" t="n">
        <v>5997</v>
      </c>
      <c r="C1998" s="25" t="n">
        <f aca="false">VLOOKUP(B1998,[1]Planilha8!$X$4:$Y$6629,2,0)</f>
        <v>2039506</v>
      </c>
      <c r="D1998" s="26" t="s">
        <v>490</v>
      </c>
      <c r="E1998" s="26" t="str">
        <f aca="false">VLOOKUP(B1998,[1]Planilha8!$X$4:$Z$6629,3,0)</f>
        <v>ESCADA 3º ANDAR</v>
      </c>
      <c r="F1998" s="26" t="str">
        <f aca="false">VLOOKUP(B1998,[1]Planilha8!$X$4:$AD$6629,7,0)</f>
        <v>REGULAR</v>
      </c>
      <c r="G1998" s="27" t="n">
        <v>41257</v>
      </c>
      <c r="H1998" s="28" t="n">
        <v>288</v>
      </c>
      <c r="I1998" s="29" t="s">
        <v>23</v>
      </c>
      <c r="J1998" s="70" t="s">
        <v>491</v>
      </c>
      <c r="K1998" s="71" t="n">
        <v>32897</v>
      </c>
      <c r="L1998" s="72" t="n">
        <v>2012003731</v>
      </c>
      <c r="M1998" s="73" t="n">
        <v>43465</v>
      </c>
      <c r="N1998" s="74" t="n">
        <v>281.76</v>
      </c>
      <c r="O1998" s="75" t="n">
        <v>0.5</v>
      </c>
      <c r="P1998" s="76" t="n">
        <v>0.0416666666666667</v>
      </c>
      <c r="Q1998" s="77" t="n">
        <v>0</v>
      </c>
      <c r="R1998" s="78" t="n">
        <v>281.76</v>
      </c>
      <c r="S1998" s="39" t="n">
        <v>6.2399999999999</v>
      </c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MG1998" s="0"/>
      <c r="AMH1998" s="0"/>
      <c r="AMI1998" s="0"/>
      <c r="AMJ1998" s="0"/>
    </row>
    <row r="1999" s="4" customFormat="true" ht="37.5" hidden="false" customHeight="true" outlineLevel="0" collapsed="false">
      <c r="A1999" s="23" t="s">
        <v>401</v>
      </c>
      <c r="B1999" s="23" t="n">
        <v>5998</v>
      </c>
      <c r="C1999" s="25" t="n">
        <f aca="false">VLOOKUP(B1999,[1]Planilha8!$X$4:$Y$6629,2,0)</f>
        <v>2039507</v>
      </c>
      <c r="D1999" s="26" t="s">
        <v>490</v>
      </c>
      <c r="E1999" s="26" t="str">
        <f aca="false">VLOOKUP(B1999,[1]Planilha8!$X$4:$Z$6629,3,0)</f>
        <v>HGG</v>
      </c>
      <c r="F1999" s="26" t="str">
        <f aca="false">VLOOKUP(B1999,[1]Planilha8!$X$4:$AD$6629,7,0)</f>
        <v>REGULAR</v>
      </c>
      <c r="G1999" s="27" t="n">
        <v>41257</v>
      </c>
      <c r="H1999" s="28" t="n">
        <v>288</v>
      </c>
      <c r="I1999" s="29" t="s">
        <v>23</v>
      </c>
      <c r="J1999" s="70" t="s">
        <v>491</v>
      </c>
      <c r="K1999" s="71" t="n">
        <v>32897</v>
      </c>
      <c r="L1999" s="72" t="n">
        <v>2012003731</v>
      </c>
      <c r="M1999" s="73" t="n">
        <v>43465</v>
      </c>
      <c r="N1999" s="74" t="n">
        <v>281.76</v>
      </c>
      <c r="O1999" s="75" t="n">
        <v>0.5</v>
      </c>
      <c r="P1999" s="76" t="n">
        <v>0.0416666666666667</v>
      </c>
      <c r="Q1999" s="77" t="n">
        <v>0</v>
      </c>
      <c r="R1999" s="78" t="n">
        <v>281.76</v>
      </c>
      <c r="S1999" s="39" t="n">
        <v>6.2399999999999</v>
      </c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MG1999" s="0"/>
      <c r="AMH1999" s="0"/>
      <c r="AMI1999" s="0"/>
      <c r="AMJ1999" s="0"/>
    </row>
    <row r="2000" s="4" customFormat="true" ht="37.5" hidden="false" customHeight="true" outlineLevel="0" collapsed="false">
      <c r="A2000" s="23" t="s">
        <v>401</v>
      </c>
      <c r="B2000" s="23" t="n">
        <v>5999</v>
      </c>
      <c r="C2000" s="25" t="n">
        <f aca="false">VLOOKUP(B2000,[1]Planilha8!$X$4:$Y$6629,2,0)</f>
        <v>2039508</v>
      </c>
      <c r="D2000" s="26" t="s">
        <v>490</v>
      </c>
      <c r="E2000" s="26" t="str">
        <f aca="false">VLOOKUP(B2000,[1]Planilha8!$X$4:$Z$6629,3,0)</f>
        <v>HGG</v>
      </c>
      <c r="F2000" s="26" t="str">
        <f aca="false">VLOOKUP(B2000,[1]Planilha8!$X$4:$AD$6629,7,0)</f>
        <v>REGULAR</v>
      </c>
      <c r="G2000" s="27" t="n">
        <v>41257</v>
      </c>
      <c r="H2000" s="28" t="n">
        <v>288</v>
      </c>
      <c r="I2000" s="29" t="s">
        <v>23</v>
      </c>
      <c r="J2000" s="70" t="s">
        <v>491</v>
      </c>
      <c r="K2000" s="71" t="n">
        <v>32897</v>
      </c>
      <c r="L2000" s="72" t="n">
        <v>2012003731</v>
      </c>
      <c r="M2000" s="73" t="n">
        <v>43465</v>
      </c>
      <c r="N2000" s="74" t="n">
        <v>281.76</v>
      </c>
      <c r="O2000" s="75" t="n">
        <v>0.5</v>
      </c>
      <c r="P2000" s="76" t="n">
        <v>0.0416666666666667</v>
      </c>
      <c r="Q2000" s="77" t="n">
        <v>0</v>
      </c>
      <c r="R2000" s="78" t="n">
        <v>281.76</v>
      </c>
      <c r="S2000" s="39" t="n">
        <v>6.2399999999999</v>
      </c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MG2000" s="0"/>
      <c r="AMH2000" s="0"/>
      <c r="AMI2000" s="0"/>
      <c r="AMJ2000" s="0"/>
    </row>
    <row r="2001" s="4" customFormat="true" ht="37.5" hidden="false" customHeight="true" outlineLevel="0" collapsed="false">
      <c r="A2001" s="23" t="s">
        <v>401</v>
      </c>
      <c r="B2001" s="23" t="n">
        <v>6000</v>
      </c>
      <c r="C2001" s="25" t="n">
        <f aca="false">VLOOKUP(B2001,[1]Planilha8!$X$4:$Y$6629,2,0)</f>
        <v>2039509</v>
      </c>
      <c r="D2001" s="26" t="s">
        <v>490</v>
      </c>
      <c r="E2001" s="26" t="str">
        <f aca="false">VLOOKUP(B2001,[1]Planilha8!$X$4:$Z$6629,3,0)</f>
        <v>HGG</v>
      </c>
      <c r="F2001" s="26" t="str">
        <f aca="false">VLOOKUP(B2001,[1]Planilha8!$X$4:$AD$6629,7,0)</f>
        <v>REGULAR</v>
      </c>
      <c r="G2001" s="27" t="n">
        <v>41257</v>
      </c>
      <c r="H2001" s="28" t="n">
        <v>288</v>
      </c>
      <c r="I2001" s="29" t="s">
        <v>23</v>
      </c>
      <c r="J2001" s="70" t="s">
        <v>491</v>
      </c>
      <c r="K2001" s="71" t="n">
        <v>32897</v>
      </c>
      <c r="L2001" s="72" t="n">
        <v>2012003731</v>
      </c>
      <c r="M2001" s="73" t="n">
        <v>43465</v>
      </c>
      <c r="N2001" s="74" t="n">
        <v>281.76</v>
      </c>
      <c r="O2001" s="75" t="n">
        <v>0.5</v>
      </c>
      <c r="P2001" s="76" t="n">
        <v>0.0416666666666667</v>
      </c>
      <c r="Q2001" s="77" t="n">
        <v>0</v>
      </c>
      <c r="R2001" s="78" t="n">
        <v>281.76</v>
      </c>
      <c r="S2001" s="39" t="n">
        <v>6.2399999999999</v>
      </c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MG2001" s="0"/>
      <c r="AMH2001" s="0"/>
      <c r="AMI2001" s="0"/>
      <c r="AMJ2001" s="0"/>
    </row>
    <row r="2002" s="4" customFormat="true" ht="37.5" hidden="false" customHeight="true" outlineLevel="0" collapsed="false">
      <c r="A2002" s="23" t="s">
        <v>401</v>
      </c>
      <c r="B2002" s="23" t="n">
        <v>6402</v>
      </c>
      <c r="C2002" s="25" t="n">
        <f aca="false">VLOOKUP(B2002,[1]Planilha8!$X$4:$Y$6629,2,0)</f>
        <v>2039511</v>
      </c>
      <c r="D2002" s="26" t="s">
        <v>492</v>
      </c>
      <c r="E2002" s="26" t="str">
        <f aca="false">VLOOKUP(B2002,[1]Planilha8!$X$4:$Z$6629,3,0)</f>
        <v>ALMOXARIFADO</v>
      </c>
      <c r="F2002" s="26" t="str">
        <f aca="false">VLOOKUP(B2002,[1]Planilha8!$X$4:$AD$6629,7,0)</f>
        <v>BOM</v>
      </c>
      <c r="G2002" s="27" t="n">
        <v>41278</v>
      </c>
      <c r="H2002" s="28" t="n">
        <v>157.9</v>
      </c>
      <c r="I2002" s="29" t="s">
        <v>23</v>
      </c>
      <c r="J2002" s="70" t="s">
        <v>69</v>
      </c>
      <c r="K2002" s="71" t="n">
        <v>5310</v>
      </c>
      <c r="L2002" s="72" t="n">
        <v>2012003148</v>
      </c>
      <c r="M2002" s="73" t="n">
        <v>43465</v>
      </c>
      <c r="N2002" s="74" t="n">
        <v>154.478833333333</v>
      </c>
      <c r="O2002" s="75" t="n">
        <v>0.5</v>
      </c>
      <c r="P2002" s="76" t="n">
        <v>0.0416666666666667</v>
      </c>
      <c r="Q2002" s="77" t="n">
        <v>0</v>
      </c>
      <c r="R2002" s="78" t="n">
        <v>154.478833333333</v>
      </c>
      <c r="S2002" s="39" t="n">
        <v>3.42116666666666</v>
      </c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MG2002" s="0"/>
      <c r="AMH2002" s="0"/>
      <c r="AMI2002" s="0"/>
      <c r="AMJ2002" s="0"/>
    </row>
    <row r="2003" s="4" customFormat="true" ht="37.5" hidden="false" customHeight="true" outlineLevel="0" collapsed="false">
      <c r="A2003" s="23" t="s">
        <v>401</v>
      </c>
      <c r="B2003" s="23" t="n">
        <v>6403</v>
      </c>
      <c r="C2003" s="25" t="n">
        <f aca="false">VLOOKUP(B2003,[1]Planilha8!$X$4:$Y$6629,2,0)</f>
        <v>2039512</v>
      </c>
      <c r="D2003" s="26" t="s">
        <v>492</v>
      </c>
      <c r="E2003" s="26" t="str">
        <f aca="false">VLOOKUP(B2003,[1]Planilha8!$X$4:$Z$6629,3,0)</f>
        <v>ALMOXARIFADO</v>
      </c>
      <c r="F2003" s="26" t="str">
        <f aca="false">VLOOKUP(B2003,[1]Planilha8!$X$4:$AD$6629,7,0)</f>
        <v>BOM</v>
      </c>
      <c r="G2003" s="27" t="n">
        <v>41278</v>
      </c>
      <c r="H2003" s="28" t="n">
        <v>157.9</v>
      </c>
      <c r="I2003" s="29" t="s">
        <v>23</v>
      </c>
      <c r="J2003" s="70" t="s">
        <v>69</v>
      </c>
      <c r="K2003" s="71" t="n">
        <v>5310</v>
      </c>
      <c r="L2003" s="72" t="n">
        <v>2012003148</v>
      </c>
      <c r="M2003" s="73" t="n">
        <v>43465</v>
      </c>
      <c r="N2003" s="74" t="n">
        <v>154.478833333333</v>
      </c>
      <c r="O2003" s="75" t="n">
        <v>0.5</v>
      </c>
      <c r="P2003" s="76" t="n">
        <v>0.0416666666666667</v>
      </c>
      <c r="Q2003" s="77" t="n">
        <v>0</v>
      </c>
      <c r="R2003" s="78" t="n">
        <v>154.478833333333</v>
      </c>
      <c r="S2003" s="39" t="n">
        <v>3.42116666666666</v>
      </c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MG2003" s="0"/>
      <c r="AMH2003" s="0"/>
      <c r="AMI2003" s="0"/>
      <c r="AMJ2003" s="0"/>
    </row>
    <row r="2004" s="4" customFormat="true" ht="37.5" hidden="false" customHeight="true" outlineLevel="0" collapsed="false">
      <c r="A2004" s="23" t="s">
        <v>401</v>
      </c>
      <c r="B2004" s="23" t="n">
        <v>6404</v>
      </c>
      <c r="C2004" s="25" t="n">
        <f aca="false">VLOOKUP(B2004,[1]Planilha8!$X$4:$Y$6629,2,0)</f>
        <v>2039513</v>
      </c>
      <c r="D2004" s="26" t="s">
        <v>493</v>
      </c>
      <c r="E2004" s="26" t="str">
        <f aca="false">VLOOKUP(B2004,[1]Planilha8!$X$4:$Z$6629,3,0)</f>
        <v>HEMODIALISE / DIÁLISE</v>
      </c>
      <c r="F2004" s="26" t="str">
        <f aca="false">VLOOKUP(B2004,[1]Planilha8!$X$4:$AD$6629,7,0)</f>
        <v>BOM</v>
      </c>
      <c r="G2004" s="27" t="n">
        <v>41278</v>
      </c>
      <c r="H2004" s="28" t="n">
        <v>65.9</v>
      </c>
      <c r="I2004" s="29" t="s">
        <v>23</v>
      </c>
      <c r="J2004" s="70" t="s">
        <v>69</v>
      </c>
      <c r="K2004" s="71" t="n">
        <v>5310</v>
      </c>
      <c r="L2004" s="72" t="n">
        <v>2012003148</v>
      </c>
      <c r="M2004" s="73" t="n">
        <v>43465</v>
      </c>
      <c r="N2004" s="74" t="n">
        <v>46.3496666666667</v>
      </c>
      <c r="O2004" s="75" t="n">
        <v>0.2</v>
      </c>
      <c r="P2004" s="76" t="n">
        <v>0.0166666666666667</v>
      </c>
      <c r="Q2004" s="77" t="n">
        <v>1.09833333333333</v>
      </c>
      <c r="R2004" s="78" t="n">
        <v>47.448</v>
      </c>
      <c r="S2004" s="39" t="n">
        <v>18.452</v>
      </c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MG2004" s="0"/>
      <c r="AMH2004" s="0"/>
      <c r="AMI2004" s="0"/>
      <c r="AMJ2004" s="0"/>
    </row>
    <row r="2005" s="4" customFormat="true" ht="37.5" hidden="false" customHeight="true" outlineLevel="0" collapsed="false">
      <c r="A2005" s="23" t="s">
        <v>401</v>
      </c>
      <c r="B2005" s="23" t="n">
        <v>6405</v>
      </c>
      <c r="C2005" s="25" t="n">
        <f aca="false">VLOOKUP(B2005,[1]Planilha8!$X$4:$Y$6629,2,0)</f>
        <v>2039514</v>
      </c>
      <c r="D2005" s="26" t="s">
        <v>493</v>
      </c>
      <c r="E2005" s="26" t="str">
        <f aca="false">VLOOKUP(B2005,[1]Planilha8!$X$4:$Z$6629,3,0)</f>
        <v>AMBULATÓRIO</v>
      </c>
      <c r="F2005" s="26" t="str">
        <f aca="false">VLOOKUP(B2005,[1]Planilha8!$X$4:$AD$6629,7,0)</f>
        <v>BOM</v>
      </c>
      <c r="G2005" s="27" t="n">
        <v>41278</v>
      </c>
      <c r="H2005" s="28" t="n">
        <v>65.9</v>
      </c>
      <c r="I2005" s="29" t="s">
        <v>23</v>
      </c>
      <c r="J2005" s="70" t="s">
        <v>69</v>
      </c>
      <c r="K2005" s="71" t="n">
        <v>5310</v>
      </c>
      <c r="L2005" s="72" t="n">
        <v>2012003148</v>
      </c>
      <c r="M2005" s="73" t="n">
        <v>43465</v>
      </c>
      <c r="N2005" s="74" t="n">
        <v>46.3496666666667</v>
      </c>
      <c r="O2005" s="75" t="n">
        <v>0.2</v>
      </c>
      <c r="P2005" s="76" t="n">
        <v>0.0166666666666667</v>
      </c>
      <c r="Q2005" s="77" t="n">
        <v>1.09833333333333</v>
      </c>
      <c r="R2005" s="78" t="n">
        <v>47.448</v>
      </c>
      <c r="S2005" s="39" t="n">
        <v>18.452</v>
      </c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MG2005" s="0"/>
      <c r="AMH2005" s="0"/>
      <c r="AMI2005" s="0"/>
      <c r="AMJ2005" s="0"/>
    </row>
    <row r="2006" s="4" customFormat="true" ht="37.5" hidden="false" customHeight="true" outlineLevel="0" collapsed="false">
      <c r="A2006" s="23" t="s">
        <v>401</v>
      </c>
      <c r="B2006" s="23" t="n">
        <v>6406</v>
      </c>
      <c r="C2006" s="25" t="n">
        <f aca="false">VLOOKUP(B2006,[1]Planilha8!$X$4:$Y$6629,2,0)</f>
        <v>2039515</v>
      </c>
      <c r="D2006" s="26" t="s">
        <v>493</v>
      </c>
      <c r="E2006" s="26" t="str">
        <f aca="false">VLOOKUP(B2006,[1]Planilha8!$X$4:$Z$6629,3,0)</f>
        <v>AMBULATÓRIO</v>
      </c>
      <c r="F2006" s="26" t="str">
        <f aca="false">VLOOKUP(B2006,[1]Planilha8!$X$4:$AD$6629,7,0)</f>
        <v>BOM</v>
      </c>
      <c r="G2006" s="27" t="n">
        <v>41278</v>
      </c>
      <c r="H2006" s="28" t="n">
        <v>65.9</v>
      </c>
      <c r="I2006" s="29" t="s">
        <v>23</v>
      </c>
      <c r="J2006" s="70" t="s">
        <v>69</v>
      </c>
      <c r="K2006" s="71" t="n">
        <v>5310</v>
      </c>
      <c r="L2006" s="72" t="n">
        <v>2012003148</v>
      </c>
      <c r="M2006" s="73" t="n">
        <v>43465</v>
      </c>
      <c r="N2006" s="74" t="n">
        <v>46.3496666666667</v>
      </c>
      <c r="O2006" s="75" t="n">
        <v>0.2</v>
      </c>
      <c r="P2006" s="76" t="n">
        <v>0.0166666666666667</v>
      </c>
      <c r="Q2006" s="77" t="n">
        <v>1.09833333333333</v>
      </c>
      <c r="R2006" s="78" t="n">
        <v>47.448</v>
      </c>
      <c r="S2006" s="39" t="n">
        <v>18.452</v>
      </c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MG2006" s="0"/>
      <c r="AMH2006" s="0"/>
      <c r="AMI2006" s="0"/>
      <c r="AMJ2006" s="0"/>
    </row>
    <row r="2007" s="4" customFormat="true" ht="37.5" hidden="false" customHeight="true" outlineLevel="0" collapsed="false">
      <c r="A2007" s="23" t="s">
        <v>401</v>
      </c>
      <c r="B2007" s="23" t="n">
        <v>6407</v>
      </c>
      <c r="C2007" s="25" t="n">
        <f aca="false">VLOOKUP(B2007,[1]Planilha8!$X$4:$Y$6629,2,0)</f>
        <v>2039516</v>
      </c>
      <c r="D2007" s="26" t="s">
        <v>493</v>
      </c>
      <c r="E2007" s="26" t="str">
        <f aca="false">VLOOKUP(B2007,[1]Planilha8!$X$4:$Z$6629,3,0)</f>
        <v>ALMOXARIFADO</v>
      </c>
      <c r="F2007" s="26" t="str">
        <f aca="false">VLOOKUP(B2007,[1]Planilha8!$X$4:$AD$6629,7,0)</f>
        <v>BOM</v>
      </c>
      <c r="G2007" s="27" t="n">
        <v>41278</v>
      </c>
      <c r="H2007" s="28" t="n">
        <v>65.9</v>
      </c>
      <c r="I2007" s="29" t="s">
        <v>23</v>
      </c>
      <c r="J2007" s="70" t="s">
        <v>69</v>
      </c>
      <c r="K2007" s="71" t="n">
        <v>5310</v>
      </c>
      <c r="L2007" s="72" t="n">
        <v>2012003148</v>
      </c>
      <c r="M2007" s="73" t="n">
        <v>43465</v>
      </c>
      <c r="N2007" s="74" t="n">
        <v>46.3496666666667</v>
      </c>
      <c r="O2007" s="75" t="n">
        <v>0.2</v>
      </c>
      <c r="P2007" s="76" t="n">
        <v>0.0166666666666667</v>
      </c>
      <c r="Q2007" s="77" t="n">
        <v>1.09833333333333</v>
      </c>
      <c r="R2007" s="78" t="n">
        <v>47.448</v>
      </c>
      <c r="S2007" s="39" t="n">
        <v>18.452</v>
      </c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MG2007" s="0"/>
      <c r="AMH2007" s="0"/>
      <c r="AMI2007" s="0"/>
      <c r="AMJ2007" s="0"/>
    </row>
    <row r="2008" s="4" customFormat="true" ht="37.5" hidden="false" customHeight="true" outlineLevel="0" collapsed="false">
      <c r="A2008" s="23" t="s">
        <v>401</v>
      </c>
      <c r="B2008" s="23" t="n">
        <v>6503</v>
      </c>
      <c r="C2008" s="25" t="n">
        <f aca="false">VLOOKUP(B2008,[1]Planilha8!$X$4:$Y$6629,2,0)</f>
        <v>2039518</v>
      </c>
      <c r="D2008" s="26" t="s">
        <v>494</v>
      </c>
      <c r="E2008" s="26" t="str">
        <f aca="false">VLOOKUP(B2008,[1]Planilha8!$X$4:$Z$6629,3,0)</f>
        <v>CENTRO CIRÚRGICO</v>
      </c>
      <c r="F2008" s="26" t="str">
        <f aca="false">VLOOKUP(B2008,[1]Planilha8!$X$4:$AD$6629,7,0)</f>
        <v>BOM</v>
      </c>
      <c r="G2008" s="27" t="n">
        <v>41290</v>
      </c>
      <c r="H2008" s="28" t="n">
        <v>12234.56</v>
      </c>
      <c r="I2008" s="29" t="s">
        <v>23</v>
      </c>
      <c r="J2008" s="70" t="s">
        <v>482</v>
      </c>
      <c r="K2008" s="71" t="n">
        <v>2265</v>
      </c>
      <c r="L2008" s="72" t="n">
        <v>2012002382</v>
      </c>
      <c r="M2008" s="73" t="n">
        <v>43465</v>
      </c>
      <c r="N2008" s="74" t="n">
        <v>12099.0125777778</v>
      </c>
      <c r="O2008" s="75" t="n">
        <v>1</v>
      </c>
      <c r="P2008" s="76" t="n">
        <v>0.0833333333333333</v>
      </c>
      <c r="Q2008" s="77" t="n">
        <v>0</v>
      </c>
      <c r="R2008" s="78" t="n">
        <v>12099.0125777778</v>
      </c>
      <c r="S2008" s="39" t="n">
        <v>135.54742222222</v>
      </c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MG2008" s="0"/>
      <c r="AMH2008" s="0"/>
      <c r="AMI2008" s="0"/>
      <c r="AMJ2008" s="0"/>
    </row>
    <row r="2009" s="4" customFormat="true" ht="37.5" hidden="false" customHeight="true" outlineLevel="0" collapsed="false">
      <c r="A2009" s="23" t="s">
        <v>401</v>
      </c>
      <c r="B2009" s="23" t="n">
        <v>6490</v>
      </c>
      <c r="C2009" s="25" t="n">
        <f aca="false">VLOOKUP(B2009,[1]Planilha8!$X$4:$Y$6629,2,0)</f>
        <v>2039519</v>
      </c>
      <c r="D2009" s="26" t="s">
        <v>495</v>
      </c>
      <c r="E2009" s="26" t="str">
        <f aca="false">VLOOKUP(B2009,[1]Planilha8!$X$4:$Z$6629,3,0)</f>
        <v>CENTRAL DE MATERIAL E ESTERILIZAÇÃO</v>
      </c>
      <c r="F2009" s="26" t="str">
        <f aca="false">VLOOKUP(B2009,[1]Planilha8!$X$4:$AD$6629,7,0)</f>
        <v>BOM</v>
      </c>
      <c r="G2009" s="27" t="n">
        <v>41291</v>
      </c>
      <c r="H2009" s="28" t="n">
        <v>20300</v>
      </c>
      <c r="I2009" s="29" t="s">
        <v>23</v>
      </c>
      <c r="J2009" s="70" t="s">
        <v>496</v>
      </c>
      <c r="K2009" s="71" t="n">
        <v>3146</v>
      </c>
      <c r="L2009" s="72" t="n">
        <v>2012002382</v>
      </c>
      <c r="M2009" s="73" t="n">
        <v>43465</v>
      </c>
      <c r="N2009" s="74" t="n">
        <v>20071.4804131054</v>
      </c>
      <c r="O2009" s="75" t="n">
        <v>1</v>
      </c>
      <c r="P2009" s="76" t="n">
        <v>0.0833333333333333</v>
      </c>
      <c r="Q2009" s="77" t="n">
        <v>0</v>
      </c>
      <c r="R2009" s="78" t="n">
        <v>20071.4804131054</v>
      </c>
      <c r="S2009" s="39" t="n">
        <v>228.519586894592</v>
      </c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MG2009" s="0"/>
      <c r="AMH2009" s="0"/>
      <c r="AMI2009" s="0"/>
      <c r="AMJ2009" s="0"/>
    </row>
    <row r="2010" s="4" customFormat="true" ht="37.5" hidden="false" customHeight="true" outlineLevel="0" collapsed="false">
      <c r="A2010" s="23" t="s">
        <v>401</v>
      </c>
      <c r="B2010" s="23" t="n">
        <v>7614</v>
      </c>
      <c r="C2010" s="25" t="n">
        <f aca="false">VLOOKUP(B2010,[1]Planilha8!$X$4:$Y$6629,2,0)</f>
        <v>2039520</v>
      </c>
      <c r="D2010" s="26" t="s">
        <v>497</v>
      </c>
      <c r="E2010" s="26" t="str">
        <f aca="false">VLOOKUP(B2010,[1]Planilha8!$X$4:$Z$6629,3,0)</f>
        <v>APOIO AO DIAGNÓSTICO</v>
      </c>
      <c r="F2010" s="26" t="str">
        <f aca="false">VLOOKUP(B2010,[1]Planilha8!$X$4:$AD$6629,7,0)</f>
        <v>BOM</v>
      </c>
      <c r="G2010" s="27" t="n">
        <v>41304</v>
      </c>
      <c r="H2010" s="28" t="n">
        <v>499.8525</v>
      </c>
      <c r="I2010" s="29" t="s">
        <v>23</v>
      </c>
      <c r="J2010" s="70" t="s">
        <v>454</v>
      </c>
      <c r="K2010" s="71" t="n">
        <v>145012</v>
      </c>
      <c r="L2010" s="72" t="n">
        <v>2012004038</v>
      </c>
      <c r="M2010" s="73" t="n">
        <v>43465</v>
      </c>
      <c r="N2010" s="74" t="n">
        <v>388.932595699786</v>
      </c>
      <c r="O2010" s="75" t="n">
        <v>0.5</v>
      </c>
      <c r="P2010" s="76" t="n">
        <v>0.0416666666666667</v>
      </c>
      <c r="Q2010" s="77" t="n">
        <v>20.8271875</v>
      </c>
      <c r="R2010" s="78" t="n">
        <v>409.759783199786</v>
      </c>
      <c r="S2010" s="39" t="n">
        <v>90.092716800214</v>
      </c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MG2010" s="0"/>
      <c r="AMH2010" s="0"/>
      <c r="AMI2010" s="0"/>
      <c r="AMJ2010" s="0"/>
    </row>
    <row r="2011" s="4" customFormat="true" ht="37.5" hidden="false" customHeight="true" outlineLevel="0" collapsed="false">
      <c r="A2011" s="23" t="s">
        <v>401</v>
      </c>
      <c r="B2011" s="23" t="n">
        <v>7615</v>
      </c>
      <c r="C2011" s="25" t="n">
        <f aca="false">VLOOKUP(B2011,[1]Planilha8!$X$4:$Y$6629,2,0)</f>
        <v>2039521</v>
      </c>
      <c r="D2011" s="26" t="s">
        <v>497</v>
      </c>
      <c r="E2011" s="26" t="str">
        <f aca="false">VLOOKUP(B2011,[1]Planilha8!$X$4:$Z$6629,3,0)</f>
        <v>CLINICA CIRURGICA</v>
      </c>
      <c r="F2011" s="26" t="str">
        <f aca="false">VLOOKUP(B2011,[1]Planilha8!$X$4:$AD$6629,7,0)</f>
        <v>BOM</v>
      </c>
      <c r="G2011" s="27" t="n">
        <v>41304</v>
      </c>
      <c r="H2011" s="28" t="n">
        <v>499.8525</v>
      </c>
      <c r="I2011" s="29" t="s">
        <v>23</v>
      </c>
      <c r="J2011" s="70" t="s">
        <v>454</v>
      </c>
      <c r="K2011" s="71" t="n">
        <v>145012</v>
      </c>
      <c r="L2011" s="72" t="n">
        <v>2012004038</v>
      </c>
      <c r="M2011" s="73" t="n">
        <v>43465</v>
      </c>
      <c r="N2011" s="74" t="n">
        <v>388.932595699786</v>
      </c>
      <c r="O2011" s="75" t="n">
        <v>0.5</v>
      </c>
      <c r="P2011" s="76" t="n">
        <v>0.0416666666666667</v>
      </c>
      <c r="Q2011" s="77" t="n">
        <v>20.8271875</v>
      </c>
      <c r="R2011" s="78" t="n">
        <v>409.759783199786</v>
      </c>
      <c r="S2011" s="39" t="n">
        <v>90.092716800214</v>
      </c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MG2011" s="0"/>
      <c r="AMH2011" s="0"/>
      <c r="AMI2011" s="0"/>
      <c r="AMJ2011" s="0"/>
    </row>
    <row r="2012" s="4" customFormat="true" ht="37.5" hidden="false" customHeight="true" outlineLevel="0" collapsed="false">
      <c r="A2012" s="23" t="s">
        <v>401</v>
      </c>
      <c r="B2012" s="23" t="n">
        <v>7616</v>
      </c>
      <c r="C2012" s="25" t="n">
        <f aca="false">VLOOKUP(B2012,[1]Planilha8!$X$4:$Y$6629,2,0)</f>
        <v>2039522</v>
      </c>
      <c r="D2012" s="26" t="s">
        <v>497</v>
      </c>
      <c r="E2012" s="26" t="str">
        <f aca="false">VLOOKUP(B2012,[1]Planilha8!$X$4:$Z$6629,3,0)</f>
        <v>SETOR DE FISIOTERAPIA</v>
      </c>
      <c r="F2012" s="26" t="str">
        <f aca="false">VLOOKUP(B2012,[1]Planilha8!$X$4:$AD$6629,7,0)</f>
        <v>BOM</v>
      </c>
      <c r="G2012" s="27" t="n">
        <v>41304</v>
      </c>
      <c r="H2012" s="28" t="n">
        <v>499.8525</v>
      </c>
      <c r="I2012" s="29" t="s">
        <v>23</v>
      </c>
      <c r="J2012" s="70" t="s">
        <v>454</v>
      </c>
      <c r="K2012" s="71" t="n">
        <v>145012</v>
      </c>
      <c r="L2012" s="72" t="n">
        <v>2012004038</v>
      </c>
      <c r="M2012" s="73" t="n">
        <v>43465</v>
      </c>
      <c r="N2012" s="74" t="n">
        <v>388.932595699786</v>
      </c>
      <c r="O2012" s="75" t="n">
        <v>0.5</v>
      </c>
      <c r="P2012" s="76" t="n">
        <v>0.0416666666666667</v>
      </c>
      <c r="Q2012" s="77" t="n">
        <v>20.8271875</v>
      </c>
      <c r="R2012" s="78" t="n">
        <v>409.759783199786</v>
      </c>
      <c r="S2012" s="39" t="n">
        <v>90.092716800214</v>
      </c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MG2012" s="0"/>
      <c r="AMH2012" s="0"/>
      <c r="AMI2012" s="0"/>
      <c r="AMJ2012" s="0"/>
    </row>
    <row r="2013" s="4" customFormat="true" ht="37.5" hidden="false" customHeight="true" outlineLevel="0" collapsed="false">
      <c r="A2013" s="23" t="s">
        <v>401</v>
      </c>
      <c r="B2013" s="23" t="n">
        <v>7617</v>
      </c>
      <c r="C2013" s="25" t="n">
        <f aca="false">VLOOKUP(B2013,[1]Planilha8!$X$4:$Y$6629,2,0)</f>
        <v>2039523</v>
      </c>
      <c r="D2013" s="26" t="s">
        <v>497</v>
      </c>
      <c r="E2013" s="26" t="str">
        <f aca="false">VLOOKUP(B2013,[1]Planilha8!$X$4:$Z$6629,3,0)</f>
        <v>ALMOXARIFADO – HGG</v>
      </c>
      <c r="F2013" s="26" t="str">
        <f aca="false">VLOOKUP(B2013,[1]Planilha8!$X$4:$AD$6629,7,0)</f>
        <v>BOM</v>
      </c>
      <c r="G2013" s="27" t="n">
        <v>41304</v>
      </c>
      <c r="H2013" s="28" t="n">
        <v>499.8525</v>
      </c>
      <c r="I2013" s="29" t="s">
        <v>23</v>
      </c>
      <c r="J2013" s="70" t="s">
        <v>454</v>
      </c>
      <c r="K2013" s="71" t="n">
        <v>145012</v>
      </c>
      <c r="L2013" s="72" t="n">
        <v>2012004038</v>
      </c>
      <c r="M2013" s="73" t="n">
        <v>43465</v>
      </c>
      <c r="N2013" s="74" t="n">
        <v>388.932595699786</v>
      </c>
      <c r="O2013" s="75" t="n">
        <v>0.5</v>
      </c>
      <c r="P2013" s="76" t="n">
        <v>0.0416666666666667</v>
      </c>
      <c r="Q2013" s="77" t="n">
        <v>20.8271875</v>
      </c>
      <c r="R2013" s="78" t="n">
        <v>409.759783199786</v>
      </c>
      <c r="S2013" s="39" t="n">
        <v>90.092716800214</v>
      </c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MG2013" s="0"/>
      <c r="AMH2013" s="0"/>
      <c r="AMI2013" s="0"/>
      <c r="AMJ2013" s="0"/>
    </row>
    <row r="2014" s="4" customFormat="true" ht="37.5" hidden="false" customHeight="true" outlineLevel="0" collapsed="false">
      <c r="A2014" s="23" t="s">
        <v>401</v>
      </c>
      <c r="B2014" s="23" t="n">
        <v>7618</v>
      </c>
      <c r="C2014" s="25" t="n">
        <f aca="false">VLOOKUP(B2014,[1]Planilha8!$X$4:$Y$6629,2,0)</f>
        <v>2039524</v>
      </c>
      <c r="D2014" s="26" t="s">
        <v>498</v>
      </c>
      <c r="E2014" s="26" t="str">
        <f aca="false">VLOOKUP(B2014,[1]Planilha8!$X$4:$Z$6629,3,0)</f>
        <v>ALMOXARIFADO- HGG</v>
      </c>
      <c r="F2014" s="26" t="str">
        <f aca="false">VLOOKUP(B2014,[1]Planilha8!$X$4:$AD$6629,7,0)</f>
        <v>BOM</v>
      </c>
      <c r="G2014" s="27" t="n">
        <v>41304</v>
      </c>
      <c r="H2014" s="28" t="n">
        <v>606.89</v>
      </c>
      <c r="I2014" s="29" t="s">
        <v>23</v>
      </c>
      <c r="J2014" s="70" t="s">
        <v>454</v>
      </c>
      <c r="K2014" s="71" t="n">
        <v>145012</v>
      </c>
      <c r="L2014" s="72" t="n">
        <v>2012004038</v>
      </c>
      <c r="M2014" s="73" t="n">
        <v>43465</v>
      </c>
      <c r="N2014" s="74" t="n">
        <v>472.217910292023</v>
      </c>
      <c r="O2014" s="75" t="n">
        <v>0.5</v>
      </c>
      <c r="P2014" s="76" t="n">
        <v>0.0416666666666667</v>
      </c>
      <c r="Q2014" s="77" t="n">
        <v>25.2870833333333</v>
      </c>
      <c r="R2014" s="78" t="n">
        <v>497.504993625356</v>
      </c>
      <c r="S2014" s="39" t="n">
        <v>109.385006374644</v>
      </c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MG2014" s="0"/>
      <c r="AMH2014" s="0"/>
      <c r="AMI2014" s="0"/>
      <c r="AMJ2014" s="0"/>
    </row>
    <row r="2015" s="4" customFormat="true" ht="37.5" hidden="false" customHeight="true" outlineLevel="0" collapsed="false">
      <c r="A2015" s="23" t="s">
        <v>401</v>
      </c>
      <c r="B2015" s="23" t="n">
        <v>7619</v>
      </c>
      <c r="C2015" s="25" t="n">
        <f aca="false">VLOOKUP(B2015,[1]Planilha8!$X$4:$Y$6629,2,0)</f>
        <v>2039525</v>
      </c>
      <c r="D2015" s="26" t="s">
        <v>498</v>
      </c>
      <c r="E2015" s="26" t="str">
        <f aca="false">VLOOKUP(B2015,[1]Planilha8!$X$4:$Z$6629,3,0)</f>
        <v>PORTARIA “A”</v>
      </c>
      <c r="F2015" s="26" t="str">
        <f aca="false">VLOOKUP(B2015,[1]Planilha8!$X$4:$AD$6629,7,0)</f>
        <v>BOM</v>
      </c>
      <c r="G2015" s="27" t="n">
        <v>41304</v>
      </c>
      <c r="H2015" s="28" t="n">
        <v>606.89</v>
      </c>
      <c r="I2015" s="29" t="s">
        <v>23</v>
      </c>
      <c r="J2015" s="70" t="s">
        <v>454</v>
      </c>
      <c r="K2015" s="71" t="n">
        <v>145012</v>
      </c>
      <c r="L2015" s="72" t="n">
        <v>2012004038</v>
      </c>
      <c r="M2015" s="73" t="n">
        <v>43465</v>
      </c>
      <c r="N2015" s="74" t="n">
        <v>472.217910292023</v>
      </c>
      <c r="O2015" s="75" t="n">
        <v>0.5</v>
      </c>
      <c r="P2015" s="76" t="n">
        <v>0.0416666666666667</v>
      </c>
      <c r="Q2015" s="77" t="n">
        <v>25.2870833333333</v>
      </c>
      <c r="R2015" s="78" t="n">
        <v>497.504993625356</v>
      </c>
      <c r="S2015" s="39" t="n">
        <v>109.385006374644</v>
      </c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MG2015" s="0"/>
      <c r="AMH2015" s="0"/>
      <c r="AMI2015" s="0"/>
      <c r="AMJ2015" s="0"/>
    </row>
    <row r="2016" s="4" customFormat="true" ht="37.5" hidden="false" customHeight="true" outlineLevel="0" collapsed="false">
      <c r="A2016" s="23" t="s">
        <v>401</v>
      </c>
      <c r="B2016" s="23" t="n">
        <v>7620</v>
      </c>
      <c r="C2016" s="25" t="n">
        <f aca="false">VLOOKUP(B2016,[1]Planilha8!$X$4:$Y$6629,2,0)</f>
        <v>2039526</v>
      </c>
      <c r="D2016" s="26" t="s">
        <v>498</v>
      </c>
      <c r="E2016" s="26" t="str">
        <f aca="false">VLOOKUP(B2016,[1]Planilha8!$X$4:$Z$6629,3,0)</f>
        <v>ÁREA DAS CALDEIRAS - HGG</v>
      </c>
      <c r="F2016" s="26" t="str">
        <f aca="false">VLOOKUP(B2016,[1]Planilha8!$X$4:$AD$6629,7,0)</f>
        <v>BOM</v>
      </c>
      <c r="G2016" s="27" t="n">
        <v>41304</v>
      </c>
      <c r="H2016" s="28" t="n">
        <v>606.89</v>
      </c>
      <c r="I2016" s="29" t="s">
        <v>23</v>
      </c>
      <c r="J2016" s="70" t="s">
        <v>454</v>
      </c>
      <c r="K2016" s="71" t="n">
        <v>145012</v>
      </c>
      <c r="L2016" s="72" t="n">
        <v>2012004038</v>
      </c>
      <c r="M2016" s="73" t="n">
        <v>43465</v>
      </c>
      <c r="N2016" s="74" t="n">
        <v>472.217910292023</v>
      </c>
      <c r="O2016" s="75" t="n">
        <v>0.5</v>
      </c>
      <c r="P2016" s="76" t="n">
        <v>0.0416666666666667</v>
      </c>
      <c r="Q2016" s="77" t="n">
        <v>25.2870833333333</v>
      </c>
      <c r="R2016" s="78" t="n">
        <v>497.504993625356</v>
      </c>
      <c r="S2016" s="39" t="n">
        <v>109.385006374644</v>
      </c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MG2016" s="0"/>
      <c r="AMH2016" s="0"/>
      <c r="AMI2016" s="0"/>
      <c r="AMJ2016" s="0"/>
    </row>
    <row r="2017" s="4" customFormat="true" ht="37.5" hidden="false" customHeight="true" outlineLevel="0" collapsed="false">
      <c r="A2017" s="23" t="s">
        <v>401</v>
      </c>
      <c r="B2017" s="23" t="n">
        <v>7621</v>
      </c>
      <c r="C2017" s="25" t="n">
        <f aca="false">VLOOKUP(B2017,[1]Planilha8!$X$4:$Y$6629,2,0)</f>
        <v>2039527</v>
      </c>
      <c r="D2017" s="26" t="s">
        <v>499</v>
      </c>
      <c r="E2017" s="26" t="str">
        <f aca="false">VLOOKUP(B2017,[1]Planilha8!$X$4:$Z$6629,3,0)</f>
        <v>UNIDADE COLETORA DE SANGUE</v>
      </c>
      <c r="F2017" s="26" t="str">
        <f aca="false">VLOOKUP(B2017,[1]Planilha8!$X$4:$AD$6629,7,0)</f>
        <v>BOM</v>
      </c>
      <c r="G2017" s="27" t="n">
        <v>41304</v>
      </c>
      <c r="H2017" s="28" t="n">
        <v>537.32</v>
      </c>
      <c r="I2017" s="29" t="s">
        <v>23</v>
      </c>
      <c r="J2017" s="70" t="s">
        <v>454</v>
      </c>
      <c r="K2017" s="71" t="n">
        <v>145012</v>
      </c>
      <c r="L2017" s="72" t="n">
        <v>2012004038</v>
      </c>
      <c r="M2017" s="73" t="n">
        <v>43465</v>
      </c>
      <c r="N2017" s="74" t="n">
        <v>334.353493304843</v>
      </c>
      <c r="O2017" s="75" t="n">
        <v>0.33</v>
      </c>
      <c r="P2017" s="76" t="n">
        <v>0.0275</v>
      </c>
      <c r="Q2017" s="77" t="n">
        <v>14.7763</v>
      </c>
      <c r="R2017" s="78" t="n">
        <v>349.129793304843</v>
      </c>
      <c r="S2017" s="39" t="n">
        <v>188.190206695157</v>
      </c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MG2017" s="0"/>
      <c r="AMH2017" s="0"/>
      <c r="AMI2017" s="0"/>
      <c r="AMJ2017" s="0"/>
    </row>
    <row r="2018" s="4" customFormat="true" ht="37.5" hidden="false" customHeight="true" outlineLevel="0" collapsed="false">
      <c r="A2018" s="23" t="s">
        <v>401</v>
      </c>
      <c r="B2018" s="23" t="n">
        <v>7622</v>
      </c>
      <c r="C2018" s="25" t="n">
        <f aca="false">VLOOKUP(B2018,[1]Planilha8!$X$4:$Y$6629,2,0)</f>
        <v>2039528</v>
      </c>
      <c r="D2018" s="26" t="s">
        <v>499</v>
      </c>
      <c r="E2018" s="26" t="str">
        <f aca="false">VLOOKUP(B2018,[1]Planilha8!$X$4:$Z$6629,3,0)</f>
        <v>GUARITA PORTARIA “A”</v>
      </c>
      <c r="F2018" s="26" t="str">
        <f aca="false">VLOOKUP(B2018,[1]Planilha8!$X$4:$AD$6629,7,0)</f>
        <v>BOM</v>
      </c>
      <c r="G2018" s="27" t="n">
        <v>41304</v>
      </c>
      <c r="H2018" s="28" t="n">
        <v>537.32</v>
      </c>
      <c r="I2018" s="29" t="s">
        <v>23</v>
      </c>
      <c r="J2018" s="70" t="s">
        <v>454</v>
      </c>
      <c r="K2018" s="71" t="n">
        <v>145012</v>
      </c>
      <c r="L2018" s="72" t="n">
        <v>2012004038</v>
      </c>
      <c r="M2018" s="73" t="n">
        <v>43465</v>
      </c>
      <c r="N2018" s="74" t="n">
        <v>334.353493304843</v>
      </c>
      <c r="O2018" s="75" t="n">
        <v>0.33</v>
      </c>
      <c r="P2018" s="76" t="n">
        <v>0.0275</v>
      </c>
      <c r="Q2018" s="77" t="n">
        <v>14.7763</v>
      </c>
      <c r="R2018" s="78" t="n">
        <v>349.129793304843</v>
      </c>
      <c r="S2018" s="39" t="n">
        <v>188.190206695157</v>
      </c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MG2018" s="0"/>
      <c r="AMH2018" s="0"/>
      <c r="AMI2018" s="0"/>
      <c r="AMJ2018" s="0"/>
    </row>
    <row r="2019" s="4" customFormat="true" ht="37.5" hidden="false" customHeight="true" outlineLevel="0" collapsed="false">
      <c r="A2019" s="23" t="s">
        <v>401</v>
      </c>
      <c r="B2019" s="23" t="n">
        <v>7623</v>
      </c>
      <c r="C2019" s="25" t="n">
        <f aca="false">VLOOKUP(B2019,[1]Planilha8!$X$4:$Y$6629,2,0)</f>
        <v>2039529</v>
      </c>
      <c r="D2019" s="26" t="s">
        <v>499</v>
      </c>
      <c r="E2019" s="26" t="str">
        <f aca="false">VLOOKUP(B2019,[1]Planilha8!$X$4:$Z$6629,3,0)</f>
        <v>ENGENHARIA CLÍNICA</v>
      </c>
      <c r="F2019" s="26" t="str">
        <f aca="false">VLOOKUP(B2019,[1]Planilha8!$X$4:$AD$6629,7,0)</f>
        <v>BOM</v>
      </c>
      <c r="G2019" s="27" t="n">
        <v>41304</v>
      </c>
      <c r="H2019" s="28" t="n">
        <v>537.32</v>
      </c>
      <c r="I2019" s="29" t="s">
        <v>23</v>
      </c>
      <c r="J2019" s="70" t="s">
        <v>454</v>
      </c>
      <c r="K2019" s="71" t="n">
        <v>145012</v>
      </c>
      <c r="L2019" s="72" t="n">
        <v>2012004038</v>
      </c>
      <c r="M2019" s="73" t="n">
        <v>43465</v>
      </c>
      <c r="N2019" s="74" t="n">
        <v>334.353493304843</v>
      </c>
      <c r="O2019" s="75" t="n">
        <v>0.33</v>
      </c>
      <c r="P2019" s="76" t="n">
        <v>0.0275</v>
      </c>
      <c r="Q2019" s="77" t="n">
        <v>14.7763</v>
      </c>
      <c r="R2019" s="78" t="n">
        <v>349.129793304843</v>
      </c>
      <c r="S2019" s="39" t="n">
        <v>188.190206695157</v>
      </c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MG2019" s="0"/>
      <c r="AMH2019" s="0"/>
      <c r="AMI2019" s="0"/>
      <c r="AMJ2019" s="0"/>
    </row>
    <row r="2020" s="4" customFormat="true" ht="37.5" hidden="false" customHeight="true" outlineLevel="0" collapsed="false">
      <c r="A2020" s="23" t="s">
        <v>401</v>
      </c>
      <c r="B2020" s="23" t="n">
        <v>7624</v>
      </c>
      <c r="C2020" s="25" t="n">
        <f aca="false">VLOOKUP(B2020,[1]Planilha8!$X$4:$Y$6629,2,0)</f>
        <v>2039530</v>
      </c>
      <c r="D2020" s="26" t="s">
        <v>500</v>
      </c>
      <c r="E2020" s="26" t="str">
        <f aca="false">VLOOKUP(B2020,[1]Planilha8!$X$4:$Z$6629,3,0)</f>
        <v>ALMOXARIFADO</v>
      </c>
      <c r="F2020" s="26" t="str">
        <f aca="false">VLOOKUP(B2020,[1]Planilha8!$X$4:$AD$6629,7,0)</f>
        <v>BOM</v>
      </c>
      <c r="G2020" s="27" t="n">
        <v>41304</v>
      </c>
      <c r="H2020" s="28" t="n">
        <v>1592.78</v>
      </c>
      <c r="I2020" s="29" t="s">
        <v>23</v>
      </c>
      <c r="J2020" s="70" t="s">
        <v>454</v>
      </c>
      <c r="K2020" s="71" t="n">
        <v>145012</v>
      </c>
      <c r="L2020" s="72" t="n">
        <v>2012004038</v>
      </c>
      <c r="M2020" s="73" t="n">
        <v>43465</v>
      </c>
      <c r="N2020" s="74" t="n">
        <v>1239.3337230057</v>
      </c>
      <c r="O2020" s="75" t="n">
        <v>0.5</v>
      </c>
      <c r="P2020" s="76" t="n">
        <v>0.0416666666666667</v>
      </c>
      <c r="Q2020" s="77" t="n">
        <v>66.3658333333333</v>
      </c>
      <c r="R2020" s="78" t="n">
        <v>1305.69955633903</v>
      </c>
      <c r="S2020" s="39" t="n">
        <v>287.080443660969</v>
      </c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MG2020" s="0"/>
      <c r="AMH2020" s="0"/>
      <c r="AMI2020" s="0"/>
      <c r="AMJ2020" s="0"/>
    </row>
    <row r="2021" s="4" customFormat="true" ht="37.5" hidden="false" customHeight="true" outlineLevel="0" collapsed="false">
      <c r="A2021" s="23" t="s">
        <v>401</v>
      </c>
      <c r="B2021" s="23" t="n">
        <v>7730</v>
      </c>
      <c r="C2021" s="25" t="n">
        <f aca="false">VLOOKUP(B2021,[1]Planilha8!$X$4:$Y$6629,2,0)</f>
        <v>2039534</v>
      </c>
      <c r="D2021" s="26" t="s">
        <v>501</v>
      </c>
      <c r="E2021" s="26" t="str">
        <f aca="false">VLOOKUP(B2021,[1]Planilha8!$X$4:$Z$6629,3,0)</f>
        <v>ESCRITÓRIO DE QUALIDADE</v>
      </c>
      <c r="F2021" s="26" t="str">
        <f aca="false">VLOOKUP(B2021,[1]Planilha8!$X$4:$AD$6629,7,0)</f>
        <v>BOM</v>
      </c>
      <c r="G2021" s="27" t="n">
        <v>41308</v>
      </c>
      <c r="H2021" s="28" t="n">
        <v>1314</v>
      </c>
      <c r="I2021" s="29" t="s">
        <v>23</v>
      </c>
      <c r="J2021" s="70" t="s">
        <v>502</v>
      </c>
      <c r="K2021" s="71" t="s">
        <v>503</v>
      </c>
      <c r="L2021" s="72" t="n">
        <v>2012002749</v>
      </c>
      <c r="M2021" s="73" t="n">
        <v>43465</v>
      </c>
      <c r="N2021" s="74" t="n">
        <v>575.249358974359</v>
      </c>
      <c r="O2021" s="75" t="n">
        <v>0.13</v>
      </c>
      <c r="P2021" s="76" t="n">
        <v>0.0108333333333333</v>
      </c>
      <c r="Q2021" s="77" t="n">
        <v>14.235</v>
      </c>
      <c r="R2021" s="78" t="n">
        <v>589.484358974359</v>
      </c>
      <c r="S2021" s="39" t="n">
        <v>724.515641025641</v>
      </c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MG2021" s="0"/>
      <c r="AMH2021" s="0"/>
      <c r="AMI2021" s="0"/>
      <c r="AMJ2021" s="0"/>
    </row>
    <row r="2022" s="4" customFormat="true" ht="37.5" hidden="false" customHeight="true" outlineLevel="0" collapsed="false">
      <c r="A2022" s="23" t="s">
        <v>401</v>
      </c>
      <c r="B2022" s="23" t="n">
        <v>7731</v>
      </c>
      <c r="C2022" s="25" t="n">
        <f aca="false">VLOOKUP(B2022,[1]Planilha8!$X$4:$Y$6629,2,0)</f>
        <v>2039535</v>
      </c>
      <c r="D2022" s="26" t="s">
        <v>501</v>
      </c>
      <c r="E2022" s="26" t="str">
        <f aca="false">VLOOKUP(B2022,[1]Planilha8!$X$4:$Z$6629,3,0)</f>
        <v>ESCRITÓRIO DE QUALIDADE</v>
      </c>
      <c r="F2022" s="26" t="str">
        <f aca="false">VLOOKUP(B2022,[1]Planilha8!$X$4:$AD$6629,7,0)</f>
        <v>BOM</v>
      </c>
      <c r="G2022" s="27" t="n">
        <v>41308</v>
      </c>
      <c r="H2022" s="28" t="n">
        <v>1314</v>
      </c>
      <c r="I2022" s="29" t="s">
        <v>23</v>
      </c>
      <c r="J2022" s="70" t="s">
        <v>502</v>
      </c>
      <c r="K2022" s="71" t="s">
        <v>503</v>
      </c>
      <c r="L2022" s="72" t="n">
        <v>2012002749</v>
      </c>
      <c r="M2022" s="73" t="n">
        <v>43465</v>
      </c>
      <c r="N2022" s="74" t="n">
        <v>575.249358974359</v>
      </c>
      <c r="O2022" s="75" t="n">
        <v>0.13</v>
      </c>
      <c r="P2022" s="76" t="n">
        <v>0.0108333333333333</v>
      </c>
      <c r="Q2022" s="77" t="n">
        <v>14.235</v>
      </c>
      <c r="R2022" s="78" t="n">
        <v>589.484358974359</v>
      </c>
      <c r="S2022" s="39" t="n">
        <v>724.515641025641</v>
      </c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MG2022" s="0"/>
      <c r="AMH2022" s="0"/>
      <c r="AMI2022" s="0"/>
      <c r="AMJ2022" s="0"/>
    </row>
    <row r="2023" s="4" customFormat="true" ht="37.5" hidden="false" customHeight="true" outlineLevel="0" collapsed="false">
      <c r="A2023" s="23" t="s">
        <v>401</v>
      </c>
      <c r="B2023" s="23" t="n">
        <v>7732</v>
      </c>
      <c r="C2023" s="25" t="n">
        <f aca="false">VLOOKUP(B2023,[1]Planilha8!$X$4:$Y$6629,2,0)</f>
        <v>2039536</v>
      </c>
      <c r="D2023" s="26" t="s">
        <v>501</v>
      </c>
      <c r="E2023" s="26" t="str">
        <f aca="false">VLOOKUP(B2023,[1]Planilha8!$X$4:$Z$6629,3,0)</f>
        <v>DIRETORIA DE ENFERMAGEM</v>
      </c>
      <c r="F2023" s="26" t="str">
        <f aca="false">VLOOKUP(B2023,[1]Planilha8!$X$4:$AD$6629,7,0)</f>
        <v>BOM</v>
      </c>
      <c r="G2023" s="27" t="n">
        <v>41308</v>
      </c>
      <c r="H2023" s="28" t="n">
        <v>1314</v>
      </c>
      <c r="I2023" s="29" t="s">
        <v>23</v>
      </c>
      <c r="J2023" s="70" t="s">
        <v>502</v>
      </c>
      <c r="K2023" s="71" t="s">
        <v>503</v>
      </c>
      <c r="L2023" s="72" t="n">
        <v>2012002749</v>
      </c>
      <c r="M2023" s="73" t="n">
        <v>43465</v>
      </c>
      <c r="N2023" s="74" t="n">
        <v>575.249358974359</v>
      </c>
      <c r="O2023" s="75" t="n">
        <v>0.13</v>
      </c>
      <c r="P2023" s="76" t="n">
        <v>0.0108333333333333</v>
      </c>
      <c r="Q2023" s="77" t="n">
        <v>14.235</v>
      </c>
      <c r="R2023" s="78" t="n">
        <v>589.484358974359</v>
      </c>
      <c r="S2023" s="39" t="n">
        <v>724.515641025641</v>
      </c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MG2023" s="0"/>
      <c r="AMH2023" s="0"/>
      <c r="AMI2023" s="0"/>
      <c r="AMJ2023" s="0"/>
    </row>
    <row r="2024" s="4" customFormat="true" ht="37.5" hidden="false" customHeight="true" outlineLevel="0" collapsed="false">
      <c r="A2024" s="23" t="s">
        <v>401</v>
      </c>
      <c r="B2024" s="23" t="n">
        <v>7733</v>
      </c>
      <c r="C2024" s="25" t="n">
        <f aca="false">VLOOKUP(B2024,[1]Planilha8!$X$4:$Y$6629,2,0)</f>
        <v>2039537</v>
      </c>
      <c r="D2024" s="26" t="s">
        <v>501</v>
      </c>
      <c r="E2024" s="26" t="str">
        <f aca="false">VLOOKUP(B2024,[1]Planilha8!$X$4:$Z$6629,3,0)</f>
        <v>PORTARIA A</v>
      </c>
      <c r="F2024" s="26" t="str">
        <f aca="false">VLOOKUP(B2024,[1]Planilha8!$X$4:$AD$6629,7,0)</f>
        <v>BOM</v>
      </c>
      <c r="G2024" s="27" t="n">
        <v>41308</v>
      </c>
      <c r="H2024" s="28" t="n">
        <v>1314</v>
      </c>
      <c r="I2024" s="29" t="s">
        <v>23</v>
      </c>
      <c r="J2024" s="70" t="s">
        <v>502</v>
      </c>
      <c r="K2024" s="71" t="s">
        <v>503</v>
      </c>
      <c r="L2024" s="72" t="n">
        <v>2012002749</v>
      </c>
      <c r="M2024" s="73" t="n">
        <v>43465</v>
      </c>
      <c r="N2024" s="74" t="n">
        <v>575.249358974359</v>
      </c>
      <c r="O2024" s="75" t="n">
        <v>0.13</v>
      </c>
      <c r="P2024" s="76" t="n">
        <v>0.0108333333333333</v>
      </c>
      <c r="Q2024" s="77" t="n">
        <v>14.235</v>
      </c>
      <c r="R2024" s="78" t="n">
        <v>589.484358974359</v>
      </c>
      <c r="S2024" s="39" t="n">
        <v>724.515641025641</v>
      </c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MG2024" s="0"/>
      <c r="AMH2024" s="0"/>
      <c r="AMI2024" s="0"/>
      <c r="AMJ2024" s="0"/>
    </row>
    <row r="2025" s="4" customFormat="true" ht="37.5" hidden="false" customHeight="true" outlineLevel="0" collapsed="false">
      <c r="A2025" s="23" t="s">
        <v>401</v>
      </c>
      <c r="B2025" s="23" t="n">
        <v>7734</v>
      </c>
      <c r="C2025" s="25" t="n">
        <f aca="false">VLOOKUP(B2025,[1]Planilha8!$X$4:$Y$6629,2,0)</f>
        <v>2039538</v>
      </c>
      <c r="D2025" s="26" t="s">
        <v>501</v>
      </c>
      <c r="E2025" s="26" t="str">
        <f aca="false">VLOOKUP(B2025,[1]Planilha8!$X$4:$Z$6629,3,0)</f>
        <v>ALMOXARIFADO</v>
      </c>
      <c r="F2025" s="26" t="str">
        <f aca="false">VLOOKUP(B2025,[1]Planilha8!$X$4:$AD$6629,7,0)</f>
        <v>BOM</v>
      </c>
      <c r="G2025" s="27" t="n">
        <v>41308</v>
      </c>
      <c r="H2025" s="28" t="n">
        <v>1314</v>
      </c>
      <c r="I2025" s="29" t="s">
        <v>23</v>
      </c>
      <c r="J2025" s="70" t="s">
        <v>502</v>
      </c>
      <c r="K2025" s="71" t="s">
        <v>503</v>
      </c>
      <c r="L2025" s="72" t="n">
        <v>2012002749</v>
      </c>
      <c r="M2025" s="73" t="n">
        <v>43465</v>
      </c>
      <c r="N2025" s="74" t="n">
        <v>575.249358974359</v>
      </c>
      <c r="O2025" s="75" t="n">
        <v>0.13</v>
      </c>
      <c r="P2025" s="76" t="n">
        <v>0.0108333333333333</v>
      </c>
      <c r="Q2025" s="77" t="n">
        <v>14.235</v>
      </c>
      <c r="R2025" s="78" t="n">
        <v>589.484358974359</v>
      </c>
      <c r="S2025" s="39" t="n">
        <v>724.515641025641</v>
      </c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MG2025" s="0"/>
      <c r="AMH2025" s="0"/>
      <c r="AMI2025" s="0"/>
      <c r="AMJ2025" s="0"/>
    </row>
    <row r="2026" s="4" customFormat="true" ht="37.5" hidden="false" customHeight="true" outlineLevel="0" collapsed="false">
      <c r="A2026" s="23" t="s">
        <v>401</v>
      </c>
      <c r="B2026" s="23" t="n">
        <v>7628</v>
      </c>
      <c r="C2026" s="25" t="n">
        <f aca="false">VLOOKUP(B2026,[1]Planilha8!$X$4:$Y$6629,2,0)</f>
        <v>2039539</v>
      </c>
      <c r="D2026" s="26" t="s">
        <v>504</v>
      </c>
      <c r="E2026" s="26" t="str">
        <f aca="false">VLOOKUP(B2026,[1]Planilha8!$X$4:$Z$6629,3,0)</f>
        <v>UNIDADE DE TERAPIA INTENSIVA</v>
      </c>
      <c r="F2026" s="26" t="str">
        <f aca="false">VLOOKUP(B2026,[1]Planilha8!$X$4:$AD$6629,7,0)</f>
        <v>BOM</v>
      </c>
      <c r="G2026" s="27" t="n">
        <v>41309</v>
      </c>
      <c r="H2026" s="28" t="n">
        <v>17500</v>
      </c>
      <c r="I2026" s="29" t="s">
        <v>23</v>
      </c>
      <c r="J2026" s="70" t="s">
        <v>505</v>
      </c>
      <c r="K2026" s="71" t="n">
        <v>4199</v>
      </c>
      <c r="L2026" s="72" t="n">
        <v>2013000026</v>
      </c>
      <c r="M2026" s="73" t="n">
        <v>43465</v>
      </c>
      <c r="N2026" s="74" t="n">
        <v>17239.3696581197</v>
      </c>
      <c r="O2026" s="75" t="n">
        <v>1</v>
      </c>
      <c r="P2026" s="76" t="n">
        <v>0.0833333333333333</v>
      </c>
      <c r="Q2026" s="77" t="n">
        <v>0</v>
      </c>
      <c r="R2026" s="78" t="n">
        <v>17239.3696581197</v>
      </c>
      <c r="S2026" s="39" t="n">
        <v>260.630341880336</v>
      </c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MG2026" s="0"/>
      <c r="AMH2026" s="0"/>
      <c r="AMI2026" s="0"/>
      <c r="AMJ2026" s="0"/>
    </row>
    <row r="2027" s="4" customFormat="true" ht="37.5" hidden="false" customHeight="true" outlineLevel="0" collapsed="false">
      <c r="A2027" s="23" t="s">
        <v>401</v>
      </c>
      <c r="B2027" s="23" t="n">
        <v>7635</v>
      </c>
      <c r="C2027" s="25" t="n">
        <f aca="false">VLOOKUP(B2027,[1]Planilha8!$X$4:$Y$6629,2,0)</f>
        <v>2039583</v>
      </c>
      <c r="D2027" s="26" t="s">
        <v>504</v>
      </c>
      <c r="E2027" s="26" t="str">
        <f aca="false">VLOOKUP(B2027,[1]Planilha8!$X$4:$Z$6629,3,0)</f>
        <v>CLÍNICA MÉDICA</v>
      </c>
      <c r="F2027" s="26" t="str">
        <f aca="false">VLOOKUP(B2027,[1]Planilha8!$X$4:$AD$6629,7,0)</f>
        <v>REGULAR</v>
      </c>
      <c r="G2027" s="27" t="n">
        <v>41309</v>
      </c>
      <c r="H2027" s="28" t="n">
        <v>17500</v>
      </c>
      <c r="I2027" s="29" t="s">
        <v>23</v>
      </c>
      <c r="J2027" s="70" t="s">
        <v>505</v>
      </c>
      <c r="K2027" s="71" t="n">
        <v>4199</v>
      </c>
      <c r="L2027" s="72" t="n">
        <v>2013000026</v>
      </c>
      <c r="M2027" s="73" t="n">
        <v>43465</v>
      </c>
      <c r="N2027" s="74" t="n">
        <v>17239.3696581197</v>
      </c>
      <c r="O2027" s="75" t="n">
        <v>1</v>
      </c>
      <c r="P2027" s="76" t="n">
        <v>0.0833333333333333</v>
      </c>
      <c r="Q2027" s="77" t="n">
        <v>0</v>
      </c>
      <c r="R2027" s="78" t="n">
        <v>17239.3696581197</v>
      </c>
      <c r="S2027" s="39" t="n">
        <v>260.630341880336</v>
      </c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MG2027" s="0"/>
      <c r="AMH2027" s="0"/>
      <c r="AMI2027" s="0"/>
      <c r="AMJ2027" s="0"/>
    </row>
    <row r="2028" s="4" customFormat="true" ht="37.5" hidden="false" customHeight="true" outlineLevel="0" collapsed="false">
      <c r="A2028" s="23" t="s">
        <v>401</v>
      </c>
      <c r="B2028" s="23" t="n">
        <v>7636</v>
      </c>
      <c r="C2028" s="25" t="n">
        <f aca="false">VLOOKUP(B2028,[1]Planilha8!$X$4:$Y$6629,2,0)</f>
        <v>2039584</v>
      </c>
      <c r="D2028" s="26" t="s">
        <v>504</v>
      </c>
      <c r="E2028" s="26" t="str">
        <f aca="false">VLOOKUP(B2028,[1]Planilha8!$X$4:$Z$6629,3,0)</f>
        <v>CLÍNICA MÉDICA</v>
      </c>
      <c r="F2028" s="26" t="str">
        <f aca="false">VLOOKUP(B2028,[1]Planilha8!$X$4:$AD$6629,7,0)</f>
        <v>REGULAR</v>
      </c>
      <c r="G2028" s="27" t="n">
        <v>41309</v>
      </c>
      <c r="H2028" s="28" t="n">
        <v>17500</v>
      </c>
      <c r="I2028" s="29" t="s">
        <v>23</v>
      </c>
      <c r="J2028" s="70" t="s">
        <v>505</v>
      </c>
      <c r="K2028" s="71" t="n">
        <v>4199</v>
      </c>
      <c r="L2028" s="72" t="n">
        <v>2013000026</v>
      </c>
      <c r="M2028" s="73" t="n">
        <v>43465</v>
      </c>
      <c r="N2028" s="74" t="n">
        <v>17239.3696581197</v>
      </c>
      <c r="O2028" s="75" t="n">
        <v>1</v>
      </c>
      <c r="P2028" s="76" t="n">
        <v>0.0833333333333333</v>
      </c>
      <c r="Q2028" s="77" t="n">
        <v>0</v>
      </c>
      <c r="R2028" s="78" t="n">
        <v>17239.3696581197</v>
      </c>
      <c r="S2028" s="39" t="n">
        <v>260.630341880336</v>
      </c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MG2028" s="0"/>
      <c r="AMH2028" s="0"/>
      <c r="AMI2028" s="0"/>
      <c r="AMJ2028" s="0"/>
    </row>
    <row r="2029" s="4" customFormat="true" ht="37.5" hidden="false" customHeight="true" outlineLevel="0" collapsed="false">
      <c r="A2029" s="23" t="s">
        <v>401</v>
      </c>
      <c r="B2029" s="23" t="n">
        <v>7709</v>
      </c>
      <c r="C2029" s="25" t="n">
        <f aca="false">VLOOKUP(B2029,[1]Planilha8!$X$4:$Y$6629,2,0)</f>
        <v>2039557</v>
      </c>
      <c r="D2029" s="26" t="s">
        <v>506</v>
      </c>
      <c r="E2029" s="26" t="str">
        <f aca="false">VLOOKUP(B2029,[1]Planilha8!$X$4:$Z$6629,3,0)</f>
        <v>APOIO AO DIAGNÓSTICO</v>
      </c>
      <c r="F2029" s="26" t="str">
        <f aca="false">VLOOKUP(B2029,[1]Planilha8!$X$4:$AD$6629,7,0)</f>
        <v>BOM</v>
      </c>
      <c r="G2029" s="27" t="n">
        <v>41309</v>
      </c>
      <c r="H2029" s="28" t="n">
        <v>830</v>
      </c>
      <c r="I2029" s="29" t="s">
        <v>23</v>
      </c>
      <c r="J2029" s="70" t="s">
        <v>69</v>
      </c>
      <c r="K2029" s="71" t="n">
        <v>5589</v>
      </c>
      <c r="L2029" s="72" t="n">
        <v>2012002644</v>
      </c>
      <c r="M2029" s="73" t="n">
        <v>43465</v>
      </c>
      <c r="N2029" s="74" t="n">
        <v>805.277350427372</v>
      </c>
      <c r="O2029" s="75" t="n">
        <v>1</v>
      </c>
      <c r="P2029" s="76" t="n">
        <v>0.0833333333333333</v>
      </c>
      <c r="Q2029" s="77" t="n">
        <v>0</v>
      </c>
      <c r="R2029" s="78" t="n">
        <v>805.277350427372</v>
      </c>
      <c r="S2029" s="39" t="n">
        <v>24.7226495726283</v>
      </c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MG2029" s="0"/>
      <c r="AMH2029" s="0"/>
      <c r="AMI2029" s="0"/>
      <c r="AMJ2029" s="0"/>
    </row>
    <row r="2030" s="4" customFormat="true" ht="37.5" hidden="false" customHeight="true" outlineLevel="0" collapsed="false">
      <c r="A2030" s="23" t="s">
        <v>401</v>
      </c>
      <c r="B2030" s="23" t="n">
        <v>7710</v>
      </c>
      <c r="C2030" s="25" t="n">
        <f aca="false">VLOOKUP(B2030,[1]Planilha8!$X$4:$Y$6629,2,0)</f>
        <v>2039558</v>
      </c>
      <c r="D2030" s="26" t="s">
        <v>506</v>
      </c>
      <c r="E2030" s="26" t="str">
        <f aca="false">VLOOKUP(B2030,[1]Planilha8!$X$4:$Z$6629,3,0)</f>
        <v>CLINICA CIRURGICA</v>
      </c>
      <c r="F2030" s="26" t="str">
        <f aca="false">VLOOKUP(B2030,[1]Planilha8!$X$4:$AD$6629,7,0)</f>
        <v>BOM</v>
      </c>
      <c r="G2030" s="27" t="n">
        <v>41309</v>
      </c>
      <c r="H2030" s="28" t="n">
        <v>830</v>
      </c>
      <c r="I2030" s="29" t="s">
        <v>23</v>
      </c>
      <c r="J2030" s="70" t="s">
        <v>69</v>
      </c>
      <c r="K2030" s="71" t="n">
        <v>5589</v>
      </c>
      <c r="L2030" s="72" t="n">
        <v>2012002644</v>
      </c>
      <c r="M2030" s="73" t="n">
        <v>43465</v>
      </c>
      <c r="N2030" s="74" t="n">
        <v>805.277350427372</v>
      </c>
      <c r="O2030" s="75" t="n">
        <v>1</v>
      </c>
      <c r="P2030" s="76" t="n">
        <v>0.0833333333333333</v>
      </c>
      <c r="Q2030" s="77" t="n">
        <v>0</v>
      </c>
      <c r="R2030" s="78" t="n">
        <v>805.277350427372</v>
      </c>
      <c r="S2030" s="39" t="n">
        <v>24.7226495726283</v>
      </c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MG2030" s="0"/>
      <c r="AMH2030" s="0"/>
      <c r="AMI2030" s="0"/>
      <c r="AMJ2030" s="0"/>
    </row>
    <row r="2031" s="4" customFormat="true" ht="37.5" hidden="false" customHeight="true" outlineLevel="0" collapsed="false">
      <c r="A2031" s="23" t="s">
        <v>401</v>
      </c>
      <c r="B2031" s="23" t="n">
        <v>7711</v>
      </c>
      <c r="C2031" s="25" t="n">
        <f aca="false">VLOOKUP(B2031,[1]Planilha8!$X$4:$Y$6629,2,0)</f>
        <v>2039559</v>
      </c>
      <c r="D2031" s="26" t="s">
        <v>506</v>
      </c>
      <c r="E2031" s="26" t="str">
        <f aca="false">VLOOKUP(B2031,[1]Planilha8!$X$4:$Z$6629,3,0)</f>
        <v>UNIDADE DE TERAPIA INTENSIVA</v>
      </c>
      <c r="F2031" s="26" t="str">
        <f aca="false">VLOOKUP(B2031,[1]Planilha8!$X$4:$AD$6629,7,0)</f>
        <v>BOM</v>
      </c>
      <c r="G2031" s="27" t="n">
        <v>41309</v>
      </c>
      <c r="H2031" s="28" t="n">
        <v>830</v>
      </c>
      <c r="I2031" s="29" t="s">
        <v>23</v>
      </c>
      <c r="J2031" s="70" t="s">
        <v>69</v>
      </c>
      <c r="K2031" s="71" t="n">
        <v>5589</v>
      </c>
      <c r="L2031" s="72" t="n">
        <v>2012002644</v>
      </c>
      <c r="M2031" s="73" t="n">
        <v>43465</v>
      </c>
      <c r="N2031" s="74" t="n">
        <v>805.277350427372</v>
      </c>
      <c r="O2031" s="75" t="n">
        <v>1</v>
      </c>
      <c r="P2031" s="76" t="n">
        <v>0.0833333333333333</v>
      </c>
      <c r="Q2031" s="77" t="n">
        <v>0</v>
      </c>
      <c r="R2031" s="78" t="n">
        <v>805.277350427372</v>
      </c>
      <c r="S2031" s="39" t="n">
        <v>24.7226495726283</v>
      </c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MG2031" s="0"/>
      <c r="AMH2031" s="0"/>
      <c r="AMI2031" s="0"/>
      <c r="AMJ2031" s="0"/>
    </row>
    <row r="2032" s="4" customFormat="true" ht="37.5" hidden="false" customHeight="true" outlineLevel="0" collapsed="false">
      <c r="A2032" s="23" t="s">
        <v>401</v>
      </c>
      <c r="B2032" s="23" t="n">
        <v>7712</v>
      </c>
      <c r="C2032" s="25" t="n">
        <f aca="false">VLOOKUP(B2032,[1]Planilha8!$X$4:$Y$6629,2,0)</f>
        <v>2039560</v>
      </c>
      <c r="D2032" s="26" t="s">
        <v>506</v>
      </c>
      <c r="E2032" s="26" t="str">
        <f aca="false">VLOOKUP(B2032,[1]Planilha8!$X$4:$Z$6629,3,0)</f>
        <v>UNIDADE DE TERAPIA INTENSIVA</v>
      </c>
      <c r="F2032" s="26" t="str">
        <f aca="false">VLOOKUP(B2032,[1]Planilha8!$X$4:$AD$6629,7,0)</f>
        <v>BOM</v>
      </c>
      <c r="G2032" s="27" t="n">
        <v>41309</v>
      </c>
      <c r="H2032" s="28" t="n">
        <v>830</v>
      </c>
      <c r="I2032" s="29" t="s">
        <v>23</v>
      </c>
      <c r="J2032" s="70" t="s">
        <v>69</v>
      </c>
      <c r="K2032" s="71" t="n">
        <v>5589</v>
      </c>
      <c r="L2032" s="72" t="n">
        <v>2012002644</v>
      </c>
      <c r="M2032" s="73" t="n">
        <v>43465</v>
      </c>
      <c r="N2032" s="74" t="n">
        <v>805.277350427372</v>
      </c>
      <c r="O2032" s="75" t="n">
        <v>1</v>
      </c>
      <c r="P2032" s="76" t="n">
        <v>0.0833333333333333</v>
      </c>
      <c r="Q2032" s="77" t="n">
        <v>0</v>
      </c>
      <c r="R2032" s="78" t="n">
        <v>805.277350427372</v>
      </c>
      <c r="S2032" s="39" t="n">
        <v>24.7226495726283</v>
      </c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MG2032" s="0"/>
      <c r="AMH2032" s="0"/>
      <c r="AMI2032" s="0"/>
      <c r="AMJ2032" s="0"/>
    </row>
    <row r="2033" s="4" customFormat="true" ht="37.5" hidden="false" customHeight="true" outlineLevel="0" collapsed="false">
      <c r="A2033" s="23" t="s">
        <v>401</v>
      </c>
      <c r="B2033" s="23" t="n">
        <v>7713</v>
      </c>
      <c r="C2033" s="25" t="n">
        <f aca="false">VLOOKUP(B2033,[1]Planilha8!$X$4:$Y$6629,2,0)</f>
        <v>2039561</v>
      </c>
      <c r="D2033" s="26" t="s">
        <v>506</v>
      </c>
      <c r="E2033" s="26" t="str">
        <f aca="false">VLOOKUP(B2033,[1]Planilha8!$X$4:$Z$6629,3,0)</f>
        <v>UNIDADE DE TERAPIA INTENSIVA</v>
      </c>
      <c r="F2033" s="26" t="str">
        <f aca="false">VLOOKUP(B2033,[1]Planilha8!$X$4:$AD$6629,7,0)</f>
        <v>BOM</v>
      </c>
      <c r="G2033" s="27" t="n">
        <v>41309</v>
      </c>
      <c r="H2033" s="28" t="n">
        <v>830</v>
      </c>
      <c r="I2033" s="29" t="s">
        <v>23</v>
      </c>
      <c r="J2033" s="70" t="s">
        <v>69</v>
      </c>
      <c r="K2033" s="71" t="n">
        <v>5589</v>
      </c>
      <c r="L2033" s="72" t="n">
        <v>2012002644</v>
      </c>
      <c r="M2033" s="73" t="n">
        <v>43465</v>
      </c>
      <c r="N2033" s="74" t="n">
        <v>805.277350427372</v>
      </c>
      <c r="O2033" s="75" t="n">
        <v>1</v>
      </c>
      <c r="P2033" s="76" t="n">
        <v>0.0833333333333333</v>
      </c>
      <c r="Q2033" s="77" t="n">
        <v>0</v>
      </c>
      <c r="R2033" s="78" t="n">
        <v>805.277350427372</v>
      </c>
      <c r="S2033" s="39" t="n">
        <v>24.7226495726283</v>
      </c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MG2033" s="0"/>
      <c r="AMH2033" s="0"/>
      <c r="AMI2033" s="0"/>
      <c r="AMJ2033" s="0"/>
    </row>
    <row r="2034" s="4" customFormat="true" ht="37.5" hidden="false" customHeight="true" outlineLevel="0" collapsed="false">
      <c r="A2034" s="23" t="s">
        <v>401</v>
      </c>
      <c r="B2034" s="23" t="n">
        <v>7714</v>
      </c>
      <c r="C2034" s="25" t="n">
        <f aca="false">VLOOKUP(B2034,[1]Planilha8!$X$4:$Y$6629,2,0)</f>
        <v>2039562</v>
      </c>
      <c r="D2034" s="26" t="s">
        <v>506</v>
      </c>
      <c r="E2034" s="26" t="str">
        <f aca="false">VLOOKUP(B2034,[1]Planilha8!$X$4:$Z$6629,3,0)</f>
        <v>UNIDADE DE TERAPIA INTENSIVA</v>
      </c>
      <c r="F2034" s="26" t="str">
        <f aca="false">VLOOKUP(B2034,[1]Planilha8!$X$4:$AD$6629,7,0)</f>
        <v>BOM</v>
      </c>
      <c r="G2034" s="27" t="n">
        <v>41309</v>
      </c>
      <c r="H2034" s="28" t="n">
        <v>830</v>
      </c>
      <c r="I2034" s="29" t="s">
        <v>23</v>
      </c>
      <c r="J2034" s="70" t="s">
        <v>69</v>
      </c>
      <c r="K2034" s="71" t="n">
        <v>5589</v>
      </c>
      <c r="L2034" s="72" t="n">
        <v>2012002644</v>
      </c>
      <c r="M2034" s="73" t="n">
        <v>43465</v>
      </c>
      <c r="N2034" s="74" t="n">
        <v>805.277350427372</v>
      </c>
      <c r="O2034" s="75" t="n">
        <v>1</v>
      </c>
      <c r="P2034" s="76" t="n">
        <v>0.0833333333333333</v>
      </c>
      <c r="Q2034" s="77" t="n">
        <v>0</v>
      </c>
      <c r="R2034" s="78" t="n">
        <v>805.277350427372</v>
      </c>
      <c r="S2034" s="39" t="n">
        <v>24.7226495726283</v>
      </c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MG2034" s="0"/>
      <c r="AMH2034" s="0"/>
      <c r="AMI2034" s="0"/>
      <c r="AMJ2034" s="0"/>
    </row>
    <row r="2035" s="4" customFormat="true" ht="37.5" hidden="false" customHeight="true" outlineLevel="0" collapsed="false">
      <c r="A2035" s="23" t="s">
        <v>401</v>
      </c>
      <c r="B2035" s="23" t="n">
        <v>7715</v>
      </c>
      <c r="C2035" s="25" t="n">
        <f aca="false">VLOOKUP(B2035,[1]Planilha8!$X$4:$Y$6629,2,0)</f>
        <v>2039563</v>
      </c>
      <c r="D2035" s="26" t="s">
        <v>506</v>
      </c>
      <c r="E2035" s="26" t="str">
        <f aca="false">VLOOKUP(B2035,[1]Planilha8!$X$4:$Z$6629,3,0)</f>
        <v>UNIDADE DE TERAPIA INTENSIVA</v>
      </c>
      <c r="F2035" s="26" t="str">
        <f aca="false">VLOOKUP(B2035,[1]Planilha8!$X$4:$AD$6629,7,0)</f>
        <v>BOM</v>
      </c>
      <c r="G2035" s="27" t="n">
        <v>41309</v>
      </c>
      <c r="H2035" s="28" t="n">
        <v>830</v>
      </c>
      <c r="I2035" s="29" t="s">
        <v>23</v>
      </c>
      <c r="J2035" s="70" t="s">
        <v>69</v>
      </c>
      <c r="K2035" s="71" t="n">
        <v>5589</v>
      </c>
      <c r="L2035" s="72" t="n">
        <v>2012002644</v>
      </c>
      <c r="M2035" s="73" t="n">
        <v>43465</v>
      </c>
      <c r="N2035" s="74" t="n">
        <v>805.277350427372</v>
      </c>
      <c r="O2035" s="75" t="n">
        <v>1</v>
      </c>
      <c r="P2035" s="76" t="n">
        <v>0.0833333333333333</v>
      </c>
      <c r="Q2035" s="77" t="n">
        <v>0</v>
      </c>
      <c r="R2035" s="78" t="n">
        <v>805.277350427372</v>
      </c>
      <c r="S2035" s="39" t="n">
        <v>24.7226495726283</v>
      </c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MG2035" s="0"/>
      <c r="AMH2035" s="0"/>
      <c r="AMI2035" s="0"/>
      <c r="AMJ2035" s="0"/>
    </row>
    <row r="2036" s="4" customFormat="true" ht="37.5" hidden="false" customHeight="true" outlineLevel="0" collapsed="false">
      <c r="A2036" s="23" t="s">
        <v>401</v>
      </c>
      <c r="B2036" s="23" t="n">
        <v>7716</v>
      </c>
      <c r="C2036" s="25" t="n">
        <f aca="false">VLOOKUP(B2036,[1]Planilha8!$X$4:$Y$6629,2,0)</f>
        <v>2039564</v>
      </c>
      <c r="D2036" s="26" t="s">
        <v>506</v>
      </c>
      <c r="E2036" s="26" t="str">
        <f aca="false">VLOOKUP(B2036,[1]Planilha8!$X$4:$Z$6629,3,0)</f>
        <v>UNIDADE DE TERAPIA INTENSIVA</v>
      </c>
      <c r="F2036" s="26" t="str">
        <f aca="false">VLOOKUP(B2036,[1]Planilha8!$X$4:$AD$6629,7,0)</f>
        <v>BOM</v>
      </c>
      <c r="G2036" s="27" t="n">
        <v>41309</v>
      </c>
      <c r="H2036" s="28" t="n">
        <v>830</v>
      </c>
      <c r="I2036" s="29" t="s">
        <v>23</v>
      </c>
      <c r="J2036" s="70" t="s">
        <v>69</v>
      </c>
      <c r="K2036" s="71" t="n">
        <v>5589</v>
      </c>
      <c r="L2036" s="72" t="n">
        <v>2012002644</v>
      </c>
      <c r="M2036" s="73" t="n">
        <v>43465</v>
      </c>
      <c r="N2036" s="74" t="n">
        <v>805.277350427372</v>
      </c>
      <c r="O2036" s="75" t="n">
        <v>1</v>
      </c>
      <c r="P2036" s="76" t="n">
        <v>0.0833333333333333</v>
      </c>
      <c r="Q2036" s="77" t="n">
        <v>0</v>
      </c>
      <c r="R2036" s="78" t="n">
        <v>805.277350427372</v>
      </c>
      <c r="S2036" s="39" t="n">
        <v>24.7226495726283</v>
      </c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MG2036" s="0"/>
      <c r="AMH2036" s="0"/>
      <c r="AMI2036" s="0"/>
      <c r="AMJ2036" s="0"/>
    </row>
    <row r="2037" s="4" customFormat="true" ht="37.5" hidden="false" customHeight="true" outlineLevel="0" collapsed="false">
      <c r="A2037" s="23" t="s">
        <v>401</v>
      </c>
      <c r="B2037" s="23" t="n">
        <v>7717</v>
      </c>
      <c r="C2037" s="25" t="n">
        <f aca="false">VLOOKUP(B2037,[1]Planilha8!$X$4:$Y$6629,2,0)</f>
        <v>2039565</v>
      </c>
      <c r="D2037" s="26" t="s">
        <v>506</v>
      </c>
      <c r="E2037" s="26" t="str">
        <f aca="false">VLOOKUP(B2037,[1]Planilha8!$X$4:$Z$6629,3,0)</f>
        <v>UNIDADE DE TERAPIA INTENSIVA</v>
      </c>
      <c r="F2037" s="26" t="str">
        <f aca="false">VLOOKUP(B2037,[1]Planilha8!$X$4:$AD$6629,7,0)</f>
        <v>BOM</v>
      </c>
      <c r="G2037" s="27" t="n">
        <v>41309</v>
      </c>
      <c r="H2037" s="28" t="n">
        <v>830</v>
      </c>
      <c r="I2037" s="29" t="s">
        <v>23</v>
      </c>
      <c r="J2037" s="70" t="s">
        <v>69</v>
      </c>
      <c r="K2037" s="71" t="n">
        <v>5589</v>
      </c>
      <c r="L2037" s="72" t="n">
        <v>2012002644</v>
      </c>
      <c r="M2037" s="73" t="n">
        <v>43465</v>
      </c>
      <c r="N2037" s="74" t="n">
        <v>805.277350427372</v>
      </c>
      <c r="O2037" s="75" t="n">
        <v>1</v>
      </c>
      <c r="P2037" s="76" t="n">
        <v>0.0833333333333333</v>
      </c>
      <c r="Q2037" s="77" t="n">
        <v>0</v>
      </c>
      <c r="R2037" s="78" t="n">
        <v>805.277350427372</v>
      </c>
      <c r="S2037" s="39" t="n">
        <v>24.7226495726283</v>
      </c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MG2037" s="0"/>
      <c r="AMH2037" s="0"/>
      <c r="AMI2037" s="0"/>
      <c r="AMJ2037" s="0"/>
    </row>
    <row r="2038" s="4" customFormat="true" ht="37.5" hidden="false" customHeight="true" outlineLevel="0" collapsed="false">
      <c r="A2038" s="23" t="s">
        <v>401</v>
      </c>
      <c r="B2038" s="23" t="n">
        <v>7718</v>
      </c>
      <c r="C2038" s="25" t="n">
        <f aca="false">VLOOKUP(B2038,[1]Planilha8!$X$4:$Y$6629,2,0)</f>
        <v>2039566</v>
      </c>
      <c r="D2038" s="26" t="s">
        <v>506</v>
      </c>
      <c r="E2038" s="26" t="str">
        <f aca="false">VLOOKUP(B2038,[1]Planilha8!$X$4:$Z$6629,3,0)</f>
        <v>UNIDADE DE TERAPIA INTENSIVA</v>
      </c>
      <c r="F2038" s="26" t="str">
        <f aca="false">VLOOKUP(B2038,[1]Planilha8!$X$4:$AD$6629,7,0)</f>
        <v>BOM</v>
      </c>
      <c r="G2038" s="27" t="n">
        <v>41309</v>
      </c>
      <c r="H2038" s="28" t="n">
        <v>830</v>
      </c>
      <c r="I2038" s="29" t="s">
        <v>23</v>
      </c>
      <c r="J2038" s="70" t="s">
        <v>69</v>
      </c>
      <c r="K2038" s="71" t="n">
        <v>5589</v>
      </c>
      <c r="L2038" s="72" t="n">
        <v>2012002644</v>
      </c>
      <c r="M2038" s="73" t="n">
        <v>43465</v>
      </c>
      <c r="N2038" s="74" t="n">
        <v>805.277350427372</v>
      </c>
      <c r="O2038" s="75" t="n">
        <v>1</v>
      </c>
      <c r="P2038" s="76" t="n">
        <v>0.0833333333333333</v>
      </c>
      <c r="Q2038" s="77" t="n">
        <v>0</v>
      </c>
      <c r="R2038" s="78" t="n">
        <v>805.277350427372</v>
      </c>
      <c r="S2038" s="39" t="n">
        <v>24.7226495726283</v>
      </c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MG2038" s="0"/>
      <c r="AMH2038" s="0"/>
      <c r="AMI2038" s="0"/>
      <c r="AMJ2038" s="0"/>
    </row>
    <row r="2039" s="4" customFormat="true" ht="37.5" hidden="false" customHeight="true" outlineLevel="0" collapsed="false">
      <c r="A2039" s="23" t="s">
        <v>401</v>
      </c>
      <c r="B2039" s="23" t="n">
        <v>7719</v>
      </c>
      <c r="C2039" s="25" t="n">
        <f aca="false">VLOOKUP(B2039,[1]Planilha8!$X$4:$Y$6629,2,0)</f>
        <v>2039567</v>
      </c>
      <c r="D2039" s="26" t="s">
        <v>506</v>
      </c>
      <c r="E2039" s="26" t="str">
        <f aca="false">VLOOKUP(B2039,[1]Planilha8!$X$4:$Z$6629,3,0)</f>
        <v>UNIDADE DE TERAPIA INTENSIVA</v>
      </c>
      <c r="F2039" s="26" t="str">
        <f aca="false">VLOOKUP(B2039,[1]Planilha8!$X$4:$AD$6629,7,0)</f>
        <v>BOM</v>
      </c>
      <c r="G2039" s="27" t="n">
        <v>41309</v>
      </c>
      <c r="H2039" s="28" t="n">
        <v>830</v>
      </c>
      <c r="I2039" s="29" t="s">
        <v>23</v>
      </c>
      <c r="J2039" s="70" t="s">
        <v>69</v>
      </c>
      <c r="K2039" s="71" t="n">
        <v>5589</v>
      </c>
      <c r="L2039" s="72" t="n">
        <v>2012002644</v>
      </c>
      <c r="M2039" s="73" t="n">
        <v>43465</v>
      </c>
      <c r="N2039" s="74" t="n">
        <v>805.277350427372</v>
      </c>
      <c r="O2039" s="75" t="n">
        <v>1</v>
      </c>
      <c r="P2039" s="76" t="n">
        <v>0.0833333333333333</v>
      </c>
      <c r="Q2039" s="77" t="n">
        <v>0</v>
      </c>
      <c r="R2039" s="78" t="n">
        <v>805.277350427372</v>
      </c>
      <c r="S2039" s="39" t="n">
        <v>24.7226495726283</v>
      </c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MG2039" s="0"/>
      <c r="AMH2039" s="0"/>
      <c r="AMI2039" s="0"/>
      <c r="AMJ2039" s="0"/>
    </row>
    <row r="2040" s="4" customFormat="true" ht="37.5" hidden="false" customHeight="true" outlineLevel="0" collapsed="false">
      <c r="A2040" s="23" t="s">
        <v>401</v>
      </c>
      <c r="B2040" s="23" t="n">
        <v>7720</v>
      </c>
      <c r="C2040" s="25" t="n">
        <f aca="false">VLOOKUP(B2040,[1]Planilha8!$X$4:$Y$6629,2,0)</f>
        <v>2039568</v>
      </c>
      <c r="D2040" s="26" t="s">
        <v>506</v>
      </c>
      <c r="E2040" s="26" t="str">
        <f aca="false">VLOOKUP(B2040,[1]Planilha8!$X$4:$Z$6629,3,0)</f>
        <v>UNIDADE DE TERAPIA INTENSIVA</v>
      </c>
      <c r="F2040" s="26" t="str">
        <f aca="false">VLOOKUP(B2040,[1]Planilha8!$X$4:$AD$6629,7,0)</f>
        <v>BOM</v>
      </c>
      <c r="G2040" s="27" t="n">
        <v>41309</v>
      </c>
      <c r="H2040" s="28" t="n">
        <v>830</v>
      </c>
      <c r="I2040" s="29" t="s">
        <v>23</v>
      </c>
      <c r="J2040" s="70" t="s">
        <v>69</v>
      </c>
      <c r="K2040" s="71" t="n">
        <v>5589</v>
      </c>
      <c r="L2040" s="72" t="n">
        <v>2012002644</v>
      </c>
      <c r="M2040" s="73" t="n">
        <v>43465</v>
      </c>
      <c r="N2040" s="74" t="n">
        <v>805.277350427372</v>
      </c>
      <c r="O2040" s="75" t="n">
        <v>1</v>
      </c>
      <c r="P2040" s="76" t="n">
        <v>0.0833333333333333</v>
      </c>
      <c r="Q2040" s="77" t="n">
        <v>0</v>
      </c>
      <c r="R2040" s="78" t="n">
        <v>805.277350427372</v>
      </c>
      <c r="S2040" s="39" t="n">
        <v>24.7226495726283</v>
      </c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MG2040" s="0"/>
      <c r="AMH2040" s="0"/>
      <c r="AMI2040" s="0"/>
      <c r="AMJ2040" s="0"/>
    </row>
    <row r="2041" s="4" customFormat="true" ht="37.5" hidden="false" customHeight="true" outlineLevel="0" collapsed="false">
      <c r="A2041" s="23" t="s">
        <v>401</v>
      </c>
      <c r="B2041" s="23" t="n">
        <v>7721</v>
      </c>
      <c r="C2041" s="25" t="n">
        <f aca="false">VLOOKUP(B2041,[1]Planilha8!$X$4:$Y$6629,2,0)</f>
        <v>2039569</v>
      </c>
      <c r="D2041" s="26" t="s">
        <v>506</v>
      </c>
      <c r="E2041" s="26" t="str">
        <f aca="false">VLOOKUP(B2041,[1]Planilha8!$X$4:$Z$6629,3,0)</f>
        <v>UNIDADE DE TERAPIA INTENSIVA</v>
      </c>
      <c r="F2041" s="26" t="str">
        <f aca="false">VLOOKUP(B2041,[1]Planilha8!$X$4:$AD$6629,7,0)</f>
        <v>BOM</v>
      </c>
      <c r="G2041" s="27" t="n">
        <v>41309</v>
      </c>
      <c r="H2041" s="28" t="n">
        <v>830</v>
      </c>
      <c r="I2041" s="29" t="s">
        <v>23</v>
      </c>
      <c r="J2041" s="70" t="s">
        <v>69</v>
      </c>
      <c r="K2041" s="71" t="n">
        <v>5589</v>
      </c>
      <c r="L2041" s="72" t="n">
        <v>2012002644</v>
      </c>
      <c r="M2041" s="73" t="n">
        <v>43465</v>
      </c>
      <c r="N2041" s="74" t="n">
        <v>805.277350427372</v>
      </c>
      <c r="O2041" s="75" t="n">
        <v>1</v>
      </c>
      <c r="P2041" s="76" t="n">
        <v>0.0833333333333333</v>
      </c>
      <c r="Q2041" s="77" t="n">
        <v>0</v>
      </c>
      <c r="R2041" s="78" t="n">
        <v>805.277350427372</v>
      </c>
      <c r="S2041" s="39" t="n">
        <v>24.7226495726283</v>
      </c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MG2041" s="0"/>
      <c r="AMH2041" s="0"/>
      <c r="AMI2041" s="0"/>
      <c r="AMJ2041" s="0"/>
    </row>
    <row r="2042" s="4" customFormat="true" ht="37.5" hidden="false" customHeight="true" outlineLevel="0" collapsed="false">
      <c r="A2042" s="23" t="s">
        <v>401</v>
      </c>
      <c r="B2042" s="23" t="n">
        <v>7722</v>
      </c>
      <c r="C2042" s="25" t="n">
        <f aca="false">VLOOKUP(B2042,[1]Planilha8!$X$4:$Y$6629,2,0)</f>
        <v>2039570</v>
      </c>
      <c r="D2042" s="26" t="s">
        <v>506</v>
      </c>
      <c r="E2042" s="26" t="str">
        <f aca="false">VLOOKUP(B2042,[1]Planilha8!$X$4:$Z$6629,3,0)</f>
        <v>UNIDADE DE TERAPIA INTENSIVA</v>
      </c>
      <c r="F2042" s="26" t="str">
        <f aca="false">VLOOKUP(B2042,[1]Planilha8!$X$4:$AD$6629,7,0)</f>
        <v>BOM</v>
      </c>
      <c r="G2042" s="27" t="n">
        <v>41309</v>
      </c>
      <c r="H2042" s="28" t="n">
        <v>830</v>
      </c>
      <c r="I2042" s="29" t="s">
        <v>23</v>
      </c>
      <c r="J2042" s="70" t="s">
        <v>69</v>
      </c>
      <c r="K2042" s="71" t="n">
        <v>5589</v>
      </c>
      <c r="L2042" s="72" t="n">
        <v>2012002644</v>
      </c>
      <c r="M2042" s="73" t="n">
        <v>43465</v>
      </c>
      <c r="N2042" s="74" t="n">
        <v>805.277350427372</v>
      </c>
      <c r="O2042" s="75" t="n">
        <v>1</v>
      </c>
      <c r="P2042" s="76" t="n">
        <v>0.0833333333333333</v>
      </c>
      <c r="Q2042" s="77" t="n">
        <v>0</v>
      </c>
      <c r="R2042" s="78" t="n">
        <v>805.277350427372</v>
      </c>
      <c r="S2042" s="39" t="n">
        <v>24.7226495726283</v>
      </c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MG2042" s="0"/>
      <c r="AMH2042" s="0"/>
      <c r="AMI2042" s="0"/>
      <c r="AMJ2042" s="0"/>
    </row>
    <row r="2043" s="4" customFormat="true" ht="37.5" hidden="false" customHeight="true" outlineLevel="0" collapsed="false">
      <c r="A2043" s="23" t="s">
        <v>401</v>
      </c>
      <c r="B2043" s="23" t="n">
        <v>7723</v>
      </c>
      <c r="C2043" s="25" t="n">
        <f aca="false">VLOOKUP(B2043,[1]Planilha8!$X$4:$Y$6629,2,0)</f>
        <v>2039571</v>
      </c>
      <c r="D2043" s="26" t="s">
        <v>506</v>
      </c>
      <c r="E2043" s="26" t="str">
        <f aca="false">VLOOKUP(B2043,[1]Planilha8!$X$4:$Z$6629,3,0)</f>
        <v>HEMODIALISE / DIÁLISE</v>
      </c>
      <c r="F2043" s="26" t="str">
        <f aca="false">VLOOKUP(B2043,[1]Planilha8!$X$4:$AD$6629,7,0)</f>
        <v>BOM</v>
      </c>
      <c r="G2043" s="27" t="n">
        <v>41309</v>
      </c>
      <c r="H2043" s="28" t="n">
        <v>830</v>
      </c>
      <c r="I2043" s="29" t="s">
        <v>23</v>
      </c>
      <c r="J2043" s="70" t="s">
        <v>69</v>
      </c>
      <c r="K2043" s="71" t="n">
        <v>5589</v>
      </c>
      <c r="L2043" s="72" t="n">
        <v>2012002644</v>
      </c>
      <c r="M2043" s="73" t="n">
        <v>43465</v>
      </c>
      <c r="N2043" s="74" t="n">
        <v>805.277350427372</v>
      </c>
      <c r="O2043" s="75" t="n">
        <v>1</v>
      </c>
      <c r="P2043" s="76" t="n">
        <v>0.0833333333333333</v>
      </c>
      <c r="Q2043" s="77" t="n">
        <v>0</v>
      </c>
      <c r="R2043" s="78" t="n">
        <v>805.277350427372</v>
      </c>
      <c r="S2043" s="39" t="n">
        <v>24.7226495726283</v>
      </c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MG2043" s="0"/>
      <c r="AMH2043" s="0"/>
      <c r="AMI2043" s="0"/>
      <c r="AMJ2043" s="0"/>
    </row>
    <row r="2044" s="4" customFormat="true" ht="37.5" hidden="false" customHeight="true" outlineLevel="0" collapsed="false">
      <c r="A2044" s="23" t="s">
        <v>401</v>
      </c>
      <c r="B2044" s="23" t="n">
        <v>7724</v>
      </c>
      <c r="C2044" s="25" t="n">
        <f aca="false">VLOOKUP(B2044,[1]Planilha8!$X$4:$Y$6629,2,0)</f>
        <v>2039572</v>
      </c>
      <c r="D2044" s="26" t="s">
        <v>506</v>
      </c>
      <c r="E2044" s="26" t="str">
        <f aca="false">VLOOKUP(B2044,[1]Planilha8!$X$4:$Z$6629,3,0)</f>
        <v>UNIDADE DE TERAPIA INTENSIVA</v>
      </c>
      <c r="F2044" s="26" t="str">
        <f aca="false">VLOOKUP(B2044,[1]Planilha8!$X$4:$AD$6629,7,0)</f>
        <v>BOM</v>
      </c>
      <c r="G2044" s="27" t="n">
        <v>41309</v>
      </c>
      <c r="H2044" s="28" t="n">
        <v>830</v>
      </c>
      <c r="I2044" s="29" t="s">
        <v>23</v>
      </c>
      <c r="J2044" s="70" t="s">
        <v>69</v>
      </c>
      <c r="K2044" s="71" t="n">
        <v>5589</v>
      </c>
      <c r="L2044" s="72" t="n">
        <v>2012002644</v>
      </c>
      <c r="M2044" s="73" t="n">
        <v>43465</v>
      </c>
      <c r="N2044" s="74" t="n">
        <v>805.277350427372</v>
      </c>
      <c r="O2044" s="75" t="n">
        <v>1</v>
      </c>
      <c r="P2044" s="76" t="n">
        <v>0.0833333333333333</v>
      </c>
      <c r="Q2044" s="77" t="n">
        <v>0</v>
      </c>
      <c r="R2044" s="78" t="n">
        <v>805.277350427372</v>
      </c>
      <c r="S2044" s="39" t="n">
        <v>24.7226495726283</v>
      </c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MG2044" s="0"/>
      <c r="AMH2044" s="0"/>
      <c r="AMI2044" s="0"/>
      <c r="AMJ2044" s="0"/>
    </row>
    <row r="2045" s="4" customFormat="true" ht="37.5" hidden="false" customHeight="true" outlineLevel="0" collapsed="false">
      <c r="A2045" s="23" t="s">
        <v>401</v>
      </c>
      <c r="B2045" s="23" t="n">
        <v>7725</v>
      </c>
      <c r="C2045" s="25" t="n">
        <f aca="false">VLOOKUP(B2045,[1]Planilha8!$X$4:$Y$6629,2,0)</f>
        <v>2039573</v>
      </c>
      <c r="D2045" s="26" t="s">
        <v>506</v>
      </c>
      <c r="E2045" s="26" t="str">
        <f aca="false">VLOOKUP(B2045,[1]Planilha8!$X$4:$Z$6629,3,0)</f>
        <v>UNIDADE DE TERAPIA INTENSIVA</v>
      </c>
      <c r="F2045" s="26" t="str">
        <f aca="false">VLOOKUP(B2045,[1]Planilha8!$X$4:$AD$6629,7,0)</f>
        <v>BOM</v>
      </c>
      <c r="G2045" s="27" t="n">
        <v>41309</v>
      </c>
      <c r="H2045" s="28" t="n">
        <v>830</v>
      </c>
      <c r="I2045" s="29" t="s">
        <v>23</v>
      </c>
      <c r="J2045" s="70" t="s">
        <v>69</v>
      </c>
      <c r="K2045" s="71" t="n">
        <v>5589</v>
      </c>
      <c r="L2045" s="72" t="n">
        <v>2012002644</v>
      </c>
      <c r="M2045" s="73" t="n">
        <v>43465</v>
      </c>
      <c r="N2045" s="74" t="n">
        <v>805.277350427372</v>
      </c>
      <c r="O2045" s="75" t="n">
        <v>1</v>
      </c>
      <c r="P2045" s="76" t="n">
        <v>0.0833333333333333</v>
      </c>
      <c r="Q2045" s="77" t="n">
        <v>0</v>
      </c>
      <c r="R2045" s="78" t="n">
        <v>805.277350427372</v>
      </c>
      <c r="S2045" s="39" t="n">
        <v>24.7226495726283</v>
      </c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MG2045" s="0"/>
      <c r="AMH2045" s="0"/>
      <c r="AMI2045" s="0"/>
      <c r="AMJ2045" s="0"/>
    </row>
    <row r="2046" s="4" customFormat="true" ht="37.5" hidden="false" customHeight="true" outlineLevel="0" collapsed="false">
      <c r="A2046" s="23" t="s">
        <v>401</v>
      </c>
      <c r="B2046" s="23" t="n">
        <v>7726</v>
      </c>
      <c r="C2046" s="25" t="n">
        <f aca="false">VLOOKUP(B2046,[1]Planilha8!$X$4:$Y$6629,2,0)</f>
        <v>2039574</v>
      </c>
      <c r="D2046" s="26" t="s">
        <v>506</v>
      </c>
      <c r="E2046" s="26" t="str">
        <f aca="false">VLOOKUP(B2046,[1]Planilha8!$X$4:$Z$6629,3,0)</f>
        <v>UNIDADE DE TERAPIA INTENSIVA</v>
      </c>
      <c r="F2046" s="26" t="str">
        <f aca="false">VLOOKUP(B2046,[1]Planilha8!$X$4:$AD$6629,7,0)</f>
        <v>BOM</v>
      </c>
      <c r="G2046" s="27" t="n">
        <v>41309</v>
      </c>
      <c r="H2046" s="28" t="n">
        <v>830</v>
      </c>
      <c r="I2046" s="29" t="s">
        <v>23</v>
      </c>
      <c r="J2046" s="70" t="s">
        <v>69</v>
      </c>
      <c r="K2046" s="71" t="n">
        <v>5589</v>
      </c>
      <c r="L2046" s="72" t="n">
        <v>2012002644</v>
      </c>
      <c r="M2046" s="73" t="n">
        <v>43465</v>
      </c>
      <c r="N2046" s="74" t="n">
        <v>805.277350427372</v>
      </c>
      <c r="O2046" s="75" t="n">
        <v>1</v>
      </c>
      <c r="P2046" s="76" t="n">
        <v>0.0833333333333333</v>
      </c>
      <c r="Q2046" s="77" t="n">
        <v>0</v>
      </c>
      <c r="R2046" s="78" t="n">
        <v>805.277350427372</v>
      </c>
      <c r="S2046" s="39" t="n">
        <v>24.7226495726283</v>
      </c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MG2046" s="0"/>
      <c r="AMH2046" s="0"/>
      <c r="AMI2046" s="0"/>
      <c r="AMJ2046" s="0"/>
    </row>
    <row r="2047" s="4" customFormat="true" ht="37.5" hidden="false" customHeight="true" outlineLevel="0" collapsed="false">
      <c r="A2047" s="23" t="s">
        <v>401</v>
      </c>
      <c r="B2047" s="23" t="n">
        <v>7727</v>
      </c>
      <c r="C2047" s="25" t="n">
        <f aca="false">VLOOKUP(B2047,[1]Planilha8!$X$4:$Y$6629,2,0)</f>
        <v>2039575</v>
      </c>
      <c r="D2047" s="26" t="s">
        <v>506</v>
      </c>
      <c r="E2047" s="26" t="str">
        <f aca="false">VLOOKUP(B2047,[1]Planilha8!$X$4:$Z$6629,3,0)</f>
        <v>UNIDADE DE TERAPIA INTENSIVA</v>
      </c>
      <c r="F2047" s="26" t="str">
        <f aca="false">VLOOKUP(B2047,[1]Planilha8!$X$4:$AD$6629,7,0)</f>
        <v>BOM</v>
      </c>
      <c r="G2047" s="27" t="n">
        <v>41309</v>
      </c>
      <c r="H2047" s="28" t="n">
        <v>830</v>
      </c>
      <c r="I2047" s="29" t="s">
        <v>23</v>
      </c>
      <c r="J2047" s="70" t="s">
        <v>69</v>
      </c>
      <c r="K2047" s="71" t="n">
        <v>5589</v>
      </c>
      <c r="L2047" s="72" t="n">
        <v>2012002644</v>
      </c>
      <c r="M2047" s="73" t="n">
        <v>43465</v>
      </c>
      <c r="N2047" s="74" t="n">
        <v>805.277350427372</v>
      </c>
      <c r="O2047" s="75" t="n">
        <v>1</v>
      </c>
      <c r="P2047" s="76" t="n">
        <v>0.0833333333333333</v>
      </c>
      <c r="Q2047" s="77" t="n">
        <v>0</v>
      </c>
      <c r="R2047" s="78" t="n">
        <v>805.277350427372</v>
      </c>
      <c r="S2047" s="39" t="n">
        <v>24.7226495726283</v>
      </c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MG2047" s="0"/>
      <c r="AMH2047" s="0"/>
      <c r="AMI2047" s="0"/>
      <c r="AMJ2047" s="0"/>
    </row>
    <row r="2048" s="4" customFormat="true" ht="37.5" hidden="false" customHeight="true" outlineLevel="0" collapsed="false">
      <c r="A2048" s="23" t="s">
        <v>401</v>
      </c>
      <c r="B2048" s="23" t="n">
        <v>7728</v>
      </c>
      <c r="C2048" s="25" t="n">
        <f aca="false">VLOOKUP(B2048,[1]Planilha8!$X$4:$Y$6629,2,0)</f>
        <v>2039576</v>
      </c>
      <c r="D2048" s="26" t="s">
        <v>506</v>
      </c>
      <c r="E2048" s="26" t="str">
        <f aca="false">VLOOKUP(B2048,[1]Planilha8!$X$4:$Z$6629,3,0)</f>
        <v>UNIDADE DE TERAPIA INTENSIVA</v>
      </c>
      <c r="F2048" s="26" t="str">
        <f aca="false">VLOOKUP(B2048,[1]Planilha8!$X$4:$AD$6629,7,0)</f>
        <v>BOM</v>
      </c>
      <c r="G2048" s="27" t="n">
        <v>41309</v>
      </c>
      <c r="H2048" s="28" t="n">
        <v>830</v>
      </c>
      <c r="I2048" s="29" t="s">
        <v>23</v>
      </c>
      <c r="J2048" s="70" t="s">
        <v>69</v>
      </c>
      <c r="K2048" s="71" t="n">
        <v>5589</v>
      </c>
      <c r="L2048" s="72" t="n">
        <v>2012002644</v>
      </c>
      <c r="M2048" s="73" t="n">
        <v>43465</v>
      </c>
      <c r="N2048" s="74" t="n">
        <v>805.277350427372</v>
      </c>
      <c r="O2048" s="75" t="n">
        <v>1</v>
      </c>
      <c r="P2048" s="76" t="n">
        <v>0.0833333333333333</v>
      </c>
      <c r="Q2048" s="77" t="n">
        <v>0</v>
      </c>
      <c r="R2048" s="78" t="n">
        <v>805.277350427372</v>
      </c>
      <c r="S2048" s="39" t="n">
        <v>24.7226495726283</v>
      </c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MG2048" s="0"/>
      <c r="AMH2048" s="0"/>
      <c r="AMI2048" s="0"/>
      <c r="AMJ2048" s="0"/>
    </row>
    <row r="2049" s="4" customFormat="true" ht="37.5" hidden="false" customHeight="true" outlineLevel="0" collapsed="false">
      <c r="A2049" s="23" t="s">
        <v>401</v>
      </c>
      <c r="B2049" s="23" t="n">
        <v>6518</v>
      </c>
      <c r="C2049" s="25" t="n">
        <f aca="false">VLOOKUP(B2049,[1]Planilha8!$X$4:$Y$6629,2,0)</f>
        <v>2039676</v>
      </c>
      <c r="D2049" s="26" t="s">
        <v>507</v>
      </c>
      <c r="E2049" s="26" t="str">
        <f aca="false">VLOOKUP(B2049,[1]Planilha8!$X$4:$Z$6629,3,0)</f>
        <v>FONOAUDIOLOGIA - ITINERANTE - VIDEO GAME</v>
      </c>
      <c r="F2049" s="26" t="str">
        <f aca="false">VLOOKUP(B2049,[1]Planilha8!$X$4:$AD$6629,7,0)</f>
        <v>BOM</v>
      </c>
      <c r="G2049" s="27" t="n">
        <v>41320</v>
      </c>
      <c r="H2049" s="28" t="n">
        <v>38000</v>
      </c>
      <c r="I2049" s="29" t="s">
        <v>23</v>
      </c>
      <c r="J2049" s="70" t="s">
        <v>508</v>
      </c>
      <c r="K2049" s="71" t="n">
        <v>2815</v>
      </c>
      <c r="L2049" s="72" t="n">
        <v>2012002635</v>
      </c>
      <c r="M2049" s="73" t="n">
        <v>43465</v>
      </c>
      <c r="N2049" s="74" t="n">
        <v>37359.6296296296</v>
      </c>
      <c r="O2049" s="75" t="n">
        <v>1</v>
      </c>
      <c r="P2049" s="76" t="n">
        <v>0.0833333333333333</v>
      </c>
      <c r="Q2049" s="77" t="n">
        <v>0</v>
      </c>
      <c r="R2049" s="78" t="n">
        <v>37359.6296296296</v>
      </c>
      <c r="S2049" s="39" t="n">
        <v>640.370370370365</v>
      </c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MG2049" s="0"/>
      <c r="AMH2049" s="0"/>
      <c r="AMI2049" s="0"/>
      <c r="AMJ2049" s="0"/>
    </row>
    <row r="2050" s="4" customFormat="true" ht="37.5" hidden="false" customHeight="true" outlineLevel="0" collapsed="false">
      <c r="A2050" s="23" t="s">
        <v>401</v>
      </c>
      <c r="B2050" s="23" t="n">
        <v>6519</v>
      </c>
      <c r="C2050" s="25" t="n">
        <f aca="false">VLOOKUP(B2050,[1]Planilha8!$X$4:$Y$6629,2,0)</f>
        <v>2039677</v>
      </c>
      <c r="D2050" s="26" t="s">
        <v>507</v>
      </c>
      <c r="E2050" s="26" t="str">
        <f aca="false">VLOOKUP(B2050,[1]Planilha8!$X$4:$Z$6629,3,0)</f>
        <v>UNIDADE DE TERAPIA INTENSIVA</v>
      </c>
      <c r="F2050" s="26" t="str">
        <f aca="false">VLOOKUP(B2050,[1]Planilha8!$X$4:$AD$6629,7,0)</f>
        <v>BOM</v>
      </c>
      <c r="G2050" s="27" t="n">
        <v>41320</v>
      </c>
      <c r="H2050" s="28" t="n">
        <v>38000</v>
      </c>
      <c r="I2050" s="29" t="s">
        <v>23</v>
      </c>
      <c r="J2050" s="70" t="s">
        <v>508</v>
      </c>
      <c r="K2050" s="71" t="n">
        <v>2815</v>
      </c>
      <c r="L2050" s="72" t="n">
        <v>2012002635</v>
      </c>
      <c r="M2050" s="73" t="n">
        <v>43465</v>
      </c>
      <c r="N2050" s="74" t="n">
        <v>37359.6296296296</v>
      </c>
      <c r="O2050" s="75" t="n">
        <v>1</v>
      </c>
      <c r="P2050" s="76" t="n">
        <v>0.0833333333333333</v>
      </c>
      <c r="Q2050" s="77" t="n">
        <v>0</v>
      </c>
      <c r="R2050" s="78" t="n">
        <v>37359.6296296296</v>
      </c>
      <c r="S2050" s="39" t="n">
        <v>640.370370370365</v>
      </c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MG2050" s="0"/>
      <c r="AMH2050" s="0"/>
      <c r="AMI2050" s="0"/>
      <c r="AMJ2050" s="0"/>
    </row>
    <row r="2051" s="4" customFormat="true" ht="37.5" hidden="false" customHeight="true" outlineLevel="0" collapsed="false">
      <c r="A2051" s="23" t="s">
        <v>401</v>
      </c>
      <c r="B2051" s="23" t="n">
        <v>6520</v>
      </c>
      <c r="C2051" s="25" t="n">
        <f aca="false">VLOOKUP(B2051,[1]Planilha8!$X$4:$Y$6629,2,0)</f>
        <v>2039678</v>
      </c>
      <c r="D2051" s="26" t="s">
        <v>507</v>
      </c>
      <c r="E2051" s="26" t="str">
        <f aca="false">VLOOKUP(B2051,[1]Planilha8!$X$4:$Z$6629,3,0)</f>
        <v>UNIDADE DE TERAPIA INTENSIVA</v>
      </c>
      <c r="F2051" s="26" t="str">
        <f aca="false">VLOOKUP(B2051,[1]Planilha8!$X$4:$AD$6629,7,0)</f>
        <v>BOM</v>
      </c>
      <c r="G2051" s="27" t="n">
        <v>41320</v>
      </c>
      <c r="H2051" s="28" t="n">
        <v>38000</v>
      </c>
      <c r="I2051" s="29" t="s">
        <v>23</v>
      </c>
      <c r="J2051" s="70" t="s">
        <v>508</v>
      </c>
      <c r="K2051" s="71" t="n">
        <v>2815</v>
      </c>
      <c r="L2051" s="72" t="n">
        <v>2012002635</v>
      </c>
      <c r="M2051" s="73" t="n">
        <v>43465</v>
      </c>
      <c r="N2051" s="74" t="n">
        <v>37359.6296296296</v>
      </c>
      <c r="O2051" s="75" t="n">
        <v>1</v>
      </c>
      <c r="P2051" s="76" t="n">
        <v>0.0833333333333333</v>
      </c>
      <c r="Q2051" s="77" t="n">
        <v>0</v>
      </c>
      <c r="R2051" s="78" t="n">
        <v>37359.6296296296</v>
      </c>
      <c r="S2051" s="39" t="n">
        <v>640.370370370365</v>
      </c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MG2051" s="0"/>
      <c r="AMH2051" s="0"/>
      <c r="AMI2051" s="0"/>
      <c r="AMJ2051" s="0"/>
    </row>
    <row r="2052" s="4" customFormat="true" ht="37.5" hidden="false" customHeight="true" outlineLevel="0" collapsed="false">
      <c r="A2052" s="23" t="s">
        <v>401</v>
      </c>
      <c r="B2052" s="23" t="n">
        <v>6521</v>
      </c>
      <c r="C2052" s="25" t="n">
        <f aca="false">VLOOKUP(B2052,[1]Planilha8!$X$4:$Y$6629,2,0)</f>
        <v>2039679</v>
      </c>
      <c r="D2052" s="26" t="s">
        <v>507</v>
      </c>
      <c r="E2052" s="26" t="str">
        <f aca="false">VLOOKUP(B2052,[1]Planilha8!$X$4:$Z$6629,3,0)</f>
        <v>UNIDADE DE TERAPIA INTENSIVA</v>
      </c>
      <c r="F2052" s="26" t="str">
        <f aca="false">VLOOKUP(B2052,[1]Planilha8!$X$4:$AD$6629,7,0)</f>
        <v>BOM</v>
      </c>
      <c r="G2052" s="27" t="n">
        <v>41320</v>
      </c>
      <c r="H2052" s="28" t="n">
        <v>38000</v>
      </c>
      <c r="I2052" s="29" t="s">
        <v>23</v>
      </c>
      <c r="J2052" s="70" t="s">
        <v>508</v>
      </c>
      <c r="K2052" s="71" t="n">
        <v>2815</v>
      </c>
      <c r="L2052" s="72" t="n">
        <v>2012002635</v>
      </c>
      <c r="M2052" s="73" t="n">
        <v>43465</v>
      </c>
      <c r="N2052" s="74" t="n">
        <v>37359.6296296296</v>
      </c>
      <c r="O2052" s="75" t="n">
        <v>1</v>
      </c>
      <c r="P2052" s="76" t="n">
        <v>0.0833333333333333</v>
      </c>
      <c r="Q2052" s="77" t="n">
        <v>0</v>
      </c>
      <c r="R2052" s="78" t="n">
        <v>37359.6296296296</v>
      </c>
      <c r="S2052" s="39" t="n">
        <v>640.370370370365</v>
      </c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MG2052" s="0"/>
      <c r="AMH2052" s="0"/>
      <c r="AMI2052" s="0"/>
      <c r="AMJ2052" s="0"/>
    </row>
    <row r="2053" s="4" customFormat="true" ht="37.5" hidden="false" customHeight="true" outlineLevel="0" collapsed="false">
      <c r="A2053" s="23" t="s">
        <v>401</v>
      </c>
      <c r="B2053" s="23" t="n">
        <v>6522</v>
      </c>
      <c r="C2053" s="25" t="n">
        <f aca="false">VLOOKUP(B2053,[1]Planilha8!$X$4:$Y$6629,2,0)</f>
        <v>2039680</v>
      </c>
      <c r="D2053" s="26" t="s">
        <v>507</v>
      </c>
      <c r="E2053" s="26" t="str">
        <f aca="false">VLOOKUP(B2053,[1]Planilha8!$X$4:$Z$6629,3,0)</f>
        <v>UNIDADE DE TERAPIA INTENSIVA</v>
      </c>
      <c r="F2053" s="26" t="str">
        <f aca="false">VLOOKUP(B2053,[1]Planilha8!$X$4:$AD$6629,7,0)</f>
        <v>BOM</v>
      </c>
      <c r="G2053" s="27" t="n">
        <v>41320</v>
      </c>
      <c r="H2053" s="28" t="n">
        <v>38000</v>
      </c>
      <c r="I2053" s="29" t="s">
        <v>23</v>
      </c>
      <c r="J2053" s="70" t="s">
        <v>508</v>
      </c>
      <c r="K2053" s="71" t="n">
        <v>2815</v>
      </c>
      <c r="L2053" s="72" t="n">
        <v>2012002635</v>
      </c>
      <c r="M2053" s="73" t="n">
        <v>43465</v>
      </c>
      <c r="N2053" s="74" t="n">
        <v>37359.6296296296</v>
      </c>
      <c r="O2053" s="75" t="n">
        <v>1</v>
      </c>
      <c r="P2053" s="76" t="n">
        <v>0.0833333333333333</v>
      </c>
      <c r="Q2053" s="77" t="n">
        <v>0</v>
      </c>
      <c r="R2053" s="78" t="n">
        <v>37359.6296296296</v>
      </c>
      <c r="S2053" s="39" t="n">
        <v>640.370370370365</v>
      </c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MG2053" s="0"/>
      <c r="AMH2053" s="0"/>
      <c r="AMI2053" s="0"/>
      <c r="AMJ2053" s="0"/>
    </row>
    <row r="2054" s="4" customFormat="true" ht="37.5" hidden="false" customHeight="true" outlineLevel="0" collapsed="false">
      <c r="A2054" s="23" t="s">
        <v>401</v>
      </c>
      <c r="B2054" s="23" t="n">
        <v>6523</v>
      </c>
      <c r="C2054" s="25" t="n">
        <f aca="false">VLOOKUP(B2054,[1]Planilha8!$X$4:$Y$6629,2,0)</f>
        <v>2039681</v>
      </c>
      <c r="D2054" s="26" t="s">
        <v>507</v>
      </c>
      <c r="E2054" s="26" t="str">
        <f aca="false">VLOOKUP(B2054,[1]Planilha8!$X$4:$Z$6629,3,0)</f>
        <v>UNIDADE DE TERAPIA INTENSIVA</v>
      </c>
      <c r="F2054" s="26" t="str">
        <f aca="false">VLOOKUP(B2054,[1]Planilha8!$X$4:$AD$6629,7,0)</f>
        <v>BOM</v>
      </c>
      <c r="G2054" s="27" t="n">
        <v>41320</v>
      </c>
      <c r="H2054" s="28" t="n">
        <v>38000</v>
      </c>
      <c r="I2054" s="29" t="s">
        <v>23</v>
      </c>
      <c r="J2054" s="70" t="s">
        <v>508</v>
      </c>
      <c r="K2054" s="71" t="n">
        <v>2815</v>
      </c>
      <c r="L2054" s="72" t="n">
        <v>2012002635</v>
      </c>
      <c r="M2054" s="73" t="n">
        <v>43465</v>
      </c>
      <c r="N2054" s="74" t="n">
        <v>37359.6296296296</v>
      </c>
      <c r="O2054" s="75" t="n">
        <v>1</v>
      </c>
      <c r="P2054" s="76" t="n">
        <v>0.0833333333333333</v>
      </c>
      <c r="Q2054" s="77" t="n">
        <v>0</v>
      </c>
      <c r="R2054" s="78" t="n">
        <v>37359.6296296296</v>
      </c>
      <c r="S2054" s="39" t="n">
        <v>640.370370370365</v>
      </c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MG2054" s="0"/>
      <c r="AMH2054" s="0"/>
      <c r="AMI2054" s="0"/>
      <c r="AMJ2054" s="0"/>
    </row>
    <row r="2055" s="4" customFormat="true" ht="37.5" hidden="false" customHeight="true" outlineLevel="0" collapsed="false">
      <c r="A2055" s="23" t="s">
        <v>401</v>
      </c>
      <c r="B2055" s="23" t="n">
        <v>6524</v>
      </c>
      <c r="C2055" s="25" t="n">
        <f aca="false">VLOOKUP(B2055,[1]Planilha8!$X$4:$Y$6629,2,0)</f>
        <v>2039682</v>
      </c>
      <c r="D2055" s="26" t="s">
        <v>507</v>
      </c>
      <c r="E2055" s="26" t="str">
        <f aca="false">VLOOKUP(B2055,[1]Planilha8!$X$4:$Z$6629,3,0)</f>
        <v>UNIDADE DE TERAPIA INTENSIVA</v>
      </c>
      <c r="F2055" s="26" t="str">
        <f aca="false">VLOOKUP(B2055,[1]Planilha8!$X$4:$AD$6629,7,0)</f>
        <v>BOM</v>
      </c>
      <c r="G2055" s="27" t="n">
        <v>41320</v>
      </c>
      <c r="H2055" s="28" t="n">
        <v>38000</v>
      </c>
      <c r="I2055" s="29" t="s">
        <v>23</v>
      </c>
      <c r="J2055" s="70" t="s">
        <v>508</v>
      </c>
      <c r="K2055" s="71" t="n">
        <v>2815</v>
      </c>
      <c r="L2055" s="72" t="n">
        <v>2012002635</v>
      </c>
      <c r="M2055" s="73" t="n">
        <v>43465</v>
      </c>
      <c r="N2055" s="74" t="n">
        <v>37359.6296296296</v>
      </c>
      <c r="O2055" s="75" t="n">
        <v>1</v>
      </c>
      <c r="P2055" s="76" t="n">
        <v>0.0833333333333333</v>
      </c>
      <c r="Q2055" s="77" t="n">
        <v>0</v>
      </c>
      <c r="R2055" s="78" t="n">
        <v>37359.6296296296</v>
      </c>
      <c r="S2055" s="39" t="n">
        <v>640.370370370365</v>
      </c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MG2055" s="0"/>
      <c r="AMH2055" s="0"/>
      <c r="AMI2055" s="0"/>
      <c r="AMJ2055" s="0"/>
    </row>
    <row r="2056" s="4" customFormat="true" ht="37.5" hidden="false" customHeight="true" outlineLevel="0" collapsed="false">
      <c r="A2056" s="23" t="s">
        <v>401</v>
      </c>
      <c r="B2056" s="23" t="n">
        <v>6525</v>
      </c>
      <c r="C2056" s="25" t="n">
        <f aca="false">VLOOKUP(B2056,[1]Planilha8!$X$4:$Y$6629,2,0)</f>
        <v>2039683</v>
      </c>
      <c r="D2056" s="26" t="s">
        <v>507</v>
      </c>
      <c r="E2056" s="26" t="str">
        <f aca="false">VLOOKUP(B2056,[1]Planilha8!$X$4:$Z$6629,3,0)</f>
        <v>UNIDADE DE TERAPIA INTENSIVA</v>
      </c>
      <c r="F2056" s="26" t="str">
        <f aca="false">VLOOKUP(B2056,[1]Planilha8!$X$4:$AD$6629,7,0)</f>
        <v>BOM</v>
      </c>
      <c r="G2056" s="27" t="n">
        <v>41320</v>
      </c>
      <c r="H2056" s="28" t="n">
        <v>38000</v>
      </c>
      <c r="I2056" s="29" t="s">
        <v>23</v>
      </c>
      <c r="J2056" s="70" t="s">
        <v>508</v>
      </c>
      <c r="K2056" s="71" t="n">
        <v>2815</v>
      </c>
      <c r="L2056" s="72" t="n">
        <v>2012002635</v>
      </c>
      <c r="M2056" s="73" t="n">
        <v>43465</v>
      </c>
      <c r="N2056" s="74" t="n">
        <v>37359.6296296296</v>
      </c>
      <c r="O2056" s="75" t="n">
        <v>1</v>
      </c>
      <c r="P2056" s="76" t="n">
        <v>0.0833333333333333</v>
      </c>
      <c r="Q2056" s="77" t="n">
        <v>0</v>
      </c>
      <c r="R2056" s="78" t="n">
        <v>37359.6296296296</v>
      </c>
      <c r="S2056" s="39" t="n">
        <v>640.370370370365</v>
      </c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MG2056" s="0"/>
      <c r="AMH2056" s="0"/>
      <c r="AMI2056" s="0"/>
      <c r="AMJ2056" s="0"/>
    </row>
    <row r="2057" s="4" customFormat="true" ht="37.5" hidden="false" customHeight="true" outlineLevel="0" collapsed="false">
      <c r="A2057" s="23" t="s">
        <v>401</v>
      </c>
      <c r="B2057" s="23" t="n">
        <v>6526</v>
      </c>
      <c r="C2057" s="25" t="n">
        <f aca="false">VLOOKUP(B2057,[1]Planilha8!$X$4:$Y$6629,2,0)</f>
        <v>2039684</v>
      </c>
      <c r="D2057" s="26" t="s">
        <v>507</v>
      </c>
      <c r="E2057" s="26" t="str">
        <f aca="false">VLOOKUP(B2057,[1]Planilha8!$X$4:$Z$6629,3,0)</f>
        <v>UNIDADE DE TERAPIA INTENSIVA</v>
      </c>
      <c r="F2057" s="26" t="str">
        <f aca="false">VLOOKUP(B2057,[1]Planilha8!$X$4:$AD$6629,7,0)</f>
        <v>BOM</v>
      </c>
      <c r="G2057" s="27" t="n">
        <v>41320</v>
      </c>
      <c r="H2057" s="28" t="n">
        <v>38000</v>
      </c>
      <c r="I2057" s="29" t="s">
        <v>23</v>
      </c>
      <c r="J2057" s="70" t="s">
        <v>508</v>
      </c>
      <c r="K2057" s="71" t="n">
        <v>2815</v>
      </c>
      <c r="L2057" s="72" t="n">
        <v>2012002635</v>
      </c>
      <c r="M2057" s="73" t="n">
        <v>43465</v>
      </c>
      <c r="N2057" s="74" t="n">
        <v>37359.6296296296</v>
      </c>
      <c r="O2057" s="75" t="n">
        <v>1</v>
      </c>
      <c r="P2057" s="76" t="n">
        <v>0.0833333333333333</v>
      </c>
      <c r="Q2057" s="77" t="n">
        <v>0</v>
      </c>
      <c r="R2057" s="78" t="n">
        <v>37359.6296296296</v>
      </c>
      <c r="S2057" s="39" t="n">
        <v>640.370370370365</v>
      </c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MG2057" s="0"/>
      <c r="AMH2057" s="0"/>
      <c r="AMI2057" s="0"/>
      <c r="AMJ2057" s="0"/>
    </row>
    <row r="2058" s="4" customFormat="true" ht="37.5" hidden="false" customHeight="true" outlineLevel="0" collapsed="false">
      <c r="A2058" s="23" t="s">
        <v>401</v>
      </c>
      <c r="B2058" s="23" t="n">
        <v>6527</v>
      </c>
      <c r="C2058" s="25" t="n">
        <f aca="false">VLOOKUP(B2058,[1]Planilha8!$X$4:$Y$6629,2,0)</f>
        <v>2039685</v>
      </c>
      <c r="D2058" s="26" t="s">
        <v>507</v>
      </c>
      <c r="E2058" s="26" t="str">
        <f aca="false">VLOOKUP(B2058,[1]Planilha8!$X$4:$Z$6629,3,0)</f>
        <v>UNIDADE DE TERAPIA INTENSIVA</v>
      </c>
      <c r="F2058" s="26" t="str">
        <f aca="false">VLOOKUP(B2058,[1]Planilha8!$X$4:$AD$6629,7,0)</f>
        <v>BOM</v>
      </c>
      <c r="G2058" s="27" t="n">
        <v>41320</v>
      </c>
      <c r="H2058" s="28" t="n">
        <v>38000</v>
      </c>
      <c r="I2058" s="29" t="s">
        <v>23</v>
      </c>
      <c r="J2058" s="70" t="s">
        <v>508</v>
      </c>
      <c r="K2058" s="71" t="n">
        <v>2815</v>
      </c>
      <c r="L2058" s="72" t="n">
        <v>2012002635</v>
      </c>
      <c r="M2058" s="73" t="n">
        <v>43465</v>
      </c>
      <c r="N2058" s="74" t="n">
        <v>37359.6296296296</v>
      </c>
      <c r="O2058" s="75" t="n">
        <v>1</v>
      </c>
      <c r="P2058" s="76" t="n">
        <v>0.0833333333333333</v>
      </c>
      <c r="Q2058" s="77" t="n">
        <v>0</v>
      </c>
      <c r="R2058" s="78" t="n">
        <v>37359.6296296296</v>
      </c>
      <c r="S2058" s="39" t="n">
        <v>640.370370370365</v>
      </c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MG2058" s="0"/>
      <c r="AMH2058" s="0"/>
      <c r="AMI2058" s="0"/>
      <c r="AMJ2058" s="0"/>
    </row>
    <row r="2059" s="4" customFormat="true" ht="37.5" hidden="false" customHeight="true" outlineLevel="0" collapsed="false">
      <c r="A2059" s="23" t="s">
        <v>401</v>
      </c>
      <c r="B2059" s="23" t="n">
        <v>6528</v>
      </c>
      <c r="C2059" s="25" t="n">
        <f aca="false">VLOOKUP(B2059,[1]Planilha8!$X$4:$Y$6629,2,0)</f>
        <v>2039686</v>
      </c>
      <c r="D2059" s="26" t="s">
        <v>507</v>
      </c>
      <c r="E2059" s="26" t="str">
        <f aca="false">VLOOKUP(B2059,[1]Planilha8!$X$4:$Z$6629,3,0)</f>
        <v>UNIDADE DE TERAPIA INTENSIVA</v>
      </c>
      <c r="F2059" s="26" t="str">
        <f aca="false">VLOOKUP(B2059,[1]Planilha8!$X$4:$AD$6629,7,0)</f>
        <v>BOM</v>
      </c>
      <c r="G2059" s="27" t="n">
        <v>41320</v>
      </c>
      <c r="H2059" s="28" t="n">
        <v>38000</v>
      </c>
      <c r="I2059" s="29" t="s">
        <v>23</v>
      </c>
      <c r="J2059" s="70" t="s">
        <v>508</v>
      </c>
      <c r="K2059" s="71" t="n">
        <v>2815</v>
      </c>
      <c r="L2059" s="72" t="n">
        <v>2012002635</v>
      </c>
      <c r="M2059" s="73" t="n">
        <v>43465</v>
      </c>
      <c r="N2059" s="74" t="n">
        <v>37359.6296296296</v>
      </c>
      <c r="O2059" s="75" t="n">
        <v>1</v>
      </c>
      <c r="P2059" s="76" t="n">
        <v>0.0833333333333333</v>
      </c>
      <c r="Q2059" s="77" t="n">
        <v>0</v>
      </c>
      <c r="R2059" s="78" t="n">
        <v>37359.6296296296</v>
      </c>
      <c r="S2059" s="39" t="n">
        <v>640.370370370365</v>
      </c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MG2059" s="0"/>
      <c r="AMH2059" s="0"/>
      <c r="AMI2059" s="0"/>
      <c r="AMJ2059" s="0"/>
    </row>
    <row r="2060" s="4" customFormat="true" ht="37.5" hidden="false" customHeight="true" outlineLevel="0" collapsed="false">
      <c r="A2060" s="23" t="s">
        <v>401</v>
      </c>
      <c r="B2060" s="23" t="n">
        <v>6529</v>
      </c>
      <c r="C2060" s="25" t="n">
        <f aca="false">VLOOKUP(B2060,[1]Planilha8!$X$4:$Y$6629,2,0)</f>
        <v>2039687</v>
      </c>
      <c r="D2060" s="26" t="s">
        <v>507</v>
      </c>
      <c r="E2060" s="26" t="str">
        <f aca="false">VLOOKUP(B2060,[1]Planilha8!$X$4:$Z$6629,3,0)</f>
        <v>UNIDADE DE TERAPIA INTENSIVA</v>
      </c>
      <c r="F2060" s="26" t="str">
        <f aca="false">VLOOKUP(B2060,[1]Planilha8!$X$4:$AD$6629,7,0)</f>
        <v>BOM</v>
      </c>
      <c r="G2060" s="27" t="n">
        <v>41320</v>
      </c>
      <c r="H2060" s="28" t="n">
        <v>38000</v>
      </c>
      <c r="I2060" s="29" t="s">
        <v>23</v>
      </c>
      <c r="J2060" s="70" t="s">
        <v>508</v>
      </c>
      <c r="K2060" s="71" t="n">
        <v>2815</v>
      </c>
      <c r="L2060" s="72" t="n">
        <v>2012002635</v>
      </c>
      <c r="M2060" s="73" t="n">
        <v>43465</v>
      </c>
      <c r="N2060" s="74" t="n">
        <v>37359.6296296296</v>
      </c>
      <c r="O2060" s="75" t="n">
        <v>1</v>
      </c>
      <c r="P2060" s="76" t="n">
        <v>0.0833333333333333</v>
      </c>
      <c r="Q2060" s="77" t="n">
        <v>0</v>
      </c>
      <c r="R2060" s="78" t="n">
        <v>37359.6296296296</v>
      </c>
      <c r="S2060" s="39" t="n">
        <v>640.370370370365</v>
      </c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MG2060" s="0"/>
      <c r="AMH2060" s="0"/>
      <c r="AMI2060" s="0"/>
      <c r="AMJ2060" s="0"/>
    </row>
    <row r="2061" s="4" customFormat="true" ht="37.5" hidden="false" customHeight="true" outlineLevel="0" collapsed="false">
      <c r="A2061" s="23" t="s">
        <v>401</v>
      </c>
      <c r="B2061" s="23" t="n">
        <v>6530</v>
      </c>
      <c r="C2061" s="25" t="n">
        <f aca="false">VLOOKUP(B2061,[1]Planilha8!$X$4:$Y$6629,2,0)</f>
        <v>2039688</v>
      </c>
      <c r="D2061" s="26" t="s">
        <v>507</v>
      </c>
      <c r="E2061" s="26" t="str">
        <f aca="false">VLOOKUP(B2061,[1]Planilha8!$X$4:$Z$6629,3,0)</f>
        <v>UNIDADE DE TERAPIA INTENSIVA</v>
      </c>
      <c r="F2061" s="26" t="str">
        <f aca="false">VLOOKUP(B2061,[1]Planilha8!$X$4:$AD$6629,7,0)</f>
        <v>BOM</v>
      </c>
      <c r="G2061" s="27" t="n">
        <v>41320</v>
      </c>
      <c r="H2061" s="28" t="n">
        <v>38000</v>
      </c>
      <c r="I2061" s="29" t="s">
        <v>23</v>
      </c>
      <c r="J2061" s="70" t="s">
        <v>508</v>
      </c>
      <c r="K2061" s="71" t="n">
        <v>2815</v>
      </c>
      <c r="L2061" s="72" t="n">
        <v>2012002635</v>
      </c>
      <c r="M2061" s="73" t="n">
        <v>43465</v>
      </c>
      <c r="N2061" s="74" t="n">
        <v>37359.6296296296</v>
      </c>
      <c r="O2061" s="75" t="n">
        <v>1</v>
      </c>
      <c r="P2061" s="76" t="n">
        <v>0.0833333333333333</v>
      </c>
      <c r="Q2061" s="77" t="n">
        <v>0</v>
      </c>
      <c r="R2061" s="78" t="n">
        <v>37359.6296296296</v>
      </c>
      <c r="S2061" s="39" t="n">
        <v>640.370370370365</v>
      </c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MG2061" s="0"/>
      <c r="AMH2061" s="0"/>
      <c r="AMI2061" s="0"/>
      <c r="AMJ2061" s="0"/>
    </row>
    <row r="2062" s="4" customFormat="true" ht="37.5" hidden="false" customHeight="true" outlineLevel="0" collapsed="false">
      <c r="A2062" s="23" t="s">
        <v>401</v>
      </c>
      <c r="B2062" s="23" t="n">
        <v>6531</v>
      </c>
      <c r="C2062" s="25" t="n">
        <f aca="false">VLOOKUP(B2062,[1]Planilha8!$X$4:$Y$6629,2,0)</f>
        <v>2039689</v>
      </c>
      <c r="D2062" s="26" t="s">
        <v>507</v>
      </c>
      <c r="E2062" s="26" t="str">
        <f aca="false">VLOOKUP(B2062,[1]Planilha8!$X$4:$Z$6629,3,0)</f>
        <v>UNIDADE DE TERAPIA INTENSIVA</v>
      </c>
      <c r="F2062" s="26" t="str">
        <f aca="false">VLOOKUP(B2062,[1]Planilha8!$X$4:$AD$6629,7,0)</f>
        <v>BOM</v>
      </c>
      <c r="G2062" s="27" t="n">
        <v>41320</v>
      </c>
      <c r="H2062" s="28" t="n">
        <v>38000</v>
      </c>
      <c r="I2062" s="29" t="s">
        <v>23</v>
      </c>
      <c r="J2062" s="70" t="s">
        <v>508</v>
      </c>
      <c r="K2062" s="71" t="n">
        <v>2815</v>
      </c>
      <c r="L2062" s="72" t="n">
        <v>2012002635</v>
      </c>
      <c r="M2062" s="73" t="n">
        <v>43465</v>
      </c>
      <c r="N2062" s="74" t="n">
        <v>37359.6296296296</v>
      </c>
      <c r="O2062" s="75" t="n">
        <v>1</v>
      </c>
      <c r="P2062" s="76" t="n">
        <v>0.0833333333333333</v>
      </c>
      <c r="Q2062" s="77" t="n">
        <v>0</v>
      </c>
      <c r="R2062" s="78" t="n">
        <v>37359.6296296296</v>
      </c>
      <c r="S2062" s="39" t="n">
        <v>640.370370370365</v>
      </c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MG2062" s="0"/>
      <c r="AMH2062" s="0"/>
      <c r="AMI2062" s="0"/>
      <c r="AMJ2062" s="0"/>
    </row>
    <row r="2063" s="4" customFormat="true" ht="37.5" hidden="false" customHeight="true" outlineLevel="0" collapsed="false">
      <c r="A2063" s="23" t="s">
        <v>401</v>
      </c>
      <c r="B2063" s="23" t="n">
        <v>6532</v>
      </c>
      <c r="C2063" s="25" t="n">
        <f aca="false">VLOOKUP(B2063,[1]Planilha8!$X$4:$Y$6629,2,0)</f>
        <v>2039690</v>
      </c>
      <c r="D2063" s="26" t="s">
        <v>507</v>
      </c>
      <c r="E2063" s="26" t="str">
        <f aca="false">VLOOKUP(B2063,[1]Planilha8!$X$4:$Z$6629,3,0)</f>
        <v>UNIDADE DE TERAPIA INTENSIVA</v>
      </c>
      <c r="F2063" s="26" t="str">
        <f aca="false">VLOOKUP(B2063,[1]Planilha8!$X$4:$AD$6629,7,0)</f>
        <v>BOM</v>
      </c>
      <c r="G2063" s="27" t="n">
        <v>41320</v>
      </c>
      <c r="H2063" s="28" t="n">
        <v>38000</v>
      </c>
      <c r="I2063" s="29" t="s">
        <v>23</v>
      </c>
      <c r="J2063" s="70" t="s">
        <v>508</v>
      </c>
      <c r="K2063" s="71" t="n">
        <v>2815</v>
      </c>
      <c r="L2063" s="72" t="n">
        <v>2012002635</v>
      </c>
      <c r="M2063" s="73" t="n">
        <v>43465</v>
      </c>
      <c r="N2063" s="74" t="n">
        <v>37359.6296296296</v>
      </c>
      <c r="O2063" s="75" t="n">
        <v>1</v>
      </c>
      <c r="P2063" s="76" t="n">
        <v>0.0833333333333333</v>
      </c>
      <c r="Q2063" s="77" t="n">
        <v>0</v>
      </c>
      <c r="R2063" s="78" t="n">
        <v>37359.6296296296</v>
      </c>
      <c r="S2063" s="39" t="n">
        <v>640.370370370365</v>
      </c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MG2063" s="0"/>
      <c r="AMH2063" s="0"/>
      <c r="AMI2063" s="0"/>
      <c r="AMJ2063" s="0"/>
    </row>
    <row r="2064" s="4" customFormat="true" ht="37.5" hidden="false" customHeight="true" outlineLevel="0" collapsed="false">
      <c r="A2064" s="23" t="s">
        <v>401</v>
      </c>
      <c r="B2064" s="23" t="n">
        <v>6533</v>
      </c>
      <c r="C2064" s="25" t="n">
        <f aca="false">VLOOKUP(B2064,[1]Planilha8!$X$4:$Y$6629,2,0)</f>
        <v>2039691</v>
      </c>
      <c r="D2064" s="26" t="s">
        <v>507</v>
      </c>
      <c r="E2064" s="26" t="str">
        <f aca="false">VLOOKUP(B2064,[1]Planilha8!$X$4:$Z$6629,3,0)</f>
        <v>UNIDADE DE TERAPIA INTENSIVA</v>
      </c>
      <c r="F2064" s="26" t="str">
        <f aca="false">VLOOKUP(B2064,[1]Planilha8!$X$4:$AD$6629,7,0)</f>
        <v>BOM</v>
      </c>
      <c r="G2064" s="27" t="n">
        <v>41320</v>
      </c>
      <c r="H2064" s="28" t="n">
        <v>38000</v>
      </c>
      <c r="I2064" s="29" t="s">
        <v>23</v>
      </c>
      <c r="J2064" s="70" t="s">
        <v>508</v>
      </c>
      <c r="K2064" s="71" t="n">
        <v>2815</v>
      </c>
      <c r="L2064" s="72" t="n">
        <v>2012002635</v>
      </c>
      <c r="M2064" s="73" t="n">
        <v>43465</v>
      </c>
      <c r="N2064" s="74" t="n">
        <v>37359.6296296296</v>
      </c>
      <c r="O2064" s="75" t="n">
        <v>1</v>
      </c>
      <c r="P2064" s="76" t="n">
        <v>0.0833333333333333</v>
      </c>
      <c r="Q2064" s="77" t="n">
        <v>0</v>
      </c>
      <c r="R2064" s="78" t="n">
        <v>37359.6296296296</v>
      </c>
      <c r="S2064" s="39" t="n">
        <v>640.370370370365</v>
      </c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MG2064" s="0"/>
      <c r="AMH2064" s="0"/>
      <c r="AMI2064" s="0"/>
      <c r="AMJ2064" s="0"/>
    </row>
    <row r="2065" s="4" customFormat="true" ht="37.5" hidden="false" customHeight="true" outlineLevel="0" collapsed="false">
      <c r="A2065" s="23" t="s">
        <v>401</v>
      </c>
      <c r="B2065" s="23" t="n">
        <v>6534</v>
      </c>
      <c r="C2065" s="25" t="n">
        <f aca="false">VLOOKUP(B2065,[1]Planilha8!$X$4:$Y$6629,2,0)</f>
        <v>2039692</v>
      </c>
      <c r="D2065" s="26" t="s">
        <v>507</v>
      </c>
      <c r="E2065" s="26" t="str">
        <f aca="false">VLOOKUP(B2065,[1]Planilha8!$X$4:$Z$6629,3,0)</f>
        <v>UNIDADE DE TERAPIA INTENSIVA</v>
      </c>
      <c r="F2065" s="26" t="str">
        <f aca="false">VLOOKUP(B2065,[1]Planilha8!$X$4:$AD$6629,7,0)</f>
        <v>BOM</v>
      </c>
      <c r="G2065" s="27" t="n">
        <v>41320</v>
      </c>
      <c r="H2065" s="28" t="n">
        <v>38000</v>
      </c>
      <c r="I2065" s="29" t="s">
        <v>23</v>
      </c>
      <c r="J2065" s="70" t="s">
        <v>508</v>
      </c>
      <c r="K2065" s="71" t="n">
        <v>2815</v>
      </c>
      <c r="L2065" s="72" t="n">
        <v>2012002635</v>
      </c>
      <c r="M2065" s="73" t="n">
        <v>43465</v>
      </c>
      <c r="N2065" s="74" t="n">
        <v>37359.6296296296</v>
      </c>
      <c r="O2065" s="75" t="n">
        <v>1</v>
      </c>
      <c r="P2065" s="76" t="n">
        <v>0.0833333333333333</v>
      </c>
      <c r="Q2065" s="77" t="n">
        <v>0</v>
      </c>
      <c r="R2065" s="78" t="n">
        <v>37359.6296296296</v>
      </c>
      <c r="S2065" s="39" t="n">
        <v>640.370370370365</v>
      </c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MG2065" s="0"/>
      <c r="AMH2065" s="0"/>
      <c r="AMI2065" s="0"/>
      <c r="AMJ2065" s="0"/>
    </row>
    <row r="2066" s="4" customFormat="true" ht="37.5" hidden="false" customHeight="true" outlineLevel="0" collapsed="false">
      <c r="A2066" s="23" t="s">
        <v>401</v>
      </c>
      <c r="B2066" s="23" t="n">
        <v>7747</v>
      </c>
      <c r="C2066" s="25" t="n">
        <f aca="false">VLOOKUP(B2066,[1]Planilha8!$X$4:$Y$6629,2,0)</f>
        <v>2039693</v>
      </c>
      <c r="D2066" s="26" t="s">
        <v>509</v>
      </c>
      <c r="E2066" s="26" t="str">
        <f aca="false">VLOOKUP(B2066,[1]Planilha8!$X$4:$Z$6629,3,0)</f>
        <v>UNIDADE DE TERAPIA INTENSIVA</v>
      </c>
      <c r="F2066" s="26" t="str">
        <f aca="false">VLOOKUP(B2066,[1]Planilha8!$X$4:$AD$6629,7,0)</f>
        <v>BOM</v>
      </c>
      <c r="G2066" s="27" t="n">
        <v>41327</v>
      </c>
      <c r="H2066" s="28" t="n">
        <v>238</v>
      </c>
      <c r="I2066" s="29" t="s">
        <v>23</v>
      </c>
      <c r="J2066" s="70" t="s">
        <v>50</v>
      </c>
      <c r="K2066" s="71" t="n">
        <v>27047</v>
      </c>
      <c r="L2066" s="72" t="n">
        <v>2012000657</v>
      </c>
      <c r="M2066" s="73" t="n">
        <v>43465</v>
      </c>
      <c r="N2066" s="74" t="n">
        <v>195.755</v>
      </c>
      <c r="O2066" s="75" t="n">
        <v>0.33</v>
      </c>
      <c r="P2066" s="76" t="n">
        <v>0.0275</v>
      </c>
      <c r="Q2066" s="77" t="n">
        <v>6.545</v>
      </c>
      <c r="R2066" s="78" t="n">
        <v>202.3</v>
      </c>
      <c r="S2066" s="39" t="n">
        <v>35.7000000000002</v>
      </c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MG2066" s="0"/>
      <c r="AMH2066" s="0"/>
      <c r="AMI2066" s="0"/>
      <c r="AMJ2066" s="0"/>
    </row>
    <row r="2067" s="4" customFormat="true" ht="37.5" hidden="false" customHeight="true" outlineLevel="0" collapsed="false">
      <c r="A2067" s="23" t="s">
        <v>401</v>
      </c>
      <c r="B2067" s="23" t="n">
        <v>7748</v>
      </c>
      <c r="C2067" s="25" t="n">
        <f aca="false">VLOOKUP(B2067,[1]Planilha8!$X$4:$Y$6629,2,0)</f>
        <v>2039694</v>
      </c>
      <c r="D2067" s="26" t="s">
        <v>509</v>
      </c>
      <c r="E2067" s="26" t="str">
        <f aca="false">VLOOKUP(B2067,[1]Planilha8!$X$4:$Z$6629,3,0)</f>
        <v>UNIDADE DE TERAPIA INTENSIVA</v>
      </c>
      <c r="F2067" s="26" t="str">
        <f aca="false">VLOOKUP(B2067,[1]Planilha8!$X$4:$AD$6629,7,0)</f>
        <v>BOM</v>
      </c>
      <c r="G2067" s="27" t="n">
        <v>41327</v>
      </c>
      <c r="H2067" s="28" t="n">
        <v>238</v>
      </c>
      <c r="I2067" s="29" t="s">
        <v>23</v>
      </c>
      <c r="J2067" s="70" t="s">
        <v>50</v>
      </c>
      <c r="K2067" s="71" t="n">
        <v>27047</v>
      </c>
      <c r="L2067" s="72" t="n">
        <v>2012000657</v>
      </c>
      <c r="M2067" s="73" t="n">
        <v>43465</v>
      </c>
      <c r="N2067" s="74" t="n">
        <v>195.755</v>
      </c>
      <c r="O2067" s="75" t="n">
        <v>0.33</v>
      </c>
      <c r="P2067" s="76" t="n">
        <v>0.0275</v>
      </c>
      <c r="Q2067" s="77" t="n">
        <v>6.545</v>
      </c>
      <c r="R2067" s="78" t="n">
        <v>202.3</v>
      </c>
      <c r="S2067" s="39" t="n">
        <v>35.7000000000002</v>
      </c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MG2067" s="0"/>
      <c r="AMH2067" s="0"/>
      <c r="AMI2067" s="0"/>
      <c r="AMJ2067" s="0"/>
    </row>
    <row r="2068" s="4" customFormat="true" ht="37.5" hidden="false" customHeight="true" outlineLevel="0" collapsed="false">
      <c r="A2068" s="23" t="s">
        <v>401</v>
      </c>
      <c r="B2068" s="23" t="n">
        <v>7750</v>
      </c>
      <c r="C2068" s="25" t="n">
        <f aca="false">VLOOKUP(B2068,[1]Planilha8!$X$4:$Y$6629,2,0)</f>
        <v>2039695</v>
      </c>
      <c r="D2068" s="26" t="s">
        <v>509</v>
      </c>
      <c r="E2068" s="26" t="str">
        <f aca="false">VLOOKUP(B2068,[1]Planilha8!$X$4:$Z$6629,3,0)</f>
        <v>UNIDADE DE TERAPIA INTENSIVA</v>
      </c>
      <c r="F2068" s="26" t="str">
        <f aca="false">VLOOKUP(B2068,[1]Planilha8!$X$4:$AD$6629,7,0)</f>
        <v>BOM</v>
      </c>
      <c r="G2068" s="27" t="n">
        <v>41327</v>
      </c>
      <c r="H2068" s="28" t="n">
        <v>238</v>
      </c>
      <c r="I2068" s="29" t="s">
        <v>23</v>
      </c>
      <c r="J2068" s="70" t="s">
        <v>50</v>
      </c>
      <c r="K2068" s="71" t="n">
        <v>27047</v>
      </c>
      <c r="L2068" s="72" t="n">
        <v>2012000657</v>
      </c>
      <c r="M2068" s="73" t="n">
        <v>43465</v>
      </c>
      <c r="N2068" s="74" t="n">
        <v>195.755</v>
      </c>
      <c r="O2068" s="75" t="n">
        <v>0.33</v>
      </c>
      <c r="P2068" s="76" t="n">
        <v>0.0275</v>
      </c>
      <c r="Q2068" s="77" t="n">
        <v>6.545</v>
      </c>
      <c r="R2068" s="78" t="n">
        <v>202.3</v>
      </c>
      <c r="S2068" s="39" t="n">
        <v>35.7000000000002</v>
      </c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MG2068" s="0"/>
      <c r="AMH2068" s="0"/>
      <c r="AMI2068" s="0"/>
      <c r="AMJ2068" s="0"/>
    </row>
    <row r="2069" s="4" customFormat="true" ht="37.5" hidden="false" customHeight="true" outlineLevel="0" collapsed="false">
      <c r="A2069" s="23" t="s">
        <v>401</v>
      </c>
      <c r="B2069" s="23" t="n">
        <v>7752</v>
      </c>
      <c r="C2069" s="25" t="n">
        <f aca="false">VLOOKUP(B2069,[1]Planilha8!$X$4:$Y$6629,2,0)</f>
        <v>2039696</v>
      </c>
      <c r="D2069" s="26" t="s">
        <v>509</v>
      </c>
      <c r="E2069" s="26" t="str">
        <f aca="false">VLOOKUP(B2069,[1]Planilha8!$X$4:$Z$6629,3,0)</f>
        <v>UNIDADE DE TERAPIA INTENSIVA</v>
      </c>
      <c r="F2069" s="26" t="str">
        <f aca="false">VLOOKUP(B2069,[1]Planilha8!$X$4:$AD$6629,7,0)</f>
        <v>BOM</v>
      </c>
      <c r="G2069" s="27" t="n">
        <v>41327</v>
      </c>
      <c r="H2069" s="28" t="n">
        <v>238</v>
      </c>
      <c r="I2069" s="29" t="s">
        <v>23</v>
      </c>
      <c r="J2069" s="70" t="s">
        <v>50</v>
      </c>
      <c r="K2069" s="71" t="n">
        <v>27047</v>
      </c>
      <c r="L2069" s="72" t="n">
        <v>2012000657</v>
      </c>
      <c r="M2069" s="73" t="n">
        <v>43465</v>
      </c>
      <c r="N2069" s="74" t="n">
        <v>195.755</v>
      </c>
      <c r="O2069" s="75" t="n">
        <v>0.33</v>
      </c>
      <c r="P2069" s="76" t="n">
        <v>0.0275</v>
      </c>
      <c r="Q2069" s="77" t="n">
        <v>6.545</v>
      </c>
      <c r="R2069" s="78" t="n">
        <v>202.3</v>
      </c>
      <c r="S2069" s="39" t="n">
        <v>35.7000000000002</v>
      </c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MG2069" s="0"/>
      <c r="AMH2069" s="0"/>
      <c r="AMI2069" s="0"/>
      <c r="AMJ2069" s="0"/>
    </row>
    <row r="2070" s="4" customFormat="true" ht="37.5" hidden="false" customHeight="true" outlineLevel="0" collapsed="false">
      <c r="A2070" s="23" t="s">
        <v>401</v>
      </c>
      <c r="B2070" s="23" t="n">
        <v>7753</v>
      </c>
      <c r="C2070" s="25" t="n">
        <f aca="false">VLOOKUP(B2070,[1]Planilha8!$X$4:$Y$6629,2,0)</f>
        <v>2039697</v>
      </c>
      <c r="D2070" s="26" t="s">
        <v>509</v>
      </c>
      <c r="E2070" s="26" t="str">
        <f aca="false">VLOOKUP(B2070,[1]Planilha8!$X$4:$Z$6629,3,0)</f>
        <v>UNIDADE DE TERAPIA INTENSIVA</v>
      </c>
      <c r="F2070" s="26" t="str">
        <f aca="false">VLOOKUP(B2070,[1]Planilha8!$X$4:$AD$6629,7,0)</f>
        <v>BOM</v>
      </c>
      <c r="G2070" s="27" t="n">
        <v>41327</v>
      </c>
      <c r="H2070" s="28" t="n">
        <v>238</v>
      </c>
      <c r="I2070" s="29" t="s">
        <v>23</v>
      </c>
      <c r="J2070" s="70" t="s">
        <v>50</v>
      </c>
      <c r="K2070" s="71" t="n">
        <v>27047</v>
      </c>
      <c r="L2070" s="72" t="n">
        <v>2012000657</v>
      </c>
      <c r="M2070" s="73" t="n">
        <v>43465</v>
      </c>
      <c r="N2070" s="74" t="n">
        <v>195.755</v>
      </c>
      <c r="O2070" s="75" t="n">
        <v>0.33</v>
      </c>
      <c r="P2070" s="76" t="n">
        <v>0.0275</v>
      </c>
      <c r="Q2070" s="77" t="n">
        <v>6.545</v>
      </c>
      <c r="R2070" s="78" t="n">
        <v>202.3</v>
      </c>
      <c r="S2070" s="39" t="n">
        <v>35.7000000000002</v>
      </c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MG2070" s="0"/>
      <c r="AMH2070" s="0"/>
      <c r="AMI2070" s="0"/>
      <c r="AMJ2070" s="0"/>
    </row>
    <row r="2071" s="4" customFormat="true" ht="37.5" hidden="false" customHeight="true" outlineLevel="0" collapsed="false">
      <c r="A2071" s="23" t="s">
        <v>401</v>
      </c>
      <c r="B2071" s="23" t="n">
        <v>7754</v>
      </c>
      <c r="C2071" s="25" t="n">
        <f aca="false">VLOOKUP(B2071,[1]Planilha8!$X$4:$Y$6629,2,0)</f>
        <v>2039698</v>
      </c>
      <c r="D2071" s="26" t="s">
        <v>509</v>
      </c>
      <c r="E2071" s="26" t="str">
        <f aca="false">VLOOKUP(B2071,[1]Planilha8!$X$4:$Z$6629,3,0)</f>
        <v>UNIDADE DE TERAPIA INTENSIVA</v>
      </c>
      <c r="F2071" s="26" t="str">
        <f aca="false">VLOOKUP(B2071,[1]Planilha8!$X$4:$AD$6629,7,0)</f>
        <v>BOM</v>
      </c>
      <c r="G2071" s="27" t="n">
        <v>41327</v>
      </c>
      <c r="H2071" s="28" t="n">
        <v>238</v>
      </c>
      <c r="I2071" s="29" t="s">
        <v>23</v>
      </c>
      <c r="J2071" s="70" t="s">
        <v>50</v>
      </c>
      <c r="K2071" s="71" t="n">
        <v>27047</v>
      </c>
      <c r="L2071" s="72" t="n">
        <v>2012000657</v>
      </c>
      <c r="M2071" s="73" t="n">
        <v>43465</v>
      </c>
      <c r="N2071" s="74" t="n">
        <v>195.755</v>
      </c>
      <c r="O2071" s="75" t="n">
        <v>0.33</v>
      </c>
      <c r="P2071" s="76" t="n">
        <v>0.0275</v>
      </c>
      <c r="Q2071" s="77" t="n">
        <v>6.545</v>
      </c>
      <c r="R2071" s="78" t="n">
        <v>202.3</v>
      </c>
      <c r="S2071" s="39" t="n">
        <v>35.7000000000002</v>
      </c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MG2071" s="0"/>
      <c r="AMH2071" s="0"/>
      <c r="AMI2071" s="0"/>
      <c r="AMJ2071" s="0"/>
    </row>
    <row r="2072" s="4" customFormat="true" ht="37.5" hidden="false" customHeight="true" outlineLevel="0" collapsed="false">
      <c r="A2072" s="23" t="s">
        <v>401</v>
      </c>
      <c r="B2072" s="23" t="n">
        <v>7755</v>
      </c>
      <c r="C2072" s="25" t="n">
        <f aca="false">VLOOKUP(B2072,[1]Planilha8!$X$4:$Y$6629,2,0)</f>
        <v>2039699</v>
      </c>
      <c r="D2072" s="26" t="s">
        <v>509</v>
      </c>
      <c r="E2072" s="26" t="str">
        <f aca="false">VLOOKUP(B2072,[1]Planilha8!$X$4:$Z$6629,3,0)</f>
        <v>UNIDADE DE TERAPIA INTENSIVA</v>
      </c>
      <c r="F2072" s="26" t="str">
        <f aca="false">VLOOKUP(B2072,[1]Planilha8!$X$4:$AD$6629,7,0)</f>
        <v>BOM</v>
      </c>
      <c r="G2072" s="27" t="n">
        <v>41327</v>
      </c>
      <c r="H2072" s="28" t="n">
        <v>238</v>
      </c>
      <c r="I2072" s="29" t="s">
        <v>23</v>
      </c>
      <c r="J2072" s="70" t="s">
        <v>50</v>
      </c>
      <c r="K2072" s="71" t="n">
        <v>27047</v>
      </c>
      <c r="L2072" s="72" t="n">
        <v>2012000657</v>
      </c>
      <c r="M2072" s="73" t="n">
        <v>43465</v>
      </c>
      <c r="N2072" s="74" t="n">
        <v>195.755</v>
      </c>
      <c r="O2072" s="75" t="n">
        <v>0.33</v>
      </c>
      <c r="P2072" s="76" t="n">
        <v>0.0275</v>
      </c>
      <c r="Q2072" s="77" t="n">
        <v>6.545</v>
      </c>
      <c r="R2072" s="78" t="n">
        <v>202.3</v>
      </c>
      <c r="S2072" s="39" t="n">
        <v>35.7000000000002</v>
      </c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MG2072" s="0"/>
      <c r="AMH2072" s="0"/>
      <c r="AMI2072" s="0"/>
      <c r="AMJ2072" s="0"/>
    </row>
    <row r="2073" s="4" customFormat="true" ht="37.5" hidden="false" customHeight="true" outlineLevel="0" collapsed="false">
      <c r="A2073" s="23" t="s">
        <v>401</v>
      </c>
      <c r="B2073" s="23" t="n">
        <v>7756</v>
      </c>
      <c r="C2073" s="25" t="n">
        <f aca="false">VLOOKUP(B2073,[1]Planilha8!$X$4:$Y$6629,2,0)</f>
        <v>2039700</v>
      </c>
      <c r="D2073" s="26" t="s">
        <v>509</v>
      </c>
      <c r="E2073" s="26" t="str">
        <f aca="false">VLOOKUP(B2073,[1]Planilha8!$X$4:$Z$6629,3,0)</f>
        <v>UNIDADE DE TERAPIA INTENSIVA</v>
      </c>
      <c r="F2073" s="26" t="str">
        <f aca="false">VLOOKUP(B2073,[1]Planilha8!$X$4:$AD$6629,7,0)</f>
        <v>BOM</v>
      </c>
      <c r="G2073" s="27" t="n">
        <v>41327</v>
      </c>
      <c r="H2073" s="28" t="n">
        <v>238</v>
      </c>
      <c r="I2073" s="29" t="s">
        <v>23</v>
      </c>
      <c r="J2073" s="70" t="s">
        <v>50</v>
      </c>
      <c r="K2073" s="71" t="n">
        <v>27047</v>
      </c>
      <c r="L2073" s="72" t="n">
        <v>2012000657</v>
      </c>
      <c r="M2073" s="73" t="n">
        <v>43465</v>
      </c>
      <c r="N2073" s="74" t="n">
        <v>195.755</v>
      </c>
      <c r="O2073" s="75" t="n">
        <v>0.33</v>
      </c>
      <c r="P2073" s="76" t="n">
        <v>0.0275</v>
      </c>
      <c r="Q2073" s="77" t="n">
        <v>6.545</v>
      </c>
      <c r="R2073" s="78" t="n">
        <v>202.3</v>
      </c>
      <c r="S2073" s="39" t="n">
        <v>35.7000000000002</v>
      </c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MG2073" s="0"/>
      <c r="AMH2073" s="0"/>
      <c r="AMI2073" s="0"/>
      <c r="AMJ2073" s="0"/>
    </row>
    <row r="2074" s="4" customFormat="true" ht="37.5" hidden="false" customHeight="true" outlineLevel="0" collapsed="false">
      <c r="A2074" s="23" t="s">
        <v>401</v>
      </c>
      <c r="B2074" s="23" t="n">
        <v>7757</v>
      </c>
      <c r="C2074" s="25" t="n">
        <f aca="false">VLOOKUP(B2074,[1]Planilha8!$X$4:$Y$6629,2,0)</f>
        <v>2039701</v>
      </c>
      <c r="D2074" s="26" t="s">
        <v>509</v>
      </c>
      <c r="E2074" s="26" t="str">
        <f aca="false">VLOOKUP(B2074,[1]Planilha8!$X$4:$Z$6629,3,0)</f>
        <v>UNIDADE DE TERAPIA INTENSIVA</v>
      </c>
      <c r="F2074" s="26" t="str">
        <f aca="false">VLOOKUP(B2074,[1]Planilha8!$X$4:$AD$6629,7,0)</f>
        <v>BOM</v>
      </c>
      <c r="G2074" s="27" t="n">
        <v>41327</v>
      </c>
      <c r="H2074" s="28" t="n">
        <v>238</v>
      </c>
      <c r="I2074" s="29" t="s">
        <v>23</v>
      </c>
      <c r="J2074" s="70" t="s">
        <v>50</v>
      </c>
      <c r="K2074" s="71" t="n">
        <v>27047</v>
      </c>
      <c r="L2074" s="72" t="n">
        <v>2012000657</v>
      </c>
      <c r="M2074" s="73" t="n">
        <v>43465</v>
      </c>
      <c r="N2074" s="74" t="n">
        <v>195.755</v>
      </c>
      <c r="O2074" s="75" t="n">
        <v>0.33</v>
      </c>
      <c r="P2074" s="76" t="n">
        <v>0.0275</v>
      </c>
      <c r="Q2074" s="77" t="n">
        <v>6.545</v>
      </c>
      <c r="R2074" s="78" t="n">
        <v>202.3</v>
      </c>
      <c r="S2074" s="39" t="n">
        <v>35.7000000000002</v>
      </c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MG2074" s="0"/>
      <c r="AMH2074" s="0"/>
      <c r="AMI2074" s="0"/>
      <c r="AMJ2074" s="0"/>
    </row>
    <row r="2075" s="4" customFormat="true" ht="37.5" hidden="false" customHeight="true" outlineLevel="0" collapsed="false">
      <c r="A2075" s="23" t="s">
        <v>401</v>
      </c>
      <c r="B2075" s="23" t="n">
        <v>7758</v>
      </c>
      <c r="C2075" s="25" t="n">
        <f aca="false">VLOOKUP(B2075,[1]Planilha8!$X$4:$Y$6629,2,0)</f>
        <v>2039702</v>
      </c>
      <c r="D2075" s="26" t="s">
        <v>509</v>
      </c>
      <c r="E2075" s="26" t="str">
        <f aca="false">VLOOKUP(B2075,[1]Planilha8!$X$4:$Z$6629,3,0)</f>
        <v>DIRETORIA MULTIDISCIPLINAR</v>
      </c>
      <c r="F2075" s="26" t="str">
        <f aca="false">VLOOKUP(B2075,[1]Planilha8!$X$4:$AD$6629,7,0)</f>
        <v>BOM</v>
      </c>
      <c r="G2075" s="27" t="n">
        <v>41327</v>
      </c>
      <c r="H2075" s="28" t="n">
        <v>238</v>
      </c>
      <c r="I2075" s="29" t="s">
        <v>23</v>
      </c>
      <c r="J2075" s="70" t="s">
        <v>50</v>
      </c>
      <c r="K2075" s="71" t="n">
        <v>27047</v>
      </c>
      <c r="L2075" s="72" t="n">
        <v>2012000657</v>
      </c>
      <c r="M2075" s="73" t="n">
        <v>43465</v>
      </c>
      <c r="N2075" s="74" t="n">
        <v>195.755</v>
      </c>
      <c r="O2075" s="75" t="n">
        <v>0.33</v>
      </c>
      <c r="P2075" s="76" t="n">
        <v>0.0275</v>
      </c>
      <c r="Q2075" s="77" t="n">
        <v>6.545</v>
      </c>
      <c r="R2075" s="78" t="n">
        <v>202.3</v>
      </c>
      <c r="S2075" s="39" t="n">
        <v>35.7000000000002</v>
      </c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MG2075" s="0"/>
      <c r="AMH2075" s="0"/>
      <c r="AMI2075" s="0"/>
      <c r="AMJ2075" s="0"/>
    </row>
    <row r="2076" s="4" customFormat="true" ht="37.5" hidden="false" customHeight="true" outlineLevel="0" collapsed="false">
      <c r="A2076" s="23" t="s">
        <v>401</v>
      </c>
      <c r="B2076" s="23" t="n">
        <v>7759</v>
      </c>
      <c r="C2076" s="25" t="n">
        <f aca="false">VLOOKUP(B2076,[1]Planilha8!$X$4:$Y$6629,2,0)</f>
        <v>2039703</v>
      </c>
      <c r="D2076" s="26" t="s">
        <v>509</v>
      </c>
      <c r="E2076" s="26" t="str">
        <f aca="false">VLOOKUP(B2076,[1]Planilha8!$X$4:$Z$6629,3,0)</f>
        <v>UNIDADE DE TERAPIA INTENSIVA</v>
      </c>
      <c r="F2076" s="26" t="str">
        <f aca="false">VLOOKUP(B2076,[1]Planilha8!$X$4:$AD$6629,7,0)</f>
        <v>BOM</v>
      </c>
      <c r="G2076" s="27" t="n">
        <v>41327</v>
      </c>
      <c r="H2076" s="28" t="n">
        <v>238</v>
      </c>
      <c r="I2076" s="29" t="s">
        <v>23</v>
      </c>
      <c r="J2076" s="70" t="s">
        <v>50</v>
      </c>
      <c r="K2076" s="71" t="n">
        <v>27047</v>
      </c>
      <c r="L2076" s="72" t="n">
        <v>2012000657</v>
      </c>
      <c r="M2076" s="73" t="n">
        <v>43465</v>
      </c>
      <c r="N2076" s="74" t="n">
        <v>195.755</v>
      </c>
      <c r="O2076" s="75" t="n">
        <v>0.33</v>
      </c>
      <c r="P2076" s="76" t="n">
        <v>0.0275</v>
      </c>
      <c r="Q2076" s="77" t="n">
        <v>6.545</v>
      </c>
      <c r="R2076" s="78" t="n">
        <v>202.3</v>
      </c>
      <c r="S2076" s="39" t="n">
        <v>35.7000000000002</v>
      </c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MG2076" s="0"/>
      <c r="AMH2076" s="0"/>
      <c r="AMI2076" s="0"/>
      <c r="AMJ2076" s="0"/>
    </row>
    <row r="2077" s="4" customFormat="true" ht="37.5" hidden="false" customHeight="true" outlineLevel="0" collapsed="false">
      <c r="A2077" s="23" t="s">
        <v>401</v>
      </c>
      <c r="B2077" s="23" t="n">
        <v>6202</v>
      </c>
      <c r="C2077" s="25" t="n">
        <f aca="false">VLOOKUP(B2077,[1]Planilha8!$X$4:$Y$6629,2,0)</f>
        <v>2039260</v>
      </c>
      <c r="D2077" s="26" t="s">
        <v>510</v>
      </c>
      <c r="E2077" s="26" t="str">
        <f aca="false">VLOOKUP(B2077,[1]Planilha8!$X$4:$Z$6629,3,0)</f>
        <v>GALPÃO ALMOXARIFADO</v>
      </c>
      <c r="F2077" s="26" t="str">
        <f aca="false">VLOOKUP(B2077,[1]Planilha8!$X$4:$AD$6629,7,0)</f>
        <v>RUIM</v>
      </c>
      <c r="G2077" s="27" t="n">
        <v>41334</v>
      </c>
      <c r="H2077" s="28" t="n">
        <v>21000</v>
      </c>
      <c r="I2077" s="29" t="s">
        <v>23</v>
      </c>
      <c r="J2077" s="70" t="s">
        <v>511</v>
      </c>
      <c r="K2077" s="71" t="n">
        <v>119308</v>
      </c>
      <c r="L2077" s="72" t="n">
        <v>2012000911</v>
      </c>
      <c r="M2077" s="73" t="n">
        <v>43465</v>
      </c>
      <c r="N2077" s="74" t="n">
        <v>16561.2072649573</v>
      </c>
      <c r="O2077" s="75" t="n">
        <v>0.5</v>
      </c>
      <c r="P2077" s="76" t="n">
        <v>0.0416666666666667</v>
      </c>
      <c r="Q2077" s="77" t="n">
        <v>875</v>
      </c>
      <c r="R2077" s="78" t="n">
        <v>17436.2072649573</v>
      </c>
      <c r="S2077" s="39" t="n">
        <v>3563.79273504273</v>
      </c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MG2077" s="0"/>
      <c r="AMH2077" s="0"/>
      <c r="AMI2077" s="0"/>
      <c r="AMJ2077" s="0"/>
    </row>
    <row r="2078" s="4" customFormat="true" ht="37.5" hidden="false" customHeight="true" outlineLevel="0" collapsed="false">
      <c r="A2078" s="23" t="s">
        <v>401</v>
      </c>
      <c r="B2078" s="23" t="n">
        <v>6203</v>
      </c>
      <c r="C2078" s="25" t="n">
        <f aca="false">VLOOKUP(B2078,[1]Planilha8!$X$4:$Y$6629,2,0)</f>
        <v>2039261</v>
      </c>
      <c r="D2078" s="26" t="s">
        <v>510</v>
      </c>
      <c r="E2078" s="26" t="str">
        <f aca="false">VLOOKUP(B2078,[1]Planilha8!$X$4:$Z$6629,3,0)</f>
        <v>GALPÃO ALMOXARIFADO</v>
      </c>
      <c r="F2078" s="26" t="str">
        <f aca="false">VLOOKUP(B2078,[1]Planilha8!$X$4:$AD$6629,7,0)</f>
        <v>RUIM</v>
      </c>
      <c r="G2078" s="27" t="n">
        <v>41334</v>
      </c>
      <c r="H2078" s="28" t="n">
        <v>21000</v>
      </c>
      <c r="I2078" s="29" t="s">
        <v>23</v>
      </c>
      <c r="J2078" s="70" t="s">
        <v>511</v>
      </c>
      <c r="K2078" s="71" t="n">
        <v>119308</v>
      </c>
      <c r="L2078" s="72" t="n">
        <v>2012000911</v>
      </c>
      <c r="M2078" s="73" t="n">
        <v>43465</v>
      </c>
      <c r="N2078" s="74" t="n">
        <v>16561.2072649573</v>
      </c>
      <c r="O2078" s="75" t="n">
        <v>0.5</v>
      </c>
      <c r="P2078" s="76" t="n">
        <v>0.0416666666666667</v>
      </c>
      <c r="Q2078" s="77" t="n">
        <v>875</v>
      </c>
      <c r="R2078" s="78" t="n">
        <v>17436.2072649573</v>
      </c>
      <c r="S2078" s="39" t="n">
        <v>3563.79273504273</v>
      </c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MG2078" s="0"/>
      <c r="AMH2078" s="0"/>
      <c r="AMI2078" s="0"/>
      <c r="AMJ2078" s="0"/>
    </row>
    <row r="2079" s="4" customFormat="true" ht="37.5" hidden="false" customHeight="true" outlineLevel="0" collapsed="false">
      <c r="A2079" s="23" t="s">
        <v>401</v>
      </c>
      <c r="B2079" s="23" t="n">
        <v>6204</v>
      </c>
      <c r="C2079" s="25" t="n">
        <f aca="false">VLOOKUP(B2079,[1]Planilha8!$X$4:$Y$6629,2,0)</f>
        <v>2039262</v>
      </c>
      <c r="D2079" s="26" t="s">
        <v>512</v>
      </c>
      <c r="E2079" s="26" t="str">
        <f aca="false">VLOOKUP(B2079,[1]Planilha8!$X$4:$Z$6629,3,0)</f>
        <v>GALPÃO ALMOXARIFADO</v>
      </c>
      <c r="F2079" s="26" t="str">
        <f aca="false">VLOOKUP(B2079,[1]Planilha8!$X$4:$AD$6629,7,0)</f>
        <v>RUIM</v>
      </c>
      <c r="G2079" s="27" t="n">
        <v>41334</v>
      </c>
      <c r="H2079" s="28" t="n">
        <v>28000</v>
      </c>
      <c r="I2079" s="29" t="s">
        <v>23</v>
      </c>
      <c r="J2079" s="70" t="s">
        <v>511</v>
      </c>
      <c r="K2079" s="71" t="n">
        <v>119308</v>
      </c>
      <c r="L2079" s="72" t="n">
        <v>2012000911</v>
      </c>
      <c r="M2079" s="73" t="n">
        <v>43465</v>
      </c>
      <c r="N2079" s="74" t="n">
        <v>22081.6096866097</v>
      </c>
      <c r="O2079" s="75" t="n">
        <v>0.5</v>
      </c>
      <c r="P2079" s="76" t="n">
        <v>0.0416666666666667</v>
      </c>
      <c r="Q2079" s="77" t="n">
        <v>1166.66666666667</v>
      </c>
      <c r="R2079" s="78" t="n">
        <v>23248.2763532764</v>
      </c>
      <c r="S2079" s="39" t="n">
        <v>4751.72364672364</v>
      </c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MG2079" s="0"/>
      <c r="AMH2079" s="0"/>
      <c r="AMI2079" s="0"/>
      <c r="AMJ2079" s="0"/>
    </row>
    <row r="2080" s="4" customFormat="true" ht="37.5" hidden="false" customHeight="true" outlineLevel="0" collapsed="false">
      <c r="A2080" s="23" t="s">
        <v>401</v>
      </c>
      <c r="B2080" s="23" t="n">
        <v>7742</v>
      </c>
      <c r="C2080" s="25" t="n">
        <f aca="false">VLOOKUP(B2080,[1]Planilha8!$X$4:$Y$6629,2,0)</f>
        <v>2039590</v>
      </c>
      <c r="D2080" s="26" t="s">
        <v>513</v>
      </c>
      <c r="E2080" s="26" t="str">
        <f aca="false">VLOOKUP(B2080,[1]Planilha8!$X$4:$Z$6629,3,0)</f>
        <v>CLÍNICA MÉDICA</v>
      </c>
      <c r="F2080" s="26" t="str">
        <f aca="false">VLOOKUP(B2080,[1]Planilha8!$X$4:$AD$6629,7,0)</f>
        <v>REGULAR</v>
      </c>
      <c r="G2080" s="27" t="n">
        <v>41334</v>
      </c>
      <c r="H2080" s="28" t="n">
        <v>12278</v>
      </c>
      <c r="I2080" s="29" t="s">
        <v>23</v>
      </c>
      <c r="J2080" s="70" t="s">
        <v>315</v>
      </c>
      <c r="K2080" s="71" t="n">
        <v>59281</v>
      </c>
      <c r="L2080" s="72" t="n">
        <v>2012002382</v>
      </c>
      <c r="M2080" s="73" t="n">
        <v>43465</v>
      </c>
      <c r="N2080" s="74" t="n">
        <v>12041.7534401709</v>
      </c>
      <c r="O2080" s="75" t="n">
        <v>1</v>
      </c>
      <c r="P2080" s="76" t="n">
        <v>0.0833333333333333</v>
      </c>
      <c r="Q2080" s="77" t="n">
        <v>0</v>
      </c>
      <c r="R2080" s="78" t="n">
        <v>12041.7534401709</v>
      </c>
      <c r="S2080" s="39" t="n">
        <v>236.246559829065</v>
      </c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MG2080" s="0"/>
      <c r="AMH2080" s="0"/>
      <c r="AMI2080" s="0"/>
      <c r="AMJ2080" s="0"/>
    </row>
    <row r="2081" s="4" customFormat="true" ht="37.5" hidden="false" customHeight="true" outlineLevel="0" collapsed="false">
      <c r="A2081" s="23" t="s">
        <v>401</v>
      </c>
      <c r="B2081" s="23" t="n">
        <v>7743</v>
      </c>
      <c r="C2081" s="25" t="n">
        <f aca="false">VLOOKUP(B2081,[1]Planilha8!$X$4:$Y$6629,2,0)</f>
        <v>2039591</v>
      </c>
      <c r="D2081" s="26" t="s">
        <v>514</v>
      </c>
      <c r="E2081" s="26" t="str">
        <f aca="false">VLOOKUP(B2081,[1]Planilha8!$X$4:$Z$6629,3,0)</f>
        <v>CLÍNICA MÉDICA</v>
      </c>
      <c r="F2081" s="26" t="str">
        <f aca="false">VLOOKUP(B2081,[1]Planilha8!$X$4:$AD$6629,7,0)</f>
        <v>REGULAR</v>
      </c>
      <c r="G2081" s="27" t="n">
        <v>41334</v>
      </c>
      <c r="H2081" s="28" t="n">
        <v>11451</v>
      </c>
      <c r="I2081" s="29" t="s">
        <v>23</v>
      </c>
      <c r="J2081" s="70" t="s">
        <v>315</v>
      </c>
      <c r="K2081" s="71" t="n">
        <v>59281</v>
      </c>
      <c r="L2081" s="72" t="n">
        <v>2012002382</v>
      </c>
      <c r="M2081" s="73" t="n">
        <v>43465</v>
      </c>
      <c r="N2081" s="74" t="n">
        <v>11230.6661217949</v>
      </c>
      <c r="O2081" s="75" t="n">
        <v>1</v>
      </c>
      <c r="P2081" s="76" t="n">
        <v>0.0833333333333333</v>
      </c>
      <c r="Q2081" s="77" t="n">
        <v>0</v>
      </c>
      <c r="R2081" s="78" t="n">
        <v>11230.6661217949</v>
      </c>
      <c r="S2081" s="39" t="n">
        <v>220.333878205131</v>
      </c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MG2081" s="0"/>
      <c r="AMH2081" s="0"/>
      <c r="AMI2081" s="0"/>
      <c r="AMJ2081" s="0"/>
    </row>
    <row r="2082" s="4" customFormat="true" ht="37.5" hidden="false" customHeight="true" outlineLevel="0" collapsed="false">
      <c r="A2082" s="23" t="s">
        <v>401</v>
      </c>
      <c r="B2082" s="23" t="n">
        <v>7744</v>
      </c>
      <c r="C2082" s="25" t="n">
        <f aca="false">VLOOKUP(B2082,[1]Planilha8!$X$4:$Y$6629,2,0)</f>
        <v>2039717</v>
      </c>
      <c r="D2082" s="26" t="s">
        <v>514</v>
      </c>
      <c r="E2082" s="26" t="str">
        <f aca="false">VLOOKUP(B2082,[1]Planilha8!$X$4:$Z$6629,3,0)</f>
        <v>CENTRO CIRÚRGICO</v>
      </c>
      <c r="F2082" s="26" t="str">
        <f aca="false">VLOOKUP(B2082,[1]Planilha8!$X$4:$AD$6629,7,0)</f>
        <v>BOM</v>
      </c>
      <c r="G2082" s="27" t="n">
        <v>41334</v>
      </c>
      <c r="H2082" s="28" t="n">
        <v>11451</v>
      </c>
      <c r="I2082" s="29" t="s">
        <v>23</v>
      </c>
      <c r="J2082" s="70" t="s">
        <v>315</v>
      </c>
      <c r="K2082" s="71" t="n">
        <v>59281</v>
      </c>
      <c r="L2082" s="72" t="n">
        <v>2012002382</v>
      </c>
      <c r="M2082" s="73" t="n">
        <v>43465</v>
      </c>
      <c r="N2082" s="74" t="n">
        <v>11230.6661217949</v>
      </c>
      <c r="O2082" s="75" t="n">
        <v>1</v>
      </c>
      <c r="P2082" s="76" t="n">
        <v>0.0833333333333333</v>
      </c>
      <c r="Q2082" s="77" t="n">
        <v>0</v>
      </c>
      <c r="R2082" s="78" t="n">
        <v>11230.6661217949</v>
      </c>
      <c r="S2082" s="39" t="n">
        <v>220.333878205132</v>
      </c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MG2082" s="0"/>
      <c r="AMH2082" s="0"/>
      <c r="AMI2082" s="0"/>
      <c r="AMJ2082" s="0"/>
    </row>
    <row r="2083" s="4" customFormat="true" ht="37.5" hidden="false" customHeight="true" outlineLevel="0" collapsed="false">
      <c r="A2083" s="23" t="s">
        <v>401</v>
      </c>
      <c r="B2083" s="23" t="n">
        <v>7745</v>
      </c>
      <c r="C2083" s="25" t="n">
        <f aca="false">VLOOKUP(B2083,[1]Planilha8!$X$4:$Y$6629,2,0)</f>
        <v>2039718</v>
      </c>
      <c r="D2083" s="26" t="s">
        <v>515</v>
      </c>
      <c r="E2083" s="26" t="str">
        <f aca="false">VLOOKUP(B2083,[1]Planilha8!$X$4:$Z$6629,3,0)</f>
        <v>LAVANDERIA - AREA SUJA</v>
      </c>
      <c r="F2083" s="26" t="str">
        <f aca="false">VLOOKUP(B2083,[1]Planilha8!$X$4:$AD$6629,7,0)</f>
        <v>BOM</v>
      </c>
      <c r="G2083" s="27" t="n">
        <v>41334</v>
      </c>
      <c r="H2083" s="28" t="n">
        <v>1300</v>
      </c>
      <c r="I2083" s="29" t="s">
        <v>23</v>
      </c>
      <c r="J2083" s="70" t="s">
        <v>516</v>
      </c>
      <c r="K2083" s="71" t="n">
        <v>3955</v>
      </c>
      <c r="L2083" s="72" t="n">
        <v>2013000381</v>
      </c>
      <c r="M2083" s="73" t="n">
        <v>43465</v>
      </c>
      <c r="N2083" s="74" t="n">
        <v>1274.98611111111</v>
      </c>
      <c r="O2083" s="75" t="n">
        <v>1</v>
      </c>
      <c r="P2083" s="76" t="n">
        <v>0.0833333333333333</v>
      </c>
      <c r="Q2083" s="77" t="n">
        <v>0</v>
      </c>
      <c r="R2083" s="78" t="n">
        <v>1274.98611111111</v>
      </c>
      <c r="S2083" s="39" t="n">
        <v>25.0138888888887</v>
      </c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MG2083" s="0"/>
      <c r="AMH2083" s="0"/>
      <c r="AMI2083" s="0"/>
      <c r="AMJ2083" s="0"/>
    </row>
    <row r="2084" s="4" customFormat="true" ht="37.5" hidden="false" customHeight="true" outlineLevel="0" collapsed="false">
      <c r="A2084" s="23" t="s">
        <v>401</v>
      </c>
      <c r="B2084" s="23" t="n">
        <v>7790</v>
      </c>
      <c r="C2084" s="25" t="n">
        <f aca="false">VLOOKUP(B2084,[1]Planilha8!$X$4:$Y$6629,2,0)</f>
        <v>2039748</v>
      </c>
      <c r="D2084" s="26" t="s">
        <v>517</v>
      </c>
      <c r="E2084" s="26" t="str">
        <f aca="false">VLOOKUP(B2084,[1]Planilha8!$X$4:$Z$6629,3,0)</f>
        <v>CENTRO CIRÚRGICO</v>
      </c>
      <c r="F2084" s="26" t="str">
        <f aca="false">VLOOKUP(B2084,[1]Planilha8!$X$4:$AD$6629,7,0)</f>
        <v>BOM</v>
      </c>
      <c r="G2084" s="27" t="n">
        <v>41341</v>
      </c>
      <c r="H2084" s="28" t="n">
        <v>7800</v>
      </c>
      <c r="I2084" s="29" t="s">
        <v>23</v>
      </c>
      <c r="J2084" s="70" t="s">
        <v>518</v>
      </c>
      <c r="K2084" s="71" t="n">
        <v>53593</v>
      </c>
      <c r="L2084" s="72" t="n">
        <v>2012003880</v>
      </c>
      <c r="M2084" s="73" t="n">
        <v>43465</v>
      </c>
      <c r="N2084" s="74" t="n">
        <v>7640.19444444444</v>
      </c>
      <c r="O2084" s="75" t="n">
        <v>1</v>
      </c>
      <c r="P2084" s="76" t="n">
        <v>0.0833333333333333</v>
      </c>
      <c r="Q2084" s="77" t="n">
        <v>0</v>
      </c>
      <c r="R2084" s="78" t="n">
        <v>7640.19444444444</v>
      </c>
      <c r="S2084" s="39" t="n">
        <v>159.805555555556</v>
      </c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MG2084" s="0"/>
      <c r="AMH2084" s="0"/>
      <c r="AMI2084" s="0"/>
      <c r="AMJ2084" s="0"/>
    </row>
    <row r="2085" s="4" customFormat="true" ht="37.5" hidden="false" customHeight="true" outlineLevel="0" collapsed="false">
      <c r="A2085" s="23" t="s">
        <v>401</v>
      </c>
      <c r="B2085" s="23" t="n">
        <v>7454</v>
      </c>
      <c r="C2085" s="25" t="n">
        <f aca="false">VLOOKUP(B2085,[1]Planilha8!$X$4:$Y$6629,2,0)</f>
        <v>2039750</v>
      </c>
      <c r="D2085" s="26" t="s">
        <v>519</v>
      </c>
      <c r="E2085" s="26" t="str">
        <f aca="false">VLOOKUP(B2085,[1]Planilha8!$X$4:$Z$6629,3,0)</f>
        <v>UNIDADE DE TERAPIA INTENSIVA</v>
      </c>
      <c r="F2085" s="26" t="str">
        <f aca="false">VLOOKUP(B2085,[1]Planilha8!$X$4:$AD$6629,7,0)</f>
        <v>BOM</v>
      </c>
      <c r="G2085" s="27" t="n">
        <v>41345</v>
      </c>
      <c r="H2085" s="28" t="n">
        <v>40000</v>
      </c>
      <c r="I2085" s="29" t="s">
        <v>23</v>
      </c>
      <c r="J2085" s="70" t="s">
        <v>520</v>
      </c>
      <c r="K2085" s="71" t="s">
        <v>521</v>
      </c>
      <c r="L2085" s="72" t="n">
        <v>2012001830</v>
      </c>
      <c r="M2085" s="73" t="n">
        <v>43465</v>
      </c>
      <c r="N2085" s="74" t="n">
        <v>17618.660968661</v>
      </c>
      <c r="O2085" s="75" t="n">
        <v>0.14</v>
      </c>
      <c r="P2085" s="76" t="n">
        <v>0.0116666666666667</v>
      </c>
      <c r="Q2085" s="77" t="n">
        <v>466.666666666667</v>
      </c>
      <c r="R2085" s="78" t="n">
        <v>18085.3276353276</v>
      </c>
      <c r="S2085" s="39" t="n">
        <v>21914.6723646724</v>
      </c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MG2085" s="0"/>
      <c r="AMH2085" s="0"/>
      <c r="AMI2085" s="0"/>
      <c r="AMJ2085" s="0"/>
    </row>
    <row r="2086" s="4" customFormat="true" ht="37.5" hidden="false" customHeight="true" outlineLevel="0" collapsed="false">
      <c r="A2086" s="23" t="s">
        <v>401</v>
      </c>
      <c r="B2086" s="23" t="n">
        <v>7455</v>
      </c>
      <c r="C2086" s="25" t="n">
        <f aca="false">VLOOKUP(B2086,[1]Planilha8!$X$4:$Y$6629,2,0)</f>
        <v>2039751</v>
      </c>
      <c r="D2086" s="26" t="s">
        <v>519</v>
      </c>
      <c r="E2086" s="26" t="str">
        <f aca="false">VLOOKUP(B2086,[1]Planilha8!$X$4:$Z$6629,3,0)</f>
        <v>UNIDADE DE TERAPIA INTENSIVA</v>
      </c>
      <c r="F2086" s="26" t="str">
        <f aca="false">VLOOKUP(B2086,[1]Planilha8!$X$4:$AD$6629,7,0)</f>
        <v>BOM</v>
      </c>
      <c r="G2086" s="27" t="n">
        <v>41345</v>
      </c>
      <c r="H2086" s="28" t="n">
        <v>40000</v>
      </c>
      <c r="I2086" s="29" t="s">
        <v>23</v>
      </c>
      <c r="J2086" s="70" t="s">
        <v>520</v>
      </c>
      <c r="K2086" s="71" t="s">
        <v>521</v>
      </c>
      <c r="L2086" s="72" t="n">
        <v>2012001830</v>
      </c>
      <c r="M2086" s="73" t="n">
        <v>43465</v>
      </c>
      <c r="N2086" s="74" t="n">
        <v>17618.660968661</v>
      </c>
      <c r="O2086" s="75" t="n">
        <v>0.14</v>
      </c>
      <c r="P2086" s="76" t="n">
        <v>0.0116666666666667</v>
      </c>
      <c r="Q2086" s="77" t="n">
        <v>466.666666666667</v>
      </c>
      <c r="R2086" s="78" t="n">
        <v>18085.3276353276</v>
      </c>
      <c r="S2086" s="39" t="n">
        <v>21914.6723646724</v>
      </c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MG2086" s="0"/>
      <c r="AMH2086" s="0"/>
      <c r="AMI2086" s="0"/>
      <c r="AMJ2086" s="0"/>
    </row>
    <row r="2087" s="4" customFormat="true" ht="37.5" hidden="false" customHeight="true" outlineLevel="0" collapsed="false">
      <c r="A2087" s="23" t="s">
        <v>401</v>
      </c>
      <c r="B2087" s="23" t="n">
        <v>7456</v>
      </c>
      <c r="C2087" s="25" t="n">
        <f aca="false">VLOOKUP(B2087,[1]Planilha8!$X$4:$Y$6629,2,0)</f>
        <v>2039752</v>
      </c>
      <c r="D2087" s="26" t="s">
        <v>519</v>
      </c>
      <c r="E2087" s="26" t="str">
        <f aca="false">VLOOKUP(B2087,[1]Planilha8!$X$4:$Z$6629,3,0)</f>
        <v>UNIDADE DE TERAPIA INTENSIVA</v>
      </c>
      <c r="F2087" s="26" t="str">
        <f aca="false">VLOOKUP(B2087,[1]Planilha8!$X$4:$AD$6629,7,0)</f>
        <v>BOM</v>
      </c>
      <c r="G2087" s="27" t="n">
        <v>41345</v>
      </c>
      <c r="H2087" s="28" t="n">
        <v>40000</v>
      </c>
      <c r="I2087" s="29" t="s">
        <v>23</v>
      </c>
      <c r="J2087" s="70" t="s">
        <v>520</v>
      </c>
      <c r="K2087" s="71" t="s">
        <v>521</v>
      </c>
      <c r="L2087" s="72" t="n">
        <v>2012001830</v>
      </c>
      <c r="M2087" s="73" t="n">
        <v>43465</v>
      </c>
      <c r="N2087" s="74" t="n">
        <v>17618.660968661</v>
      </c>
      <c r="O2087" s="75" t="n">
        <v>0.14</v>
      </c>
      <c r="P2087" s="76" t="n">
        <v>0.0116666666666667</v>
      </c>
      <c r="Q2087" s="77" t="n">
        <v>466.666666666667</v>
      </c>
      <c r="R2087" s="78" t="n">
        <v>18085.3276353276</v>
      </c>
      <c r="S2087" s="39" t="n">
        <v>21914.6723646724</v>
      </c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MG2087" s="0"/>
      <c r="AMH2087" s="0"/>
      <c r="AMI2087" s="0"/>
      <c r="AMJ2087" s="0"/>
    </row>
    <row r="2088" s="4" customFormat="true" ht="37.5" hidden="false" customHeight="true" outlineLevel="0" collapsed="false">
      <c r="A2088" s="23" t="s">
        <v>401</v>
      </c>
      <c r="B2088" s="23" t="n">
        <v>7457</v>
      </c>
      <c r="C2088" s="25" t="n">
        <f aca="false">VLOOKUP(B2088,[1]Planilha8!$X$4:$Y$6629,2,0)</f>
        <v>2039753</v>
      </c>
      <c r="D2088" s="26" t="s">
        <v>522</v>
      </c>
      <c r="E2088" s="26" t="str">
        <f aca="false">VLOOKUP(B2088,[1]Planilha8!$X$4:$Z$6629,3,0)</f>
        <v>UNIDADE DE TERAPIA INTENSIVA</v>
      </c>
      <c r="F2088" s="26" t="str">
        <f aca="false">VLOOKUP(B2088,[1]Planilha8!$X$4:$AD$6629,7,0)</f>
        <v>BOM</v>
      </c>
      <c r="G2088" s="27" t="n">
        <v>41345</v>
      </c>
      <c r="H2088" s="28" t="n">
        <v>1800</v>
      </c>
      <c r="I2088" s="29" t="s">
        <v>23</v>
      </c>
      <c r="J2088" s="70" t="s">
        <v>520</v>
      </c>
      <c r="K2088" s="71" t="s">
        <v>521</v>
      </c>
      <c r="L2088" s="72" t="n">
        <v>2012001830</v>
      </c>
      <c r="M2088" s="73" t="n">
        <v>43465</v>
      </c>
      <c r="N2088" s="74" t="n">
        <v>792.839743589744</v>
      </c>
      <c r="O2088" s="75" t="n">
        <v>0.14</v>
      </c>
      <c r="P2088" s="76" t="n">
        <v>0.0116666666666667</v>
      </c>
      <c r="Q2088" s="77" t="n">
        <v>21</v>
      </c>
      <c r="R2088" s="78" t="n">
        <v>813.839743589744</v>
      </c>
      <c r="S2088" s="39" t="n">
        <v>986.160256410256</v>
      </c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MG2088" s="0"/>
      <c r="AMH2088" s="0"/>
      <c r="AMI2088" s="0"/>
      <c r="AMJ2088" s="0"/>
    </row>
    <row r="2089" s="4" customFormat="true" ht="37.5" hidden="false" customHeight="true" outlineLevel="0" collapsed="false">
      <c r="A2089" s="23" t="s">
        <v>401</v>
      </c>
      <c r="B2089" s="23" t="n">
        <v>7458</v>
      </c>
      <c r="C2089" s="25" t="n">
        <f aca="false">VLOOKUP(B2089,[1]Planilha8!$X$4:$Y$6629,2,0)</f>
        <v>2039754</v>
      </c>
      <c r="D2089" s="26" t="s">
        <v>522</v>
      </c>
      <c r="E2089" s="26" t="str">
        <f aca="false">VLOOKUP(B2089,[1]Planilha8!$X$4:$Z$6629,3,0)</f>
        <v>UNIDADE DE TERAPIA INTENSIVA</v>
      </c>
      <c r="F2089" s="26" t="str">
        <f aca="false">VLOOKUP(B2089,[1]Planilha8!$X$4:$AD$6629,7,0)</f>
        <v>BOM</v>
      </c>
      <c r="G2089" s="27" t="n">
        <v>41345</v>
      </c>
      <c r="H2089" s="28" t="n">
        <v>1800</v>
      </c>
      <c r="I2089" s="29" t="s">
        <v>23</v>
      </c>
      <c r="J2089" s="70" t="s">
        <v>520</v>
      </c>
      <c r="K2089" s="71" t="s">
        <v>521</v>
      </c>
      <c r="L2089" s="72" t="n">
        <v>2012001830</v>
      </c>
      <c r="M2089" s="73" t="n">
        <v>43465</v>
      </c>
      <c r="N2089" s="74" t="n">
        <v>792.839743589744</v>
      </c>
      <c r="O2089" s="75" t="n">
        <v>0.14</v>
      </c>
      <c r="P2089" s="76" t="n">
        <v>0.0116666666666667</v>
      </c>
      <c r="Q2089" s="77" t="n">
        <v>21</v>
      </c>
      <c r="R2089" s="78" t="n">
        <v>813.839743589744</v>
      </c>
      <c r="S2089" s="39" t="n">
        <v>986.160256410256</v>
      </c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MG2089" s="0"/>
      <c r="AMH2089" s="0"/>
      <c r="AMI2089" s="0"/>
      <c r="AMJ2089" s="0"/>
    </row>
    <row r="2090" s="4" customFormat="true" ht="37.5" hidden="false" customHeight="true" outlineLevel="0" collapsed="false">
      <c r="A2090" s="23" t="s">
        <v>401</v>
      </c>
      <c r="B2090" s="23" t="n">
        <v>7459</v>
      </c>
      <c r="C2090" s="25" t="n">
        <f aca="false">VLOOKUP(B2090,[1]Planilha8!$X$4:$Y$6629,2,0)</f>
        <v>2039755</v>
      </c>
      <c r="D2090" s="26" t="s">
        <v>522</v>
      </c>
      <c r="E2090" s="26" t="str">
        <f aca="false">VLOOKUP(B2090,[1]Planilha8!$X$4:$Z$6629,3,0)</f>
        <v>DIRETORIA GERAL</v>
      </c>
      <c r="F2090" s="26" t="str">
        <f aca="false">VLOOKUP(B2090,[1]Planilha8!$X$4:$AD$6629,7,0)</f>
        <v>BOM</v>
      </c>
      <c r="G2090" s="27" t="n">
        <v>41345</v>
      </c>
      <c r="H2090" s="28" t="n">
        <v>1800</v>
      </c>
      <c r="I2090" s="29" t="s">
        <v>23</v>
      </c>
      <c r="J2090" s="70" t="s">
        <v>520</v>
      </c>
      <c r="K2090" s="71" t="s">
        <v>521</v>
      </c>
      <c r="L2090" s="72" t="n">
        <v>2012001830</v>
      </c>
      <c r="M2090" s="73" t="n">
        <v>43465</v>
      </c>
      <c r="N2090" s="74" t="n">
        <v>792.839743589744</v>
      </c>
      <c r="O2090" s="75" t="n">
        <v>0.14</v>
      </c>
      <c r="P2090" s="76" t="n">
        <v>0.0116666666666667</v>
      </c>
      <c r="Q2090" s="77" t="n">
        <v>21</v>
      </c>
      <c r="R2090" s="78" t="n">
        <v>813.839743589744</v>
      </c>
      <c r="S2090" s="39" t="n">
        <v>986.160256410256</v>
      </c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MG2090" s="0"/>
      <c r="AMH2090" s="0"/>
      <c r="AMI2090" s="0"/>
      <c r="AMJ2090" s="0"/>
    </row>
    <row r="2091" s="4" customFormat="true" ht="37.5" hidden="false" customHeight="true" outlineLevel="0" collapsed="false">
      <c r="A2091" s="23" t="s">
        <v>401</v>
      </c>
      <c r="B2091" s="23" t="n">
        <v>7460</v>
      </c>
      <c r="C2091" s="25" t="n">
        <f aca="false">VLOOKUP(B2091,[1]Planilha8!$X$4:$Y$6629,2,0)</f>
        <v>2039756</v>
      </c>
      <c r="D2091" s="26" t="s">
        <v>522</v>
      </c>
      <c r="E2091" s="26" t="str">
        <f aca="false">VLOOKUP(B2091,[1]Planilha8!$X$4:$Z$6629,3,0)</f>
        <v>UNIDADE DE TERAPIA INTENSIVA</v>
      </c>
      <c r="F2091" s="26" t="str">
        <f aca="false">VLOOKUP(B2091,[1]Planilha8!$X$4:$AD$6629,7,0)</f>
        <v>BOM</v>
      </c>
      <c r="G2091" s="27" t="n">
        <v>41345</v>
      </c>
      <c r="H2091" s="28" t="n">
        <v>1800</v>
      </c>
      <c r="I2091" s="29" t="s">
        <v>23</v>
      </c>
      <c r="J2091" s="70" t="s">
        <v>520</v>
      </c>
      <c r="K2091" s="71" t="s">
        <v>521</v>
      </c>
      <c r="L2091" s="72" t="n">
        <v>2012001830</v>
      </c>
      <c r="M2091" s="73" t="n">
        <v>43465</v>
      </c>
      <c r="N2091" s="74" t="n">
        <v>792.839743589744</v>
      </c>
      <c r="O2091" s="75" t="n">
        <v>0.14</v>
      </c>
      <c r="P2091" s="76" t="n">
        <v>0.0116666666666667</v>
      </c>
      <c r="Q2091" s="77" t="n">
        <v>21</v>
      </c>
      <c r="R2091" s="78" t="n">
        <v>813.839743589744</v>
      </c>
      <c r="S2091" s="39" t="n">
        <v>986.160256410256</v>
      </c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MG2091" s="0"/>
      <c r="AMH2091" s="0"/>
      <c r="AMI2091" s="0"/>
      <c r="AMJ2091" s="0"/>
    </row>
    <row r="2092" s="4" customFormat="true" ht="37.5" hidden="false" customHeight="true" outlineLevel="0" collapsed="false">
      <c r="A2092" s="23" t="s">
        <v>401</v>
      </c>
      <c r="B2092" s="23" t="n">
        <v>7461</v>
      </c>
      <c r="C2092" s="25" t="n">
        <f aca="false">VLOOKUP(B2092,[1]Planilha8!$X$4:$Y$6629,2,0)</f>
        <v>2039757</v>
      </c>
      <c r="D2092" s="26" t="s">
        <v>522</v>
      </c>
      <c r="E2092" s="26" t="str">
        <f aca="false">VLOOKUP(B2092,[1]Planilha8!$X$4:$Z$6629,3,0)</f>
        <v>UTI - FARMÁCIA SATÉLITE</v>
      </c>
      <c r="F2092" s="26" t="str">
        <f aca="false">VLOOKUP(B2092,[1]Planilha8!$X$4:$AD$6629,7,0)</f>
        <v>BOM</v>
      </c>
      <c r="G2092" s="27" t="n">
        <v>41345</v>
      </c>
      <c r="H2092" s="28" t="n">
        <v>1800</v>
      </c>
      <c r="I2092" s="29" t="s">
        <v>23</v>
      </c>
      <c r="J2092" s="70" t="s">
        <v>520</v>
      </c>
      <c r="K2092" s="71" t="s">
        <v>521</v>
      </c>
      <c r="L2092" s="72" t="n">
        <v>2012001830</v>
      </c>
      <c r="M2092" s="73" t="n">
        <v>43465</v>
      </c>
      <c r="N2092" s="74" t="n">
        <v>792.839743589744</v>
      </c>
      <c r="O2092" s="75" t="n">
        <v>0.14</v>
      </c>
      <c r="P2092" s="76" t="n">
        <v>0.0116666666666667</v>
      </c>
      <c r="Q2092" s="77" t="n">
        <v>21</v>
      </c>
      <c r="R2092" s="78" t="n">
        <v>813.839743589744</v>
      </c>
      <c r="S2092" s="39" t="n">
        <v>986.160256410256</v>
      </c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MG2092" s="0"/>
      <c r="AMH2092" s="0"/>
      <c r="AMI2092" s="0"/>
      <c r="AMJ2092" s="0"/>
    </row>
    <row r="2093" s="4" customFormat="true" ht="37.5" hidden="false" customHeight="true" outlineLevel="0" collapsed="false">
      <c r="A2093" s="23" t="s">
        <v>401</v>
      </c>
      <c r="B2093" s="23" t="n">
        <v>7462</v>
      </c>
      <c r="C2093" s="25" t="n">
        <f aca="false">VLOOKUP(B2093,[1]Planilha8!$X$4:$Y$6629,2,0)</f>
        <v>2039758</v>
      </c>
      <c r="D2093" s="26" t="s">
        <v>522</v>
      </c>
      <c r="E2093" s="26" t="str">
        <f aca="false">VLOOKUP(B2093,[1]Planilha8!$X$4:$Z$6629,3,0)</f>
        <v>UNIDADE DE TERAPIA INTENSIVA</v>
      </c>
      <c r="F2093" s="26" t="str">
        <f aca="false">VLOOKUP(B2093,[1]Planilha8!$X$4:$AD$6629,7,0)</f>
        <v>BOM</v>
      </c>
      <c r="G2093" s="27" t="n">
        <v>41345</v>
      </c>
      <c r="H2093" s="28" t="n">
        <v>1800</v>
      </c>
      <c r="I2093" s="29" t="s">
        <v>23</v>
      </c>
      <c r="J2093" s="70" t="s">
        <v>520</v>
      </c>
      <c r="K2093" s="71" t="s">
        <v>521</v>
      </c>
      <c r="L2093" s="72" t="n">
        <v>2012001830</v>
      </c>
      <c r="M2093" s="73" t="n">
        <v>43465</v>
      </c>
      <c r="N2093" s="74" t="n">
        <v>792.839743589744</v>
      </c>
      <c r="O2093" s="75" t="n">
        <v>0.14</v>
      </c>
      <c r="P2093" s="76" t="n">
        <v>0.0116666666666667</v>
      </c>
      <c r="Q2093" s="77" t="n">
        <v>21</v>
      </c>
      <c r="R2093" s="78" t="n">
        <v>813.839743589744</v>
      </c>
      <c r="S2093" s="39" t="n">
        <v>986.160256410256</v>
      </c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MG2093" s="0"/>
      <c r="AMH2093" s="0"/>
      <c r="AMI2093" s="0"/>
      <c r="AMJ2093" s="0"/>
    </row>
    <row r="2094" s="4" customFormat="true" ht="37.5" hidden="false" customHeight="true" outlineLevel="0" collapsed="false">
      <c r="A2094" s="23" t="s">
        <v>401</v>
      </c>
      <c r="B2094" s="23" t="n">
        <v>7872</v>
      </c>
      <c r="C2094" s="25" t="n">
        <f aca="false">VLOOKUP(B2094,[1]Planilha8!$X$4:$Y$6629,2,0)</f>
        <v>2039760</v>
      </c>
      <c r="D2094" s="26" t="s">
        <v>523</v>
      </c>
      <c r="E2094" s="26" t="str">
        <f aca="false">VLOOKUP(B2094,[1]Planilha8!$X$4:$Z$6629,3,0)</f>
        <v>CENTRO CIRÚRGICO</v>
      </c>
      <c r="F2094" s="26" t="str">
        <f aca="false">VLOOKUP(B2094,[1]Planilha8!$X$4:$AD$6629,7,0)</f>
        <v>BOM</v>
      </c>
      <c r="G2094" s="27" t="n">
        <v>41346</v>
      </c>
      <c r="H2094" s="28" t="n">
        <v>1071.24</v>
      </c>
      <c r="I2094" s="29" t="s">
        <v>23</v>
      </c>
      <c r="J2094" s="70" t="s">
        <v>524</v>
      </c>
      <c r="K2094" s="71" t="n">
        <v>3359</v>
      </c>
      <c r="L2094" s="72" t="n">
        <v>2013000900</v>
      </c>
      <c r="M2094" s="73" t="n">
        <v>43465</v>
      </c>
      <c r="N2094" s="74" t="n">
        <v>825.163811538461</v>
      </c>
      <c r="O2094" s="75" t="n">
        <v>0.5</v>
      </c>
      <c r="P2094" s="76" t="n">
        <v>0.0416666666666667</v>
      </c>
      <c r="Q2094" s="77" t="n">
        <v>44.635</v>
      </c>
      <c r="R2094" s="78" t="n">
        <v>869.798811538461</v>
      </c>
      <c r="S2094" s="39" t="n">
        <v>201.441188461539</v>
      </c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MG2094" s="0"/>
      <c r="AMH2094" s="0"/>
      <c r="AMI2094" s="0"/>
      <c r="AMJ2094" s="0"/>
    </row>
    <row r="2095" s="4" customFormat="true" ht="37.5" hidden="false" customHeight="true" outlineLevel="0" collapsed="false">
      <c r="A2095" s="23" t="s">
        <v>401</v>
      </c>
      <c r="B2095" s="23" t="n">
        <v>7871</v>
      </c>
      <c r="C2095" s="25" t="n">
        <f aca="false">VLOOKUP(B2095,[1]Planilha8!$X$4:$Y$6629,2,0)</f>
        <v>2039762</v>
      </c>
      <c r="D2095" s="26" t="s">
        <v>525</v>
      </c>
      <c r="E2095" s="26" t="str">
        <f aca="false">VLOOKUP(B2095,[1]Planilha8!$X$4:$Z$6629,3,0)</f>
        <v>ASTEC</v>
      </c>
      <c r="F2095" s="26" t="str">
        <f aca="false">VLOOKUP(B2095,[1]Planilha8!$X$4:$AD$6629,7,0)</f>
        <v>BOM</v>
      </c>
      <c r="G2095" s="27" t="n">
        <v>41347</v>
      </c>
      <c r="H2095" s="28" t="n">
        <v>455</v>
      </c>
      <c r="I2095" s="29" t="s">
        <v>23</v>
      </c>
      <c r="J2095" s="70" t="s">
        <v>48</v>
      </c>
      <c r="K2095" s="71" t="n">
        <v>45723</v>
      </c>
      <c r="L2095" s="72" t="n">
        <v>2012003636</v>
      </c>
      <c r="M2095" s="73" t="n">
        <v>43465</v>
      </c>
      <c r="N2095" s="74" t="n">
        <v>454.34212962964</v>
      </c>
      <c r="O2095" s="75" t="n">
        <v>0.5</v>
      </c>
      <c r="P2095" s="76" t="n">
        <v>0.0416666666666667</v>
      </c>
      <c r="Q2095" s="77" t="n">
        <v>0</v>
      </c>
      <c r="R2095" s="78" t="n">
        <v>454.34212962964</v>
      </c>
      <c r="S2095" s="39" t="n">
        <v>0.657870370360001</v>
      </c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MG2095" s="0"/>
      <c r="AMH2095" s="0"/>
      <c r="AMI2095" s="0"/>
      <c r="AMJ2095" s="0"/>
    </row>
    <row r="2096" s="4" customFormat="true" ht="37.5" hidden="false" customHeight="true" outlineLevel="0" collapsed="false">
      <c r="A2096" s="23" t="s">
        <v>401</v>
      </c>
      <c r="B2096" s="23" t="n">
        <v>6540</v>
      </c>
      <c r="C2096" s="25" t="n">
        <f aca="false">VLOOKUP(B2096,[1]Planilha8!$X$4:$Y$6629,2,0)</f>
        <v>2039763</v>
      </c>
      <c r="D2096" s="26" t="s">
        <v>526</v>
      </c>
      <c r="E2096" s="26" t="str">
        <f aca="false">VLOOKUP(B2096,[1]Planilha8!$X$4:$Z$6629,3,0)</f>
        <v>ALMOXARIFADO</v>
      </c>
      <c r="F2096" s="26" t="str">
        <f aca="false">VLOOKUP(B2096,[1]Planilha8!$X$4:$AD$6629,7,0)</f>
        <v>BOM</v>
      </c>
      <c r="G2096" s="27" t="n">
        <v>41348</v>
      </c>
      <c r="H2096" s="28" t="n">
        <v>49</v>
      </c>
      <c r="I2096" s="29" t="s">
        <v>23</v>
      </c>
      <c r="J2096" s="70" t="s">
        <v>527</v>
      </c>
      <c r="K2096" s="71" t="n">
        <v>7026</v>
      </c>
      <c r="L2096" s="72" t="n">
        <v>2013000890</v>
      </c>
      <c r="M2096" s="73" t="n">
        <v>43465</v>
      </c>
      <c r="N2096" s="74" t="n">
        <v>34.4633333333334</v>
      </c>
      <c r="O2096" s="75" t="n">
        <v>0.2</v>
      </c>
      <c r="P2096" s="76" t="n">
        <v>0.0166666666666667</v>
      </c>
      <c r="Q2096" s="77" t="n">
        <v>0.816666666666667</v>
      </c>
      <c r="R2096" s="78" t="n">
        <v>35.28</v>
      </c>
      <c r="S2096" s="39" t="n">
        <v>13.72</v>
      </c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MG2096" s="0"/>
      <c r="AMH2096" s="0"/>
      <c r="AMI2096" s="0"/>
      <c r="AMJ2096" s="0"/>
    </row>
    <row r="2097" s="4" customFormat="true" ht="37.5" hidden="false" customHeight="true" outlineLevel="0" collapsed="false">
      <c r="A2097" s="23" t="s">
        <v>401</v>
      </c>
      <c r="B2097" s="23" t="n">
        <v>7850</v>
      </c>
      <c r="C2097" s="25" t="n">
        <f aca="false">VLOOKUP(B2097,[1]Planilha8!$X$4:$Y$6629,2,0)</f>
        <v>2039764</v>
      </c>
      <c r="D2097" s="26" t="s">
        <v>528</v>
      </c>
      <c r="E2097" s="26" t="str">
        <f aca="false">VLOOKUP(B2097,[1]Planilha8!$X$4:$Z$6629,3,0)</f>
        <v>CLINICA MÉDICA</v>
      </c>
      <c r="F2097" s="26" t="str">
        <f aca="false">VLOOKUP(B2097,[1]Planilha8!$X$4:$AD$6629,7,0)</f>
        <v>BOM</v>
      </c>
      <c r="G2097" s="27" t="n">
        <v>41348</v>
      </c>
      <c r="H2097" s="28" t="n">
        <v>1315</v>
      </c>
      <c r="I2097" s="29" t="s">
        <v>23</v>
      </c>
      <c r="J2097" s="70" t="s">
        <v>529</v>
      </c>
      <c r="K2097" s="71" t="n">
        <v>5562</v>
      </c>
      <c r="L2097" s="72" t="n">
        <v>2012002636</v>
      </c>
      <c r="M2097" s="73" t="n">
        <v>43465</v>
      </c>
      <c r="N2097" s="74" t="n">
        <v>711.106855413105</v>
      </c>
      <c r="O2097" s="75" t="n">
        <v>0.25</v>
      </c>
      <c r="P2097" s="76" t="n">
        <v>0.0208333333333333</v>
      </c>
      <c r="Q2097" s="77" t="n">
        <v>27.3958333333333</v>
      </c>
      <c r="R2097" s="78" t="n">
        <v>738.502688746438</v>
      </c>
      <c r="S2097" s="39" t="n">
        <v>576.497311253562</v>
      </c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MG2097" s="0"/>
      <c r="AMH2097" s="0"/>
      <c r="AMI2097" s="0"/>
      <c r="AMJ2097" s="0"/>
    </row>
    <row r="2098" s="4" customFormat="true" ht="37.5" hidden="false" customHeight="true" outlineLevel="0" collapsed="false">
      <c r="A2098" s="23" t="s">
        <v>401</v>
      </c>
      <c r="B2098" s="23" t="n">
        <v>7851</v>
      </c>
      <c r="C2098" s="25" t="n">
        <f aca="false">VLOOKUP(B2098,[1]Planilha8!$X$4:$Y$6629,2,0)</f>
        <v>2039765</v>
      </c>
      <c r="D2098" s="26" t="s">
        <v>528</v>
      </c>
      <c r="E2098" s="26" t="str">
        <f aca="false">VLOOKUP(B2098,[1]Planilha8!$X$4:$Z$6629,3,0)</f>
        <v>UNIDADE DE TERAPIA INTENSIVA</v>
      </c>
      <c r="F2098" s="26" t="str">
        <f aca="false">VLOOKUP(B2098,[1]Planilha8!$X$4:$AD$6629,7,0)</f>
        <v>BOM</v>
      </c>
      <c r="G2098" s="27" t="n">
        <v>41348</v>
      </c>
      <c r="H2098" s="28" t="n">
        <v>1315</v>
      </c>
      <c r="I2098" s="29" t="s">
        <v>23</v>
      </c>
      <c r="J2098" s="70" t="s">
        <v>529</v>
      </c>
      <c r="K2098" s="71" t="n">
        <v>5562</v>
      </c>
      <c r="L2098" s="72" t="n">
        <v>2012002636</v>
      </c>
      <c r="M2098" s="73" t="n">
        <v>43465</v>
      </c>
      <c r="N2098" s="74" t="n">
        <v>711.106855413105</v>
      </c>
      <c r="O2098" s="75" t="n">
        <v>0.25</v>
      </c>
      <c r="P2098" s="76" t="n">
        <v>0.0208333333333333</v>
      </c>
      <c r="Q2098" s="77" t="n">
        <v>27.3958333333333</v>
      </c>
      <c r="R2098" s="78" t="n">
        <v>738.502688746438</v>
      </c>
      <c r="S2098" s="39" t="n">
        <v>576.497311253562</v>
      </c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MG2098" s="0"/>
      <c r="AMH2098" s="0"/>
      <c r="AMI2098" s="0"/>
      <c r="AMJ2098" s="0"/>
    </row>
    <row r="2099" s="4" customFormat="true" ht="37.5" hidden="false" customHeight="true" outlineLevel="0" collapsed="false">
      <c r="A2099" s="23" t="s">
        <v>401</v>
      </c>
      <c r="B2099" s="23" t="n">
        <v>7852</v>
      </c>
      <c r="C2099" s="25" t="n">
        <f aca="false">VLOOKUP(B2099,[1]Planilha8!$X$4:$Y$6629,2,0)</f>
        <v>2039766</v>
      </c>
      <c r="D2099" s="26" t="s">
        <v>528</v>
      </c>
      <c r="E2099" s="26" t="str">
        <f aca="false">VLOOKUP(B2099,[1]Planilha8!$X$4:$Z$6629,3,0)</f>
        <v>APOIO AO DIAGNÓSTICO</v>
      </c>
      <c r="F2099" s="26" t="str">
        <f aca="false">VLOOKUP(B2099,[1]Planilha8!$X$4:$AD$6629,7,0)</f>
        <v>BOM</v>
      </c>
      <c r="G2099" s="27" t="n">
        <v>41348</v>
      </c>
      <c r="H2099" s="28" t="n">
        <v>1315</v>
      </c>
      <c r="I2099" s="29" t="s">
        <v>23</v>
      </c>
      <c r="J2099" s="70" t="s">
        <v>529</v>
      </c>
      <c r="K2099" s="71" t="n">
        <v>5562</v>
      </c>
      <c r="L2099" s="72" t="n">
        <v>2012002636</v>
      </c>
      <c r="M2099" s="73" t="n">
        <v>43465</v>
      </c>
      <c r="N2099" s="74" t="n">
        <v>711.106855413105</v>
      </c>
      <c r="O2099" s="75" t="n">
        <v>0.25</v>
      </c>
      <c r="P2099" s="76" t="n">
        <v>0.0208333333333333</v>
      </c>
      <c r="Q2099" s="77" t="n">
        <v>27.3958333333333</v>
      </c>
      <c r="R2099" s="78" t="n">
        <v>738.502688746438</v>
      </c>
      <c r="S2099" s="39" t="n">
        <v>576.497311253562</v>
      </c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MG2099" s="0"/>
      <c r="AMH2099" s="0"/>
      <c r="AMI2099" s="0"/>
      <c r="AMJ2099" s="0"/>
    </row>
    <row r="2100" s="4" customFormat="true" ht="37.5" hidden="false" customHeight="true" outlineLevel="0" collapsed="false">
      <c r="A2100" s="23" t="s">
        <v>401</v>
      </c>
      <c r="B2100" s="23" t="n">
        <v>7853</v>
      </c>
      <c r="C2100" s="25" t="n">
        <f aca="false">VLOOKUP(B2100,[1]Planilha8!$X$4:$Y$6629,2,0)</f>
        <v>2039767</v>
      </c>
      <c r="D2100" s="26" t="s">
        <v>528</v>
      </c>
      <c r="E2100" s="26" t="str">
        <f aca="false">VLOOKUP(B2100,[1]Planilha8!$X$4:$Z$6629,3,0)</f>
        <v>CLINICA MÉDICA</v>
      </c>
      <c r="F2100" s="26" t="str">
        <f aca="false">VLOOKUP(B2100,[1]Planilha8!$X$4:$AD$6629,7,0)</f>
        <v>BOM</v>
      </c>
      <c r="G2100" s="27" t="n">
        <v>41348</v>
      </c>
      <c r="H2100" s="28" t="n">
        <v>1315</v>
      </c>
      <c r="I2100" s="29" t="s">
        <v>23</v>
      </c>
      <c r="J2100" s="70" t="s">
        <v>529</v>
      </c>
      <c r="K2100" s="71" t="n">
        <v>5562</v>
      </c>
      <c r="L2100" s="72" t="n">
        <v>2012002636</v>
      </c>
      <c r="M2100" s="73" t="n">
        <v>43465</v>
      </c>
      <c r="N2100" s="74" t="n">
        <v>711.106855413105</v>
      </c>
      <c r="O2100" s="75" t="n">
        <v>0.25</v>
      </c>
      <c r="P2100" s="76" t="n">
        <v>0.0208333333333333</v>
      </c>
      <c r="Q2100" s="77" t="n">
        <v>27.3958333333333</v>
      </c>
      <c r="R2100" s="78" t="n">
        <v>738.502688746438</v>
      </c>
      <c r="S2100" s="39" t="n">
        <v>576.497311253562</v>
      </c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MG2100" s="0"/>
      <c r="AMH2100" s="0"/>
      <c r="AMI2100" s="0"/>
      <c r="AMJ2100" s="0"/>
    </row>
    <row r="2101" s="4" customFormat="true" ht="37.5" hidden="false" customHeight="true" outlineLevel="0" collapsed="false">
      <c r="A2101" s="23" t="s">
        <v>401</v>
      </c>
      <c r="B2101" s="23" t="n">
        <v>7854</v>
      </c>
      <c r="C2101" s="25" t="n">
        <f aca="false">VLOOKUP(B2101,[1]Planilha8!$X$4:$Y$6629,2,0)</f>
        <v>2039768</v>
      </c>
      <c r="D2101" s="26" t="s">
        <v>528</v>
      </c>
      <c r="E2101" s="26" t="str">
        <f aca="false">VLOOKUP(B2101,[1]Planilha8!$X$4:$Z$6629,3,0)</f>
        <v>UNIDADE DE TERAPIA INTENSIVA</v>
      </c>
      <c r="F2101" s="26" t="str">
        <f aca="false">VLOOKUP(B2101,[1]Planilha8!$X$4:$AD$6629,7,0)</f>
        <v>BOM</v>
      </c>
      <c r="G2101" s="27" t="n">
        <v>41348</v>
      </c>
      <c r="H2101" s="28" t="n">
        <v>1315</v>
      </c>
      <c r="I2101" s="29" t="s">
        <v>23</v>
      </c>
      <c r="J2101" s="70" t="s">
        <v>529</v>
      </c>
      <c r="K2101" s="71" t="n">
        <v>5562</v>
      </c>
      <c r="L2101" s="72" t="n">
        <v>2012002636</v>
      </c>
      <c r="M2101" s="73" t="n">
        <v>43465</v>
      </c>
      <c r="N2101" s="74" t="n">
        <v>711.106855413105</v>
      </c>
      <c r="O2101" s="75" t="n">
        <v>0.25</v>
      </c>
      <c r="P2101" s="76" t="n">
        <v>0.0208333333333333</v>
      </c>
      <c r="Q2101" s="77" t="n">
        <v>27.3958333333333</v>
      </c>
      <c r="R2101" s="78" t="n">
        <v>738.502688746438</v>
      </c>
      <c r="S2101" s="39" t="n">
        <v>576.497311253562</v>
      </c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MG2101" s="0"/>
      <c r="AMH2101" s="0"/>
      <c r="AMI2101" s="0"/>
      <c r="AMJ2101" s="0"/>
    </row>
    <row r="2102" s="4" customFormat="true" ht="37.5" hidden="false" customHeight="true" outlineLevel="0" collapsed="false">
      <c r="A2102" s="23" t="s">
        <v>401</v>
      </c>
      <c r="B2102" s="23" t="n">
        <v>7855</v>
      </c>
      <c r="C2102" s="25" t="n">
        <f aca="false">VLOOKUP(B2102,[1]Planilha8!$X$4:$Y$6629,2,0)</f>
        <v>2039769</v>
      </c>
      <c r="D2102" s="26" t="s">
        <v>528</v>
      </c>
      <c r="E2102" s="26" t="str">
        <f aca="false">VLOOKUP(B2102,[1]Planilha8!$X$4:$Z$6629,3,0)</f>
        <v>UNIDADE DE TERAPIA INTENSIVA</v>
      </c>
      <c r="F2102" s="26" t="str">
        <f aca="false">VLOOKUP(B2102,[1]Planilha8!$X$4:$AD$6629,7,0)</f>
        <v>BOM</v>
      </c>
      <c r="G2102" s="27" t="n">
        <v>41348</v>
      </c>
      <c r="H2102" s="28" t="n">
        <v>1315</v>
      </c>
      <c r="I2102" s="29" t="s">
        <v>23</v>
      </c>
      <c r="J2102" s="70" t="s">
        <v>529</v>
      </c>
      <c r="K2102" s="71" t="n">
        <v>5562</v>
      </c>
      <c r="L2102" s="72" t="n">
        <v>2012002636</v>
      </c>
      <c r="M2102" s="73" t="n">
        <v>43465</v>
      </c>
      <c r="N2102" s="74" t="n">
        <v>711.106855413105</v>
      </c>
      <c r="O2102" s="75" t="n">
        <v>0.25</v>
      </c>
      <c r="P2102" s="76" t="n">
        <v>0.0208333333333333</v>
      </c>
      <c r="Q2102" s="77" t="n">
        <v>27.3958333333333</v>
      </c>
      <c r="R2102" s="78" t="n">
        <v>738.502688746438</v>
      </c>
      <c r="S2102" s="39" t="n">
        <v>576.497311253562</v>
      </c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MG2102" s="0"/>
      <c r="AMH2102" s="0"/>
      <c r="AMI2102" s="0"/>
      <c r="AMJ2102" s="0"/>
    </row>
    <row r="2103" s="4" customFormat="true" ht="37.5" hidden="false" customHeight="true" outlineLevel="0" collapsed="false">
      <c r="A2103" s="23" t="s">
        <v>401</v>
      </c>
      <c r="B2103" s="23" t="n">
        <v>7856</v>
      </c>
      <c r="C2103" s="25" t="n">
        <f aca="false">VLOOKUP(B2103,[1]Planilha8!$X$4:$Y$6629,2,0)</f>
        <v>2039770</v>
      </c>
      <c r="D2103" s="26" t="s">
        <v>528</v>
      </c>
      <c r="E2103" s="26" t="str">
        <f aca="false">VLOOKUP(B2103,[1]Planilha8!$X$4:$Z$6629,3,0)</f>
        <v>HEMODIALISE / DIÁLISE</v>
      </c>
      <c r="F2103" s="26" t="str">
        <f aca="false">VLOOKUP(B2103,[1]Planilha8!$X$4:$AD$6629,7,0)</f>
        <v>BOM</v>
      </c>
      <c r="G2103" s="27" t="n">
        <v>41348</v>
      </c>
      <c r="H2103" s="28" t="n">
        <v>1315</v>
      </c>
      <c r="I2103" s="29" t="s">
        <v>23</v>
      </c>
      <c r="J2103" s="70" t="s">
        <v>529</v>
      </c>
      <c r="K2103" s="71" t="n">
        <v>5562</v>
      </c>
      <c r="L2103" s="72" t="n">
        <v>2012002636</v>
      </c>
      <c r="M2103" s="73" t="n">
        <v>43465</v>
      </c>
      <c r="N2103" s="74" t="n">
        <v>711.106855413105</v>
      </c>
      <c r="O2103" s="75" t="n">
        <v>0.25</v>
      </c>
      <c r="P2103" s="76" t="n">
        <v>0.0208333333333333</v>
      </c>
      <c r="Q2103" s="77" t="n">
        <v>27.3958333333333</v>
      </c>
      <c r="R2103" s="78" t="n">
        <v>738.502688746438</v>
      </c>
      <c r="S2103" s="39" t="n">
        <v>576.497311253562</v>
      </c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MG2103" s="0"/>
      <c r="AMH2103" s="0"/>
      <c r="AMI2103" s="0"/>
      <c r="AMJ2103" s="0"/>
    </row>
    <row r="2104" s="4" customFormat="true" ht="37.5" hidden="false" customHeight="true" outlineLevel="0" collapsed="false">
      <c r="A2104" s="23" t="s">
        <v>401</v>
      </c>
      <c r="B2104" s="23" t="n">
        <v>7857</v>
      </c>
      <c r="C2104" s="25" t="n">
        <f aca="false">VLOOKUP(B2104,[1]Planilha8!$X$4:$Y$6629,2,0)</f>
        <v>2039771</v>
      </c>
      <c r="D2104" s="26" t="s">
        <v>528</v>
      </c>
      <c r="E2104" s="26" t="str">
        <f aca="false">VLOOKUP(B2104,[1]Planilha8!$X$4:$Z$6629,3,0)</f>
        <v>UNIDADE DE TERAPIA INTENSIVA</v>
      </c>
      <c r="F2104" s="26" t="str">
        <f aca="false">VLOOKUP(B2104,[1]Planilha8!$X$4:$AD$6629,7,0)</f>
        <v>BOM</v>
      </c>
      <c r="G2104" s="27" t="n">
        <v>41348</v>
      </c>
      <c r="H2104" s="28" t="n">
        <v>1315</v>
      </c>
      <c r="I2104" s="29" t="s">
        <v>23</v>
      </c>
      <c r="J2104" s="70" t="s">
        <v>529</v>
      </c>
      <c r="K2104" s="71" t="n">
        <v>5562</v>
      </c>
      <c r="L2104" s="72" t="n">
        <v>2012002636</v>
      </c>
      <c r="M2104" s="73" t="n">
        <v>43465</v>
      </c>
      <c r="N2104" s="74" t="n">
        <v>711.106855413105</v>
      </c>
      <c r="O2104" s="75" t="n">
        <v>0.25</v>
      </c>
      <c r="P2104" s="76" t="n">
        <v>0.0208333333333333</v>
      </c>
      <c r="Q2104" s="77" t="n">
        <v>27.3958333333333</v>
      </c>
      <c r="R2104" s="78" t="n">
        <v>738.502688746438</v>
      </c>
      <c r="S2104" s="39" t="n">
        <v>576.497311253562</v>
      </c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MG2104" s="0"/>
      <c r="AMH2104" s="0"/>
      <c r="AMI2104" s="0"/>
      <c r="AMJ2104" s="0"/>
    </row>
    <row r="2105" s="4" customFormat="true" ht="37.5" hidden="false" customHeight="true" outlineLevel="0" collapsed="false">
      <c r="A2105" s="23" t="s">
        <v>401</v>
      </c>
      <c r="B2105" s="23" t="n">
        <v>7858</v>
      </c>
      <c r="C2105" s="25" t="n">
        <f aca="false">VLOOKUP(B2105,[1]Planilha8!$X$4:$Y$6629,2,0)</f>
        <v>2039772</v>
      </c>
      <c r="D2105" s="26" t="s">
        <v>528</v>
      </c>
      <c r="E2105" s="26" t="str">
        <f aca="false">VLOOKUP(B2105,[1]Planilha8!$X$4:$Z$6629,3,0)</f>
        <v>CLÍNICA CIRÚRGICA</v>
      </c>
      <c r="F2105" s="26" t="str">
        <f aca="false">VLOOKUP(B2105,[1]Planilha8!$X$4:$AD$6629,7,0)</f>
        <v>BOM</v>
      </c>
      <c r="G2105" s="27" t="n">
        <v>41348</v>
      </c>
      <c r="H2105" s="28" t="n">
        <v>1315</v>
      </c>
      <c r="I2105" s="29" t="s">
        <v>23</v>
      </c>
      <c r="J2105" s="70" t="s">
        <v>529</v>
      </c>
      <c r="K2105" s="71" t="n">
        <v>5562</v>
      </c>
      <c r="L2105" s="72" t="n">
        <v>2012002636</v>
      </c>
      <c r="M2105" s="73" t="n">
        <v>43465</v>
      </c>
      <c r="N2105" s="74" t="n">
        <v>711.106855413105</v>
      </c>
      <c r="O2105" s="75" t="n">
        <v>0.25</v>
      </c>
      <c r="P2105" s="76" t="n">
        <v>0.0208333333333333</v>
      </c>
      <c r="Q2105" s="77" t="n">
        <v>27.3958333333333</v>
      </c>
      <c r="R2105" s="78" t="n">
        <v>738.502688746438</v>
      </c>
      <c r="S2105" s="39" t="n">
        <v>576.497311253562</v>
      </c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MG2105" s="0"/>
      <c r="AMH2105" s="0"/>
      <c r="AMI2105" s="0"/>
      <c r="AMJ2105" s="0"/>
    </row>
    <row r="2106" s="4" customFormat="true" ht="37.5" hidden="false" customHeight="true" outlineLevel="0" collapsed="false">
      <c r="A2106" s="23" t="s">
        <v>401</v>
      </c>
      <c r="B2106" s="23" t="n">
        <v>7859</v>
      </c>
      <c r="C2106" s="25" t="n">
        <f aca="false">VLOOKUP(B2106,[1]Planilha8!$X$4:$Y$6629,2,0)</f>
        <v>2039773</v>
      </c>
      <c r="D2106" s="26" t="s">
        <v>528</v>
      </c>
      <c r="E2106" s="26" t="str">
        <f aca="false">VLOOKUP(B2106,[1]Planilha8!$X$4:$Z$6629,3,0)</f>
        <v>HEMODIALISE / DIÁLISE</v>
      </c>
      <c r="F2106" s="26" t="str">
        <f aca="false">VLOOKUP(B2106,[1]Planilha8!$X$4:$AD$6629,7,0)</f>
        <v>BOM</v>
      </c>
      <c r="G2106" s="27" t="n">
        <v>41348</v>
      </c>
      <c r="H2106" s="28" t="n">
        <v>1315</v>
      </c>
      <c r="I2106" s="29" t="s">
        <v>23</v>
      </c>
      <c r="J2106" s="70" t="s">
        <v>529</v>
      </c>
      <c r="K2106" s="71" t="n">
        <v>5562</v>
      </c>
      <c r="L2106" s="72" t="n">
        <v>2012002636</v>
      </c>
      <c r="M2106" s="73" t="n">
        <v>43465</v>
      </c>
      <c r="N2106" s="74" t="n">
        <v>711.106855413105</v>
      </c>
      <c r="O2106" s="75" t="n">
        <v>0.25</v>
      </c>
      <c r="P2106" s="76" t="n">
        <v>0.0208333333333333</v>
      </c>
      <c r="Q2106" s="77" t="n">
        <v>27.3958333333333</v>
      </c>
      <c r="R2106" s="78" t="n">
        <v>738.502688746438</v>
      </c>
      <c r="S2106" s="39" t="n">
        <v>576.497311253562</v>
      </c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MG2106" s="0"/>
      <c r="AMH2106" s="0"/>
      <c r="AMI2106" s="0"/>
      <c r="AMJ2106" s="0"/>
    </row>
    <row r="2107" s="4" customFormat="true" ht="37.5" hidden="false" customHeight="true" outlineLevel="0" collapsed="false">
      <c r="A2107" s="23" t="s">
        <v>401</v>
      </c>
      <c r="B2107" s="23" t="n">
        <v>7860</v>
      </c>
      <c r="C2107" s="25" t="n">
        <f aca="false">VLOOKUP(B2107,[1]Planilha8!$X$4:$Y$6629,2,0)</f>
        <v>2039774</v>
      </c>
      <c r="D2107" s="26" t="s">
        <v>528</v>
      </c>
      <c r="E2107" s="26" t="str">
        <f aca="false">VLOOKUP(B2107,[1]Planilha8!$X$4:$Z$6629,3,0)</f>
        <v>UNIDADE DE TERAPIA INTENSIVA</v>
      </c>
      <c r="F2107" s="26" t="str">
        <f aca="false">VLOOKUP(B2107,[1]Planilha8!$X$4:$AD$6629,7,0)</f>
        <v>BOM</v>
      </c>
      <c r="G2107" s="27" t="n">
        <v>41348</v>
      </c>
      <c r="H2107" s="28" t="n">
        <v>1315</v>
      </c>
      <c r="I2107" s="29" t="s">
        <v>23</v>
      </c>
      <c r="J2107" s="70" t="s">
        <v>529</v>
      </c>
      <c r="K2107" s="71" t="n">
        <v>5562</v>
      </c>
      <c r="L2107" s="72" t="n">
        <v>2012002636</v>
      </c>
      <c r="M2107" s="73" t="n">
        <v>43465</v>
      </c>
      <c r="N2107" s="74" t="n">
        <v>711.106855413105</v>
      </c>
      <c r="O2107" s="75" t="n">
        <v>0.25</v>
      </c>
      <c r="P2107" s="76" t="n">
        <v>0.0208333333333333</v>
      </c>
      <c r="Q2107" s="77" t="n">
        <v>27.3958333333333</v>
      </c>
      <c r="R2107" s="78" t="n">
        <v>738.502688746438</v>
      </c>
      <c r="S2107" s="39" t="n">
        <v>576.497311253562</v>
      </c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MG2107" s="0"/>
      <c r="AMH2107" s="0"/>
      <c r="AMI2107" s="0"/>
      <c r="AMJ2107" s="0"/>
    </row>
    <row r="2108" s="4" customFormat="true" ht="37.5" hidden="false" customHeight="true" outlineLevel="0" collapsed="false">
      <c r="A2108" s="23" t="s">
        <v>401</v>
      </c>
      <c r="B2108" s="23" t="n">
        <v>7861</v>
      </c>
      <c r="C2108" s="25" t="n">
        <f aca="false">VLOOKUP(B2108,[1]Planilha8!$X$4:$Y$6629,2,0)</f>
        <v>2039775</v>
      </c>
      <c r="D2108" s="26" t="s">
        <v>528</v>
      </c>
      <c r="E2108" s="26" t="str">
        <f aca="false">VLOOKUP(B2108,[1]Planilha8!$X$4:$Z$6629,3,0)</f>
        <v>UNIDADE DE TERAPIA INTENSIVA</v>
      </c>
      <c r="F2108" s="26" t="str">
        <f aca="false">VLOOKUP(B2108,[1]Planilha8!$X$4:$AD$6629,7,0)</f>
        <v>BOM</v>
      </c>
      <c r="G2108" s="27" t="n">
        <v>41348</v>
      </c>
      <c r="H2108" s="28" t="n">
        <v>1315</v>
      </c>
      <c r="I2108" s="29" t="s">
        <v>23</v>
      </c>
      <c r="J2108" s="70" t="s">
        <v>529</v>
      </c>
      <c r="K2108" s="71" t="n">
        <v>5562</v>
      </c>
      <c r="L2108" s="72" t="n">
        <v>2012002636</v>
      </c>
      <c r="M2108" s="73" t="n">
        <v>43465</v>
      </c>
      <c r="N2108" s="74" t="n">
        <v>711.106855413105</v>
      </c>
      <c r="O2108" s="75" t="n">
        <v>0.25</v>
      </c>
      <c r="P2108" s="76" t="n">
        <v>0.0208333333333333</v>
      </c>
      <c r="Q2108" s="77" t="n">
        <v>27.3958333333333</v>
      </c>
      <c r="R2108" s="78" t="n">
        <v>738.502688746438</v>
      </c>
      <c r="S2108" s="39" t="n">
        <v>576.497311253562</v>
      </c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MG2108" s="0"/>
      <c r="AMH2108" s="0"/>
      <c r="AMI2108" s="0"/>
      <c r="AMJ2108" s="0"/>
    </row>
    <row r="2109" s="4" customFormat="true" ht="37.5" hidden="false" customHeight="true" outlineLevel="0" collapsed="false">
      <c r="A2109" s="23" t="s">
        <v>401</v>
      </c>
      <c r="B2109" s="23" t="n">
        <v>7862</v>
      </c>
      <c r="C2109" s="25" t="n">
        <f aca="false">VLOOKUP(B2109,[1]Planilha8!$X$4:$Y$6629,2,0)</f>
        <v>2039776</v>
      </c>
      <c r="D2109" s="26" t="s">
        <v>528</v>
      </c>
      <c r="E2109" s="26" t="str">
        <f aca="false">VLOOKUP(B2109,[1]Planilha8!$X$4:$Z$6629,3,0)</f>
        <v>CLÍNICA CIRÚRGICA</v>
      </c>
      <c r="F2109" s="26" t="str">
        <f aca="false">VLOOKUP(B2109,[1]Planilha8!$X$4:$AD$6629,7,0)</f>
        <v>BOM</v>
      </c>
      <c r="G2109" s="27" t="n">
        <v>41348</v>
      </c>
      <c r="H2109" s="28" t="n">
        <v>1315</v>
      </c>
      <c r="I2109" s="29" t="s">
        <v>23</v>
      </c>
      <c r="J2109" s="70" t="s">
        <v>529</v>
      </c>
      <c r="K2109" s="71" t="n">
        <v>5562</v>
      </c>
      <c r="L2109" s="72" t="n">
        <v>2012002636</v>
      </c>
      <c r="M2109" s="73" t="n">
        <v>43465</v>
      </c>
      <c r="N2109" s="74" t="n">
        <v>711.106855413105</v>
      </c>
      <c r="O2109" s="75" t="n">
        <v>0.25</v>
      </c>
      <c r="P2109" s="76" t="n">
        <v>0.0208333333333333</v>
      </c>
      <c r="Q2109" s="77" t="n">
        <v>27.3958333333333</v>
      </c>
      <c r="R2109" s="78" t="n">
        <v>738.502688746438</v>
      </c>
      <c r="S2109" s="39" t="n">
        <v>576.497311253562</v>
      </c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MG2109" s="0"/>
      <c r="AMH2109" s="0"/>
      <c r="AMI2109" s="0"/>
      <c r="AMJ2109" s="0"/>
    </row>
    <row r="2110" s="4" customFormat="true" ht="37.5" hidden="false" customHeight="true" outlineLevel="0" collapsed="false">
      <c r="A2110" s="23" t="s">
        <v>401</v>
      </c>
      <c r="B2110" s="23" t="n">
        <v>7863</v>
      </c>
      <c r="C2110" s="25" t="n">
        <f aca="false">VLOOKUP(B2110,[1]Planilha8!$X$4:$Y$6629,2,0)</f>
        <v>2039777</v>
      </c>
      <c r="D2110" s="26" t="s">
        <v>528</v>
      </c>
      <c r="E2110" s="26" t="str">
        <f aca="false">VLOOKUP(B2110,[1]Planilha8!$X$4:$Z$6629,3,0)</f>
        <v>CHI – TRIAGEM MÉDICA</v>
      </c>
      <c r="F2110" s="26" t="str">
        <f aca="false">VLOOKUP(B2110,[1]Planilha8!$X$4:$AD$6629,7,0)</f>
        <v>BOM</v>
      </c>
      <c r="G2110" s="27" t="n">
        <v>41348</v>
      </c>
      <c r="H2110" s="28" t="n">
        <v>1315</v>
      </c>
      <c r="I2110" s="29" t="s">
        <v>23</v>
      </c>
      <c r="J2110" s="70" t="s">
        <v>529</v>
      </c>
      <c r="K2110" s="71" t="n">
        <v>5562</v>
      </c>
      <c r="L2110" s="72" t="n">
        <v>2012002636</v>
      </c>
      <c r="M2110" s="73" t="n">
        <v>43465</v>
      </c>
      <c r="N2110" s="74" t="n">
        <v>711.106855413105</v>
      </c>
      <c r="O2110" s="75" t="n">
        <v>0.25</v>
      </c>
      <c r="P2110" s="76" t="n">
        <v>0.0208333333333333</v>
      </c>
      <c r="Q2110" s="77" t="n">
        <v>27.3958333333333</v>
      </c>
      <c r="R2110" s="78" t="n">
        <v>738.502688746438</v>
      </c>
      <c r="S2110" s="39" t="n">
        <v>576.497311253562</v>
      </c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MG2110" s="0"/>
      <c r="AMH2110" s="0"/>
      <c r="AMI2110" s="0"/>
      <c r="AMJ2110" s="0"/>
    </row>
    <row r="2111" s="4" customFormat="true" ht="37.5" hidden="false" customHeight="true" outlineLevel="0" collapsed="false">
      <c r="A2111" s="23" t="s">
        <v>401</v>
      </c>
      <c r="B2111" s="23" t="n">
        <v>7864</v>
      </c>
      <c r="C2111" s="25" t="n">
        <f aca="false">VLOOKUP(B2111,[1]Planilha8!$X$4:$Y$6629,2,0)</f>
        <v>2039778</v>
      </c>
      <c r="D2111" s="26" t="s">
        <v>528</v>
      </c>
      <c r="E2111" s="26" t="str">
        <f aca="false">VLOOKUP(B2111,[1]Planilha8!$X$4:$Z$6629,3,0)</f>
        <v>CLINICA MÉDICA</v>
      </c>
      <c r="F2111" s="26" t="str">
        <f aca="false">VLOOKUP(B2111,[1]Planilha8!$X$4:$AD$6629,7,0)</f>
        <v>BOM</v>
      </c>
      <c r="G2111" s="27" t="n">
        <v>41348</v>
      </c>
      <c r="H2111" s="28" t="n">
        <v>1315</v>
      </c>
      <c r="I2111" s="29" t="s">
        <v>23</v>
      </c>
      <c r="J2111" s="70" t="s">
        <v>529</v>
      </c>
      <c r="K2111" s="71" t="n">
        <v>5562</v>
      </c>
      <c r="L2111" s="72" t="n">
        <v>2012002636</v>
      </c>
      <c r="M2111" s="73" t="n">
        <v>43465</v>
      </c>
      <c r="N2111" s="74" t="n">
        <v>711.106855413105</v>
      </c>
      <c r="O2111" s="75" t="n">
        <v>0.25</v>
      </c>
      <c r="P2111" s="76" t="n">
        <v>0.0208333333333333</v>
      </c>
      <c r="Q2111" s="77" t="n">
        <v>27.3958333333333</v>
      </c>
      <c r="R2111" s="78" t="n">
        <v>738.502688746438</v>
      </c>
      <c r="S2111" s="39" t="n">
        <v>576.497311253562</v>
      </c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MG2111" s="0"/>
      <c r="AMH2111" s="0"/>
      <c r="AMI2111" s="0"/>
      <c r="AMJ2111" s="0"/>
    </row>
    <row r="2112" s="4" customFormat="true" ht="37.5" hidden="false" customHeight="true" outlineLevel="0" collapsed="false">
      <c r="A2112" s="23" t="s">
        <v>401</v>
      </c>
      <c r="B2112" s="23" t="n">
        <v>7865</v>
      </c>
      <c r="C2112" s="25" t="n">
        <f aca="false">VLOOKUP(B2112,[1]Planilha8!$X$4:$Y$6629,2,0)</f>
        <v>2039779</v>
      </c>
      <c r="D2112" s="26" t="s">
        <v>530</v>
      </c>
      <c r="E2112" s="26" t="str">
        <f aca="false">VLOOKUP(B2112,[1]Planilha8!$X$4:$Z$6629,3,0)</f>
        <v>UNIDADE DE TERAPIA INTENSIVA</v>
      </c>
      <c r="F2112" s="26" t="str">
        <f aca="false">VLOOKUP(B2112,[1]Planilha8!$X$4:$AD$6629,7,0)</f>
        <v>BOM</v>
      </c>
      <c r="G2112" s="27" t="n">
        <v>41348</v>
      </c>
      <c r="H2112" s="28" t="n">
        <v>720</v>
      </c>
      <c r="I2112" s="29" t="s">
        <v>23</v>
      </c>
      <c r="J2112" s="70" t="s">
        <v>529</v>
      </c>
      <c r="K2112" s="71" t="n">
        <v>5562</v>
      </c>
      <c r="L2112" s="72" t="n">
        <v>2012002636</v>
      </c>
      <c r="M2112" s="73" t="n">
        <v>43465</v>
      </c>
      <c r="N2112" s="74" t="n">
        <v>442.151282051282</v>
      </c>
      <c r="O2112" s="75" t="n">
        <v>0.33</v>
      </c>
      <c r="P2112" s="76" t="n">
        <v>0.0275</v>
      </c>
      <c r="Q2112" s="77" t="n">
        <v>19.8</v>
      </c>
      <c r="R2112" s="78" t="n">
        <v>461.951282051282</v>
      </c>
      <c r="S2112" s="39" t="n">
        <v>258.048717948718</v>
      </c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MG2112" s="0"/>
      <c r="AMH2112" s="0"/>
      <c r="AMI2112" s="0"/>
      <c r="AMJ2112" s="0"/>
    </row>
    <row r="2113" s="4" customFormat="true" ht="37.5" hidden="false" customHeight="true" outlineLevel="0" collapsed="false">
      <c r="A2113" s="23" t="s">
        <v>401</v>
      </c>
      <c r="B2113" s="23" t="n">
        <v>7866</v>
      </c>
      <c r="C2113" s="25" t="n">
        <f aca="false">VLOOKUP(B2113,[1]Planilha8!$X$4:$Y$6629,2,0)</f>
        <v>2039780</v>
      </c>
      <c r="D2113" s="26" t="s">
        <v>530</v>
      </c>
      <c r="E2113" s="26" t="str">
        <f aca="false">VLOOKUP(B2113,[1]Planilha8!$X$4:$Z$6629,3,0)</f>
        <v>UNIDADE DE TERAPIA INTENSIVA</v>
      </c>
      <c r="F2113" s="26" t="str">
        <f aca="false">VLOOKUP(B2113,[1]Planilha8!$X$4:$AD$6629,7,0)</f>
        <v>BOM</v>
      </c>
      <c r="G2113" s="27" t="n">
        <v>41348</v>
      </c>
      <c r="H2113" s="28" t="n">
        <v>720</v>
      </c>
      <c r="I2113" s="29" t="s">
        <v>23</v>
      </c>
      <c r="J2113" s="70" t="s">
        <v>529</v>
      </c>
      <c r="K2113" s="71" t="n">
        <v>5562</v>
      </c>
      <c r="L2113" s="72" t="n">
        <v>2012002636</v>
      </c>
      <c r="M2113" s="73" t="n">
        <v>43465</v>
      </c>
      <c r="N2113" s="74" t="n">
        <v>442.151282051282</v>
      </c>
      <c r="O2113" s="75" t="n">
        <v>0.33</v>
      </c>
      <c r="P2113" s="76" t="n">
        <v>0.0275</v>
      </c>
      <c r="Q2113" s="77" t="n">
        <v>19.8</v>
      </c>
      <c r="R2113" s="78" t="n">
        <v>461.951282051282</v>
      </c>
      <c r="S2113" s="39" t="n">
        <v>258.048717948718</v>
      </c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MG2113" s="0"/>
      <c r="AMH2113" s="0"/>
      <c r="AMI2113" s="0"/>
      <c r="AMJ2113" s="0"/>
    </row>
    <row r="2114" s="4" customFormat="true" ht="37.5" hidden="false" customHeight="true" outlineLevel="0" collapsed="false">
      <c r="A2114" s="23" t="s">
        <v>401</v>
      </c>
      <c r="B2114" s="23" t="n">
        <v>7867</v>
      </c>
      <c r="C2114" s="25" t="n">
        <f aca="false">VLOOKUP(B2114,[1]Planilha8!$X$4:$Y$6629,2,0)</f>
        <v>2039781</v>
      </c>
      <c r="D2114" s="26" t="s">
        <v>530</v>
      </c>
      <c r="E2114" s="26" t="str">
        <f aca="false">VLOOKUP(B2114,[1]Planilha8!$X$4:$Z$6629,3,0)</f>
        <v>UNIDADE DE TERAPIA INTENSIVA</v>
      </c>
      <c r="F2114" s="26" t="str">
        <f aca="false">VLOOKUP(B2114,[1]Planilha8!$X$4:$AD$6629,7,0)</f>
        <v>BOM</v>
      </c>
      <c r="G2114" s="27" t="n">
        <v>41348</v>
      </c>
      <c r="H2114" s="28" t="n">
        <v>720</v>
      </c>
      <c r="I2114" s="29" t="s">
        <v>23</v>
      </c>
      <c r="J2114" s="70" t="s">
        <v>529</v>
      </c>
      <c r="K2114" s="71" t="n">
        <v>5562</v>
      </c>
      <c r="L2114" s="72" t="n">
        <v>2012002636</v>
      </c>
      <c r="M2114" s="73" t="n">
        <v>43465</v>
      </c>
      <c r="N2114" s="74" t="n">
        <v>442.151282051282</v>
      </c>
      <c r="O2114" s="75" t="n">
        <v>0.33</v>
      </c>
      <c r="P2114" s="76" t="n">
        <v>0.0275</v>
      </c>
      <c r="Q2114" s="77" t="n">
        <v>19.8</v>
      </c>
      <c r="R2114" s="78" t="n">
        <v>461.951282051282</v>
      </c>
      <c r="S2114" s="39" t="n">
        <v>258.048717948718</v>
      </c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MG2114" s="0"/>
      <c r="AMH2114" s="0"/>
      <c r="AMI2114" s="0"/>
      <c r="AMJ2114" s="0"/>
    </row>
    <row r="2115" s="4" customFormat="true" ht="37.5" hidden="false" customHeight="true" outlineLevel="0" collapsed="false">
      <c r="A2115" s="23" t="s">
        <v>401</v>
      </c>
      <c r="B2115" s="23" t="n">
        <v>7868</v>
      </c>
      <c r="C2115" s="25" t="n">
        <f aca="false">VLOOKUP(B2115,[1]Planilha8!$X$4:$Y$6629,2,0)</f>
        <v>2039782</v>
      </c>
      <c r="D2115" s="26" t="s">
        <v>530</v>
      </c>
      <c r="E2115" s="26" t="str">
        <f aca="false">VLOOKUP(B2115,[1]Planilha8!$X$4:$Z$6629,3,0)</f>
        <v>UNIDADE DE TERAPIA INTENSIVA</v>
      </c>
      <c r="F2115" s="26" t="str">
        <f aca="false">VLOOKUP(B2115,[1]Planilha8!$X$4:$AD$6629,7,0)</f>
        <v>BOM</v>
      </c>
      <c r="G2115" s="27" t="n">
        <v>41348</v>
      </c>
      <c r="H2115" s="28" t="n">
        <v>720</v>
      </c>
      <c r="I2115" s="29" t="s">
        <v>23</v>
      </c>
      <c r="J2115" s="70" t="s">
        <v>529</v>
      </c>
      <c r="K2115" s="71" t="n">
        <v>5562</v>
      </c>
      <c r="L2115" s="72" t="n">
        <v>2012002636</v>
      </c>
      <c r="M2115" s="73" t="n">
        <v>43465</v>
      </c>
      <c r="N2115" s="74" t="n">
        <v>442.151282051282</v>
      </c>
      <c r="O2115" s="75" t="n">
        <v>0.33</v>
      </c>
      <c r="P2115" s="76" t="n">
        <v>0.0275</v>
      </c>
      <c r="Q2115" s="77" t="n">
        <v>19.8</v>
      </c>
      <c r="R2115" s="78" t="n">
        <v>461.951282051282</v>
      </c>
      <c r="S2115" s="39" t="n">
        <v>258.048717948718</v>
      </c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MG2115" s="0"/>
      <c r="AMH2115" s="0"/>
      <c r="AMI2115" s="0"/>
      <c r="AMJ2115" s="0"/>
    </row>
    <row r="2116" s="4" customFormat="true" ht="37.5" hidden="false" customHeight="true" outlineLevel="0" collapsed="false">
      <c r="A2116" s="23" t="s">
        <v>401</v>
      </c>
      <c r="B2116" s="23" t="n">
        <v>6552</v>
      </c>
      <c r="C2116" s="25" t="n">
        <f aca="false">VLOOKUP(B2116,[1]Planilha8!$X$4:$Y$6629,2,0)</f>
        <v>2039807</v>
      </c>
      <c r="D2116" s="81" t="s">
        <v>531</v>
      </c>
      <c r="E2116" s="26" t="str">
        <f aca="false">VLOOKUP(B2116,[1]Planilha8!$X$4:$Z$6629,3,0)</f>
        <v>MANUTENÇÃO PREDIAL</v>
      </c>
      <c r="F2116" s="26" t="str">
        <f aca="false">VLOOKUP(B2116,[1]Planilha8!$X$4:$AD$6629,7,0)</f>
        <v>BOM</v>
      </c>
      <c r="G2116" s="27" t="n">
        <v>41352</v>
      </c>
      <c r="H2116" s="28" t="n">
        <v>291</v>
      </c>
      <c r="I2116" s="29" t="s">
        <v>23</v>
      </c>
      <c r="J2116" s="70" t="s">
        <v>532</v>
      </c>
      <c r="K2116" s="71" t="n">
        <v>11420</v>
      </c>
      <c r="L2116" s="72" t="n">
        <v>2013000999</v>
      </c>
      <c r="M2116" s="73" t="n">
        <v>43465</v>
      </c>
      <c r="N2116" s="74" t="n">
        <v>284.695</v>
      </c>
      <c r="O2116" s="75" t="n">
        <v>0.5</v>
      </c>
      <c r="P2116" s="76" t="n">
        <v>0.0416666666666667</v>
      </c>
      <c r="Q2116" s="77" t="n">
        <v>0</v>
      </c>
      <c r="R2116" s="78" t="n">
        <v>284.695</v>
      </c>
      <c r="S2116" s="39" t="n">
        <v>6.30499999999989</v>
      </c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MG2116" s="0"/>
      <c r="AMH2116" s="0"/>
      <c r="AMI2116" s="0"/>
      <c r="AMJ2116" s="0"/>
    </row>
    <row r="2117" s="4" customFormat="true" ht="37.5" hidden="false" customHeight="true" outlineLevel="0" collapsed="false">
      <c r="A2117" s="23" t="s">
        <v>401</v>
      </c>
      <c r="B2117" s="23" t="n">
        <v>7895</v>
      </c>
      <c r="C2117" s="25" t="n">
        <f aca="false">VLOOKUP(B2117,[1]Planilha8!$X$4:$Y$6629,2,0)</f>
        <v>2039830</v>
      </c>
      <c r="D2117" s="26" t="s">
        <v>533</v>
      </c>
      <c r="E2117" s="26" t="str">
        <f aca="false">VLOOKUP(B2117,[1]Planilha8!$X$4:$Z$6629,3,0)</f>
        <v>HEMODIALISE / DIÁLISE</v>
      </c>
      <c r="F2117" s="26" t="str">
        <f aca="false">VLOOKUP(B2117,[1]Planilha8!$X$4:$AD$6629,7,0)</f>
        <v>REGULAR</v>
      </c>
      <c r="G2117" s="27" t="n">
        <v>41353</v>
      </c>
      <c r="H2117" s="28" t="n">
        <v>43</v>
      </c>
      <c r="I2117" s="29" t="s">
        <v>23</v>
      </c>
      <c r="J2117" s="70" t="s">
        <v>406</v>
      </c>
      <c r="K2117" s="71" t="n">
        <v>3250</v>
      </c>
      <c r="L2117" s="72" t="n">
        <v>2013000972</v>
      </c>
      <c r="M2117" s="73" t="n">
        <v>43465</v>
      </c>
      <c r="N2117" s="74" t="n">
        <v>42.0683333333333</v>
      </c>
      <c r="O2117" s="75" t="n">
        <v>0.5</v>
      </c>
      <c r="P2117" s="76" t="n">
        <v>0.0416666666666667</v>
      </c>
      <c r="Q2117" s="77" t="n">
        <v>0</v>
      </c>
      <c r="R2117" s="78" t="n">
        <v>42.0683333333333</v>
      </c>
      <c r="S2117" s="39" t="n">
        <v>0.931666666666672</v>
      </c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MG2117" s="0"/>
      <c r="AMH2117" s="0"/>
      <c r="AMI2117" s="0"/>
      <c r="AMJ2117" s="0"/>
    </row>
    <row r="2118" s="4" customFormat="true" ht="37.5" hidden="false" customHeight="true" outlineLevel="0" collapsed="false">
      <c r="A2118" s="23" t="s">
        <v>401</v>
      </c>
      <c r="B2118" s="23" t="n">
        <v>7896</v>
      </c>
      <c r="C2118" s="25" t="n">
        <f aca="false">VLOOKUP(B2118,[1]Planilha8!$X$4:$Y$6629,2,0)</f>
        <v>2039831</v>
      </c>
      <c r="D2118" s="26" t="s">
        <v>533</v>
      </c>
      <c r="E2118" s="26" t="str">
        <f aca="false">VLOOKUP(B2118,[1]Planilha8!$X$4:$Z$6629,3,0)</f>
        <v>CLINICA CIRÚRGICA</v>
      </c>
      <c r="F2118" s="26" t="str">
        <f aca="false">VLOOKUP(B2118,[1]Planilha8!$X$4:$AD$6629,7,0)</f>
        <v>REGULAR</v>
      </c>
      <c r="G2118" s="27" t="n">
        <v>41353</v>
      </c>
      <c r="H2118" s="28" t="n">
        <v>43</v>
      </c>
      <c r="I2118" s="29" t="s">
        <v>23</v>
      </c>
      <c r="J2118" s="70" t="s">
        <v>406</v>
      </c>
      <c r="K2118" s="71" t="n">
        <v>3250</v>
      </c>
      <c r="L2118" s="72" t="n">
        <v>2013000972</v>
      </c>
      <c r="M2118" s="73" t="n">
        <v>43465</v>
      </c>
      <c r="N2118" s="74" t="n">
        <v>42.0683333333333</v>
      </c>
      <c r="O2118" s="75" t="n">
        <v>0.5</v>
      </c>
      <c r="P2118" s="76" t="n">
        <v>0.0416666666666667</v>
      </c>
      <c r="Q2118" s="77" t="n">
        <v>0</v>
      </c>
      <c r="R2118" s="78" t="n">
        <v>42.0683333333333</v>
      </c>
      <c r="S2118" s="39" t="n">
        <v>0.931666666666672</v>
      </c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MG2118" s="0"/>
      <c r="AMH2118" s="0"/>
      <c r="AMI2118" s="0"/>
      <c r="AMJ2118" s="0"/>
    </row>
    <row r="2119" s="4" customFormat="true" ht="37.5" hidden="false" customHeight="true" outlineLevel="0" collapsed="false">
      <c r="A2119" s="23" t="s">
        <v>401</v>
      </c>
      <c r="B2119" s="23" t="n">
        <v>7897</v>
      </c>
      <c r="C2119" s="25" t="n">
        <f aca="false">VLOOKUP(B2119,[1]Planilha8!$X$4:$Y$6629,2,0)</f>
        <v>2039832</v>
      </c>
      <c r="D2119" s="26" t="s">
        <v>533</v>
      </c>
      <c r="E2119" s="26" t="str">
        <f aca="false">VLOOKUP(B2119,[1]Planilha8!$X$4:$Z$6629,3,0)</f>
        <v>HEMODIALISE / DIÁLISE</v>
      </c>
      <c r="F2119" s="26" t="str">
        <f aca="false">VLOOKUP(B2119,[1]Planilha8!$X$4:$AD$6629,7,0)</f>
        <v>REGULAR</v>
      </c>
      <c r="G2119" s="27" t="n">
        <v>41353</v>
      </c>
      <c r="H2119" s="28" t="n">
        <v>43</v>
      </c>
      <c r="I2119" s="29" t="s">
        <v>23</v>
      </c>
      <c r="J2119" s="70" t="s">
        <v>406</v>
      </c>
      <c r="K2119" s="71" t="n">
        <v>3250</v>
      </c>
      <c r="L2119" s="72" t="n">
        <v>2013000972</v>
      </c>
      <c r="M2119" s="73" t="n">
        <v>43465</v>
      </c>
      <c r="N2119" s="74" t="n">
        <v>42.0683333333333</v>
      </c>
      <c r="O2119" s="75" t="n">
        <v>0.5</v>
      </c>
      <c r="P2119" s="76" t="n">
        <v>0.0416666666666667</v>
      </c>
      <c r="Q2119" s="77" t="n">
        <v>0</v>
      </c>
      <c r="R2119" s="78" t="n">
        <v>42.0683333333333</v>
      </c>
      <c r="S2119" s="39" t="n">
        <v>0.931666666666672</v>
      </c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MG2119" s="0"/>
      <c r="AMH2119" s="0"/>
      <c r="AMI2119" s="0"/>
      <c r="AMJ2119" s="0"/>
    </row>
    <row r="2120" s="4" customFormat="true" ht="37.5" hidden="false" customHeight="true" outlineLevel="0" collapsed="false">
      <c r="A2120" s="23" t="s">
        <v>401</v>
      </c>
      <c r="B2120" s="23" t="n">
        <v>7898</v>
      </c>
      <c r="C2120" s="25" t="n">
        <f aca="false">VLOOKUP(B2120,[1]Planilha8!$X$4:$Y$6629,2,0)</f>
        <v>2039833</v>
      </c>
      <c r="D2120" s="26" t="s">
        <v>534</v>
      </c>
      <c r="E2120" s="26" t="str">
        <f aca="false">VLOOKUP(B2120,[1]Planilha8!$X$4:$Z$6629,3,0)</f>
        <v>CLINICA MEDICA</v>
      </c>
      <c r="F2120" s="26" t="str">
        <f aca="false">VLOOKUP(B2120,[1]Planilha8!$X$4:$AD$6629,7,0)</f>
        <v>REGULAR</v>
      </c>
      <c r="G2120" s="27" t="n">
        <v>41353</v>
      </c>
      <c r="H2120" s="28" t="n">
        <v>42</v>
      </c>
      <c r="I2120" s="29" t="s">
        <v>23</v>
      </c>
      <c r="J2120" s="70" t="s">
        <v>406</v>
      </c>
      <c r="K2120" s="71" t="n">
        <v>3250</v>
      </c>
      <c r="L2120" s="72" t="n">
        <v>2013000972</v>
      </c>
      <c r="M2120" s="73" t="n">
        <v>43465</v>
      </c>
      <c r="N2120" s="74" t="n">
        <v>41.09</v>
      </c>
      <c r="O2120" s="75" t="n">
        <v>0.5</v>
      </c>
      <c r="P2120" s="76" t="n">
        <v>0.0416666666666667</v>
      </c>
      <c r="Q2120" s="77" t="n">
        <v>0</v>
      </c>
      <c r="R2120" s="78" t="n">
        <v>41.09</v>
      </c>
      <c r="S2120" s="39" t="n">
        <v>0.910000000000025</v>
      </c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MG2120" s="0"/>
      <c r="AMH2120" s="0"/>
      <c r="AMI2120" s="0"/>
      <c r="AMJ2120" s="0"/>
    </row>
    <row r="2121" s="4" customFormat="true" ht="37.5" hidden="false" customHeight="true" outlineLevel="0" collapsed="false">
      <c r="A2121" s="23" t="s">
        <v>401</v>
      </c>
      <c r="B2121" s="23" t="n">
        <v>7899</v>
      </c>
      <c r="C2121" s="25" t="n">
        <f aca="false">VLOOKUP(B2121,[1]Planilha8!$X$4:$Y$6629,2,0)</f>
        <v>2039834</v>
      </c>
      <c r="D2121" s="26" t="s">
        <v>534</v>
      </c>
      <c r="E2121" s="26" t="str">
        <f aca="false">VLOOKUP(B2121,[1]Planilha8!$X$4:$Z$6629,3,0)</f>
        <v>AMBULATÓRIO</v>
      </c>
      <c r="F2121" s="26" t="str">
        <f aca="false">VLOOKUP(B2121,[1]Planilha8!$X$4:$AD$6629,7,0)</f>
        <v>REGULAR</v>
      </c>
      <c r="G2121" s="27" t="n">
        <v>41353</v>
      </c>
      <c r="H2121" s="28" t="n">
        <v>42</v>
      </c>
      <c r="I2121" s="29" t="s">
        <v>23</v>
      </c>
      <c r="J2121" s="70" t="s">
        <v>406</v>
      </c>
      <c r="K2121" s="71" t="n">
        <v>3250</v>
      </c>
      <c r="L2121" s="72" t="n">
        <v>2013000972</v>
      </c>
      <c r="M2121" s="73" t="n">
        <v>43465</v>
      </c>
      <c r="N2121" s="74" t="n">
        <v>41.09</v>
      </c>
      <c r="O2121" s="75" t="n">
        <v>0.5</v>
      </c>
      <c r="P2121" s="76" t="n">
        <v>0.0416666666666667</v>
      </c>
      <c r="Q2121" s="77" t="n">
        <v>0</v>
      </c>
      <c r="R2121" s="78" t="n">
        <v>41.09</v>
      </c>
      <c r="S2121" s="39" t="n">
        <v>0.910000000000025</v>
      </c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MG2121" s="0"/>
      <c r="AMH2121" s="0"/>
      <c r="AMI2121" s="0"/>
      <c r="AMJ2121" s="0"/>
    </row>
    <row r="2122" s="4" customFormat="true" ht="37.5" hidden="false" customHeight="true" outlineLevel="0" collapsed="false">
      <c r="A2122" s="23" t="s">
        <v>401</v>
      </c>
      <c r="B2122" s="23" t="n">
        <v>7900</v>
      </c>
      <c r="C2122" s="25" t="n">
        <f aca="false">VLOOKUP(B2122,[1]Planilha8!$X$4:$Y$6629,2,0)</f>
        <v>2039835</v>
      </c>
      <c r="D2122" s="26" t="s">
        <v>534</v>
      </c>
      <c r="E2122" s="26" t="str">
        <f aca="false">VLOOKUP(B2122,[1]Planilha8!$X$4:$Z$6629,3,0)</f>
        <v>CLINICA MEDICA</v>
      </c>
      <c r="F2122" s="26" t="str">
        <f aca="false">VLOOKUP(B2122,[1]Planilha8!$X$4:$AD$6629,7,0)</f>
        <v>REGULAR</v>
      </c>
      <c r="G2122" s="27" t="n">
        <v>41353</v>
      </c>
      <c r="H2122" s="28" t="n">
        <v>42</v>
      </c>
      <c r="I2122" s="29" t="s">
        <v>23</v>
      </c>
      <c r="J2122" s="70" t="s">
        <v>406</v>
      </c>
      <c r="K2122" s="71" t="n">
        <v>3250</v>
      </c>
      <c r="L2122" s="72" t="n">
        <v>2013000972</v>
      </c>
      <c r="M2122" s="73" t="n">
        <v>43465</v>
      </c>
      <c r="N2122" s="74" t="n">
        <v>41.09</v>
      </c>
      <c r="O2122" s="75" t="n">
        <v>0.5</v>
      </c>
      <c r="P2122" s="76" t="n">
        <v>0.0416666666666667</v>
      </c>
      <c r="Q2122" s="77" t="n">
        <v>0</v>
      </c>
      <c r="R2122" s="78" t="n">
        <v>41.09</v>
      </c>
      <c r="S2122" s="39" t="n">
        <v>0.910000000000025</v>
      </c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MG2122" s="0"/>
      <c r="AMH2122" s="0"/>
      <c r="AMI2122" s="0"/>
      <c r="AMJ2122" s="0"/>
    </row>
    <row r="2123" s="4" customFormat="true" ht="37.5" hidden="false" customHeight="true" outlineLevel="0" collapsed="false">
      <c r="A2123" s="23" t="s">
        <v>401</v>
      </c>
      <c r="B2123" s="23" t="n">
        <v>7901</v>
      </c>
      <c r="C2123" s="25" t="n">
        <f aca="false">VLOOKUP(B2123,[1]Planilha8!$X$4:$Y$6629,2,0)</f>
        <v>2039836</v>
      </c>
      <c r="D2123" s="26" t="s">
        <v>535</v>
      </c>
      <c r="E2123" s="26" t="str">
        <f aca="false">VLOOKUP(B2123,[1]Planilha8!$X$4:$Z$6629,3,0)</f>
        <v>CLÍNICA CIRÚRGICA</v>
      </c>
      <c r="F2123" s="26" t="str">
        <f aca="false">VLOOKUP(B2123,[1]Planilha8!$X$4:$AD$6629,7,0)</f>
        <v>REGULAR</v>
      </c>
      <c r="G2123" s="27" t="n">
        <v>41353</v>
      </c>
      <c r="H2123" s="28" t="n">
        <v>38.39</v>
      </c>
      <c r="I2123" s="29" t="s">
        <v>23</v>
      </c>
      <c r="J2123" s="70" t="s">
        <v>406</v>
      </c>
      <c r="K2123" s="71" t="n">
        <v>3250</v>
      </c>
      <c r="L2123" s="72" t="n">
        <v>2013000972</v>
      </c>
      <c r="M2123" s="73" t="n">
        <v>43465</v>
      </c>
      <c r="N2123" s="74" t="n">
        <v>37.5582166666667</v>
      </c>
      <c r="O2123" s="75" t="n">
        <v>0.5</v>
      </c>
      <c r="P2123" s="76" t="n">
        <v>0.0416666666666667</v>
      </c>
      <c r="Q2123" s="77" t="n">
        <v>0</v>
      </c>
      <c r="R2123" s="78" t="n">
        <v>37.5582166666667</v>
      </c>
      <c r="S2123" s="39" t="n">
        <v>0.831783333333305</v>
      </c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MG2123" s="0"/>
      <c r="AMH2123" s="0"/>
      <c r="AMI2123" s="0"/>
      <c r="AMJ2123" s="0"/>
    </row>
    <row r="2124" s="4" customFormat="true" ht="37.5" hidden="false" customHeight="true" outlineLevel="0" collapsed="false">
      <c r="A2124" s="23" t="s">
        <v>401</v>
      </c>
      <c r="B2124" s="23" t="n">
        <v>7902</v>
      </c>
      <c r="C2124" s="25" t="n">
        <f aca="false">VLOOKUP(B2124,[1]Planilha8!$X$4:$Y$6629,2,0)</f>
        <v>2039837</v>
      </c>
      <c r="D2124" s="26" t="s">
        <v>535</v>
      </c>
      <c r="E2124" s="26" t="str">
        <f aca="false">VLOOKUP(B2124,[1]Planilha8!$X$4:$Z$6629,3,0)</f>
        <v>CLINICA MEDICA</v>
      </c>
      <c r="F2124" s="26" t="str">
        <f aca="false">VLOOKUP(B2124,[1]Planilha8!$X$4:$AD$6629,7,0)</f>
        <v>REGULAR</v>
      </c>
      <c r="G2124" s="27" t="n">
        <v>41353</v>
      </c>
      <c r="H2124" s="28" t="n">
        <v>38.39</v>
      </c>
      <c r="I2124" s="29" t="s">
        <v>23</v>
      </c>
      <c r="J2124" s="70" t="s">
        <v>406</v>
      </c>
      <c r="K2124" s="71" t="n">
        <v>3250</v>
      </c>
      <c r="L2124" s="72" t="n">
        <v>2013000972</v>
      </c>
      <c r="M2124" s="73" t="n">
        <v>43465</v>
      </c>
      <c r="N2124" s="74" t="n">
        <v>37.5582166666667</v>
      </c>
      <c r="O2124" s="75" t="n">
        <v>0.5</v>
      </c>
      <c r="P2124" s="76" t="n">
        <v>0.0416666666666667</v>
      </c>
      <c r="Q2124" s="77" t="n">
        <v>0</v>
      </c>
      <c r="R2124" s="78" t="n">
        <v>37.5582166666667</v>
      </c>
      <c r="S2124" s="39" t="n">
        <v>0.831783333333305</v>
      </c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MG2124" s="0"/>
      <c r="AMH2124" s="0"/>
      <c r="AMI2124" s="0"/>
      <c r="AMJ2124" s="0"/>
    </row>
    <row r="2125" s="4" customFormat="true" ht="37.5" hidden="false" customHeight="true" outlineLevel="0" collapsed="false">
      <c r="A2125" s="23" t="s">
        <v>401</v>
      </c>
      <c r="B2125" s="23" t="n">
        <v>7903</v>
      </c>
      <c r="C2125" s="25" t="n">
        <f aca="false">VLOOKUP(B2125,[1]Planilha8!$X$4:$Y$6629,2,0)</f>
        <v>2039838</v>
      </c>
      <c r="D2125" s="26" t="s">
        <v>535</v>
      </c>
      <c r="E2125" s="26" t="str">
        <f aca="false">VLOOKUP(B2125,[1]Planilha8!$X$4:$Z$6629,3,0)</f>
        <v>CLÍNICA CIRÚRGICA</v>
      </c>
      <c r="F2125" s="26" t="str">
        <f aca="false">VLOOKUP(B2125,[1]Planilha8!$X$4:$AD$6629,7,0)</f>
        <v>REGULAR</v>
      </c>
      <c r="G2125" s="27" t="n">
        <v>41353</v>
      </c>
      <c r="H2125" s="28" t="n">
        <v>38.39</v>
      </c>
      <c r="I2125" s="29" t="s">
        <v>23</v>
      </c>
      <c r="J2125" s="70" t="s">
        <v>406</v>
      </c>
      <c r="K2125" s="71" t="n">
        <v>3250</v>
      </c>
      <c r="L2125" s="72" t="n">
        <v>2013000972</v>
      </c>
      <c r="M2125" s="73" t="n">
        <v>43465</v>
      </c>
      <c r="N2125" s="74" t="n">
        <v>37.5582166666667</v>
      </c>
      <c r="O2125" s="75" t="n">
        <v>0.5</v>
      </c>
      <c r="P2125" s="76" t="n">
        <v>0.0416666666666667</v>
      </c>
      <c r="Q2125" s="77" t="n">
        <v>0</v>
      </c>
      <c r="R2125" s="78" t="n">
        <v>37.5582166666667</v>
      </c>
      <c r="S2125" s="39" t="n">
        <v>0.831783333333305</v>
      </c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MG2125" s="0"/>
      <c r="AMH2125" s="0"/>
      <c r="AMI2125" s="0"/>
      <c r="AMJ2125" s="0"/>
    </row>
    <row r="2126" s="4" customFormat="true" ht="37.5" hidden="false" customHeight="true" outlineLevel="0" collapsed="false">
      <c r="A2126" s="23" t="s">
        <v>401</v>
      </c>
      <c r="B2126" s="23" t="n">
        <v>7904</v>
      </c>
      <c r="C2126" s="25" t="n">
        <f aca="false">VLOOKUP(B2126,[1]Planilha8!$X$4:$Y$6629,2,0)</f>
        <v>2039839</v>
      </c>
      <c r="D2126" s="26" t="s">
        <v>535</v>
      </c>
      <c r="E2126" s="26" t="str">
        <f aca="false">VLOOKUP(B2126,[1]Planilha8!$X$4:$Z$6629,3,0)</f>
        <v>CLINICA MEDICA</v>
      </c>
      <c r="F2126" s="26" t="str">
        <f aca="false">VLOOKUP(B2126,[1]Planilha8!$X$4:$AD$6629,7,0)</f>
        <v>REGULAR</v>
      </c>
      <c r="G2126" s="27" t="n">
        <v>41353</v>
      </c>
      <c r="H2126" s="28" t="n">
        <v>38.39</v>
      </c>
      <c r="I2126" s="29" t="s">
        <v>23</v>
      </c>
      <c r="J2126" s="70" t="s">
        <v>406</v>
      </c>
      <c r="K2126" s="71" t="n">
        <v>3250</v>
      </c>
      <c r="L2126" s="72" t="n">
        <v>2013000972</v>
      </c>
      <c r="M2126" s="73" t="n">
        <v>43465</v>
      </c>
      <c r="N2126" s="74" t="n">
        <v>37.5582166666667</v>
      </c>
      <c r="O2126" s="75" t="n">
        <v>0.5</v>
      </c>
      <c r="P2126" s="76" t="n">
        <v>0.0416666666666667</v>
      </c>
      <c r="Q2126" s="77" t="n">
        <v>0</v>
      </c>
      <c r="R2126" s="78" t="n">
        <v>37.5582166666667</v>
      </c>
      <c r="S2126" s="39" t="n">
        <v>0.831783333333305</v>
      </c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MG2126" s="0"/>
      <c r="AMH2126" s="0"/>
      <c r="AMI2126" s="0"/>
      <c r="AMJ2126" s="0"/>
    </row>
    <row r="2127" s="4" customFormat="true" ht="37.5" hidden="false" customHeight="true" outlineLevel="0" collapsed="false">
      <c r="A2127" s="23" t="s">
        <v>401</v>
      </c>
      <c r="B2127" s="23" t="n">
        <v>7905</v>
      </c>
      <c r="C2127" s="25" t="n">
        <f aca="false">VLOOKUP(B2127,[1]Planilha8!$X$4:$Y$6629,2,0)</f>
        <v>2039840</v>
      </c>
      <c r="D2127" s="26" t="s">
        <v>535</v>
      </c>
      <c r="E2127" s="26" t="str">
        <f aca="false">VLOOKUP(B2127,[1]Planilha8!$X$4:$Z$6629,3,0)</f>
        <v>AMBULATÓRIO</v>
      </c>
      <c r="F2127" s="26" t="str">
        <f aca="false">VLOOKUP(B2127,[1]Planilha8!$X$4:$AD$6629,7,0)</f>
        <v>REGULAR</v>
      </c>
      <c r="G2127" s="27" t="n">
        <v>41353</v>
      </c>
      <c r="H2127" s="28" t="n">
        <v>38.39</v>
      </c>
      <c r="I2127" s="29" t="s">
        <v>23</v>
      </c>
      <c r="J2127" s="70" t="s">
        <v>406</v>
      </c>
      <c r="K2127" s="71" t="n">
        <v>3250</v>
      </c>
      <c r="L2127" s="72" t="n">
        <v>2013000972</v>
      </c>
      <c r="M2127" s="73" t="n">
        <v>43465</v>
      </c>
      <c r="N2127" s="74" t="n">
        <v>37.5582166666667</v>
      </c>
      <c r="O2127" s="75" t="n">
        <v>0.5</v>
      </c>
      <c r="P2127" s="76" t="n">
        <v>0.0416666666666667</v>
      </c>
      <c r="Q2127" s="77" t="n">
        <v>0</v>
      </c>
      <c r="R2127" s="78" t="n">
        <v>37.5582166666667</v>
      </c>
      <c r="S2127" s="39" t="n">
        <v>0.831783333333305</v>
      </c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MG2127" s="0"/>
      <c r="AMH2127" s="0"/>
      <c r="AMI2127" s="0"/>
      <c r="AMJ2127" s="0"/>
    </row>
    <row r="2128" s="4" customFormat="true" ht="37.5" hidden="false" customHeight="true" outlineLevel="0" collapsed="false">
      <c r="A2128" s="23" t="s">
        <v>401</v>
      </c>
      <c r="B2128" s="23" t="n">
        <v>7906</v>
      </c>
      <c r="C2128" s="25" t="n">
        <f aca="false">VLOOKUP(B2128,[1]Planilha8!$X$4:$Y$6629,2,0)</f>
        <v>2039841</v>
      </c>
      <c r="D2128" s="26" t="s">
        <v>535</v>
      </c>
      <c r="E2128" s="26" t="str">
        <f aca="false">VLOOKUP(B2128,[1]Planilha8!$X$4:$Z$6629,3,0)</f>
        <v>CLINICA MEDICA</v>
      </c>
      <c r="F2128" s="26" t="str">
        <f aca="false">VLOOKUP(B2128,[1]Planilha8!$X$4:$AD$6629,7,0)</f>
        <v>REGULAR</v>
      </c>
      <c r="G2128" s="27" t="n">
        <v>41353</v>
      </c>
      <c r="H2128" s="28" t="n">
        <v>38.39</v>
      </c>
      <c r="I2128" s="29" t="s">
        <v>23</v>
      </c>
      <c r="J2128" s="70" t="s">
        <v>406</v>
      </c>
      <c r="K2128" s="71" t="n">
        <v>3250</v>
      </c>
      <c r="L2128" s="72" t="n">
        <v>2013000972</v>
      </c>
      <c r="M2128" s="73" t="n">
        <v>43465</v>
      </c>
      <c r="N2128" s="74" t="n">
        <v>37.5582166666667</v>
      </c>
      <c r="O2128" s="75" t="n">
        <v>0.5</v>
      </c>
      <c r="P2128" s="76" t="n">
        <v>0.0416666666666667</v>
      </c>
      <c r="Q2128" s="77" t="n">
        <v>0</v>
      </c>
      <c r="R2128" s="78" t="n">
        <v>37.5582166666667</v>
      </c>
      <c r="S2128" s="39" t="n">
        <v>0.831783333333305</v>
      </c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MG2128" s="0"/>
      <c r="AMH2128" s="0"/>
      <c r="AMI2128" s="0"/>
      <c r="AMJ2128" s="0"/>
    </row>
    <row r="2129" s="4" customFormat="true" ht="37.5" hidden="false" customHeight="true" outlineLevel="0" collapsed="false">
      <c r="A2129" s="23" t="s">
        <v>401</v>
      </c>
      <c r="B2129" s="23" t="n">
        <v>7907</v>
      </c>
      <c r="C2129" s="25" t="n">
        <f aca="false">VLOOKUP(B2129,[1]Planilha8!$X$4:$Y$6629,2,0)</f>
        <v>2039842</v>
      </c>
      <c r="D2129" s="26" t="s">
        <v>535</v>
      </c>
      <c r="E2129" s="26" t="str">
        <f aca="false">VLOOKUP(B2129,[1]Planilha8!$X$4:$Z$6629,3,0)</f>
        <v>AMBULATÓRIO</v>
      </c>
      <c r="F2129" s="26" t="str">
        <f aca="false">VLOOKUP(B2129,[1]Planilha8!$X$4:$AD$6629,7,0)</f>
        <v>REGULAR</v>
      </c>
      <c r="G2129" s="27" t="n">
        <v>41353</v>
      </c>
      <c r="H2129" s="28" t="n">
        <v>38.39</v>
      </c>
      <c r="I2129" s="29" t="s">
        <v>23</v>
      </c>
      <c r="J2129" s="70" t="s">
        <v>406</v>
      </c>
      <c r="K2129" s="71" t="n">
        <v>3250</v>
      </c>
      <c r="L2129" s="72" t="n">
        <v>2013000972</v>
      </c>
      <c r="M2129" s="73" t="n">
        <v>43465</v>
      </c>
      <c r="N2129" s="74" t="n">
        <v>37.5582166666667</v>
      </c>
      <c r="O2129" s="75" t="n">
        <v>0.5</v>
      </c>
      <c r="P2129" s="76" t="n">
        <v>0.0416666666666667</v>
      </c>
      <c r="Q2129" s="77" t="n">
        <v>0</v>
      </c>
      <c r="R2129" s="78" t="n">
        <v>37.5582166666667</v>
      </c>
      <c r="S2129" s="39" t="n">
        <v>0.831783333333305</v>
      </c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MG2129" s="0"/>
      <c r="AMH2129" s="0"/>
      <c r="AMI2129" s="0"/>
      <c r="AMJ2129" s="0"/>
    </row>
    <row r="2130" s="4" customFormat="true" ht="37.5" hidden="false" customHeight="true" outlineLevel="0" collapsed="false">
      <c r="A2130" s="23" t="s">
        <v>401</v>
      </c>
      <c r="B2130" s="23" t="n">
        <v>7908</v>
      </c>
      <c r="C2130" s="25" t="n">
        <f aca="false">VLOOKUP(B2130,[1]Planilha8!$X$4:$Y$6629,2,0)</f>
        <v>2039843</v>
      </c>
      <c r="D2130" s="26" t="s">
        <v>535</v>
      </c>
      <c r="E2130" s="26" t="str">
        <f aca="false">VLOOKUP(B2130,[1]Planilha8!$X$4:$Z$6629,3,0)</f>
        <v>CLÍNICA CIRÚRGICA</v>
      </c>
      <c r="F2130" s="26" t="str">
        <f aca="false">VLOOKUP(B2130,[1]Planilha8!$X$4:$AD$6629,7,0)</f>
        <v>REGULAR</v>
      </c>
      <c r="G2130" s="27" t="n">
        <v>41353</v>
      </c>
      <c r="H2130" s="28" t="n">
        <v>38.39</v>
      </c>
      <c r="I2130" s="29" t="s">
        <v>23</v>
      </c>
      <c r="J2130" s="70" t="s">
        <v>406</v>
      </c>
      <c r="K2130" s="71" t="n">
        <v>3250</v>
      </c>
      <c r="L2130" s="72" t="n">
        <v>2013000972</v>
      </c>
      <c r="M2130" s="73" t="n">
        <v>43465</v>
      </c>
      <c r="N2130" s="74" t="n">
        <v>37.5582166666667</v>
      </c>
      <c r="O2130" s="75" t="n">
        <v>0.5</v>
      </c>
      <c r="P2130" s="76" t="n">
        <v>0.0416666666666667</v>
      </c>
      <c r="Q2130" s="77" t="n">
        <v>0</v>
      </c>
      <c r="R2130" s="78" t="n">
        <v>37.5582166666667</v>
      </c>
      <c r="S2130" s="39" t="n">
        <v>0.831783333333305</v>
      </c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MG2130" s="0"/>
      <c r="AMH2130" s="0"/>
      <c r="AMI2130" s="0"/>
      <c r="AMJ2130" s="0"/>
    </row>
    <row r="2131" s="4" customFormat="true" ht="37.5" hidden="false" customHeight="true" outlineLevel="0" collapsed="false">
      <c r="A2131" s="23" t="s">
        <v>401</v>
      </c>
      <c r="B2131" s="23" t="n">
        <v>7909</v>
      </c>
      <c r="C2131" s="25" t="n">
        <f aca="false">VLOOKUP(B2131,[1]Planilha8!$X$4:$Y$6629,2,0)</f>
        <v>2039844</v>
      </c>
      <c r="D2131" s="26" t="s">
        <v>535</v>
      </c>
      <c r="E2131" s="26" t="str">
        <f aca="false">VLOOKUP(B2131,[1]Planilha8!$X$4:$Z$6629,3,0)</f>
        <v>CLÍNICA CIRÚRGICA</v>
      </c>
      <c r="F2131" s="26" t="str">
        <f aca="false">VLOOKUP(B2131,[1]Planilha8!$X$4:$AD$6629,7,0)</f>
        <v>REGULAR</v>
      </c>
      <c r="G2131" s="27" t="n">
        <v>41353</v>
      </c>
      <c r="H2131" s="28" t="n">
        <v>38.39</v>
      </c>
      <c r="I2131" s="29" t="s">
        <v>23</v>
      </c>
      <c r="J2131" s="70" t="s">
        <v>406</v>
      </c>
      <c r="K2131" s="71" t="n">
        <v>3250</v>
      </c>
      <c r="L2131" s="72" t="n">
        <v>2013000972</v>
      </c>
      <c r="M2131" s="73" t="n">
        <v>43465</v>
      </c>
      <c r="N2131" s="74" t="n">
        <v>37.5582166666667</v>
      </c>
      <c r="O2131" s="75" t="n">
        <v>0.5</v>
      </c>
      <c r="P2131" s="76" t="n">
        <v>0.0416666666666667</v>
      </c>
      <c r="Q2131" s="77" t="n">
        <v>0</v>
      </c>
      <c r="R2131" s="78" t="n">
        <v>37.5582166666667</v>
      </c>
      <c r="S2131" s="39" t="n">
        <v>0.831783333333305</v>
      </c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MG2131" s="0"/>
      <c r="AMH2131" s="0"/>
      <c r="AMI2131" s="0"/>
      <c r="AMJ2131" s="0"/>
    </row>
    <row r="2132" s="4" customFormat="true" ht="37.5" hidden="false" customHeight="true" outlineLevel="0" collapsed="false">
      <c r="A2132" s="23" t="s">
        <v>401</v>
      </c>
      <c r="B2132" s="23" t="n">
        <v>7910</v>
      </c>
      <c r="C2132" s="25" t="n">
        <f aca="false">VLOOKUP(B2132,[1]Planilha8!$X$4:$Y$6629,2,0)</f>
        <v>2039845</v>
      </c>
      <c r="D2132" s="26" t="s">
        <v>535</v>
      </c>
      <c r="E2132" s="26" t="str">
        <f aca="false">VLOOKUP(B2132,[1]Planilha8!$X$4:$Z$6629,3,0)</f>
        <v>AMBULATÓRIO</v>
      </c>
      <c r="F2132" s="26" t="str">
        <f aca="false">VLOOKUP(B2132,[1]Planilha8!$X$4:$AD$6629,7,0)</f>
        <v>REGULAR</v>
      </c>
      <c r="G2132" s="27" t="n">
        <v>41353</v>
      </c>
      <c r="H2132" s="28" t="n">
        <v>38.39</v>
      </c>
      <c r="I2132" s="29" t="s">
        <v>23</v>
      </c>
      <c r="J2132" s="70" t="s">
        <v>406</v>
      </c>
      <c r="K2132" s="71" t="n">
        <v>3250</v>
      </c>
      <c r="L2132" s="72" t="n">
        <v>2013000972</v>
      </c>
      <c r="M2132" s="73" t="n">
        <v>43465</v>
      </c>
      <c r="N2132" s="74" t="n">
        <v>37.5582166666667</v>
      </c>
      <c r="O2132" s="75" t="n">
        <v>0.5</v>
      </c>
      <c r="P2132" s="76" t="n">
        <v>0.0416666666666667</v>
      </c>
      <c r="Q2132" s="77" t="n">
        <v>0</v>
      </c>
      <c r="R2132" s="78" t="n">
        <v>37.5582166666667</v>
      </c>
      <c r="S2132" s="39" t="n">
        <v>0.831783333333305</v>
      </c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MG2132" s="0"/>
      <c r="AMH2132" s="0"/>
      <c r="AMI2132" s="0"/>
      <c r="AMJ2132" s="0"/>
    </row>
    <row r="2133" s="4" customFormat="true" ht="37.5" hidden="false" customHeight="true" outlineLevel="0" collapsed="false">
      <c r="A2133" s="23" t="s">
        <v>401</v>
      </c>
      <c r="B2133" s="23" t="n">
        <v>7911</v>
      </c>
      <c r="C2133" s="25" t="n">
        <f aca="false">VLOOKUP(B2133,[1]Planilha8!$X$4:$Y$6629,2,0)</f>
        <v>2039846</v>
      </c>
      <c r="D2133" s="26" t="s">
        <v>535</v>
      </c>
      <c r="E2133" s="26" t="str">
        <f aca="false">VLOOKUP(B2133,[1]Planilha8!$X$4:$Z$6629,3,0)</f>
        <v>CLÍNICA CIRÚRGICA</v>
      </c>
      <c r="F2133" s="26" t="str">
        <f aca="false">VLOOKUP(B2133,[1]Planilha8!$X$4:$AD$6629,7,0)</f>
        <v>REGULAR</v>
      </c>
      <c r="G2133" s="27" t="n">
        <v>41353</v>
      </c>
      <c r="H2133" s="28" t="n">
        <v>38.39</v>
      </c>
      <c r="I2133" s="29" t="s">
        <v>23</v>
      </c>
      <c r="J2133" s="70" t="s">
        <v>406</v>
      </c>
      <c r="K2133" s="71" t="n">
        <v>3250</v>
      </c>
      <c r="L2133" s="72" t="n">
        <v>2013000972</v>
      </c>
      <c r="M2133" s="73" t="n">
        <v>43465</v>
      </c>
      <c r="N2133" s="74" t="n">
        <v>37.5582166666667</v>
      </c>
      <c r="O2133" s="75" t="n">
        <v>0.5</v>
      </c>
      <c r="P2133" s="76" t="n">
        <v>0.0416666666666667</v>
      </c>
      <c r="Q2133" s="77" t="n">
        <v>0</v>
      </c>
      <c r="R2133" s="78" t="n">
        <v>37.5582166666667</v>
      </c>
      <c r="S2133" s="39" t="n">
        <v>0.831783333333305</v>
      </c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MG2133" s="0"/>
      <c r="AMH2133" s="0"/>
      <c r="AMI2133" s="0"/>
      <c r="AMJ2133" s="0"/>
    </row>
    <row r="2134" s="4" customFormat="true" ht="37.5" hidden="false" customHeight="true" outlineLevel="0" collapsed="false">
      <c r="A2134" s="23" t="s">
        <v>401</v>
      </c>
      <c r="B2134" s="23" t="n">
        <v>7912</v>
      </c>
      <c r="C2134" s="25" t="n">
        <f aca="false">VLOOKUP(B2134,[1]Planilha8!$X$4:$Y$6629,2,0)</f>
        <v>2039847</v>
      </c>
      <c r="D2134" s="26" t="s">
        <v>535</v>
      </c>
      <c r="E2134" s="26" t="str">
        <f aca="false">VLOOKUP(B2134,[1]Planilha8!$X$4:$Z$6629,3,0)</f>
        <v>CLÍNICA CIRÚRGICA</v>
      </c>
      <c r="F2134" s="26" t="str">
        <f aca="false">VLOOKUP(B2134,[1]Planilha8!$X$4:$AD$6629,7,0)</f>
        <v>REGULAR</v>
      </c>
      <c r="G2134" s="27" t="n">
        <v>41353</v>
      </c>
      <c r="H2134" s="28" t="n">
        <v>38.39</v>
      </c>
      <c r="I2134" s="29" t="s">
        <v>23</v>
      </c>
      <c r="J2134" s="70" t="s">
        <v>406</v>
      </c>
      <c r="K2134" s="71" t="n">
        <v>3250</v>
      </c>
      <c r="L2134" s="72" t="n">
        <v>2013000972</v>
      </c>
      <c r="M2134" s="73" t="n">
        <v>43465</v>
      </c>
      <c r="N2134" s="74" t="n">
        <v>37.5582166666667</v>
      </c>
      <c r="O2134" s="75" t="n">
        <v>0.5</v>
      </c>
      <c r="P2134" s="76" t="n">
        <v>0.0416666666666667</v>
      </c>
      <c r="Q2134" s="77" t="n">
        <v>0</v>
      </c>
      <c r="R2134" s="78" t="n">
        <v>37.5582166666667</v>
      </c>
      <c r="S2134" s="39" t="n">
        <v>0.831783333333305</v>
      </c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MG2134" s="0"/>
      <c r="AMH2134" s="0"/>
      <c r="AMI2134" s="0"/>
      <c r="AMJ2134" s="0"/>
    </row>
    <row r="2135" s="4" customFormat="true" ht="37.5" hidden="false" customHeight="true" outlineLevel="0" collapsed="false">
      <c r="A2135" s="23" t="s">
        <v>401</v>
      </c>
      <c r="B2135" s="23" t="n">
        <v>7913</v>
      </c>
      <c r="C2135" s="25" t="n">
        <f aca="false">VLOOKUP(B2135,[1]Planilha8!$X$4:$Y$6629,2,0)</f>
        <v>2039848</v>
      </c>
      <c r="D2135" s="26" t="s">
        <v>535</v>
      </c>
      <c r="E2135" s="26" t="str">
        <f aca="false">VLOOKUP(B2135,[1]Planilha8!$X$4:$Z$6629,3,0)</f>
        <v>CLINICA MEDICA</v>
      </c>
      <c r="F2135" s="26" t="str">
        <f aca="false">VLOOKUP(B2135,[1]Planilha8!$X$4:$AD$6629,7,0)</f>
        <v>REGULAR</v>
      </c>
      <c r="G2135" s="27" t="n">
        <v>41353</v>
      </c>
      <c r="H2135" s="28" t="n">
        <v>38.39</v>
      </c>
      <c r="I2135" s="29" t="s">
        <v>23</v>
      </c>
      <c r="J2135" s="70" t="s">
        <v>406</v>
      </c>
      <c r="K2135" s="71" t="n">
        <v>3250</v>
      </c>
      <c r="L2135" s="72" t="n">
        <v>2013000972</v>
      </c>
      <c r="M2135" s="73" t="n">
        <v>43465</v>
      </c>
      <c r="N2135" s="74" t="n">
        <v>37.5582166666667</v>
      </c>
      <c r="O2135" s="75" t="n">
        <v>0.5</v>
      </c>
      <c r="P2135" s="76" t="n">
        <v>0.0416666666666667</v>
      </c>
      <c r="Q2135" s="77" t="n">
        <v>0</v>
      </c>
      <c r="R2135" s="78" t="n">
        <v>37.5582166666667</v>
      </c>
      <c r="S2135" s="39" t="n">
        <v>0.831783333333305</v>
      </c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MG2135" s="0"/>
      <c r="AMH2135" s="0"/>
      <c r="AMI2135" s="0"/>
      <c r="AMJ2135" s="0"/>
    </row>
    <row r="2136" s="4" customFormat="true" ht="37.5" hidden="false" customHeight="true" outlineLevel="0" collapsed="false">
      <c r="A2136" s="23" t="s">
        <v>401</v>
      </c>
      <c r="B2136" s="23" t="n">
        <v>7914</v>
      </c>
      <c r="C2136" s="25" t="n">
        <f aca="false">VLOOKUP(B2136,[1]Planilha8!$X$4:$Y$6629,2,0)</f>
        <v>2039849</v>
      </c>
      <c r="D2136" s="26" t="s">
        <v>535</v>
      </c>
      <c r="E2136" s="26" t="str">
        <f aca="false">VLOOKUP(B2136,[1]Planilha8!$X$4:$Z$6629,3,0)</f>
        <v>CLINICA MEDICA</v>
      </c>
      <c r="F2136" s="26" t="str">
        <f aca="false">VLOOKUP(B2136,[1]Planilha8!$X$4:$AD$6629,7,0)</f>
        <v>REGULAR</v>
      </c>
      <c r="G2136" s="27" t="n">
        <v>41353</v>
      </c>
      <c r="H2136" s="28" t="n">
        <v>38.39</v>
      </c>
      <c r="I2136" s="29" t="s">
        <v>23</v>
      </c>
      <c r="J2136" s="70" t="s">
        <v>406</v>
      </c>
      <c r="K2136" s="71" t="n">
        <v>3250</v>
      </c>
      <c r="L2136" s="72" t="n">
        <v>2013000972</v>
      </c>
      <c r="M2136" s="73" t="n">
        <v>43465</v>
      </c>
      <c r="N2136" s="74" t="n">
        <v>37.5582166666667</v>
      </c>
      <c r="O2136" s="75" t="n">
        <v>0.5</v>
      </c>
      <c r="P2136" s="76" t="n">
        <v>0.0416666666666667</v>
      </c>
      <c r="Q2136" s="77" t="n">
        <v>0</v>
      </c>
      <c r="R2136" s="78" t="n">
        <v>37.5582166666667</v>
      </c>
      <c r="S2136" s="39" t="n">
        <v>0.831783333333305</v>
      </c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MG2136" s="0"/>
      <c r="AMH2136" s="0"/>
      <c r="AMI2136" s="0"/>
      <c r="AMJ2136" s="0"/>
    </row>
    <row r="2137" s="4" customFormat="true" ht="37.5" hidden="false" customHeight="true" outlineLevel="0" collapsed="false">
      <c r="A2137" s="23" t="s">
        <v>401</v>
      </c>
      <c r="B2137" s="23" t="n">
        <v>7915</v>
      </c>
      <c r="C2137" s="25" t="n">
        <f aca="false">VLOOKUP(B2137,[1]Planilha8!$X$4:$Y$6629,2,0)</f>
        <v>2039850</v>
      </c>
      <c r="D2137" s="26" t="s">
        <v>535</v>
      </c>
      <c r="E2137" s="26" t="str">
        <f aca="false">VLOOKUP(B2137,[1]Planilha8!$X$4:$Z$6629,3,0)</f>
        <v>CLÍNICA CIRÚRGICA</v>
      </c>
      <c r="F2137" s="26" t="str">
        <f aca="false">VLOOKUP(B2137,[1]Planilha8!$X$4:$AD$6629,7,0)</f>
        <v>REGULAR</v>
      </c>
      <c r="G2137" s="27" t="n">
        <v>41353</v>
      </c>
      <c r="H2137" s="28" t="n">
        <v>38.39</v>
      </c>
      <c r="I2137" s="29" t="s">
        <v>23</v>
      </c>
      <c r="J2137" s="70" t="s">
        <v>406</v>
      </c>
      <c r="K2137" s="71" t="n">
        <v>3250</v>
      </c>
      <c r="L2137" s="72" t="n">
        <v>2013000972</v>
      </c>
      <c r="M2137" s="73" t="n">
        <v>43465</v>
      </c>
      <c r="N2137" s="74" t="n">
        <v>37.5582166666667</v>
      </c>
      <c r="O2137" s="75" t="n">
        <v>0.5</v>
      </c>
      <c r="P2137" s="76" t="n">
        <v>0.0416666666666667</v>
      </c>
      <c r="Q2137" s="77" t="n">
        <v>0</v>
      </c>
      <c r="R2137" s="78" t="n">
        <v>37.5582166666667</v>
      </c>
      <c r="S2137" s="39" t="n">
        <v>0.831783333333305</v>
      </c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MG2137" s="0"/>
      <c r="AMH2137" s="0"/>
      <c r="AMI2137" s="0"/>
      <c r="AMJ2137" s="0"/>
    </row>
    <row r="2138" s="4" customFormat="true" ht="37.5" hidden="false" customHeight="true" outlineLevel="0" collapsed="false">
      <c r="A2138" s="23" t="s">
        <v>401</v>
      </c>
      <c r="B2138" s="23" t="n">
        <v>7916</v>
      </c>
      <c r="C2138" s="25" t="n">
        <f aca="false">VLOOKUP(B2138,[1]Planilha8!$X$4:$Y$6629,2,0)</f>
        <v>2039851</v>
      </c>
      <c r="D2138" s="26" t="s">
        <v>535</v>
      </c>
      <c r="E2138" s="26" t="str">
        <f aca="false">VLOOKUP(B2138,[1]Planilha8!$X$4:$Z$6629,3,0)</f>
        <v>APOIO AO DIAGNÓSTICO</v>
      </c>
      <c r="F2138" s="26" t="str">
        <f aca="false">VLOOKUP(B2138,[1]Planilha8!$X$4:$AD$6629,7,0)</f>
        <v>REGULAR</v>
      </c>
      <c r="G2138" s="27" t="n">
        <v>41353</v>
      </c>
      <c r="H2138" s="28" t="n">
        <v>38.39</v>
      </c>
      <c r="I2138" s="29" t="s">
        <v>23</v>
      </c>
      <c r="J2138" s="70" t="s">
        <v>406</v>
      </c>
      <c r="K2138" s="71" t="n">
        <v>3250</v>
      </c>
      <c r="L2138" s="72" t="n">
        <v>2013000972</v>
      </c>
      <c r="M2138" s="73" t="n">
        <v>43465</v>
      </c>
      <c r="N2138" s="74" t="n">
        <v>37.5582166666667</v>
      </c>
      <c r="O2138" s="75" t="n">
        <v>0.5</v>
      </c>
      <c r="P2138" s="76" t="n">
        <v>0.0416666666666667</v>
      </c>
      <c r="Q2138" s="77" t="n">
        <v>0</v>
      </c>
      <c r="R2138" s="78" t="n">
        <v>37.5582166666667</v>
      </c>
      <c r="S2138" s="39" t="n">
        <v>0.831783333333305</v>
      </c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MG2138" s="0"/>
      <c r="AMH2138" s="0"/>
      <c r="AMI2138" s="0"/>
      <c r="AMJ2138" s="0"/>
    </row>
    <row r="2139" s="4" customFormat="true" ht="37.5" hidden="false" customHeight="true" outlineLevel="0" collapsed="false">
      <c r="A2139" s="23" t="s">
        <v>401</v>
      </c>
      <c r="B2139" s="23" t="n">
        <v>7917</v>
      </c>
      <c r="C2139" s="25" t="n">
        <f aca="false">VLOOKUP(B2139,[1]Planilha8!$X$4:$Y$6629,2,0)</f>
        <v>2039852</v>
      </c>
      <c r="D2139" s="26" t="s">
        <v>535</v>
      </c>
      <c r="E2139" s="26" t="str">
        <f aca="false">VLOOKUP(B2139,[1]Planilha8!$X$4:$Z$6629,3,0)</f>
        <v>CLÍNICA CIRÚRGICA</v>
      </c>
      <c r="F2139" s="26" t="str">
        <f aca="false">VLOOKUP(B2139,[1]Planilha8!$X$4:$AD$6629,7,0)</f>
        <v>REGULAR</v>
      </c>
      <c r="G2139" s="27" t="n">
        <v>41353</v>
      </c>
      <c r="H2139" s="28" t="n">
        <v>38.39</v>
      </c>
      <c r="I2139" s="29" t="s">
        <v>23</v>
      </c>
      <c r="J2139" s="70" t="s">
        <v>406</v>
      </c>
      <c r="K2139" s="71" t="n">
        <v>3250</v>
      </c>
      <c r="L2139" s="72" t="n">
        <v>2013000972</v>
      </c>
      <c r="M2139" s="73" t="n">
        <v>43465</v>
      </c>
      <c r="N2139" s="74" t="n">
        <v>37.5582166666667</v>
      </c>
      <c r="O2139" s="75" t="n">
        <v>0.5</v>
      </c>
      <c r="P2139" s="76" t="n">
        <v>0.0416666666666667</v>
      </c>
      <c r="Q2139" s="77" t="n">
        <v>0</v>
      </c>
      <c r="R2139" s="78" t="n">
        <v>37.5582166666667</v>
      </c>
      <c r="S2139" s="39" t="n">
        <v>0.831783333333305</v>
      </c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MG2139" s="0"/>
      <c r="AMH2139" s="0"/>
      <c r="AMI2139" s="0"/>
      <c r="AMJ2139" s="0"/>
    </row>
    <row r="2140" s="4" customFormat="true" ht="37.5" hidden="false" customHeight="true" outlineLevel="0" collapsed="false">
      <c r="A2140" s="23" t="s">
        <v>401</v>
      </c>
      <c r="B2140" s="23" t="n">
        <v>7918</v>
      </c>
      <c r="C2140" s="25" t="n">
        <f aca="false">VLOOKUP(B2140,[1]Planilha8!$X$4:$Y$6629,2,0)</f>
        <v>2039853</v>
      </c>
      <c r="D2140" s="26" t="s">
        <v>535</v>
      </c>
      <c r="E2140" s="26" t="str">
        <f aca="false">VLOOKUP(B2140,[1]Planilha8!$X$4:$Z$6629,3,0)</f>
        <v>HEMODIALISE / DIÁLISE</v>
      </c>
      <c r="F2140" s="26" t="str">
        <f aca="false">VLOOKUP(B2140,[1]Planilha8!$X$4:$AD$6629,7,0)</f>
        <v>REGULAR</v>
      </c>
      <c r="G2140" s="27" t="n">
        <v>41353</v>
      </c>
      <c r="H2140" s="28" t="n">
        <v>38.39</v>
      </c>
      <c r="I2140" s="29" t="s">
        <v>23</v>
      </c>
      <c r="J2140" s="70" t="s">
        <v>406</v>
      </c>
      <c r="K2140" s="71" t="n">
        <v>3250</v>
      </c>
      <c r="L2140" s="72" t="n">
        <v>2013000972</v>
      </c>
      <c r="M2140" s="73" t="n">
        <v>43465</v>
      </c>
      <c r="N2140" s="74" t="n">
        <v>37.5582166666667</v>
      </c>
      <c r="O2140" s="75" t="n">
        <v>0.5</v>
      </c>
      <c r="P2140" s="76" t="n">
        <v>0.0416666666666667</v>
      </c>
      <c r="Q2140" s="77" t="n">
        <v>0</v>
      </c>
      <c r="R2140" s="78" t="n">
        <v>37.5582166666667</v>
      </c>
      <c r="S2140" s="39" t="n">
        <v>0.831783333333305</v>
      </c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MG2140" s="0"/>
      <c r="AMH2140" s="0"/>
      <c r="AMI2140" s="0"/>
      <c r="AMJ2140" s="0"/>
    </row>
    <row r="2141" s="4" customFormat="true" ht="37.5" hidden="false" customHeight="true" outlineLevel="0" collapsed="false">
      <c r="A2141" s="23" t="s">
        <v>401</v>
      </c>
      <c r="B2141" s="23" t="n">
        <v>7919</v>
      </c>
      <c r="C2141" s="25" t="n">
        <f aca="false">VLOOKUP(B2141,[1]Planilha8!$X$4:$Y$6629,2,0)</f>
        <v>2039854</v>
      </c>
      <c r="D2141" s="26" t="s">
        <v>535</v>
      </c>
      <c r="E2141" s="26" t="str">
        <f aca="false">VLOOKUP(B2141,[1]Planilha8!$X$4:$Z$6629,3,0)</f>
        <v>CLINICA MEDICA</v>
      </c>
      <c r="F2141" s="26" t="str">
        <f aca="false">VLOOKUP(B2141,[1]Planilha8!$X$4:$AD$6629,7,0)</f>
        <v>REGULAR</v>
      </c>
      <c r="G2141" s="27" t="n">
        <v>41353</v>
      </c>
      <c r="H2141" s="28" t="n">
        <v>38.39</v>
      </c>
      <c r="I2141" s="29" t="s">
        <v>23</v>
      </c>
      <c r="J2141" s="70" t="s">
        <v>406</v>
      </c>
      <c r="K2141" s="71" t="n">
        <v>3250</v>
      </c>
      <c r="L2141" s="72" t="n">
        <v>2013000972</v>
      </c>
      <c r="M2141" s="73" t="n">
        <v>43465</v>
      </c>
      <c r="N2141" s="74" t="n">
        <v>37.5582166666667</v>
      </c>
      <c r="O2141" s="75" t="n">
        <v>0.5</v>
      </c>
      <c r="P2141" s="76" t="n">
        <v>0.0416666666666667</v>
      </c>
      <c r="Q2141" s="77" t="n">
        <v>0</v>
      </c>
      <c r="R2141" s="78" t="n">
        <v>37.5582166666667</v>
      </c>
      <c r="S2141" s="39" t="n">
        <v>0.831783333333305</v>
      </c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MG2141" s="0"/>
      <c r="AMH2141" s="0"/>
      <c r="AMI2141" s="0"/>
      <c r="AMJ2141" s="0"/>
    </row>
    <row r="2142" s="4" customFormat="true" ht="37.5" hidden="false" customHeight="true" outlineLevel="0" collapsed="false">
      <c r="A2142" s="23" t="s">
        <v>401</v>
      </c>
      <c r="B2142" s="23" t="n">
        <v>7920</v>
      </c>
      <c r="C2142" s="25" t="n">
        <f aca="false">VLOOKUP(B2142,[1]Planilha8!$X$4:$Y$6629,2,0)</f>
        <v>2039855</v>
      </c>
      <c r="D2142" s="26" t="s">
        <v>535</v>
      </c>
      <c r="E2142" s="26" t="str">
        <f aca="false">VLOOKUP(B2142,[1]Planilha8!$X$4:$Z$6629,3,0)</f>
        <v>APOIO AO DIAGNÓSTICO</v>
      </c>
      <c r="F2142" s="26" t="str">
        <f aca="false">VLOOKUP(B2142,[1]Planilha8!$X$4:$AD$6629,7,0)</f>
        <v>REGULAR</v>
      </c>
      <c r="G2142" s="27" t="n">
        <v>41353</v>
      </c>
      <c r="H2142" s="28" t="n">
        <v>38.39</v>
      </c>
      <c r="I2142" s="29" t="s">
        <v>23</v>
      </c>
      <c r="J2142" s="70" t="s">
        <v>406</v>
      </c>
      <c r="K2142" s="71" t="n">
        <v>3250</v>
      </c>
      <c r="L2142" s="72" t="n">
        <v>2013000972</v>
      </c>
      <c r="M2142" s="73" t="n">
        <v>43465</v>
      </c>
      <c r="N2142" s="74" t="n">
        <v>37.5582166666667</v>
      </c>
      <c r="O2142" s="75" t="n">
        <v>0.5</v>
      </c>
      <c r="P2142" s="76" t="n">
        <v>0.0416666666666667</v>
      </c>
      <c r="Q2142" s="77" t="n">
        <v>0</v>
      </c>
      <c r="R2142" s="78" t="n">
        <v>37.5582166666667</v>
      </c>
      <c r="S2142" s="39" t="n">
        <v>0.831783333333305</v>
      </c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MG2142" s="0"/>
      <c r="AMH2142" s="0"/>
      <c r="AMI2142" s="0"/>
      <c r="AMJ2142" s="0"/>
    </row>
    <row r="2143" s="4" customFormat="true" ht="37.5" hidden="false" customHeight="true" outlineLevel="0" collapsed="false">
      <c r="A2143" s="23" t="s">
        <v>401</v>
      </c>
      <c r="B2143" s="23" t="n">
        <v>7921</v>
      </c>
      <c r="C2143" s="25" t="n">
        <f aca="false">VLOOKUP(B2143,[1]Planilha8!$X$4:$Y$6629,2,0)</f>
        <v>2039856</v>
      </c>
      <c r="D2143" s="26" t="s">
        <v>535</v>
      </c>
      <c r="E2143" s="26" t="str">
        <f aca="false">VLOOKUP(B2143,[1]Planilha8!$X$4:$Z$6629,3,0)</f>
        <v>AMBULATÓRIO</v>
      </c>
      <c r="F2143" s="26" t="str">
        <f aca="false">VLOOKUP(B2143,[1]Planilha8!$X$4:$AD$6629,7,0)</f>
        <v>REGULAR</v>
      </c>
      <c r="G2143" s="27" t="n">
        <v>41353</v>
      </c>
      <c r="H2143" s="28" t="n">
        <v>38.39</v>
      </c>
      <c r="I2143" s="29" t="s">
        <v>23</v>
      </c>
      <c r="J2143" s="70" t="s">
        <v>406</v>
      </c>
      <c r="K2143" s="71" t="n">
        <v>3250</v>
      </c>
      <c r="L2143" s="72" t="n">
        <v>2013000972</v>
      </c>
      <c r="M2143" s="73" t="n">
        <v>43465</v>
      </c>
      <c r="N2143" s="74" t="n">
        <v>37.5582166666667</v>
      </c>
      <c r="O2143" s="75" t="n">
        <v>0.5</v>
      </c>
      <c r="P2143" s="76" t="n">
        <v>0.0416666666666667</v>
      </c>
      <c r="Q2143" s="77" t="n">
        <v>0</v>
      </c>
      <c r="R2143" s="78" t="n">
        <v>37.5582166666667</v>
      </c>
      <c r="S2143" s="39" t="n">
        <v>0.831783333333305</v>
      </c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MG2143" s="0"/>
      <c r="AMH2143" s="0"/>
      <c r="AMI2143" s="0"/>
      <c r="AMJ2143" s="0"/>
    </row>
    <row r="2144" s="4" customFormat="true" ht="37.5" hidden="false" customHeight="true" outlineLevel="0" collapsed="false">
      <c r="A2144" s="23" t="s">
        <v>401</v>
      </c>
      <c r="B2144" s="82" t="n">
        <v>7922</v>
      </c>
      <c r="C2144" s="25" t="n">
        <f aca="false">VLOOKUP(B2144,[1]Planilha8!$X$4:$Y$6629,2,0)</f>
        <v>2039857</v>
      </c>
      <c r="D2144" s="26" t="s">
        <v>535</v>
      </c>
      <c r="E2144" s="26" t="str">
        <f aca="false">VLOOKUP(B2144,[1]Planilha8!$X$4:$Z$6629,3,0)</f>
        <v>APOIO AO DIAGNÓSTICO</v>
      </c>
      <c r="F2144" s="26" t="str">
        <f aca="false">VLOOKUP(B2144,[1]Planilha8!$X$4:$AD$6629,7,0)</f>
        <v>REGULAR</v>
      </c>
      <c r="G2144" s="27" t="n">
        <v>41353</v>
      </c>
      <c r="H2144" s="83" t="n">
        <v>38.39</v>
      </c>
      <c r="I2144" s="29" t="s">
        <v>23</v>
      </c>
      <c r="J2144" s="30" t="s">
        <v>406</v>
      </c>
      <c r="K2144" s="31" t="n">
        <v>3250</v>
      </c>
      <c r="L2144" s="32" t="n">
        <v>2013000972</v>
      </c>
      <c r="M2144" s="33" t="n">
        <v>43465</v>
      </c>
      <c r="N2144" s="84" t="n">
        <v>37.5582166666667</v>
      </c>
      <c r="O2144" s="85" t="n">
        <v>0.5</v>
      </c>
      <c r="P2144" s="86" t="n">
        <v>0.0416666666666667</v>
      </c>
      <c r="Q2144" s="87" t="n">
        <v>0</v>
      </c>
      <c r="R2144" s="88" t="n">
        <v>37.5582166666667</v>
      </c>
      <c r="S2144" s="89" t="n">
        <v>0.831783333333305</v>
      </c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MG2144" s="0"/>
      <c r="AMH2144" s="0"/>
      <c r="AMI2144" s="0"/>
      <c r="AMJ2144" s="0"/>
    </row>
    <row r="2145" s="4" customFormat="true" ht="37.5" hidden="false" customHeight="true" outlineLevel="0" collapsed="false">
      <c r="A2145" s="23" t="s">
        <v>401</v>
      </c>
      <c r="B2145" s="82" t="n">
        <v>7923</v>
      </c>
      <c r="C2145" s="25" t="n">
        <f aca="false">VLOOKUP(B2145,[1]Planilha8!$X$4:$Y$6629,2,0)</f>
        <v>2039858</v>
      </c>
      <c r="D2145" s="26" t="s">
        <v>535</v>
      </c>
      <c r="E2145" s="26" t="str">
        <f aca="false">VLOOKUP(B2145,[1]Planilha8!$X$4:$Z$6629,3,0)</f>
        <v>CLINICA MEDICA</v>
      </c>
      <c r="F2145" s="26" t="str">
        <f aca="false">VLOOKUP(B2145,[1]Planilha8!$X$4:$AD$6629,7,0)</f>
        <v>REGULAR</v>
      </c>
      <c r="G2145" s="27" t="n">
        <v>41353</v>
      </c>
      <c r="H2145" s="83" t="n">
        <v>38.39</v>
      </c>
      <c r="I2145" s="29" t="s">
        <v>23</v>
      </c>
      <c r="J2145" s="30" t="s">
        <v>406</v>
      </c>
      <c r="K2145" s="31" t="n">
        <v>3250</v>
      </c>
      <c r="L2145" s="32" t="n">
        <v>2013000972</v>
      </c>
      <c r="M2145" s="33" t="n">
        <v>43465</v>
      </c>
      <c r="N2145" s="84" t="n">
        <v>37.5582166666667</v>
      </c>
      <c r="O2145" s="85" t="n">
        <v>0.5</v>
      </c>
      <c r="P2145" s="86" t="n">
        <v>0.0416666666666667</v>
      </c>
      <c r="Q2145" s="87" t="n">
        <v>0</v>
      </c>
      <c r="R2145" s="88" t="n">
        <v>37.5582166666667</v>
      </c>
      <c r="S2145" s="89" t="n">
        <v>0.831783333333305</v>
      </c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MG2145" s="0"/>
      <c r="AMH2145" s="0"/>
      <c r="AMI2145" s="0"/>
      <c r="AMJ2145" s="0"/>
    </row>
    <row r="2146" s="4" customFormat="true" ht="37.5" hidden="false" customHeight="true" outlineLevel="0" collapsed="false">
      <c r="A2146" s="23" t="s">
        <v>401</v>
      </c>
      <c r="B2146" s="82" t="n">
        <v>7924</v>
      </c>
      <c r="C2146" s="25" t="n">
        <f aca="false">VLOOKUP(B2146,[1]Planilha8!$X$4:$Y$6629,2,0)</f>
        <v>2039859</v>
      </c>
      <c r="D2146" s="26" t="s">
        <v>535</v>
      </c>
      <c r="E2146" s="26" t="str">
        <f aca="false">VLOOKUP(B2146,[1]Planilha8!$X$4:$Z$6629,3,0)</f>
        <v>AMBULATÓRIO</v>
      </c>
      <c r="F2146" s="26" t="str">
        <f aca="false">VLOOKUP(B2146,[1]Planilha8!$X$4:$AD$6629,7,0)</f>
        <v>REGULAR</v>
      </c>
      <c r="G2146" s="27" t="n">
        <v>41353</v>
      </c>
      <c r="H2146" s="83" t="n">
        <v>38.39</v>
      </c>
      <c r="I2146" s="29" t="s">
        <v>23</v>
      </c>
      <c r="J2146" s="30" t="s">
        <v>406</v>
      </c>
      <c r="K2146" s="31" t="n">
        <v>3250</v>
      </c>
      <c r="L2146" s="32" t="n">
        <v>2013000972</v>
      </c>
      <c r="M2146" s="33" t="n">
        <v>43465</v>
      </c>
      <c r="N2146" s="84" t="n">
        <v>37.5582166666667</v>
      </c>
      <c r="O2146" s="85" t="n">
        <v>0.5</v>
      </c>
      <c r="P2146" s="86" t="n">
        <v>0.0416666666666667</v>
      </c>
      <c r="Q2146" s="87" t="n">
        <v>0</v>
      </c>
      <c r="R2146" s="88" t="n">
        <v>37.5582166666667</v>
      </c>
      <c r="S2146" s="89" t="n">
        <v>0.831783333333305</v>
      </c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MG2146" s="0"/>
      <c r="AMH2146" s="0"/>
      <c r="AMI2146" s="0"/>
      <c r="AMJ2146" s="0"/>
    </row>
    <row r="2147" s="4" customFormat="true" ht="37.5" hidden="false" customHeight="true" outlineLevel="0" collapsed="false">
      <c r="A2147" s="23" t="s">
        <v>401</v>
      </c>
      <c r="B2147" s="82" t="n">
        <v>7925</v>
      </c>
      <c r="C2147" s="25" t="n">
        <f aca="false">VLOOKUP(B2147,[1]Planilha8!$X$4:$Y$6629,2,0)</f>
        <v>2039860</v>
      </c>
      <c r="D2147" s="26" t="s">
        <v>535</v>
      </c>
      <c r="E2147" s="26" t="str">
        <f aca="false">VLOOKUP(B2147,[1]Planilha8!$X$4:$Z$6629,3,0)</f>
        <v>CLINICA MEDICA</v>
      </c>
      <c r="F2147" s="26" t="str">
        <f aca="false">VLOOKUP(B2147,[1]Planilha8!$X$4:$AD$6629,7,0)</f>
        <v>REGULAR</v>
      </c>
      <c r="G2147" s="27" t="n">
        <v>41353</v>
      </c>
      <c r="H2147" s="83" t="n">
        <v>38.39</v>
      </c>
      <c r="I2147" s="29" t="s">
        <v>23</v>
      </c>
      <c r="J2147" s="30" t="s">
        <v>406</v>
      </c>
      <c r="K2147" s="31" t="n">
        <v>3250</v>
      </c>
      <c r="L2147" s="32" t="n">
        <v>2013000972</v>
      </c>
      <c r="M2147" s="33" t="n">
        <v>43465</v>
      </c>
      <c r="N2147" s="84" t="n">
        <v>37.5582166666667</v>
      </c>
      <c r="O2147" s="85" t="n">
        <v>0.5</v>
      </c>
      <c r="P2147" s="86" t="n">
        <v>0.0416666666666667</v>
      </c>
      <c r="Q2147" s="87" t="n">
        <v>0</v>
      </c>
      <c r="R2147" s="88" t="n">
        <v>37.5582166666667</v>
      </c>
      <c r="S2147" s="89" t="n">
        <v>0.831783333333305</v>
      </c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MG2147" s="0"/>
      <c r="AMH2147" s="0"/>
      <c r="AMI2147" s="0"/>
      <c r="AMJ2147" s="0"/>
    </row>
    <row r="2148" s="4" customFormat="true" ht="37.5" hidden="false" customHeight="true" outlineLevel="0" collapsed="false">
      <c r="A2148" s="23" t="s">
        <v>401</v>
      </c>
      <c r="B2148" s="82" t="n">
        <v>7926</v>
      </c>
      <c r="C2148" s="25" t="n">
        <f aca="false">VLOOKUP(B2148,[1]Planilha8!$X$4:$Y$6629,2,0)</f>
        <v>2039861</v>
      </c>
      <c r="D2148" s="26" t="s">
        <v>535</v>
      </c>
      <c r="E2148" s="26" t="str">
        <f aca="false">VLOOKUP(B2148,[1]Planilha8!$X$4:$Z$6629,3,0)</f>
        <v>APOIO AO DIAGNÓSTICO</v>
      </c>
      <c r="F2148" s="26" t="str">
        <f aca="false">VLOOKUP(B2148,[1]Planilha8!$X$4:$AD$6629,7,0)</f>
        <v>REGULAR</v>
      </c>
      <c r="G2148" s="27" t="n">
        <v>41353</v>
      </c>
      <c r="H2148" s="83" t="n">
        <v>38.39</v>
      </c>
      <c r="I2148" s="29" t="s">
        <v>23</v>
      </c>
      <c r="J2148" s="30" t="s">
        <v>406</v>
      </c>
      <c r="K2148" s="31" t="n">
        <v>3250</v>
      </c>
      <c r="L2148" s="32" t="n">
        <v>2013000972</v>
      </c>
      <c r="M2148" s="33" t="n">
        <v>43465</v>
      </c>
      <c r="N2148" s="84" t="n">
        <v>37.5582166666667</v>
      </c>
      <c r="O2148" s="85" t="n">
        <v>0.5</v>
      </c>
      <c r="P2148" s="86" t="n">
        <v>0.0416666666666667</v>
      </c>
      <c r="Q2148" s="87" t="n">
        <v>0</v>
      </c>
      <c r="R2148" s="88" t="n">
        <v>37.5582166666667</v>
      </c>
      <c r="S2148" s="89" t="n">
        <v>0.831783333333305</v>
      </c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MG2148" s="0"/>
      <c r="AMH2148" s="0"/>
      <c r="AMI2148" s="0"/>
      <c r="AMJ2148" s="0"/>
    </row>
    <row r="2149" s="4" customFormat="true" ht="37.5" hidden="false" customHeight="true" outlineLevel="0" collapsed="false">
      <c r="A2149" s="23" t="s">
        <v>401</v>
      </c>
      <c r="B2149" s="82" t="n">
        <v>7927</v>
      </c>
      <c r="C2149" s="25" t="n">
        <f aca="false">VLOOKUP(B2149,[1]Planilha8!$X$4:$Y$6629,2,0)</f>
        <v>2039862</v>
      </c>
      <c r="D2149" s="26" t="s">
        <v>535</v>
      </c>
      <c r="E2149" s="26" t="str">
        <f aca="false">VLOOKUP(B2149,[1]Planilha8!$X$4:$Z$6629,3,0)</f>
        <v>AMBULATÓRIO</v>
      </c>
      <c r="F2149" s="26" t="str">
        <f aca="false">VLOOKUP(B2149,[1]Planilha8!$X$4:$AD$6629,7,0)</f>
        <v>REGULAR</v>
      </c>
      <c r="G2149" s="27" t="n">
        <v>41353</v>
      </c>
      <c r="H2149" s="83" t="n">
        <v>38.39</v>
      </c>
      <c r="I2149" s="29" t="s">
        <v>23</v>
      </c>
      <c r="J2149" s="30" t="s">
        <v>406</v>
      </c>
      <c r="K2149" s="31" t="n">
        <v>3250</v>
      </c>
      <c r="L2149" s="32" t="n">
        <v>2013000972</v>
      </c>
      <c r="M2149" s="33" t="n">
        <v>43465</v>
      </c>
      <c r="N2149" s="84" t="n">
        <v>37.5582166666667</v>
      </c>
      <c r="O2149" s="85" t="n">
        <v>0.5</v>
      </c>
      <c r="P2149" s="86" t="n">
        <v>0.0416666666666667</v>
      </c>
      <c r="Q2149" s="87" t="n">
        <v>0</v>
      </c>
      <c r="R2149" s="88" t="n">
        <v>37.5582166666667</v>
      </c>
      <c r="S2149" s="89" t="n">
        <v>0.831783333333305</v>
      </c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MG2149" s="0"/>
      <c r="AMH2149" s="0"/>
      <c r="AMI2149" s="0"/>
      <c r="AMJ2149" s="0"/>
    </row>
    <row r="2150" s="4" customFormat="true" ht="37.5" hidden="false" customHeight="true" outlineLevel="0" collapsed="false">
      <c r="A2150" s="23" t="s">
        <v>401</v>
      </c>
      <c r="B2150" s="82" t="n">
        <v>7928</v>
      </c>
      <c r="C2150" s="25" t="n">
        <f aca="false">VLOOKUP(B2150,[1]Planilha8!$X$4:$Y$6629,2,0)</f>
        <v>2039863</v>
      </c>
      <c r="D2150" s="26" t="s">
        <v>535</v>
      </c>
      <c r="E2150" s="26" t="str">
        <f aca="false">VLOOKUP(B2150,[1]Planilha8!$X$4:$Z$6629,3,0)</f>
        <v>APOIO AO DIAGNÓSTICO</v>
      </c>
      <c r="F2150" s="26" t="str">
        <f aca="false">VLOOKUP(B2150,[1]Planilha8!$X$4:$AD$6629,7,0)</f>
        <v>REGULAR</v>
      </c>
      <c r="G2150" s="27" t="n">
        <v>41353</v>
      </c>
      <c r="H2150" s="83" t="n">
        <v>38.39</v>
      </c>
      <c r="I2150" s="29" t="s">
        <v>23</v>
      </c>
      <c r="J2150" s="30" t="s">
        <v>406</v>
      </c>
      <c r="K2150" s="31" t="n">
        <v>3250</v>
      </c>
      <c r="L2150" s="32" t="n">
        <v>2013000972</v>
      </c>
      <c r="M2150" s="33" t="n">
        <v>43465</v>
      </c>
      <c r="N2150" s="84" t="n">
        <v>37.5582166666667</v>
      </c>
      <c r="O2150" s="85" t="n">
        <v>0.5</v>
      </c>
      <c r="P2150" s="86" t="n">
        <v>0.0416666666666667</v>
      </c>
      <c r="Q2150" s="87" t="n">
        <v>0</v>
      </c>
      <c r="R2150" s="88" t="n">
        <v>37.5582166666667</v>
      </c>
      <c r="S2150" s="89" t="n">
        <v>0.831783333333305</v>
      </c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MG2150" s="0"/>
      <c r="AMH2150" s="0"/>
      <c r="AMI2150" s="0"/>
      <c r="AMJ2150" s="0"/>
    </row>
    <row r="2151" s="4" customFormat="true" ht="37.5" hidden="false" customHeight="true" outlineLevel="0" collapsed="false">
      <c r="A2151" s="23" t="s">
        <v>401</v>
      </c>
      <c r="B2151" s="82" t="n">
        <v>7929</v>
      </c>
      <c r="C2151" s="25" t="n">
        <f aca="false">VLOOKUP(B2151,[1]Planilha8!$X$4:$Y$6629,2,0)</f>
        <v>2039864</v>
      </c>
      <c r="D2151" s="26" t="s">
        <v>535</v>
      </c>
      <c r="E2151" s="26" t="str">
        <f aca="false">VLOOKUP(B2151,[1]Planilha8!$X$4:$Z$6629,3,0)</f>
        <v>AMBULATÓRIO</v>
      </c>
      <c r="F2151" s="26" t="str">
        <f aca="false">VLOOKUP(B2151,[1]Planilha8!$X$4:$AD$6629,7,0)</f>
        <v>REGULAR</v>
      </c>
      <c r="G2151" s="27" t="n">
        <v>41353</v>
      </c>
      <c r="H2151" s="83" t="n">
        <v>38.39</v>
      </c>
      <c r="I2151" s="29" t="s">
        <v>23</v>
      </c>
      <c r="J2151" s="30" t="s">
        <v>406</v>
      </c>
      <c r="K2151" s="31" t="n">
        <v>3250</v>
      </c>
      <c r="L2151" s="32" t="n">
        <v>2013000972</v>
      </c>
      <c r="M2151" s="33" t="n">
        <v>43465</v>
      </c>
      <c r="N2151" s="84" t="n">
        <v>37.5582166666667</v>
      </c>
      <c r="O2151" s="85" t="n">
        <v>0.5</v>
      </c>
      <c r="P2151" s="86" t="n">
        <v>0.0416666666666667</v>
      </c>
      <c r="Q2151" s="87" t="n">
        <v>0</v>
      </c>
      <c r="R2151" s="88" t="n">
        <v>37.5582166666667</v>
      </c>
      <c r="S2151" s="89" t="n">
        <v>0.831783333333305</v>
      </c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MG2151" s="0"/>
      <c r="AMH2151" s="0"/>
      <c r="AMI2151" s="0"/>
      <c r="AMJ2151" s="0"/>
    </row>
    <row r="2152" s="4" customFormat="true" ht="37.5" hidden="false" customHeight="true" outlineLevel="0" collapsed="false">
      <c r="A2152" s="23" t="s">
        <v>401</v>
      </c>
      <c r="B2152" s="82" t="n">
        <v>7930</v>
      </c>
      <c r="C2152" s="25" t="n">
        <f aca="false">VLOOKUP(B2152,[1]Planilha8!$X$4:$Y$6629,2,0)</f>
        <v>2039865</v>
      </c>
      <c r="D2152" s="26" t="s">
        <v>535</v>
      </c>
      <c r="E2152" s="26" t="str">
        <f aca="false">VLOOKUP(B2152,[1]Planilha8!$X$4:$Z$6629,3,0)</f>
        <v>CLINICA MEDICA</v>
      </c>
      <c r="F2152" s="26" t="str">
        <f aca="false">VLOOKUP(B2152,[1]Planilha8!$X$4:$AD$6629,7,0)</f>
        <v>REGULAR</v>
      </c>
      <c r="G2152" s="27" t="n">
        <v>41353</v>
      </c>
      <c r="H2152" s="83" t="n">
        <v>38.39</v>
      </c>
      <c r="I2152" s="29" t="s">
        <v>23</v>
      </c>
      <c r="J2152" s="30" t="s">
        <v>406</v>
      </c>
      <c r="K2152" s="31" t="n">
        <v>3250</v>
      </c>
      <c r="L2152" s="32" t="n">
        <v>2013000972</v>
      </c>
      <c r="M2152" s="33" t="n">
        <v>43465</v>
      </c>
      <c r="N2152" s="84" t="n">
        <v>37.5582166666667</v>
      </c>
      <c r="O2152" s="85" t="n">
        <v>0.5</v>
      </c>
      <c r="P2152" s="86" t="n">
        <v>0.0416666666666667</v>
      </c>
      <c r="Q2152" s="87" t="n">
        <v>0</v>
      </c>
      <c r="R2152" s="88" t="n">
        <v>37.5582166666667</v>
      </c>
      <c r="S2152" s="89" t="n">
        <v>0.831783333333305</v>
      </c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MG2152" s="0"/>
      <c r="AMH2152" s="0"/>
      <c r="AMI2152" s="0"/>
      <c r="AMJ2152" s="0"/>
    </row>
    <row r="2153" s="4" customFormat="true" ht="37.5" hidden="false" customHeight="true" outlineLevel="0" collapsed="false">
      <c r="A2153" s="23" t="s">
        <v>401</v>
      </c>
      <c r="B2153" s="82" t="n">
        <v>6553</v>
      </c>
      <c r="C2153" s="25" t="n">
        <f aca="false">VLOOKUP(B2153,[1]Planilha8!$X$4:$Y$6629,2,0)</f>
        <v>2039909</v>
      </c>
      <c r="D2153" s="26" t="s">
        <v>536</v>
      </c>
      <c r="E2153" s="26" t="str">
        <f aca="false">VLOOKUP(B2153,[1]Planilha8!$X$4:$Z$6629,3,0)</f>
        <v>UNIDADE DE TERAPIA INTENSIVA</v>
      </c>
      <c r="F2153" s="26" t="str">
        <f aca="false">VLOOKUP(B2153,[1]Planilha8!$X$4:$AD$6629,7,0)</f>
        <v>BOM</v>
      </c>
      <c r="G2153" s="27" t="n">
        <v>41365</v>
      </c>
      <c r="H2153" s="83" t="n">
        <v>22500</v>
      </c>
      <c r="I2153" s="29" t="s">
        <v>23</v>
      </c>
      <c r="J2153" s="30" t="s">
        <v>537</v>
      </c>
      <c r="K2153" s="31" t="n">
        <v>4382</v>
      </c>
      <c r="L2153" s="32" t="n">
        <v>2012002645</v>
      </c>
      <c r="M2153" s="33" t="n">
        <v>43465</v>
      </c>
      <c r="N2153" s="84" t="n">
        <v>21941.1858974359</v>
      </c>
      <c r="O2153" s="85" t="n">
        <v>1</v>
      </c>
      <c r="P2153" s="86" t="n">
        <v>0.0833333333333333</v>
      </c>
      <c r="Q2153" s="87" t="n">
        <v>0</v>
      </c>
      <c r="R2153" s="88" t="n">
        <v>21941.1858974359</v>
      </c>
      <c r="S2153" s="89" t="n">
        <v>558.814102564102</v>
      </c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MG2153" s="0"/>
      <c r="AMH2153" s="0"/>
      <c r="AMI2153" s="0"/>
      <c r="AMJ2153" s="0"/>
    </row>
    <row r="2154" s="4" customFormat="true" ht="37.5" hidden="false" customHeight="true" outlineLevel="0" collapsed="false">
      <c r="A2154" s="23" t="s">
        <v>401</v>
      </c>
      <c r="B2154" s="82" t="n">
        <v>7233</v>
      </c>
      <c r="C2154" s="25" t="n">
        <f aca="false">VLOOKUP(B2154,[1]Planilha8!$X$4:$Y$6629,2,0)</f>
        <v>2039910</v>
      </c>
      <c r="D2154" s="26" t="s">
        <v>538</v>
      </c>
      <c r="E2154" s="26" t="str">
        <f aca="false">VLOOKUP(B2154,[1]Planilha8!$X$4:$Z$6629,3,0)</f>
        <v>UNIDADE DE TERAPIA INTENSIVA</v>
      </c>
      <c r="F2154" s="26" t="str">
        <f aca="false">VLOOKUP(B2154,[1]Planilha8!$X$4:$AD$6629,7,0)</f>
        <v>BOM</v>
      </c>
      <c r="G2154" s="27" t="n">
        <v>41365</v>
      </c>
      <c r="H2154" s="83" t="n">
        <v>235</v>
      </c>
      <c r="I2154" s="29" t="s">
        <v>23</v>
      </c>
      <c r="J2154" s="30" t="s">
        <v>539</v>
      </c>
      <c r="K2154" s="31" t="n">
        <v>73</v>
      </c>
      <c r="L2154" s="32" t="n">
        <v>2012002636</v>
      </c>
      <c r="M2154" s="33" t="n">
        <v>43465</v>
      </c>
      <c r="N2154" s="84" t="n">
        <v>229.908333333333</v>
      </c>
      <c r="O2154" s="85" t="n">
        <v>0.5</v>
      </c>
      <c r="P2154" s="86" t="n">
        <v>0.0416666666666667</v>
      </c>
      <c r="Q2154" s="87" t="n">
        <v>0</v>
      </c>
      <c r="R2154" s="88" t="n">
        <v>229.908333333333</v>
      </c>
      <c r="S2154" s="89" t="n">
        <v>5.09166666666673</v>
      </c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MG2154" s="0"/>
      <c r="AMH2154" s="0"/>
      <c r="AMI2154" s="0"/>
      <c r="AMJ2154" s="0"/>
    </row>
    <row r="2155" s="4" customFormat="true" ht="37.5" hidden="false" customHeight="true" outlineLevel="0" collapsed="false">
      <c r="A2155" s="23" t="s">
        <v>401</v>
      </c>
      <c r="B2155" s="82" t="n">
        <v>7234</v>
      </c>
      <c r="C2155" s="25" t="n">
        <f aca="false">VLOOKUP(B2155,[1]Planilha8!$X$4:$Y$6629,2,0)</f>
        <v>2039911</v>
      </c>
      <c r="D2155" s="26" t="s">
        <v>538</v>
      </c>
      <c r="E2155" s="26" t="str">
        <f aca="false">VLOOKUP(B2155,[1]Planilha8!$X$4:$Z$6629,3,0)</f>
        <v>UNIDADE DE TERAPIA INTENSIVA</v>
      </c>
      <c r="F2155" s="26" t="str">
        <f aca="false">VLOOKUP(B2155,[1]Planilha8!$X$4:$AD$6629,7,0)</f>
        <v>BOM</v>
      </c>
      <c r="G2155" s="27" t="n">
        <v>41365</v>
      </c>
      <c r="H2155" s="83" t="n">
        <v>235</v>
      </c>
      <c r="I2155" s="29" t="s">
        <v>23</v>
      </c>
      <c r="J2155" s="30" t="s">
        <v>539</v>
      </c>
      <c r="K2155" s="31" t="n">
        <v>73</v>
      </c>
      <c r="L2155" s="32" t="n">
        <v>2012002636</v>
      </c>
      <c r="M2155" s="33" t="n">
        <v>43465</v>
      </c>
      <c r="N2155" s="84" t="n">
        <v>229.908333333333</v>
      </c>
      <c r="O2155" s="85" t="n">
        <v>0.5</v>
      </c>
      <c r="P2155" s="86" t="n">
        <v>0.0416666666666667</v>
      </c>
      <c r="Q2155" s="87" t="n">
        <v>0</v>
      </c>
      <c r="R2155" s="88" t="n">
        <v>229.908333333333</v>
      </c>
      <c r="S2155" s="89" t="n">
        <v>5.09166666666673</v>
      </c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MG2155" s="0"/>
      <c r="AMH2155" s="0"/>
      <c r="AMI2155" s="0"/>
      <c r="AMJ2155" s="0"/>
    </row>
    <row r="2156" s="4" customFormat="true" ht="37.5" hidden="false" customHeight="true" outlineLevel="0" collapsed="false">
      <c r="A2156" s="23" t="s">
        <v>401</v>
      </c>
      <c r="B2156" s="82" t="n">
        <v>7235</v>
      </c>
      <c r="C2156" s="25" t="n">
        <f aca="false">VLOOKUP(B2156,[1]Planilha8!$X$4:$Y$6629,2,0)</f>
        <v>2039912</v>
      </c>
      <c r="D2156" s="26" t="s">
        <v>538</v>
      </c>
      <c r="E2156" s="26" t="str">
        <f aca="false">VLOOKUP(B2156,[1]Planilha8!$X$4:$Z$6629,3,0)</f>
        <v>CENTRO CIRÚRGICO</v>
      </c>
      <c r="F2156" s="26" t="str">
        <f aca="false">VLOOKUP(B2156,[1]Planilha8!$X$4:$AD$6629,7,0)</f>
        <v>BOM</v>
      </c>
      <c r="G2156" s="27" t="n">
        <v>41365</v>
      </c>
      <c r="H2156" s="83" t="n">
        <v>235</v>
      </c>
      <c r="I2156" s="29" t="s">
        <v>23</v>
      </c>
      <c r="J2156" s="30" t="s">
        <v>539</v>
      </c>
      <c r="K2156" s="31" t="n">
        <v>73</v>
      </c>
      <c r="L2156" s="32" t="n">
        <v>2012002636</v>
      </c>
      <c r="M2156" s="33" t="n">
        <v>43465</v>
      </c>
      <c r="N2156" s="84" t="n">
        <v>229.908333333333</v>
      </c>
      <c r="O2156" s="85" t="n">
        <v>0.5</v>
      </c>
      <c r="P2156" s="86" t="n">
        <v>0.0416666666666667</v>
      </c>
      <c r="Q2156" s="87" t="n">
        <v>0</v>
      </c>
      <c r="R2156" s="88" t="n">
        <v>229.908333333333</v>
      </c>
      <c r="S2156" s="89" t="n">
        <v>5.09166666666673</v>
      </c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MG2156" s="0"/>
      <c r="AMH2156" s="0"/>
      <c r="AMI2156" s="0"/>
      <c r="AMJ2156" s="0"/>
    </row>
    <row r="2157" s="4" customFormat="true" ht="37.5" hidden="false" customHeight="true" outlineLevel="0" collapsed="false">
      <c r="A2157" s="23" t="s">
        <v>401</v>
      </c>
      <c r="B2157" s="82" t="n">
        <v>7236</v>
      </c>
      <c r="C2157" s="25" t="n">
        <f aca="false">VLOOKUP(B2157,[1]Planilha8!$X$4:$Y$6629,2,0)</f>
        <v>2039913</v>
      </c>
      <c r="D2157" s="26" t="s">
        <v>538</v>
      </c>
      <c r="E2157" s="26" t="str">
        <f aca="false">VLOOKUP(B2157,[1]Planilha8!$X$4:$Z$6629,3,0)</f>
        <v>CENTRO CIRÚRGICO</v>
      </c>
      <c r="F2157" s="26" t="str">
        <f aca="false">VLOOKUP(B2157,[1]Planilha8!$X$4:$AD$6629,7,0)</f>
        <v>BOM</v>
      </c>
      <c r="G2157" s="27" t="n">
        <v>41365</v>
      </c>
      <c r="H2157" s="83" t="n">
        <v>235</v>
      </c>
      <c r="I2157" s="29" t="s">
        <v>23</v>
      </c>
      <c r="J2157" s="30" t="s">
        <v>539</v>
      </c>
      <c r="K2157" s="31" t="n">
        <v>73</v>
      </c>
      <c r="L2157" s="32" t="n">
        <v>2012002636</v>
      </c>
      <c r="M2157" s="33" t="n">
        <v>43465</v>
      </c>
      <c r="N2157" s="84" t="n">
        <v>229.908333333333</v>
      </c>
      <c r="O2157" s="85" t="n">
        <v>0.5</v>
      </c>
      <c r="P2157" s="86" t="n">
        <v>0.0416666666666667</v>
      </c>
      <c r="Q2157" s="87" t="n">
        <v>0</v>
      </c>
      <c r="R2157" s="88" t="n">
        <v>229.908333333333</v>
      </c>
      <c r="S2157" s="89" t="n">
        <v>5.09166666666673</v>
      </c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MG2157" s="0"/>
      <c r="AMH2157" s="0"/>
      <c r="AMI2157" s="0"/>
      <c r="AMJ2157" s="0"/>
    </row>
    <row r="2158" s="4" customFormat="true" ht="37.5" hidden="false" customHeight="true" outlineLevel="0" collapsed="false">
      <c r="A2158" s="23" t="s">
        <v>401</v>
      </c>
      <c r="B2158" s="82" t="n">
        <v>7237</v>
      </c>
      <c r="C2158" s="25" t="n">
        <f aca="false">VLOOKUP(B2158,[1]Planilha8!$X$4:$Y$6629,2,0)</f>
        <v>2039914</v>
      </c>
      <c r="D2158" s="26" t="s">
        <v>538</v>
      </c>
      <c r="E2158" s="26" t="str">
        <f aca="false">VLOOKUP(B2158,[1]Planilha8!$X$4:$Z$6629,3,0)</f>
        <v>UNIDADE DE TERAPIA INTENSIVA</v>
      </c>
      <c r="F2158" s="26" t="str">
        <f aca="false">VLOOKUP(B2158,[1]Planilha8!$X$4:$AD$6629,7,0)</f>
        <v>BOM</v>
      </c>
      <c r="G2158" s="27" t="n">
        <v>41365</v>
      </c>
      <c r="H2158" s="83" t="n">
        <v>235</v>
      </c>
      <c r="I2158" s="29" t="s">
        <v>23</v>
      </c>
      <c r="J2158" s="30" t="s">
        <v>539</v>
      </c>
      <c r="K2158" s="31" t="n">
        <v>73</v>
      </c>
      <c r="L2158" s="32" t="n">
        <v>2012002636</v>
      </c>
      <c r="M2158" s="33" t="n">
        <v>43465</v>
      </c>
      <c r="N2158" s="84" t="n">
        <v>229.908333333333</v>
      </c>
      <c r="O2158" s="85" t="n">
        <v>0.5</v>
      </c>
      <c r="P2158" s="86" t="n">
        <v>0.0416666666666667</v>
      </c>
      <c r="Q2158" s="87" t="n">
        <v>0</v>
      </c>
      <c r="R2158" s="88" t="n">
        <v>229.908333333333</v>
      </c>
      <c r="S2158" s="89" t="n">
        <v>5.09166666666673</v>
      </c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MG2158" s="0"/>
      <c r="AMH2158" s="0"/>
      <c r="AMI2158" s="0"/>
      <c r="AMJ2158" s="0"/>
    </row>
    <row r="2159" s="4" customFormat="true" ht="37.5" hidden="false" customHeight="true" outlineLevel="0" collapsed="false">
      <c r="A2159" s="23" t="s">
        <v>401</v>
      </c>
      <c r="B2159" s="82" t="n">
        <v>7238</v>
      </c>
      <c r="C2159" s="25" t="n">
        <f aca="false">VLOOKUP(B2159,[1]Planilha8!$X$4:$Y$6629,2,0)</f>
        <v>2039915</v>
      </c>
      <c r="D2159" s="26" t="s">
        <v>538</v>
      </c>
      <c r="E2159" s="26" t="str">
        <f aca="false">VLOOKUP(B2159,[1]Planilha8!$X$4:$Z$6629,3,0)</f>
        <v>CENTRO CIRÚRGICO</v>
      </c>
      <c r="F2159" s="26" t="str">
        <f aca="false">VLOOKUP(B2159,[1]Planilha8!$X$4:$AD$6629,7,0)</f>
        <v>BOM</v>
      </c>
      <c r="G2159" s="27" t="n">
        <v>41365</v>
      </c>
      <c r="H2159" s="83" t="n">
        <v>235</v>
      </c>
      <c r="I2159" s="29" t="s">
        <v>23</v>
      </c>
      <c r="J2159" s="30" t="s">
        <v>539</v>
      </c>
      <c r="K2159" s="31" t="n">
        <v>73</v>
      </c>
      <c r="L2159" s="32" t="n">
        <v>2012002636</v>
      </c>
      <c r="M2159" s="33" t="n">
        <v>43465</v>
      </c>
      <c r="N2159" s="84" t="n">
        <v>229.908333333333</v>
      </c>
      <c r="O2159" s="85" t="n">
        <v>0.5</v>
      </c>
      <c r="P2159" s="86" t="n">
        <v>0.0416666666666667</v>
      </c>
      <c r="Q2159" s="87" t="n">
        <v>0</v>
      </c>
      <c r="R2159" s="88" t="n">
        <v>229.908333333333</v>
      </c>
      <c r="S2159" s="89" t="n">
        <v>5.09166666666673</v>
      </c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MG2159" s="0"/>
      <c r="AMH2159" s="0"/>
      <c r="AMI2159" s="0"/>
      <c r="AMJ2159" s="0"/>
    </row>
    <row r="2160" s="4" customFormat="true" ht="37.5" hidden="false" customHeight="true" outlineLevel="0" collapsed="false">
      <c r="A2160" s="23" t="s">
        <v>401</v>
      </c>
      <c r="B2160" s="82" t="n">
        <v>7239</v>
      </c>
      <c r="C2160" s="25" t="n">
        <f aca="false">VLOOKUP(B2160,[1]Planilha8!$X$4:$Y$6629,2,0)</f>
        <v>2039916</v>
      </c>
      <c r="D2160" s="26" t="s">
        <v>538</v>
      </c>
      <c r="E2160" s="26" t="str">
        <f aca="false">VLOOKUP(B2160,[1]Planilha8!$X$4:$Z$6629,3,0)</f>
        <v>CENTRO CIRÚRGICO</v>
      </c>
      <c r="F2160" s="26" t="str">
        <f aca="false">VLOOKUP(B2160,[1]Planilha8!$X$4:$AD$6629,7,0)</f>
        <v>BOM</v>
      </c>
      <c r="G2160" s="27" t="n">
        <v>41365</v>
      </c>
      <c r="H2160" s="83" t="n">
        <v>235</v>
      </c>
      <c r="I2160" s="29" t="s">
        <v>23</v>
      </c>
      <c r="J2160" s="30" t="s">
        <v>539</v>
      </c>
      <c r="K2160" s="31" t="n">
        <v>73</v>
      </c>
      <c r="L2160" s="32" t="n">
        <v>2012002636</v>
      </c>
      <c r="M2160" s="33" t="n">
        <v>43465</v>
      </c>
      <c r="N2160" s="84" t="n">
        <v>229.908333333333</v>
      </c>
      <c r="O2160" s="85" t="n">
        <v>0.5</v>
      </c>
      <c r="P2160" s="86" t="n">
        <v>0.0416666666666667</v>
      </c>
      <c r="Q2160" s="87" t="n">
        <v>0</v>
      </c>
      <c r="R2160" s="88" t="n">
        <v>229.908333333333</v>
      </c>
      <c r="S2160" s="89" t="n">
        <v>5.09166666666673</v>
      </c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MG2160" s="0"/>
      <c r="AMH2160" s="0"/>
      <c r="AMI2160" s="0"/>
      <c r="AMJ2160" s="0"/>
    </row>
    <row r="2161" s="4" customFormat="true" ht="37.5" hidden="false" customHeight="true" outlineLevel="0" collapsed="false">
      <c r="A2161" s="23" t="s">
        <v>401</v>
      </c>
      <c r="B2161" s="82" t="n">
        <v>7240</v>
      </c>
      <c r="C2161" s="25" t="n">
        <f aca="false">VLOOKUP(B2161,[1]Planilha8!$X$4:$Y$6629,2,0)</f>
        <v>2039917</v>
      </c>
      <c r="D2161" s="26" t="s">
        <v>538</v>
      </c>
      <c r="E2161" s="26" t="str">
        <f aca="false">VLOOKUP(B2161,[1]Planilha8!$X$4:$Z$6629,3,0)</f>
        <v>UNIDADE DE TERAPIA INTENSIVA</v>
      </c>
      <c r="F2161" s="26" t="str">
        <f aca="false">VLOOKUP(B2161,[1]Planilha8!$X$4:$AD$6629,7,0)</f>
        <v>BOM</v>
      </c>
      <c r="G2161" s="27" t="n">
        <v>41365</v>
      </c>
      <c r="H2161" s="83" t="n">
        <v>235</v>
      </c>
      <c r="I2161" s="29" t="s">
        <v>23</v>
      </c>
      <c r="J2161" s="30" t="s">
        <v>539</v>
      </c>
      <c r="K2161" s="31" t="n">
        <v>73</v>
      </c>
      <c r="L2161" s="32" t="n">
        <v>2012002636</v>
      </c>
      <c r="M2161" s="33" t="n">
        <v>43465</v>
      </c>
      <c r="N2161" s="84" t="n">
        <v>229.908333333333</v>
      </c>
      <c r="O2161" s="85" t="n">
        <v>0.5</v>
      </c>
      <c r="P2161" s="86" t="n">
        <v>0.0416666666666667</v>
      </c>
      <c r="Q2161" s="87" t="n">
        <v>0</v>
      </c>
      <c r="R2161" s="88" t="n">
        <v>229.908333333333</v>
      </c>
      <c r="S2161" s="89" t="n">
        <v>5.09166666666673</v>
      </c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MG2161" s="0"/>
      <c r="AMH2161" s="0"/>
      <c r="AMI2161" s="0"/>
      <c r="AMJ2161" s="0"/>
    </row>
    <row r="2162" s="4" customFormat="true" ht="37.5" hidden="false" customHeight="true" outlineLevel="0" collapsed="false">
      <c r="A2162" s="23" t="s">
        <v>401</v>
      </c>
      <c r="B2162" s="82" t="n">
        <v>7241</v>
      </c>
      <c r="C2162" s="25" t="n">
        <f aca="false">VLOOKUP(B2162,[1]Planilha8!$X$4:$Y$6629,2,0)</f>
        <v>2039918</v>
      </c>
      <c r="D2162" s="26" t="s">
        <v>538</v>
      </c>
      <c r="E2162" s="26" t="str">
        <f aca="false">VLOOKUP(B2162,[1]Planilha8!$X$4:$Z$6629,3,0)</f>
        <v>CENTRO CIRÚRGICO</v>
      </c>
      <c r="F2162" s="26" t="str">
        <f aca="false">VLOOKUP(B2162,[1]Planilha8!$X$4:$AD$6629,7,0)</f>
        <v>BOM</v>
      </c>
      <c r="G2162" s="27" t="n">
        <v>41365</v>
      </c>
      <c r="H2162" s="83" t="n">
        <v>235</v>
      </c>
      <c r="I2162" s="29" t="s">
        <v>23</v>
      </c>
      <c r="J2162" s="30" t="s">
        <v>539</v>
      </c>
      <c r="K2162" s="31" t="n">
        <v>73</v>
      </c>
      <c r="L2162" s="32" t="n">
        <v>2012002636</v>
      </c>
      <c r="M2162" s="33" t="n">
        <v>43465</v>
      </c>
      <c r="N2162" s="84" t="n">
        <v>229.908333333333</v>
      </c>
      <c r="O2162" s="85" t="n">
        <v>0.5</v>
      </c>
      <c r="P2162" s="86" t="n">
        <v>0.0416666666666667</v>
      </c>
      <c r="Q2162" s="87" t="n">
        <v>0</v>
      </c>
      <c r="R2162" s="88" t="n">
        <v>229.908333333333</v>
      </c>
      <c r="S2162" s="89" t="n">
        <v>5.09166666666673</v>
      </c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MG2162" s="0"/>
      <c r="AMH2162" s="0"/>
      <c r="AMI2162" s="0"/>
      <c r="AMJ2162" s="0"/>
    </row>
    <row r="2163" s="4" customFormat="true" ht="37.5" hidden="false" customHeight="true" outlineLevel="0" collapsed="false">
      <c r="A2163" s="23" t="s">
        <v>401</v>
      </c>
      <c r="B2163" s="82" t="n">
        <v>7242</v>
      </c>
      <c r="C2163" s="25" t="n">
        <f aca="false">VLOOKUP(B2163,[1]Planilha8!$X$4:$Y$6629,2,0)</f>
        <v>2039919</v>
      </c>
      <c r="D2163" s="26" t="s">
        <v>538</v>
      </c>
      <c r="E2163" s="26" t="str">
        <f aca="false">VLOOKUP(B2163,[1]Planilha8!$X$4:$Z$6629,3,0)</f>
        <v>UNIDADE DE TERAPIA INTENSIVA</v>
      </c>
      <c r="F2163" s="26" t="str">
        <f aca="false">VLOOKUP(B2163,[1]Planilha8!$X$4:$AD$6629,7,0)</f>
        <v>BOM</v>
      </c>
      <c r="G2163" s="27" t="n">
        <v>41365</v>
      </c>
      <c r="H2163" s="83" t="n">
        <v>235</v>
      </c>
      <c r="I2163" s="29" t="s">
        <v>23</v>
      </c>
      <c r="J2163" s="30" t="s">
        <v>539</v>
      </c>
      <c r="K2163" s="31" t="n">
        <v>73</v>
      </c>
      <c r="L2163" s="32" t="n">
        <v>2012002636</v>
      </c>
      <c r="M2163" s="33" t="n">
        <v>43465</v>
      </c>
      <c r="N2163" s="84" t="n">
        <v>229.908333333333</v>
      </c>
      <c r="O2163" s="85" t="n">
        <v>0.5</v>
      </c>
      <c r="P2163" s="86" t="n">
        <v>0.0416666666666667</v>
      </c>
      <c r="Q2163" s="87" t="n">
        <v>0</v>
      </c>
      <c r="R2163" s="88" t="n">
        <v>229.908333333333</v>
      </c>
      <c r="S2163" s="89" t="n">
        <v>5.09166666666673</v>
      </c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MG2163" s="0"/>
      <c r="AMH2163" s="0"/>
      <c r="AMI2163" s="0"/>
      <c r="AMJ2163" s="0"/>
    </row>
    <row r="2164" s="4" customFormat="true" ht="37.5" hidden="false" customHeight="true" outlineLevel="0" collapsed="false">
      <c r="A2164" s="23" t="s">
        <v>401</v>
      </c>
      <c r="B2164" s="82" t="n">
        <v>7243</v>
      </c>
      <c r="C2164" s="25" t="n">
        <f aca="false">VLOOKUP(B2164,[1]Planilha8!$X$4:$Y$6629,2,0)</f>
        <v>2039920</v>
      </c>
      <c r="D2164" s="26" t="s">
        <v>538</v>
      </c>
      <c r="E2164" s="26" t="str">
        <f aca="false">VLOOKUP(B2164,[1]Planilha8!$X$4:$Z$6629,3,0)</f>
        <v>GALPÃO ALMOXARIFADO</v>
      </c>
      <c r="F2164" s="26" t="str">
        <f aca="false">VLOOKUP(B2164,[1]Planilha8!$X$4:$AD$6629,7,0)</f>
        <v>SUCATA</v>
      </c>
      <c r="G2164" s="27" t="n">
        <v>41365</v>
      </c>
      <c r="H2164" s="83" t="n">
        <v>235</v>
      </c>
      <c r="I2164" s="29" t="s">
        <v>23</v>
      </c>
      <c r="J2164" s="30" t="s">
        <v>539</v>
      </c>
      <c r="K2164" s="31" t="n">
        <v>73</v>
      </c>
      <c r="L2164" s="32" t="n">
        <v>2012002636</v>
      </c>
      <c r="M2164" s="33" t="n">
        <v>43465</v>
      </c>
      <c r="N2164" s="84" t="n">
        <v>229.908333333333</v>
      </c>
      <c r="O2164" s="85" t="n">
        <v>0.5</v>
      </c>
      <c r="P2164" s="86" t="n">
        <v>0.0416666666666667</v>
      </c>
      <c r="Q2164" s="87" t="n">
        <v>0</v>
      </c>
      <c r="R2164" s="88" t="n">
        <v>229.908333333333</v>
      </c>
      <c r="S2164" s="89" t="n">
        <v>5.09166666666673</v>
      </c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MG2164" s="0"/>
      <c r="AMH2164" s="0"/>
      <c r="AMI2164" s="0"/>
      <c r="AMJ2164" s="0"/>
    </row>
    <row r="2165" s="4" customFormat="true" ht="37.5" hidden="false" customHeight="true" outlineLevel="0" collapsed="false">
      <c r="A2165" s="23" t="s">
        <v>401</v>
      </c>
      <c r="B2165" s="82" t="n">
        <v>7244</v>
      </c>
      <c r="C2165" s="25" t="n">
        <f aca="false">VLOOKUP(B2165,[1]Planilha8!$X$4:$Y$6629,2,0)</f>
        <v>2039921</v>
      </c>
      <c r="D2165" s="26" t="s">
        <v>538</v>
      </c>
      <c r="E2165" s="26" t="str">
        <f aca="false">VLOOKUP(B2165,[1]Planilha8!$X$4:$Z$6629,3,0)</f>
        <v>CENTRO CIRÚRGICO</v>
      </c>
      <c r="F2165" s="26" t="str">
        <f aca="false">VLOOKUP(B2165,[1]Planilha8!$X$4:$AD$6629,7,0)</f>
        <v>BOM</v>
      </c>
      <c r="G2165" s="27" t="n">
        <v>41365</v>
      </c>
      <c r="H2165" s="83" t="n">
        <v>235</v>
      </c>
      <c r="I2165" s="29" t="s">
        <v>23</v>
      </c>
      <c r="J2165" s="30" t="s">
        <v>539</v>
      </c>
      <c r="K2165" s="31" t="n">
        <v>73</v>
      </c>
      <c r="L2165" s="32" t="n">
        <v>2012002636</v>
      </c>
      <c r="M2165" s="33" t="n">
        <v>43465</v>
      </c>
      <c r="N2165" s="84" t="n">
        <v>229.908333333333</v>
      </c>
      <c r="O2165" s="85" t="n">
        <v>0.5</v>
      </c>
      <c r="P2165" s="86" t="n">
        <v>0.0416666666666667</v>
      </c>
      <c r="Q2165" s="87" t="n">
        <v>0</v>
      </c>
      <c r="R2165" s="88" t="n">
        <v>229.908333333333</v>
      </c>
      <c r="S2165" s="89" t="n">
        <v>5.09166666666673</v>
      </c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MG2165" s="0"/>
      <c r="AMH2165" s="0"/>
      <c r="AMI2165" s="0"/>
      <c r="AMJ2165" s="0"/>
    </row>
    <row r="2166" s="4" customFormat="true" ht="37.5" hidden="false" customHeight="true" outlineLevel="0" collapsed="false">
      <c r="A2166" s="23" t="s">
        <v>401</v>
      </c>
      <c r="B2166" s="82" t="n">
        <v>7245</v>
      </c>
      <c r="C2166" s="25" t="n">
        <f aca="false">VLOOKUP(B2166,[1]Planilha8!$X$4:$Y$6629,2,0)</f>
        <v>2039922</v>
      </c>
      <c r="D2166" s="26" t="s">
        <v>538</v>
      </c>
      <c r="E2166" s="26" t="str">
        <f aca="false">VLOOKUP(B2166,[1]Planilha8!$X$4:$Z$6629,3,0)</f>
        <v>CENTRO CIRÚRGICO</v>
      </c>
      <c r="F2166" s="26" t="str">
        <f aca="false">VLOOKUP(B2166,[1]Planilha8!$X$4:$AD$6629,7,0)</f>
        <v>BOM</v>
      </c>
      <c r="G2166" s="27" t="n">
        <v>41365</v>
      </c>
      <c r="H2166" s="83" t="n">
        <v>235</v>
      </c>
      <c r="I2166" s="29" t="s">
        <v>23</v>
      </c>
      <c r="J2166" s="30" t="s">
        <v>539</v>
      </c>
      <c r="K2166" s="31" t="n">
        <v>73</v>
      </c>
      <c r="L2166" s="32" t="n">
        <v>2012002636</v>
      </c>
      <c r="M2166" s="33" t="n">
        <v>43465</v>
      </c>
      <c r="N2166" s="84" t="n">
        <v>229.908333333333</v>
      </c>
      <c r="O2166" s="85" t="n">
        <v>0.5</v>
      </c>
      <c r="P2166" s="86" t="n">
        <v>0.0416666666666667</v>
      </c>
      <c r="Q2166" s="87" t="n">
        <v>0</v>
      </c>
      <c r="R2166" s="88" t="n">
        <v>229.908333333333</v>
      </c>
      <c r="S2166" s="89" t="n">
        <v>5.09166666666673</v>
      </c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MG2166" s="0"/>
      <c r="AMH2166" s="0"/>
      <c r="AMI2166" s="0"/>
      <c r="AMJ2166" s="0"/>
    </row>
    <row r="2167" s="4" customFormat="true" ht="37.5" hidden="false" customHeight="true" outlineLevel="0" collapsed="false">
      <c r="A2167" s="23" t="s">
        <v>401</v>
      </c>
      <c r="B2167" s="82" t="n">
        <v>7246</v>
      </c>
      <c r="C2167" s="25" t="n">
        <f aca="false">VLOOKUP(B2167,[1]Planilha8!$X$4:$Y$6629,2,0)</f>
        <v>2039923</v>
      </c>
      <c r="D2167" s="26" t="s">
        <v>538</v>
      </c>
      <c r="E2167" s="26" t="str">
        <f aca="false">VLOOKUP(B2167,[1]Planilha8!$X$4:$Z$6629,3,0)</f>
        <v>UNIDADE DE TERAPIA INTENSIVA</v>
      </c>
      <c r="F2167" s="26" t="str">
        <f aca="false">VLOOKUP(B2167,[1]Planilha8!$X$4:$AD$6629,7,0)</f>
        <v>BOM</v>
      </c>
      <c r="G2167" s="27" t="n">
        <v>41365</v>
      </c>
      <c r="H2167" s="83" t="n">
        <v>235</v>
      </c>
      <c r="I2167" s="29" t="s">
        <v>23</v>
      </c>
      <c r="J2167" s="30" t="s">
        <v>539</v>
      </c>
      <c r="K2167" s="31" t="n">
        <v>73</v>
      </c>
      <c r="L2167" s="32" t="n">
        <v>2012002636</v>
      </c>
      <c r="M2167" s="33" t="n">
        <v>43465</v>
      </c>
      <c r="N2167" s="84" t="n">
        <v>229.908333333333</v>
      </c>
      <c r="O2167" s="85" t="n">
        <v>0.5</v>
      </c>
      <c r="P2167" s="86" t="n">
        <v>0.0416666666666667</v>
      </c>
      <c r="Q2167" s="87" t="n">
        <v>0</v>
      </c>
      <c r="R2167" s="88" t="n">
        <v>229.908333333333</v>
      </c>
      <c r="S2167" s="89" t="n">
        <v>5.09166666666673</v>
      </c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MG2167" s="0"/>
      <c r="AMH2167" s="0"/>
      <c r="AMI2167" s="0"/>
      <c r="AMJ2167" s="0"/>
    </row>
    <row r="2168" s="4" customFormat="true" ht="37.5" hidden="false" customHeight="true" outlineLevel="0" collapsed="false">
      <c r="A2168" s="23" t="s">
        <v>401</v>
      </c>
      <c r="B2168" s="82" t="n">
        <v>7247</v>
      </c>
      <c r="C2168" s="25" t="n">
        <f aca="false">VLOOKUP(B2168,[1]Planilha8!$X$4:$Y$6629,2,0)</f>
        <v>2039924</v>
      </c>
      <c r="D2168" s="26" t="s">
        <v>538</v>
      </c>
      <c r="E2168" s="26" t="str">
        <f aca="false">VLOOKUP(B2168,[1]Planilha8!$X$4:$Z$6629,3,0)</f>
        <v>UNIDADE DE TERAPIA INTENSIVA</v>
      </c>
      <c r="F2168" s="26" t="str">
        <f aca="false">VLOOKUP(B2168,[1]Planilha8!$X$4:$AD$6629,7,0)</f>
        <v>BOM</v>
      </c>
      <c r="G2168" s="27" t="n">
        <v>41365</v>
      </c>
      <c r="H2168" s="83" t="n">
        <v>235</v>
      </c>
      <c r="I2168" s="29" t="s">
        <v>23</v>
      </c>
      <c r="J2168" s="30" t="s">
        <v>539</v>
      </c>
      <c r="K2168" s="31" t="n">
        <v>73</v>
      </c>
      <c r="L2168" s="32" t="n">
        <v>2012002636</v>
      </c>
      <c r="M2168" s="33" t="n">
        <v>43465</v>
      </c>
      <c r="N2168" s="84" t="n">
        <v>229.908333333333</v>
      </c>
      <c r="O2168" s="85" t="n">
        <v>0.5</v>
      </c>
      <c r="P2168" s="86" t="n">
        <v>0.0416666666666667</v>
      </c>
      <c r="Q2168" s="87" t="n">
        <v>0</v>
      </c>
      <c r="R2168" s="88" t="n">
        <v>229.908333333333</v>
      </c>
      <c r="S2168" s="89" t="n">
        <v>5.09166666666673</v>
      </c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MG2168" s="0"/>
      <c r="AMH2168" s="0"/>
      <c r="AMI2168" s="0"/>
      <c r="AMJ2168" s="0"/>
    </row>
    <row r="2169" s="4" customFormat="true" ht="37.5" hidden="false" customHeight="true" outlineLevel="0" collapsed="false">
      <c r="A2169" s="23" t="s">
        <v>401</v>
      </c>
      <c r="B2169" s="82" t="n">
        <v>7248</v>
      </c>
      <c r="C2169" s="25" t="n">
        <f aca="false">VLOOKUP(B2169,[1]Planilha8!$X$4:$Y$6629,2,0)</f>
        <v>2039925</v>
      </c>
      <c r="D2169" s="26" t="s">
        <v>538</v>
      </c>
      <c r="E2169" s="26" t="str">
        <f aca="false">VLOOKUP(B2169,[1]Planilha8!$X$4:$Z$6629,3,0)</f>
        <v>UNIDADE DE TERAPIA INTENSIVA</v>
      </c>
      <c r="F2169" s="26" t="str">
        <f aca="false">VLOOKUP(B2169,[1]Planilha8!$X$4:$AD$6629,7,0)</f>
        <v>BOM</v>
      </c>
      <c r="G2169" s="27" t="n">
        <v>41365</v>
      </c>
      <c r="H2169" s="83" t="n">
        <v>235</v>
      </c>
      <c r="I2169" s="29" t="s">
        <v>23</v>
      </c>
      <c r="J2169" s="30" t="s">
        <v>539</v>
      </c>
      <c r="K2169" s="31" t="n">
        <v>73</v>
      </c>
      <c r="L2169" s="32" t="n">
        <v>2012002636</v>
      </c>
      <c r="M2169" s="33" t="n">
        <v>43465</v>
      </c>
      <c r="N2169" s="84" t="n">
        <v>229.908333333333</v>
      </c>
      <c r="O2169" s="85" t="n">
        <v>0.5</v>
      </c>
      <c r="P2169" s="86" t="n">
        <v>0.0416666666666667</v>
      </c>
      <c r="Q2169" s="87" t="n">
        <v>0</v>
      </c>
      <c r="R2169" s="88" t="n">
        <v>229.908333333333</v>
      </c>
      <c r="S2169" s="89" t="n">
        <v>5.09166666666673</v>
      </c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MG2169" s="0"/>
      <c r="AMH2169" s="0"/>
      <c r="AMI2169" s="0"/>
      <c r="AMJ2169" s="0"/>
    </row>
    <row r="2170" s="4" customFormat="true" ht="37.5" hidden="false" customHeight="true" outlineLevel="0" collapsed="false">
      <c r="A2170" s="23" t="s">
        <v>401</v>
      </c>
      <c r="B2170" s="82" t="n">
        <v>7249</v>
      </c>
      <c r="C2170" s="25" t="n">
        <f aca="false">VLOOKUP(B2170,[1]Planilha8!$X$4:$Y$6629,2,0)</f>
        <v>2039926</v>
      </c>
      <c r="D2170" s="26" t="s">
        <v>538</v>
      </c>
      <c r="E2170" s="26" t="str">
        <f aca="false">VLOOKUP(B2170,[1]Planilha8!$X$4:$Z$6629,3,0)</f>
        <v>UNIDADE DE TERAPIA INTENSIVA</v>
      </c>
      <c r="F2170" s="26" t="str">
        <f aca="false">VLOOKUP(B2170,[1]Planilha8!$X$4:$AD$6629,7,0)</f>
        <v>BOM</v>
      </c>
      <c r="G2170" s="27" t="n">
        <v>41365</v>
      </c>
      <c r="H2170" s="83" t="n">
        <v>235</v>
      </c>
      <c r="I2170" s="29" t="s">
        <v>23</v>
      </c>
      <c r="J2170" s="30" t="s">
        <v>539</v>
      </c>
      <c r="K2170" s="31" t="n">
        <v>73</v>
      </c>
      <c r="L2170" s="32" t="n">
        <v>2012002636</v>
      </c>
      <c r="M2170" s="33" t="n">
        <v>43465</v>
      </c>
      <c r="N2170" s="84" t="n">
        <v>229.908333333333</v>
      </c>
      <c r="O2170" s="85" t="n">
        <v>0.5</v>
      </c>
      <c r="P2170" s="86" t="n">
        <v>0.0416666666666667</v>
      </c>
      <c r="Q2170" s="87" t="n">
        <v>0</v>
      </c>
      <c r="R2170" s="88" t="n">
        <v>229.908333333333</v>
      </c>
      <c r="S2170" s="89" t="n">
        <v>5.09166666666673</v>
      </c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MG2170" s="0"/>
      <c r="AMH2170" s="0"/>
      <c r="AMI2170" s="0"/>
      <c r="AMJ2170" s="0"/>
    </row>
    <row r="2171" s="4" customFormat="true" ht="37.5" hidden="false" customHeight="true" outlineLevel="0" collapsed="false">
      <c r="A2171" s="23" t="s">
        <v>401</v>
      </c>
      <c r="B2171" s="82" t="n">
        <v>7250</v>
      </c>
      <c r="C2171" s="25" t="n">
        <f aca="false">VLOOKUP(B2171,[1]Planilha8!$X$4:$Y$6629,2,0)</f>
        <v>2039927</v>
      </c>
      <c r="D2171" s="26" t="s">
        <v>538</v>
      </c>
      <c r="E2171" s="26" t="str">
        <f aca="false">VLOOKUP(B2171,[1]Planilha8!$X$4:$Z$6629,3,0)</f>
        <v>CENTRO CIRÚRGICO</v>
      </c>
      <c r="F2171" s="26" t="str">
        <f aca="false">VLOOKUP(B2171,[1]Planilha8!$X$4:$AD$6629,7,0)</f>
        <v>BOM</v>
      </c>
      <c r="G2171" s="27" t="n">
        <v>41365</v>
      </c>
      <c r="H2171" s="83" t="n">
        <v>235</v>
      </c>
      <c r="I2171" s="29" t="s">
        <v>23</v>
      </c>
      <c r="J2171" s="30" t="s">
        <v>539</v>
      </c>
      <c r="K2171" s="31" t="n">
        <v>73</v>
      </c>
      <c r="L2171" s="32" t="n">
        <v>2012002636</v>
      </c>
      <c r="M2171" s="33" t="n">
        <v>43465</v>
      </c>
      <c r="N2171" s="84" t="n">
        <v>229.908333333333</v>
      </c>
      <c r="O2171" s="85" t="n">
        <v>0.5</v>
      </c>
      <c r="P2171" s="86" t="n">
        <v>0.0416666666666667</v>
      </c>
      <c r="Q2171" s="87" t="n">
        <v>0</v>
      </c>
      <c r="R2171" s="88" t="n">
        <v>229.908333333333</v>
      </c>
      <c r="S2171" s="89" t="n">
        <v>5.09166666666673</v>
      </c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MG2171" s="0"/>
      <c r="AMH2171" s="0"/>
      <c r="AMI2171" s="0"/>
      <c r="AMJ2171" s="0"/>
    </row>
    <row r="2172" s="4" customFormat="true" ht="37.5" hidden="false" customHeight="true" outlineLevel="0" collapsed="false">
      <c r="A2172" s="23" t="s">
        <v>401</v>
      </c>
      <c r="B2172" s="82" t="n">
        <v>7251</v>
      </c>
      <c r="C2172" s="25" t="n">
        <f aca="false">VLOOKUP(B2172,[1]Planilha8!$X$4:$Y$6629,2,0)</f>
        <v>2039928</v>
      </c>
      <c r="D2172" s="26" t="s">
        <v>538</v>
      </c>
      <c r="E2172" s="26" t="str">
        <f aca="false">VLOOKUP(B2172,[1]Planilha8!$X$4:$Z$6629,3,0)</f>
        <v>UNIDADE DE TERAPIA INTENSIVA</v>
      </c>
      <c r="F2172" s="26" t="str">
        <f aca="false">VLOOKUP(B2172,[1]Planilha8!$X$4:$AD$6629,7,0)</f>
        <v>BOM</v>
      </c>
      <c r="G2172" s="27" t="n">
        <v>41365</v>
      </c>
      <c r="H2172" s="83" t="n">
        <v>235</v>
      </c>
      <c r="I2172" s="29" t="s">
        <v>23</v>
      </c>
      <c r="J2172" s="30" t="s">
        <v>539</v>
      </c>
      <c r="K2172" s="31" t="n">
        <v>73</v>
      </c>
      <c r="L2172" s="32" t="n">
        <v>2012002636</v>
      </c>
      <c r="M2172" s="33" t="n">
        <v>43465</v>
      </c>
      <c r="N2172" s="84" t="n">
        <v>229.908333333333</v>
      </c>
      <c r="O2172" s="85" t="n">
        <v>0.5</v>
      </c>
      <c r="P2172" s="86" t="n">
        <v>0.0416666666666667</v>
      </c>
      <c r="Q2172" s="87" t="n">
        <v>0</v>
      </c>
      <c r="R2172" s="88" t="n">
        <v>229.908333333333</v>
      </c>
      <c r="S2172" s="89" t="n">
        <v>5.09166666666673</v>
      </c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MG2172" s="0"/>
      <c r="AMH2172" s="0"/>
      <c r="AMI2172" s="0"/>
      <c r="AMJ2172" s="0"/>
    </row>
    <row r="2173" s="4" customFormat="true" ht="37.5" hidden="false" customHeight="true" outlineLevel="0" collapsed="false">
      <c r="A2173" s="23" t="s">
        <v>401</v>
      </c>
      <c r="B2173" s="82" t="n">
        <v>7252</v>
      </c>
      <c r="C2173" s="25" t="n">
        <f aca="false">VLOOKUP(B2173,[1]Planilha8!$X$4:$Y$6629,2,0)</f>
        <v>2039929</v>
      </c>
      <c r="D2173" s="26" t="s">
        <v>538</v>
      </c>
      <c r="E2173" s="26" t="str">
        <f aca="false">VLOOKUP(B2173,[1]Planilha8!$X$4:$Z$6629,3,0)</f>
        <v>CENTRO CIRÚRGICO</v>
      </c>
      <c r="F2173" s="26" t="str">
        <f aca="false">VLOOKUP(B2173,[1]Planilha8!$X$4:$AD$6629,7,0)</f>
        <v>BOM</v>
      </c>
      <c r="G2173" s="27" t="n">
        <v>41365</v>
      </c>
      <c r="H2173" s="83" t="n">
        <v>235</v>
      </c>
      <c r="I2173" s="29" t="s">
        <v>23</v>
      </c>
      <c r="J2173" s="30" t="s">
        <v>539</v>
      </c>
      <c r="K2173" s="31" t="n">
        <v>73</v>
      </c>
      <c r="L2173" s="32" t="n">
        <v>2012002636</v>
      </c>
      <c r="M2173" s="33" t="n">
        <v>43465</v>
      </c>
      <c r="N2173" s="84" t="n">
        <v>229.908333333333</v>
      </c>
      <c r="O2173" s="85" t="n">
        <v>0.5</v>
      </c>
      <c r="P2173" s="86" t="n">
        <v>0.0416666666666667</v>
      </c>
      <c r="Q2173" s="87" t="n">
        <v>0</v>
      </c>
      <c r="R2173" s="88" t="n">
        <v>229.908333333333</v>
      </c>
      <c r="S2173" s="89" t="n">
        <v>5.09166666666673</v>
      </c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MG2173" s="0"/>
      <c r="AMH2173" s="0"/>
      <c r="AMI2173" s="0"/>
      <c r="AMJ2173" s="0"/>
    </row>
    <row r="2174" s="4" customFormat="true" ht="37.5" hidden="false" customHeight="true" outlineLevel="0" collapsed="false">
      <c r="A2174" s="23" t="s">
        <v>401</v>
      </c>
      <c r="B2174" s="82" t="n">
        <v>7253</v>
      </c>
      <c r="C2174" s="25" t="n">
        <f aca="false">VLOOKUP(B2174,[1]Planilha8!$X$4:$Y$6629,2,0)</f>
        <v>2039930</v>
      </c>
      <c r="D2174" s="26" t="s">
        <v>538</v>
      </c>
      <c r="E2174" s="26" t="str">
        <f aca="false">VLOOKUP(B2174,[1]Planilha8!$X$4:$Z$6629,3,0)</f>
        <v>UTI - FARMÁCIA SATÉLITE</v>
      </c>
      <c r="F2174" s="26" t="str">
        <f aca="false">VLOOKUP(B2174,[1]Planilha8!$X$4:$AD$6629,7,0)</f>
        <v>BOM</v>
      </c>
      <c r="G2174" s="27" t="n">
        <v>41365</v>
      </c>
      <c r="H2174" s="83" t="n">
        <v>235</v>
      </c>
      <c r="I2174" s="29" t="s">
        <v>23</v>
      </c>
      <c r="J2174" s="30" t="s">
        <v>539</v>
      </c>
      <c r="K2174" s="31" t="n">
        <v>73</v>
      </c>
      <c r="L2174" s="32" t="n">
        <v>2012002636</v>
      </c>
      <c r="M2174" s="33" t="n">
        <v>43465</v>
      </c>
      <c r="N2174" s="84" t="n">
        <v>229.908333333333</v>
      </c>
      <c r="O2174" s="85" t="n">
        <v>0.5</v>
      </c>
      <c r="P2174" s="86" t="n">
        <v>0.0416666666666667</v>
      </c>
      <c r="Q2174" s="87" t="n">
        <v>0</v>
      </c>
      <c r="R2174" s="88" t="n">
        <v>229.908333333333</v>
      </c>
      <c r="S2174" s="89" t="n">
        <v>5.09166666666673</v>
      </c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MG2174" s="0"/>
      <c r="AMH2174" s="0"/>
      <c r="AMI2174" s="0"/>
      <c r="AMJ2174" s="0"/>
    </row>
    <row r="2175" s="4" customFormat="true" ht="37.5" hidden="false" customHeight="true" outlineLevel="0" collapsed="false">
      <c r="A2175" s="23" t="s">
        <v>401</v>
      </c>
      <c r="B2175" s="82" t="n">
        <v>7254</v>
      </c>
      <c r="C2175" s="25" t="n">
        <f aca="false">VLOOKUP(B2175,[1]Planilha8!$X$4:$Y$6629,2,0)</f>
        <v>2039931</v>
      </c>
      <c r="D2175" s="26" t="s">
        <v>538</v>
      </c>
      <c r="E2175" s="26" t="str">
        <f aca="false">VLOOKUP(B2175,[1]Planilha8!$X$4:$Z$6629,3,0)</f>
        <v>ROUPARIA</v>
      </c>
      <c r="F2175" s="26" t="str">
        <f aca="false">VLOOKUP(B2175,[1]Planilha8!$X$4:$AD$6629,7,0)</f>
        <v>BOM</v>
      </c>
      <c r="G2175" s="27" t="n">
        <v>41365</v>
      </c>
      <c r="H2175" s="83" t="n">
        <v>235</v>
      </c>
      <c r="I2175" s="29" t="s">
        <v>23</v>
      </c>
      <c r="J2175" s="30" t="s">
        <v>539</v>
      </c>
      <c r="K2175" s="31" t="n">
        <v>73</v>
      </c>
      <c r="L2175" s="32" t="n">
        <v>2012002636</v>
      </c>
      <c r="M2175" s="33" t="n">
        <v>43465</v>
      </c>
      <c r="N2175" s="84" t="n">
        <v>229.908333333333</v>
      </c>
      <c r="O2175" s="85" t="n">
        <v>0.5</v>
      </c>
      <c r="P2175" s="86" t="n">
        <v>0.0416666666666667</v>
      </c>
      <c r="Q2175" s="87" t="n">
        <v>0</v>
      </c>
      <c r="R2175" s="88" t="n">
        <v>229.908333333333</v>
      </c>
      <c r="S2175" s="89" t="n">
        <v>5.09166666666673</v>
      </c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MG2175" s="0"/>
      <c r="AMH2175" s="0"/>
      <c r="AMI2175" s="0"/>
      <c r="AMJ2175" s="0"/>
    </row>
    <row r="2176" s="4" customFormat="true" ht="37.5" hidden="false" customHeight="true" outlineLevel="0" collapsed="false">
      <c r="A2176" s="23" t="s">
        <v>401</v>
      </c>
      <c r="B2176" s="82" t="n">
        <v>7255</v>
      </c>
      <c r="C2176" s="25" t="n">
        <f aca="false">VLOOKUP(B2176,[1]Planilha8!$X$4:$Y$6629,2,0)</f>
        <v>2039932</v>
      </c>
      <c r="D2176" s="26" t="s">
        <v>538</v>
      </c>
      <c r="E2176" s="26" t="str">
        <f aca="false">VLOOKUP(B2176,[1]Planilha8!$X$4:$Z$6629,3,0)</f>
        <v>CLINICA MEDICA</v>
      </c>
      <c r="F2176" s="26" t="str">
        <f aca="false">VLOOKUP(B2176,[1]Planilha8!$X$4:$AD$6629,7,0)</f>
        <v>BOM</v>
      </c>
      <c r="G2176" s="27" t="n">
        <v>41365</v>
      </c>
      <c r="H2176" s="83" t="n">
        <v>235</v>
      </c>
      <c r="I2176" s="29" t="s">
        <v>23</v>
      </c>
      <c r="J2176" s="30" t="s">
        <v>539</v>
      </c>
      <c r="K2176" s="31" t="n">
        <v>73</v>
      </c>
      <c r="L2176" s="32" t="n">
        <v>2012002636</v>
      </c>
      <c r="M2176" s="33" t="n">
        <v>43465</v>
      </c>
      <c r="N2176" s="84" t="n">
        <v>229.908333333333</v>
      </c>
      <c r="O2176" s="85" t="n">
        <v>0.5</v>
      </c>
      <c r="P2176" s="86" t="n">
        <v>0.0416666666666667</v>
      </c>
      <c r="Q2176" s="87" t="n">
        <v>0</v>
      </c>
      <c r="R2176" s="88" t="n">
        <v>229.908333333333</v>
      </c>
      <c r="S2176" s="89" t="n">
        <v>5.09166666666673</v>
      </c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MG2176" s="0"/>
      <c r="AMH2176" s="0"/>
      <c r="AMI2176" s="0"/>
      <c r="AMJ2176" s="0"/>
    </row>
    <row r="2177" s="4" customFormat="true" ht="37.5" hidden="false" customHeight="true" outlineLevel="0" collapsed="false">
      <c r="A2177" s="23" t="s">
        <v>401</v>
      </c>
      <c r="B2177" s="82" t="n">
        <v>7256</v>
      </c>
      <c r="C2177" s="25" t="n">
        <f aca="false">VLOOKUP(B2177,[1]Planilha8!$X$4:$Y$6629,2,0)</f>
        <v>2039933</v>
      </c>
      <c r="D2177" s="26" t="s">
        <v>538</v>
      </c>
      <c r="E2177" s="26" t="str">
        <f aca="false">VLOOKUP(B2177,[1]Planilha8!$X$4:$Z$6629,3,0)</f>
        <v>SESMT (AMBULATÓRIO MÉDICO)</v>
      </c>
      <c r="F2177" s="26" t="str">
        <f aca="false">VLOOKUP(B2177,[1]Planilha8!$X$4:$AD$6629,7,0)</f>
        <v>BOM</v>
      </c>
      <c r="G2177" s="27" t="n">
        <v>41365</v>
      </c>
      <c r="H2177" s="83" t="n">
        <v>235</v>
      </c>
      <c r="I2177" s="29" t="s">
        <v>23</v>
      </c>
      <c r="J2177" s="30" t="s">
        <v>539</v>
      </c>
      <c r="K2177" s="31" t="n">
        <v>73</v>
      </c>
      <c r="L2177" s="32" t="n">
        <v>2012002636</v>
      </c>
      <c r="M2177" s="33" t="n">
        <v>43465</v>
      </c>
      <c r="N2177" s="84" t="n">
        <v>229.908333333333</v>
      </c>
      <c r="O2177" s="85" t="n">
        <v>0.5</v>
      </c>
      <c r="P2177" s="86" t="n">
        <v>0.0416666666666667</v>
      </c>
      <c r="Q2177" s="87" t="n">
        <v>0</v>
      </c>
      <c r="R2177" s="88" t="n">
        <v>229.908333333333</v>
      </c>
      <c r="S2177" s="89" t="n">
        <v>5.09166666666673</v>
      </c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MG2177" s="0"/>
      <c r="AMH2177" s="0"/>
      <c r="AMI2177" s="0"/>
      <c r="AMJ2177" s="0"/>
    </row>
    <row r="2178" s="4" customFormat="true" ht="37.5" hidden="false" customHeight="true" outlineLevel="0" collapsed="false">
      <c r="A2178" s="23" t="s">
        <v>401</v>
      </c>
      <c r="B2178" s="82" t="n">
        <v>7257</v>
      </c>
      <c r="C2178" s="25" t="n">
        <f aca="false">VLOOKUP(B2178,[1]Planilha8!$X$4:$Y$6629,2,0)</f>
        <v>2039934</v>
      </c>
      <c r="D2178" s="26" t="s">
        <v>538</v>
      </c>
      <c r="E2178" s="26" t="str">
        <f aca="false">VLOOKUP(B2178,[1]Planilha8!$X$4:$Z$6629,3,0)</f>
        <v>SESMT (AMBULATÓRIO MÉDICO)</v>
      </c>
      <c r="F2178" s="26" t="str">
        <f aca="false">VLOOKUP(B2178,[1]Planilha8!$X$4:$AD$6629,7,0)</f>
        <v>BOM</v>
      </c>
      <c r="G2178" s="27" t="n">
        <v>41365</v>
      </c>
      <c r="H2178" s="83" t="n">
        <v>235</v>
      </c>
      <c r="I2178" s="29" t="s">
        <v>23</v>
      </c>
      <c r="J2178" s="30" t="s">
        <v>539</v>
      </c>
      <c r="K2178" s="31" t="n">
        <v>73</v>
      </c>
      <c r="L2178" s="32" t="n">
        <v>2012002636</v>
      </c>
      <c r="M2178" s="33" t="n">
        <v>43465</v>
      </c>
      <c r="N2178" s="84" t="n">
        <v>229.908333333333</v>
      </c>
      <c r="O2178" s="85" t="n">
        <v>0.5</v>
      </c>
      <c r="P2178" s="86" t="n">
        <v>0.0416666666666667</v>
      </c>
      <c r="Q2178" s="87" t="n">
        <v>0</v>
      </c>
      <c r="R2178" s="88" t="n">
        <v>229.908333333333</v>
      </c>
      <c r="S2178" s="89" t="n">
        <v>5.09166666666673</v>
      </c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MG2178" s="0"/>
      <c r="AMH2178" s="0"/>
      <c r="AMI2178" s="0"/>
      <c r="AMJ2178" s="0"/>
    </row>
    <row r="2179" s="4" customFormat="true" ht="37.5" hidden="false" customHeight="true" outlineLevel="0" collapsed="false">
      <c r="A2179" s="23" t="s">
        <v>401</v>
      </c>
      <c r="B2179" s="82" t="n">
        <v>7258</v>
      </c>
      <c r="C2179" s="25" t="n">
        <f aca="false">VLOOKUP(B2179,[1]Planilha8!$X$4:$Y$6629,2,0)</f>
        <v>2039935</v>
      </c>
      <c r="D2179" s="26" t="s">
        <v>538</v>
      </c>
      <c r="E2179" s="26" t="str">
        <f aca="false">VLOOKUP(B2179,[1]Planilha8!$X$4:$Z$6629,3,0)</f>
        <v>UNIDADE DE TERAPIA INTENSIVA</v>
      </c>
      <c r="F2179" s="26" t="str">
        <f aca="false">VLOOKUP(B2179,[1]Planilha8!$X$4:$AD$6629,7,0)</f>
        <v>BOM</v>
      </c>
      <c r="G2179" s="27" t="n">
        <v>41365</v>
      </c>
      <c r="H2179" s="83" t="n">
        <v>235</v>
      </c>
      <c r="I2179" s="29" t="s">
        <v>23</v>
      </c>
      <c r="J2179" s="30" t="s">
        <v>539</v>
      </c>
      <c r="K2179" s="31" t="n">
        <v>73</v>
      </c>
      <c r="L2179" s="32" t="n">
        <v>2012002636</v>
      </c>
      <c r="M2179" s="33" t="n">
        <v>43465</v>
      </c>
      <c r="N2179" s="84" t="n">
        <v>229.908333333333</v>
      </c>
      <c r="O2179" s="85" t="n">
        <v>0.5</v>
      </c>
      <c r="P2179" s="86" t="n">
        <v>0.0416666666666667</v>
      </c>
      <c r="Q2179" s="87" t="n">
        <v>0</v>
      </c>
      <c r="R2179" s="88" t="n">
        <v>229.908333333333</v>
      </c>
      <c r="S2179" s="89" t="n">
        <v>5.09166666666673</v>
      </c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MG2179" s="0"/>
      <c r="AMH2179" s="0"/>
      <c r="AMI2179" s="0"/>
      <c r="AMJ2179" s="0"/>
    </row>
    <row r="2180" s="4" customFormat="true" ht="37.5" hidden="false" customHeight="true" outlineLevel="0" collapsed="false">
      <c r="A2180" s="23" t="s">
        <v>401</v>
      </c>
      <c r="B2180" s="82" t="n">
        <v>7259</v>
      </c>
      <c r="C2180" s="25" t="n">
        <f aca="false">VLOOKUP(B2180,[1]Planilha8!$X$4:$Y$6629,2,0)</f>
        <v>2039936</v>
      </c>
      <c r="D2180" s="26" t="s">
        <v>538</v>
      </c>
      <c r="E2180" s="26" t="str">
        <f aca="false">VLOOKUP(B2180,[1]Planilha8!$X$4:$Z$6629,3,0)</f>
        <v>UNIDADE DE TERAPIA INTENSIVA</v>
      </c>
      <c r="F2180" s="26" t="str">
        <f aca="false">VLOOKUP(B2180,[1]Planilha8!$X$4:$AD$6629,7,0)</f>
        <v>BOM</v>
      </c>
      <c r="G2180" s="27" t="n">
        <v>41365</v>
      </c>
      <c r="H2180" s="83" t="n">
        <v>235</v>
      </c>
      <c r="I2180" s="29" t="s">
        <v>23</v>
      </c>
      <c r="J2180" s="30" t="s">
        <v>539</v>
      </c>
      <c r="K2180" s="31" t="n">
        <v>73</v>
      </c>
      <c r="L2180" s="32" t="n">
        <v>2012002636</v>
      </c>
      <c r="M2180" s="33" t="n">
        <v>43465</v>
      </c>
      <c r="N2180" s="84" t="n">
        <v>229.908333333333</v>
      </c>
      <c r="O2180" s="85" t="n">
        <v>0.5</v>
      </c>
      <c r="P2180" s="86" t="n">
        <v>0.0416666666666667</v>
      </c>
      <c r="Q2180" s="87" t="n">
        <v>0</v>
      </c>
      <c r="R2180" s="88" t="n">
        <v>229.908333333333</v>
      </c>
      <c r="S2180" s="89" t="n">
        <v>5.09166666666673</v>
      </c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MG2180" s="0"/>
      <c r="AMH2180" s="0"/>
      <c r="AMI2180" s="0"/>
      <c r="AMJ2180" s="0"/>
    </row>
    <row r="2181" s="4" customFormat="true" ht="37.5" hidden="false" customHeight="true" outlineLevel="0" collapsed="false">
      <c r="A2181" s="23" t="s">
        <v>401</v>
      </c>
      <c r="B2181" s="82" t="n">
        <v>7260</v>
      </c>
      <c r="C2181" s="25" t="n">
        <f aca="false">VLOOKUP(B2181,[1]Planilha8!$X$4:$Y$6629,2,0)</f>
        <v>2039937</v>
      </c>
      <c r="D2181" s="26" t="s">
        <v>538</v>
      </c>
      <c r="E2181" s="26" t="str">
        <f aca="false">VLOOKUP(B2181,[1]Planilha8!$X$4:$Z$6629,3,0)</f>
        <v>CLINICA CIRURGICA</v>
      </c>
      <c r="F2181" s="26" t="str">
        <f aca="false">VLOOKUP(B2181,[1]Planilha8!$X$4:$AD$6629,7,0)</f>
        <v>BOM</v>
      </c>
      <c r="G2181" s="27" t="n">
        <v>41365</v>
      </c>
      <c r="H2181" s="83" t="n">
        <v>235</v>
      </c>
      <c r="I2181" s="29" t="s">
        <v>23</v>
      </c>
      <c r="J2181" s="30" t="s">
        <v>539</v>
      </c>
      <c r="K2181" s="31" t="n">
        <v>73</v>
      </c>
      <c r="L2181" s="32" t="n">
        <v>2012002636</v>
      </c>
      <c r="M2181" s="33" t="n">
        <v>43465</v>
      </c>
      <c r="N2181" s="84" t="n">
        <v>229.908333333333</v>
      </c>
      <c r="O2181" s="85" t="n">
        <v>0.5</v>
      </c>
      <c r="P2181" s="86" t="n">
        <v>0.0416666666666667</v>
      </c>
      <c r="Q2181" s="87" t="n">
        <v>0</v>
      </c>
      <c r="R2181" s="88" t="n">
        <v>229.908333333333</v>
      </c>
      <c r="S2181" s="89" t="n">
        <v>5.09166666666673</v>
      </c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MG2181" s="0"/>
      <c r="AMH2181" s="0"/>
      <c r="AMI2181" s="0"/>
      <c r="AMJ2181" s="0"/>
    </row>
    <row r="2182" s="4" customFormat="true" ht="37.5" hidden="false" customHeight="true" outlineLevel="0" collapsed="false">
      <c r="A2182" s="23" t="s">
        <v>401</v>
      </c>
      <c r="B2182" s="82" t="n">
        <v>7261</v>
      </c>
      <c r="C2182" s="25" t="n">
        <f aca="false">VLOOKUP(B2182,[1]Planilha8!$X$4:$Y$6629,2,0)</f>
        <v>2039938</v>
      </c>
      <c r="D2182" s="26" t="s">
        <v>538</v>
      </c>
      <c r="E2182" s="26" t="str">
        <f aca="false">VLOOKUP(B2182,[1]Planilha8!$X$4:$Z$6629,3,0)</f>
        <v>CLINICA CIRURGICA</v>
      </c>
      <c r="F2182" s="26" t="str">
        <f aca="false">VLOOKUP(B2182,[1]Planilha8!$X$4:$AD$6629,7,0)</f>
        <v>BOM</v>
      </c>
      <c r="G2182" s="27" t="n">
        <v>41365</v>
      </c>
      <c r="H2182" s="83" t="n">
        <v>235</v>
      </c>
      <c r="I2182" s="29" t="s">
        <v>23</v>
      </c>
      <c r="J2182" s="30" t="s">
        <v>539</v>
      </c>
      <c r="K2182" s="31" t="n">
        <v>73</v>
      </c>
      <c r="L2182" s="32" t="n">
        <v>2012002636</v>
      </c>
      <c r="M2182" s="33" t="n">
        <v>43465</v>
      </c>
      <c r="N2182" s="84" t="n">
        <v>229.908333333333</v>
      </c>
      <c r="O2182" s="85" t="n">
        <v>0.5</v>
      </c>
      <c r="P2182" s="86" t="n">
        <v>0.0416666666666667</v>
      </c>
      <c r="Q2182" s="87" t="n">
        <v>0</v>
      </c>
      <c r="R2182" s="88" t="n">
        <v>229.908333333333</v>
      </c>
      <c r="S2182" s="89" t="n">
        <v>5.09166666666673</v>
      </c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MG2182" s="0"/>
      <c r="AMH2182" s="0"/>
      <c r="AMI2182" s="0"/>
      <c r="AMJ2182" s="0"/>
    </row>
    <row r="2183" s="4" customFormat="true" ht="37.5" hidden="false" customHeight="true" outlineLevel="0" collapsed="false">
      <c r="A2183" s="23" t="s">
        <v>401</v>
      </c>
      <c r="B2183" s="82" t="n">
        <v>7279</v>
      </c>
      <c r="C2183" s="25" t="n">
        <f aca="false">VLOOKUP(B2183,[1]Planilha8!$X$4:$Y$6629,2,0)</f>
        <v>2039939</v>
      </c>
      <c r="D2183" s="26" t="s">
        <v>540</v>
      </c>
      <c r="E2183" s="26" t="str">
        <f aca="false">VLOOKUP(B2183,[1]Planilha8!$X$4:$Z$6629,3,0)</f>
        <v>GALPÃO ALMOXARIFADO</v>
      </c>
      <c r="F2183" s="26" t="str">
        <f aca="false">VLOOKUP(B2183,[1]Planilha8!$X$4:$AD$6629,7,0)</f>
        <v>RUIM</v>
      </c>
      <c r="G2183" s="27" t="n">
        <v>41366</v>
      </c>
      <c r="H2183" s="83" t="n">
        <v>4000</v>
      </c>
      <c r="I2183" s="29" t="s">
        <v>23</v>
      </c>
      <c r="J2183" s="30" t="s">
        <v>541</v>
      </c>
      <c r="K2183" s="31" t="n">
        <v>36152</v>
      </c>
      <c r="L2183" s="32" t="n">
        <v>2012002648</v>
      </c>
      <c r="M2183" s="33" t="n">
        <v>43465</v>
      </c>
      <c r="N2183" s="84" t="n">
        <v>3899.94301994302</v>
      </c>
      <c r="O2183" s="85" t="n">
        <v>1</v>
      </c>
      <c r="P2183" s="86" t="n">
        <v>0.0833333333333333</v>
      </c>
      <c r="Q2183" s="87" t="n">
        <v>0</v>
      </c>
      <c r="R2183" s="88" t="n">
        <v>3899.94301994302</v>
      </c>
      <c r="S2183" s="89" t="n">
        <v>100.05698005698</v>
      </c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MG2183" s="0"/>
      <c r="AMH2183" s="0"/>
      <c r="AMI2183" s="0"/>
      <c r="AMJ2183" s="0"/>
    </row>
    <row r="2184" s="4" customFormat="true" ht="37.5" hidden="false" customHeight="true" outlineLevel="0" collapsed="false">
      <c r="A2184" s="23" t="s">
        <v>401</v>
      </c>
      <c r="B2184" s="82" t="n">
        <v>7869</v>
      </c>
      <c r="C2184" s="25" t="n">
        <f aca="false">VLOOKUP(B2184,[1]Planilha8!$X$4:$Y$6629,2,0)</f>
        <v>2039941</v>
      </c>
      <c r="D2184" s="26" t="s">
        <v>542</v>
      </c>
      <c r="E2184" s="26" t="str">
        <f aca="false">VLOOKUP(B2184,[1]Planilha8!$X$4:$Z$6629,3,0)</f>
        <v>CLÍNICA MEDICA</v>
      </c>
      <c r="F2184" s="26" t="str">
        <f aca="false">VLOOKUP(B2184,[1]Planilha8!$X$4:$AD$6629,7,0)</f>
        <v>BOM</v>
      </c>
      <c r="G2184" s="27" t="n">
        <v>41366</v>
      </c>
      <c r="H2184" s="83" t="n">
        <v>1419</v>
      </c>
      <c r="I2184" s="29" t="s">
        <v>23</v>
      </c>
      <c r="J2184" s="30" t="s">
        <v>543</v>
      </c>
      <c r="K2184" s="31" t="n">
        <v>5011</v>
      </c>
      <c r="L2184" s="32" t="n">
        <v>2013000645</v>
      </c>
      <c r="M2184" s="33" t="n">
        <v>43465</v>
      </c>
      <c r="N2184" s="84" t="n">
        <v>1383.50478632479</v>
      </c>
      <c r="O2184" s="85" t="n">
        <v>1</v>
      </c>
      <c r="P2184" s="86" t="n">
        <v>0.0833333333333333</v>
      </c>
      <c r="Q2184" s="87" t="n">
        <v>0</v>
      </c>
      <c r="R2184" s="88" t="n">
        <v>1383.50478632479</v>
      </c>
      <c r="S2184" s="89" t="n">
        <v>35.4952136752145</v>
      </c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MG2184" s="0"/>
      <c r="AMH2184" s="0"/>
      <c r="AMI2184" s="0"/>
      <c r="AMJ2184" s="0"/>
    </row>
    <row r="2185" s="4" customFormat="true" ht="37.5" hidden="false" customHeight="true" outlineLevel="0" collapsed="false">
      <c r="A2185" s="23" t="s">
        <v>401</v>
      </c>
      <c r="B2185" s="82" t="n">
        <v>7227</v>
      </c>
      <c r="C2185" s="25" t="n">
        <f aca="false">VLOOKUP(B2185,[1]Planilha8!$X$4:$Y$6629,2,0)</f>
        <v>2040096</v>
      </c>
      <c r="D2185" s="26" t="s">
        <v>544</v>
      </c>
      <c r="E2185" s="26" t="str">
        <f aca="false">VLOOKUP(B2185,[1]Planilha8!$X$4:$Z$6629,3,0)</f>
        <v>UNIDADE DE TERAPIA INTENSIVA</v>
      </c>
      <c r="F2185" s="26" t="str">
        <f aca="false">VLOOKUP(B2185,[1]Planilha8!$X$4:$AD$6629,7,0)</f>
        <v>BOM</v>
      </c>
      <c r="G2185" s="27" t="n">
        <v>41367</v>
      </c>
      <c r="H2185" s="83" t="n">
        <v>11220</v>
      </c>
      <c r="I2185" s="29" t="s">
        <v>23</v>
      </c>
      <c r="J2185" s="30" t="s">
        <v>545</v>
      </c>
      <c r="K2185" s="31" t="n">
        <v>886</v>
      </c>
      <c r="L2185" s="32" t="n">
        <v>2013001688</v>
      </c>
      <c r="M2185" s="33" t="n">
        <v>43465</v>
      </c>
      <c r="N2185" s="84" t="n">
        <v>10937.3423076923</v>
      </c>
      <c r="O2185" s="85" t="n">
        <v>1</v>
      </c>
      <c r="P2185" s="86" t="n">
        <v>0.0833333333333333</v>
      </c>
      <c r="Q2185" s="87" t="n">
        <v>0</v>
      </c>
      <c r="R2185" s="88" t="n">
        <v>10937.3423076923</v>
      </c>
      <c r="S2185" s="89" t="n">
        <v>282.65769230769</v>
      </c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MG2185" s="0"/>
      <c r="AMH2185" s="0"/>
      <c r="AMI2185" s="0"/>
      <c r="AMJ2185" s="0"/>
    </row>
    <row r="2186" s="4" customFormat="true" ht="37.5" hidden="false" customHeight="true" outlineLevel="0" collapsed="false">
      <c r="A2186" s="23" t="s">
        <v>401</v>
      </c>
      <c r="B2186" s="82" t="n">
        <v>7228</v>
      </c>
      <c r="C2186" s="25" t="n">
        <f aca="false">VLOOKUP(B2186,[1]Planilha8!$X$4:$Y$6629,2,0)</f>
        <v>2040097</v>
      </c>
      <c r="D2186" s="26" t="s">
        <v>544</v>
      </c>
      <c r="E2186" s="26" t="str">
        <f aca="false">VLOOKUP(B2186,[1]Planilha8!$X$4:$Z$6629,3,0)</f>
        <v>UNIDADE DE TERAPIA INTENSIVA</v>
      </c>
      <c r="F2186" s="26" t="str">
        <f aca="false">VLOOKUP(B2186,[1]Planilha8!$X$4:$AD$6629,7,0)</f>
        <v>BOM</v>
      </c>
      <c r="G2186" s="27" t="n">
        <v>41367</v>
      </c>
      <c r="H2186" s="83" t="n">
        <v>11220</v>
      </c>
      <c r="I2186" s="29" t="s">
        <v>23</v>
      </c>
      <c r="J2186" s="30" t="s">
        <v>545</v>
      </c>
      <c r="K2186" s="31" t="n">
        <v>886</v>
      </c>
      <c r="L2186" s="32" t="n">
        <v>2013001688</v>
      </c>
      <c r="M2186" s="33" t="n">
        <v>43465</v>
      </c>
      <c r="N2186" s="84" t="n">
        <v>10937.3423076923</v>
      </c>
      <c r="O2186" s="85" t="n">
        <v>1</v>
      </c>
      <c r="P2186" s="86" t="n">
        <v>0.0833333333333333</v>
      </c>
      <c r="Q2186" s="87" t="n">
        <v>0</v>
      </c>
      <c r="R2186" s="88" t="n">
        <v>10937.3423076923</v>
      </c>
      <c r="S2186" s="89" t="n">
        <v>282.65769230769</v>
      </c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MG2186" s="0"/>
      <c r="AMH2186" s="0"/>
      <c r="AMI2186" s="0"/>
      <c r="AMJ2186" s="0"/>
    </row>
    <row r="2187" s="4" customFormat="true" ht="37.5" hidden="false" customHeight="true" outlineLevel="0" collapsed="false">
      <c r="A2187" s="23" t="s">
        <v>401</v>
      </c>
      <c r="B2187" s="82" t="n">
        <v>6541</v>
      </c>
      <c r="C2187" s="25" t="n">
        <f aca="false">VLOOKUP(B2187,[1]Planilha8!$X$4:$Y$6629,2,0)</f>
        <v>2039989</v>
      </c>
      <c r="D2187" s="26" t="s">
        <v>546</v>
      </c>
      <c r="E2187" s="26" t="str">
        <f aca="false">VLOOKUP(B2187,[1]Planilha8!$X$4:$Z$6629,3,0)</f>
        <v>DIRETORIA GERAL</v>
      </c>
      <c r="F2187" s="26" t="str">
        <f aca="false">VLOOKUP(B2187,[1]Planilha8!$X$4:$AD$6629,7,0)</f>
        <v>BOM</v>
      </c>
      <c r="G2187" s="27" t="n">
        <v>41376</v>
      </c>
      <c r="H2187" s="83" t="n">
        <v>193.9</v>
      </c>
      <c r="I2187" s="29" t="s">
        <v>23</v>
      </c>
      <c r="J2187" s="30" t="s">
        <v>69</v>
      </c>
      <c r="K2187" s="31" t="n">
        <v>10747</v>
      </c>
      <c r="L2187" s="32" t="n">
        <v>2013000948</v>
      </c>
      <c r="M2187" s="33" t="n">
        <v>43465</v>
      </c>
      <c r="N2187" s="84" t="n">
        <v>189.698833333333</v>
      </c>
      <c r="O2187" s="85" t="n">
        <v>0.5</v>
      </c>
      <c r="P2187" s="86" t="n">
        <v>0.0416666666666667</v>
      </c>
      <c r="Q2187" s="87" t="n">
        <v>0</v>
      </c>
      <c r="R2187" s="88" t="n">
        <v>189.698833333333</v>
      </c>
      <c r="S2187" s="89" t="n">
        <v>4.20116666666681</v>
      </c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MG2187" s="0"/>
      <c r="AMH2187" s="0"/>
      <c r="AMI2187" s="0"/>
      <c r="AMJ2187" s="0"/>
    </row>
    <row r="2188" s="4" customFormat="true" ht="37.5" hidden="false" customHeight="true" outlineLevel="0" collapsed="false">
      <c r="A2188" s="23" t="s">
        <v>401</v>
      </c>
      <c r="B2188" s="82" t="n">
        <v>6542</v>
      </c>
      <c r="C2188" s="25" t="n">
        <f aca="false">VLOOKUP(B2188,[1]Planilha8!$X$4:$Y$6629,2,0)</f>
        <v>2039990</v>
      </c>
      <c r="D2188" s="26" t="s">
        <v>546</v>
      </c>
      <c r="E2188" s="26" t="str">
        <f aca="false">VLOOKUP(B2188,[1]Planilha8!$X$4:$Z$6629,3,0)</f>
        <v>ADMINISTRAÇÃO - SEDE - GEMAP</v>
      </c>
      <c r="F2188" s="26" t="str">
        <f aca="false">VLOOKUP(B2188,[1]Planilha8!$X$4:$AD$6629,7,0)</f>
        <v>BOM</v>
      </c>
      <c r="G2188" s="27" t="n">
        <v>41376</v>
      </c>
      <c r="H2188" s="83" t="n">
        <v>193.9</v>
      </c>
      <c r="I2188" s="29" t="s">
        <v>23</v>
      </c>
      <c r="J2188" s="30" t="s">
        <v>69</v>
      </c>
      <c r="K2188" s="31" t="n">
        <v>10747</v>
      </c>
      <c r="L2188" s="32" t="n">
        <v>2013000948</v>
      </c>
      <c r="M2188" s="33" t="n">
        <v>43465</v>
      </c>
      <c r="N2188" s="84" t="n">
        <v>189.698833333333</v>
      </c>
      <c r="O2188" s="85" t="n">
        <v>0.5</v>
      </c>
      <c r="P2188" s="86" t="n">
        <v>0.0416666666666667</v>
      </c>
      <c r="Q2188" s="87" t="n">
        <v>0</v>
      </c>
      <c r="R2188" s="88" t="n">
        <v>189.698833333333</v>
      </c>
      <c r="S2188" s="89" t="n">
        <v>4.20116666666681</v>
      </c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MG2188" s="0"/>
      <c r="AMH2188" s="0"/>
      <c r="AMI2188" s="0"/>
      <c r="AMJ2188" s="0"/>
    </row>
    <row r="2189" s="4" customFormat="true" ht="37.5" hidden="false" customHeight="true" outlineLevel="0" collapsed="false">
      <c r="A2189" s="23" t="s">
        <v>401</v>
      </c>
      <c r="B2189" s="82" t="n">
        <v>6543</v>
      </c>
      <c r="C2189" s="25" t="n">
        <f aca="false">VLOOKUP(B2189,[1]Planilha8!$X$4:$Y$6629,2,0)</f>
        <v>2039991</v>
      </c>
      <c r="D2189" s="26" t="s">
        <v>546</v>
      </c>
      <c r="E2189" s="26" t="str">
        <f aca="false">VLOOKUP(B2189,[1]Planilha8!$X$4:$Z$6629,3,0)</f>
        <v>ADMINISTRAÇÃO - SEDE - GEFIN</v>
      </c>
      <c r="F2189" s="26" t="str">
        <f aca="false">VLOOKUP(B2189,[1]Planilha8!$X$4:$AD$6629,7,0)</f>
        <v>BOM</v>
      </c>
      <c r="G2189" s="27" t="n">
        <v>41376</v>
      </c>
      <c r="H2189" s="83" t="n">
        <v>193.9</v>
      </c>
      <c r="I2189" s="29" t="s">
        <v>23</v>
      </c>
      <c r="J2189" s="30" t="s">
        <v>69</v>
      </c>
      <c r="K2189" s="31" t="n">
        <v>10747</v>
      </c>
      <c r="L2189" s="32" t="n">
        <v>2013000948</v>
      </c>
      <c r="M2189" s="33" t="n">
        <v>43465</v>
      </c>
      <c r="N2189" s="84" t="n">
        <v>189.698833333333</v>
      </c>
      <c r="O2189" s="85" t="n">
        <v>0.5</v>
      </c>
      <c r="P2189" s="86" t="n">
        <v>0.0416666666666667</v>
      </c>
      <c r="Q2189" s="87" t="n">
        <v>0</v>
      </c>
      <c r="R2189" s="88" t="n">
        <v>189.698833333333</v>
      </c>
      <c r="S2189" s="89" t="n">
        <v>4.20116666666681</v>
      </c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MG2189" s="0"/>
      <c r="AMH2189" s="0"/>
      <c r="AMI2189" s="0"/>
      <c r="AMJ2189" s="0"/>
    </row>
    <row r="2190" s="4" customFormat="true" ht="37.5" hidden="false" customHeight="true" outlineLevel="0" collapsed="false">
      <c r="A2190" s="23" t="s">
        <v>401</v>
      </c>
      <c r="B2190" s="82" t="n">
        <v>6544</v>
      </c>
      <c r="C2190" s="25" t="n">
        <f aca="false">VLOOKUP(B2190,[1]Planilha8!$X$4:$Y$6629,2,0)</f>
        <v>2039992</v>
      </c>
      <c r="D2190" s="26" t="s">
        <v>546</v>
      </c>
      <c r="E2190" s="26" t="str">
        <f aca="false">VLOOKUP(B2190,[1]Planilha8!$X$4:$Z$6629,3,0)</f>
        <v>ADMINISTRAÇÃO - SEDE - GELOG</v>
      </c>
      <c r="F2190" s="26" t="str">
        <f aca="false">VLOOKUP(B2190,[1]Planilha8!$X$4:$AD$6629,7,0)</f>
        <v>BOM</v>
      </c>
      <c r="G2190" s="27" t="n">
        <v>41376</v>
      </c>
      <c r="H2190" s="83" t="n">
        <v>193.9</v>
      </c>
      <c r="I2190" s="29" t="s">
        <v>23</v>
      </c>
      <c r="J2190" s="30" t="s">
        <v>69</v>
      </c>
      <c r="K2190" s="31" t="n">
        <v>10747</v>
      </c>
      <c r="L2190" s="32" t="n">
        <v>2013000948</v>
      </c>
      <c r="M2190" s="33" t="n">
        <v>43465</v>
      </c>
      <c r="N2190" s="84" t="n">
        <v>189.698833333333</v>
      </c>
      <c r="O2190" s="85" t="n">
        <v>0.5</v>
      </c>
      <c r="P2190" s="86" t="n">
        <v>0.0416666666666667</v>
      </c>
      <c r="Q2190" s="87" t="n">
        <v>0</v>
      </c>
      <c r="R2190" s="88" t="n">
        <v>189.698833333333</v>
      </c>
      <c r="S2190" s="89" t="n">
        <v>4.20116666666681</v>
      </c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MG2190" s="0"/>
      <c r="AMH2190" s="0"/>
      <c r="AMI2190" s="0"/>
      <c r="AMJ2190" s="0"/>
    </row>
    <row r="2191" s="4" customFormat="true" ht="37.5" hidden="false" customHeight="true" outlineLevel="0" collapsed="false">
      <c r="A2191" s="23" t="s">
        <v>401</v>
      </c>
      <c r="B2191" s="82" t="n">
        <v>6545</v>
      </c>
      <c r="C2191" s="25" t="n">
        <f aca="false">VLOOKUP(B2191,[1]Planilha8!$X$4:$Y$6629,2,0)</f>
        <v>2039993</v>
      </c>
      <c r="D2191" s="26" t="s">
        <v>546</v>
      </c>
      <c r="E2191" s="26" t="str">
        <f aca="false">VLOOKUP(B2191,[1]Planilha8!$X$4:$Z$6629,3,0)</f>
        <v>GEMAP</v>
      </c>
      <c r="F2191" s="26" t="str">
        <f aca="false">VLOOKUP(B2191,[1]Planilha8!$X$4:$AD$6629,7,0)</f>
        <v>BOM</v>
      </c>
      <c r="G2191" s="27" t="n">
        <v>41376</v>
      </c>
      <c r="H2191" s="83" t="n">
        <v>193.9</v>
      </c>
      <c r="I2191" s="29" t="s">
        <v>23</v>
      </c>
      <c r="J2191" s="30" t="s">
        <v>69</v>
      </c>
      <c r="K2191" s="31" t="n">
        <v>10747</v>
      </c>
      <c r="L2191" s="32" t="n">
        <v>2013000948</v>
      </c>
      <c r="M2191" s="33" t="n">
        <v>43465</v>
      </c>
      <c r="N2191" s="84" t="n">
        <v>189.698833333333</v>
      </c>
      <c r="O2191" s="85" t="n">
        <v>0.5</v>
      </c>
      <c r="P2191" s="86" t="n">
        <v>0.0416666666666667</v>
      </c>
      <c r="Q2191" s="87" t="n">
        <v>0</v>
      </c>
      <c r="R2191" s="88" t="n">
        <v>189.698833333333</v>
      </c>
      <c r="S2191" s="89" t="n">
        <v>4.20116666666681</v>
      </c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MG2191" s="0"/>
      <c r="AMH2191" s="0"/>
      <c r="AMI2191" s="0"/>
      <c r="AMJ2191" s="0"/>
    </row>
    <row r="2192" s="4" customFormat="true" ht="37.5" hidden="false" customHeight="true" outlineLevel="0" collapsed="false">
      <c r="A2192" s="23" t="s">
        <v>401</v>
      </c>
      <c r="B2192" s="82" t="n">
        <v>6563</v>
      </c>
      <c r="C2192" s="25" t="n">
        <f aca="false">VLOOKUP(B2192,[1]Planilha8!$X$4:$Y$6629,2,0)</f>
        <v>2040018</v>
      </c>
      <c r="D2192" s="26" t="s">
        <v>547</v>
      </c>
      <c r="E2192" s="26" t="str">
        <f aca="false">VLOOKUP(B2192,[1]Planilha8!$X$4:$Z$6629,3,0)</f>
        <v>FARMÁCIA</v>
      </c>
      <c r="F2192" s="26" t="str">
        <f aca="false">VLOOKUP(B2192,[1]Planilha8!$X$4:$AD$6629,7,0)</f>
        <v>REGULAR</v>
      </c>
      <c r="G2192" s="27" t="n">
        <v>41381</v>
      </c>
      <c r="H2192" s="83" t="n">
        <v>46.9</v>
      </c>
      <c r="I2192" s="29" t="s">
        <v>23</v>
      </c>
      <c r="J2192" s="30" t="s">
        <v>69</v>
      </c>
      <c r="K2192" s="31" t="n">
        <v>10782</v>
      </c>
      <c r="L2192" s="32" t="n">
        <v>2013000948</v>
      </c>
      <c r="M2192" s="33" t="n">
        <v>43465</v>
      </c>
      <c r="N2192" s="84" t="n">
        <v>45.8838333333333</v>
      </c>
      <c r="O2192" s="85" t="n">
        <v>0.5</v>
      </c>
      <c r="P2192" s="86" t="n">
        <v>0.0416666666666667</v>
      </c>
      <c r="Q2192" s="87" t="n">
        <v>0</v>
      </c>
      <c r="R2192" s="88" t="n">
        <v>45.8838333333333</v>
      </c>
      <c r="S2192" s="89" t="n">
        <v>1.0161666666667</v>
      </c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MG2192" s="0"/>
      <c r="AMH2192" s="0"/>
      <c r="AMI2192" s="0"/>
      <c r="AMJ2192" s="0"/>
    </row>
    <row r="2193" s="4" customFormat="true" ht="37.5" hidden="false" customHeight="true" outlineLevel="0" collapsed="false">
      <c r="A2193" s="23" t="s">
        <v>401</v>
      </c>
      <c r="B2193" s="82" t="n">
        <v>6571</v>
      </c>
      <c r="C2193" s="25" t="n">
        <f aca="false">VLOOKUP(B2193,[1]Planilha8!$X$4:$Y$6629,2,0)</f>
        <v>2040019</v>
      </c>
      <c r="D2193" s="26" t="s">
        <v>547</v>
      </c>
      <c r="E2193" s="26" t="str">
        <f aca="false">VLOOKUP(B2193,[1]Planilha8!$X$4:$Z$6629,3,0)</f>
        <v>CENTRO CIRÚRGICO</v>
      </c>
      <c r="F2193" s="26" t="str">
        <f aca="false">VLOOKUP(B2193,[1]Planilha8!$X$4:$AD$6629,7,0)</f>
        <v>REGULAR</v>
      </c>
      <c r="G2193" s="27" t="n">
        <v>41381</v>
      </c>
      <c r="H2193" s="83" t="n">
        <v>46.9</v>
      </c>
      <c r="I2193" s="29" t="s">
        <v>23</v>
      </c>
      <c r="J2193" s="30" t="s">
        <v>69</v>
      </c>
      <c r="K2193" s="31" t="n">
        <v>10782</v>
      </c>
      <c r="L2193" s="32" t="n">
        <v>2013000948</v>
      </c>
      <c r="M2193" s="33" t="n">
        <v>43465</v>
      </c>
      <c r="N2193" s="84" t="n">
        <v>45.8838333333333</v>
      </c>
      <c r="O2193" s="85" t="n">
        <v>0.5</v>
      </c>
      <c r="P2193" s="86" t="n">
        <v>0.0416666666666667</v>
      </c>
      <c r="Q2193" s="87" t="n">
        <v>0</v>
      </c>
      <c r="R2193" s="88" t="n">
        <v>45.8838333333333</v>
      </c>
      <c r="S2193" s="89" t="n">
        <v>1.0161666666667</v>
      </c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MG2193" s="0"/>
      <c r="AMH2193" s="0"/>
      <c r="AMI2193" s="0"/>
      <c r="AMJ2193" s="0"/>
    </row>
    <row r="2194" s="4" customFormat="true" ht="37.5" hidden="false" customHeight="true" outlineLevel="0" collapsed="false">
      <c r="A2194" s="23" t="s">
        <v>401</v>
      </c>
      <c r="B2194" s="82" t="n">
        <v>6572</v>
      </c>
      <c r="C2194" s="25" t="n">
        <f aca="false">VLOOKUP(B2194,[1]Planilha8!$X$4:$Y$6629,2,0)</f>
        <v>2040020</v>
      </c>
      <c r="D2194" s="26" t="s">
        <v>547</v>
      </c>
      <c r="E2194" s="26" t="str">
        <f aca="false">VLOOKUP(B2194,[1]Planilha8!$X$4:$Z$6629,3,0)</f>
        <v>CENTRO CIRÚRGICO</v>
      </c>
      <c r="F2194" s="26" t="str">
        <f aca="false">VLOOKUP(B2194,[1]Planilha8!$X$4:$AD$6629,7,0)</f>
        <v>REGULAR</v>
      </c>
      <c r="G2194" s="27" t="n">
        <v>41381</v>
      </c>
      <c r="H2194" s="83" t="n">
        <v>46.9</v>
      </c>
      <c r="I2194" s="29" t="s">
        <v>23</v>
      </c>
      <c r="J2194" s="30" t="s">
        <v>69</v>
      </c>
      <c r="K2194" s="31" t="n">
        <v>10782</v>
      </c>
      <c r="L2194" s="32" t="n">
        <v>2013000948</v>
      </c>
      <c r="M2194" s="33" t="n">
        <v>43465</v>
      </c>
      <c r="N2194" s="84" t="n">
        <v>45.8838333333333</v>
      </c>
      <c r="O2194" s="85" t="n">
        <v>0.5</v>
      </c>
      <c r="P2194" s="86" t="n">
        <v>0.0416666666666667</v>
      </c>
      <c r="Q2194" s="87" t="n">
        <v>0</v>
      </c>
      <c r="R2194" s="88" t="n">
        <v>45.8838333333333</v>
      </c>
      <c r="S2194" s="89" t="n">
        <v>1.0161666666667</v>
      </c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MG2194" s="0"/>
      <c r="AMH2194" s="0"/>
      <c r="AMI2194" s="0"/>
      <c r="AMJ2194" s="0"/>
    </row>
    <row r="2195" s="4" customFormat="true" ht="37.5" hidden="false" customHeight="true" outlineLevel="0" collapsed="false">
      <c r="A2195" s="23" t="s">
        <v>401</v>
      </c>
      <c r="B2195" s="82" t="n">
        <v>6573</v>
      </c>
      <c r="C2195" s="25" t="n">
        <f aca="false">VLOOKUP(B2195,[1]Planilha8!$X$4:$Y$6629,2,0)</f>
        <v>2040021</v>
      </c>
      <c r="D2195" s="26" t="s">
        <v>547</v>
      </c>
      <c r="E2195" s="26" t="str">
        <f aca="false">VLOOKUP(B2195,[1]Planilha8!$X$4:$Z$6629,3,0)</f>
        <v>CENTRO CIRÚRGICO</v>
      </c>
      <c r="F2195" s="26" t="str">
        <f aca="false">VLOOKUP(B2195,[1]Planilha8!$X$4:$AD$6629,7,0)</f>
        <v>REGULAR</v>
      </c>
      <c r="G2195" s="27" t="n">
        <v>41381</v>
      </c>
      <c r="H2195" s="83" t="n">
        <v>46.9</v>
      </c>
      <c r="I2195" s="29" t="s">
        <v>23</v>
      </c>
      <c r="J2195" s="30" t="s">
        <v>69</v>
      </c>
      <c r="K2195" s="31" t="n">
        <v>10782</v>
      </c>
      <c r="L2195" s="32" t="n">
        <v>2013000948</v>
      </c>
      <c r="M2195" s="33" t="n">
        <v>43465</v>
      </c>
      <c r="N2195" s="84" t="n">
        <v>45.8838333333333</v>
      </c>
      <c r="O2195" s="85" t="n">
        <v>0.5</v>
      </c>
      <c r="P2195" s="86" t="n">
        <v>0.0416666666666667</v>
      </c>
      <c r="Q2195" s="87" t="n">
        <v>0</v>
      </c>
      <c r="R2195" s="88" t="n">
        <v>45.8838333333333</v>
      </c>
      <c r="S2195" s="89" t="n">
        <v>1.0161666666667</v>
      </c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MG2195" s="0"/>
      <c r="AMH2195" s="0"/>
      <c r="AMI2195" s="0"/>
      <c r="AMJ2195" s="0"/>
    </row>
    <row r="2196" s="4" customFormat="true" ht="37.5" hidden="false" customHeight="true" outlineLevel="0" collapsed="false">
      <c r="A2196" s="23" t="s">
        <v>401</v>
      </c>
      <c r="B2196" s="82" t="n">
        <v>6574</v>
      </c>
      <c r="C2196" s="25" t="n">
        <f aca="false">VLOOKUP(B2196,[1]Planilha8!$X$4:$Y$6629,2,0)</f>
        <v>2040022</v>
      </c>
      <c r="D2196" s="26" t="s">
        <v>547</v>
      </c>
      <c r="E2196" s="26" t="str">
        <f aca="false">VLOOKUP(B2196,[1]Planilha8!$X$4:$Z$6629,3,0)</f>
        <v>ALMOXARIFADO</v>
      </c>
      <c r="F2196" s="26" t="str">
        <f aca="false">VLOOKUP(B2196,[1]Planilha8!$X$4:$AD$6629,7,0)</f>
        <v>REGULAR</v>
      </c>
      <c r="G2196" s="27" t="n">
        <v>41381</v>
      </c>
      <c r="H2196" s="83" t="n">
        <v>46.9</v>
      </c>
      <c r="I2196" s="29" t="s">
        <v>23</v>
      </c>
      <c r="J2196" s="30" t="s">
        <v>69</v>
      </c>
      <c r="K2196" s="31" t="n">
        <v>10782</v>
      </c>
      <c r="L2196" s="32" t="n">
        <v>2013000948</v>
      </c>
      <c r="M2196" s="33" t="n">
        <v>43465</v>
      </c>
      <c r="N2196" s="84" t="n">
        <v>45.8838333333333</v>
      </c>
      <c r="O2196" s="85" t="n">
        <v>0.5</v>
      </c>
      <c r="P2196" s="86" t="n">
        <v>0.0416666666666667</v>
      </c>
      <c r="Q2196" s="87" t="n">
        <v>0</v>
      </c>
      <c r="R2196" s="88" t="n">
        <v>45.8838333333333</v>
      </c>
      <c r="S2196" s="89" t="n">
        <v>1.0161666666667</v>
      </c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MG2196" s="0"/>
      <c r="AMH2196" s="0"/>
      <c r="AMI2196" s="0"/>
      <c r="AMJ2196" s="0"/>
    </row>
    <row r="2197" s="4" customFormat="true" ht="37.5" hidden="false" customHeight="true" outlineLevel="0" collapsed="false">
      <c r="A2197" s="23" t="s">
        <v>401</v>
      </c>
      <c r="B2197" s="82" t="n">
        <v>6575</v>
      </c>
      <c r="C2197" s="25" t="n">
        <f aca="false">VLOOKUP(B2197,[1]Planilha8!$X$4:$Y$6629,2,0)</f>
        <v>2040023</v>
      </c>
      <c r="D2197" s="26" t="s">
        <v>547</v>
      </c>
      <c r="E2197" s="26" t="str">
        <f aca="false">VLOOKUP(B2197,[1]Planilha8!$X$4:$Z$6629,3,0)</f>
        <v>UNIDADE DE TERAPIA INTENSIVA</v>
      </c>
      <c r="F2197" s="26" t="str">
        <f aca="false">VLOOKUP(B2197,[1]Planilha8!$X$4:$AD$6629,7,0)</f>
        <v>REGULAR</v>
      </c>
      <c r="G2197" s="27" t="n">
        <v>41381</v>
      </c>
      <c r="H2197" s="83" t="n">
        <v>46.9</v>
      </c>
      <c r="I2197" s="29" t="s">
        <v>23</v>
      </c>
      <c r="J2197" s="30" t="s">
        <v>69</v>
      </c>
      <c r="K2197" s="31" t="n">
        <v>10782</v>
      </c>
      <c r="L2197" s="32" t="n">
        <v>2013000948</v>
      </c>
      <c r="M2197" s="33" t="n">
        <v>43465</v>
      </c>
      <c r="N2197" s="84" t="n">
        <v>45.8838333333333</v>
      </c>
      <c r="O2197" s="85" t="n">
        <v>0.5</v>
      </c>
      <c r="P2197" s="86" t="n">
        <v>0.0416666666666667</v>
      </c>
      <c r="Q2197" s="87" t="n">
        <v>0</v>
      </c>
      <c r="R2197" s="88" t="n">
        <v>45.8838333333333</v>
      </c>
      <c r="S2197" s="89" t="n">
        <v>1.0161666666667</v>
      </c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MG2197" s="0"/>
      <c r="AMH2197" s="0"/>
      <c r="AMI2197" s="0"/>
      <c r="AMJ2197" s="0"/>
    </row>
    <row r="2198" s="4" customFormat="true" ht="37.5" hidden="false" customHeight="true" outlineLevel="0" collapsed="false">
      <c r="A2198" s="23" t="s">
        <v>401</v>
      </c>
      <c r="B2198" s="82" t="n">
        <v>6576</v>
      </c>
      <c r="C2198" s="25" t="n">
        <f aca="false">VLOOKUP(B2198,[1]Planilha8!$X$4:$Y$6629,2,0)</f>
        <v>2040024</v>
      </c>
      <c r="D2198" s="26" t="s">
        <v>547</v>
      </c>
      <c r="E2198" s="26" t="str">
        <f aca="false">VLOOKUP(B2198,[1]Planilha8!$X$4:$Z$6629,3,0)</f>
        <v>UNIDADE DE TERAPIA INTENSIVA</v>
      </c>
      <c r="F2198" s="26" t="str">
        <f aca="false">VLOOKUP(B2198,[1]Planilha8!$X$4:$AD$6629,7,0)</f>
        <v>REGULAR</v>
      </c>
      <c r="G2198" s="27" t="n">
        <v>41381</v>
      </c>
      <c r="H2198" s="83" t="n">
        <v>46.9</v>
      </c>
      <c r="I2198" s="29" t="s">
        <v>23</v>
      </c>
      <c r="J2198" s="30" t="s">
        <v>69</v>
      </c>
      <c r="K2198" s="31" t="n">
        <v>10782</v>
      </c>
      <c r="L2198" s="32" t="n">
        <v>2013000948</v>
      </c>
      <c r="M2198" s="33" t="n">
        <v>43465</v>
      </c>
      <c r="N2198" s="84" t="n">
        <v>45.8838333333333</v>
      </c>
      <c r="O2198" s="85" t="n">
        <v>0.5</v>
      </c>
      <c r="P2198" s="86" t="n">
        <v>0.0416666666666667</v>
      </c>
      <c r="Q2198" s="87" t="n">
        <v>0</v>
      </c>
      <c r="R2198" s="88" t="n">
        <v>45.8838333333333</v>
      </c>
      <c r="S2198" s="89" t="n">
        <v>1.0161666666667</v>
      </c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MG2198" s="0"/>
      <c r="AMH2198" s="0"/>
      <c r="AMI2198" s="0"/>
      <c r="AMJ2198" s="0"/>
    </row>
    <row r="2199" s="4" customFormat="true" ht="37.5" hidden="false" customHeight="true" outlineLevel="0" collapsed="false">
      <c r="A2199" s="23" t="s">
        <v>401</v>
      </c>
      <c r="B2199" s="82" t="n">
        <v>6577</v>
      </c>
      <c r="C2199" s="25" t="n">
        <f aca="false">VLOOKUP(B2199,[1]Planilha8!$X$4:$Y$6629,2,0)</f>
        <v>2040025</v>
      </c>
      <c r="D2199" s="26" t="s">
        <v>547</v>
      </c>
      <c r="E2199" s="26" t="str">
        <f aca="false">VLOOKUP(B2199,[1]Planilha8!$X$4:$Z$6629,3,0)</f>
        <v>SAME</v>
      </c>
      <c r="F2199" s="26" t="str">
        <f aca="false">VLOOKUP(B2199,[1]Planilha8!$X$4:$AD$6629,7,0)</f>
        <v>REGULAR</v>
      </c>
      <c r="G2199" s="27" t="n">
        <v>41381</v>
      </c>
      <c r="H2199" s="83" t="n">
        <v>46.9</v>
      </c>
      <c r="I2199" s="29" t="s">
        <v>23</v>
      </c>
      <c r="J2199" s="30" t="s">
        <v>69</v>
      </c>
      <c r="K2199" s="31" t="n">
        <v>10782</v>
      </c>
      <c r="L2199" s="32" t="n">
        <v>2013000948</v>
      </c>
      <c r="M2199" s="33" t="n">
        <v>43465</v>
      </c>
      <c r="N2199" s="84" t="n">
        <v>45.8838333333333</v>
      </c>
      <c r="O2199" s="85" t="n">
        <v>0.5</v>
      </c>
      <c r="P2199" s="86" t="n">
        <v>0.0416666666666667</v>
      </c>
      <c r="Q2199" s="87" t="n">
        <v>0</v>
      </c>
      <c r="R2199" s="88" t="n">
        <v>45.8838333333333</v>
      </c>
      <c r="S2199" s="89" t="n">
        <v>1.0161666666667</v>
      </c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MG2199" s="0"/>
      <c r="AMH2199" s="0"/>
      <c r="AMI2199" s="0"/>
      <c r="AMJ2199" s="0"/>
    </row>
    <row r="2200" s="4" customFormat="true" ht="37.5" hidden="false" customHeight="true" outlineLevel="0" collapsed="false">
      <c r="A2200" s="23" t="s">
        <v>401</v>
      </c>
      <c r="B2200" s="82" t="n">
        <v>6578</v>
      </c>
      <c r="C2200" s="25" t="n">
        <f aca="false">VLOOKUP(B2200,[1]Planilha8!$X$4:$Y$6629,2,0)</f>
        <v>2040026</v>
      </c>
      <c r="D2200" s="26" t="s">
        <v>547</v>
      </c>
      <c r="E2200" s="26" t="str">
        <f aca="false">VLOOKUP(B2200,[1]Planilha8!$X$4:$Z$6629,3,0)</f>
        <v>ASTEC</v>
      </c>
      <c r="F2200" s="26" t="str">
        <f aca="false">VLOOKUP(B2200,[1]Planilha8!$X$4:$AD$6629,7,0)</f>
        <v>REGULAR</v>
      </c>
      <c r="G2200" s="27" t="n">
        <v>41381</v>
      </c>
      <c r="H2200" s="83" t="n">
        <v>46.9</v>
      </c>
      <c r="I2200" s="29" t="s">
        <v>23</v>
      </c>
      <c r="J2200" s="30" t="s">
        <v>69</v>
      </c>
      <c r="K2200" s="31" t="n">
        <v>10782</v>
      </c>
      <c r="L2200" s="32" t="n">
        <v>2013000948</v>
      </c>
      <c r="M2200" s="33" t="n">
        <v>43465</v>
      </c>
      <c r="N2200" s="84" t="n">
        <v>45.8838333333333</v>
      </c>
      <c r="O2200" s="85" t="n">
        <v>0.5</v>
      </c>
      <c r="P2200" s="86" t="n">
        <v>0.0416666666666667</v>
      </c>
      <c r="Q2200" s="87" t="n">
        <v>0</v>
      </c>
      <c r="R2200" s="88" t="n">
        <v>45.8838333333333</v>
      </c>
      <c r="S2200" s="89" t="n">
        <v>1.0161666666667</v>
      </c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MG2200" s="0"/>
      <c r="AMH2200" s="0"/>
      <c r="AMI2200" s="0"/>
      <c r="AMJ2200" s="0"/>
    </row>
    <row r="2201" s="4" customFormat="true" ht="37.5" hidden="false" customHeight="true" outlineLevel="0" collapsed="false">
      <c r="A2201" s="23" t="s">
        <v>401</v>
      </c>
      <c r="B2201" s="82" t="n">
        <v>6579</v>
      </c>
      <c r="C2201" s="25" t="n">
        <f aca="false">VLOOKUP(B2201,[1]Planilha8!$X$4:$Y$6629,2,0)</f>
        <v>2040027</v>
      </c>
      <c r="D2201" s="26" t="s">
        <v>547</v>
      </c>
      <c r="E2201" s="26" t="str">
        <f aca="false">VLOOKUP(B2201,[1]Planilha8!$X$4:$Z$6629,3,0)</f>
        <v>ALMOXARIFADO</v>
      </c>
      <c r="F2201" s="26" t="str">
        <f aca="false">VLOOKUP(B2201,[1]Planilha8!$X$4:$AD$6629,7,0)</f>
        <v>REGULAR</v>
      </c>
      <c r="G2201" s="27" t="n">
        <v>41381</v>
      </c>
      <c r="H2201" s="83" t="n">
        <v>46.9</v>
      </c>
      <c r="I2201" s="29" t="s">
        <v>23</v>
      </c>
      <c r="J2201" s="30" t="s">
        <v>69</v>
      </c>
      <c r="K2201" s="31" t="n">
        <v>10782</v>
      </c>
      <c r="L2201" s="32" t="n">
        <v>2013000948</v>
      </c>
      <c r="M2201" s="33" t="n">
        <v>43465</v>
      </c>
      <c r="N2201" s="84" t="n">
        <v>45.8838333333333</v>
      </c>
      <c r="O2201" s="85" t="n">
        <v>0.5</v>
      </c>
      <c r="P2201" s="86" t="n">
        <v>0.0416666666666667</v>
      </c>
      <c r="Q2201" s="87" t="n">
        <v>0</v>
      </c>
      <c r="R2201" s="88" t="n">
        <v>45.8838333333333</v>
      </c>
      <c r="S2201" s="89" t="n">
        <v>1.0161666666667</v>
      </c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MG2201" s="0"/>
      <c r="AMH2201" s="0"/>
      <c r="AMI2201" s="0"/>
      <c r="AMJ2201" s="0"/>
    </row>
    <row r="2202" s="4" customFormat="true" ht="37.5" hidden="false" customHeight="true" outlineLevel="0" collapsed="false">
      <c r="A2202" s="23" t="s">
        <v>401</v>
      </c>
      <c r="B2202" s="82" t="n">
        <v>6580</v>
      </c>
      <c r="C2202" s="25" t="n">
        <f aca="false">VLOOKUP(B2202,[1]Planilha8!$X$4:$Y$6629,2,0)</f>
        <v>2040028</v>
      </c>
      <c r="D2202" s="26" t="s">
        <v>547</v>
      </c>
      <c r="E2202" s="26" t="str">
        <f aca="false">VLOOKUP(B2202,[1]Planilha8!$X$4:$Z$6629,3,0)</f>
        <v>SEGURANÇA E TRANSPORTE</v>
      </c>
      <c r="F2202" s="26" t="str">
        <f aca="false">VLOOKUP(B2202,[1]Planilha8!$X$4:$AD$6629,7,0)</f>
        <v>REGULAR</v>
      </c>
      <c r="G2202" s="27" t="n">
        <v>41381</v>
      </c>
      <c r="H2202" s="83" t="n">
        <v>46.9</v>
      </c>
      <c r="I2202" s="29" t="s">
        <v>23</v>
      </c>
      <c r="J2202" s="30" t="s">
        <v>69</v>
      </c>
      <c r="K2202" s="31" t="n">
        <v>10782</v>
      </c>
      <c r="L2202" s="32" t="n">
        <v>2013000948</v>
      </c>
      <c r="M2202" s="33" t="n">
        <v>43465</v>
      </c>
      <c r="N2202" s="84" t="n">
        <v>45.8838333333333</v>
      </c>
      <c r="O2202" s="85" t="n">
        <v>0.5</v>
      </c>
      <c r="P2202" s="86" t="n">
        <v>0.0416666666666667</v>
      </c>
      <c r="Q2202" s="87" t="n">
        <v>0</v>
      </c>
      <c r="R2202" s="88" t="n">
        <v>45.8838333333333</v>
      </c>
      <c r="S2202" s="89" t="n">
        <v>1.0161666666667</v>
      </c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MG2202" s="0"/>
      <c r="AMH2202" s="0"/>
      <c r="AMI2202" s="0"/>
      <c r="AMJ2202" s="0"/>
    </row>
    <row r="2203" s="4" customFormat="true" ht="37.5" hidden="false" customHeight="true" outlineLevel="0" collapsed="false">
      <c r="A2203" s="23" t="s">
        <v>401</v>
      </c>
      <c r="B2203" s="82" t="n">
        <v>6581</v>
      </c>
      <c r="C2203" s="25" t="n">
        <f aca="false">VLOOKUP(B2203,[1]Planilha8!$X$4:$Y$6629,2,0)</f>
        <v>2040029</v>
      </c>
      <c r="D2203" s="26" t="s">
        <v>547</v>
      </c>
      <c r="E2203" s="26" t="str">
        <f aca="false">VLOOKUP(B2203,[1]Planilha8!$X$4:$Z$6629,3,0)</f>
        <v>CLÍNICA CIRÚRGICA</v>
      </c>
      <c r="F2203" s="26" t="str">
        <f aca="false">VLOOKUP(B2203,[1]Planilha8!$X$4:$AD$6629,7,0)</f>
        <v>REGULAR</v>
      </c>
      <c r="G2203" s="27" t="n">
        <v>41381</v>
      </c>
      <c r="H2203" s="83" t="n">
        <v>46.9</v>
      </c>
      <c r="I2203" s="29" t="s">
        <v>23</v>
      </c>
      <c r="J2203" s="30" t="s">
        <v>69</v>
      </c>
      <c r="K2203" s="31" t="n">
        <v>10782</v>
      </c>
      <c r="L2203" s="32" t="n">
        <v>2013000948</v>
      </c>
      <c r="M2203" s="33" t="n">
        <v>43465</v>
      </c>
      <c r="N2203" s="84" t="n">
        <v>45.8838333333333</v>
      </c>
      <c r="O2203" s="85" t="n">
        <v>0.5</v>
      </c>
      <c r="P2203" s="86" t="n">
        <v>0.0416666666666667</v>
      </c>
      <c r="Q2203" s="87" t="n">
        <v>0</v>
      </c>
      <c r="R2203" s="88" t="n">
        <v>45.8838333333333</v>
      </c>
      <c r="S2203" s="89" t="n">
        <v>1.0161666666667</v>
      </c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MG2203" s="0"/>
      <c r="AMH2203" s="0"/>
      <c r="AMI2203" s="0"/>
      <c r="AMJ2203" s="0"/>
    </row>
    <row r="2204" s="4" customFormat="true" ht="37.5" hidden="false" customHeight="true" outlineLevel="0" collapsed="false">
      <c r="A2204" s="23" t="s">
        <v>401</v>
      </c>
      <c r="B2204" s="82" t="n">
        <v>6582</v>
      </c>
      <c r="C2204" s="25" t="n">
        <f aca="false">VLOOKUP(B2204,[1]Planilha8!$X$4:$Y$6629,2,0)</f>
        <v>2040030</v>
      </c>
      <c r="D2204" s="26" t="s">
        <v>547</v>
      </c>
      <c r="E2204" s="26" t="str">
        <f aca="false">VLOOKUP(B2204,[1]Planilha8!$X$4:$Z$6629,3,0)</f>
        <v>SESMT</v>
      </c>
      <c r="F2204" s="26" t="str">
        <f aca="false">VLOOKUP(B2204,[1]Planilha8!$X$4:$AD$6629,7,0)</f>
        <v>REGULAR</v>
      </c>
      <c r="G2204" s="27" t="n">
        <v>41381</v>
      </c>
      <c r="H2204" s="83" t="n">
        <v>46.9</v>
      </c>
      <c r="I2204" s="29" t="s">
        <v>23</v>
      </c>
      <c r="J2204" s="30" t="s">
        <v>69</v>
      </c>
      <c r="K2204" s="31" t="n">
        <v>10782</v>
      </c>
      <c r="L2204" s="32" t="n">
        <v>2013000948</v>
      </c>
      <c r="M2204" s="33" t="n">
        <v>43465</v>
      </c>
      <c r="N2204" s="84" t="n">
        <v>45.8838333333333</v>
      </c>
      <c r="O2204" s="85" t="n">
        <v>0.5</v>
      </c>
      <c r="P2204" s="86" t="n">
        <v>0.0416666666666667</v>
      </c>
      <c r="Q2204" s="87" t="n">
        <v>0</v>
      </c>
      <c r="R2204" s="88" t="n">
        <v>45.8838333333333</v>
      </c>
      <c r="S2204" s="89" t="n">
        <v>1.0161666666667</v>
      </c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MG2204" s="0"/>
      <c r="AMH2204" s="0"/>
      <c r="AMI2204" s="0"/>
      <c r="AMJ2204" s="0"/>
    </row>
    <row r="2205" s="4" customFormat="true" ht="37.5" hidden="false" customHeight="true" outlineLevel="0" collapsed="false">
      <c r="A2205" s="23" t="s">
        <v>401</v>
      </c>
      <c r="B2205" s="82" t="n">
        <v>6583</v>
      </c>
      <c r="C2205" s="25" t="n">
        <f aca="false">VLOOKUP(B2205,[1]Planilha8!$X$4:$Y$6629,2,0)</f>
        <v>2040031</v>
      </c>
      <c r="D2205" s="26" t="s">
        <v>547</v>
      </c>
      <c r="E2205" s="26" t="str">
        <f aca="false">VLOOKUP(B2205,[1]Planilha8!$X$4:$Z$6629,3,0)</f>
        <v>UNIDADE DE TERAPIA INTENSIVA</v>
      </c>
      <c r="F2205" s="26" t="str">
        <f aca="false">VLOOKUP(B2205,[1]Planilha8!$X$4:$AD$6629,7,0)</f>
        <v>REGULAR</v>
      </c>
      <c r="G2205" s="27" t="n">
        <v>41381</v>
      </c>
      <c r="H2205" s="83" t="n">
        <v>46.9</v>
      </c>
      <c r="I2205" s="29" t="s">
        <v>23</v>
      </c>
      <c r="J2205" s="30" t="s">
        <v>69</v>
      </c>
      <c r="K2205" s="31" t="n">
        <v>10782</v>
      </c>
      <c r="L2205" s="32" t="n">
        <v>2013000948</v>
      </c>
      <c r="M2205" s="33" t="n">
        <v>43465</v>
      </c>
      <c r="N2205" s="84" t="n">
        <v>45.8838333333333</v>
      </c>
      <c r="O2205" s="85" t="n">
        <v>0.5</v>
      </c>
      <c r="P2205" s="86" t="n">
        <v>0.0416666666666667</v>
      </c>
      <c r="Q2205" s="87" t="n">
        <v>0</v>
      </c>
      <c r="R2205" s="88" t="n">
        <v>45.8838333333333</v>
      </c>
      <c r="S2205" s="89" t="n">
        <v>1.0161666666667</v>
      </c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MG2205" s="0"/>
      <c r="AMH2205" s="0"/>
      <c r="AMI2205" s="0"/>
      <c r="AMJ2205" s="0"/>
    </row>
    <row r="2206" s="4" customFormat="true" ht="37.5" hidden="false" customHeight="true" outlineLevel="0" collapsed="false">
      <c r="A2206" s="23" t="s">
        <v>401</v>
      </c>
      <c r="B2206" s="82" t="n">
        <v>6584</v>
      </c>
      <c r="C2206" s="25" t="n">
        <f aca="false">VLOOKUP(B2206,[1]Planilha8!$X$4:$Y$6629,2,0)</f>
        <v>2040032</v>
      </c>
      <c r="D2206" s="26" t="s">
        <v>547</v>
      </c>
      <c r="E2206" s="26" t="str">
        <f aca="false">VLOOKUP(B2206,[1]Planilha8!$X$4:$Z$6629,3,0)</f>
        <v>FARMÁCIA – DOSE</v>
      </c>
      <c r="F2206" s="26" t="str">
        <f aca="false">VLOOKUP(B2206,[1]Planilha8!$X$4:$AD$6629,7,0)</f>
        <v>REGULAR</v>
      </c>
      <c r="G2206" s="27" t="n">
        <v>41381</v>
      </c>
      <c r="H2206" s="83" t="n">
        <v>46.9</v>
      </c>
      <c r="I2206" s="29" t="s">
        <v>23</v>
      </c>
      <c r="J2206" s="30" t="s">
        <v>69</v>
      </c>
      <c r="K2206" s="31" t="n">
        <v>10782</v>
      </c>
      <c r="L2206" s="32" t="n">
        <v>2013000948</v>
      </c>
      <c r="M2206" s="33" t="n">
        <v>43465</v>
      </c>
      <c r="N2206" s="84" t="n">
        <v>45.8838333333333</v>
      </c>
      <c r="O2206" s="85" t="n">
        <v>0.5</v>
      </c>
      <c r="P2206" s="86" t="n">
        <v>0.0416666666666667</v>
      </c>
      <c r="Q2206" s="87" t="n">
        <v>0</v>
      </c>
      <c r="R2206" s="88" t="n">
        <v>45.8838333333333</v>
      </c>
      <c r="S2206" s="89" t="n">
        <v>1.0161666666667</v>
      </c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MG2206" s="0"/>
      <c r="AMH2206" s="0"/>
      <c r="AMI2206" s="0"/>
      <c r="AMJ2206" s="0"/>
    </row>
    <row r="2207" s="4" customFormat="true" ht="37.5" hidden="false" customHeight="true" outlineLevel="0" collapsed="false">
      <c r="A2207" s="23" t="s">
        <v>401</v>
      </c>
      <c r="B2207" s="82" t="n">
        <v>6585</v>
      </c>
      <c r="C2207" s="25" t="n">
        <f aca="false">VLOOKUP(B2207,[1]Planilha8!$X$4:$Y$6629,2,0)</f>
        <v>2040033</v>
      </c>
      <c r="D2207" s="26" t="s">
        <v>547</v>
      </c>
      <c r="E2207" s="26" t="str">
        <f aca="false">VLOOKUP(B2207,[1]Planilha8!$X$4:$Z$6629,3,0)</f>
        <v>CENTRAL DE MATERIAL E ESTERILIZAÇÃO</v>
      </c>
      <c r="F2207" s="26" t="str">
        <f aca="false">VLOOKUP(B2207,[1]Planilha8!$X$4:$AD$6629,7,0)</f>
        <v>REGULAR</v>
      </c>
      <c r="G2207" s="27" t="n">
        <v>41381</v>
      </c>
      <c r="H2207" s="83" t="n">
        <v>46.9</v>
      </c>
      <c r="I2207" s="29" t="s">
        <v>23</v>
      </c>
      <c r="J2207" s="30" t="s">
        <v>69</v>
      </c>
      <c r="K2207" s="31" t="n">
        <v>10782</v>
      </c>
      <c r="L2207" s="32" t="n">
        <v>2013000948</v>
      </c>
      <c r="M2207" s="33" t="n">
        <v>43465</v>
      </c>
      <c r="N2207" s="84" t="n">
        <v>45.8838333333333</v>
      </c>
      <c r="O2207" s="85" t="n">
        <v>0.5</v>
      </c>
      <c r="P2207" s="86" t="n">
        <v>0.0416666666666667</v>
      </c>
      <c r="Q2207" s="87" t="n">
        <v>0</v>
      </c>
      <c r="R2207" s="88" t="n">
        <v>45.8838333333333</v>
      </c>
      <c r="S2207" s="89" t="n">
        <v>1.0161666666667</v>
      </c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MG2207" s="0"/>
      <c r="AMH2207" s="0"/>
      <c r="AMI2207" s="0"/>
      <c r="AMJ2207" s="0"/>
    </row>
    <row r="2208" s="4" customFormat="true" ht="37.5" hidden="false" customHeight="true" outlineLevel="0" collapsed="false">
      <c r="A2208" s="23" t="s">
        <v>401</v>
      </c>
      <c r="B2208" s="82" t="n">
        <v>6586</v>
      </c>
      <c r="C2208" s="25" t="n">
        <f aca="false">VLOOKUP(B2208,[1]Planilha8!$X$4:$Y$6629,2,0)</f>
        <v>2040034</v>
      </c>
      <c r="D2208" s="26" t="s">
        <v>547</v>
      </c>
      <c r="E2208" s="26" t="str">
        <f aca="false">VLOOKUP(B2208,[1]Planilha8!$X$4:$Z$6629,3,0)</f>
        <v>FATURAMENTO</v>
      </c>
      <c r="F2208" s="26" t="str">
        <f aca="false">VLOOKUP(B2208,[1]Planilha8!$X$4:$AD$6629,7,0)</f>
        <v>REGULAR</v>
      </c>
      <c r="G2208" s="27" t="n">
        <v>41381</v>
      </c>
      <c r="H2208" s="83" t="n">
        <v>46.9</v>
      </c>
      <c r="I2208" s="29" t="s">
        <v>23</v>
      </c>
      <c r="J2208" s="30" t="s">
        <v>69</v>
      </c>
      <c r="K2208" s="31" t="n">
        <v>10782</v>
      </c>
      <c r="L2208" s="32" t="n">
        <v>2013000948</v>
      </c>
      <c r="M2208" s="33" t="n">
        <v>43465</v>
      </c>
      <c r="N2208" s="84" t="n">
        <v>45.8838333333333</v>
      </c>
      <c r="O2208" s="85" t="n">
        <v>0.5</v>
      </c>
      <c r="P2208" s="86" t="n">
        <v>0.0416666666666667</v>
      </c>
      <c r="Q2208" s="87" t="n">
        <v>0</v>
      </c>
      <c r="R2208" s="88" t="n">
        <v>45.8838333333333</v>
      </c>
      <c r="S2208" s="89" t="n">
        <v>1.0161666666667</v>
      </c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MG2208" s="0"/>
      <c r="AMH2208" s="0"/>
      <c r="AMI2208" s="0"/>
      <c r="AMJ2208" s="0"/>
    </row>
    <row r="2209" s="4" customFormat="true" ht="37.5" hidden="false" customHeight="true" outlineLevel="0" collapsed="false">
      <c r="A2209" s="23" t="s">
        <v>401</v>
      </c>
      <c r="B2209" s="82" t="n">
        <v>6587</v>
      </c>
      <c r="C2209" s="25" t="n">
        <f aca="false">VLOOKUP(B2209,[1]Planilha8!$X$4:$Y$6629,2,0)</f>
        <v>2040035</v>
      </c>
      <c r="D2209" s="26" t="s">
        <v>547</v>
      </c>
      <c r="E2209" s="26" t="str">
        <f aca="false">VLOOKUP(B2209,[1]Planilha8!$X$4:$Z$6629,3,0)</f>
        <v>CENTRAL DE MATERIAL E ESTERILIZAÇÃO</v>
      </c>
      <c r="F2209" s="26" t="str">
        <f aca="false">VLOOKUP(B2209,[1]Planilha8!$X$4:$AD$6629,7,0)</f>
        <v>REGULAR</v>
      </c>
      <c r="G2209" s="27" t="n">
        <v>41381</v>
      </c>
      <c r="H2209" s="83" t="n">
        <v>46.9</v>
      </c>
      <c r="I2209" s="29" t="s">
        <v>23</v>
      </c>
      <c r="J2209" s="30" t="s">
        <v>69</v>
      </c>
      <c r="K2209" s="31" t="n">
        <v>10782</v>
      </c>
      <c r="L2209" s="32" t="n">
        <v>2013000948</v>
      </c>
      <c r="M2209" s="33" t="n">
        <v>43465</v>
      </c>
      <c r="N2209" s="84" t="n">
        <v>45.8838333333333</v>
      </c>
      <c r="O2209" s="85" t="n">
        <v>0.5</v>
      </c>
      <c r="P2209" s="86" t="n">
        <v>0.0416666666666667</v>
      </c>
      <c r="Q2209" s="87" t="n">
        <v>0</v>
      </c>
      <c r="R2209" s="88" t="n">
        <v>45.8838333333333</v>
      </c>
      <c r="S2209" s="89" t="n">
        <v>1.0161666666667</v>
      </c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MG2209" s="0"/>
      <c r="AMH2209" s="0"/>
      <c r="AMI2209" s="0"/>
      <c r="AMJ2209" s="0"/>
    </row>
    <row r="2210" s="4" customFormat="true" ht="37.5" hidden="false" customHeight="true" outlineLevel="0" collapsed="false">
      <c r="A2210" s="23" t="s">
        <v>401</v>
      </c>
      <c r="B2210" s="82" t="n">
        <v>6588</v>
      </c>
      <c r="C2210" s="25" t="n">
        <f aca="false">VLOOKUP(B2210,[1]Planilha8!$X$4:$Y$6629,2,0)</f>
        <v>2040036</v>
      </c>
      <c r="D2210" s="26" t="s">
        <v>547</v>
      </c>
      <c r="E2210" s="26" t="str">
        <f aca="false">VLOOKUP(B2210,[1]Planilha8!$X$4:$Z$6629,3,0)</f>
        <v>CHI – CENTRAL HUMANIZADA DE INTERNAÇÃO</v>
      </c>
      <c r="F2210" s="26" t="str">
        <f aca="false">VLOOKUP(B2210,[1]Planilha8!$X$4:$AD$6629,7,0)</f>
        <v>REGULAR</v>
      </c>
      <c r="G2210" s="27" t="n">
        <v>41381</v>
      </c>
      <c r="H2210" s="83" t="n">
        <v>46.9</v>
      </c>
      <c r="I2210" s="29" t="s">
        <v>23</v>
      </c>
      <c r="J2210" s="30" t="s">
        <v>69</v>
      </c>
      <c r="K2210" s="31" t="n">
        <v>10782</v>
      </c>
      <c r="L2210" s="32" t="n">
        <v>2013000948</v>
      </c>
      <c r="M2210" s="33" t="n">
        <v>43465</v>
      </c>
      <c r="N2210" s="84" t="n">
        <v>45.8838333333333</v>
      </c>
      <c r="O2210" s="85" t="n">
        <v>0.5</v>
      </c>
      <c r="P2210" s="86" t="n">
        <v>0.0416666666666667</v>
      </c>
      <c r="Q2210" s="87" t="n">
        <v>0</v>
      </c>
      <c r="R2210" s="88" t="n">
        <v>45.8838333333333</v>
      </c>
      <c r="S2210" s="89" t="n">
        <v>1.0161666666667</v>
      </c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MG2210" s="0"/>
      <c r="AMH2210" s="0"/>
      <c r="AMI2210" s="0"/>
      <c r="AMJ2210" s="0"/>
    </row>
    <row r="2211" s="4" customFormat="true" ht="37.5" hidden="false" customHeight="true" outlineLevel="0" collapsed="false">
      <c r="A2211" s="23" t="s">
        <v>401</v>
      </c>
      <c r="B2211" s="82" t="n">
        <v>6589</v>
      </c>
      <c r="C2211" s="25" t="n">
        <f aca="false">VLOOKUP(B2211,[1]Planilha8!$X$4:$Y$6629,2,0)</f>
        <v>2040037</v>
      </c>
      <c r="D2211" s="26" t="s">
        <v>547</v>
      </c>
      <c r="E2211" s="26" t="str">
        <f aca="false">VLOOKUP(B2211,[1]Planilha8!$X$4:$Z$6629,3,0)</f>
        <v>SEGURANÇA E TRANSPORTE (SALA MOTORISTAS)</v>
      </c>
      <c r="F2211" s="26" t="str">
        <f aca="false">VLOOKUP(B2211,[1]Planilha8!$X$4:$AD$6629,7,0)</f>
        <v>REGULAR</v>
      </c>
      <c r="G2211" s="27" t="n">
        <v>41381</v>
      </c>
      <c r="H2211" s="83" t="n">
        <v>46.9</v>
      </c>
      <c r="I2211" s="29" t="s">
        <v>23</v>
      </c>
      <c r="J2211" s="30" t="s">
        <v>69</v>
      </c>
      <c r="K2211" s="31" t="n">
        <v>10782</v>
      </c>
      <c r="L2211" s="32" t="n">
        <v>2013000948</v>
      </c>
      <c r="M2211" s="33" t="n">
        <v>43465</v>
      </c>
      <c r="N2211" s="84" t="n">
        <v>45.8838333333333</v>
      </c>
      <c r="O2211" s="85" t="n">
        <v>0.5</v>
      </c>
      <c r="P2211" s="86" t="n">
        <v>0.0416666666666667</v>
      </c>
      <c r="Q2211" s="87" t="n">
        <v>0</v>
      </c>
      <c r="R2211" s="88" t="n">
        <v>45.8838333333333</v>
      </c>
      <c r="S2211" s="89" t="n">
        <v>1.0161666666667</v>
      </c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MG2211" s="0"/>
      <c r="AMH2211" s="0"/>
      <c r="AMI2211" s="0"/>
      <c r="AMJ2211" s="0"/>
    </row>
    <row r="2212" s="4" customFormat="true" ht="37.5" hidden="false" customHeight="true" outlineLevel="0" collapsed="false">
      <c r="A2212" s="23" t="s">
        <v>401</v>
      </c>
      <c r="B2212" s="82" t="n">
        <v>6590</v>
      </c>
      <c r="C2212" s="25" t="n">
        <f aca="false">VLOOKUP(B2212,[1]Planilha8!$X$4:$Y$6629,2,0)</f>
        <v>2040038</v>
      </c>
      <c r="D2212" s="26" t="s">
        <v>547</v>
      </c>
      <c r="E2212" s="26" t="str">
        <f aca="false">VLOOKUP(B2212,[1]Planilha8!$X$4:$Z$6629,3,0)</f>
        <v>ALMOXARIFADO - DISPENSANDO PARA OS RESPECTIVOS LUGARES</v>
      </c>
      <c r="F2212" s="26" t="str">
        <f aca="false">VLOOKUP(B2212,[1]Planilha8!$X$4:$AD$6629,7,0)</f>
        <v>REGULAR</v>
      </c>
      <c r="G2212" s="27" t="n">
        <v>41381</v>
      </c>
      <c r="H2212" s="83" t="n">
        <v>46.9</v>
      </c>
      <c r="I2212" s="29" t="s">
        <v>23</v>
      </c>
      <c r="J2212" s="30" t="s">
        <v>69</v>
      </c>
      <c r="K2212" s="31" t="n">
        <v>10782</v>
      </c>
      <c r="L2212" s="32" t="n">
        <v>2013000948</v>
      </c>
      <c r="M2212" s="33" t="n">
        <v>43465</v>
      </c>
      <c r="N2212" s="84" t="n">
        <v>45.8838333333333</v>
      </c>
      <c r="O2212" s="85" t="n">
        <v>0.5</v>
      </c>
      <c r="P2212" s="86" t="n">
        <v>0.0416666666666667</v>
      </c>
      <c r="Q2212" s="87" t="n">
        <v>0</v>
      </c>
      <c r="R2212" s="88" t="n">
        <v>45.8838333333333</v>
      </c>
      <c r="S2212" s="89" t="n">
        <v>1.0161666666667</v>
      </c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MG2212" s="0"/>
      <c r="AMH2212" s="0"/>
      <c r="AMI2212" s="0"/>
      <c r="AMJ2212" s="0"/>
    </row>
    <row r="2213" s="4" customFormat="true" ht="37.5" hidden="false" customHeight="true" outlineLevel="0" collapsed="false">
      <c r="A2213" s="23" t="s">
        <v>401</v>
      </c>
      <c r="B2213" s="82" t="n">
        <v>6591</v>
      </c>
      <c r="C2213" s="25" t="n">
        <f aca="false">VLOOKUP(B2213,[1]Planilha8!$X$4:$Y$6629,2,0)</f>
        <v>2040039</v>
      </c>
      <c r="D2213" s="26" t="s">
        <v>547</v>
      </c>
      <c r="E2213" s="26" t="str">
        <f aca="false">VLOOKUP(B2213,[1]Planilha8!$X$4:$Z$6629,3,0)</f>
        <v>ALMOXARIFADO - DISPENSANDO PARA OS RESPECTIVOS LUGARES</v>
      </c>
      <c r="F2213" s="26" t="str">
        <f aca="false">VLOOKUP(B2213,[1]Planilha8!$X$4:$AD$6629,7,0)</f>
        <v>REGULAR</v>
      </c>
      <c r="G2213" s="27" t="n">
        <v>41381</v>
      </c>
      <c r="H2213" s="83" t="n">
        <v>46.9</v>
      </c>
      <c r="I2213" s="29" t="s">
        <v>23</v>
      </c>
      <c r="J2213" s="30" t="s">
        <v>69</v>
      </c>
      <c r="K2213" s="31" t="n">
        <v>10782</v>
      </c>
      <c r="L2213" s="32" t="n">
        <v>2013000948</v>
      </c>
      <c r="M2213" s="33" t="n">
        <v>43465</v>
      </c>
      <c r="N2213" s="84" t="n">
        <v>45.8838333333333</v>
      </c>
      <c r="O2213" s="85" t="n">
        <v>0.5</v>
      </c>
      <c r="P2213" s="86" t="n">
        <v>0.0416666666666667</v>
      </c>
      <c r="Q2213" s="87" t="n">
        <v>0</v>
      </c>
      <c r="R2213" s="88" t="n">
        <v>45.8838333333333</v>
      </c>
      <c r="S2213" s="89" t="n">
        <v>1.0161666666667</v>
      </c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MG2213" s="0"/>
      <c r="AMH2213" s="0"/>
      <c r="AMI2213" s="0"/>
      <c r="AMJ2213" s="0"/>
    </row>
    <row r="2214" s="4" customFormat="true" ht="37.5" hidden="false" customHeight="true" outlineLevel="0" collapsed="false">
      <c r="A2214" s="23" t="s">
        <v>401</v>
      </c>
      <c r="B2214" s="82" t="n">
        <v>6592</v>
      </c>
      <c r="C2214" s="25" t="n">
        <f aca="false">VLOOKUP(B2214,[1]Planilha8!$X$4:$Y$6629,2,0)</f>
        <v>2040040</v>
      </c>
      <c r="D2214" s="26" t="s">
        <v>547</v>
      </c>
      <c r="E2214" s="26" t="str">
        <f aca="false">VLOOKUP(B2214,[1]Planilha8!$X$4:$Z$6629,3,0)</f>
        <v>ALMOXARIFADO - DISPENSANDO PARA OS RESPECTIVOS LUGARES</v>
      </c>
      <c r="F2214" s="26" t="str">
        <f aca="false">VLOOKUP(B2214,[1]Planilha8!$X$4:$AD$6629,7,0)</f>
        <v>REGULAR</v>
      </c>
      <c r="G2214" s="27" t="n">
        <v>41381</v>
      </c>
      <c r="H2214" s="83" t="n">
        <v>46.9</v>
      </c>
      <c r="I2214" s="29" t="s">
        <v>23</v>
      </c>
      <c r="J2214" s="30" t="s">
        <v>69</v>
      </c>
      <c r="K2214" s="31" t="n">
        <v>10782</v>
      </c>
      <c r="L2214" s="32" t="n">
        <v>2013000948</v>
      </c>
      <c r="M2214" s="33" t="n">
        <v>43465</v>
      </c>
      <c r="N2214" s="84" t="n">
        <v>45.8838333333333</v>
      </c>
      <c r="O2214" s="85" t="n">
        <v>0.5</v>
      </c>
      <c r="P2214" s="86" t="n">
        <v>0.0416666666666667</v>
      </c>
      <c r="Q2214" s="87" t="n">
        <v>0</v>
      </c>
      <c r="R2214" s="88" t="n">
        <v>45.8838333333333</v>
      </c>
      <c r="S2214" s="89" t="n">
        <v>1.0161666666667</v>
      </c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MG2214" s="0"/>
      <c r="AMH2214" s="0"/>
      <c r="AMI2214" s="0"/>
      <c r="AMJ2214" s="0"/>
    </row>
    <row r="2215" s="4" customFormat="true" ht="37.5" hidden="false" customHeight="true" outlineLevel="0" collapsed="false">
      <c r="A2215" s="23" t="s">
        <v>401</v>
      </c>
      <c r="B2215" s="82" t="n">
        <v>6593</v>
      </c>
      <c r="C2215" s="25" t="n">
        <f aca="false">VLOOKUP(B2215,[1]Planilha8!$X$4:$Y$6629,2,0)</f>
        <v>2040041</v>
      </c>
      <c r="D2215" s="26" t="s">
        <v>547</v>
      </c>
      <c r="E2215" s="26" t="str">
        <f aca="false">VLOOKUP(B2215,[1]Planilha8!$X$4:$Z$6629,3,0)</f>
        <v>ALMOXARIFADO - DISPENSANDO PARA OS RESPECTIVOS LUGARES</v>
      </c>
      <c r="F2215" s="26" t="str">
        <f aca="false">VLOOKUP(B2215,[1]Planilha8!$X$4:$AD$6629,7,0)</f>
        <v>REGULAR</v>
      </c>
      <c r="G2215" s="27" t="n">
        <v>41381</v>
      </c>
      <c r="H2215" s="83" t="n">
        <v>46.9</v>
      </c>
      <c r="I2215" s="29" t="s">
        <v>23</v>
      </c>
      <c r="J2215" s="30" t="s">
        <v>69</v>
      </c>
      <c r="K2215" s="31" t="n">
        <v>10782</v>
      </c>
      <c r="L2215" s="32" t="n">
        <v>2013000948</v>
      </c>
      <c r="M2215" s="33" t="n">
        <v>43465</v>
      </c>
      <c r="N2215" s="84" t="n">
        <v>45.8838333333333</v>
      </c>
      <c r="O2215" s="85" t="n">
        <v>0.5</v>
      </c>
      <c r="P2215" s="86" t="n">
        <v>0.0416666666666667</v>
      </c>
      <c r="Q2215" s="87" t="n">
        <v>0</v>
      </c>
      <c r="R2215" s="88" t="n">
        <v>45.8838333333333</v>
      </c>
      <c r="S2215" s="89" t="n">
        <v>1.0161666666667</v>
      </c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MG2215" s="0"/>
      <c r="AMH2215" s="0"/>
      <c r="AMI2215" s="0"/>
      <c r="AMJ2215" s="0"/>
    </row>
    <row r="2216" s="4" customFormat="true" ht="37.5" hidden="false" customHeight="true" outlineLevel="0" collapsed="false">
      <c r="A2216" s="23" t="s">
        <v>401</v>
      </c>
      <c r="B2216" s="82" t="n">
        <v>6594</v>
      </c>
      <c r="C2216" s="25" t="n">
        <f aca="false">VLOOKUP(B2216,[1]Planilha8!$X$4:$Y$6629,2,0)</f>
        <v>2040042</v>
      </c>
      <c r="D2216" s="26" t="s">
        <v>547</v>
      </c>
      <c r="E2216" s="26" t="str">
        <f aca="false">VLOOKUP(B2216,[1]Planilha8!$X$4:$Z$6629,3,0)</f>
        <v>ALMOXARIFADO - DISPENSANDO PARA OS RESPECTIVOS LUGARES</v>
      </c>
      <c r="F2216" s="26" t="str">
        <f aca="false">VLOOKUP(B2216,[1]Planilha8!$X$4:$AD$6629,7,0)</f>
        <v>REGULAR</v>
      </c>
      <c r="G2216" s="27" t="n">
        <v>41381</v>
      </c>
      <c r="H2216" s="83" t="n">
        <v>46.9</v>
      </c>
      <c r="I2216" s="29" t="s">
        <v>23</v>
      </c>
      <c r="J2216" s="30" t="s">
        <v>69</v>
      </c>
      <c r="K2216" s="31" t="n">
        <v>10782</v>
      </c>
      <c r="L2216" s="32" t="n">
        <v>2013000948</v>
      </c>
      <c r="M2216" s="33" t="n">
        <v>43465</v>
      </c>
      <c r="N2216" s="84" t="n">
        <v>45.8838333333333</v>
      </c>
      <c r="O2216" s="85" t="n">
        <v>0.5</v>
      </c>
      <c r="P2216" s="86" t="n">
        <v>0.0416666666666667</v>
      </c>
      <c r="Q2216" s="87" t="n">
        <v>0</v>
      </c>
      <c r="R2216" s="88" t="n">
        <v>45.8838333333333</v>
      </c>
      <c r="S2216" s="89" t="n">
        <v>1.0161666666667</v>
      </c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MG2216" s="0"/>
      <c r="AMH2216" s="0"/>
      <c r="AMI2216" s="0"/>
      <c r="AMJ2216" s="0"/>
    </row>
    <row r="2217" s="4" customFormat="true" ht="37.5" hidden="false" customHeight="true" outlineLevel="0" collapsed="false">
      <c r="A2217" s="23" t="s">
        <v>401</v>
      </c>
      <c r="B2217" s="82" t="n">
        <v>6595</v>
      </c>
      <c r="C2217" s="25" t="n">
        <f aca="false">VLOOKUP(B2217,[1]Planilha8!$X$4:$Y$6629,2,0)</f>
        <v>2040043</v>
      </c>
      <c r="D2217" s="26" t="s">
        <v>547</v>
      </c>
      <c r="E2217" s="26" t="str">
        <f aca="false">VLOOKUP(B2217,[1]Planilha8!$X$4:$Z$6629,3,0)</f>
        <v>ALMOXARIFADO - DISPENSANDO PARA OS RESPECTIVOS LUGARES</v>
      </c>
      <c r="F2217" s="26" t="str">
        <f aca="false">VLOOKUP(B2217,[1]Planilha8!$X$4:$AD$6629,7,0)</f>
        <v>REGULAR</v>
      </c>
      <c r="G2217" s="27" t="n">
        <v>41381</v>
      </c>
      <c r="H2217" s="83" t="n">
        <v>46.9</v>
      </c>
      <c r="I2217" s="29" t="s">
        <v>23</v>
      </c>
      <c r="J2217" s="30" t="s">
        <v>69</v>
      </c>
      <c r="K2217" s="31" t="n">
        <v>10782</v>
      </c>
      <c r="L2217" s="32" t="n">
        <v>2013000948</v>
      </c>
      <c r="M2217" s="33" t="n">
        <v>43465</v>
      </c>
      <c r="N2217" s="84" t="n">
        <v>45.8838333333333</v>
      </c>
      <c r="O2217" s="85" t="n">
        <v>0.5</v>
      </c>
      <c r="P2217" s="86" t="n">
        <v>0.0416666666666667</v>
      </c>
      <c r="Q2217" s="87" t="n">
        <v>0</v>
      </c>
      <c r="R2217" s="88" t="n">
        <v>45.8838333333333</v>
      </c>
      <c r="S2217" s="89" t="n">
        <v>1.0161666666667</v>
      </c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MG2217" s="0"/>
      <c r="AMH2217" s="0"/>
      <c r="AMI2217" s="0"/>
      <c r="AMJ2217" s="0"/>
    </row>
    <row r="2218" s="4" customFormat="true" ht="37.5" hidden="false" customHeight="true" outlineLevel="0" collapsed="false">
      <c r="A2218" s="23" t="s">
        <v>401</v>
      </c>
      <c r="B2218" s="82" t="n">
        <v>6596</v>
      </c>
      <c r="C2218" s="25" t="n">
        <f aca="false">VLOOKUP(B2218,[1]Planilha8!$X$4:$Y$6629,2,0)</f>
        <v>2040044</v>
      </c>
      <c r="D2218" s="26" t="s">
        <v>547</v>
      </c>
      <c r="E2218" s="26" t="str">
        <f aca="false">VLOOKUP(B2218,[1]Planilha8!$X$4:$Z$6629,3,0)</f>
        <v>ALMOXARIFADO - DISPENSANDO PARA OS RESPECTIVOS LUGARES</v>
      </c>
      <c r="F2218" s="26" t="str">
        <f aca="false">VLOOKUP(B2218,[1]Planilha8!$X$4:$AD$6629,7,0)</f>
        <v>REGULAR</v>
      </c>
      <c r="G2218" s="27" t="n">
        <v>41381</v>
      </c>
      <c r="H2218" s="83" t="n">
        <v>46.9</v>
      </c>
      <c r="I2218" s="29" t="s">
        <v>23</v>
      </c>
      <c r="J2218" s="30" t="s">
        <v>69</v>
      </c>
      <c r="K2218" s="31" t="n">
        <v>10782</v>
      </c>
      <c r="L2218" s="32" t="n">
        <v>2013000948</v>
      </c>
      <c r="M2218" s="33" t="n">
        <v>43465</v>
      </c>
      <c r="N2218" s="84" t="n">
        <v>45.8838333333333</v>
      </c>
      <c r="O2218" s="85" t="n">
        <v>0.5</v>
      </c>
      <c r="P2218" s="86" t="n">
        <v>0.0416666666666667</v>
      </c>
      <c r="Q2218" s="87" t="n">
        <v>0</v>
      </c>
      <c r="R2218" s="88" t="n">
        <v>45.8838333333333</v>
      </c>
      <c r="S2218" s="89" t="n">
        <v>1.0161666666667</v>
      </c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MG2218" s="0"/>
      <c r="AMH2218" s="0"/>
      <c r="AMI2218" s="0"/>
      <c r="AMJ2218" s="0"/>
    </row>
    <row r="2219" s="4" customFormat="true" ht="37.5" hidden="false" customHeight="true" outlineLevel="0" collapsed="false">
      <c r="A2219" s="23" t="s">
        <v>401</v>
      </c>
      <c r="B2219" s="82" t="n">
        <v>6597</v>
      </c>
      <c r="C2219" s="25" t="n">
        <f aca="false">VLOOKUP(B2219,[1]Planilha8!$X$4:$Y$6629,2,0)</f>
        <v>2040045</v>
      </c>
      <c r="D2219" s="26" t="s">
        <v>547</v>
      </c>
      <c r="E2219" s="26" t="str">
        <f aca="false">VLOOKUP(B2219,[1]Planilha8!$X$4:$Z$6629,3,0)</f>
        <v>ALMOXARIFADO - DISPENSANDO PARA OS RESPECTIVOS LUGARES</v>
      </c>
      <c r="F2219" s="26" t="str">
        <f aca="false">VLOOKUP(B2219,[1]Planilha8!$X$4:$AD$6629,7,0)</f>
        <v>REGULAR</v>
      </c>
      <c r="G2219" s="27" t="n">
        <v>41381</v>
      </c>
      <c r="H2219" s="83" t="n">
        <v>46.9</v>
      </c>
      <c r="I2219" s="29" t="s">
        <v>23</v>
      </c>
      <c r="J2219" s="30" t="s">
        <v>69</v>
      </c>
      <c r="K2219" s="31" t="n">
        <v>10782</v>
      </c>
      <c r="L2219" s="32" t="n">
        <v>2013000948</v>
      </c>
      <c r="M2219" s="33" t="n">
        <v>43465</v>
      </c>
      <c r="N2219" s="84" t="n">
        <v>45.8838333333333</v>
      </c>
      <c r="O2219" s="85" t="n">
        <v>0.5</v>
      </c>
      <c r="P2219" s="86" t="n">
        <v>0.0416666666666667</v>
      </c>
      <c r="Q2219" s="87" t="n">
        <v>0</v>
      </c>
      <c r="R2219" s="88" t="n">
        <v>45.8838333333333</v>
      </c>
      <c r="S2219" s="89" t="n">
        <v>1.0161666666667</v>
      </c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MG2219" s="0"/>
      <c r="AMH2219" s="0"/>
      <c r="AMI2219" s="0"/>
      <c r="AMJ2219" s="0"/>
    </row>
    <row r="2220" s="4" customFormat="true" ht="37.5" hidden="false" customHeight="true" outlineLevel="0" collapsed="false">
      <c r="A2220" s="23" t="s">
        <v>401</v>
      </c>
      <c r="B2220" s="82" t="n">
        <v>6598</v>
      </c>
      <c r="C2220" s="25" t="n">
        <f aca="false">VLOOKUP(B2220,[1]Planilha8!$X$4:$Y$6629,2,0)</f>
        <v>2040046</v>
      </c>
      <c r="D2220" s="26" t="s">
        <v>547</v>
      </c>
      <c r="E2220" s="26" t="str">
        <f aca="false">VLOOKUP(B2220,[1]Planilha8!$X$4:$Z$6629,3,0)</f>
        <v>ALMOXARIFADO - DISPENSANDO PARA OS RESPECTIVOS LUGARES</v>
      </c>
      <c r="F2220" s="26" t="str">
        <f aca="false">VLOOKUP(B2220,[1]Planilha8!$X$4:$AD$6629,7,0)</f>
        <v>REGULAR</v>
      </c>
      <c r="G2220" s="27" t="n">
        <v>41381</v>
      </c>
      <c r="H2220" s="83" t="n">
        <v>46.9</v>
      </c>
      <c r="I2220" s="29" t="s">
        <v>23</v>
      </c>
      <c r="J2220" s="30" t="s">
        <v>69</v>
      </c>
      <c r="K2220" s="31" t="n">
        <v>10782</v>
      </c>
      <c r="L2220" s="32" t="n">
        <v>2013000948</v>
      </c>
      <c r="M2220" s="33" t="n">
        <v>43465</v>
      </c>
      <c r="N2220" s="84" t="n">
        <v>45.8838333333333</v>
      </c>
      <c r="O2220" s="85" t="n">
        <v>0.5</v>
      </c>
      <c r="P2220" s="86" t="n">
        <v>0.0416666666666667</v>
      </c>
      <c r="Q2220" s="87" t="n">
        <v>0</v>
      </c>
      <c r="R2220" s="88" t="n">
        <v>45.8838333333333</v>
      </c>
      <c r="S2220" s="89" t="n">
        <v>1.0161666666667</v>
      </c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MG2220" s="0"/>
      <c r="AMH2220" s="0"/>
      <c r="AMI2220" s="0"/>
      <c r="AMJ2220" s="0"/>
    </row>
    <row r="2221" s="4" customFormat="true" ht="37.5" hidden="false" customHeight="true" outlineLevel="0" collapsed="false">
      <c r="A2221" s="23" t="s">
        <v>401</v>
      </c>
      <c r="B2221" s="82" t="n">
        <v>6599</v>
      </c>
      <c r="C2221" s="25" t="n">
        <f aca="false">VLOOKUP(B2221,[1]Planilha8!$X$4:$Y$6629,2,0)</f>
        <v>2040047</v>
      </c>
      <c r="D2221" s="26" t="s">
        <v>547</v>
      </c>
      <c r="E2221" s="26" t="str">
        <f aca="false">VLOOKUP(B2221,[1]Planilha8!$X$4:$Z$6629,3,0)</f>
        <v>ALMOXARIFADO - DISPENSANDO PARA OS RESPECTIVOS LUGARES</v>
      </c>
      <c r="F2221" s="26" t="str">
        <f aca="false">VLOOKUP(B2221,[1]Planilha8!$X$4:$AD$6629,7,0)</f>
        <v>REGULAR</v>
      </c>
      <c r="G2221" s="27" t="n">
        <v>41381</v>
      </c>
      <c r="H2221" s="83" t="n">
        <v>46.9</v>
      </c>
      <c r="I2221" s="29" t="s">
        <v>23</v>
      </c>
      <c r="J2221" s="30" t="s">
        <v>69</v>
      </c>
      <c r="K2221" s="31" t="n">
        <v>10782</v>
      </c>
      <c r="L2221" s="32" t="n">
        <v>2013000948</v>
      </c>
      <c r="M2221" s="33" t="n">
        <v>43465</v>
      </c>
      <c r="N2221" s="84" t="n">
        <v>45.8838333333333</v>
      </c>
      <c r="O2221" s="85" t="n">
        <v>0.5</v>
      </c>
      <c r="P2221" s="86" t="n">
        <v>0.0416666666666667</v>
      </c>
      <c r="Q2221" s="87" t="n">
        <v>0</v>
      </c>
      <c r="R2221" s="88" t="n">
        <v>45.8838333333333</v>
      </c>
      <c r="S2221" s="89" t="n">
        <v>1.0161666666667</v>
      </c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MG2221" s="0"/>
      <c r="AMH2221" s="0"/>
      <c r="AMI2221" s="0"/>
      <c r="AMJ2221" s="0"/>
    </row>
    <row r="2222" s="4" customFormat="true" ht="37.5" hidden="false" customHeight="true" outlineLevel="0" collapsed="false">
      <c r="A2222" s="23" t="s">
        <v>401</v>
      </c>
      <c r="B2222" s="82" t="n">
        <v>7392</v>
      </c>
      <c r="C2222" s="25" t="n">
        <f aca="false">VLOOKUP(B2222,[1]Planilha8!$X$4:$Y$6629,2,0)</f>
        <v>2040048</v>
      </c>
      <c r="D2222" s="26" t="s">
        <v>548</v>
      </c>
      <c r="E2222" s="26" t="str">
        <f aca="false">VLOOKUP(B2222,[1]Planilha8!$X$4:$Z$6629,3,0)</f>
        <v>CENTRO CIRÚRGICO</v>
      </c>
      <c r="F2222" s="26" t="str">
        <f aca="false">VLOOKUP(B2222,[1]Planilha8!$X$4:$AD$6629,7,0)</f>
        <v>REGULAR</v>
      </c>
      <c r="G2222" s="27" t="n">
        <v>41387</v>
      </c>
      <c r="H2222" s="83" t="n">
        <v>59.8</v>
      </c>
      <c r="I2222" s="29" t="s">
        <v>23</v>
      </c>
      <c r="J2222" s="30" t="s">
        <v>549</v>
      </c>
      <c r="K2222" s="31" t="n">
        <v>11326</v>
      </c>
      <c r="L2222" s="32" t="n">
        <v>2012002637</v>
      </c>
      <c r="M2222" s="33" t="n">
        <v>43465</v>
      </c>
      <c r="N2222" s="84" t="n">
        <v>58.5043333333334</v>
      </c>
      <c r="O2222" s="85" t="n">
        <v>0.5</v>
      </c>
      <c r="P2222" s="86" t="n">
        <v>0.0416666666666667</v>
      </c>
      <c r="Q2222" s="87" t="n">
        <v>0</v>
      </c>
      <c r="R2222" s="88" t="n">
        <v>58.5043333333334</v>
      </c>
      <c r="S2222" s="89" t="n">
        <v>1.29566666666663</v>
      </c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MG2222" s="0"/>
      <c r="AMH2222" s="0"/>
      <c r="AMI2222" s="0"/>
      <c r="AMJ2222" s="0"/>
    </row>
    <row r="2223" s="4" customFormat="true" ht="37.5" hidden="false" customHeight="true" outlineLevel="0" collapsed="false">
      <c r="A2223" s="23" t="s">
        <v>401</v>
      </c>
      <c r="B2223" s="82" t="n">
        <v>7393</v>
      </c>
      <c r="C2223" s="25" t="n">
        <f aca="false">VLOOKUP(B2223,[1]Planilha8!$X$4:$Y$6629,2,0)</f>
        <v>2040049</v>
      </c>
      <c r="D2223" s="26" t="s">
        <v>548</v>
      </c>
      <c r="E2223" s="26" t="str">
        <f aca="false">VLOOKUP(B2223,[1]Planilha8!$X$4:$Z$6629,3,0)</f>
        <v>ALMOXARIFADO - DISPENSANDO PARA OS RESPECTIVOS LUGARES</v>
      </c>
      <c r="F2223" s="26" t="str">
        <f aca="false">VLOOKUP(B2223,[1]Planilha8!$X$4:$AD$6629,7,0)</f>
        <v>REGULAR</v>
      </c>
      <c r="G2223" s="27" t="n">
        <v>41387</v>
      </c>
      <c r="H2223" s="83" t="n">
        <v>59.8</v>
      </c>
      <c r="I2223" s="29" t="s">
        <v>23</v>
      </c>
      <c r="J2223" s="30" t="s">
        <v>549</v>
      </c>
      <c r="K2223" s="31" t="n">
        <v>11326</v>
      </c>
      <c r="L2223" s="32" t="n">
        <v>2012002637</v>
      </c>
      <c r="M2223" s="33" t="n">
        <v>43465</v>
      </c>
      <c r="N2223" s="84" t="n">
        <v>58.5043333333334</v>
      </c>
      <c r="O2223" s="85" t="n">
        <v>0.5</v>
      </c>
      <c r="P2223" s="86" t="n">
        <v>0.0416666666666667</v>
      </c>
      <c r="Q2223" s="87" t="n">
        <v>0</v>
      </c>
      <c r="R2223" s="88" t="n">
        <v>58.5043333333334</v>
      </c>
      <c r="S2223" s="89" t="n">
        <v>1.29566666666663</v>
      </c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MG2223" s="0"/>
      <c r="AMH2223" s="0"/>
      <c r="AMI2223" s="0"/>
      <c r="AMJ2223" s="0"/>
    </row>
    <row r="2224" s="4" customFormat="true" ht="37.5" hidden="false" customHeight="true" outlineLevel="0" collapsed="false">
      <c r="A2224" s="23" t="s">
        <v>401</v>
      </c>
      <c r="B2224" s="82" t="n">
        <v>7394</v>
      </c>
      <c r="C2224" s="25" t="n">
        <f aca="false">VLOOKUP(B2224,[1]Planilha8!$X$4:$Y$6629,2,0)</f>
        <v>2040050</v>
      </c>
      <c r="D2224" s="26" t="s">
        <v>548</v>
      </c>
      <c r="E2224" s="26" t="str">
        <f aca="false">VLOOKUP(B2224,[1]Planilha8!$X$4:$Z$6629,3,0)</f>
        <v>CENTRO CIRÚRGICO</v>
      </c>
      <c r="F2224" s="26" t="str">
        <f aca="false">VLOOKUP(B2224,[1]Planilha8!$X$4:$AD$6629,7,0)</f>
        <v>REGULAR</v>
      </c>
      <c r="G2224" s="27" t="n">
        <v>41387</v>
      </c>
      <c r="H2224" s="83" t="n">
        <v>59.8</v>
      </c>
      <c r="I2224" s="29" t="s">
        <v>23</v>
      </c>
      <c r="J2224" s="30" t="s">
        <v>549</v>
      </c>
      <c r="K2224" s="31" t="n">
        <v>11326</v>
      </c>
      <c r="L2224" s="32" t="n">
        <v>2012002637</v>
      </c>
      <c r="M2224" s="33" t="n">
        <v>43465</v>
      </c>
      <c r="N2224" s="84" t="n">
        <v>58.5043333333334</v>
      </c>
      <c r="O2224" s="85" t="n">
        <v>0.5</v>
      </c>
      <c r="P2224" s="86" t="n">
        <v>0.0416666666666667</v>
      </c>
      <c r="Q2224" s="87" t="n">
        <v>0</v>
      </c>
      <c r="R2224" s="88" t="n">
        <v>58.5043333333334</v>
      </c>
      <c r="S2224" s="89" t="n">
        <v>1.29566666666663</v>
      </c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MG2224" s="0"/>
      <c r="AMH2224" s="0"/>
      <c r="AMI2224" s="0"/>
      <c r="AMJ2224" s="0"/>
    </row>
    <row r="2225" s="4" customFormat="true" ht="37.5" hidden="false" customHeight="true" outlineLevel="0" collapsed="false">
      <c r="A2225" s="23" t="s">
        <v>401</v>
      </c>
      <c r="B2225" s="82" t="n">
        <v>7395</v>
      </c>
      <c r="C2225" s="25" t="n">
        <f aca="false">VLOOKUP(B2225,[1]Planilha8!$X$4:$Y$6629,2,0)</f>
        <v>2040051</v>
      </c>
      <c r="D2225" s="26" t="s">
        <v>548</v>
      </c>
      <c r="E2225" s="26" t="str">
        <f aca="false">VLOOKUP(B2225,[1]Planilha8!$X$4:$Z$6629,3,0)</f>
        <v>ALMOXARIFADO - DISPENSANDO PARA OS RESPECTIVOS LUGARES</v>
      </c>
      <c r="F2225" s="26" t="str">
        <f aca="false">VLOOKUP(B2225,[1]Planilha8!$X$4:$AD$6629,7,0)</f>
        <v>REGULAR</v>
      </c>
      <c r="G2225" s="27" t="n">
        <v>41387</v>
      </c>
      <c r="H2225" s="83" t="n">
        <v>59.8</v>
      </c>
      <c r="I2225" s="29" t="s">
        <v>23</v>
      </c>
      <c r="J2225" s="30" t="s">
        <v>549</v>
      </c>
      <c r="K2225" s="31" t="n">
        <v>11326</v>
      </c>
      <c r="L2225" s="32" t="n">
        <v>2012002637</v>
      </c>
      <c r="M2225" s="33" t="n">
        <v>43465</v>
      </c>
      <c r="N2225" s="84" t="n">
        <v>58.5043333333334</v>
      </c>
      <c r="O2225" s="85" t="n">
        <v>0.5</v>
      </c>
      <c r="P2225" s="86" t="n">
        <v>0.0416666666666667</v>
      </c>
      <c r="Q2225" s="87" t="n">
        <v>0</v>
      </c>
      <c r="R2225" s="88" t="n">
        <v>58.5043333333334</v>
      </c>
      <c r="S2225" s="89" t="n">
        <v>1.29566666666663</v>
      </c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MG2225" s="0"/>
      <c r="AMH2225" s="0"/>
      <c r="AMI2225" s="0"/>
      <c r="AMJ2225" s="0"/>
    </row>
    <row r="2226" s="4" customFormat="true" ht="37.5" hidden="false" customHeight="true" outlineLevel="0" collapsed="false">
      <c r="A2226" s="23" t="s">
        <v>401</v>
      </c>
      <c r="B2226" s="82" t="n">
        <v>7351</v>
      </c>
      <c r="C2226" s="25" t="n">
        <f aca="false">VLOOKUP(B2226,[1]Planilha8!$X$4:$Y$6629,2,0)</f>
        <v>2040052</v>
      </c>
      <c r="D2226" s="26" t="s">
        <v>550</v>
      </c>
      <c r="E2226" s="26" t="str">
        <f aca="false">VLOOKUP(B2226,[1]Planilha8!$X$4:$Z$6629,3,0)</f>
        <v>HGG</v>
      </c>
      <c r="F2226" s="26" t="str">
        <f aca="false">VLOOKUP(B2226,[1]Planilha8!$X$4:$AD$6629,7,0)</f>
        <v>REGULAR</v>
      </c>
      <c r="G2226" s="27" t="n">
        <v>41388</v>
      </c>
      <c r="H2226" s="83" t="n">
        <v>43</v>
      </c>
      <c r="I2226" s="29" t="s">
        <v>23</v>
      </c>
      <c r="J2226" s="30" t="s">
        <v>406</v>
      </c>
      <c r="K2226" s="31" t="n">
        <v>3494</v>
      </c>
      <c r="L2226" s="32" t="n">
        <v>2012002637</v>
      </c>
      <c r="M2226" s="33" t="n">
        <v>43465</v>
      </c>
      <c r="N2226" s="84" t="n">
        <v>42.0683333333333</v>
      </c>
      <c r="O2226" s="85" t="n">
        <v>0.5</v>
      </c>
      <c r="P2226" s="86" t="n">
        <v>0.0416666666666667</v>
      </c>
      <c r="Q2226" s="87" t="n">
        <v>0</v>
      </c>
      <c r="R2226" s="88" t="n">
        <v>42.0683333333333</v>
      </c>
      <c r="S2226" s="89" t="n">
        <v>0.931666666666672</v>
      </c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MG2226" s="0"/>
      <c r="AMH2226" s="0"/>
      <c r="AMI2226" s="0"/>
      <c r="AMJ2226" s="0"/>
    </row>
    <row r="2227" s="4" customFormat="true" ht="37.5" hidden="false" customHeight="true" outlineLevel="0" collapsed="false">
      <c r="A2227" s="23" t="s">
        <v>401</v>
      </c>
      <c r="B2227" s="82" t="n">
        <v>7352</v>
      </c>
      <c r="C2227" s="25" t="n">
        <f aca="false">VLOOKUP(B2227,[1]Planilha8!$X$4:$Y$6629,2,0)</f>
        <v>2040053</v>
      </c>
      <c r="D2227" s="26" t="s">
        <v>550</v>
      </c>
      <c r="E2227" s="26" t="str">
        <f aca="false">VLOOKUP(B2227,[1]Planilha8!$X$4:$Z$6629,3,0)</f>
        <v>HGG</v>
      </c>
      <c r="F2227" s="26" t="str">
        <f aca="false">VLOOKUP(B2227,[1]Planilha8!$X$4:$AD$6629,7,0)</f>
        <v>BOM</v>
      </c>
      <c r="G2227" s="27" t="n">
        <v>41388</v>
      </c>
      <c r="H2227" s="83" t="n">
        <v>43</v>
      </c>
      <c r="I2227" s="29" t="s">
        <v>23</v>
      </c>
      <c r="J2227" s="30" t="s">
        <v>406</v>
      </c>
      <c r="K2227" s="31" t="n">
        <v>3494</v>
      </c>
      <c r="L2227" s="32" t="n">
        <v>2012002637</v>
      </c>
      <c r="M2227" s="33" t="n">
        <v>43465</v>
      </c>
      <c r="N2227" s="84" t="n">
        <v>42.0683333333333</v>
      </c>
      <c r="O2227" s="85" t="n">
        <v>0.5</v>
      </c>
      <c r="P2227" s="86" t="n">
        <v>0.0416666666666667</v>
      </c>
      <c r="Q2227" s="87" t="n">
        <v>0</v>
      </c>
      <c r="R2227" s="88" t="n">
        <v>42.0683333333333</v>
      </c>
      <c r="S2227" s="89" t="n">
        <v>0.931666666666672</v>
      </c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MG2227" s="0"/>
      <c r="AMH2227" s="0"/>
      <c r="AMI2227" s="0"/>
      <c r="AMJ2227" s="0"/>
    </row>
    <row r="2228" s="4" customFormat="true" ht="37.5" hidden="false" customHeight="true" outlineLevel="0" collapsed="false">
      <c r="A2228" s="23" t="s">
        <v>401</v>
      </c>
      <c r="B2228" s="82" t="n">
        <v>7353</v>
      </c>
      <c r="C2228" s="25" t="n">
        <f aca="false">VLOOKUP(B2228,[1]Planilha8!$X$4:$Y$6629,2,0)</f>
        <v>2040054</v>
      </c>
      <c r="D2228" s="26" t="s">
        <v>550</v>
      </c>
      <c r="E2228" s="26" t="str">
        <f aca="false">VLOOKUP(B2228,[1]Planilha8!$X$4:$Z$6629,3,0)</f>
        <v>HGG</v>
      </c>
      <c r="F2228" s="26" t="str">
        <f aca="false">VLOOKUP(B2228,[1]Planilha8!$X$4:$AD$6629,7,0)</f>
        <v>BOM</v>
      </c>
      <c r="G2228" s="27" t="n">
        <v>41388</v>
      </c>
      <c r="H2228" s="83" t="n">
        <v>43</v>
      </c>
      <c r="I2228" s="29" t="s">
        <v>23</v>
      </c>
      <c r="J2228" s="30" t="s">
        <v>406</v>
      </c>
      <c r="K2228" s="31" t="n">
        <v>3494</v>
      </c>
      <c r="L2228" s="32" t="n">
        <v>2012002637</v>
      </c>
      <c r="M2228" s="33" t="n">
        <v>43465</v>
      </c>
      <c r="N2228" s="84" t="n">
        <v>42.0683333333333</v>
      </c>
      <c r="O2228" s="85" t="n">
        <v>0.5</v>
      </c>
      <c r="P2228" s="86" t="n">
        <v>0.0416666666666667</v>
      </c>
      <c r="Q2228" s="87" t="n">
        <v>0</v>
      </c>
      <c r="R2228" s="88" t="n">
        <v>42.0683333333333</v>
      </c>
      <c r="S2228" s="89" t="n">
        <v>0.931666666666672</v>
      </c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MG2228" s="0"/>
      <c r="AMH2228" s="0"/>
      <c r="AMI2228" s="0"/>
      <c r="AMJ2228" s="0"/>
    </row>
    <row r="2229" s="4" customFormat="true" ht="37.5" hidden="false" customHeight="true" outlineLevel="0" collapsed="false">
      <c r="A2229" s="23" t="s">
        <v>401</v>
      </c>
      <c r="B2229" s="82" t="n">
        <v>7354</v>
      </c>
      <c r="C2229" s="25" t="n">
        <f aca="false">VLOOKUP(B2229,[1]Planilha8!$X$4:$Y$6629,2,0)</f>
        <v>2040055</v>
      </c>
      <c r="D2229" s="26" t="s">
        <v>550</v>
      </c>
      <c r="E2229" s="26" t="str">
        <f aca="false">VLOOKUP(B2229,[1]Planilha8!$X$4:$Z$6629,3,0)</f>
        <v>HGG</v>
      </c>
      <c r="F2229" s="26" t="str">
        <f aca="false">VLOOKUP(B2229,[1]Planilha8!$X$4:$AD$6629,7,0)</f>
        <v>BOM</v>
      </c>
      <c r="G2229" s="27" t="n">
        <v>41388</v>
      </c>
      <c r="H2229" s="83" t="n">
        <v>43</v>
      </c>
      <c r="I2229" s="29" t="s">
        <v>23</v>
      </c>
      <c r="J2229" s="30" t="s">
        <v>406</v>
      </c>
      <c r="K2229" s="31" t="n">
        <v>3494</v>
      </c>
      <c r="L2229" s="32" t="n">
        <v>2012002637</v>
      </c>
      <c r="M2229" s="33" t="n">
        <v>43465</v>
      </c>
      <c r="N2229" s="84" t="n">
        <v>42.0683333333333</v>
      </c>
      <c r="O2229" s="85" t="n">
        <v>0.5</v>
      </c>
      <c r="P2229" s="86" t="n">
        <v>0.0416666666666667</v>
      </c>
      <c r="Q2229" s="87" t="n">
        <v>0</v>
      </c>
      <c r="R2229" s="88" t="n">
        <v>42.0683333333333</v>
      </c>
      <c r="S2229" s="89" t="n">
        <v>0.931666666666672</v>
      </c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MG2229" s="0"/>
      <c r="AMH2229" s="0"/>
      <c r="AMI2229" s="0"/>
      <c r="AMJ2229" s="0"/>
    </row>
    <row r="2230" s="4" customFormat="true" ht="37.5" hidden="false" customHeight="true" outlineLevel="0" collapsed="false">
      <c r="A2230" s="23" t="s">
        <v>401</v>
      </c>
      <c r="B2230" s="82" t="n">
        <v>7355</v>
      </c>
      <c r="C2230" s="25" t="n">
        <f aca="false">VLOOKUP(B2230,[1]Planilha8!$X$4:$Y$6629,2,0)</f>
        <v>2040056</v>
      </c>
      <c r="D2230" s="26" t="s">
        <v>551</v>
      </c>
      <c r="E2230" s="26" t="str">
        <f aca="false">VLOOKUP(B2230,[1]Planilha8!$X$4:$Z$6629,3,0)</f>
        <v>HGG</v>
      </c>
      <c r="F2230" s="26" t="str">
        <f aca="false">VLOOKUP(B2230,[1]Planilha8!$X$4:$AD$6629,7,0)</f>
        <v>BOM</v>
      </c>
      <c r="G2230" s="27" t="n">
        <v>41388</v>
      </c>
      <c r="H2230" s="83" t="n">
        <v>35.64</v>
      </c>
      <c r="I2230" s="29" t="s">
        <v>23</v>
      </c>
      <c r="J2230" s="30" t="s">
        <v>406</v>
      </c>
      <c r="K2230" s="31" t="n">
        <v>3494</v>
      </c>
      <c r="L2230" s="32" t="n">
        <v>2012002637</v>
      </c>
      <c r="M2230" s="33" t="n">
        <v>43465</v>
      </c>
      <c r="N2230" s="84" t="n">
        <v>34.8678</v>
      </c>
      <c r="O2230" s="85" t="n">
        <v>0.5</v>
      </c>
      <c r="P2230" s="86" t="n">
        <v>0.0416666666666667</v>
      </c>
      <c r="Q2230" s="87" t="n">
        <v>0</v>
      </c>
      <c r="R2230" s="88" t="n">
        <v>34.8678</v>
      </c>
      <c r="S2230" s="89" t="n">
        <v>0.772199999999998</v>
      </c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MG2230" s="0"/>
      <c r="AMH2230" s="0"/>
      <c r="AMI2230" s="0"/>
      <c r="AMJ2230" s="0"/>
    </row>
    <row r="2231" s="4" customFormat="true" ht="37.5" hidden="false" customHeight="true" outlineLevel="0" collapsed="false">
      <c r="A2231" s="23" t="s">
        <v>401</v>
      </c>
      <c r="B2231" s="82" t="n">
        <v>7356</v>
      </c>
      <c r="C2231" s="25" t="n">
        <f aca="false">VLOOKUP(B2231,[1]Planilha8!$X$4:$Y$6629,2,0)</f>
        <v>2040057</v>
      </c>
      <c r="D2231" s="26" t="s">
        <v>551</v>
      </c>
      <c r="E2231" s="26" t="str">
        <f aca="false">VLOOKUP(B2231,[1]Planilha8!$X$4:$Z$6629,3,0)</f>
        <v>HGG</v>
      </c>
      <c r="F2231" s="26" t="str">
        <f aca="false">VLOOKUP(B2231,[1]Planilha8!$X$4:$AD$6629,7,0)</f>
        <v>BOM</v>
      </c>
      <c r="G2231" s="27" t="n">
        <v>41388</v>
      </c>
      <c r="H2231" s="83" t="n">
        <v>35.64</v>
      </c>
      <c r="I2231" s="29" t="s">
        <v>23</v>
      </c>
      <c r="J2231" s="30" t="s">
        <v>406</v>
      </c>
      <c r="K2231" s="31" t="n">
        <v>3494</v>
      </c>
      <c r="L2231" s="32" t="n">
        <v>2012002637</v>
      </c>
      <c r="M2231" s="33" t="n">
        <v>43465</v>
      </c>
      <c r="N2231" s="84" t="n">
        <v>34.8678</v>
      </c>
      <c r="O2231" s="85" t="n">
        <v>0.5</v>
      </c>
      <c r="P2231" s="86" t="n">
        <v>0.0416666666666667</v>
      </c>
      <c r="Q2231" s="87" t="n">
        <v>0</v>
      </c>
      <c r="R2231" s="88" t="n">
        <v>34.8678</v>
      </c>
      <c r="S2231" s="89" t="n">
        <v>0.772199999999998</v>
      </c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MG2231" s="0"/>
      <c r="AMH2231" s="0"/>
      <c r="AMI2231" s="0"/>
      <c r="AMJ2231" s="0"/>
    </row>
    <row r="2232" s="4" customFormat="true" ht="37.5" hidden="false" customHeight="true" outlineLevel="0" collapsed="false">
      <c r="A2232" s="23" t="s">
        <v>401</v>
      </c>
      <c r="B2232" s="82" t="n">
        <v>7357</v>
      </c>
      <c r="C2232" s="25" t="n">
        <f aca="false">VLOOKUP(B2232,[1]Planilha8!$X$4:$Y$6629,2,0)</f>
        <v>2040058</v>
      </c>
      <c r="D2232" s="26" t="s">
        <v>551</v>
      </c>
      <c r="E2232" s="26" t="str">
        <f aca="false">VLOOKUP(B2232,[1]Planilha8!$X$4:$Z$6629,3,0)</f>
        <v>HGG</v>
      </c>
      <c r="F2232" s="26" t="str">
        <f aca="false">VLOOKUP(B2232,[1]Planilha8!$X$4:$AD$6629,7,0)</f>
        <v>BOM</v>
      </c>
      <c r="G2232" s="27" t="n">
        <v>41388</v>
      </c>
      <c r="H2232" s="83" t="n">
        <v>35.64</v>
      </c>
      <c r="I2232" s="29" t="s">
        <v>23</v>
      </c>
      <c r="J2232" s="30" t="s">
        <v>406</v>
      </c>
      <c r="K2232" s="31" t="n">
        <v>3494</v>
      </c>
      <c r="L2232" s="32" t="n">
        <v>2012002637</v>
      </c>
      <c r="M2232" s="33" t="n">
        <v>43465</v>
      </c>
      <c r="N2232" s="84" t="n">
        <v>34.8678</v>
      </c>
      <c r="O2232" s="85" t="n">
        <v>0.5</v>
      </c>
      <c r="P2232" s="86" t="n">
        <v>0.0416666666666667</v>
      </c>
      <c r="Q2232" s="87" t="n">
        <v>0</v>
      </c>
      <c r="R2232" s="88" t="n">
        <v>34.8678</v>
      </c>
      <c r="S2232" s="89" t="n">
        <v>0.772199999999998</v>
      </c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MG2232" s="0"/>
      <c r="AMH2232" s="0"/>
      <c r="AMI2232" s="0"/>
      <c r="AMJ2232" s="0"/>
    </row>
    <row r="2233" s="4" customFormat="true" ht="37.5" hidden="false" customHeight="true" outlineLevel="0" collapsed="false">
      <c r="A2233" s="23" t="s">
        <v>401</v>
      </c>
      <c r="B2233" s="82" t="n">
        <v>7358</v>
      </c>
      <c r="C2233" s="25" t="n">
        <f aca="false">VLOOKUP(B2233,[1]Planilha8!$X$4:$Y$6629,2,0)</f>
        <v>2040059</v>
      </c>
      <c r="D2233" s="26" t="s">
        <v>551</v>
      </c>
      <c r="E2233" s="26" t="str">
        <f aca="false">VLOOKUP(B2233,[1]Planilha8!$X$4:$Z$6629,3,0)</f>
        <v>HGG</v>
      </c>
      <c r="F2233" s="26" t="str">
        <f aca="false">VLOOKUP(B2233,[1]Planilha8!$X$4:$AD$6629,7,0)</f>
        <v>BOM</v>
      </c>
      <c r="G2233" s="27" t="n">
        <v>41388</v>
      </c>
      <c r="H2233" s="83" t="n">
        <v>35.64</v>
      </c>
      <c r="I2233" s="29" t="s">
        <v>23</v>
      </c>
      <c r="J2233" s="30" t="s">
        <v>406</v>
      </c>
      <c r="K2233" s="31" t="n">
        <v>3494</v>
      </c>
      <c r="L2233" s="32" t="n">
        <v>2012002637</v>
      </c>
      <c r="M2233" s="33" t="n">
        <v>43465</v>
      </c>
      <c r="N2233" s="84" t="n">
        <v>34.8678</v>
      </c>
      <c r="O2233" s="85" t="n">
        <v>0.5</v>
      </c>
      <c r="P2233" s="86" t="n">
        <v>0.0416666666666667</v>
      </c>
      <c r="Q2233" s="87" t="n">
        <v>0</v>
      </c>
      <c r="R2233" s="88" t="n">
        <v>34.8678</v>
      </c>
      <c r="S2233" s="89" t="n">
        <v>0.772199999999998</v>
      </c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MG2233" s="0"/>
      <c r="AMH2233" s="0"/>
      <c r="AMI2233" s="0"/>
      <c r="AMJ2233" s="0"/>
    </row>
    <row r="2234" s="4" customFormat="true" ht="37.5" hidden="false" customHeight="true" outlineLevel="0" collapsed="false">
      <c r="A2234" s="23" t="s">
        <v>401</v>
      </c>
      <c r="B2234" s="82" t="n">
        <v>7359</v>
      </c>
      <c r="C2234" s="25" t="n">
        <f aca="false">VLOOKUP(B2234,[1]Planilha8!$X$4:$Y$6629,2,0)</f>
        <v>2040060</v>
      </c>
      <c r="D2234" s="26" t="s">
        <v>551</v>
      </c>
      <c r="E2234" s="26" t="str">
        <f aca="false">VLOOKUP(B2234,[1]Planilha8!$X$4:$Z$6629,3,0)</f>
        <v>HGG</v>
      </c>
      <c r="F2234" s="26" t="str">
        <f aca="false">VLOOKUP(B2234,[1]Planilha8!$X$4:$AD$6629,7,0)</f>
        <v>BOM</v>
      </c>
      <c r="G2234" s="27" t="n">
        <v>41388</v>
      </c>
      <c r="H2234" s="83" t="n">
        <v>35.64</v>
      </c>
      <c r="I2234" s="29" t="s">
        <v>23</v>
      </c>
      <c r="J2234" s="30" t="s">
        <v>406</v>
      </c>
      <c r="K2234" s="31" t="n">
        <v>3494</v>
      </c>
      <c r="L2234" s="32" t="n">
        <v>2012002637</v>
      </c>
      <c r="M2234" s="33" t="n">
        <v>43465</v>
      </c>
      <c r="N2234" s="84" t="n">
        <v>34.8678</v>
      </c>
      <c r="O2234" s="85" t="n">
        <v>0.5</v>
      </c>
      <c r="P2234" s="86" t="n">
        <v>0.0416666666666667</v>
      </c>
      <c r="Q2234" s="87" t="n">
        <v>0</v>
      </c>
      <c r="R2234" s="88" t="n">
        <v>34.8678</v>
      </c>
      <c r="S2234" s="89" t="n">
        <v>0.772199999999998</v>
      </c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MG2234" s="0"/>
      <c r="AMH2234" s="0"/>
      <c r="AMI2234" s="0"/>
      <c r="AMJ2234" s="0"/>
    </row>
    <row r="2235" s="4" customFormat="true" ht="37.5" hidden="false" customHeight="true" outlineLevel="0" collapsed="false">
      <c r="A2235" s="23" t="s">
        <v>401</v>
      </c>
      <c r="B2235" s="82" t="n">
        <v>7360</v>
      </c>
      <c r="C2235" s="25" t="n">
        <f aca="false">VLOOKUP(B2235,[1]Planilha8!$X$4:$Y$6629,2,0)</f>
        <v>2040061</v>
      </c>
      <c r="D2235" s="26" t="s">
        <v>551</v>
      </c>
      <c r="E2235" s="26" t="str">
        <f aca="false">VLOOKUP(B2235,[1]Planilha8!$X$4:$Z$6629,3,0)</f>
        <v>HGG</v>
      </c>
      <c r="F2235" s="26" t="str">
        <f aca="false">VLOOKUP(B2235,[1]Planilha8!$X$4:$AD$6629,7,0)</f>
        <v>BOM</v>
      </c>
      <c r="G2235" s="27" t="n">
        <v>41388</v>
      </c>
      <c r="H2235" s="83" t="n">
        <v>35.64</v>
      </c>
      <c r="I2235" s="29" t="s">
        <v>23</v>
      </c>
      <c r="J2235" s="30" t="s">
        <v>406</v>
      </c>
      <c r="K2235" s="31" t="n">
        <v>3494</v>
      </c>
      <c r="L2235" s="32" t="n">
        <v>2012002637</v>
      </c>
      <c r="M2235" s="33" t="n">
        <v>43465</v>
      </c>
      <c r="N2235" s="84" t="n">
        <v>34.8678</v>
      </c>
      <c r="O2235" s="85" t="n">
        <v>0.5</v>
      </c>
      <c r="P2235" s="86" t="n">
        <v>0.0416666666666667</v>
      </c>
      <c r="Q2235" s="87" t="n">
        <v>0</v>
      </c>
      <c r="R2235" s="88" t="n">
        <v>34.8678</v>
      </c>
      <c r="S2235" s="89" t="n">
        <v>0.772199999999998</v>
      </c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MG2235" s="0"/>
      <c r="AMH2235" s="0"/>
      <c r="AMI2235" s="0"/>
      <c r="AMJ2235" s="0"/>
    </row>
    <row r="2236" s="4" customFormat="true" ht="37.5" hidden="false" customHeight="true" outlineLevel="0" collapsed="false">
      <c r="A2236" s="23" t="s">
        <v>401</v>
      </c>
      <c r="B2236" s="82" t="n">
        <v>7361</v>
      </c>
      <c r="C2236" s="25" t="n">
        <f aca="false">VLOOKUP(B2236,[1]Planilha8!$X$4:$Y$6629,2,0)</f>
        <v>2040062</v>
      </c>
      <c r="D2236" s="26" t="s">
        <v>552</v>
      </c>
      <c r="E2236" s="26" t="str">
        <f aca="false">VLOOKUP(B2236,[1]Planilha8!$X$4:$Z$6629,3,0)</f>
        <v>HGG</v>
      </c>
      <c r="F2236" s="26" t="str">
        <f aca="false">VLOOKUP(B2236,[1]Planilha8!$X$4:$AD$6629,7,0)</f>
        <v>BOM</v>
      </c>
      <c r="G2236" s="27" t="n">
        <v>41388</v>
      </c>
      <c r="H2236" s="83" t="n">
        <v>33</v>
      </c>
      <c r="I2236" s="29" t="s">
        <v>23</v>
      </c>
      <c r="J2236" s="30" t="s">
        <v>406</v>
      </c>
      <c r="K2236" s="31" t="n">
        <v>3494</v>
      </c>
      <c r="L2236" s="32" t="n">
        <v>2012002637</v>
      </c>
      <c r="M2236" s="33" t="n">
        <v>43465</v>
      </c>
      <c r="N2236" s="84" t="n">
        <v>32.285</v>
      </c>
      <c r="O2236" s="85" t="n">
        <v>0.5</v>
      </c>
      <c r="P2236" s="86" t="n">
        <v>0.0416666666666667</v>
      </c>
      <c r="Q2236" s="87" t="n">
        <v>0</v>
      </c>
      <c r="R2236" s="88" t="n">
        <v>32.285</v>
      </c>
      <c r="S2236" s="89" t="n">
        <v>0.714999999999996</v>
      </c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MG2236" s="0"/>
      <c r="AMH2236" s="0"/>
      <c r="AMI2236" s="0"/>
      <c r="AMJ2236" s="0"/>
    </row>
    <row r="2237" s="4" customFormat="true" ht="37.5" hidden="false" customHeight="true" outlineLevel="0" collapsed="false">
      <c r="A2237" s="23" t="s">
        <v>401</v>
      </c>
      <c r="B2237" s="82" t="n">
        <v>7362</v>
      </c>
      <c r="C2237" s="25" t="n">
        <f aca="false">VLOOKUP(B2237,[1]Planilha8!$X$4:$Y$6629,2,0)</f>
        <v>2040063</v>
      </c>
      <c r="D2237" s="26" t="s">
        <v>552</v>
      </c>
      <c r="E2237" s="26" t="str">
        <f aca="false">VLOOKUP(B2237,[1]Planilha8!$X$4:$Z$6629,3,0)</f>
        <v>HGG</v>
      </c>
      <c r="F2237" s="26" t="str">
        <f aca="false">VLOOKUP(B2237,[1]Planilha8!$X$4:$AD$6629,7,0)</f>
        <v>BOM</v>
      </c>
      <c r="G2237" s="27" t="n">
        <v>41388</v>
      </c>
      <c r="H2237" s="83" t="n">
        <v>33</v>
      </c>
      <c r="I2237" s="29" t="s">
        <v>23</v>
      </c>
      <c r="J2237" s="30" t="s">
        <v>406</v>
      </c>
      <c r="K2237" s="31" t="n">
        <v>3494</v>
      </c>
      <c r="L2237" s="32" t="n">
        <v>2012002637</v>
      </c>
      <c r="M2237" s="33" t="n">
        <v>43465</v>
      </c>
      <c r="N2237" s="84" t="n">
        <v>32.285</v>
      </c>
      <c r="O2237" s="85" t="n">
        <v>0.5</v>
      </c>
      <c r="P2237" s="86" t="n">
        <v>0.0416666666666667</v>
      </c>
      <c r="Q2237" s="87" t="n">
        <v>0</v>
      </c>
      <c r="R2237" s="88" t="n">
        <v>32.285</v>
      </c>
      <c r="S2237" s="89" t="n">
        <v>0.714999999999996</v>
      </c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MG2237" s="0"/>
      <c r="AMH2237" s="0"/>
      <c r="AMI2237" s="0"/>
      <c r="AMJ2237" s="0"/>
    </row>
    <row r="2238" s="4" customFormat="true" ht="37.5" hidden="false" customHeight="true" outlineLevel="0" collapsed="false">
      <c r="A2238" s="23" t="s">
        <v>401</v>
      </c>
      <c r="B2238" s="82" t="n">
        <v>7363</v>
      </c>
      <c r="C2238" s="25" t="n">
        <f aca="false">VLOOKUP(B2238,[1]Planilha8!$X$4:$Y$6629,2,0)</f>
        <v>2040064</v>
      </c>
      <c r="D2238" s="26" t="s">
        <v>552</v>
      </c>
      <c r="E2238" s="26" t="str">
        <f aca="false">VLOOKUP(B2238,[1]Planilha8!$X$4:$Z$6629,3,0)</f>
        <v>HGG</v>
      </c>
      <c r="F2238" s="26" t="str">
        <f aca="false">VLOOKUP(B2238,[1]Planilha8!$X$4:$AD$6629,7,0)</f>
        <v>BOM</v>
      </c>
      <c r="G2238" s="27" t="n">
        <v>41388</v>
      </c>
      <c r="H2238" s="83" t="n">
        <v>33</v>
      </c>
      <c r="I2238" s="29" t="s">
        <v>23</v>
      </c>
      <c r="J2238" s="30" t="s">
        <v>406</v>
      </c>
      <c r="K2238" s="31" t="n">
        <v>3494</v>
      </c>
      <c r="L2238" s="32" t="n">
        <v>2012002637</v>
      </c>
      <c r="M2238" s="33" t="n">
        <v>43465</v>
      </c>
      <c r="N2238" s="84" t="n">
        <v>32.285</v>
      </c>
      <c r="O2238" s="85" t="n">
        <v>0.5</v>
      </c>
      <c r="P2238" s="86" t="n">
        <v>0.0416666666666667</v>
      </c>
      <c r="Q2238" s="87" t="n">
        <v>0</v>
      </c>
      <c r="R2238" s="88" t="n">
        <v>32.285</v>
      </c>
      <c r="S2238" s="89" t="n">
        <v>0.714999999999996</v>
      </c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MG2238" s="0"/>
      <c r="AMH2238" s="0"/>
      <c r="AMI2238" s="0"/>
      <c r="AMJ2238" s="0"/>
    </row>
    <row r="2239" s="4" customFormat="true" ht="37.5" hidden="false" customHeight="true" outlineLevel="0" collapsed="false">
      <c r="A2239" s="23" t="s">
        <v>401</v>
      </c>
      <c r="B2239" s="82" t="n">
        <v>7364</v>
      </c>
      <c r="C2239" s="25" t="n">
        <f aca="false">VLOOKUP(B2239,[1]Planilha8!$X$4:$Y$6629,2,0)</f>
        <v>2040065</v>
      </c>
      <c r="D2239" s="26" t="s">
        <v>552</v>
      </c>
      <c r="E2239" s="26" t="str">
        <f aca="false">VLOOKUP(B2239,[1]Planilha8!$X$4:$Z$6629,3,0)</f>
        <v>HGG</v>
      </c>
      <c r="F2239" s="26" t="str">
        <f aca="false">VLOOKUP(B2239,[1]Planilha8!$X$4:$AD$6629,7,0)</f>
        <v>BOM</v>
      </c>
      <c r="G2239" s="27" t="n">
        <v>41388</v>
      </c>
      <c r="H2239" s="83" t="n">
        <v>33</v>
      </c>
      <c r="I2239" s="29" t="s">
        <v>23</v>
      </c>
      <c r="J2239" s="30" t="s">
        <v>406</v>
      </c>
      <c r="K2239" s="31" t="n">
        <v>3494</v>
      </c>
      <c r="L2239" s="32" t="n">
        <v>2012002637</v>
      </c>
      <c r="M2239" s="33" t="n">
        <v>43465</v>
      </c>
      <c r="N2239" s="84" t="n">
        <v>32.285</v>
      </c>
      <c r="O2239" s="85" t="n">
        <v>0.5</v>
      </c>
      <c r="P2239" s="86" t="n">
        <v>0.0416666666666667</v>
      </c>
      <c r="Q2239" s="87" t="n">
        <v>0</v>
      </c>
      <c r="R2239" s="88" t="n">
        <v>32.285</v>
      </c>
      <c r="S2239" s="89" t="n">
        <v>0.714999999999996</v>
      </c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MG2239" s="0"/>
      <c r="AMH2239" s="0"/>
      <c r="AMI2239" s="0"/>
      <c r="AMJ2239" s="0"/>
    </row>
    <row r="2240" s="4" customFormat="true" ht="37.5" hidden="false" customHeight="true" outlineLevel="0" collapsed="false">
      <c r="A2240" s="23" t="s">
        <v>401</v>
      </c>
      <c r="B2240" s="82" t="n">
        <v>7365</v>
      </c>
      <c r="C2240" s="25" t="n">
        <f aca="false">VLOOKUP(B2240,[1]Planilha8!$X$4:$Y$6629,2,0)</f>
        <v>2040066</v>
      </c>
      <c r="D2240" s="26" t="s">
        <v>552</v>
      </c>
      <c r="E2240" s="26" t="str">
        <f aca="false">VLOOKUP(B2240,[1]Planilha8!$X$4:$Z$6629,3,0)</f>
        <v>HGG</v>
      </c>
      <c r="F2240" s="26" t="str">
        <f aca="false">VLOOKUP(B2240,[1]Planilha8!$X$4:$AD$6629,7,0)</f>
        <v>BOM</v>
      </c>
      <c r="G2240" s="27" t="n">
        <v>41388</v>
      </c>
      <c r="H2240" s="83" t="n">
        <v>33</v>
      </c>
      <c r="I2240" s="29" t="s">
        <v>23</v>
      </c>
      <c r="J2240" s="30" t="s">
        <v>406</v>
      </c>
      <c r="K2240" s="31" t="n">
        <v>3494</v>
      </c>
      <c r="L2240" s="32" t="n">
        <v>2012002637</v>
      </c>
      <c r="M2240" s="33" t="n">
        <v>43465</v>
      </c>
      <c r="N2240" s="84" t="n">
        <v>32.285</v>
      </c>
      <c r="O2240" s="85" t="n">
        <v>0.5</v>
      </c>
      <c r="P2240" s="86" t="n">
        <v>0.0416666666666667</v>
      </c>
      <c r="Q2240" s="87" t="n">
        <v>0</v>
      </c>
      <c r="R2240" s="88" t="n">
        <v>32.285</v>
      </c>
      <c r="S2240" s="89" t="n">
        <v>0.714999999999996</v>
      </c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MG2240" s="0"/>
      <c r="AMH2240" s="0"/>
      <c r="AMI2240" s="0"/>
      <c r="AMJ2240" s="0"/>
    </row>
    <row r="2241" s="4" customFormat="true" ht="37.5" hidden="false" customHeight="true" outlineLevel="0" collapsed="false">
      <c r="A2241" s="23" t="s">
        <v>401</v>
      </c>
      <c r="B2241" s="82" t="n">
        <v>7366</v>
      </c>
      <c r="C2241" s="25" t="n">
        <f aca="false">VLOOKUP(B2241,[1]Planilha8!$X$4:$Y$6629,2,0)</f>
        <v>2040067</v>
      </c>
      <c r="D2241" s="26" t="s">
        <v>552</v>
      </c>
      <c r="E2241" s="26" t="str">
        <f aca="false">VLOOKUP(B2241,[1]Planilha8!$X$4:$Z$6629,3,0)</f>
        <v>HGG</v>
      </c>
      <c r="F2241" s="26" t="str">
        <f aca="false">VLOOKUP(B2241,[1]Planilha8!$X$4:$AD$6629,7,0)</f>
        <v>BOM</v>
      </c>
      <c r="G2241" s="27" t="n">
        <v>41388</v>
      </c>
      <c r="H2241" s="83" t="n">
        <v>33</v>
      </c>
      <c r="I2241" s="29" t="s">
        <v>23</v>
      </c>
      <c r="J2241" s="30" t="s">
        <v>406</v>
      </c>
      <c r="K2241" s="31" t="n">
        <v>3494</v>
      </c>
      <c r="L2241" s="32" t="n">
        <v>2012002637</v>
      </c>
      <c r="M2241" s="33" t="n">
        <v>43465</v>
      </c>
      <c r="N2241" s="84" t="n">
        <v>32.285</v>
      </c>
      <c r="O2241" s="85" t="n">
        <v>0.5</v>
      </c>
      <c r="P2241" s="86" t="n">
        <v>0.0416666666666667</v>
      </c>
      <c r="Q2241" s="87" t="n">
        <v>0</v>
      </c>
      <c r="R2241" s="88" t="n">
        <v>32.285</v>
      </c>
      <c r="S2241" s="89" t="n">
        <v>0.714999999999996</v>
      </c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MG2241" s="0"/>
      <c r="AMH2241" s="0"/>
      <c r="AMI2241" s="0"/>
      <c r="AMJ2241" s="0"/>
    </row>
    <row r="2242" s="4" customFormat="true" ht="37.5" hidden="false" customHeight="true" outlineLevel="0" collapsed="false">
      <c r="A2242" s="23" t="s">
        <v>401</v>
      </c>
      <c r="B2242" s="82" t="n">
        <v>7367</v>
      </c>
      <c r="C2242" s="25" t="n">
        <f aca="false">VLOOKUP(B2242,[1]Planilha8!$X$4:$Y$6629,2,0)</f>
        <v>2040068</v>
      </c>
      <c r="D2242" s="26" t="s">
        <v>552</v>
      </c>
      <c r="E2242" s="26" t="str">
        <f aca="false">VLOOKUP(B2242,[1]Planilha8!$X$4:$Z$6629,3,0)</f>
        <v>HGG</v>
      </c>
      <c r="F2242" s="26" t="str">
        <f aca="false">VLOOKUP(B2242,[1]Planilha8!$X$4:$AD$6629,7,0)</f>
        <v>BOM</v>
      </c>
      <c r="G2242" s="27" t="n">
        <v>41388</v>
      </c>
      <c r="H2242" s="83" t="n">
        <v>33</v>
      </c>
      <c r="I2242" s="29" t="s">
        <v>23</v>
      </c>
      <c r="J2242" s="30" t="s">
        <v>406</v>
      </c>
      <c r="K2242" s="31" t="n">
        <v>3494</v>
      </c>
      <c r="L2242" s="32" t="n">
        <v>2012002637</v>
      </c>
      <c r="M2242" s="33" t="n">
        <v>43465</v>
      </c>
      <c r="N2242" s="84" t="n">
        <v>32.285</v>
      </c>
      <c r="O2242" s="85" t="n">
        <v>0.5</v>
      </c>
      <c r="P2242" s="86" t="n">
        <v>0.0416666666666667</v>
      </c>
      <c r="Q2242" s="87" t="n">
        <v>0</v>
      </c>
      <c r="R2242" s="88" t="n">
        <v>32.285</v>
      </c>
      <c r="S2242" s="89" t="n">
        <v>0.714999999999996</v>
      </c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MG2242" s="0"/>
      <c r="AMH2242" s="0"/>
      <c r="AMI2242" s="0"/>
      <c r="AMJ2242" s="0"/>
    </row>
    <row r="2243" s="4" customFormat="true" ht="37.5" hidden="false" customHeight="true" outlineLevel="0" collapsed="false">
      <c r="A2243" s="23" t="s">
        <v>401</v>
      </c>
      <c r="B2243" s="82" t="n">
        <v>7368</v>
      </c>
      <c r="C2243" s="25" t="n">
        <f aca="false">VLOOKUP(B2243,[1]Planilha8!$X$4:$Y$6629,2,0)</f>
        <v>2040069</v>
      </c>
      <c r="D2243" s="26" t="s">
        <v>552</v>
      </c>
      <c r="E2243" s="26" t="str">
        <f aca="false">VLOOKUP(B2243,[1]Planilha8!$X$4:$Z$6629,3,0)</f>
        <v>HGG</v>
      </c>
      <c r="F2243" s="26" t="str">
        <f aca="false">VLOOKUP(B2243,[1]Planilha8!$X$4:$AD$6629,7,0)</f>
        <v>BOM</v>
      </c>
      <c r="G2243" s="27" t="n">
        <v>41388</v>
      </c>
      <c r="H2243" s="83" t="n">
        <v>33</v>
      </c>
      <c r="I2243" s="29" t="s">
        <v>23</v>
      </c>
      <c r="J2243" s="30" t="s">
        <v>406</v>
      </c>
      <c r="K2243" s="31" t="n">
        <v>3494</v>
      </c>
      <c r="L2243" s="32" t="n">
        <v>2012002637</v>
      </c>
      <c r="M2243" s="33" t="n">
        <v>43465</v>
      </c>
      <c r="N2243" s="84" t="n">
        <v>32.285</v>
      </c>
      <c r="O2243" s="85" t="n">
        <v>0.5</v>
      </c>
      <c r="P2243" s="86" t="n">
        <v>0.0416666666666667</v>
      </c>
      <c r="Q2243" s="87" t="n">
        <v>0</v>
      </c>
      <c r="R2243" s="88" t="n">
        <v>32.285</v>
      </c>
      <c r="S2243" s="89" t="n">
        <v>0.714999999999996</v>
      </c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MG2243" s="0"/>
      <c r="AMH2243" s="0"/>
      <c r="AMI2243" s="0"/>
      <c r="AMJ2243" s="0"/>
    </row>
    <row r="2244" s="4" customFormat="true" ht="37.5" hidden="false" customHeight="true" outlineLevel="0" collapsed="false">
      <c r="A2244" s="23" t="s">
        <v>401</v>
      </c>
      <c r="B2244" s="82" t="n">
        <v>7369</v>
      </c>
      <c r="C2244" s="25" t="n">
        <f aca="false">VLOOKUP(B2244,[1]Planilha8!$X$4:$Y$6629,2,0)</f>
        <v>2040070</v>
      </c>
      <c r="D2244" s="26" t="s">
        <v>552</v>
      </c>
      <c r="E2244" s="26" t="str">
        <f aca="false">VLOOKUP(B2244,[1]Planilha8!$X$4:$Z$6629,3,0)</f>
        <v>HGG</v>
      </c>
      <c r="F2244" s="26" t="str">
        <f aca="false">VLOOKUP(B2244,[1]Planilha8!$X$4:$AD$6629,7,0)</f>
        <v>BOM</v>
      </c>
      <c r="G2244" s="27" t="n">
        <v>41388</v>
      </c>
      <c r="H2244" s="83" t="n">
        <v>33</v>
      </c>
      <c r="I2244" s="29" t="s">
        <v>23</v>
      </c>
      <c r="J2244" s="30" t="s">
        <v>406</v>
      </c>
      <c r="K2244" s="31" t="n">
        <v>3494</v>
      </c>
      <c r="L2244" s="32" t="n">
        <v>2012002637</v>
      </c>
      <c r="M2244" s="33" t="n">
        <v>43465</v>
      </c>
      <c r="N2244" s="84" t="n">
        <v>32.285</v>
      </c>
      <c r="O2244" s="85" t="n">
        <v>0.5</v>
      </c>
      <c r="P2244" s="86" t="n">
        <v>0.0416666666666667</v>
      </c>
      <c r="Q2244" s="87" t="n">
        <v>0</v>
      </c>
      <c r="R2244" s="88" t="n">
        <v>32.285</v>
      </c>
      <c r="S2244" s="89" t="n">
        <v>0.714999999999996</v>
      </c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MG2244" s="0"/>
      <c r="AMH2244" s="0"/>
      <c r="AMI2244" s="0"/>
      <c r="AMJ2244" s="0"/>
    </row>
    <row r="2245" s="4" customFormat="true" ht="37.5" hidden="false" customHeight="true" outlineLevel="0" collapsed="false">
      <c r="A2245" s="23" t="s">
        <v>401</v>
      </c>
      <c r="B2245" s="82" t="n">
        <v>7370</v>
      </c>
      <c r="C2245" s="25" t="n">
        <f aca="false">VLOOKUP(B2245,[1]Planilha8!$X$4:$Y$6629,2,0)</f>
        <v>2040071</v>
      </c>
      <c r="D2245" s="26" t="s">
        <v>552</v>
      </c>
      <c r="E2245" s="26" t="str">
        <f aca="false">VLOOKUP(B2245,[1]Planilha8!$X$4:$Z$6629,3,0)</f>
        <v>HGG</v>
      </c>
      <c r="F2245" s="26" t="str">
        <f aca="false">VLOOKUP(B2245,[1]Planilha8!$X$4:$AD$6629,7,0)</f>
        <v>BOM</v>
      </c>
      <c r="G2245" s="27" t="n">
        <v>41388</v>
      </c>
      <c r="H2245" s="83" t="n">
        <v>33</v>
      </c>
      <c r="I2245" s="29" t="s">
        <v>23</v>
      </c>
      <c r="J2245" s="30" t="s">
        <v>406</v>
      </c>
      <c r="K2245" s="31" t="n">
        <v>3494</v>
      </c>
      <c r="L2245" s="32" t="n">
        <v>2012002637</v>
      </c>
      <c r="M2245" s="33" t="n">
        <v>43465</v>
      </c>
      <c r="N2245" s="84" t="n">
        <v>32.285</v>
      </c>
      <c r="O2245" s="85" t="n">
        <v>0.5</v>
      </c>
      <c r="P2245" s="86" t="n">
        <v>0.0416666666666667</v>
      </c>
      <c r="Q2245" s="87" t="n">
        <v>0</v>
      </c>
      <c r="R2245" s="88" t="n">
        <v>32.285</v>
      </c>
      <c r="S2245" s="89" t="n">
        <v>0.714999999999996</v>
      </c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MG2245" s="0"/>
      <c r="AMH2245" s="0"/>
      <c r="AMI2245" s="0"/>
      <c r="AMJ2245" s="0"/>
    </row>
    <row r="2246" s="4" customFormat="true" ht="37.5" hidden="false" customHeight="true" outlineLevel="0" collapsed="false">
      <c r="A2246" s="23" t="s">
        <v>401</v>
      </c>
      <c r="B2246" s="82" t="n">
        <v>7371</v>
      </c>
      <c r="C2246" s="25" t="n">
        <f aca="false">VLOOKUP(B2246,[1]Planilha8!$X$4:$Y$6629,2,0)</f>
        <v>2040072</v>
      </c>
      <c r="D2246" s="26" t="s">
        <v>552</v>
      </c>
      <c r="E2246" s="26" t="str">
        <f aca="false">VLOOKUP(B2246,[1]Planilha8!$X$4:$Z$6629,3,0)</f>
        <v>HGG</v>
      </c>
      <c r="F2246" s="26" t="str">
        <f aca="false">VLOOKUP(B2246,[1]Planilha8!$X$4:$AD$6629,7,0)</f>
        <v>BOM</v>
      </c>
      <c r="G2246" s="27" t="n">
        <v>41388</v>
      </c>
      <c r="H2246" s="83" t="n">
        <v>33</v>
      </c>
      <c r="I2246" s="29" t="s">
        <v>23</v>
      </c>
      <c r="J2246" s="30" t="s">
        <v>406</v>
      </c>
      <c r="K2246" s="31" t="n">
        <v>3494</v>
      </c>
      <c r="L2246" s="32" t="n">
        <v>2012002637</v>
      </c>
      <c r="M2246" s="33" t="n">
        <v>43465</v>
      </c>
      <c r="N2246" s="84" t="n">
        <v>32.285</v>
      </c>
      <c r="O2246" s="85" t="n">
        <v>0.5</v>
      </c>
      <c r="P2246" s="86" t="n">
        <v>0.0416666666666667</v>
      </c>
      <c r="Q2246" s="87" t="n">
        <v>0</v>
      </c>
      <c r="R2246" s="88" t="n">
        <v>32.285</v>
      </c>
      <c r="S2246" s="89" t="n">
        <v>0.714999999999996</v>
      </c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MG2246" s="0"/>
      <c r="AMH2246" s="0"/>
      <c r="AMI2246" s="0"/>
      <c r="AMJ2246" s="0"/>
    </row>
    <row r="2247" s="4" customFormat="true" ht="37.5" hidden="false" customHeight="true" outlineLevel="0" collapsed="false">
      <c r="A2247" s="23" t="s">
        <v>401</v>
      </c>
      <c r="B2247" s="82" t="n">
        <v>7372</v>
      </c>
      <c r="C2247" s="25" t="n">
        <f aca="false">VLOOKUP(B2247,[1]Planilha8!$X$4:$Y$6629,2,0)</f>
        <v>2040073</v>
      </c>
      <c r="D2247" s="26" t="s">
        <v>552</v>
      </c>
      <c r="E2247" s="26" t="str">
        <f aca="false">VLOOKUP(B2247,[1]Planilha8!$X$4:$Z$6629,3,0)</f>
        <v>HGG</v>
      </c>
      <c r="F2247" s="26" t="str">
        <f aca="false">VLOOKUP(B2247,[1]Planilha8!$X$4:$AD$6629,7,0)</f>
        <v>BOM</v>
      </c>
      <c r="G2247" s="27" t="n">
        <v>41388</v>
      </c>
      <c r="H2247" s="83" t="n">
        <v>33</v>
      </c>
      <c r="I2247" s="29" t="s">
        <v>23</v>
      </c>
      <c r="J2247" s="30" t="s">
        <v>406</v>
      </c>
      <c r="K2247" s="31" t="n">
        <v>3494</v>
      </c>
      <c r="L2247" s="32" t="n">
        <v>2012002637</v>
      </c>
      <c r="M2247" s="33" t="n">
        <v>43465</v>
      </c>
      <c r="N2247" s="84" t="n">
        <v>32.285</v>
      </c>
      <c r="O2247" s="85" t="n">
        <v>0.5</v>
      </c>
      <c r="P2247" s="86" t="n">
        <v>0.0416666666666667</v>
      </c>
      <c r="Q2247" s="87" t="n">
        <v>0</v>
      </c>
      <c r="R2247" s="88" t="n">
        <v>32.285</v>
      </c>
      <c r="S2247" s="89" t="n">
        <v>0.714999999999996</v>
      </c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MG2247" s="0"/>
      <c r="AMH2247" s="0"/>
      <c r="AMI2247" s="0"/>
      <c r="AMJ2247" s="0"/>
    </row>
    <row r="2248" s="4" customFormat="true" ht="37.5" hidden="false" customHeight="true" outlineLevel="0" collapsed="false">
      <c r="A2248" s="23" t="s">
        <v>401</v>
      </c>
      <c r="B2248" s="82" t="n">
        <v>7373</v>
      </c>
      <c r="C2248" s="25" t="n">
        <f aca="false">VLOOKUP(B2248,[1]Planilha8!$X$4:$Y$6629,2,0)</f>
        <v>2040074</v>
      </c>
      <c r="D2248" s="26" t="s">
        <v>552</v>
      </c>
      <c r="E2248" s="26" t="str">
        <f aca="false">VLOOKUP(B2248,[1]Planilha8!$X$4:$Z$6629,3,0)</f>
        <v>HGG</v>
      </c>
      <c r="F2248" s="26" t="str">
        <f aca="false">VLOOKUP(B2248,[1]Planilha8!$X$4:$AD$6629,7,0)</f>
        <v>BOM</v>
      </c>
      <c r="G2248" s="27" t="n">
        <v>41388</v>
      </c>
      <c r="H2248" s="83" t="n">
        <v>33</v>
      </c>
      <c r="I2248" s="29" t="s">
        <v>23</v>
      </c>
      <c r="J2248" s="30" t="s">
        <v>406</v>
      </c>
      <c r="K2248" s="31" t="n">
        <v>3494</v>
      </c>
      <c r="L2248" s="32" t="n">
        <v>2012002637</v>
      </c>
      <c r="M2248" s="33" t="n">
        <v>43465</v>
      </c>
      <c r="N2248" s="84" t="n">
        <v>32.285</v>
      </c>
      <c r="O2248" s="85" t="n">
        <v>0.5</v>
      </c>
      <c r="P2248" s="86" t="n">
        <v>0.0416666666666667</v>
      </c>
      <c r="Q2248" s="87" t="n">
        <v>0</v>
      </c>
      <c r="R2248" s="88" t="n">
        <v>32.285</v>
      </c>
      <c r="S2248" s="89" t="n">
        <v>0.714999999999996</v>
      </c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MG2248" s="0"/>
      <c r="AMH2248" s="0"/>
      <c r="AMI2248" s="0"/>
      <c r="AMJ2248" s="0"/>
    </row>
    <row r="2249" s="4" customFormat="true" ht="37.5" hidden="false" customHeight="true" outlineLevel="0" collapsed="false">
      <c r="A2249" s="23" t="s">
        <v>401</v>
      </c>
      <c r="B2249" s="82" t="n">
        <v>7374</v>
      </c>
      <c r="C2249" s="25" t="n">
        <f aca="false">VLOOKUP(B2249,[1]Planilha8!$X$4:$Y$6629,2,0)</f>
        <v>2040075</v>
      </c>
      <c r="D2249" s="26" t="s">
        <v>552</v>
      </c>
      <c r="E2249" s="26" t="str">
        <f aca="false">VLOOKUP(B2249,[1]Planilha8!$X$4:$Z$6629,3,0)</f>
        <v>HGG</v>
      </c>
      <c r="F2249" s="26" t="str">
        <f aca="false">VLOOKUP(B2249,[1]Planilha8!$X$4:$AD$6629,7,0)</f>
        <v>BOM</v>
      </c>
      <c r="G2249" s="27" t="n">
        <v>41388</v>
      </c>
      <c r="H2249" s="83" t="n">
        <v>33</v>
      </c>
      <c r="I2249" s="29" t="s">
        <v>23</v>
      </c>
      <c r="J2249" s="30" t="s">
        <v>406</v>
      </c>
      <c r="K2249" s="31" t="n">
        <v>3494</v>
      </c>
      <c r="L2249" s="32" t="n">
        <v>2012002637</v>
      </c>
      <c r="M2249" s="33" t="n">
        <v>43465</v>
      </c>
      <c r="N2249" s="84" t="n">
        <v>32.285</v>
      </c>
      <c r="O2249" s="85" t="n">
        <v>0.5</v>
      </c>
      <c r="P2249" s="86" t="n">
        <v>0.0416666666666667</v>
      </c>
      <c r="Q2249" s="87" t="n">
        <v>0</v>
      </c>
      <c r="R2249" s="88" t="n">
        <v>32.285</v>
      </c>
      <c r="S2249" s="89" t="n">
        <v>0.714999999999996</v>
      </c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MG2249" s="0"/>
      <c r="AMH2249" s="0"/>
      <c r="AMI2249" s="0"/>
      <c r="AMJ2249" s="0"/>
    </row>
    <row r="2250" s="4" customFormat="true" ht="37.5" hidden="false" customHeight="true" outlineLevel="0" collapsed="false">
      <c r="A2250" s="23" t="s">
        <v>401</v>
      </c>
      <c r="B2250" s="82" t="n">
        <v>7375</v>
      </c>
      <c r="C2250" s="25" t="n">
        <f aca="false">VLOOKUP(B2250,[1]Planilha8!$X$4:$Y$6629,2,0)</f>
        <v>2040076</v>
      </c>
      <c r="D2250" s="26" t="s">
        <v>552</v>
      </c>
      <c r="E2250" s="26" t="str">
        <f aca="false">VLOOKUP(B2250,[1]Planilha8!$X$4:$Z$6629,3,0)</f>
        <v>HGG</v>
      </c>
      <c r="F2250" s="26" t="str">
        <f aca="false">VLOOKUP(B2250,[1]Planilha8!$X$4:$AD$6629,7,0)</f>
        <v>BOM</v>
      </c>
      <c r="G2250" s="27" t="n">
        <v>41388</v>
      </c>
      <c r="H2250" s="83" t="n">
        <v>33</v>
      </c>
      <c r="I2250" s="29" t="s">
        <v>23</v>
      </c>
      <c r="J2250" s="30" t="s">
        <v>406</v>
      </c>
      <c r="K2250" s="31" t="n">
        <v>3494</v>
      </c>
      <c r="L2250" s="32" t="n">
        <v>2012002637</v>
      </c>
      <c r="M2250" s="33" t="n">
        <v>43465</v>
      </c>
      <c r="N2250" s="84" t="n">
        <v>32.285</v>
      </c>
      <c r="O2250" s="85" t="n">
        <v>0.5</v>
      </c>
      <c r="P2250" s="86" t="n">
        <v>0.0416666666666667</v>
      </c>
      <c r="Q2250" s="87" t="n">
        <v>0</v>
      </c>
      <c r="R2250" s="88" t="n">
        <v>32.285</v>
      </c>
      <c r="S2250" s="89" t="n">
        <v>0.714999999999996</v>
      </c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MG2250" s="0"/>
      <c r="AMH2250" s="0"/>
      <c r="AMI2250" s="0"/>
      <c r="AMJ2250" s="0"/>
    </row>
    <row r="2251" s="4" customFormat="true" ht="37.5" hidden="false" customHeight="true" outlineLevel="0" collapsed="false">
      <c r="A2251" s="23" t="s">
        <v>401</v>
      </c>
      <c r="B2251" s="82" t="n">
        <v>7376</v>
      </c>
      <c r="C2251" s="25" t="n">
        <f aca="false">VLOOKUP(B2251,[1]Planilha8!$X$4:$Y$6629,2,0)</f>
        <v>2040077</v>
      </c>
      <c r="D2251" s="26" t="s">
        <v>552</v>
      </c>
      <c r="E2251" s="26" t="str">
        <f aca="false">VLOOKUP(B2251,[1]Planilha8!$X$4:$Z$6629,3,0)</f>
        <v>HGG</v>
      </c>
      <c r="F2251" s="26" t="str">
        <f aca="false">VLOOKUP(B2251,[1]Planilha8!$X$4:$AD$6629,7,0)</f>
        <v>BOM</v>
      </c>
      <c r="G2251" s="27" t="n">
        <v>41388</v>
      </c>
      <c r="H2251" s="83" t="n">
        <v>33</v>
      </c>
      <c r="I2251" s="29" t="s">
        <v>23</v>
      </c>
      <c r="J2251" s="30" t="s">
        <v>406</v>
      </c>
      <c r="K2251" s="31" t="n">
        <v>3494</v>
      </c>
      <c r="L2251" s="32" t="n">
        <v>2012002637</v>
      </c>
      <c r="M2251" s="33" t="n">
        <v>43465</v>
      </c>
      <c r="N2251" s="84" t="n">
        <v>32.285</v>
      </c>
      <c r="O2251" s="85" t="n">
        <v>0.5</v>
      </c>
      <c r="P2251" s="86" t="n">
        <v>0.0416666666666667</v>
      </c>
      <c r="Q2251" s="87" t="n">
        <v>0</v>
      </c>
      <c r="R2251" s="88" t="n">
        <v>32.285</v>
      </c>
      <c r="S2251" s="89" t="n">
        <v>0.714999999999996</v>
      </c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MG2251" s="0"/>
      <c r="AMH2251" s="0"/>
      <c r="AMI2251" s="0"/>
      <c r="AMJ2251" s="0"/>
    </row>
    <row r="2252" s="4" customFormat="true" ht="37.5" hidden="false" customHeight="true" outlineLevel="0" collapsed="false">
      <c r="A2252" s="23" t="s">
        <v>401</v>
      </c>
      <c r="B2252" s="82" t="n">
        <v>7377</v>
      </c>
      <c r="C2252" s="25" t="n">
        <f aca="false">VLOOKUP(B2252,[1]Planilha8!$X$4:$Y$6629,2,0)</f>
        <v>2040078</v>
      </c>
      <c r="D2252" s="26" t="s">
        <v>552</v>
      </c>
      <c r="E2252" s="26" t="str">
        <f aca="false">VLOOKUP(B2252,[1]Planilha8!$X$4:$Z$6629,3,0)</f>
        <v>HGG</v>
      </c>
      <c r="F2252" s="26" t="str">
        <f aca="false">VLOOKUP(B2252,[1]Planilha8!$X$4:$AD$6629,7,0)</f>
        <v>BOM</v>
      </c>
      <c r="G2252" s="27" t="n">
        <v>41388</v>
      </c>
      <c r="H2252" s="83" t="n">
        <v>33</v>
      </c>
      <c r="I2252" s="29" t="s">
        <v>23</v>
      </c>
      <c r="J2252" s="30" t="s">
        <v>406</v>
      </c>
      <c r="K2252" s="31" t="n">
        <v>3494</v>
      </c>
      <c r="L2252" s="32" t="n">
        <v>2012002637</v>
      </c>
      <c r="M2252" s="33" t="n">
        <v>43465</v>
      </c>
      <c r="N2252" s="84" t="n">
        <v>32.285</v>
      </c>
      <c r="O2252" s="85" t="n">
        <v>0.5</v>
      </c>
      <c r="P2252" s="86" t="n">
        <v>0.0416666666666667</v>
      </c>
      <c r="Q2252" s="87" t="n">
        <v>0</v>
      </c>
      <c r="R2252" s="88" t="n">
        <v>32.285</v>
      </c>
      <c r="S2252" s="89" t="n">
        <v>0.714999999999996</v>
      </c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MG2252" s="0"/>
      <c r="AMH2252" s="0"/>
      <c r="AMI2252" s="0"/>
      <c r="AMJ2252" s="0"/>
    </row>
    <row r="2253" s="4" customFormat="true" ht="37.5" hidden="false" customHeight="true" outlineLevel="0" collapsed="false">
      <c r="A2253" s="23" t="s">
        <v>401</v>
      </c>
      <c r="B2253" s="82" t="n">
        <v>7378</v>
      </c>
      <c r="C2253" s="25" t="n">
        <f aca="false">VLOOKUP(B2253,[1]Planilha8!$X$4:$Y$6629,2,0)</f>
        <v>2040079</v>
      </c>
      <c r="D2253" s="26" t="s">
        <v>552</v>
      </c>
      <c r="E2253" s="26" t="str">
        <f aca="false">VLOOKUP(B2253,[1]Planilha8!$X$4:$Z$6629,3,0)</f>
        <v>HGG</v>
      </c>
      <c r="F2253" s="26" t="str">
        <f aca="false">VLOOKUP(B2253,[1]Planilha8!$X$4:$AD$6629,7,0)</f>
        <v>BOM</v>
      </c>
      <c r="G2253" s="27" t="n">
        <v>41388</v>
      </c>
      <c r="H2253" s="83" t="n">
        <v>33</v>
      </c>
      <c r="I2253" s="29" t="s">
        <v>23</v>
      </c>
      <c r="J2253" s="30" t="s">
        <v>406</v>
      </c>
      <c r="K2253" s="31" t="n">
        <v>3494</v>
      </c>
      <c r="L2253" s="32" t="n">
        <v>2012002637</v>
      </c>
      <c r="M2253" s="33" t="n">
        <v>43465</v>
      </c>
      <c r="N2253" s="84" t="n">
        <v>32.285</v>
      </c>
      <c r="O2253" s="85" t="n">
        <v>0.5</v>
      </c>
      <c r="P2253" s="86" t="n">
        <v>0.0416666666666667</v>
      </c>
      <c r="Q2253" s="87" t="n">
        <v>0</v>
      </c>
      <c r="R2253" s="88" t="n">
        <v>32.285</v>
      </c>
      <c r="S2253" s="89" t="n">
        <v>0.714999999999996</v>
      </c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MG2253" s="0"/>
      <c r="AMH2253" s="0"/>
      <c r="AMI2253" s="0"/>
      <c r="AMJ2253" s="0"/>
    </row>
    <row r="2254" s="4" customFormat="true" ht="37.5" hidden="false" customHeight="true" outlineLevel="0" collapsed="false">
      <c r="A2254" s="23" t="s">
        <v>401</v>
      </c>
      <c r="B2254" s="82" t="n">
        <v>7379</v>
      </c>
      <c r="C2254" s="25" t="n">
        <f aca="false">VLOOKUP(B2254,[1]Planilha8!$X$4:$Y$6629,2,0)</f>
        <v>2040080</v>
      </c>
      <c r="D2254" s="26" t="s">
        <v>552</v>
      </c>
      <c r="E2254" s="26" t="str">
        <f aca="false">VLOOKUP(B2254,[1]Planilha8!$X$4:$Z$6629,3,0)</f>
        <v>HGG</v>
      </c>
      <c r="F2254" s="26" t="str">
        <f aca="false">VLOOKUP(B2254,[1]Planilha8!$X$4:$AD$6629,7,0)</f>
        <v>BOM</v>
      </c>
      <c r="G2254" s="27" t="n">
        <v>41388</v>
      </c>
      <c r="H2254" s="83" t="n">
        <v>33</v>
      </c>
      <c r="I2254" s="29" t="s">
        <v>23</v>
      </c>
      <c r="J2254" s="30" t="s">
        <v>406</v>
      </c>
      <c r="K2254" s="31" t="n">
        <v>3494</v>
      </c>
      <c r="L2254" s="32" t="n">
        <v>2012002637</v>
      </c>
      <c r="M2254" s="33" t="n">
        <v>43465</v>
      </c>
      <c r="N2254" s="84" t="n">
        <v>32.285</v>
      </c>
      <c r="O2254" s="85" t="n">
        <v>0.5</v>
      </c>
      <c r="P2254" s="86" t="n">
        <v>0.0416666666666667</v>
      </c>
      <c r="Q2254" s="87" t="n">
        <v>0</v>
      </c>
      <c r="R2254" s="88" t="n">
        <v>32.285</v>
      </c>
      <c r="S2254" s="89" t="n">
        <v>0.714999999999996</v>
      </c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MG2254" s="0"/>
      <c r="AMH2254" s="0"/>
      <c r="AMI2254" s="0"/>
      <c r="AMJ2254" s="0"/>
    </row>
    <row r="2255" s="4" customFormat="true" ht="37.5" hidden="false" customHeight="true" outlineLevel="0" collapsed="false">
      <c r="A2255" s="23" t="s">
        <v>401</v>
      </c>
      <c r="B2255" s="82" t="n">
        <v>7380</v>
      </c>
      <c r="C2255" s="25" t="n">
        <f aca="false">VLOOKUP(B2255,[1]Planilha8!$X$4:$Y$6629,2,0)</f>
        <v>2040081</v>
      </c>
      <c r="D2255" s="26" t="s">
        <v>552</v>
      </c>
      <c r="E2255" s="26" t="str">
        <f aca="false">VLOOKUP(B2255,[1]Planilha8!$X$4:$Z$6629,3,0)</f>
        <v>HGG</v>
      </c>
      <c r="F2255" s="26" t="str">
        <f aca="false">VLOOKUP(B2255,[1]Planilha8!$X$4:$AD$6629,7,0)</f>
        <v>BOM</v>
      </c>
      <c r="G2255" s="27" t="n">
        <v>41388</v>
      </c>
      <c r="H2255" s="83" t="n">
        <v>33</v>
      </c>
      <c r="I2255" s="29" t="s">
        <v>23</v>
      </c>
      <c r="J2255" s="30" t="s">
        <v>406</v>
      </c>
      <c r="K2255" s="31" t="n">
        <v>3494</v>
      </c>
      <c r="L2255" s="32" t="n">
        <v>2012002637</v>
      </c>
      <c r="M2255" s="33" t="n">
        <v>43465</v>
      </c>
      <c r="N2255" s="84" t="n">
        <v>32.285</v>
      </c>
      <c r="O2255" s="85" t="n">
        <v>0.5</v>
      </c>
      <c r="P2255" s="86" t="n">
        <v>0.0416666666666667</v>
      </c>
      <c r="Q2255" s="87" t="n">
        <v>0</v>
      </c>
      <c r="R2255" s="88" t="n">
        <v>32.285</v>
      </c>
      <c r="S2255" s="89" t="n">
        <v>0.714999999999996</v>
      </c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MG2255" s="0"/>
      <c r="AMH2255" s="0"/>
      <c r="AMI2255" s="0"/>
      <c r="AMJ2255" s="0"/>
    </row>
    <row r="2256" s="4" customFormat="true" ht="37.5" hidden="false" customHeight="true" outlineLevel="0" collapsed="false">
      <c r="A2256" s="23" t="s">
        <v>401</v>
      </c>
      <c r="B2256" s="82" t="n">
        <v>7381</v>
      </c>
      <c r="C2256" s="25" t="n">
        <f aca="false">VLOOKUP(B2256,[1]Planilha8!$X$4:$Y$6629,2,0)</f>
        <v>2040082</v>
      </c>
      <c r="D2256" s="26" t="s">
        <v>552</v>
      </c>
      <c r="E2256" s="26" t="str">
        <f aca="false">VLOOKUP(B2256,[1]Planilha8!$X$4:$Z$6629,3,0)</f>
        <v>HGG</v>
      </c>
      <c r="F2256" s="26" t="str">
        <f aca="false">VLOOKUP(B2256,[1]Planilha8!$X$4:$AD$6629,7,0)</f>
        <v>BOM</v>
      </c>
      <c r="G2256" s="27" t="n">
        <v>41388</v>
      </c>
      <c r="H2256" s="83" t="n">
        <v>33</v>
      </c>
      <c r="I2256" s="29" t="s">
        <v>23</v>
      </c>
      <c r="J2256" s="30" t="s">
        <v>406</v>
      </c>
      <c r="K2256" s="31" t="n">
        <v>3494</v>
      </c>
      <c r="L2256" s="32" t="n">
        <v>2012002637</v>
      </c>
      <c r="M2256" s="33" t="n">
        <v>43465</v>
      </c>
      <c r="N2256" s="84" t="n">
        <v>32.285</v>
      </c>
      <c r="O2256" s="85" t="n">
        <v>0.5</v>
      </c>
      <c r="P2256" s="86" t="n">
        <v>0.0416666666666667</v>
      </c>
      <c r="Q2256" s="87" t="n">
        <v>0</v>
      </c>
      <c r="R2256" s="88" t="n">
        <v>32.285</v>
      </c>
      <c r="S2256" s="89" t="n">
        <v>0.714999999999996</v>
      </c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MG2256" s="0"/>
      <c r="AMH2256" s="0"/>
      <c r="AMI2256" s="0"/>
      <c r="AMJ2256" s="0"/>
    </row>
    <row r="2257" s="4" customFormat="true" ht="37.5" hidden="false" customHeight="true" outlineLevel="0" collapsed="false">
      <c r="A2257" s="23" t="s">
        <v>401</v>
      </c>
      <c r="B2257" s="82" t="n">
        <v>7382</v>
      </c>
      <c r="C2257" s="25" t="n">
        <f aca="false">VLOOKUP(B2257,[1]Planilha8!$X$4:$Y$6629,2,0)</f>
        <v>2040083</v>
      </c>
      <c r="D2257" s="26" t="s">
        <v>552</v>
      </c>
      <c r="E2257" s="26" t="str">
        <f aca="false">VLOOKUP(B2257,[1]Planilha8!$X$4:$Z$6629,3,0)</f>
        <v>HGG</v>
      </c>
      <c r="F2257" s="26" t="str">
        <f aca="false">VLOOKUP(B2257,[1]Planilha8!$X$4:$AD$6629,7,0)</f>
        <v>BOM</v>
      </c>
      <c r="G2257" s="27" t="n">
        <v>41388</v>
      </c>
      <c r="H2257" s="83" t="n">
        <v>33</v>
      </c>
      <c r="I2257" s="29" t="s">
        <v>23</v>
      </c>
      <c r="J2257" s="30" t="s">
        <v>406</v>
      </c>
      <c r="K2257" s="31" t="n">
        <v>3494</v>
      </c>
      <c r="L2257" s="32" t="n">
        <v>2012002637</v>
      </c>
      <c r="M2257" s="33" t="n">
        <v>43465</v>
      </c>
      <c r="N2257" s="84" t="n">
        <v>32.285</v>
      </c>
      <c r="O2257" s="85" t="n">
        <v>0.5</v>
      </c>
      <c r="P2257" s="86" t="n">
        <v>0.0416666666666667</v>
      </c>
      <c r="Q2257" s="87" t="n">
        <v>0</v>
      </c>
      <c r="R2257" s="88" t="n">
        <v>32.285</v>
      </c>
      <c r="S2257" s="89" t="n">
        <v>0.714999999999996</v>
      </c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MG2257" s="0"/>
      <c r="AMH2257" s="0"/>
      <c r="AMI2257" s="0"/>
      <c r="AMJ2257" s="0"/>
    </row>
    <row r="2258" s="4" customFormat="true" ht="37.5" hidden="false" customHeight="true" outlineLevel="0" collapsed="false">
      <c r="A2258" s="23" t="s">
        <v>401</v>
      </c>
      <c r="B2258" s="82" t="n">
        <v>7383</v>
      </c>
      <c r="C2258" s="25" t="n">
        <f aca="false">VLOOKUP(B2258,[1]Planilha8!$X$4:$Y$6629,2,0)</f>
        <v>2040084</v>
      </c>
      <c r="D2258" s="26" t="s">
        <v>552</v>
      </c>
      <c r="E2258" s="26" t="str">
        <f aca="false">VLOOKUP(B2258,[1]Planilha8!$X$4:$Z$6629,3,0)</f>
        <v>HGG</v>
      </c>
      <c r="F2258" s="26" t="str">
        <f aca="false">VLOOKUP(B2258,[1]Planilha8!$X$4:$AD$6629,7,0)</f>
        <v>BOM</v>
      </c>
      <c r="G2258" s="27" t="n">
        <v>41388</v>
      </c>
      <c r="H2258" s="83" t="n">
        <v>33</v>
      </c>
      <c r="I2258" s="29" t="s">
        <v>23</v>
      </c>
      <c r="J2258" s="30" t="s">
        <v>406</v>
      </c>
      <c r="K2258" s="31" t="n">
        <v>3494</v>
      </c>
      <c r="L2258" s="32" t="n">
        <v>2012002637</v>
      </c>
      <c r="M2258" s="33" t="n">
        <v>43465</v>
      </c>
      <c r="N2258" s="84" t="n">
        <v>32.285</v>
      </c>
      <c r="O2258" s="85" t="n">
        <v>0.5</v>
      </c>
      <c r="P2258" s="86" t="n">
        <v>0.0416666666666667</v>
      </c>
      <c r="Q2258" s="87" t="n">
        <v>0</v>
      </c>
      <c r="R2258" s="88" t="n">
        <v>32.285</v>
      </c>
      <c r="S2258" s="89" t="n">
        <v>0.714999999999996</v>
      </c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MG2258" s="0"/>
      <c r="AMH2258" s="0"/>
      <c r="AMI2258" s="0"/>
      <c r="AMJ2258" s="0"/>
    </row>
    <row r="2259" s="4" customFormat="true" ht="37.5" hidden="false" customHeight="true" outlineLevel="0" collapsed="false">
      <c r="A2259" s="23" t="s">
        <v>401</v>
      </c>
      <c r="B2259" s="82" t="n">
        <v>7384</v>
      </c>
      <c r="C2259" s="25" t="n">
        <f aca="false">VLOOKUP(B2259,[1]Planilha8!$X$4:$Y$6629,2,0)</f>
        <v>2040085</v>
      </c>
      <c r="D2259" s="26" t="s">
        <v>552</v>
      </c>
      <c r="E2259" s="26" t="str">
        <f aca="false">VLOOKUP(B2259,[1]Planilha8!$X$4:$Z$6629,3,0)</f>
        <v>UNIDADE DE TERAPIA INTENSIVA</v>
      </c>
      <c r="F2259" s="26" t="str">
        <f aca="false">VLOOKUP(B2259,[1]Planilha8!$X$4:$AD$6629,7,0)</f>
        <v>BOM</v>
      </c>
      <c r="G2259" s="27" t="n">
        <v>41388</v>
      </c>
      <c r="H2259" s="83" t="n">
        <v>33</v>
      </c>
      <c r="I2259" s="29" t="s">
        <v>23</v>
      </c>
      <c r="J2259" s="30" t="s">
        <v>406</v>
      </c>
      <c r="K2259" s="31" t="n">
        <v>3494</v>
      </c>
      <c r="L2259" s="32" t="n">
        <v>2012002637</v>
      </c>
      <c r="M2259" s="33" t="n">
        <v>43465</v>
      </c>
      <c r="N2259" s="84" t="n">
        <v>32.285</v>
      </c>
      <c r="O2259" s="85" t="n">
        <v>0.5</v>
      </c>
      <c r="P2259" s="86" t="n">
        <v>0.0416666666666667</v>
      </c>
      <c r="Q2259" s="87" t="n">
        <v>0</v>
      </c>
      <c r="R2259" s="88" t="n">
        <v>32.285</v>
      </c>
      <c r="S2259" s="89" t="n">
        <v>0.714999999999996</v>
      </c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MG2259" s="0"/>
      <c r="AMH2259" s="0"/>
      <c r="AMI2259" s="0"/>
      <c r="AMJ2259" s="0"/>
    </row>
    <row r="2260" s="4" customFormat="true" ht="37.5" hidden="false" customHeight="true" outlineLevel="0" collapsed="false">
      <c r="A2260" s="23" t="s">
        <v>401</v>
      </c>
      <c r="B2260" s="82" t="n">
        <v>7385</v>
      </c>
      <c r="C2260" s="25" t="n">
        <f aca="false">VLOOKUP(B2260,[1]Planilha8!$X$4:$Y$6629,2,0)</f>
        <v>2040086</v>
      </c>
      <c r="D2260" s="26" t="s">
        <v>552</v>
      </c>
      <c r="E2260" s="26" t="str">
        <f aca="false">VLOOKUP(B2260,[1]Planilha8!$X$4:$Z$6629,3,0)</f>
        <v>HGG</v>
      </c>
      <c r="F2260" s="26" t="str">
        <f aca="false">VLOOKUP(B2260,[1]Planilha8!$X$4:$AD$6629,7,0)</f>
        <v>BOM</v>
      </c>
      <c r="G2260" s="27" t="n">
        <v>41388</v>
      </c>
      <c r="H2260" s="83" t="n">
        <v>33</v>
      </c>
      <c r="I2260" s="29" t="s">
        <v>23</v>
      </c>
      <c r="J2260" s="30" t="s">
        <v>406</v>
      </c>
      <c r="K2260" s="31" t="n">
        <v>3494</v>
      </c>
      <c r="L2260" s="32" t="n">
        <v>2012002637</v>
      </c>
      <c r="M2260" s="33" t="n">
        <v>43465</v>
      </c>
      <c r="N2260" s="84" t="n">
        <v>32.285</v>
      </c>
      <c r="O2260" s="85" t="n">
        <v>0.5</v>
      </c>
      <c r="P2260" s="86" t="n">
        <v>0.0416666666666667</v>
      </c>
      <c r="Q2260" s="87" t="n">
        <v>0</v>
      </c>
      <c r="R2260" s="88" t="n">
        <v>32.285</v>
      </c>
      <c r="S2260" s="89" t="n">
        <v>0.714999999999996</v>
      </c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MG2260" s="0"/>
      <c r="AMH2260" s="0"/>
      <c r="AMI2260" s="0"/>
      <c r="AMJ2260" s="0"/>
    </row>
    <row r="2261" s="4" customFormat="true" ht="37.5" hidden="false" customHeight="true" outlineLevel="0" collapsed="false">
      <c r="A2261" s="23" t="s">
        <v>401</v>
      </c>
      <c r="B2261" s="82" t="n">
        <v>7386</v>
      </c>
      <c r="C2261" s="25" t="n">
        <f aca="false">VLOOKUP(B2261,[1]Planilha8!$X$4:$Y$6629,2,0)</f>
        <v>2040087</v>
      </c>
      <c r="D2261" s="26" t="s">
        <v>552</v>
      </c>
      <c r="E2261" s="26" t="str">
        <f aca="false">VLOOKUP(B2261,[1]Planilha8!$X$4:$Z$6629,3,0)</f>
        <v>HGG</v>
      </c>
      <c r="F2261" s="26" t="str">
        <f aca="false">VLOOKUP(B2261,[1]Planilha8!$X$4:$AD$6629,7,0)</f>
        <v>BOM</v>
      </c>
      <c r="G2261" s="27" t="n">
        <v>41388</v>
      </c>
      <c r="H2261" s="83" t="n">
        <v>33</v>
      </c>
      <c r="I2261" s="29" t="s">
        <v>23</v>
      </c>
      <c r="J2261" s="30" t="s">
        <v>406</v>
      </c>
      <c r="K2261" s="31" t="n">
        <v>3494</v>
      </c>
      <c r="L2261" s="32" t="n">
        <v>2012002637</v>
      </c>
      <c r="M2261" s="33" t="n">
        <v>43465</v>
      </c>
      <c r="N2261" s="84" t="n">
        <v>32.285</v>
      </c>
      <c r="O2261" s="85" t="n">
        <v>0.5</v>
      </c>
      <c r="P2261" s="86" t="n">
        <v>0.0416666666666667</v>
      </c>
      <c r="Q2261" s="87" t="n">
        <v>0</v>
      </c>
      <c r="R2261" s="88" t="n">
        <v>32.285</v>
      </c>
      <c r="S2261" s="89" t="n">
        <v>0.714999999999996</v>
      </c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MG2261" s="0"/>
      <c r="AMH2261" s="0"/>
      <c r="AMI2261" s="0"/>
      <c r="AMJ2261" s="0"/>
    </row>
    <row r="2262" s="4" customFormat="true" ht="37.5" hidden="false" customHeight="true" outlineLevel="0" collapsed="false">
      <c r="A2262" s="23" t="s">
        <v>401</v>
      </c>
      <c r="B2262" s="82" t="n">
        <v>7387</v>
      </c>
      <c r="C2262" s="25" t="n">
        <f aca="false">VLOOKUP(B2262,[1]Planilha8!$X$4:$Y$6629,2,0)</f>
        <v>2040088</v>
      </c>
      <c r="D2262" s="26" t="s">
        <v>552</v>
      </c>
      <c r="E2262" s="26" t="str">
        <f aca="false">VLOOKUP(B2262,[1]Planilha8!$X$4:$Z$6629,3,0)</f>
        <v>HGG</v>
      </c>
      <c r="F2262" s="26" t="str">
        <f aca="false">VLOOKUP(B2262,[1]Planilha8!$X$4:$AD$6629,7,0)</f>
        <v>BOM</v>
      </c>
      <c r="G2262" s="27" t="n">
        <v>41388</v>
      </c>
      <c r="H2262" s="83" t="n">
        <v>33</v>
      </c>
      <c r="I2262" s="29" t="s">
        <v>23</v>
      </c>
      <c r="J2262" s="30" t="s">
        <v>406</v>
      </c>
      <c r="K2262" s="31" t="n">
        <v>3494</v>
      </c>
      <c r="L2262" s="32" t="n">
        <v>2012002637</v>
      </c>
      <c r="M2262" s="33" t="n">
        <v>43465</v>
      </c>
      <c r="N2262" s="84" t="n">
        <v>32.285</v>
      </c>
      <c r="O2262" s="85" t="n">
        <v>0.5</v>
      </c>
      <c r="P2262" s="86" t="n">
        <v>0.0416666666666667</v>
      </c>
      <c r="Q2262" s="87" t="n">
        <v>0</v>
      </c>
      <c r="R2262" s="88" t="n">
        <v>32.285</v>
      </c>
      <c r="S2262" s="89" t="n">
        <v>0.714999999999996</v>
      </c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MG2262" s="0"/>
      <c r="AMH2262" s="0"/>
      <c r="AMI2262" s="0"/>
      <c r="AMJ2262" s="0"/>
    </row>
    <row r="2263" s="4" customFormat="true" ht="37.5" hidden="false" customHeight="true" outlineLevel="0" collapsed="false">
      <c r="A2263" s="23" t="s">
        <v>401</v>
      </c>
      <c r="B2263" s="82" t="n">
        <v>7388</v>
      </c>
      <c r="C2263" s="25" t="n">
        <f aca="false">VLOOKUP(B2263,[1]Planilha8!$X$4:$Y$6629,2,0)</f>
        <v>2040089</v>
      </c>
      <c r="D2263" s="26" t="s">
        <v>552</v>
      </c>
      <c r="E2263" s="26" t="str">
        <f aca="false">VLOOKUP(B2263,[1]Planilha8!$X$4:$Z$6629,3,0)</f>
        <v>HGG</v>
      </c>
      <c r="F2263" s="26" t="str">
        <f aca="false">VLOOKUP(B2263,[1]Planilha8!$X$4:$AD$6629,7,0)</f>
        <v>BOM</v>
      </c>
      <c r="G2263" s="27" t="n">
        <v>41388</v>
      </c>
      <c r="H2263" s="83" t="n">
        <v>33</v>
      </c>
      <c r="I2263" s="29" t="s">
        <v>23</v>
      </c>
      <c r="J2263" s="30" t="s">
        <v>406</v>
      </c>
      <c r="K2263" s="31" t="n">
        <v>3494</v>
      </c>
      <c r="L2263" s="32" t="n">
        <v>2012002637</v>
      </c>
      <c r="M2263" s="33" t="n">
        <v>43465</v>
      </c>
      <c r="N2263" s="84" t="n">
        <v>32.285</v>
      </c>
      <c r="O2263" s="85" t="n">
        <v>0.5</v>
      </c>
      <c r="P2263" s="86" t="n">
        <v>0.0416666666666667</v>
      </c>
      <c r="Q2263" s="87" t="n">
        <v>0</v>
      </c>
      <c r="R2263" s="88" t="n">
        <v>32.285</v>
      </c>
      <c r="S2263" s="89" t="n">
        <v>0.714999999999996</v>
      </c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MG2263" s="0"/>
      <c r="AMH2263" s="0"/>
      <c r="AMI2263" s="0"/>
      <c r="AMJ2263" s="0"/>
    </row>
    <row r="2264" s="4" customFormat="true" ht="37.5" hidden="false" customHeight="true" outlineLevel="0" collapsed="false">
      <c r="A2264" s="23" t="s">
        <v>401</v>
      </c>
      <c r="B2264" s="82" t="n">
        <v>7389</v>
      </c>
      <c r="C2264" s="25" t="n">
        <f aca="false">VLOOKUP(B2264,[1]Planilha8!$X$4:$Y$6629,2,0)</f>
        <v>2040090</v>
      </c>
      <c r="D2264" s="26" t="s">
        <v>552</v>
      </c>
      <c r="E2264" s="26" t="str">
        <f aca="false">VLOOKUP(B2264,[1]Planilha8!$X$4:$Z$6629,3,0)</f>
        <v>CONSULTÓRIO FONO</v>
      </c>
      <c r="F2264" s="26" t="str">
        <f aca="false">VLOOKUP(B2264,[1]Planilha8!$X$4:$AD$6629,7,0)</f>
        <v>BOM</v>
      </c>
      <c r="G2264" s="27" t="n">
        <v>41388</v>
      </c>
      <c r="H2264" s="83" t="n">
        <v>33</v>
      </c>
      <c r="I2264" s="29" t="s">
        <v>23</v>
      </c>
      <c r="J2264" s="30" t="s">
        <v>406</v>
      </c>
      <c r="K2264" s="31" t="n">
        <v>3494</v>
      </c>
      <c r="L2264" s="32" t="n">
        <v>2012002637</v>
      </c>
      <c r="M2264" s="33" t="n">
        <v>43465</v>
      </c>
      <c r="N2264" s="84" t="n">
        <v>32.285</v>
      </c>
      <c r="O2264" s="85" t="n">
        <v>0.5</v>
      </c>
      <c r="P2264" s="86" t="n">
        <v>0.0416666666666667</v>
      </c>
      <c r="Q2264" s="87" t="n">
        <v>0</v>
      </c>
      <c r="R2264" s="88" t="n">
        <v>32.285</v>
      </c>
      <c r="S2264" s="89" t="n">
        <v>0.714999999999996</v>
      </c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MG2264" s="0"/>
      <c r="AMH2264" s="0"/>
      <c r="AMI2264" s="0"/>
      <c r="AMJ2264" s="0"/>
    </row>
    <row r="2265" s="4" customFormat="true" ht="37.5" hidden="false" customHeight="true" outlineLevel="0" collapsed="false">
      <c r="A2265" s="23" t="s">
        <v>401</v>
      </c>
      <c r="B2265" s="82" t="n">
        <v>7390</v>
      </c>
      <c r="C2265" s="25" t="n">
        <f aca="false">VLOOKUP(B2265,[1]Planilha8!$X$4:$Y$6629,2,0)</f>
        <v>2040091</v>
      </c>
      <c r="D2265" s="26" t="s">
        <v>553</v>
      </c>
      <c r="E2265" s="26" t="str">
        <f aca="false">VLOOKUP(B2265,[1]Planilha8!$X$4:$Z$6629,3,0)</f>
        <v>HGG</v>
      </c>
      <c r="F2265" s="26" t="str">
        <f aca="false">VLOOKUP(B2265,[1]Planilha8!$X$4:$AD$6629,7,0)</f>
        <v>BOM</v>
      </c>
      <c r="G2265" s="27" t="n">
        <v>41388</v>
      </c>
      <c r="H2265" s="83" t="n">
        <v>80.75</v>
      </c>
      <c r="I2265" s="29" t="s">
        <v>23</v>
      </c>
      <c r="J2265" s="30" t="s">
        <v>406</v>
      </c>
      <c r="K2265" s="31" t="n">
        <v>3494</v>
      </c>
      <c r="L2265" s="32" t="n">
        <v>2012002637</v>
      </c>
      <c r="M2265" s="33" t="n">
        <v>43465</v>
      </c>
      <c r="N2265" s="84" t="n">
        <v>79.0004166666667</v>
      </c>
      <c r="O2265" s="85" t="n">
        <v>0.5</v>
      </c>
      <c r="P2265" s="86" t="n">
        <v>0.0416666666666667</v>
      </c>
      <c r="Q2265" s="87" t="n">
        <v>0</v>
      </c>
      <c r="R2265" s="88" t="n">
        <v>79.0004166666667</v>
      </c>
      <c r="S2265" s="89" t="n">
        <v>1.74958333333333</v>
      </c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MG2265" s="0"/>
      <c r="AMH2265" s="0"/>
      <c r="AMI2265" s="0"/>
      <c r="AMJ2265" s="0"/>
    </row>
    <row r="2266" s="4" customFormat="true" ht="37.5" hidden="false" customHeight="true" outlineLevel="0" collapsed="false">
      <c r="A2266" s="23" t="s">
        <v>401</v>
      </c>
      <c r="B2266" s="82" t="n">
        <v>7391</v>
      </c>
      <c r="C2266" s="25" t="n">
        <f aca="false">VLOOKUP(B2266,[1]Planilha8!$X$4:$Y$6629,2,0)</f>
        <v>2040092</v>
      </c>
      <c r="D2266" s="26" t="s">
        <v>553</v>
      </c>
      <c r="E2266" s="26" t="str">
        <f aca="false">VLOOKUP(B2266,[1]Planilha8!$X$4:$Z$6629,3,0)</f>
        <v>HGG</v>
      </c>
      <c r="F2266" s="26" t="str">
        <f aca="false">VLOOKUP(B2266,[1]Planilha8!$X$4:$AD$6629,7,0)</f>
        <v>BOM</v>
      </c>
      <c r="G2266" s="27" t="n">
        <v>41388</v>
      </c>
      <c r="H2266" s="83" t="n">
        <v>80.75</v>
      </c>
      <c r="I2266" s="29" t="s">
        <v>23</v>
      </c>
      <c r="J2266" s="30" t="s">
        <v>406</v>
      </c>
      <c r="K2266" s="31" t="n">
        <v>3494</v>
      </c>
      <c r="L2266" s="32" t="n">
        <v>2012002637</v>
      </c>
      <c r="M2266" s="33" t="n">
        <v>43465</v>
      </c>
      <c r="N2266" s="84" t="n">
        <v>79.0004166666667</v>
      </c>
      <c r="O2266" s="85" t="n">
        <v>0.5</v>
      </c>
      <c r="P2266" s="86" t="n">
        <v>0.0416666666666667</v>
      </c>
      <c r="Q2266" s="87" t="n">
        <v>0</v>
      </c>
      <c r="R2266" s="88" t="n">
        <v>79.0004166666667</v>
      </c>
      <c r="S2266" s="89" t="n">
        <v>1.74958333333333</v>
      </c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MG2266" s="0"/>
      <c r="AMH2266" s="0"/>
      <c r="AMI2266" s="0"/>
      <c r="AMJ2266" s="0"/>
    </row>
    <row r="2267" s="4" customFormat="true" ht="37.5" hidden="false" customHeight="true" outlineLevel="0" collapsed="false">
      <c r="A2267" s="23" t="s">
        <v>401</v>
      </c>
      <c r="B2267" s="82" t="n">
        <v>7317</v>
      </c>
      <c r="C2267" s="25" t="n">
        <f aca="false">VLOOKUP(B2267,[1]Planilha8!$X$4:$Y$6629,2,0)</f>
        <v>2040098</v>
      </c>
      <c r="D2267" s="26" t="s">
        <v>554</v>
      </c>
      <c r="E2267" s="26" t="str">
        <f aca="false">VLOOKUP(B2267,[1]Planilha8!$X$4:$Z$6629,3,0)</f>
        <v>CENTRO CIRÚRGICO</v>
      </c>
      <c r="F2267" s="26" t="str">
        <f aca="false">VLOOKUP(B2267,[1]Planilha8!$X$4:$AD$6629,7,0)</f>
        <v>BOM</v>
      </c>
      <c r="G2267" s="27" t="n">
        <v>41394</v>
      </c>
      <c r="H2267" s="83" t="n">
        <v>288</v>
      </c>
      <c r="I2267" s="29" t="s">
        <v>23</v>
      </c>
      <c r="J2267" s="30" t="s">
        <v>555</v>
      </c>
      <c r="K2267" s="31" t="n">
        <v>6364</v>
      </c>
      <c r="L2267" s="32" t="n">
        <v>2013000728</v>
      </c>
      <c r="M2267" s="33" t="n">
        <v>43465</v>
      </c>
      <c r="N2267" s="84" t="n">
        <v>194.64</v>
      </c>
      <c r="O2267" s="85" t="n">
        <v>0.17</v>
      </c>
      <c r="P2267" s="86" t="n">
        <v>0.0141666666666667</v>
      </c>
      <c r="Q2267" s="87" t="n">
        <v>4.08</v>
      </c>
      <c r="R2267" s="88" t="n">
        <v>198.72</v>
      </c>
      <c r="S2267" s="89" t="n">
        <v>89.2799999999997</v>
      </c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MG2267" s="0"/>
      <c r="AMH2267" s="0"/>
      <c r="AMI2267" s="0"/>
      <c r="AMJ2267" s="0"/>
    </row>
    <row r="2268" s="4" customFormat="true" ht="37.5" hidden="false" customHeight="true" outlineLevel="0" collapsed="false">
      <c r="A2268" s="23" t="s">
        <v>401</v>
      </c>
      <c r="B2268" s="82" t="n">
        <v>7318</v>
      </c>
      <c r="C2268" s="25" t="n">
        <f aca="false">VLOOKUP(B2268,[1]Planilha8!$X$4:$Y$6629,2,0)</f>
        <v>2040099</v>
      </c>
      <c r="D2268" s="26" t="s">
        <v>554</v>
      </c>
      <c r="E2268" s="26" t="str">
        <f aca="false">VLOOKUP(B2268,[1]Planilha8!$X$4:$Z$6629,3,0)</f>
        <v>CENTRO CIRÚRGICO</v>
      </c>
      <c r="F2268" s="26" t="str">
        <f aca="false">VLOOKUP(B2268,[1]Planilha8!$X$4:$AD$6629,7,0)</f>
        <v>BOM</v>
      </c>
      <c r="G2268" s="27" t="n">
        <v>41394</v>
      </c>
      <c r="H2268" s="83" t="n">
        <v>288</v>
      </c>
      <c r="I2268" s="29" t="s">
        <v>23</v>
      </c>
      <c r="J2268" s="30" t="s">
        <v>555</v>
      </c>
      <c r="K2268" s="31" t="n">
        <v>6364</v>
      </c>
      <c r="L2268" s="32" t="n">
        <v>2013000728</v>
      </c>
      <c r="M2268" s="33" t="n">
        <v>43465</v>
      </c>
      <c r="N2268" s="84" t="n">
        <v>194.64</v>
      </c>
      <c r="O2268" s="85" t="n">
        <v>0.17</v>
      </c>
      <c r="P2268" s="86" t="n">
        <v>0.0141666666666667</v>
      </c>
      <c r="Q2268" s="87" t="n">
        <v>4.08</v>
      </c>
      <c r="R2268" s="88" t="n">
        <v>198.72</v>
      </c>
      <c r="S2268" s="89" t="n">
        <v>89.2799999999997</v>
      </c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MG2268" s="0"/>
      <c r="AMH2268" s="0"/>
      <c r="AMI2268" s="0"/>
      <c r="AMJ2268" s="0"/>
    </row>
    <row r="2269" s="4" customFormat="true" ht="37.5" hidden="false" customHeight="true" outlineLevel="0" collapsed="false">
      <c r="A2269" s="23" t="s">
        <v>401</v>
      </c>
      <c r="B2269" s="82" t="n">
        <v>7319</v>
      </c>
      <c r="C2269" s="25" t="n">
        <f aca="false">VLOOKUP(B2269,[1]Planilha8!$X$4:$Y$6629,2,0)</f>
        <v>2040100</v>
      </c>
      <c r="D2269" s="26" t="s">
        <v>554</v>
      </c>
      <c r="E2269" s="26" t="str">
        <f aca="false">VLOOKUP(B2269,[1]Planilha8!$X$4:$Z$6629,3,0)</f>
        <v>CENTRO CIRÚRGICO</v>
      </c>
      <c r="F2269" s="26" t="str">
        <f aca="false">VLOOKUP(B2269,[1]Planilha8!$X$4:$AD$6629,7,0)</f>
        <v>BOM</v>
      </c>
      <c r="G2269" s="27" t="n">
        <v>41394</v>
      </c>
      <c r="H2269" s="83" t="n">
        <v>288</v>
      </c>
      <c r="I2269" s="29" t="s">
        <v>23</v>
      </c>
      <c r="J2269" s="30" t="s">
        <v>555</v>
      </c>
      <c r="K2269" s="31" t="n">
        <v>6364</v>
      </c>
      <c r="L2269" s="32" t="n">
        <v>2013000728</v>
      </c>
      <c r="M2269" s="33" t="n">
        <v>43465</v>
      </c>
      <c r="N2269" s="84" t="n">
        <v>194.64</v>
      </c>
      <c r="O2269" s="85" t="n">
        <v>0.17</v>
      </c>
      <c r="P2269" s="86" t="n">
        <v>0.0141666666666667</v>
      </c>
      <c r="Q2269" s="87" t="n">
        <v>4.08</v>
      </c>
      <c r="R2269" s="88" t="n">
        <v>198.72</v>
      </c>
      <c r="S2269" s="89" t="n">
        <v>89.2799999999997</v>
      </c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MG2269" s="0"/>
      <c r="AMH2269" s="0"/>
      <c r="AMI2269" s="0"/>
      <c r="AMJ2269" s="0"/>
    </row>
    <row r="2270" s="4" customFormat="true" ht="37.5" hidden="false" customHeight="true" outlineLevel="0" collapsed="false">
      <c r="A2270" s="23" t="s">
        <v>401</v>
      </c>
      <c r="B2270" s="82" t="n">
        <v>7320</v>
      </c>
      <c r="C2270" s="25" t="n">
        <f aca="false">VLOOKUP(B2270,[1]Planilha8!$X$4:$Y$6629,2,0)</f>
        <v>2040101</v>
      </c>
      <c r="D2270" s="26" t="s">
        <v>554</v>
      </c>
      <c r="E2270" s="26" t="str">
        <f aca="false">VLOOKUP(B2270,[1]Planilha8!$X$4:$Z$6629,3,0)</f>
        <v>CENTRO CIRÚRGICO</v>
      </c>
      <c r="F2270" s="26" t="str">
        <f aca="false">VLOOKUP(B2270,[1]Planilha8!$X$4:$AD$6629,7,0)</f>
        <v>BOM</v>
      </c>
      <c r="G2270" s="27" t="n">
        <v>41394</v>
      </c>
      <c r="H2270" s="83" t="n">
        <v>288</v>
      </c>
      <c r="I2270" s="29" t="s">
        <v>23</v>
      </c>
      <c r="J2270" s="30" t="s">
        <v>555</v>
      </c>
      <c r="K2270" s="31" t="n">
        <v>6364</v>
      </c>
      <c r="L2270" s="32" t="n">
        <v>2013000728</v>
      </c>
      <c r="M2270" s="33" t="n">
        <v>43465</v>
      </c>
      <c r="N2270" s="84" t="n">
        <v>194.64</v>
      </c>
      <c r="O2270" s="85" t="n">
        <v>0.17</v>
      </c>
      <c r="P2270" s="86" t="n">
        <v>0.0141666666666667</v>
      </c>
      <c r="Q2270" s="87" t="n">
        <v>4.08</v>
      </c>
      <c r="R2270" s="88" t="n">
        <v>198.72</v>
      </c>
      <c r="S2270" s="89" t="n">
        <v>89.2799999999997</v>
      </c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MG2270" s="0"/>
      <c r="AMH2270" s="0"/>
      <c r="AMI2270" s="0"/>
      <c r="AMJ2270" s="0"/>
    </row>
    <row r="2271" s="4" customFormat="true" ht="37.5" hidden="false" customHeight="true" outlineLevel="0" collapsed="false">
      <c r="A2271" s="23" t="s">
        <v>401</v>
      </c>
      <c r="B2271" s="82" t="n">
        <v>7321</v>
      </c>
      <c r="C2271" s="25" t="n">
        <f aca="false">VLOOKUP(B2271,[1]Planilha8!$X$4:$Y$6629,2,0)</f>
        <v>2040102</v>
      </c>
      <c r="D2271" s="26" t="s">
        <v>554</v>
      </c>
      <c r="E2271" s="26" t="str">
        <f aca="false">VLOOKUP(B2271,[1]Planilha8!$X$4:$Z$6629,3,0)</f>
        <v>CENTRO CIRÚRGICO</v>
      </c>
      <c r="F2271" s="26" t="str">
        <f aca="false">VLOOKUP(B2271,[1]Planilha8!$X$4:$AD$6629,7,0)</f>
        <v>BOM</v>
      </c>
      <c r="G2271" s="27" t="n">
        <v>41394</v>
      </c>
      <c r="H2271" s="83" t="n">
        <v>288</v>
      </c>
      <c r="I2271" s="29" t="s">
        <v>23</v>
      </c>
      <c r="J2271" s="30" t="s">
        <v>555</v>
      </c>
      <c r="K2271" s="31" t="n">
        <v>6364</v>
      </c>
      <c r="L2271" s="32" t="n">
        <v>2013000728</v>
      </c>
      <c r="M2271" s="33" t="n">
        <v>43465</v>
      </c>
      <c r="N2271" s="84" t="n">
        <v>194.64</v>
      </c>
      <c r="O2271" s="85" t="n">
        <v>0.17</v>
      </c>
      <c r="P2271" s="86" t="n">
        <v>0.0141666666666667</v>
      </c>
      <c r="Q2271" s="87" t="n">
        <v>4.08</v>
      </c>
      <c r="R2271" s="88" t="n">
        <v>198.72</v>
      </c>
      <c r="S2271" s="89" t="n">
        <v>89.2799999999997</v>
      </c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MG2271" s="0"/>
      <c r="AMH2271" s="0"/>
      <c r="AMI2271" s="0"/>
      <c r="AMJ2271" s="0"/>
    </row>
    <row r="2272" s="4" customFormat="true" ht="37.5" hidden="false" customHeight="true" outlineLevel="0" collapsed="false">
      <c r="A2272" s="23" t="s">
        <v>401</v>
      </c>
      <c r="B2272" s="82" t="n">
        <v>7322</v>
      </c>
      <c r="C2272" s="25" t="n">
        <f aca="false">VLOOKUP(B2272,[1]Planilha8!$X$4:$Y$6629,2,0)</f>
        <v>2040103</v>
      </c>
      <c r="D2272" s="26" t="s">
        <v>554</v>
      </c>
      <c r="E2272" s="26" t="str">
        <f aca="false">VLOOKUP(B2272,[1]Planilha8!$X$4:$Z$6629,3,0)</f>
        <v>CENTRO CIRÚRGICO</v>
      </c>
      <c r="F2272" s="26" t="str">
        <f aca="false">VLOOKUP(B2272,[1]Planilha8!$X$4:$AD$6629,7,0)</f>
        <v>BOM</v>
      </c>
      <c r="G2272" s="27" t="n">
        <v>41394</v>
      </c>
      <c r="H2272" s="83" t="n">
        <v>288</v>
      </c>
      <c r="I2272" s="29" t="s">
        <v>23</v>
      </c>
      <c r="J2272" s="30" t="s">
        <v>555</v>
      </c>
      <c r="K2272" s="31" t="n">
        <v>6364</v>
      </c>
      <c r="L2272" s="32" t="n">
        <v>2013000728</v>
      </c>
      <c r="M2272" s="33" t="n">
        <v>43465</v>
      </c>
      <c r="N2272" s="84" t="n">
        <v>194.64</v>
      </c>
      <c r="O2272" s="85" t="n">
        <v>0.17</v>
      </c>
      <c r="P2272" s="86" t="n">
        <v>0.0141666666666667</v>
      </c>
      <c r="Q2272" s="87" t="n">
        <v>4.08</v>
      </c>
      <c r="R2272" s="88" t="n">
        <v>198.72</v>
      </c>
      <c r="S2272" s="89" t="n">
        <v>89.2799999999997</v>
      </c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MG2272" s="0"/>
      <c r="AMH2272" s="0"/>
      <c r="AMI2272" s="0"/>
      <c r="AMJ2272" s="0"/>
    </row>
    <row r="2273" s="4" customFormat="true" ht="37.5" hidden="false" customHeight="true" outlineLevel="0" collapsed="false">
      <c r="A2273" s="23" t="s">
        <v>401</v>
      </c>
      <c r="B2273" s="82" t="n">
        <v>7323</v>
      </c>
      <c r="C2273" s="25" t="n">
        <f aca="false">VLOOKUP(B2273,[1]Planilha8!$X$4:$Y$6629,2,0)</f>
        <v>2040104</v>
      </c>
      <c r="D2273" s="26" t="s">
        <v>554</v>
      </c>
      <c r="E2273" s="26" t="str">
        <f aca="false">VLOOKUP(B2273,[1]Planilha8!$X$4:$Z$6629,3,0)</f>
        <v>CENTRO CIRÚRGICO</v>
      </c>
      <c r="F2273" s="26" t="str">
        <f aca="false">VLOOKUP(B2273,[1]Planilha8!$X$4:$AD$6629,7,0)</f>
        <v>BOM</v>
      </c>
      <c r="G2273" s="27" t="n">
        <v>41394</v>
      </c>
      <c r="H2273" s="83" t="n">
        <v>288</v>
      </c>
      <c r="I2273" s="29" t="s">
        <v>23</v>
      </c>
      <c r="J2273" s="30" t="s">
        <v>555</v>
      </c>
      <c r="K2273" s="31" t="n">
        <v>6364</v>
      </c>
      <c r="L2273" s="32" t="n">
        <v>2013000728</v>
      </c>
      <c r="M2273" s="33" t="n">
        <v>43465</v>
      </c>
      <c r="N2273" s="84" t="n">
        <v>194.64</v>
      </c>
      <c r="O2273" s="85" t="n">
        <v>0.17</v>
      </c>
      <c r="P2273" s="86" t="n">
        <v>0.0141666666666667</v>
      </c>
      <c r="Q2273" s="87" t="n">
        <v>4.08</v>
      </c>
      <c r="R2273" s="88" t="n">
        <v>198.72</v>
      </c>
      <c r="S2273" s="89" t="n">
        <v>89.2799999999997</v>
      </c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MG2273" s="0"/>
      <c r="AMH2273" s="0"/>
      <c r="AMI2273" s="0"/>
      <c r="AMJ2273" s="0"/>
    </row>
    <row r="2274" s="4" customFormat="true" ht="37.5" hidden="false" customHeight="true" outlineLevel="0" collapsed="false">
      <c r="A2274" s="23" t="s">
        <v>401</v>
      </c>
      <c r="B2274" s="82" t="n">
        <v>7324</v>
      </c>
      <c r="C2274" s="25" t="n">
        <f aca="false">VLOOKUP(B2274,[1]Planilha8!$X$4:$Y$6629,2,0)</f>
        <v>2040105</v>
      </c>
      <c r="D2274" s="26" t="s">
        <v>554</v>
      </c>
      <c r="E2274" s="26" t="str">
        <f aca="false">VLOOKUP(B2274,[1]Planilha8!$X$4:$Z$6629,3,0)</f>
        <v>CENTRO CIRÚRGICO</v>
      </c>
      <c r="F2274" s="26" t="str">
        <f aca="false">VLOOKUP(B2274,[1]Planilha8!$X$4:$AD$6629,7,0)</f>
        <v>BOM</v>
      </c>
      <c r="G2274" s="27" t="n">
        <v>41394</v>
      </c>
      <c r="H2274" s="83" t="n">
        <v>288</v>
      </c>
      <c r="I2274" s="29" t="s">
        <v>23</v>
      </c>
      <c r="J2274" s="30" t="s">
        <v>555</v>
      </c>
      <c r="K2274" s="31" t="n">
        <v>6364</v>
      </c>
      <c r="L2274" s="32" t="n">
        <v>2013000728</v>
      </c>
      <c r="M2274" s="33" t="n">
        <v>43465</v>
      </c>
      <c r="N2274" s="84" t="n">
        <v>194.64</v>
      </c>
      <c r="O2274" s="85" t="n">
        <v>0.17</v>
      </c>
      <c r="P2274" s="86" t="n">
        <v>0.0141666666666667</v>
      </c>
      <c r="Q2274" s="87" t="n">
        <v>4.08</v>
      </c>
      <c r="R2274" s="88" t="n">
        <v>198.72</v>
      </c>
      <c r="S2274" s="89" t="n">
        <v>89.2799999999997</v>
      </c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MG2274" s="0"/>
      <c r="AMH2274" s="0"/>
      <c r="AMI2274" s="0"/>
      <c r="AMJ2274" s="0"/>
    </row>
    <row r="2275" s="4" customFormat="true" ht="37.5" hidden="false" customHeight="true" outlineLevel="0" collapsed="false">
      <c r="A2275" s="23" t="s">
        <v>401</v>
      </c>
      <c r="B2275" s="82" t="n">
        <v>7325</v>
      </c>
      <c r="C2275" s="25" t="n">
        <f aca="false">VLOOKUP(B2275,[1]Planilha8!$X$4:$Y$6629,2,0)</f>
        <v>2040106</v>
      </c>
      <c r="D2275" s="26" t="s">
        <v>554</v>
      </c>
      <c r="E2275" s="26" t="str">
        <f aca="false">VLOOKUP(B2275,[1]Planilha8!$X$4:$Z$6629,3,0)</f>
        <v>CENTRO CIRÚRGICO</v>
      </c>
      <c r="F2275" s="26" t="str">
        <f aca="false">VLOOKUP(B2275,[1]Planilha8!$X$4:$AD$6629,7,0)</f>
        <v>BOM</v>
      </c>
      <c r="G2275" s="27" t="n">
        <v>41394</v>
      </c>
      <c r="H2275" s="83" t="n">
        <v>288</v>
      </c>
      <c r="I2275" s="29" t="s">
        <v>23</v>
      </c>
      <c r="J2275" s="30" t="s">
        <v>555</v>
      </c>
      <c r="K2275" s="31" t="n">
        <v>6364</v>
      </c>
      <c r="L2275" s="32" t="n">
        <v>2013000728</v>
      </c>
      <c r="M2275" s="33" t="n">
        <v>43465</v>
      </c>
      <c r="N2275" s="84" t="n">
        <v>194.64</v>
      </c>
      <c r="O2275" s="85" t="n">
        <v>0.17</v>
      </c>
      <c r="P2275" s="86" t="n">
        <v>0.0141666666666667</v>
      </c>
      <c r="Q2275" s="87" t="n">
        <v>4.08</v>
      </c>
      <c r="R2275" s="88" t="n">
        <v>198.72</v>
      </c>
      <c r="S2275" s="89" t="n">
        <v>89.2799999999997</v>
      </c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MG2275" s="0"/>
      <c r="AMH2275" s="0"/>
      <c r="AMI2275" s="0"/>
      <c r="AMJ2275" s="0"/>
    </row>
    <row r="2276" s="4" customFormat="true" ht="37.5" hidden="false" customHeight="true" outlineLevel="0" collapsed="false">
      <c r="A2276" s="23" t="s">
        <v>401</v>
      </c>
      <c r="B2276" s="82" t="n">
        <v>7326</v>
      </c>
      <c r="C2276" s="25" t="n">
        <f aca="false">VLOOKUP(B2276,[1]Planilha8!$X$4:$Y$6629,2,0)</f>
        <v>2040107</v>
      </c>
      <c r="D2276" s="26" t="s">
        <v>554</v>
      </c>
      <c r="E2276" s="26" t="str">
        <f aca="false">VLOOKUP(B2276,[1]Planilha8!$X$4:$Z$6629,3,0)</f>
        <v>CENTRO CIRÚRGICO</v>
      </c>
      <c r="F2276" s="26" t="str">
        <f aca="false">VLOOKUP(B2276,[1]Planilha8!$X$4:$AD$6629,7,0)</f>
        <v>BOM</v>
      </c>
      <c r="G2276" s="27" t="n">
        <v>41394</v>
      </c>
      <c r="H2276" s="83" t="n">
        <v>288</v>
      </c>
      <c r="I2276" s="29" t="s">
        <v>23</v>
      </c>
      <c r="J2276" s="30" t="s">
        <v>555</v>
      </c>
      <c r="K2276" s="31" t="n">
        <v>6364</v>
      </c>
      <c r="L2276" s="32" t="n">
        <v>2013000728</v>
      </c>
      <c r="M2276" s="33" t="n">
        <v>43465</v>
      </c>
      <c r="N2276" s="84" t="n">
        <v>194.64</v>
      </c>
      <c r="O2276" s="85" t="n">
        <v>0.17</v>
      </c>
      <c r="P2276" s="86" t="n">
        <v>0.0141666666666667</v>
      </c>
      <c r="Q2276" s="87" t="n">
        <v>4.08</v>
      </c>
      <c r="R2276" s="88" t="n">
        <v>198.72</v>
      </c>
      <c r="S2276" s="89" t="n">
        <v>89.2799999999997</v>
      </c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MG2276" s="0"/>
      <c r="AMH2276" s="0"/>
      <c r="AMI2276" s="0"/>
      <c r="AMJ2276" s="0"/>
    </row>
    <row r="2277" s="4" customFormat="true" ht="37.5" hidden="false" customHeight="true" outlineLevel="0" collapsed="false">
      <c r="A2277" s="23" t="s">
        <v>401</v>
      </c>
      <c r="B2277" s="82" t="n">
        <v>7327</v>
      </c>
      <c r="C2277" s="25" t="n">
        <f aca="false">VLOOKUP(B2277,[1]Planilha8!$X$4:$Y$6629,2,0)</f>
        <v>2040108</v>
      </c>
      <c r="D2277" s="26" t="s">
        <v>554</v>
      </c>
      <c r="E2277" s="26" t="str">
        <f aca="false">VLOOKUP(B2277,[1]Planilha8!$X$4:$Z$6629,3,0)</f>
        <v>CENTRO CIRÚRGICO</v>
      </c>
      <c r="F2277" s="26" t="str">
        <f aca="false">VLOOKUP(B2277,[1]Planilha8!$X$4:$AD$6629,7,0)</f>
        <v>BOM</v>
      </c>
      <c r="G2277" s="27" t="n">
        <v>41394</v>
      </c>
      <c r="H2277" s="83" t="n">
        <v>288</v>
      </c>
      <c r="I2277" s="29" t="s">
        <v>23</v>
      </c>
      <c r="J2277" s="30" t="s">
        <v>555</v>
      </c>
      <c r="K2277" s="31" t="n">
        <v>6364</v>
      </c>
      <c r="L2277" s="32" t="n">
        <v>2013000728</v>
      </c>
      <c r="M2277" s="33" t="n">
        <v>43465</v>
      </c>
      <c r="N2277" s="84" t="n">
        <v>194.64</v>
      </c>
      <c r="O2277" s="85" t="n">
        <v>0.17</v>
      </c>
      <c r="P2277" s="86" t="n">
        <v>0.0141666666666667</v>
      </c>
      <c r="Q2277" s="87" t="n">
        <v>4.08</v>
      </c>
      <c r="R2277" s="88" t="n">
        <v>198.72</v>
      </c>
      <c r="S2277" s="89" t="n">
        <v>89.2799999999997</v>
      </c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MG2277" s="0"/>
      <c r="AMH2277" s="0"/>
      <c r="AMI2277" s="0"/>
      <c r="AMJ2277" s="0"/>
    </row>
    <row r="2278" s="4" customFormat="true" ht="37.5" hidden="false" customHeight="true" outlineLevel="0" collapsed="false">
      <c r="A2278" s="23" t="s">
        <v>401</v>
      </c>
      <c r="B2278" s="82" t="n">
        <v>7328</v>
      </c>
      <c r="C2278" s="25" t="n">
        <f aca="false">VLOOKUP(B2278,[1]Planilha8!$X$4:$Y$6629,2,0)</f>
        <v>2040109</v>
      </c>
      <c r="D2278" s="26" t="s">
        <v>554</v>
      </c>
      <c r="E2278" s="26" t="str">
        <f aca="false">VLOOKUP(B2278,[1]Planilha8!$X$4:$Z$6629,3,0)</f>
        <v>CENTRO CIRÚRGICO</v>
      </c>
      <c r="F2278" s="26" t="str">
        <f aca="false">VLOOKUP(B2278,[1]Planilha8!$X$4:$AD$6629,7,0)</f>
        <v>BOM</v>
      </c>
      <c r="G2278" s="27" t="n">
        <v>41394</v>
      </c>
      <c r="H2278" s="83" t="n">
        <v>288</v>
      </c>
      <c r="I2278" s="29" t="s">
        <v>23</v>
      </c>
      <c r="J2278" s="30" t="s">
        <v>555</v>
      </c>
      <c r="K2278" s="31" t="n">
        <v>6364</v>
      </c>
      <c r="L2278" s="32" t="n">
        <v>2013000728</v>
      </c>
      <c r="M2278" s="33" t="n">
        <v>43465</v>
      </c>
      <c r="N2278" s="84" t="n">
        <v>194.64</v>
      </c>
      <c r="O2278" s="85" t="n">
        <v>0.17</v>
      </c>
      <c r="P2278" s="86" t="n">
        <v>0.0141666666666667</v>
      </c>
      <c r="Q2278" s="87" t="n">
        <v>4.08</v>
      </c>
      <c r="R2278" s="88" t="n">
        <v>198.72</v>
      </c>
      <c r="S2278" s="89" t="n">
        <v>89.2799999999997</v>
      </c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MG2278" s="0"/>
      <c r="AMH2278" s="0"/>
      <c r="AMI2278" s="0"/>
      <c r="AMJ2278" s="0"/>
    </row>
    <row r="2279" s="4" customFormat="true" ht="37.5" hidden="false" customHeight="true" outlineLevel="0" collapsed="false">
      <c r="A2279" s="23" t="s">
        <v>401</v>
      </c>
      <c r="B2279" s="82" t="n">
        <v>7329</v>
      </c>
      <c r="C2279" s="25" t="n">
        <f aca="false">VLOOKUP(B2279,[1]Planilha8!$X$4:$Y$6629,2,0)</f>
        <v>2040110</v>
      </c>
      <c r="D2279" s="26" t="s">
        <v>554</v>
      </c>
      <c r="E2279" s="26" t="str">
        <f aca="false">VLOOKUP(B2279,[1]Planilha8!$X$4:$Z$6629,3,0)</f>
        <v>CENTRO CIRÚRGICO</v>
      </c>
      <c r="F2279" s="26" t="str">
        <f aca="false">VLOOKUP(B2279,[1]Planilha8!$X$4:$AD$6629,7,0)</f>
        <v>BOM</v>
      </c>
      <c r="G2279" s="27" t="n">
        <v>41394</v>
      </c>
      <c r="H2279" s="83" t="n">
        <v>288</v>
      </c>
      <c r="I2279" s="29" t="s">
        <v>23</v>
      </c>
      <c r="J2279" s="30" t="s">
        <v>555</v>
      </c>
      <c r="K2279" s="31" t="n">
        <v>6364</v>
      </c>
      <c r="L2279" s="32" t="n">
        <v>2013000728</v>
      </c>
      <c r="M2279" s="33" t="n">
        <v>43465</v>
      </c>
      <c r="N2279" s="84" t="n">
        <v>194.64</v>
      </c>
      <c r="O2279" s="85" t="n">
        <v>0.17</v>
      </c>
      <c r="P2279" s="86" t="n">
        <v>0.0141666666666667</v>
      </c>
      <c r="Q2279" s="87" t="n">
        <v>4.08</v>
      </c>
      <c r="R2279" s="88" t="n">
        <v>198.72</v>
      </c>
      <c r="S2279" s="89" t="n">
        <v>89.2799999999997</v>
      </c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MG2279" s="0"/>
      <c r="AMH2279" s="0"/>
      <c r="AMI2279" s="0"/>
      <c r="AMJ2279" s="0"/>
    </row>
    <row r="2280" s="4" customFormat="true" ht="37.5" hidden="false" customHeight="true" outlineLevel="0" collapsed="false">
      <c r="A2280" s="23" t="s">
        <v>401</v>
      </c>
      <c r="B2280" s="82" t="n">
        <v>7330</v>
      </c>
      <c r="C2280" s="25" t="n">
        <f aca="false">VLOOKUP(B2280,[1]Planilha8!$X$4:$Y$6629,2,0)</f>
        <v>2040111</v>
      </c>
      <c r="D2280" s="26" t="s">
        <v>554</v>
      </c>
      <c r="E2280" s="26" t="str">
        <f aca="false">VLOOKUP(B2280,[1]Planilha8!$X$4:$Z$6629,3,0)</f>
        <v>CENTRO CIRÚRGICO</v>
      </c>
      <c r="F2280" s="26" t="str">
        <f aca="false">VLOOKUP(B2280,[1]Planilha8!$X$4:$AD$6629,7,0)</f>
        <v>BOM</v>
      </c>
      <c r="G2280" s="27" t="n">
        <v>41394</v>
      </c>
      <c r="H2280" s="83" t="n">
        <v>288</v>
      </c>
      <c r="I2280" s="29" t="s">
        <v>23</v>
      </c>
      <c r="J2280" s="30" t="s">
        <v>555</v>
      </c>
      <c r="K2280" s="31" t="n">
        <v>6364</v>
      </c>
      <c r="L2280" s="32" t="n">
        <v>2013000728</v>
      </c>
      <c r="M2280" s="33" t="n">
        <v>43465</v>
      </c>
      <c r="N2280" s="84" t="n">
        <v>194.64</v>
      </c>
      <c r="O2280" s="85" t="n">
        <v>0.17</v>
      </c>
      <c r="P2280" s="86" t="n">
        <v>0.0141666666666667</v>
      </c>
      <c r="Q2280" s="87" t="n">
        <v>4.08</v>
      </c>
      <c r="R2280" s="88" t="n">
        <v>198.72</v>
      </c>
      <c r="S2280" s="89" t="n">
        <v>89.2799999999997</v>
      </c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MG2280" s="0"/>
      <c r="AMH2280" s="0"/>
      <c r="AMI2280" s="0"/>
      <c r="AMJ2280" s="0"/>
    </row>
    <row r="2281" s="4" customFormat="true" ht="37.5" hidden="false" customHeight="true" outlineLevel="0" collapsed="false">
      <c r="A2281" s="23" t="s">
        <v>401</v>
      </c>
      <c r="B2281" s="82" t="n">
        <v>7331</v>
      </c>
      <c r="C2281" s="25" t="n">
        <f aca="false">VLOOKUP(B2281,[1]Planilha8!$X$4:$Y$6629,2,0)</f>
        <v>2040112</v>
      </c>
      <c r="D2281" s="26" t="s">
        <v>554</v>
      </c>
      <c r="E2281" s="26" t="str">
        <f aca="false">VLOOKUP(B2281,[1]Planilha8!$X$4:$Z$6629,3,0)</f>
        <v>CENTRO CIRÚRGICO</v>
      </c>
      <c r="F2281" s="26" t="str">
        <f aca="false">VLOOKUP(B2281,[1]Planilha8!$X$4:$AD$6629,7,0)</f>
        <v>BOM</v>
      </c>
      <c r="G2281" s="27" t="n">
        <v>41394</v>
      </c>
      <c r="H2281" s="83" t="n">
        <v>288</v>
      </c>
      <c r="I2281" s="29" t="s">
        <v>23</v>
      </c>
      <c r="J2281" s="30" t="s">
        <v>555</v>
      </c>
      <c r="K2281" s="31" t="n">
        <v>6364</v>
      </c>
      <c r="L2281" s="32" t="n">
        <v>2013000728</v>
      </c>
      <c r="M2281" s="33" t="n">
        <v>43465</v>
      </c>
      <c r="N2281" s="84" t="n">
        <v>194.64</v>
      </c>
      <c r="O2281" s="85" t="n">
        <v>0.17</v>
      </c>
      <c r="P2281" s="86" t="n">
        <v>0.0141666666666667</v>
      </c>
      <c r="Q2281" s="87" t="n">
        <v>4.08</v>
      </c>
      <c r="R2281" s="88" t="n">
        <v>198.72</v>
      </c>
      <c r="S2281" s="89" t="n">
        <v>89.2799999999997</v>
      </c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MG2281" s="0"/>
      <c r="AMH2281" s="0"/>
      <c r="AMI2281" s="0"/>
      <c r="AMJ2281" s="0"/>
    </row>
    <row r="2282" s="4" customFormat="true" ht="37.5" hidden="false" customHeight="true" outlineLevel="0" collapsed="false">
      <c r="A2282" s="23" t="s">
        <v>401</v>
      </c>
      <c r="B2282" s="82" t="n">
        <v>7332</v>
      </c>
      <c r="C2282" s="25" t="n">
        <f aca="false">VLOOKUP(B2282,[1]Planilha8!$X$4:$Y$6629,2,0)</f>
        <v>2040113</v>
      </c>
      <c r="D2282" s="26" t="s">
        <v>554</v>
      </c>
      <c r="E2282" s="26" t="str">
        <f aca="false">VLOOKUP(B2282,[1]Planilha8!$X$4:$Z$6629,3,0)</f>
        <v>CENTRO CIRÚRGICO</v>
      </c>
      <c r="F2282" s="26" t="str">
        <f aca="false">VLOOKUP(B2282,[1]Planilha8!$X$4:$AD$6629,7,0)</f>
        <v>BOM</v>
      </c>
      <c r="G2282" s="27" t="n">
        <v>41394</v>
      </c>
      <c r="H2282" s="83" t="n">
        <v>288</v>
      </c>
      <c r="I2282" s="29" t="s">
        <v>23</v>
      </c>
      <c r="J2282" s="30" t="s">
        <v>555</v>
      </c>
      <c r="K2282" s="31" t="n">
        <v>6364</v>
      </c>
      <c r="L2282" s="32" t="n">
        <v>2013000728</v>
      </c>
      <c r="M2282" s="33" t="n">
        <v>43465</v>
      </c>
      <c r="N2282" s="84" t="n">
        <v>194.64</v>
      </c>
      <c r="O2282" s="85" t="n">
        <v>0.17</v>
      </c>
      <c r="P2282" s="86" t="n">
        <v>0.0141666666666667</v>
      </c>
      <c r="Q2282" s="87" t="n">
        <v>4.08</v>
      </c>
      <c r="R2282" s="88" t="n">
        <v>198.72</v>
      </c>
      <c r="S2282" s="89" t="n">
        <v>89.2799999999997</v>
      </c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MG2282" s="0"/>
      <c r="AMH2282" s="0"/>
      <c r="AMI2282" s="0"/>
      <c r="AMJ2282" s="0"/>
    </row>
    <row r="2283" s="4" customFormat="true" ht="37.5" hidden="false" customHeight="true" outlineLevel="0" collapsed="false">
      <c r="A2283" s="23" t="s">
        <v>401</v>
      </c>
      <c r="B2283" s="82" t="n">
        <v>7333</v>
      </c>
      <c r="C2283" s="25" t="n">
        <f aca="false">VLOOKUP(B2283,[1]Planilha8!$X$4:$Y$6629,2,0)</f>
        <v>2040114</v>
      </c>
      <c r="D2283" s="26" t="s">
        <v>554</v>
      </c>
      <c r="E2283" s="26" t="str">
        <f aca="false">VLOOKUP(B2283,[1]Planilha8!$X$4:$Z$6629,3,0)</f>
        <v>CENTRO CIRÚRGICO</v>
      </c>
      <c r="F2283" s="26" t="str">
        <f aca="false">VLOOKUP(B2283,[1]Planilha8!$X$4:$AD$6629,7,0)</f>
        <v>BOM</v>
      </c>
      <c r="G2283" s="27" t="n">
        <v>41394</v>
      </c>
      <c r="H2283" s="83" t="n">
        <v>288</v>
      </c>
      <c r="I2283" s="29" t="s">
        <v>23</v>
      </c>
      <c r="J2283" s="30" t="s">
        <v>555</v>
      </c>
      <c r="K2283" s="31" t="n">
        <v>6364</v>
      </c>
      <c r="L2283" s="32" t="n">
        <v>2013000728</v>
      </c>
      <c r="M2283" s="33" t="n">
        <v>43465</v>
      </c>
      <c r="N2283" s="84" t="n">
        <v>194.64</v>
      </c>
      <c r="O2283" s="85" t="n">
        <v>0.17</v>
      </c>
      <c r="P2283" s="86" t="n">
        <v>0.0141666666666667</v>
      </c>
      <c r="Q2283" s="87" t="n">
        <v>4.08</v>
      </c>
      <c r="R2283" s="88" t="n">
        <v>198.72</v>
      </c>
      <c r="S2283" s="89" t="n">
        <v>89.2799999999997</v>
      </c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MG2283" s="0"/>
      <c r="AMH2283" s="0"/>
      <c r="AMI2283" s="0"/>
      <c r="AMJ2283" s="0"/>
    </row>
    <row r="2284" s="4" customFormat="true" ht="37.5" hidden="false" customHeight="true" outlineLevel="0" collapsed="false">
      <c r="A2284" s="23" t="s">
        <v>401</v>
      </c>
      <c r="B2284" s="82" t="n">
        <v>7334</v>
      </c>
      <c r="C2284" s="25" t="n">
        <f aca="false">VLOOKUP(B2284,[1]Planilha8!$X$4:$Y$6629,2,0)</f>
        <v>2040115</v>
      </c>
      <c r="D2284" s="26" t="s">
        <v>554</v>
      </c>
      <c r="E2284" s="26" t="str">
        <f aca="false">VLOOKUP(B2284,[1]Planilha8!$X$4:$Z$6629,3,0)</f>
        <v>CENTRO CIRÚRGICO</v>
      </c>
      <c r="F2284" s="26" t="str">
        <f aca="false">VLOOKUP(B2284,[1]Planilha8!$X$4:$AD$6629,7,0)</f>
        <v>BOM</v>
      </c>
      <c r="G2284" s="27" t="n">
        <v>41394</v>
      </c>
      <c r="H2284" s="83" t="n">
        <v>288</v>
      </c>
      <c r="I2284" s="29" t="s">
        <v>23</v>
      </c>
      <c r="J2284" s="30" t="s">
        <v>555</v>
      </c>
      <c r="K2284" s="31" t="n">
        <v>6364</v>
      </c>
      <c r="L2284" s="32" t="n">
        <v>2013000728</v>
      </c>
      <c r="M2284" s="33" t="n">
        <v>43465</v>
      </c>
      <c r="N2284" s="84" t="n">
        <v>194.64</v>
      </c>
      <c r="O2284" s="85" t="n">
        <v>0.17</v>
      </c>
      <c r="P2284" s="86" t="n">
        <v>0.0141666666666667</v>
      </c>
      <c r="Q2284" s="87" t="n">
        <v>4.08</v>
      </c>
      <c r="R2284" s="88" t="n">
        <v>198.72</v>
      </c>
      <c r="S2284" s="89" t="n">
        <v>89.2799999999997</v>
      </c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MG2284" s="0"/>
      <c r="AMH2284" s="0"/>
      <c r="AMI2284" s="0"/>
      <c r="AMJ2284" s="0"/>
    </row>
    <row r="2285" s="4" customFormat="true" ht="37.5" hidden="false" customHeight="true" outlineLevel="0" collapsed="false">
      <c r="A2285" s="23" t="s">
        <v>401</v>
      </c>
      <c r="B2285" s="82" t="n">
        <v>7335</v>
      </c>
      <c r="C2285" s="25" t="n">
        <f aca="false">VLOOKUP(B2285,[1]Planilha8!$X$4:$Y$6629,2,0)</f>
        <v>2040116</v>
      </c>
      <c r="D2285" s="26" t="s">
        <v>554</v>
      </c>
      <c r="E2285" s="26" t="str">
        <f aca="false">VLOOKUP(B2285,[1]Planilha8!$X$4:$Z$6629,3,0)</f>
        <v>CENTRO CIRÚRGICO</v>
      </c>
      <c r="F2285" s="26" t="str">
        <f aca="false">VLOOKUP(B2285,[1]Planilha8!$X$4:$AD$6629,7,0)</f>
        <v>BOM</v>
      </c>
      <c r="G2285" s="27" t="n">
        <v>41394</v>
      </c>
      <c r="H2285" s="83" t="n">
        <v>288</v>
      </c>
      <c r="I2285" s="29" t="s">
        <v>23</v>
      </c>
      <c r="J2285" s="30" t="s">
        <v>555</v>
      </c>
      <c r="K2285" s="31" t="n">
        <v>6364</v>
      </c>
      <c r="L2285" s="32" t="n">
        <v>2013000728</v>
      </c>
      <c r="M2285" s="33" t="n">
        <v>43465</v>
      </c>
      <c r="N2285" s="84" t="n">
        <v>194.64</v>
      </c>
      <c r="O2285" s="85" t="n">
        <v>0.17</v>
      </c>
      <c r="P2285" s="86" t="n">
        <v>0.0141666666666667</v>
      </c>
      <c r="Q2285" s="87" t="n">
        <v>4.08</v>
      </c>
      <c r="R2285" s="88" t="n">
        <v>198.72</v>
      </c>
      <c r="S2285" s="89" t="n">
        <v>89.2799999999997</v>
      </c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MG2285" s="0"/>
      <c r="AMH2285" s="0"/>
      <c r="AMI2285" s="0"/>
      <c r="AMJ2285" s="0"/>
    </row>
    <row r="2286" s="4" customFormat="true" ht="37.5" hidden="false" customHeight="true" outlineLevel="0" collapsed="false">
      <c r="A2286" s="23" t="s">
        <v>401</v>
      </c>
      <c r="B2286" s="82" t="n">
        <v>7336</v>
      </c>
      <c r="C2286" s="25" t="n">
        <f aca="false">VLOOKUP(B2286,[1]Planilha8!$X$4:$Y$6629,2,0)</f>
        <v>2040117</v>
      </c>
      <c r="D2286" s="26" t="s">
        <v>554</v>
      </c>
      <c r="E2286" s="26" t="str">
        <f aca="false">VLOOKUP(B2286,[1]Planilha8!$X$4:$Z$6629,3,0)</f>
        <v>CENTRO CIRÚRGICO</v>
      </c>
      <c r="F2286" s="26" t="str">
        <f aca="false">VLOOKUP(B2286,[1]Planilha8!$X$4:$AD$6629,7,0)</f>
        <v>BOM</v>
      </c>
      <c r="G2286" s="27" t="n">
        <v>41394</v>
      </c>
      <c r="H2286" s="83" t="n">
        <v>288</v>
      </c>
      <c r="I2286" s="29" t="s">
        <v>23</v>
      </c>
      <c r="J2286" s="30" t="s">
        <v>555</v>
      </c>
      <c r="K2286" s="31" t="n">
        <v>6364</v>
      </c>
      <c r="L2286" s="32" t="n">
        <v>2013000728</v>
      </c>
      <c r="M2286" s="33" t="n">
        <v>43465</v>
      </c>
      <c r="N2286" s="84" t="n">
        <v>194.64</v>
      </c>
      <c r="O2286" s="85" t="n">
        <v>0.17</v>
      </c>
      <c r="P2286" s="86" t="n">
        <v>0.0141666666666667</v>
      </c>
      <c r="Q2286" s="87" t="n">
        <v>4.08</v>
      </c>
      <c r="R2286" s="88" t="n">
        <v>198.72</v>
      </c>
      <c r="S2286" s="89" t="n">
        <v>89.2799999999997</v>
      </c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MG2286" s="0"/>
      <c r="AMH2286" s="0"/>
      <c r="AMI2286" s="0"/>
      <c r="AMJ2286" s="0"/>
    </row>
    <row r="2287" s="4" customFormat="true" ht="37.5" hidden="false" customHeight="true" outlineLevel="0" collapsed="false">
      <c r="A2287" s="23" t="s">
        <v>401</v>
      </c>
      <c r="B2287" s="82" t="n">
        <v>7337</v>
      </c>
      <c r="C2287" s="25" t="n">
        <f aca="false">VLOOKUP(B2287,[1]Planilha8!$X$4:$Y$6629,2,0)</f>
        <v>2040118</v>
      </c>
      <c r="D2287" s="26" t="s">
        <v>556</v>
      </c>
      <c r="E2287" s="26" t="str">
        <f aca="false">VLOOKUP(B2287,[1]Planilha8!$X$4:$Z$6629,3,0)</f>
        <v>CENTRO CIRÚRGICO</v>
      </c>
      <c r="F2287" s="26" t="str">
        <f aca="false">VLOOKUP(B2287,[1]Planilha8!$X$4:$AD$6629,7,0)</f>
        <v>BOM</v>
      </c>
      <c r="G2287" s="27" t="n">
        <v>41394</v>
      </c>
      <c r="H2287" s="83" t="n">
        <v>818.2</v>
      </c>
      <c r="I2287" s="29" t="s">
        <v>23</v>
      </c>
      <c r="J2287" s="30" t="s">
        <v>555</v>
      </c>
      <c r="K2287" s="31" t="n">
        <v>6364</v>
      </c>
      <c r="L2287" s="32" t="n">
        <v>2013000728</v>
      </c>
      <c r="M2287" s="33" t="n">
        <v>43465</v>
      </c>
      <c r="N2287" s="84" t="n">
        <v>375.690166666666</v>
      </c>
      <c r="O2287" s="85" t="n">
        <v>0.17</v>
      </c>
      <c r="P2287" s="86" t="n">
        <v>0.0141666666666667</v>
      </c>
      <c r="Q2287" s="87" t="n">
        <v>11.5911666666667</v>
      </c>
      <c r="R2287" s="88" t="n">
        <v>387.281333333333</v>
      </c>
      <c r="S2287" s="89" t="n">
        <v>430.918666666667</v>
      </c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MG2287" s="0"/>
      <c r="AMH2287" s="0"/>
      <c r="AMI2287" s="0"/>
      <c r="AMJ2287" s="0"/>
    </row>
    <row r="2288" s="4" customFormat="true" ht="37.5" hidden="false" customHeight="true" outlineLevel="0" collapsed="false">
      <c r="A2288" s="23" t="s">
        <v>401</v>
      </c>
      <c r="B2288" s="82" t="n">
        <v>7338</v>
      </c>
      <c r="C2288" s="25" t="n">
        <f aca="false">VLOOKUP(B2288,[1]Planilha8!$X$4:$Y$6629,2,0)</f>
        <v>2040119</v>
      </c>
      <c r="D2288" s="26" t="s">
        <v>556</v>
      </c>
      <c r="E2288" s="26" t="str">
        <f aca="false">VLOOKUP(B2288,[1]Planilha8!$X$4:$Z$6629,3,0)</f>
        <v>CENTRO CIRÚRGICO</v>
      </c>
      <c r="F2288" s="26" t="str">
        <f aca="false">VLOOKUP(B2288,[1]Planilha8!$X$4:$AD$6629,7,0)</f>
        <v>BOM</v>
      </c>
      <c r="G2288" s="27" t="n">
        <v>41394</v>
      </c>
      <c r="H2288" s="83" t="n">
        <v>818.2</v>
      </c>
      <c r="I2288" s="29" t="s">
        <v>23</v>
      </c>
      <c r="J2288" s="30" t="s">
        <v>555</v>
      </c>
      <c r="K2288" s="31" t="n">
        <v>6364</v>
      </c>
      <c r="L2288" s="32" t="n">
        <v>2013000728</v>
      </c>
      <c r="M2288" s="33" t="n">
        <v>43465</v>
      </c>
      <c r="N2288" s="84" t="n">
        <v>375.690166666666</v>
      </c>
      <c r="O2288" s="85" t="n">
        <v>0.17</v>
      </c>
      <c r="P2288" s="86" t="n">
        <v>0.0141666666666667</v>
      </c>
      <c r="Q2288" s="87" t="n">
        <v>11.5911666666667</v>
      </c>
      <c r="R2288" s="88" t="n">
        <v>387.281333333333</v>
      </c>
      <c r="S2288" s="89" t="n">
        <v>430.918666666667</v>
      </c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MG2288" s="0"/>
      <c r="AMH2288" s="0"/>
      <c r="AMI2288" s="0"/>
      <c r="AMJ2288" s="0"/>
    </row>
    <row r="2289" s="4" customFormat="true" ht="37.5" hidden="false" customHeight="true" outlineLevel="0" collapsed="false">
      <c r="A2289" s="23" t="s">
        <v>401</v>
      </c>
      <c r="B2289" s="82" t="n">
        <v>7339</v>
      </c>
      <c r="C2289" s="25" t="n">
        <f aca="false">VLOOKUP(B2289,[1]Planilha8!$X$4:$Y$6629,2,0)</f>
        <v>2040120</v>
      </c>
      <c r="D2289" s="26" t="s">
        <v>556</v>
      </c>
      <c r="E2289" s="26" t="str">
        <f aca="false">VLOOKUP(B2289,[1]Planilha8!$X$4:$Z$6629,3,0)</f>
        <v>CENTRO CIRÚRGICO</v>
      </c>
      <c r="F2289" s="26" t="str">
        <f aca="false">VLOOKUP(B2289,[1]Planilha8!$X$4:$AD$6629,7,0)</f>
        <v>BOM</v>
      </c>
      <c r="G2289" s="27" t="n">
        <v>41394</v>
      </c>
      <c r="H2289" s="83" t="n">
        <v>818.2</v>
      </c>
      <c r="I2289" s="29" t="s">
        <v>23</v>
      </c>
      <c r="J2289" s="30" t="s">
        <v>555</v>
      </c>
      <c r="K2289" s="31" t="n">
        <v>6364</v>
      </c>
      <c r="L2289" s="32" t="n">
        <v>2013000728</v>
      </c>
      <c r="M2289" s="33" t="n">
        <v>43465</v>
      </c>
      <c r="N2289" s="84" t="n">
        <v>375.690166666666</v>
      </c>
      <c r="O2289" s="85" t="n">
        <v>0.17</v>
      </c>
      <c r="P2289" s="86" t="n">
        <v>0.0141666666666667</v>
      </c>
      <c r="Q2289" s="87" t="n">
        <v>11.5911666666667</v>
      </c>
      <c r="R2289" s="88" t="n">
        <v>387.281333333333</v>
      </c>
      <c r="S2289" s="89" t="n">
        <v>430.918666666667</v>
      </c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MG2289" s="0"/>
      <c r="AMH2289" s="0"/>
      <c r="AMI2289" s="0"/>
      <c r="AMJ2289" s="0"/>
    </row>
    <row r="2290" s="4" customFormat="true" ht="37.5" hidden="false" customHeight="true" outlineLevel="0" collapsed="false">
      <c r="A2290" s="23" t="s">
        <v>401</v>
      </c>
      <c r="B2290" s="82" t="n">
        <v>7340</v>
      </c>
      <c r="C2290" s="25" t="n">
        <f aca="false">VLOOKUP(B2290,[1]Planilha8!$X$4:$Y$6629,2,0)</f>
        <v>2040121</v>
      </c>
      <c r="D2290" s="26" t="s">
        <v>556</v>
      </c>
      <c r="E2290" s="26" t="str">
        <f aca="false">VLOOKUP(B2290,[1]Planilha8!$X$4:$Z$6629,3,0)</f>
        <v>CENTRO CIRÚRGICO</v>
      </c>
      <c r="F2290" s="26" t="str">
        <f aca="false">VLOOKUP(B2290,[1]Planilha8!$X$4:$AD$6629,7,0)</f>
        <v>BOM</v>
      </c>
      <c r="G2290" s="27" t="n">
        <v>41394</v>
      </c>
      <c r="H2290" s="83" t="n">
        <v>818.2</v>
      </c>
      <c r="I2290" s="29" t="s">
        <v>23</v>
      </c>
      <c r="J2290" s="30" t="s">
        <v>555</v>
      </c>
      <c r="K2290" s="31" t="n">
        <v>6364</v>
      </c>
      <c r="L2290" s="32" t="n">
        <v>2013000728</v>
      </c>
      <c r="M2290" s="33" t="n">
        <v>43465</v>
      </c>
      <c r="N2290" s="84" t="n">
        <v>375.690166666666</v>
      </c>
      <c r="O2290" s="85" t="n">
        <v>0.17</v>
      </c>
      <c r="P2290" s="86" t="n">
        <v>0.0141666666666667</v>
      </c>
      <c r="Q2290" s="87" t="n">
        <v>11.5911666666667</v>
      </c>
      <c r="R2290" s="88" t="n">
        <v>387.281333333333</v>
      </c>
      <c r="S2290" s="89" t="n">
        <v>430.918666666667</v>
      </c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MG2290" s="0"/>
      <c r="AMH2290" s="0"/>
      <c r="AMI2290" s="0"/>
      <c r="AMJ2290" s="0"/>
    </row>
    <row r="2291" s="4" customFormat="true" ht="37.5" hidden="false" customHeight="true" outlineLevel="0" collapsed="false">
      <c r="A2291" s="23" t="s">
        <v>401</v>
      </c>
      <c r="B2291" s="82" t="n">
        <v>7341</v>
      </c>
      <c r="C2291" s="25" t="n">
        <f aca="false">VLOOKUP(B2291,[1]Planilha8!$X$4:$Y$6629,2,0)</f>
        <v>2040122</v>
      </c>
      <c r="D2291" s="26" t="s">
        <v>556</v>
      </c>
      <c r="E2291" s="26" t="str">
        <f aca="false">VLOOKUP(B2291,[1]Planilha8!$X$4:$Z$6629,3,0)</f>
        <v>CENTRO CIRÚRGICO</v>
      </c>
      <c r="F2291" s="26" t="str">
        <f aca="false">VLOOKUP(B2291,[1]Planilha8!$X$4:$AD$6629,7,0)</f>
        <v>BOM</v>
      </c>
      <c r="G2291" s="27" t="n">
        <v>41394</v>
      </c>
      <c r="H2291" s="83" t="n">
        <v>818.2</v>
      </c>
      <c r="I2291" s="29" t="s">
        <v>23</v>
      </c>
      <c r="J2291" s="30" t="s">
        <v>555</v>
      </c>
      <c r="K2291" s="31" t="n">
        <v>6364</v>
      </c>
      <c r="L2291" s="32" t="n">
        <v>2013000728</v>
      </c>
      <c r="M2291" s="33" t="n">
        <v>43465</v>
      </c>
      <c r="N2291" s="84" t="n">
        <v>375.690166666666</v>
      </c>
      <c r="O2291" s="85" t="n">
        <v>0.17</v>
      </c>
      <c r="P2291" s="86" t="n">
        <v>0.0141666666666667</v>
      </c>
      <c r="Q2291" s="87" t="n">
        <v>11.5911666666667</v>
      </c>
      <c r="R2291" s="88" t="n">
        <v>387.281333333333</v>
      </c>
      <c r="S2291" s="89" t="n">
        <v>430.918666666667</v>
      </c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MG2291" s="0"/>
      <c r="AMH2291" s="0"/>
      <c r="AMI2291" s="0"/>
      <c r="AMJ2291" s="0"/>
    </row>
    <row r="2292" s="4" customFormat="true" ht="37.5" hidden="false" customHeight="true" outlineLevel="0" collapsed="false">
      <c r="A2292" s="23" t="s">
        <v>401</v>
      </c>
      <c r="B2292" s="82" t="n">
        <v>7342</v>
      </c>
      <c r="C2292" s="25" t="n">
        <f aca="false">VLOOKUP(B2292,[1]Planilha8!$X$4:$Y$6629,2,0)</f>
        <v>2040123</v>
      </c>
      <c r="D2292" s="26" t="s">
        <v>556</v>
      </c>
      <c r="E2292" s="26" t="str">
        <f aca="false">VLOOKUP(B2292,[1]Planilha8!$X$4:$Z$6629,3,0)</f>
        <v>CENTRO CIRÚRGICO</v>
      </c>
      <c r="F2292" s="26" t="str">
        <f aca="false">VLOOKUP(B2292,[1]Planilha8!$X$4:$AD$6629,7,0)</f>
        <v>BOM</v>
      </c>
      <c r="G2292" s="27" t="n">
        <v>41394</v>
      </c>
      <c r="H2292" s="83" t="n">
        <v>818.2</v>
      </c>
      <c r="I2292" s="29" t="s">
        <v>23</v>
      </c>
      <c r="J2292" s="30" t="s">
        <v>555</v>
      </c>
      <c r="K2292" s="31" t="n">
        <v>6364</v>
      </c>
      <c r="L2292" s="32" t="n">
        <v>2013000728</v>
      </c>
      <c r="M2292" s="33" t="n">
        <v>43465</v>
      </c>
      <c r="N2292" s="84" t="n">
        <v>375.690166666666</v>
      </c>
      <c r="O2292" s="85" t="n">
        <v>0.17</v>
      </c>
      <c r="P2292" s="86" t="n">
        <v>0.0141666666666667</v>
      </c>
      <c r="Q2292" s="87" t="n">
        <v>11.5911666666667</v>
      </c>
      <c r="R2292" s="88" t="n">
        <v>387.281333333333</v>
      </c>
      <c r="S2292" s="89" t="n">
        <v>430.918666666667</v>
      </c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MG2292" s="0"/>
      <c r="AMH2292" s="0"/>
      <c r="AMI2292" s="0"/>
      <c r="AMJ2292" s="0"/>
    </row>
    <row r="2293" s="4" customFormat="true" ht="37.5" hidden="false" customHeight="true" outlineLevel="0" collapsed="false">
      <c r="A2293" s="23" t="s">
        <v>401</v>
      </c>
      <c r="B2293" s="82" t="n">
        <v>7343</v>
      </c>
      <c r="C2293" s="25" t="n">
        <f aca="false">VLOOKUP(B2293,[1]Planilha8!$X$4:$Y$6629,2,0)</f>
        <v>2040124</v>
      </c>
      <c r="D2293" s="26" t="s">
        <v>556</v>
      </c>
      <c r="E2293" s="26" t="str">
        <f aca="false">VLOOKUP(B2293,[1]Planilha8!$X$4:$Z$6629,3,0)</f>
        <v>CENTRO CIRÚRGICO</v>
      </c>
      <c r="F2293" s="26" t="str">
        <f aca="false">VLOOKUP(B2293,[1]Planilha8!$X$4:$AD$6629,7,0)</f>
        <v>BOM</v>
      </c>
      <c r="G2293" s="27" t="n">
        <v>41394</v>
      </c>
      <c r="H2293" s="83" t="n">
        <v>818.2</v>
      </c>
      <c r="I2293" s="29" t="s">
        <v>23</v>
      </c>
      <c r="J2293" s="30" t="s">
        <v>555</v>
      </c>
      <c r="K2293" s="31" t="n">
        <v>6364</v>
      </c>
      <c r="L2293" s="32" t="n">
        <v>2013000728</v>
      </c>
      <c r="M2293" s="33" t="n">
        <v>43465</v>
      </c>
      <c r="N2293" s="84" t="n">
        <v>375.690166666666</v>
      </c>
      <c r="O2293" s="85" t="n">
        <v>0.17</v>
      </c>
      <c r="P2293" s="86" t="n">
        <v>0.0141666666666667</v>
      </c>
      <c r="Q2293" s="87" t="n">
        <v>11.5911666666667</v>
      </c>
      <c r="R2293" s="88" t="n">
        <v>387.281333333333</v>
      </c>
      <c r="S2293" s="89" t="n">
        <v>430.918666666667</v>
      </c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MG2293" s="0"/>
      <c r="AMH2293" s="0"/>
      <c r="AMI2293" s="0"/>
      <c r="AMJ2293" s="0"/>
    </row>
    <row r="2294" s="4" customFormat="true" ht="37.5" hidden="false" customHeight="true" outlineLevel="0" collapsed="false">
      <c r="A2294" s="23" t="s">
        <v>401</v>
      </c>
      <c r="B2294" s="82" t="n">
        <v>7344</v>
      </c>
      <c r="C2294" s="25" t="n">
        <f aca="false">VLOOKUP(B2294,[1]Planilha8!$X$4:$Y$6629,2,0)</f>
        <v>2040125</v>
      </c>
      <c r="D2294" s="26" t="s">
        <v>556</v>
      </c>
      <c r="E2294" s="26" t="str">
        <f aca="false">VLOOKUP(B2294,[1]Planilha8!$X$4:$Z$6629,3,0)</f>
        <v>CENTRO CIRÚRGICO</v>
      </c>
      <c r="F2294" s="26" t="str">
        <f aca="false">VLOOKUP(B2294,[1]Planilha8!$X$4:$AD$6629,7,0)</f>
        <v>BOM</v>
      </c>
      <c r="G2294" s="27" t="n">
        <v>41394</v>
      </c>
      <c r="H2294" s="83" t="n">
        <v>818.2</v>
      </c>
      <c r="I2294" s="29" t="s">
        <v>23</v>
      </c>
      <c r="J2294" s="30" t="s">
        <v>555</v>
      </c>
      <c r="K2294" s="31" t="n">
        <v>6364</v>
      </c>
      <c r="L2294" s="32" t="n">
        <v>2013000728</v>
      </c>
      <c r="M2294" s="33" t="n">
        <v>43465</v>
      </c>
      <c r="N2294" s="84" t="n">
        <v>375.690166666666</v>
      </c>
      <c r="O2294" s="85" t="n">
        <v>0.17</v>
      </c>
      <c r="P2294" s="86" t="n">
        <v>0.0141666666666667</v>
      </c>
      <c r="Q2294" s="87" t="n">
        <v>11.5911666666667</v>
      </c>
      <c r="R2294" s="88" t="n">
        <v>387.281333333333</v>
      </c>
      <c r="S2294" s="89" t="n">
        <v>430.918666666667</v>
      </c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MG2294" s="0"/>
      <c r="AMH2294" s="0"/>
      <c r="AMI2294" s="0"/>
      <c r="AMJ2294" s="0"/>
    </row>
    <row r="2295" s="4" customFormat="true" ht="37.5" hidden="false" customHeight="true" outlineLevel="0" collapsed="false">
      <c r="A2295" s="23" t="s">
        <v>401</v>
      </c>
      <c r="B2295" s="82" t="n">
        <v>7345</v>
      </c>
      <c r="C2295" s="25" t="n">
        <f aca="false">VLOOKUP(B2295,[1]Planilha8!$X$4:$Y$6629,2,0)</f>
        <v>2040126</v>
      </c>
      <c r="D2295" s="26" t="s">
        <v>556</v>
      </c>
      <c r="E2295" s="26" t="str">
        <f aca="false">VLOOKUP(B2295,[1]Planilha8!$X$4:$Z$6629,3,0)</f>
        <v>CENTRO CIRÚRGICO</v>
      </c>
      <c r="F2295" s="26" t="str">
        <f aca="false">VLOOKUP(B2295,[1]Planilha8!$X$4:$AD$6629,7,0)</f>
        <v>BOM</v>
      </c>
      <c r="G2295" s="27" t="n">
        <v>41394</v>
      </c>
      <c r="H2295" s="83" t="n">
        <v>818.2</v>
      </c>
      <c r="I2295" s="29" t="s">
        <v>23</v>
      </c>
      <c r="J2295" s="30" t="s">
        <v>555</v>
      </c>
      <c r="K2295" s="31" t="n">
        <v>6364</v>
      </c>
      <c r="L2295" s="32" t="n">
        <v>2013000728</v>
      </c>
      <c r="M2295" s="33" t="n">
        <v>43465</v>
      </c>
      <c r="N2295" s="84" t="n">
        <v>375.690166666666</v>
      </c>
      <c r="O2295" s="85" t="n">
        <v>0.17</v>
      </c>
      <c r="P2295" s="86" t="n">
        <v>0.0141666666666667</v>
      </c>
      <c r="Q2295" s="87" t="n">
        <v>11.5911666666667</v>
      </c>
      <c r="R2295" s="88" t="n">
        <v>387.281333333333</v>
      </c>
      <c r="S2295" s="89" t="n">
        <v>430.918666666667</v>
      </c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MG2295" s="0"/>
      <c r="AMH2295" s="0"/>
      <c r="AMI2295" s="0"/>
      <c r="AMJ2295" s="0"/>
    </row>
    <row r="2296" s="4" customFormat="true" ht="37.5" hidden="false" customHeight="true" outlineLevel="0" collapsed="false">
      <c r="A2296" s="23" t="s">
        <v>401</v>
      </c>
      <c r="B2296" s="82" t="n">
        <v>7346</v>
      </c>
      <c r="C2296" s="25" t="n">
        <f aca="false">VLOOKUP(B2296,[1]Planilha8!$X$4:$Y$6629,2,0)</f>
        <v>2040127</v>
      </c>
      <c r="D2296" s="26" t="s">
        <v>556</v>
      </c>
      <c r="E2296" s="26" t="str">
        <f aca="false">VLOOKUP(B2296,[1]Planilha8!$X$4:$Z$6629,3,0)</f>
        <v>CENTRO CIRÚRGICO</v>
      </c>
      <c r="F2296" s="26" t="str">
        <f aca="false">VLOOKUP(B2296,[1]Planilha8!$X$4:$AD$6629,7,0)</f>
        <v>BOM</v>
      </c>
      <c r="G2296" s="27" t="n">
        <v>41394</v>
      </c>
      <c r="H2296" s="83" t="n">
        <v>818.2</v>
      </c>
      <c r="I2296" s="29" t="s">
        <v>23</v>
      </c>
      <c r="J2296" s="30" t="s">
        <v>555</v>
      </c>
      <c r="K2296" s="31" t="n">
        <v>6364</v>
      </c>
      <c r="L2296" s="32" t="n">
        <v>2013000728</v>
      </c>
      <c r="M2296" s="33" t="n">
        <v>43465</v>
      </c>
      <c r="N2296" s="84" t="n">
        <v>375.690166666666</v>
      </c>
      <c r="O2296" s="85" t="n">
        <v>0.17</v>
      </c>
      <c r="P2296" s="86" t="n">
        <v>0.0141666666666667</v>
      </c>
      <c r="Q2296" s="87" t="n">
        <v>11.5911666666667</v>
      </c>
      <c r="R2296" s="88" t="n">
        <v>387.281333333333</v>
      </c>
      <c r="S2296" s="89" t="n">
        <v>430.918666666667</v>
      </c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MG2296" s="0"/>
      <c r="AMH2296" s="0"/>
      <c r="AMI2296" s="0"/>
      <c r="AMJ2296" s="0"/>
    </row>
    <row r="2297" s="4" customFormat="true" ht="37.5" hidden="false" customHeight="true" outlineLevel="0" collapsed="false">
      <c r="A2297" s="23" t="s">
        <v>401</v>
      </c>
      <c r="B2297" s="82" t="n">
        <v>7347</v>
      </c>
      <c r="C2297" s="25" t="n">
        <f aca="false">VLOOKUP(B2297,[1]Planilha8!$X$4:$Y$6629,2,0)</f>
        <v>2040128</v>
      </c>
      <c r="D2297" s="26" t="s">
        <v>556</v>
      </c>
      <c r="E2297" s="26" t="str">
        <f aca="false">VLOOKUP(B2297,[1]Planilha8!$X$4:$Z$6629,3,0)</f>
        <v>CENTRO CIRÚRGICO</v>
      </c>
      <c r="F2297" s="26" t="str">
        <f aca="false">VLOOKUP(B2297,[1]Planilha8!$X$4:$AD$6629,7,0)</f>
        <v>BOM</v>
      </c>
      <c r="G2297" s="27" t="n">
        <v>41394</v>
      </c>
      <c r="H2297" s="83" t="n">
        <v>818.2</v>
      </c>
      <c r="I2297" s="29" t="s">
        <v>23</v>
      </c>
      <c r="J2297" s="30" t="s">
        <v>555</v>
      </c>
      <c r="K2297" s="31" t="n">
        <v>6364</v>
      </c>
      <c r="L2297" s="32" t="n">
        <v>2013000728</v>
      </c>
      <c r="M2297" s="33" t="n">
        <v>43465</v>
      </c>
      <c r="N2297" s="84" t="n">
        <v>375.690166666666</v>
      </c>
      <c r="O2297" s="85" t="n">
        <v>0.17</v>
      </c>
      <c r="P2297" s="86" t="n">
        <v>0.0141666666666667</v>
      </c>
      <c r="Q2297" s="87" t="n">
        <v>11.5911666666667</v>
      </c>
      <c r="R2297" s="88" t="n">
        <v>387.281333333333</v>
      </c>
      <c r="S2297" s="89" t="n">
        <v>430.918666666667</v>
      </c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MG2297" s="0"/>
      <c r="AMH2297" s="0"/>
      <c r="AMI2297" s="0"/>
      <c r="AMJ2297" s="0"/>
    </row>
    <row r="2298" s="4" customFormat="true" ht="37.5" hidden="false" customHeight="true" outlineLevel="0" collapsed="false">
      <c r="A2298" s="23" t="s">
        <v>401</v>
      </c>
      <c r="B2298" s="82" t="n">
        <v>7348</v>
      </c>
      <c r="C2298" s="25" t="n">
        <f aca="false">VLOOKUP(B2298,[1]Planilha8!$X$4:$Y$6629,2,0)</f>
        <v>2040129</v>
      </c>
      <c r="D2298" s="26" t="s">
        <v>556</v>
      </c>
      <c r="E2298" s="26" t="str">
        <f aca="false">VLOOKUP(B2298,[1]Planilha8!$X$4:$Z$6629,3,0)</f>
        <v>CENTRO CIRÚRGICO</v>
      </c>
      <c r="F2298" s="26" t="str">
        <f aca="false">VLOOKUP(B2298,[1]Planilha8!$X$4:$AD$6629,7,0)</f>
        <v>BOM</v>
      </c>
      <c r="G2298" s="27" t="n">
        <v>41394</v>
      </c>
      <c r="H2298" s="83" t="n">
        <v>818.2</v>
      </c>
      <c r="I2298" s="29" t="s">
        <v>23</v>
      </c>
      <c r="J2298" s="30" t="s">
        <v>555</v>
      </c>
      <c r="K2298" s="31" t="n">
        <v>6364</v>
      </c>
      <c r="L2298" s="32" t="n">
        <v>2013000728</v>
      </c>
      <c r="M2298" s="33" t="n">
        <v>43465</v>
      </c>
      <c r="N2298" s="84" t="n">
        <v>375.690166666666</v>
      </c>
      <c r="O2298" s="85" t="n">
        <v>0.17</v>
      </c>
      <c r="P2298" s="86" t="n">
        <v>0.0141666666666667</v>
      </c>
      <c r="Q2298" s="87" t="n">
        <v>11.5911666666667</v>
      </c>
      <c r="R2298" s="88" t="n">
        <v>387.281333333333</v>
      </c>
      <c r="S2298" s="89" t="n">
        <v>430.918666666667</v>
      </c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MG2298" s="0"/>
      <c r="AMH2298" s="0"/>
      <c r="AMI2298" s="0"/>
      <c r="AMJ2298" s="0"/>
    </row>
    <row r="2299" s="4" customFormat="true" ht="37.5" hidden="false" customHeight="true" outlineLevel="0" collapsed="false">
      <c r="A2299" s="23" t="s">
        <v>401</v>
      </c>
      <c r="B2299" s="82" t="n">
        <v>7349</v>
      </c>
      <c r="C2299" s="25" t="n">
        <f aca="false">VLOOKUP(B2299,[1]Planilha8!$X$4:$Y$6629,2,0)</f>
        <v>2040130</v>
      </c>
      <c r="D2299" s="26" t="s">
        <v>557</v>
      </c>
      <c r="E2299" s="26" t="str">
        <f aca="false">VLOOKUP(B2299,[1]Planilha8!$X$4:$Z$6629,3,0)</f>
        <v>CENTRO CIRÚRGICO</v>
      </c>
      <c r="F2299" s="26" t="str">
        <f aca="false">VLOOKUP(B2299,[1]Planilha8!$X$4:$AD$6629,7,0)</f>
        <v>BOM</v>
      </c>
      <c r="G2299" s="27" t="n">
        <v>41394</v>
      </c>
      <c r="H2299" s="83" t="n">
        <v>3390</v>
      </c>
      <c r="I2299" s="29" t="s">
        <v>23</v>
      </c>
      <c r="J2299" s="30" t="s">
        <v>555</v>
      </c>
      <c r="K2299" s="31" t="n">
        <v>6364</v>
      </c>
      <c r="L2299" s="32" t="n">
        <v>2013000728</v>
      </c>
      <c r="M2299" s="33" t="n">
        <v>43465</v>
      </c>
      <c r="N2299" s="84" t="n">
        <v>1556.575</v>
      </c>
      <c r="O2299" s="85" t="n">
        <v>0.17</v>
      </c>
      <c r="P2299" s="86" t="n">
        <v>0.0141666666666667</v>
      </c>
      <c r="Q2299" s="87" t="n">
        <v>48.025</v>
      </c>
      <c r="R2299" s="88" t="n">
        <v>1604.6</v>
      </c>
      <c r="S2299" s="89" t="n">
        <v>1785.4</v>
      </c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MG2299" s="0"/>
      <c r="AMH2299" s="0"/>
      <c r="AMI2299" s="0"/>
      <c r="AMJ2299" s="0"/>
    </row>
    <row r="2300" s="4" customFormat="true" ht="37.5" hidden="false" customHeight="true" outlineLevel="0" collapsed="false">
      <c r="A2300" s="23" t="s">
        <v>401</v>
      </c>
      <c r="B2300" s="82" t="n">
        <v>7350</v>
      </c>
      <c r="C2300" s="25" t="n">
        <f aca="false">VLOOKUP(B2300,[1]Planilha8!$X$4:$Y$6629,2,0)</f>
        <v>2040131</v>
      </c>
      <c r="D2300" s="26" t="s">
        <v>557</v>
      </c>
      <c r="E2300" s="26" t="str">
        <f aca="false">VLOOKUP(B2300,[1]Planilha8!$X$4:$Z$6629,3,0)</f>
        <v>CENTRO CIRÚRGICO</v>
      </c>
      <c r="F2300" s="26" t="str">
        <f aca="false">VLOOKUP(B2300,[1]Planilha8!$X$4:$AD$6629,7,0)</f>
        <v>BOM</v>
      </c>
      <c r="G2300" s="27" t="n">
        <v>41394</v>
      </c>
      <c r="H2300" s="83" t="n">
        <v>3390</v>
      </c>
      <c r="I2300" s="29" t="s">
        <v>23</v>
      </c>
      <c r="J2300" s="30" t="s">
        <v>555</v>
      </c>
      <c r="K2300" s="31" t="n">
        <v>6364</v>
      </c>
      <c r="L2300" s="32" t="n">
        <v>2013000728</v>
      </c>
      <c r="M2300" s="33" t="n">
        <v>43465</v>
      </c>
      <c r="N2300" s="84" t="n">
        <v>1556.575</v>
      </c>
      <c r="O2300" s="85" t="n">
        <v>0.17</v>
      </c>
      <c r="P2300" s="86" t="n">
        <v>0.0141666666666667</v>
      </c>
      <c r="Q2300" s="87" t="n">
        <v>48.025</v>
      </c>
      <c r="R2300" s="88" t="n">
        <v>1604.6</v>
      </c>
      <c r="S2300" s="89" t="n">
        <v>1785.4</v>
      </c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MG2300" s="0"/>
      <c r="AMH2300" s="0"/>
      <c r="AMI2300" s="0"/>
      <c r="AMJ2300" s="0"/>
    </row>
    <row r="2301" s="4" customFormat="true" ht="37.5" hidden="false" customHeight="true" outlineLevel="0" collapsed="false">
      <c r="A2301" s="23" t="s">
        <v>401</v>
      </c>
      <c r="B2301" s="82" t="n">
        <v>7520</v>
      </c>
      <c r="C2301" s="25" t="n">
        <f aca="false">VLOOKUP(B2301,[1]Planilha8!$X$4:$Y$6629,2,0)</f>
        <v>2040138</v>
      </c>
      <c r="D2301" s="26" t="s">
        <v>558</v>
      </c>
      <c r="E2301" s="26" t="str">
        <f aca="false">VLOOKUP(B2301,[1]Planilha8!$X$4:$Z$6629,3,0)</f>
        <v>EQUIPAMENTO INSTALADO NA CENTRAL DE VÁCUO</v>
      </c>
      <c r="F2301" s="26" t="str">
        <f aca="false">VLOOKUP(B2301,[1]Planilha8!$X$4:$AD$6629,7,0)</f>
        <v>BOM</v>
      </c>
      <c r="G2301" s="27" t="n">
        <v>41396</v>
      </c>
      <c r="H2301" s="83" t="n">
        <v>53847</v>
      </c>
      <c r="I2301" s="29" t="s">
        <v>23</v>
      </c>
      <c r="J2301" s="30" t="s">
        <v>559</v>
      </c>
      <c r="K2301" s="31" t="n">
        <v>22</v>
      </c>
      <c r="L2301" s="32" t="n">
        <v>2013000624</v>
      </c>
      <c r="M2301" s="33" t="n">
        <v>43465</v>
      </c>
      <c r="N2301" s="84" t="n">
        <v>52217.9748397436</v>
      </c>
      <c r="O2301" s="85" t="n">
        <v>1</v>
      </c>
      <c r="P2301" s="86" t="n">
        <v>0.0833333333333333</v>
      </c>
      <c r="Q2301" s="87" t="n">
        <v>0</v>
      </c>
      <c r="R2301" s="88" t="n">
        <v>52217.9748397436</v>
      </c>
      <c r="S2301" s="89" t="n">
        <v>1629.02516025642</v>
      </c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MG2301" s="0"/>
      <c r="AMH2301" s="0"/>
      <c r="AMI2301" s="0"/>
      <c r="AMJ2301" s="0"/>
    </row>
    <row r="2302" s="4" customFormat="true" ht="37.5" hidden="false" customHeight="true" outlineLevel="0" collapsed="false">
      <c r="A2302" s="23" t="s">
        <v>401</v>
      </c>
      <c r="B2302" s="82" t="n">
        <v>7412</v>
      </c>
      <c r="C2302" s="25" t="n">
        <f aca="false">VLOOKUP(B2302,[1]Planilha8!$X$4:$Y$6629,2,0)</f>
        <v>2040145</v>
      </c>
      <c r="D2302" s="26" t="s">
        <v>560</v>
      </c>
      <c r="E2302" s="26" t="str">
        <f aca="false">VLOOKUP(B2302,[1]Planilha8!$X$4:$Z$6629,3,0)</f>
        <v>UNIDADE DE TERAPIA INTENSIVA</v>
      </c>
      <c r="F2302" s="26" t="str">
        <f aca="false">VLOOKUP(B2302,[1]Planilha8!$X$4:$AD$6629,7,0)</f>
        <v>BOM</v>
      </c>
      <c r="G2302" s="27" t="n">
        <v>41403</v>
      </c>
      <c r="H2302" s="83" t="n">
        <v>1370</v>
      </c>
      <c r="I2302" s="29" t="s">
        <v>23</v>
      </c>
      <c r="J2302" s="30" t="s">
        <v>73</v>
      </c>
      <c r="K2302" s="31" t="n">
        <v>231318</v>
      </c>
      <c r="L2302" s="32" t="n">
        <v>2013001467</v>
      </c>
      <c r="M2302" s="33" t="n">
        <v>43465</v>
      </c>
      <c r="N2302" s="84" t="n">
        <v>1340.77528490031</v>
      </c>
      <c r="O2302" s="85" t="n">
        <v>0.5</v>
      </c>
      <c r="P2302" s="86" t="n">
        <v>0.0416666666666667</v>
      </c>
      <c r="Q2302" s="87" t="n">
        <v>0</v>
      </c>
      <c r="R2302" s="88" t="n">
        <v>1340.77528490031</v>
      </c>
      <c r="S2302" s="89" t="n">
        <v>29.2247150996893</v>
      </c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MG2302" s="0"/>
      <c r="AMH2302" s="0"/>
      <c r="AMI2302" s="0"/>
      <c r="AMJ2302" s="0"/>
    </row>
    <row r="2303" s="4" customFormat="true" ht="37.5" hidden="false" customHeight="true" outlineLevel="0" collapsed="false">
      <c r="A2303" s="23" t="s">
        <v>401</v>
      </c>
      <c r="B2303" s="82" t="n">
        <v>7414</v>
      </c>
      <c r="C2303" s="25" t="n">
        <f aca="false">VLOOKUP(B2303,[1]Planilha8!$X$4:$Y$6629,2,0)</f>
        <v>2040154</v>
      </c>
      <c r="D2303" s="26" t="s">
        <v>499</v>
      </c>
      <c r="E2303" s="26" t="str">
        <f aca="false">VLOOKUP(B2303,[1]Planilha8!$X$4:$Z$6629,3,0)</f>
        <v>CENTRO CIRÚRGICO</v>
      </c>
      <c r="F2303" s="26" t="str">
        <f aca="false">VLOOKUP(B2303,[1]Planilha8!$X$4:$AD$6629,7,0)</f>
        <v>BOM</v>
      </c>
      <c r="G2303" s="27" t="n">
        <v>41410</v>
      </c>
      <c r="H2303" s="83" t="n">
        <v>566</v>
      </c>
      <c r="I2303" s="29" t="s">
        <v>23</v>
      </c>
      <c r="J2303" s="30" t="s">
        <v>454</v>
      </c>
      <c r="K2303" s="31" t="n">
        <v>158992</v>
      </c>
      <c r="L2303" s="32" t="n">
        <v>2013001718</v>
      </c>
      <c r="M2303" s="33" t="n">
        <v>43465</v>
      </c>
      <c r="N2303" s="84" t="n">
        <v>341.347585470085</v>
      </c>
      <c r="O2303" s="85" t="n">
        <v>0.33</v>
      </c>
      <c r="P2303" s="86" t="n">
        <v>0.0275</v>
      </c>
      <c r="Q2303" s="87" t="n">
        <v>15.565</v>
      </c>
      <c r="R2303" s="88" t="n">
        <v>356.912585470085</v>
      </c>
      <c r="S2303" s="89" t="n">
        <v>209.087414529915</v>
      </c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MG2303" s="0"/>
      <c r="AMH2303" s="0"/>
      <c r="AMI2303" s="0"/>
      <c r="AMJ2303" s="0"/>
    </row>
    <row r="2304" s="4" customFormat="true" ht="37.5" hidden="false" customHeight="true" outlineLevel="0" collapsed="false">
      <c r="A2304" s="23" t="s">
        <v>401</v>
      </c>
      <c r="B2304" s="82" t="n">
        <v>7415</v>
      </c>
      <c r="C2304" s="25" t="n">
        <f aca="false">VLOOKUP(B2304,[1]Planilha8!$X$4:$Y$6629,2,0)</f>
        <v>2040155</v>
      </c>
      <c r="D2304" s="26" t="s">
        <v>499</v>
      </c>
      <c r="E2304" s="26" t="str">
        <f aca="false">VLOOKUP(B2304,[1]Planilha8!$X$4:$Z$6629,3,0)</f>
        <v>GALPÃO ALMOXARIFADO</v>
      </c>
      <c r="F2304" s="26" t="str">
        <f aca="false">VLOOKUP(B2304,[1]Planilha8!$X$4:$AD$6629,7,0)</f>
        <v>RUIM</v>
      </c>
      <c r="G2304" s="27" t="n">
        <v>41410</v>
      </c>
      <c r="H2304" s="83" t="n">
        <v>566</v>
      </c>
      <c r="I2304" s="29" t="s">
        <v>23</v>
      </c>
      <c r="J2304" s="30" t="s">
        <v>454</v>
      </c>
      <c r="K2304" s="31" t="n">
        <v>158992</v>
      </c>
      <c r="L2304" s="32" t="n">
        <v>2013001718</v>
      </c>
      <c r="M2304" s="33" t="n">
        <v>43465</v>
      </c>
      <c r="N2304" s="84" t="n">
        <v>341.347585470085</v>
      </c>
      <c r="O2304" s="85" t="n">
        <v>0.33</v>
      </c>
      <c r="P2304" s="86" t="n">
        <v>0.0275</v>
      </c>
      <c r="Q2304" s="87" t="n">
        <v>15.565</v>
      </c>
      <c r="R2304" s="88" t="n">
        <v>356.912585470085</v>
      </c>
      <c r="S2304" s="89" t="n">
        <v>209.087414529915</v>
      </c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MG2304" s="0"/>
      <c r="AMH2304" s="0"/>
      <c r="AMI2304" s="0"/>
      <c r="AMJ2304" s="0"/>
    </row>
    <row r="2305" s="4" customFormat="true" ht="37.5" hidden="false" customHeight="true" outlineLevel="0" collapsed="false">
      <c r="A2305" s="23" t="s">
        <v>401</v>
      </c>
      <c r="B2305" s="82" t="n">
        <v>7416</v>
      </c>
      <c r="C2305" s="25" t="n">
        <f aca="false">VLOOKUP(B2305,[1]Planilha8!$X$4:$Y$6629,2,0)</f>
        <v>2040156</v>
      </c>
      <c r="D2305" s="26" t="s">
        <v>499</v>
      </c>
      <c r="E2305" s="26" t="str">
        <f aca="false">VLOOKUP(B2305,[1]Planilha8!$X$4:$Z$6629,3,0)</f>
        <v>FARMÁCIA</v>
      </c>
      <c r="F2305" s="26" t="str">
        <f aca="false">VLOOKUP(B2305,[1]Planilha8!$X$4:$AD$6629,7,0)</f>
        <v>BOM</v>
      </c>
      <c r="G2305" s="27" t="n">
        <v>41410</v>
      </c>
      <c r="H2305" s="83" t="n">
        <v>566</v>
      </c>
      <c r="I2305" s="29" t="s">
        <v>23</v>
      </c>
      <c r="J2305" s="30" t="s">
        <v>454</v>
      </c>
      <c r="K2305" s="31" t="n">
        <v>158992</v>
      </c>
      <c r="L2305" s="32" t="n">
        <v>2013001718</v>
      </c>
      <c r="M2305" s="33" t="n">
        <v>43465</v>
      </c>
      <c r="N2305" s="84" t="n">
        <v>341.347585470085</v>
      </c>
      <c r="O2305" s="85" t="n">
        <v>0.33</v>
      </c>
      <c r="P2305" s="86" t="n">
        <v>0.0275</v>
      </c>
      <c r="Q2305" s="87" t="n">
        <v>15.565</v>
      </c>
      <c r="R2305" s="88" t="n">
        <v>356.912585470085</v>
      </c>
      <c r="S2305" s="89" t="n">
        <v>209.087414529915</v>
      </c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MG2305" s="0"/>
      <c r="AMH2305" s="0"/>
      <c r="AMI2305" s="0"/>
      <c r="AMJ2305" s="0"/>
    </row>
    <row r="2306" s="4" customFormat="true" ht="37.5" hidden="false" customHeight="true" outlineLevel="0" collapsed="false">
      <c r="A2306" s="23" t="s">
        <v>401</v>
      </c>
      <c r="B2306" s="82" t="n">
        <v>7417</v>
      </c>
      <c r="C2306" s="25" t="n">
        <f aca="false">VLOOKUP(B2306,[1]Planilha8!$X$4:$Y$6629,2,0)</f>
        <v>2040157</v>
      </c>
      <c r="D2306" s="26" t="s">
        <v>561</v>
      </c>
      <c r="E2306" s="26" t="str">
        <f aca="false">VLOOKUP(B2306,[1]Planilha8!$X$4:$Z$6629,3,0)</f>
        <v>APOIO AO DIAGNÓSTICO</v>
      </c>
      <c r="F2306" s="26" t="str">
        <f aca="false">VLOOKUP(B2306,[1]Planilha8!$X$4:$AD$6629,7,0)</f>
        <v>BOM</v>
      </c>
      <c r="G2306" s="27" t="n">
        <v>41411</v>
      </c>
      <c r="H2306" s="83" t="n">
        <v>7200</v>
      </c>
      <c r="I2306" s="29" t="s">
        <v>23</v>
      </c>
      <c r="J2306" s="30" t="s">
        <v>562</v>
      </c>
      <c r="K2306" s="31" t="n">
        <v>13156</v>
      </c>
      <c r="L2306" s="32" t="n">
        <v>2013001674</v>
      </c>
      <c r="M2306" s="33" t="n">
        <v>43465</v>
      </c>
      <c r="N2306" s="84" t="n">
        <v>3284.94871794872</v>
      </c>
      <c r="O2306" s="85" t="n">
        <v>0.17</v>
      </c>
      <c r="P2306" s="86" t="n">
        <v>0.0141666666666667</v>
      </c>
      <c r="Q2306" s="87" t="n">
        <v>102</v>
      </c>
      <c r="R2306" s="88" t="n">
        <v>3386.94871794872</v>
      </c>
      <c r="S2306" s="89" t="n">
        <v>3813.05128205128</v>
      </c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MG2306" s="0"/>
      <c r="AMH2306" s="0"/>
      <c r="AMI2306" s="0"/>
      <c r="AMJ2306" s="0"/>
    </row>
    <row r="2307" s="4" customFormat="true" ht="37.5" hidden="false" customHeight="true" outlineLevel="0" collapsed="false">
      <c r="A2307" s="23" t="s">
        <v>401</v>
      </c>
      <c r="B2307" s="82" t="n">
        <v>7465</v>
      </c>
      <c r="C2307" s="25" t="n">
        <f aca="false">VLOOKUP(B2307,[1]Planilha8!$X$4:$Y$6629,2,0)</f>
        <v>2040239</v>
      </c>
      <c r="D2307" s="26" t="s">
        <v>563</v>
      </c>
      <c r="E2307" s="26" t="str">
        <f aca="false">VLOOKUP(B2307,[1]Planilha8!$X$4:$Z$6629,3,0)</f>
        <v>CENTRO CIRÚRGICO</v>
      </c>
      <c r="F2307" s="26" t="str">
        <f aca="false">VLOOKUP(B2307,[1]Planilha8!$X$4:$AD$6629,7,0)</f>
        <v>BOM</v>
      </c>
      <c r="G2307" s="27" t="n">
        <v>41417</v>
      </c>
      <c r="H2307" s="83" t="n">
        <v>14193</v>
      </c>
      <c r="I2307" s="29" t="s">
        <v>23</v>
      </c>
      <c r="J2307" s="30" t="s">
        <v>564</v>
      </c>
      <c r="K2307" s="31" t="s">
        <v>565</v>
      </c>
      <c r="L2307" s="32" t="n">
        <v>2013001280</v>
      </c>
      <c r="M2307" s="33" t="n">
        <v>43465</v>
      </c>
      <c r="N2307" s="84" t="n">
        <v>13710.5491987179</v>
      </c>
      <c r="O2307" s="85" t="n">
        <v>1</v>
      </c>
      <c r="P2307" s="86" t="n">
        <v>0.0833333333333333</v>
      </c>
      <c r="Q2307" s="87" t="n">
        <v>0</v>
      </c>
      <c r="R2307" s="88" t="n">
        <v>13710.5491987179</v>
      </c>
      <c r="S2307" s="89" t="n">
        <v>482.450801282055</v>
      </c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MG2307" s="0"/>
      <c r="AMH2307" s="0"/>
      <c r="AMI2307" s="0"/>
      <c r="AMJ2307" s="0"/>
    </row>
    <row r="2308" s="4" customFormat="true" ht="37.5" hidden="false" customHeight="true" outlineLevel="0" collapsed="false">
      <c r="A2308" s="23" t="s">
        <v>401</v>
      </c>
      <c r="B2308" s="82" t="n">
        <v>7466</v>
      </c>
      <c r="C2308" s="25" t="n">
        <f aca="false">VLOOKUP(B2308,[1]Planilha8!$X$4:$Y$6629,2,0)</f>
        <v>2040160</v>
      </c>
      <c r="D2308" s="26" t="s">
        <v>566</v>
      </c>
      <c r="E2308" s="26" t="str">
        <f aca="false">VLOOKUP(B2308,[1]Planilha8!$X$4:$Z$6629,3,0)</f>
        <v>APOIO AO DIAGNÓSTICO</v>
      </c>
      <c r="F2308" s="26" t="str">
        <f aca="false">VLOOKUP(B2308,[1]Planilha8!$X$4:$AD$6629,7,0)</f>
        <v>BOM</v>
      </c>
      <c r="G2308" s="27" t="n">
        <v>41417</v>
      </c>
      <c r="H2308" s="83" t="n">
        <v>3672</v>
      </c>
      <c r="I2308" s="29" t="s">
        <v>23</v>
      </c>
      <c r="J2308" s="30" t="s">
        <v>567</v>
      </c>
      <c r="K2308" s="31" t="n">
        <v>104266</v>
      </c>
      <c r="L2308" s="32" t="n">
        <v>2013001280</v>
      </c>
      <c r="M2308" s="33" t="n">
        <v>43465</v>
      </c>
      <c r="N2308" s="84" t="n">
        <v>3547.18076923077</v>
      </c>
      <c r="O2308" s="85" t="n">
        <v>1</v>
      </c>
      <c r="P2308" s="86" t="n">
        <v>0.0833333333333333</v>
      </c>
      <c r="Q2308" s="87" t="n">
        <v>0</v>
      </c>
      <c r="R2308" s="88" t="n">
        <v>3547.18076923077</v>
      </c>
      <c r="S2308" s="89" t="n">
        <v>124.819230769231</v>
      </c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MG2308" s="0"/>
      <c r="AMH2308" s="0"/>
      <c r="AMI2308" s="0"/>
      <c r="AMJ2308" s="0"/>
    </row>
    <row r="2309" s="4" customFormat="true" ht="37.5" hidden="false" customHeight="true" outlineLevel="0" collapsed="false">
      <c r="A2309" s="23" t="s">
        <v>401</v>
      </c>
      <c r="B2309" s="82" t="n">
        <v>7470</v>
      </c>
      <c r="C2309" s="25" t="n">
        <f aca="false">VLOOKUP(B2309,[1]Planilha8!$X$4:$Y$6629,2,0)</f>
        <v>2040161</v>
      </c>
      <c r="D2309" s="26" t="s">
        <v>568</v>
      </c>
      <c r="E2309" s="26" t="str">
        <f aca="false">VLOOKUP(B2309,[1]Planilha8!$X$4:$Z$6629,3,0)</f>
        <v>TERREO – PORTARIA “A”</v>
      </c>
      <c r="F2309" s="26" t="str">
        <f aca="false">VLOOKUP(B2309,[1]Planilha8!$X$4:$AD$6629,7,0)</f>
        <v>BOM</v>
      </c>
      <c r="G2309" s="27" t="n">
        <v>41417</v>
      </c>
      <c r="H2309" s="83" t="n">
        <v>1600</v>
      </c>
      <c r="I2309" s="29" t="s">
        <v>23</v>
      </c>
      <c r="J2309" s="30" t="s">
        <v>569</v>
      </c>
      <c r="K2309" s="31" t="n">
        <v>1204</v>
      </c>
      <c r="L2309" s="32" t="n">
        <v>2013001482</v>
      </c>
      <c r="M2309" s="33" t="n">
        <v>43465</v>
      </c>
      <c r="N2309" s="84" t="n">
        <v>1545.61253561254</v>
      </c>
      <c r="O2309" s="85" t="n">
        <v>1</v>
      </c>
      <c r="P2309" s="86" t="n">
        <v>0.0833333333333333</v>
      </c>
      <c r="Q2309" s="87" t="n">
        <v>0</v>
      </c>
      <c r="R2309" s="88" t="n">
        <v>1545.61253561254</v>
      </c>
      <c r="S2309" s="89" t="n">
        <v>54.3874643874647</v>
      </c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MG2309" s="0"/>
      <c r="AMH2309" s="0"/>
      <c r="AMI2309" s="0"/>
      <c r="AMJ2309" s="0"/>
    </row>
    <row r="2310" s="4" customFormat="true" ht="37.5" hidden="false" customHeight="true" outlineLevel="0" collapsed="false">
      <c r="A2310" s="23" t="s">
        <v>401</v>
      </c>
      <c r="B2310" s="82" t="n">
        <v>7471</v>
      </c>
      <c r="C2310" s="25" t="n">
        <f aca="false">VLOOKUP(B2310,[1]Planilha8!$X$4:$Y$6629,2,0)</f>
        <v>2040162</v>
      </c>
      <c r="D2310" s="26" t="s">
        <v>568</v>
      </c>
      <c r="E2310" s="26" t="str">
        <f aca="false">VLOOKUP(B2310,[1]Planilha8!$X$4:$Z$6629,3,0)</f>
        <v>TERREO – PORTARIA “A”</v>
      </c>
      <c r="F2310" s="26" t="str">
        <f aca="false">VLOOKUP(B2310,[1]Planilha8!$X$4:$AD$6629,7,0)</f>
        <v>BOM</v>
      </c>
      <c r="G2310" s="27" t="n">
        <v>41417</v>
      </c>
      <c r="H2310" s="83" t="n">
        <v>1600</v>
      </c>
      <c r="I2310" s="29" t="s">
        <v>23</v>
      </c>
      <c r="J2310" s="30" t="s">
        <v>569</v>
      </c>
      <c r="K2310" s="31" t="n">
        <v>1204</v>
      </c>
      <c r="L2310" s="32" t="n">
        <v>2013001482</v>
      </c>
      <c r="M2310" s="33" t="n">
        <v>43465</v>
      </c>
      <c r="N2310" s="84" t="n">
        <v>1545.61253561254</v>
      </c>
      <c r="O2310" s="85" t="n">
        <v>1</v>
      </c>
      <c r="P2310" s="86" t="n">
        <v>0.0833333333333333</v>
      </c>
      <c r="Q2310" s="87" t="n">
        <v>0</v>
      </c>
      <c r="R2310" s="88" t="n">
        <v>1545.61253561254</v>
      </c>
      <c r="S2310" s="89" t="n">
        <v>54.3874643874647</v>
      </c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MG2310" s="0"/>
      <c r="AMH2310" s="0"/>
      <c r="AMI2310" s="0"/>
      <c r="AMJ2310" s="0"/>
    </row>
    <row r="2311" s="4" customFormat="true" ht="37.5" hidden="false" customHeight="true" outlineLevel="0" collapsed="false">
      <c r="A2311" s="23" t="s">
        <v>401</v>
      </c>
      <c r="B2311" s="82" t="n">
        <v>7472</v>
      </c>
      <c r="C2311" s="25" t="n">
        <f aca="false">VLOOKUP(B2311,[1]Planilha8!$X$4:$Y$6629,2,0)</f>
        <v>2040163</v>
      </c>
      <c r="D2311" s="26" t="s">
        <v>568</v>
      </c>
      <c r="E2311" s="26" t="str">
        <f aca="false">VLOOKUP(B2311,[1]Planilha8!$X$4:$Z$6629,3,0)</f>
        <v>TERREO – PORTARIA “A”</v>
      </c>
      <c r="F2311" s="26" t="str">
        <f aca="false">VLOOKUP(B2311,[1]Planilha8!$X$4:$AD$6629,7,0)</f>
        <v>BOM</v>
      </c>
      <c r="G2311" s="27" t="n">
        <v>41417</v>
      </c>
      <c r="H2311" s="83" t="n">
        <v>1600</v>
      </c>
      <c r="I2311" s="29" t="s">
        <v>23</v>
      </c>
      <c r="J2311" s="30" t="s">
        <v>569</v>
      </c>
      <c r="K2311" s="31" t="n">
        <v>1204</v>
      </c>
      <c r="L2311" s="32" t="n">
        <v>2013001482</v>
      </c>
      <c r="M2311" s="33" t="n">
        <v>43465</v>
      </c>
      <c r="N2311" s="84" t="n">
        <v>1545.61253561254</v>
      </c>
      <c r="O2311" s="85" t="n">
        <v>1</v>
      </c>
      <c r="P2311" s="86" t="n">
        <v>0.0833333333333333</v>
      </c>
      <c r="Q2311" s="87" t="n">
        <v>0</v>
      </c>
      <c r="R2311" s="88" t="n">
        <v>1545.61253561254</v>
      </c>
      <c r="S2311" s="89" t="n">
        <v>54.3874643874647</v>
      </c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MG2311" s="0"/>
      <c r="AMH2311" s="0"/>
      <c r="AMI2311" s="0"/>
      <c r="AMJ2311" s="0"/>
    </row>
    <row r="2312" s="4" customFormat="true" ht="37.5" hidden="false" customHeight="true" outlineLevel="0" collapsed="false">
      <c r="A2312" s="23" t="s">
        <v>401</v>
      </c>
      <c r="B2312" s="82" t="n">
        <v>7473</v>
      </c>
      <c r="C2312" s="25" t="n">
        <f aca="false">VLOOKUP(B2312,[1]Planilha8!$X$4:$Y$6629,2,0)</f>
        <v>2040164</v>
      </c>
      <c r="D2312" s="26" t="s">
        <v>568</v>
      </c>
      <c r="E2312" s="26" t="str">
        <f aca="false">VLOOKUP(B2312,[1]Planilha8!$X$4:$Z$6629,3,0)</f>
        <v>UNIDADE DE TERAPIA INTENSIVA</v>
      </c>
      <c r="F2312" s="26" t="str">
        <f aca="false">VLOOKUP(B2312,[1]Planilha8!$X$4:$AD$6629,7,0)</f>
        <v>BOM</v>
      </c>
      <c r="G2312" s="27" t="n">
        <v>41417</v>
      </c>
      <c r="H2312" s="83" t="n">
        <v>1600</v>
      </c>
      <c r="I2312" s="29" t="s">
        <v>23</v>
      </c>
      <c r="J2312" s="30" t="s">
        <v>569</v>
      </c>
      <c r="K2312" s="31" t="n">
        <v>1204</v>
      </c>
      <c r="L2312" s="32" t="n">
        <v>2013001482</v>
      </c>
      <c r="M2312" s="33" t="n">
        <v>43465</v>
      </c>
      <c r="N2312" s="84" t="n">
        <v>1545.61253561254</v>
      </c>
      <c r="O2312" s="85" t="n">
        <v>1</v>
      </c>
      <c r="P2312" s="86" t="n">
        <v>0.0833333333333333</v>
      </c>
      <c r="Q2312" s="87" t="n">
        <v>0</v>
      </c>
      <c r="R2312" s="88" t="n">
        <v>1545.61253561254</v>
      </c>
      <c r="S2312" s="89" t="n">
        <v>54.3874643874647</v>
      </c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MG2312" s="0"/>
      <c r="AMH2312" s="0"/>
      <c r="AMI2312" s="0"/>
      <c r="AMJ2312" s="0"/>
    </row>
    <row r="2313" s="4" customFormat="true" ht="37.5" hidden="false" customHeight="true" outlineLevel="0" collapsed="false">
      <c r="A2313" s="23" t="s">
        <v>401</v>
      </c>
      <c r="B2313" s="82" t="n">
        <v>7474</v>
      </c>
      <c r="C2313" s="25" t="n">
        <f aca="false">VLOOKUP(B2313,[1]Planilha8!$X$4:$Y$6629,2,0)</f>
        <v>2040165</v>
      </c>
      <c r="D2313" s="26" t="s">
        <v>568</v>
      </c>
      <c r="E2313" s="26" t="str">
        <f aca="false">VLOOKUP(B2313,[1]Planilha8!$X$4:$Z$6629,3,0)</f>
        <v>TERREO – PORTARIA “A”</v>
      </c>
      <c r="F2313" s="26" t="str">
        <f aca="false">VLOOKUP(B2313,[1]Planilha8!$X$4:$AD$6629,7,0)</f>
        <v>BOM</v>
      </c>
      <c r="G2313" s="27" t="n">
        <v>41417</v>
      </c>
      <c r="H2313" s="83" t="n">
        <v>1600</v>
      </c>
      <c r="I2313" s="29" t="s">
        <v>23</v>
      </c>
      <c r="J2313" s="30" t="s">
        <v>569</v>
      </c>
      <c r="K2313" s="31" t="n">
        <v>1204</v>
      </c>
      <c r="L2313" s="32" t="n">
        <v>2013001482</v>
      </c>
      <c r="M2313" s="33" t="n">
        <v>43465</v>
      </c>
      <c r="N2313" s="84" t="n">
        <v>1545.61253561254</v>
      </c>
      <c r="O2313" s="85" t="n">
        <v>1</v>
      </c>
      <c r="P2313" s="86" t="n">
        <v>0.0833333333333333</v>
      </c>
      <c r="Q2313" s="87" t="n">
        <v>0</v>
      </c>
      <c r="R2313" s="88" t="n">
        <v>1545.61253561254</v>
      </c>
      <c r="S2313" s="89" t="n">
        <v>54.3874643874647</v>
      </c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MG2313" s="0"/>
      <c r="AMH2313" s="0"/>
      <c r="AMI2313" s="0"/>
      <c r="AMJ2313" s="0"/>
    </row>
    <row r="2314" s="4" customFormat="true" ht="37.5" hidden="false" customHeight="true" outlineLevel="0" collapsed="false">
      <c r="A2314" s="23" t="s">
        <v>401</v>
      </c>
      <c r="B2314" s="82" t="n">
        <v>7475</v>
      </c>
      <c r="C2314" s="25" t="n">
        <f aca="false">VLOOKUP(B2314,[1]Planilha8!$X$4:$Y$6629,2,0)</f>
        <v>2040166</v>
      </c>
      <c r="D2314" s="26" t="s">
        <v>568</v>
      </c>
      <c r="E2314" s="26" t="str">
        <f aca="false">VLOOKUP(B2314,[1]Planilha8!$X$4:$Z$6629,3,0)</f>
        <v>UNIDADE DE TERAPIA INTENSIVA</v>
      </c>
      <c r="F2314" s="26" t="str">
        <f aca="false">VLOOKUP(B2314,[1]Planilha8!$X$4:$AD$6629,7,0)</f>
        <v>RUIM</v>
      </c>
      <c r="G2314" s="27" t="n">
        <v>41417</v>
      </c>
      <c r="H2314" s="83" t="n">
        <v>1600</v>
      </c>
      <c r="I2314" s="29" t="s">
        <v>23</v>
      </c>
      <c r="J2314" s="30" t="s">
        <v>569</v>
      </c>
      <c r="K2314" s="31" t="n">
        <v>1204</v>
      </c>
      <c r="L2314" s="32" t="n">
        <v>2013001482</v>
      </c>
      <c r="M2314" s="33" t="n">
        <v>43465</v>
      </c>
      <c r="N2314" s="84" t="n">
        <v>1545.61253561254</v>
      </c>
      <c r="O2314" s="85" t="n">
        <v>1</v>
      </c>
      <c r="P2314" s="86" t="n">
        <v>0.0833333333333333</v>
      </c>
      <c r="Q2314" s="87" t="n">
        <v>0</v>
      </c>
      <c r="R2314" s="88" t="n">
        <v>1545.61253561254</v>
      </c>
      <c r="S2314" s="89" t="n">
        <v>54.3874643874647</v>
      </c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MG2314" s="0"/>
      <c r="AMH2314" s="0"/>
      <c r="AMI2314" s="0"/>
      <c r="AMJ2314" s="0"/>
    </row>
    <row r="2315" s="4" customFormat="true" ht="37.5" hidden="false" customHeight="true" outlineLevel="0" collapsed="false">
      <c r="A2315" s="23" t="s">
        <v>401</v>
      </c>
      <c r="B2315" s="82" t="n">
        <v>7476</v>
      </c>
      <c r="C2315" s="25" t="n">
        <f aca="false">VLOOKUP(B2315,[1]Planilha8!$X$4:$Y$6629,2,0)</f>
        <v>2040167</v>
      </c>
      <c r="D2315" s="26" t="s">
        <v>568</v>
      </c>
      <c r="E2315" s="26" t="str">
        <f aca="false">VLOOKUP(B2315,[1]Planilha8!$X$4:$Z$6629,3,0)</f>
        <v>CLÍNICA CIRÚRGICA</v>
      </c>
      <c r="F2315" s="26" t="str">
        <f aca="false">VLOOKUP(B2315,[1]Planilha8!$X$4:$AD$6629,7,0)</f>
        <v>BOM</v>
      </c>
      <c r="G2315" s="27" t="n">
        <v>41417</v>
      </c>
      <c r="H2315" s="83" t="n">
        <v>1600</v>
      </c>
      <c r="I2315" s="29" t="s">
        <v>23</v>
      </c>
      <c r="J2315" s="30" t="s">
        <v>569</v>
      </c>
      <c r="K2315" s="31" t="n">
        <v>1204</v>
      </c>
      <c r="L2315" s="32" t="n">
        <v>2013001482</v>
      </c>
      <c r="M2315" s="33" t="n">
        <v>43465</v>
      </c>
      <c r="N2315" s="84" t="n">
        <v>1545.61253561254</v>
      </c>
      <c r="O2315" s="85" t="n">
        <v>1</v>
      </c>
      <c r="P2315" s="86" t="n">
        <v>0.0833333333333333</v>
      </c>
      <c r="Q2315" s="87" t="n">
        <v>0</v>
      </c>
      <c r="R2315" s="88" t="n">
        <v>1545.61253561254</v>
      </c>
      <c r="S2315" s="89" t="n">
        <v>54.3874643874647</v>
      </c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MG2315" s="0"/>
      <c r="AMH2315" s="0"/>
      <c r="AMI2315" s="0"/>
      <c r="AMJ2315" s="0"/>
    </row>
    <row r="2316" s="4" customFormat="true" ht="37.5" hidden="false" customHeight="true" outlineLevel="0" collapsed="false">
      <c r="A2316" s="23" t="s">
        <v>401</v>
      </c>
      <c r="B2316" s="82" t="n">
        <v>7477</v>
      </c>
      <c r="C2316" s="25" t="n">
        <f aca="false">VLOOKUP(B2316,[1]Planilha8!$X$4:$Y$6629,2,0)</f>
        <v>2040168</v>
      </c>
      <c r="D2316" s="26" t="s">
        <v>568</v>
      </c>
      <c r="E2316" s="26" t="str">
        <f aca="false">VLOOKUP(B2316,[1]Planilha8!$X$4:$Z$6629,3,0)</f>
        <v>CLÍNICA MÉDICA</v>
      </c>
      <c r="F2316" s="26" t="str">
        <f aca="false">VLOOKUP(B2316,[1]Planilha8!$X$4:$AD$6629,7,0)</f>
        <v>BOM</v>
      </c>
      <c r="G2316" s="27" t="n">
        <v>41417</v>
      </c>
      <c r="H2316" s="83" t="n">
        <v>1600</v>
      </c>
      <c r="I2316" s="29" t="s">
        <v>23</v>
      </c>
      <c r="J2316" s="30" t="s">
        <v>569</v>
      </c>
      <c r="K2316" s="31" t="n">
        <v>1204</v>
      </c>
      <c r="L2316" s="32" t="n">
        <v>2013001482</v>
      </c>
      <c r="M2316" s="33" t="n">
        <v>43465</v>
      </c>
      <c r="N2316" s="84" t="n">
        <v>1545.61253561254</v>
      </c>
      <c r="O2316" s="85" t="n">
        <v>1</v>
      </c>
      <c r="P2316" s="86" t="n">
        <v>0.0833333333333333</v>
      </c>
      <c r="Q2316" s="87" t="n">
        <v>0</v>
      </c>
      <c r="R2316" s="88" t="n">
        <v>1545.61253561254</v>
      </c>
      <c r="S2316" s="89" t="n">
        <v>54.3874643874647</v>
      </c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MG2316" s="0"/>
      <c r="AMH2316" s="0"/>
      <c r="AMI2316" s="0"/>
      <c r="AMJ2316" s="0"/>
    </row>
    <row r="2317" s="4" customFormat="true" ht="37.5" hidden="false" customHeight="true" outlineLevel="0" collapsed="false">
      <c r="A2317" s="23" t="s">
        <v>401</v>
      </c>
      <c r="B2317" s="82" t="n">
        <v>7478</v>
      </c>
      <c r="C2317" s="25" t="n">
        <f aca="false">VLOOKUP(B2317,[1]Planilha8!$X$4:$Y$6629,2,0)</f>
        <v>2040169</v>
      </c>
      <c r="D2317" s="26" t="s">
        <v>568</v>
      </c>
      <c r="E2317" s="26" t="str">
        <f aca="false">VLOOKUP(B2317,[1]Planilha8!$X$4:$Z$6629,3,0)</f>
        <v>CENTRO CIRURGICO - CORREDOR EXTERNO</v>
      </c>
      <c r="F2317" s="26" t="str">
        <f aca="false">VLOOKUP(B2317,[1]Planilha8!$X$4:$AD$6629,7,0)</f>
        <v>BOM</v>
      </c>
      <c r="G2317" s="27" t="n">
        <v>41417</v>
      </c>
      <c r="H2317" s="83" t="n">
        <v>1600</v>
      </c>
      <c r="I2317" s="29" t="s">
        <v>23</v>
      </c>
      <c r="J2317" s="30" t="s">
        <v>569</v>
      </c>
      <c r="K2317" s="31" t="n">
        <v>1204</v>
      </c>
      <c r="L2317" s="32" t="n">
        <v>2013001482</v>
      </c>
      <c r="M2317" s="33" t="n">
        <v>43465</v>
      </c>
      <c r="N2317" s="84" t="n">
        <v>1545.61253561254</v>
      </c>
      <c r="O2317" s="85" t="n">
        <v>1</v>
      </c>
      <c r="P2317" s="86" t="n">
        <v>0.0833333333333333</v>
      </c>
      <c r="Q2317" s="87" t="n">
        <v>0</v>
      </c>
      <c r="R2317" s="88" t="n">
        <v>1545.61253561254</v>
      </c>
      <c r="S2317" s="89" t="n">
        <v>54.3874643874647</v>
      </c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MG2317" s="0"/>
      <c r="AMH2317" s="0"/>
      <c r="AMI2317" s="0"/>
      <c r="AMJ2317" s="0"/>
    </row>
    <row r="2318" s="4" customFormat="true" ht="37.5" hidden="false" customHeight="true" outlineLevel="0" collapsed="false">
      <c r="A2318" s="23" t="s">
        <v>401</v>
      </c>
      <c r="B2318" s="82" t="n">
        <v>7479</v>
      </c>
      <c r="C2318" s="25" t="n">
        <f aca="false">VLOOKUP(B2318,[1]Planilha8!$X$4:$Y$6629,2,0)</f>
        <v>2040170</v>
      </c>
      <c r="D2318" s="26" t="s">
        <v>568</v>
      </c>
      <c r="E2318" s="26" t="str">
        <f aca="false">VLOOKUP(B2318,[1]Planilha8!$X$4:$Z$6629,3,0)</f>
        <v>CLÍNICA CIRÚRGICA</v>
      </c>
      <c r="F2318" s="26" t="str">
        <f aca="false">VLOOKUP(B2318,[1]Planilha8!$X$4:$AD$6629,7,0)</f>
        <v>BOM</v>
      </c>
      <c r="G2318" s="27" t="n">
        <v>41417</v>
      </c>
      <c r="H2318" s="83" t="n">
        <v>1600</v>
      </c>
      <c r="I2318" s="29" t="s">
        <v>23</v>
      </c>
      <c r="J2318" s="30" t="s">
        <v>569</v>
      </c>
      <c r="K2318" s="31" t="n">
        <v>1204</v>
      </c>
      <c r="L2318" s="32" t="n">
        <v>2013001482</v>
      </c>
      <c r="M2318" s="33" t="n">
        <v>43465</v>
      </c>
      <c r="N2318" s="84" t="n">
        <v>1545.61253561254</v>
      </c>
      <c r="O2318" s="85" t="n">
        <v>1</v>
      </c>
      <c r="P2318" s="86" t="n">
        <v>0.0833333333333333</v>
      </c>
      <c r="Q2318" s="87" t="n">
        <v>0</v>
      </c>
      <c r="R2318" s="88" t="n">
        <v>1545.61253561254</v>
      </c>
      <c r="S2318" s="89" t="n">
        <v>54.3874643874647</v>
      </c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MG2318" s="0"/>
      <c r="AMH2318" s="0"/>
      <c r="AMI2318" s="0"/>
      <c r="AMJ2318" s="0"/>
    </row>
    <row r="2319" s="4" customFormat="true" ht="37.5" hidden="false" customHeight="true" outlineLevel="0" collapsed="false">
      <c r="A2319" s="23" t="s">
        <v>401</v>
      </c>
      <c r="B2319" s="82" t="n">
        <v>7480</v>
      </c>
      <c r="C2319" s="25" t="n">
        <f aca="false">VLOOKUP(B2319,[1]Planilha8!$X$4:$Y$6629,2,0)</f>
        <v>2040171</v>
      </c>
      <c r="D2319" s="26" t="s">
        <v>568</v>
      </c>
      <c r="E2319" s="26" t="str">
        <f aca="false">VLOOKUP(B2319,[1]Planilha8!$X$4:$Z$6629,3,0)</f>
        <v>CLÍNICA MÉDICA</v>
      </c>
      <c r="F2319" s="26" t="str">
        <f aca="false">VLOOKUP(B2319,[1]Planilha8!$X$4:$AD$6629,7,0)</f>
        <v>BOM</v>
      </c>
      <c r="G2319" s="27" t="n">
        <v>41417</v>
      </c>
      <c r="H2319" s="83" t="n">
        <v>1600</v>
      </c>
      <c r="I2319" s="29" t="s">
        <v>23</v>
      </c>
      <c r="J2319" s="30" t="s">
        <v>569</v>
      </c>
      <c r="K2319" s="31" t="n">
        <v>1204</v>
      </c>
      <c r="L2319" s="32" t="n">
        <v>2013001482</v>
      </c>
      <c r="M2319" s="33" t="n">
        <v>43465</v>
      </c>
      <c r="N2319" s="84" t="n">
        <v>1545.61253561254</v>
      </c>
      <c r="O2319" s="85" t="n">
        <v>1</v>
      </c>
      <c r="P2319" s="86" t="n">
        <v>0.0833333333333333</v>
      </c>
      <c r="Q2319" s="87" t="n">
        <v>0</v>
      </c>
      <c r="R2319" s="88" t="n">
        <v>1545.61253561254</v>
      </c>
      <c r="S2319" s="89" t="n">
        <v>54.3874643874647</v>
      </c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MG2319" s="0"/>
      <c r="AMH2319" s="0"/>
      <c r="AMI2319" s="0"/>
      <c r="AMJ2319" s="0"/>
    </row>
    <row r="2320" s="4" customFormat="true" ht="37.5" hidden="false" customHeight="true" outlineLevel="0" collapsed="false">
      <c r="A2320" s="23" t="s">
        <v>401</v>
      </c>
      <c r="B2320" s="82" t="n">
        <v>7481</v>
      </c>
      <c r="C2320" s="25" t="n">
        <f aca="false">VLOOKUP(B2320,[1]Planilha8!$X$4:$Y$6629,2,0)</f>
        <v>2040172</v>
      </c>
      <c r="D2320" s="26" t="s">
        <v>568</v>
      </c>
      <c r="E2320" s="26" t="str">
        <f aca="false">VLOOKUP(B2320,[1]Planilha8!$X$4:$Z$6629,3,0)</f>
        <v>ASSIST. TÉCNICA</v>
      </c>
      <c r="F2320" s="26" t="str">
        <f aca="false">VLOOKUP(B2320,[1]Planilha8!$X$4:$AD$6629,7,0)</f>
        <v>RUIM</v>
      </c>
      <c r="G2320" s="27" t="n">
        <v>41417</v>
      </c>
      <c r="H2320" s="83" t="n">
        <v>1600</v>
      </c>
      <c r="I2320" s="29" t="s">
        <v>23</v>
      </c>
      <c r="J2320" s="30" t="s">
        <v>569</v>
      </c>
      <c r="K2320" s="31" t="n">
        <v>1204</v>
      </c>
      <c r="L2320" s="32" t="n">
        <v>2013001482</v>
      </c>
      <c r="M2320" s="33" t="n">
        <v>43465</v>
      </c>
      <c r="N2320" s="84" t="n">
        <v>1545.61253561254</v>
      </c>
      <c r="O2320" s="85" t="n">
        <v>1</v>
      </c>
      <c r="P2320" s="86" t="n">
        <v>0.0833333333333333</v>
      </c>
      <c r="Q2320" s="87" t="n">
        <v>0</v>
      </c>
      <c r="R2320" s="88" t="n">
        <v>1545.61253561254</v>
      </c>
      <c r="S2320" s="89" t="n">
        <v>54.3874643874647</v>
      </c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MG2320" s="0"/>
      <c r="AMH2320" s="0"/>
      <c r="AMI2320" s="0"/>
      <c r="AMJ2320" s="0"/>
    </row>
    <row r="2321" s="4" customFormat="true" ht="37.5" hidden="false" customHeight="true" outlineLevel="0" collapsed="false">
      <c r="A2321" s="23" t="s">
        <v>401</v>
      </c>
      <c r="B2321" s="82" t="n">
        <v>7482</v>
      </c>
      <c r="C2321" s="25" t="n">
        <f aca="false">VLOOKUP(B2321,[1]Planilha8!$X$4:$Y$6629,2,0)</f>
        <v>2040173</v>
      </c>
      <c r="D2321" s="26" t="s">
        <v>568</v>
      </c>
      <c r="E2321" s="26" t="str">
        <f aca="false">VLOOKUP(B2321,[1]Planilha8!$X$4:$Z$6629,3,0)</f>
        <v>CENTRO CIRURGICO - CORREDOR EXTERNO</v>
      </c>
      <c r="F2321" s="26" t="str">
        <f aca="false">VLOOKUP(B2321,[1]Planilha8!$X$4:$AD$6629,7,0)</f>
        <v>BOM</v>
      </c>
      <c r="G2321" s="27" t="n">
        <v>41417</v>
      </c>
      <c r="H2321" s="83" t="n">
        <v>1600</v>
      </c>
      <c r="I2321" s="29" t="s">
        <v>23</v>
      </c>
      <c r="J2321" s="30" t="s">
        <v>569</v>
      </c>
      <c r="K2321" s="31" t="n">
        <v>1204</v>
      </c>
      <c r="L2321" s="32" t="n">
        <v>2013001482</v>
      </c>
      <c r="M2321" s="33" t="n">
        <v>43465</v>
      </c>
      <c r="N2321" s="84" t="n">
        <v>1545.61253561254</v>
      </c>
      <c r="O2321" s="85" t="n">
        <v>1</v>
      </c>
      <c r="P2321" s="86" t="n">
        <v>0.0833333333333333</v>
      </c>
      <c r="Q2321" s="87" t="n">
        <v>0</v>
      </c>
      <c r="R2321" s="88" t="n">
        <v>1545.61253561254</v>
      </c>
      <c r="S2321" s="89" t="n">
        <v>54.3874643874647</v>
      </c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MG2321" s="0"/>
      <c r="AMH2321" s="0"/>
      <c r="AMI2321" s="0"/>
      <c r="AMJ2321" s="0"/>
    </row>
    <row r="2322" s="4" customFormat="true" ht="37.5" hidden="false" customHeight="true" outlineLevel="0" collapsed="false">
      <c r="A2322" s="23" t="s">
        <v>401</v>
      </c>
      <c r="B2322" s="82" t="n">
        <v>7485</v>
      </c>
      <c r="C2322" s="25" t="n">
        <f aca="false">VLOOKUP(B2322,[1]Planilha8!$X$4:$Y$6629,2,0)</f>
        <v>2040174</v>
      </c>
      <c r="D2322" s="26" t="s">
        <v>570</v>
      </c>
      <c r="E2322" s="26" t="str">
        <f aca="false">VLOOKUP(B2322,[1]Planilha8!$X$4:$Z$6629,3,0)</f>
        <v>CENTRAL DE MATERIAL E ESTERILIZAÇÃO</v>
      </c>
      <c r="F2322" s="26" t="str">
        <f aca="false">VLOOKUP(B2322,[1]Planilha8!$X$4:$AD$6629,7,0)</f>
        <v>BOM</v>
      </c>
      <c r="G2322" s="27" t="n">
        <v>41417</v>
      </c>
      <c r="H2322" s="83" t="n">
        <v>121.82</v>
      </c>
      <c r="I2322" s="29" t="s">
        <v>23</v>
      </c>
      <c r="J2322" s="30" t="s">
        <v>571</v>
      </c>
      <c r="K2322" s="31" t="n">
        <v>3170</v>
      </c>
      <c r="L2322" s="32" t="n">
        <v>2013001000</v>
      </c>
      <c r="M2322" s="33" t="n">
        <v>43465</v>
      </c>
      <c r="N2322" s="84" t="n">
        <v>114.104733333333</v>
      </c>
      <c r="O2322" s="85" t="n">
        <v>1</v>
      </c>
      <c r="P2322" s="86" t="n">
        <v>0.0833333333333333</v>
      </c>
      <c r="Q2322" s="87" t="n">
        <v>0</v>
      </c>
      <c r="R2322" s="88" t="n">
        <v>114.104733333333</v>
      </c>
      <c r="S2322" s="89" t="n">
        <v>7.71526666666672</v>
      </c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MG2322" s="0"/>
      <c r="AMH2322" s="0"/>
      <c r="AMI2322" s="0"/>
      <c r="AMJ2322" s="0"/>
    </row>
    <row r="2323" s="4" customFormat="true" ht="37.5" hidden="false" customHeight="true" outlineLevel="0" collapsed="false">
      <c r="A2323" s="23" t="s">
        <v>401</v>
      </c>
      <c r="B2323" s="82" t="n">
        <v>7486</v>
      </c>
      <c r="C2323" s="25" t="n">
        <f aca="false">VLOOKUP(B2323,[1]Planilha8!$X$4:$Y$6629,2,0)</f>
        <v>2040175</v>
      </c>
      <c r="D2323" s="26" t="s">
        <v>570</v>
      </c>
      <c r="E2323" s="26" t="str">
        <f aca="false">VLOOKUP(B2323,[1]Planilha8!$X$4:$Z$6629,3,0)</f>
        <v>CENTRAL DE MATERIAL E ESTERILIZAÇÃO</v>
      </c>
      <c r="F2323" s="26" t="str">
        <f aca="false">VLOOKUP(B2323,[1]Planilha8!$X$4:$AD$6629,7,0)</f>
        <v>BOM</v>
      </c>
      <c r="G2323" s="27" t="n">
        <v>41417</v>
      </c>
      <c r="H2323" s="83" t="n">
        <v>121.82</v>
      </c>
      <c r="I2323" s="29" t="s">
        <v>23</v>
      </c>
      <c r="J2323" s="30" t="s">
        <v>571</v>
      </c>
      <c r="K2323" s="31" t="n">
        <v>3170</v>
      </c>
      <c r="L2323" s="32" t="n">
        <v>2013001000</v>
      </c>
      <c r="M2323" s="33" t="n">
        <v>43465</v>
      </c>
      <c r="N2323" s="84" t="n">
        <v>114.104733333333</v>
      </c>
      <c r="O2323" s="85" t="n">
        <v>1</v>
      </c>
      <c r="P2323" s="86" t="n">
        <v>0.0833333333333333</v>
      </c>
      <c r="Q2323" s="87" t="n">
        <v>0</v>
      </c>
      <c r="R2323" s="88" t="n">
        <v>114.104733333333</v>
      </c>
      <c r="S2323" s="89" t="n">
        <v>7.71526666666672</v>
      </c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MG2323" s="0"/>
      <c r="AMH2323" s="0"/>
      <c r="AMI2323" s="0"/>
      <c r="AMJ2323" s="0"/>
    </row>
    <row r="2324" s="4" customFormat="true" ht="37.5" hidden="false" customHeight="true" outlineLevel="0" collapsed="false">
      <c r="A2324" s="23" t="s">
        <v>401</v>
      </c>
      <c r="B2324" s="82" t="n">
        <v>7487</v>
      </c>
      <c r="C2324" s="25" t="n">
        <f aca="false">VLOOKUP(B2324,[1]Planilha8!$X$4:$Y$6629,2,0)</f>
        <v>2040176</v>
      </c>
      <c r="D2324" s="26" t="s">
        <v>570</v>
      </c>
      <c r="E2324" s="26" t="str">
        <f aca="false">VLOOKUP(B2324,[1]Planilha8!$X$4:$Z$6629,3,0)</f>
        <v>CENTRAL DE MATERIAL E ESTERILIZAÇÃO</v>
      </c>
      <c r="F2324" s="26" t="str">
        <f aca="false">VLOOKUP(B2324,[1]Planilha8!$X$4:$AD$6629,7,0)</f>
        <v>BOM</v>
      </c>
      <c r="G2324" s="27" t="n">
        <v>41417</v>
      </c>
      <c r="H2324" s="83" t="n">
        <v>121.82</v>
      </c>
      <c r="I2324" s="29" t="s">
        <v>23</v>
      </c>
      <c r="J2324" s="30" t="s">
        <v>571</v>
      </c>
      <c r="K2324" s="31" t="n">
        <v>3170</v>
      </c>
      <c r="L2324" s="32" t="n">
        <v>2013001000</v>
      </c>
      <c r="M2324" s="33" t="n">
        <v>43465</v>
      </c>
      <c r="N2324" s="84" t="n">
        <v>114.104733333333</v>
      </c>
      <c r="O2324" s="85" t="n">
        <v>1</v>
      </c>
      <c r="P2324" s="86" t="n">
        <v>0.0833333333333333</v>
      </c>
      <c r="Q2324" s="87" t="n">
        <v>0</v>
      </c>
      <c r="R2324" s="88" t="n">
        <v>114.104733333333</v>
      </c>
      <c r="S2324" s="89" t="n">
        <v>7.71526666666672</v>
      </c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MG2324" s="0"/>
      <c r="AMH2324" s="0"/>
      <c r="AMI2324" s="0"/>
      <c r="AMJ2324" s="0"/>
    </row>
    <row r="2325" s="4" customFormat="true" ht="37.5" hidden="false" customHeight="true" outlineLevel="0" collapsed="false">
      <c r="A2325" s="23" t="s">
        <v>401</v>
      </c>
      <c r="B2325" s="82" t="n">
        <v>7488</v>
      </c>
      <c r="C2325" s="25" t="n">
        <f aca="false">VLOOKUP(B2325,[1]Planilha8!$X$4:$Y$6629,2,0)</f>
        <v>2040177</v>
      </c>
      <c r="D2325" s="26" t="s">
        <v>570</v>
      </c>
      <c r="E2325" s="26" t="str">
        <f aca="false">VLOOKUP(B2325,[1]Planilha8!$X$4:$Z$6629,3,0)</f>
        <v>CENTRAL DE MATERIAL E ESTERILIZAÇÃO</v>
      </c>
      <c r="F2325" s="26" t="str">
        <f aca="false">VLOOKUP(B2325,[1]Planilha8!$X$4:$AD$6629,7,0)</f>
        <v>BOM</v>
      </c>
      <c r="G2325" s="27" t="n">
        <v>41417</v>
      </c>
      <c r="H2325" s="83" t="n">
        <v>121.82</v>
      </c>
      <c r="I2325" s="29" t="s">
        <v>23</v>
      </c>
      <c r="J2325" s="30" t="s">
        <v>571</v>
      </c>
      <c r="K2325" s="31" t="n">
        <v>3170</v>
      </c>
      <c r="L2325" s="32" t="n">
        <v>2013001000</v>
      </c>
      <c r="M2325" s="33" t="n">
        <v>43465</v>
      </c>
      <c r="N2325" s="84" t="n">
        <v>114.104733333333</v>
      </c>
      <c r="O2325" s="85" t="n">
        <v>1</v>
      </c>
      <c r="P2325" s="86" t="n">
        <v>0.0833333333333333</v>
      </c>
      <c r="Q2325" s="87" t="n">
        <v>0</v>
      </c>
      <c r="R2325" s="88" t="n">
        <v>114.104733333333</v>
      </c>
      <c r="S2325" s="89" t="n">
        <v>7.71526666666672</v>
      </c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MG2325" s="0"/>
      <c r="AMH2325" s="0"/>
      <c r="AMI2325" s="0"/>
      <c r="AMJ2325" s="0"/>
    </row>
    <row r="2326" s="4" customFormat="true" ht="37.5" hidden="false" customHeight="true" outlineLevel="0" collapsed="false">
      <c r="A2326" s="23" t="s">
        <v>401</v>
      </c>
      <c r="B2326" s="82" t="n">
        <v>7489</v>
      </c>
      <c r="C2326" s="25" t="n">
        <f aca="false">VLOOKUP(B2326,[1]Planilha8!$X$4:$Y$6629,2,0)</f>
        <v>2040178</v>
      </c>
      <c r="D2326" s="26" t="s">
        <v>570</v>
      </c>
      <c r="E2326" s="26" t="str">
        <f aca="false">VLOOKUP(B2326,[1]Planilha8!$X$4:$Z$6629,3,0)</f>
        <v>CENTRAL DE MATERIAL E ESTERILIZAÇÃO</v>
      </c>
      <c r="F2326" s="26" t="str">
        <f aca="false">VLOOKUP(B2326,[1]Planilha8!$X$4:$AD$6629,7,0)</f>
        <v>BOM</v>
      </c>
      <c r="G2326" s="27" t="n">
        <v>41417</v>
      </c>
      <c r="H2326" s="83" t="n">
        <v>121.82</v>
      </c>
      <c r="I2326" s="29" t="s">
        <v>23</v>
      </c>
      <c r="J2326" s="30" t="s">
        <v>571</v>
      </c>
      <c r="K2326" s="31" t="n">
        <v>3170</v>
      </c>
      <c r="L2326" s="32" t="n">
        <v>2013001000</v>
      </c>
      <c r="M2326" s="33" t="n">
        <v>43465</v>
      </c>
      <c r="N2326" s="84" t="n">
        <v>114.104733333333</v>
      </c>
      <c r="O2326" s="85" t="n">
        <v>1</v>
      </c>
      <c r="P2326" s="86" t="n">
        <v>0.0833333333333333</v>
      </c>
      <c r="Q2326" s="87" t="n">
        <v>0</v>
      </c>
      <c r="R2326" s="88" t="n">
        <v>114.104733333333</v>
      </c>
      <c r="S2326" s="89" t="n">
        <v>7.71526666666672</v>
      </c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MG2326" s="0"/>
      <c r="AMH2326" s="0"/>
      <c r="AMI2326" s="0"/>
      <c r="AMJ2326" s="0"/>
    </row>
    <row r="2327" s="4" customFormat="true" ht="37.5" hidden="false" customHeight="true" outlineLevel="0" collapsed="false">
      <c r="A2327" s="23" t="s">
        <v>401</v>
      </c>
      <c r="B2327" s="82" t="n">
        <v>7490</v>
      </c>
      <c r="C2327" s="25" t="n">
        <f aca="false">VLOOKUP(B2327,[1]Planilha8!$X$4:$Y$6629,2,0)</f>
        <v>2040179</v>
      </c>
      <c r="D2327" s="26" t="s">
        <v>572</v>
      </c>
      <c r="E2327" s="26" t="str">
        <f aca="false">VLOOKUP(B2327,[1]Planilha8!$X$4:$Z$6629,3,0)</f>
        <v>CENTRAL DE MATERIAL E ESTERILIZAÇÃO</v>
      </c>
      <c r="F2327" s="26" t="str">
        <f aca="false">VLOOKUP(B2327,[1]Planilha8!$X$4:$AD$6629,7,0)</f>
        <v>BOM</v>
      </c>
      <c r="G2327" s="27" t="n">
        <v>41417</v>
      </c>
      <c r="H2327" s="83" t="n">
        <v>121.82</v>
      </c>
      <c r="I2327" s="29" t="s">
        <v>23</v>
      </c>
      <c r="J2327" s="30" t="s">
        <v>571</v>
      </c>
      <c r="K2327" s="31" t="n">
        <v>3170</v>
      </c>
      <c r="L2327" s="32" t="n">
        <v>2013001000</v>
      </c>
      <c r="M2327" s="33" t="n">
        <v>43465</v>
      </c>
      <c r="N2327" s="84" t="n">
        <v>114.104733333333</v>
      </c>
      <c r="O2327" s="85" t="n">
        <v>1</v>
      </c>
      <c r="P2327" s="86" t="n">
        <v>0.0833333333333333</v>
      </c>
      <c r="Q2327" s="87" t="n">
        <v>0</v>
      </c>
      <c r="R2327" s="88" t="n">
        <v>114.104733333333</v>
      </c>
      <c r="S2327" s="89" t="n">
        <v>7.71526666666672</v>
      </c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MG2327" s="0"/>
      <c r="AMH2327" s="0"/>
      <c r="AMI2327" s="0"/>
      <c r="AMJ2327" s="0"/>
    </row>
    <row r="2328" s="4" customFormat="true" ht="37.5" hidden="false" customHeight="true" outlineLevel="0" collapsed="false">
      <c r="A2328" s="23" t="s">
        <v>401</v>
      </c>
      <c r="B2328" s="82" t="n">
        <v>7491</v>
      </c>
      <c r="C2328" s="25" t="n">
        <f aca="false">VLOOKUP(B2328,[1]Planilha8!$X$4:$Y$6629,2,0)</f>
        <v>2040180</v>
      </c>
      <c r="D2328" s="26" t="s">
        <v>572</v>
      </c>
      <c r="E2328" s="26" t="str">
        <f aca="false">VLOOKUP(B2328,[1]Planilha8!$X$4:$Z$6629,3,0)</f>
        <v>CENTRAL DE MATERIAL E ESTERILIZAÇÃO</v>
      </c>
      <c r="F2328" s="26" t="str">
        <f aca="false">VLOOKUP(B2328,[1]Planilha8!$X$4:$AD$6629,7,0)</f>
        <v>BOM</v>
      </c>
      <c r="G2328" s="27" t="n">
        <v>41417</v>
      </c>
      <c r="H2328" s="83" t="n">
        <v>121.82</v>
      </c>
      <c r="I2328" s="29" t="s">
        <v>23</v>
      </c>
      <c r="J2328" s="30" t="s">
        <v>571</v>
      </c>
      <c r="K2328" s="31" t="n">
        <v>3170</v>
      </c>
      <c r="L2328" s="32" t="n">
        <v>2013001000</v>
      </c>
      <c r="M2328" s="33" t="n">
        <v>43465</v>
      </c>
      <c r="N2328" s="84" t="n">
        <v>114.104733333333</v>
      </c>
      <c r="O2328" s="85" t="n">
        <v>1</v>
      </c>
      <c r="P2328" s="86" t="n">
        <v>0.0833333333333333</v>
      </c>
      <c r="Q2328" s="87" t="n">
        <v>0</v>
      </c>
      <c r="R2328" s="88" t="n">
        <v>114.104733333333</v>
      </c>
      <c r="S2328" s="89" t="n">
        <v>7.71526666666672</v>
      </c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MG2328" s="0"/>
      <c r="AMH2328" s="0"/>
      <c r="AMI2328" s="0"/>
      <c r="AMJ2328" s="0"/>
    </row>
    <row r="2329" s="4" customFormat="true" ht="37.5" hidden="false" customHeight="true" outlineLevel="0" collapsed="false">
      <c r="A2329" s="23" t="s">
        <v>401</v>
      </c>
      <c r="B2329" s="82" t="n">
        <v>7492</v>
      </c>
      <c r="C2329" s="25" t="n">
        <f aca="false">VLOOKUP(B2329,[1]Planilha8!$X$4:$Y$6629,2,0)</f>
        <v>2040181</v>
      </c>
      <c r="D2329" s="26" t="s">
        <v>572</v>
      </c>
      <c r="E2329" s="26" t="str">
        <f aca="false">VLOOKUP(B2329,[1]Planilha8!$X$4:$Z$6629,3,0)</f>
        <v>CENTRAL DE MATERIAL E ESTERILIZAÇÃO</v>
      </c>
      <c r="F2329" s="26" t="str">
        <f aca="false">VLOOKUP(B2329,[1]Planilha8!$X$4:$AD$6629,7,0)</f>
        <v>BOM</v>
      </c>
      <c r="G2329" s="27" t="n">
        <v>41417</v>
      </c>
      <c r="H2329" s="83" t="n">
        <v>121.82</v>
      </c>
      <c r="I2329" s="29" t="s">
        <v>23</v>
      </c>
      <c r="J2329" s="30" t="s">
        <v>571</v>
      </c>
      <c r="K2329" s="31" t="n">
        <v>3170</v>
      </c>
      <c r="L2329" s="32" t="n">
        <v>2013001000</v>
      </c>
      <c r="M2329" s="33" t="n">
        <v>43465</v>
      </c>
      <c r="N2329" s="84" t="n">
        <v>114.104733333333</v>
      </c>
      <c r="O2329" s="85" t="n">
        <v>1</v>
      </c>
      <c r="P2329" s="86" t="n">
        <v>0.0833333333333333</v>
      </c>
      <c r="Q2329" s="87" t="n">
        <v>0</v>
      </c>
      <c r="R2329" s="88" t="n">
        <v>114.104733333333</v>
      </c>
      <c r="S2329" s="89" t="n">
        <v>7.71526666666672</v>
      </c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MG2329" s="0"/>
      <c r="AMH2329" s="0"/>
      <c r="AMI2329" s="0"/>
      <c r="AMJ2329" s="0"/>
    </row>
    <row r="2330" s="4" customFormat="true" ht="37.5" hidden="false" customHeight="true" outlineLevel="0" collapsed="false">
      <c r="A2330" s="23" t="s">
        <v>401</v>
      </c>
      <c r="B2330" s="82" t="n">
        <v>7493</v>
      </c>
      <c r="C2330" s="25" t="n">
        <f aca="false">VLOOKUP(B2330,[1]Planilha8!$X$4:$Y$6629,2,0)</f>
        <v>2040182</v>
      </c>
      <c r="D2330" s="26" t="s">
        <v>572</v>
      </c>
      <c r="E2330" s="26" t="str">
        <f aca="false">VLOOKUP(B2330,[1]Planilha8!$X$4:$Z$6629,3,0)</f>
        <v>CENTRAL DE MATERIAL E ESTERILIZAÇÃO</v>
      </c>
      <c r="F2330" s="26" t="str">
        <f aca="false">VLOOKUP(B2330,[1]Planilha8!$X$4:$AD$6629,7,0)</f>
        <v>BOM</v>
      </c>
      <c r="G2330" s="27" t="n">
        <v>41417</v>
      </c>
      <c r="H2330" s="83" t="n">
        <v>121.82</v>
      </c>
      <c r="I2330" s="29" t="s">
        <v>23</v>
      </c>
      <c r="J2330" s="30" t="s">
        <v>571</v>
      </c>
      <c r="K2330" s="31" t="n">
        <v>3170</v>
      </c>
      <c r="L2330" s="32" t="n">
        <v>2013001000</v>
      </c>
      <c r="M2330" s="33" t="n">
        <v>43465</v>
      </c>
      <c r="N2330" s="84" t="n">
        <v>114.104733333333</v>
      </c>
      <c r="O2330" s="85" t="n">
        <v>1</v>
      </c>
      <c r="P2330" s="86" t="n">
        <v>0.0833333333333333</v>
      </c>
      <c r="Q2330" s="87" t="n">
        <v>0</v>
      </c>
      <c r="R2330" s="88" t="n">
        <v>114.104733333333</v>
      </c>
      <c r="S2330" s="89" t="n">
        <v>7.71526666666672</v>
      </c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MG2330" s="0"/>
      <c r="AMH2330" s="0"/>
      <c r="AMI2330" s="0"/>
      <c r="AMJ2330" s="0"/>
    </row>
    <row r="2331" s="4" customFormat="true" ht="37.5" hidden="false" customHeight="true" outlineLevel="0" collapsed="false">
      <c r="A2331" s="23" t="s">
        <v>401</v>
      </c>
      <c r="B2331" s="82" t="n">
        <v>7494</v>
      </c>
      <c r="C2331" s="25" t="n">
        <f aca="false">VLOOKUP(B2331,[1]Planilha8!$X$4:$Y$6629,2,0)</f>
        <v>2040183</v>
      </c>
      <c r="D2331" s="26" t="s">
        <v>572</v>
      </c>
      <c r="E2331" s="26" t="str">
        <f aca="false">VLOOKUP(B2331,[1]Planilha8!$X$4:$Z$6629,3,0)</f>
        <v>CENTRAL DE MATERIAL E ESTERILIZAÇÃO</v>
      </c>
      <c r="F2331" s="26" t="str">
        <f aca="false">VLOOKUP(B2331,[1]Planilha8!$X$4:$AD$6629,7,0)</f>
        <v>BOM</v>
      </c>
      <c r="G2331" s="27" t="n">
        <v>41417</v>
      </c>
      <c r="H2331" s="83" t="n">
        <v>121.82</v>
      </c>
      <c r="I2331" s="29" t="s">
        <v>23</v>
      </c>
      <c r="J2331" s="30" t="s">
        <v>571</v>
      </c>
      <c r="K2331" s="31" t="n">
        <v>3170</v>
      </c>
      <c r="L2331" s="32" t="n">
        <v>2013001000</v>
      </c>
      <c r="M2331" s="33" t="n">
        <v>43465</v>
      </c>
      <c r="N2331" s="84" t="n">
        <v>114.104733333333</v>
      </c>
      <c r="O2331" s="85" t="n">
        <v>1</v>
      </c>
      <c r="P2331" s="86" t="n">
        <v>0.0833333333333333</v>
      </c>
      <c r="Q2331" s="87" t="n">
        <v>0</v>
      </c>
      <c r="R2331" s="88" t="n">
        <v>114.104733333333</v>
      </c>
      <c r="S2331" s="89" t="n">
        <v>7.71526666666672</v>
      </c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MG2331" s="0"/>
      <c r="AMH2331" s="0"/>
      <c r="AMI2331" s="0"/>
      <c r="AMJ2331" s="0"/>
    </row>
    <row r="2332" s="4" customFormat="true" ht="37.5" hidden="false" customHeight="true" outlineLevel="0" collapsed="false">
      <c r="A2332" s="23" t="s">
        <v>401</v>
      </c>
      <c r="B2332" s="82" t="n">
        <v>7495</v>
      </c>
      <c r="C2332" s="25" t="n">
        <f aca="false">VLOOKUP(B2332,[1]Planilha8!$X$4:$Y$6629,2,0)</f>
        <v>2040184</v>
      </c>
      <c r="D2332" s="26" t="s">
        <v>572</v>
      </c>
      <c r="E2332" s="26" t="str">
        <f aca="false">VLOOKUP(B2332,[1]Planilha8!$X$4:$Z$6629,3,0)</f>
        <v>CENTRAL DE MATERIAL E ESTERILIZAÇÃO</v>
      </c>
      <c r="F2332" s="26" t="str">
        <f aca="false">VLOOKUP(B2332,[1]Planilha8!$X$4:$AD$6629,7,0)</f>
        <v>BOM</v>
      </c>
      <c r="G2332" s="27" t="n">
        <v>41417</v>
      </c>
      <c r="H2332" s="83" t="n">
        <v>121.82</v>
      </c>
      <c r="I2332" s="29" t="s">
        <v>23</v>
      </c>
      <c r="J2332" s="30" t="s">
        <v>571</v>
      </c>
      <c r="K2332" s="31" t="n">
        <v>3170</v>
      </c>
      <c r="L2332" s="32" t="n">
        <v>2013001000</v>
      </c>
      <c r="M2332" s="33" t="n">
        <v>43465</v>
      </c>
      <c r="N2332" s="84" t="n">
        <v>114.104733333333</v>
      </c>
      <c r="O2332" s="85" t="n">
        <v>1</v>
      </c>
      <c r="P2332" s="86" t="n">
        <v>0.0833333333333333</v>
      </c>
      <c r="Q2332" s="87" t="n">
        <v>0</v>
      </c>
      <c r="R2332" s="88" t="n">
        <v>114.104733333333</v>
      </c>
      <c r="S2332" s="89" t="n">
        <v>7.71526666666672</v>
      </c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MG2332" s="0"/>
      <c r="AMH2332" s="0"/>
      <c r="AMI2332" s="0"/>
      <c r="AMJ2332" s="0"/>
    </row>
    <row r="2333" s="4" customFormat="true" ht="37.5" hidden="false" customHeight="true" outlineLevel="0" collapsed="false">
      <c r="A2333" s="23" t="s">
        <v>401</v>
      </c>
      <c r="B2333" s="82" t="n">
        <v>7496</v>
      </c>
      <c r="C2333" s="25" t="n">
        <f aca="false">VLOOKUP(B2333,[1]Planilha8!$X$4:$Y$6629,2,0)</f>
        <v>2040185</v>
      </c>
      <c r="D2333" s="26" t="s">
        <v>572</v>
      </c>
      <c r="E2333" s="26" t="str">
        <f aca="false">VLOOKUP(B2333,[1]Planilha8!$X$4:$Z$6629,3,0)</f>
        <v>CENTRAL DE MATERIAL E ESTERILIZAÇÃO</v>
      </c>
      <c r="F2333" s="26" t="str">
        <f aca="false">VLOOKUP(B2333,[1]Planilha8!$X$4:$AD$6629,7,0)</f>
        <v>BOM</v>
      </c>
      <c r="G2333" s="27" t="n">
        <v>41417</v>
      </c>
      <c r="H2333" s="83" t="n">
        <v>121.82</v>
      </c>
      <c r="I2333" s="29" t="s">
        <v>23</v>
      </c>
      <c r="J2333" s="30" t="s">
        <v>571</v>
      </c>
      <c r="K2333" s="31" t="n">
        <v>3170</v>
      </c>
      <c r="L2333" s="32" t="n">
        <v>2013001000</v>
      </c>
      <c r="M2333" s="33" t="n">
        <v>43465</v>
      </c>
      <c r="N2333" s="84" t="n">
        <v>114.104733333333</v>
      </c>
      <c r="O2333" s="85" t="n">
        <v>1</v>
      </c>
      <c r="P2333" s="86" t="n">
        <v>0.0833333333333333</v>
      </c>
      <c r="Q2333" s="87" t="n">
        <v>0</v>
      </c>
      <c r="R2333" s="88" t="n">
        <v>114.104733333333</v>
      </c>
      <c r="S2333" s="89" t="n">
        <v>7.71526666666672</v>
      </c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MG2333" s="0"/>
      <c r="AMH2333" s="0"/>
      <c r="AMI2333" s="0"/>
      <c r="AMJ2333" s="0"/>
    </row>
    <row r="2334" s="4" customFormat="true" ht="37.5" hidden="false" customHeight="true" outlineLevel="0" collapsed="false">
      <c r="A2334" s="23" t="s">
        <v>401</v>
      </c>
      <c r="B2334" s="82" t="n">
        <v>7497</v>
      </c>
      <c r="C2334" s="25" t="n">
        <f aca="false">VLOOKUP(B2334,[1]Planilha8!$X$4:$Y$6629,2,0)</f>
        <v>2040186</v>
      </c>
      <c r="D2334" s="26" t="s">
        <v>572</v>
      </c>
      <c r="E2334" s="26" t="str">
        <f aca="false">VLOOKUP(B2334,[1]Planilha8!$X$4:$Z$6629,3,0)</f>
        <v>CENTRAL DE MATERIAL E ESTERILIZAÇÃO</v>
      </c>
      <c r="F2334" s="26" t="str">
        <f aca="false">VLOOKUP(B2334,[1]Planilha8!$X$4:$AD$6629,7,0)</f>
        <v>BOM</v>
      </c>
      <c r="G2334" s="27" t="n">
        <v>41417</v>
      </c>
      <c r="H2334" s="83" t="n">
        <v>121.82</v>
      </c>
      <c r="I2334" s="29" t="s">
        <v>23</v>
      </c>
      <c r="J2334" s="30" t="s">
        <v>571</v>
      </c>
      <c r="K2334" s="31" t="n">
        <v>3170</v>
      </c>
      <c r="L2334" s="32" t="n">
        <v>2013001000</v>
      </c>
      <c r="M2334" s="33" t="n">
        <v>43465</v>
      </c>
      <c r="N2334" s="84" t="n">
        <v>114.104733333333</v>
      </c>
      <c r="O2334" s="85" t="n">
        <v>1</v>
      </c>
      <c r="P2334" s="86" t="n">
        <v>0.0833333333333333</v>
      </c>
      <c r="Q2334" s="87" t="n">
        <v>0</v>
      </c>
      <c r="R2334" s="88" t="n">
        <v>114.104733333333</v>
      </c>
      <c r="S2334" s="89" t="n">
        <v>7.71526666666672</v>
      </c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MG2334" s="0"/>
      <c r="AMH2334" s="0"/>
      <c r="AMI2334" s="0"/>
      <c r="AMJ2334" s="0"/>
    </row>
    <row r="2335" s="4" customFormat="true" ht="37.5" hidden="false" customHeight="true" outlineLevel="0" collapsed="false">
      <c r="A2335" s="23" t="s">
        <v>401</v>
      </c>
      <c r="B2335" s="82" t="n">
        <v>7498</v>
      </c>
      <c r="C2335" s="25" t="n">
        <f aca="false">VLOOKUP(B2335,[1]Planilha8!$X$4:$Y$6629,2,0)</f>
        <v>2040187</v>
      </c>
      <c r="D2335" s="26" t="s">
        <v>572</v>
      </c>
      <c r="E2335" s="26" t="str">
        <f aca="false">VLOOKUP(B2335,[1]Planilha8!$X$4:$Z$6629,3,0)</f>
        <v>CENTRAL DE MATERIAL E ESTERILIZAÇÃO</v>
      </c>
      <c r="F2335" s="26" t="str">
        <f aca="false">VLOOKUP(B2335,[1]Planilha8!$X$4:$AD$6629,7,0)</f>
        <v>BOM</v>
      </c>
      <c r="G2335" s="27" t="n">
        <v>41417</v>
      </c>
      <c r="H2335" s="83" t="n">
        <v>121.82</v>
      </c>
      <c r="I2335" s="29" t="s">
        <v>23</v>
      </c>
      <c r="J2335" s="30" t="s">
        <v>571</v>
      </c>
      <c r="K2335" s="31" t="n">
        <v>3170</v>
      </c>
      <c r="L2335" s="32" t="n">
        <v>2013001000</v>
      </c>
      <c r="M2335" s="33" t="n">
        <v>43465</v>
      </c>
      <c r="N2335" s="84" t="n">
        <v>114.104733333333</v>
      </c>
      <c r="O2335" s="85" t="n">
        <v>1</v>
      </c>
      <c r="P2335" s="86" t="n">
        <v>0.0833333333333333</v>
      </c>
      <c r="Q2335" s="87" t="n">
        <v>0</v>
      </c>
      <c r="R2335" s="88" t="n">
        <v>114.104733333333</v>
      </c>
      <c r="S2335" s="89" t="n">
        <v>7.71526666666672</v>
      </c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MG2335" s="0"/>
      <c r="AMH2335" s="0"/>
      <c r="AMI2335" s="0"/>
      <c r="AMJ2335" s="0"/>
    </row>
    <row r="2336" s="4" customFormat="true" ht="37.5" hidden="false" customHeight="true" outlineLevel="0" collapsed="false">
      <c r="A2336" s="23" t="s">
        <v>401</v>
      </c>
      <c r="B2336" s="82" t="n">
        <v>7499</v>
      </c>
      <c r="C2336" s="25" t="n">
        <f aca="false">VLOOKUP(B2336,[1]Planilha8!$X$4:$Y$6629,2,0)</f>
        <v>2040188</v>
      </c>
      <c r="D2336" s="26" t="s">
        <v>572</v>
      </c>
      <c r="E2336" s="26" t="str">
        <f aca="false">VLOOKUP(B2336,[1]Planilha8!$X$4:$Z$6629,3,0)</f>
        <v>CENTRAL DE MATERIAL E ESTERILIZAÇÃO</v>
      </c>
      <c r="F2336" s="26" t="str">
        <f aca="false">VLOOKUP(B2336,[1]Planilha8!$X$4:$AD$6629,7,0)</f>
        <v>BOM</v>
      </c>
      <c r="G2336" s="27" t="n">
        <v>41417</v>
      </c>
      <c r="H2336" s="83" t="n">
        <v>121.82</v>
      </c>
      <c r="I2336" s="29" t="s">
        <v>23</v>
      </c>
      <c r="J2336" s="30" t="s">
        <v>571</v>
      </c>
      <c r="K2336" s="31" t="n">
        <v>3170</v>
      </c>
      <c r="L2336" s="32" t="n">
        <v>2013001000</v>
      </c>
      <c r="M2336" s="33" t="n">
        <v>43465</v>
      </c>
      <c r="N2336" s="84" t="n">
        <v>114.104733333333</v>
      </c>
      <c r="O2336" s="85" t="n">
        <v>1</v>
      </c>
      <c r="P2336" s="86" t="n">
        <v>0.0833333333333333</v>
      </c>
      <c r="Q2336" s="87" t="n">
        <v>0</v>
      </c>
      <c r="R2336" s="88" t="n">
        <v>114.104733333333</v>
      </c>
      <c r="S2336" s="89" t="n">
        <v>7.71526666666672</v>
      </c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MG2336" s="0"/>
      <c r="AMH2336" s="0"/>
      <c r="AMI2336" s="0"/>
      <c r="AMJ2336" s="0"/>
    </row>
    <row r="2337" s="4" customFormat="true" ht="37.5" hidden="false" customHeight="true" outlineLevel="0" collapsed="false">
      <c r="A2337" s="23" t="s">
        <v>401</v>
      </c>
      <c r="B2337" s="82" t="n">
        <v>7500</v>
      </c>
      <c r="C2337" s="25" t="n">
        <f aca="false">VLOOKUP(B2337,[1]Planilha8!$X$4:$Y$6629,2,0)</f>
        <v>2040189</v>
      </c>
      <c r="D2337" s="26" t="s">
        <v>572</v>
      </c>
      <c r="E2337" s="26" t="str">
        <f aca="false">VLOOKUP(B2337,[1]Planilha8!$X$4:$Z$6629,3,0)</f>
        <v>CENTRAL DE MATERIAL E ESTERILIZAÇÃO</v>
      </c>
      <c r="F2337" s="26" t="str">
        <f aca="false">VLOOKUP(B2337,[1]Planilha8!$X$4:$AD$6629,7,0)</f>
        <v>BOM</v>
      </c>
      <c r="G2337" s="27" t="n">
        <v>41417</v>
      </c>
      <c r="H2337" s="83" t="n">
        <v>121.82</v>
      </c>
      <c r="I2337" s="29" t="s">
        <v>23</v>
      </c>
      <c r="J2337" s="30" t="s">
        <v>571</v>
      </c>
      <c r="K2337" s="31" t="n">
        <v>3170</v>
      </c>
      <c r="L2337" s="32" t="n">
        <v>2013001000</v>
      </c>
      <c r="M2337" s="33" t="n">
        <v>43465</v>
      </c>
      <c r="N2337" s="84" t="n">
        <v>114.104733333333</v>
      </c>
      <c r="O2337" s="85" t="n">
        <v>1</v>
      </c>
      <c r="P2337" s="86" t="n">
        <v>0.0833333333333333</v>
      </c>
      <c r="Q2337" s="87" t="n">
        <v>0</v>
      </c>
      <c r="R2337" s="88" t="n">
        <v>114.104733333333</v>
      </c>
      <c r="S2337" s="89" t="n">
        <v>7.71526666666672</v>
      </c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MG2337" s="0"/>
      <c r="AMH2337" s="0"/>
      <c r="AMI2337" s="0"/>
      <c r="AMJ2337" s="0"/>
    </row>
    <row r="2338" s="4" customFormat="true" ht="37.5" hidden="false" customHeight="true" outlineLevel="0" collapsed="false">
      <c r="A2338" s="23" t="s">
        <v>401</v>
      </c>
      <c r="B2338" s="82" t="n">
        <v>7501</v>
      </c>
      <c r="C2338" s="25" t="n">
        <f aca="false">VLOOKUP(B2338,[1]Planilha8!$X$4:$Y$6629,2,0)</f>
        <v>2040190</v>
      </c>
      <c r="D2338" s="26" t="s">
        <v>572</v>
      </c>
      <c r="E2338" s="26" t="str">
        <f aca="false">VLOOKUP(B2338,[1]Planilha8!$X$4:$Z$6629,3,0)</f>
        <v>CENTRAL DE MATERIAL E ESTERILIZAÇÃO</v>
      </c>
      <c r="F2338" s="26" t="str">
        <f aca="false">VLOOKUP(B2338,[1]Planilha8!$X$4:$AD$6629,7,0)</f>
        <v>BOM</v>
      </c>
      <c r="G2338" s="27" t="n">
        <v>41417</v>
      </c>
      <c r="H2338" s="83" t="n">
        <v>121.82</v>
      </c>
      <c r="I2338" s="29" t="s">
        <v>23</v>
      </c>
      <c r="J2338" s="30" t="s">
        <v>571</v>
      </c>
      <c r="K2338" s="31" t="n">
        <v>3170</v>
      </c>
      <c r="L2338" s="32" t="n">
        <v>2013001000</v>
      </c>
      <c r="M2338" s="33" t="n">
        <v>43465</v>
      </c>
      <c r="N2338" s="84" t="n">
        <v>114.104733333333</v>
      </c>
      <c r="O2338" s="85" t="n">
        <v>1</v>
      </c>
      <c r="P2338" s="86" t="n">
        <v>0.0833333333333333</v>
      </c>
      <c r="Q2338" s="87" t="n">
        <v>0</v>
      </c>
      <c r="R2338" s="88" t="n">
        <v>114.104733333333</v>
      </c>
      <c r="S2338" s="89" t="n">
        <v>7.71526666666672</v>
      </c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MG2338" s="0"/>
      <c r="AMH2338" s="0"/>
      <c r="AMI2338" s="0"/>
      <c r="AMJ2338" s="0"/>
    </row>
    <row r="2339" s="4" customFormat="true" ht="37.5" hidden="false" customHeight="true" outlineLevel="0" collapsed="false">
      <c r="A2339" s="23" t="s">
        <v>401</v>
      </c>
      <c r="B2339" s="82" t="n">
        <v>7502</v>
      </c>
      <c r="C2339" s="25" t="n">
        <f aca="false">VLOOKUP(B2339,[1]Planilha8!$X$4:$Y$6629,2,0)</f>
        <v>2040191</v>
      </c>
      <c r="D2339" s="26" t="s">
        <v>572</v>
      </c>
      <c r="E2339" s="26" t="str">
        <f aca="false">VLOOKUP(B2339,[1]Planilha8!$X$4:$Z$6629,3,0)</f>
        <v>CENTRAL DE MATERIAL E ESTERILIZAÇÃO</v>
      </c>
      <c r="F2339" s="26" t="str">
        <f aca="false">VLOOKUP(B2339,[1]Planilha8!$X$4:$AD$6629,7,0)</f>
        <v>BOM</v>
      </c>
      <c r="G2339" s="27" t="n">
        <v>41417</v>
      </c>
      <c r="H2339" s="83" t="n">
        <v>121.82</v>
      </c>
      <c r="I2339" s="29" t="s">
        <v>23</v>
      </c>
      <c r="J2339" s="30" t="s">
        <v>571</v>
      </c>
      <c r="K2339" s="31" t="n">
        <v>3170</v>
      </c>
      <c r="L2339" s="32" t="n">
        <v>2013001000</v>
      </c>
      <c r="M2339" s="33" t="n">
        <v>43465</v>
      </c>
      <c r="N2339" s="84" t="n">
        <v>114.104733333333</v>
      </c>
      <c r="O2339" s="85" t="n">
        <v>1</v>
      </c>
      <c r="P2339" s="86" t="n">
        <v>0.0833333333333333</v>
      </c>
      <c r="Q2339" s="87" t="n">
        <v>0</v>
      </c>
      <c r="R2339" s="88" t="n">
        <v>114.104733333333</v>
      </c>
      <c r="S2339" s="89" t="n">
        <v>7.71526666666672</v>
      </c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MG2339" s="0"/>
      <c r="AMH2339" s="0"/>
      <c r="AMI2339" s="0"/>
      <c r="AMJ2339" s="0"/>
    </row>
    <row r="2340" s="4" customFormat="true" ht="37.5" hidden="false" customHeight="true" outlineLevel="0" collapsed="false">
      <c r="A2340" s="23" t="s">
        <v>401</v>
      </c>
      <c r="B2340" s="82" t="n">
        <v>7503</v>
      </c>
      <c r="C2340" s="25" t="n">
        <f aca="false">VLOOKUP(B2340,[1]Planilha8!$X$4:$Y$6629,2,0)</f>
        <v>2040192</v>
      </c>
      <c r="D2340" s="26" t="s">
        <v>572</v>
      </c>
      <c r="E2340" s="26" t="str">
        <f aca="false">VLOOKUP(B2340,[1]Planilha8!$X$4:$Z$6629,3,0)</f>
        <v>CENTRAL DE MATERIAL E ESTERILIZAÇÃO</v>
      </c>
      <c r="F2340" s="26" t="str">
        <f aca="false">VLOOKUP(B2340,[1]Planilha8!$X$4:$AD$6629,7,0)</f>
        <v>BOM</v>
      </c>
      <c r="G2340" s="27" t="n">
        <v>41417</v>
      </c>
      <c r="H2340" s="83" t="n">
        <v>121.82</v>
      </c>
      <c r="I2340" s="29" t="s">
        <v>23</v>
      </c>
      <c r="J2340" s="30" t="s">
        <v>571</v>
      </c>
      <c r="K2340" s="31" t="n">
        <v>3170</v>
      </c>
      <c r="L2340" s="32" t="n">
        <v>2013001000</v>
      </c>
      <c r="M2340" s="33" t="n">
        <v>43465</v>
      </c>
      <c r="N2340" s="84" t="n">
        <v>114.104733333333</v>
      </c>
      <c r="O2340" s="85" t="n">
        <v>1</v>
      </c>
      <c r="P2340" s="86" t="n">
        <v>0.0833333333333333</v>
      </c>
      <c r="Q2340" s="87" t="n">
        <v>0</v>
      </c>
      <c r="R2340" s="88" t="n">
        <v>114.104733333333</v>
      </c>
      <c r="S2340" s="89" t="n">
        <v>7.71526666666672</v>
      </c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MG2340" s="0"/>
      <c r="AMH2340" s="0"/>
      <c r="AMI2340" s="0"/>
      <c r="AMJ2340" s="0"/>
    </row>
    <row r="2341" s="4" customFormat="true" ht="37.5" hidden="false" customHeight="true" outlineLevel="0" collapsed="false">
      <c r="A2341" s="23" t="s">
        <v>401</v>
      </c>
      <c r="B2341" s="82" t="n">
        <v>7504</v>
      </c>
      <c r="C2341" s="25" t="n">
        <f aca="false">VLOOKUP(B2341,[1]Planilha8!$X$4:$Y$6629,2,0)</f>
        <v>2040193</v>
      </c>
      <c r="D2341" s="26" t="s">
        <v>572</v>
      </c>
      <c r="E2341" s="26" t="str">
        <f aca="false">VLOOKUP(B2341,[1]Planilha8!$X$4:$Z$6629,3,0)</f>
        <v>CENTRAL DE MATERIAL E ESTERILIZAÇÃO</v>
      </c>
      <c r="F2341" s="26" t="str">
        <f aca="false">VLOOKUP(B2341,[1]Planilha8!$X$4:$AD$6629,7,0)</f>
        <v>BOM</v>
      </c>
      <c r="G2341" s="27" t="n">
        <v>41417</v>
      </c>
      <c r="H2341" s="83" t="n">
        <v>121.82</v>
      </c>
      <c r="I2341" s="29" t="s">
        <v>23</v>
      </c>
      <c r="J2341" s="30" t="s">
        <v>571</v>
      </c>
      <c r="K2341" s="31" t="n">
        <v>3170</v>
      </c>
      <c r="L2341" s="32" t="n">
        <v>2013001000</v>
      </c>
      <c r="M2341" s="33" t="n">
        <v>43465</v>
      </c>
      <c r="N2341" s="84" t="n">
        <v>114.104733333333</v>
      </c>
      <c r="O2341" s="85" t="n">
        <v>1</v>
      </c>
      <c r="P2341" s="86" t="n">
        <v>0.0833333333333333</v>
      </c>
      <c r="Q2341" s="87" t="n">
        <v>0</v>
      </c>
      <c r="R2341" s="88" t="n">
        <v>114.104733333333</v>
      </c>
      <c r="S2341" s="89" t="n">
        <v>7.71526666666672</v>
      </c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MG2341" s="0"/>
      <c r="AMH2341" s="0"/>
      <c r="AMI2341" s="0"/>
      <c r="AMJ2341" s="0"/>
    </row>
    <row r="2342" s="4" customFormat="true" ht="37.5" hidden="false" customHeight="true" outlineLevel="0" collapsed="false">
      <c r="A2342" s="23" t="s">
        <v>401</v>
      </c>
      <c r="B2342" s="82" t="n">
        <v>7505</v>
      </c>
      <c r="C2342" s="25" t="n">
        <f aca="false">VLOOKUP(B2342,[1]Planilha8!$X$4:$Y$6629,2,0)</f>
        <v>2040194</v>
      </c>
      <c r="D2342" s="26" t="s">
        <v>573</v>
      </c>
      <c r="E2342" s="26" t="str">
        <f aca="false">VLOOKUP(B2342,[1]Planilha8!$X$4:$Z$6629,3,0)</f>
        <v>CENTRAL DE MATERIAL E ESTERILIZAÇÃO</v>
      </c>
      <c r="F2342" s="26" t="str">
        <f aca="false">VLOOKUP(B2342,[1]Planilha8!$X$4:$AD$6629,7,0)</f>
        <v>BOM</v>
      </c>
      <c r="G2342" s="27" t="n">
        <v>41417</v>
      </c>
      <c r="H2342" s="83" t="n">
        <v>121.82</v>
      </c>
      <c r="I2342" s="29" t="s">
        <v>23</v>
      </c>
      <c r="J2342" s="30" t="s">
        <v>571</v>
      </c>
      <c r="K2342" s="31" t="n">
        <v>3170</v>
      </c>
      <c r="L2342" s="32" t="n">
        <v>2013001000</v>
      </c>
      <c r="M2342" s="33" t="n">
        <v>43465</v>
      </c>
      <c r="N2342" s="84" t="n">
        <v>114.104733333333</v>
      </c>
      <c r="O2342" s="85" t="n">
        <v>1</v>
      </c>
      <c r="P2342" s="86" t="n">
        <v>0.0833333333333333</v>
      </c>
      <c r="Q2342" s="87" t="n">
        <v>0</v>
      </c>
      <c r="R2342" s="88" t="n">
        <v>114.104733333333</v>
      </c>
      <c r="S2342" s="89" t="n">
        <v>7.71526666666672</v>
      </c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MG2342" s="0"/>
      <c r="AMH2342" s="0"/>
      <c r="AMI2342" s="0"/>
      <c r="AMJ2342" s="0"/>
    </row>
    <row r="2343" s="4" customFormat="true" ht="37.5" hidden="false" customHeight="true" outlineLevel="0" collapsed="false">
      <c r="A2343" s="23" t="s">
        <v>401</v>
      </c>
      <c r="B2343" s="82" t="n">
        <v>7506</v>
      </c>
      <c r="C2343" s="25" t="n">
        <f aca="false">VLOOKUP(B2343,[1]Planilha8!$X$4:$Y$6629,2,0)</f>
        <v>2040195</v>
      </c>
      <c r="D2343" s="26" t="s">
        <v>573</v>
      </c>
      <c r="E2343" s="26" t="str">
        <f aca="false">VLOOKUP(B2343,[1]Planilha8!$X$4:$Z$6629,3,0)</f>
        <v>CENTRAL DE MATERIAL E ESTERILIZAÇÃO</v>
      </c>
      <c r="F2343" s="26" t="str">
        <f aca="false">VLOOKUP(B2343,[1]Planilha8!$X$4:$AD$6629,7,0)</f>
        <v>BOM</v>
      </c>
      <c r="G2343" s="27" t="n">
        <v>41417</v>
      </c>
      <c r="H2343" s="83" t="n">
        <v>121.82</v>
      </c>
      <c r="I2343" s="29" t="s">
        <v>23</v>
      </c>
      <c r="J2343" s="30" t="s">
        <v>571</v>
      </c>
      <c r="K2343" s="31" t="n">
        <v>3170</v>
      </c>
      <c r="L2343" s="32" t="n">
        <v>2013001000</v>
      </c>
      <c r="M2343" s="33" t="n">
        <v>43465</v>
      </c>
      <c r="N2343" s="84" t="n">
        <v>114.104733333333</v>
      </c>
      <c r="O2343" s="85" t="n">
        <v>1</v>
      </c>
      <c r="P2343" s="86" t="n">
        <v>0.0833333333333333</v>
      </c>
      <c r="Q2343" s="87" t="n">
        <v>0</v>
      </c>
      <c r="R2343" s="88" t="n">
        <v>114.104733333333</v>
      </c>
      <c r="S2343" s="89" t="n">
        <v>7.71526666666672</v>
      </c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MG2343" s="0"/>
      <c r="AMH2343" s="0"/>
      <c r="AMI2343" s="0"/>
      <c r="AMJ2343" s="0"/>
    </row>
    <row r="2344" s="4" customFormat="true" ht="37.5" hidden="false" customHeight="true" outlineLevel="0" collapsed="false">
      <c r="A2344" s="23" t="s">
        <v>401</v>
      </c>
      <c r="B2344" s="82" t="n">
        <v>7507</v>
      </c>
      <c r="C2344" s="25" t="n">
        <f aca="false">VLOOKUP(B2344,[1]Planilha8!$X$4:$Y$6629,2,0)</f>
        <v>2040196</v>
      </c>
      <c r="D2344" s="26" t="s">
        <v>573</v>
      </c>
      <c r="E2344" s="26" t="str">
        <f aca="false">VLOOKUP(B2344,[1]Planilha8!$X$4:$Z$6629,3,0)</f>
        <v>CENTRAL DE MATERIAL E ESTERILIZAÇÃO</v>
      </c>
      <c r="F2344" s="26" t="str">
        <f aca="false">VLOOKUP(B2344,[1]Planilha8!$X$4:$AD$6629,7,0)</f>
        <v>BOM</v>
      </c>
      <c r="G2344" s="27" t="n">
        <v>41417</v>
      </c>
      <c r="H2344" s="83" t="n">
        <v>121.82</v>
      </c>
      <c r="I2344" s="29" t="s">
        <v>23</v>
      </c>
      <c r="J2344" s="30" t="s">
        <v>571</v>
      </c>
      <c r="K2344" s="31" t="n">
        <v>3170</v>
      </c>
      <c r="L2344" s="32" t="n">
        <v>2013001000</v>
      </c>
      <c r="M2344" s="33" t="n">
        <v>43465</v>
      </c>
      <c r="N2344" s="84" t="n">
        <v>114.104733333333</v>
      </c>
      <c r="O2344" s="85" t="n">
        <v>1</v>
      </c>
      <c r="P2344" s="86" t="n">
        <v>0.0833333333333333</v>
      </c>
      <c r="Q2344" s="87" t="n">
        <v>0</v>
      </c>
      <c r="R2344" s="88" t="n">
        <v>114.104733333333</v>
      </c>
      <c r="S2344" s="89" t="n">
        <v>7.71526666666672</v>
      </c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MG2344" s="0"/>
      <c r="AMH2344" s="0"/>
      <c r="AMI2344" s="0"/>
      <c r="AMJ2344" s="0"/>
    </row>
    <row r="2345" s="4" customFormat="true" ht="37.5" hidden="false" customHeight="true" outlineLevel="0" collapsed="false">
      <c r="A2345" s="23" t="s">
        <v>401</v>
      </c>
      <c r="B2345" s="82" t="n">
        <v>7508</v>
      </c>
      <c r="C2345" s="25" t="n">
        <f aca="false">VLOOKUP(B2345,[1]Planilha8!$X$4:$Y$6629,2,0)</f>
        <v>2040197</v>
      </c>
      <c r="D2345" s="26" t="s">
        <v>573</v>
      </c>
      <c r="E2345" s="26" t="str">
        <f aca="false">VLOOKUP(B2345,[1]Planilha8!$X$4:$Z$6629,3,0)</f>
        <v>CENTRAL DE MATERIAL E ESTERILIZAÇÃO</v>
      </c>
      <c r="F2345" s="26" t="str">
        <f aca="false">VLOOKUP(B2345,[1]Planilha8!$X$4:$AD$6629,7,0)</f>
        <v>BOM</v>
      </c>
      <c r="G2345" s="27" t="n">
        <v>41417</v>
      </c>
      <c r="H2345" s="83" t="n">
        <v>121.82</v>
      </c>
      <c r="I2345" s="29" t="s">
        <v>23</v>
      </c>
      <c r="J2345" s="30" t="s">
        <v>571</v>
      </c>
      <c r="K2345" s="31" t="n">
        <v>3170</v>
      </c>
      <c r="L2345" s="32" t="n">
        <v>2013001000</v>
      </c>
      <c r="M2345" s="33" t="n">
        <v>43465</v>
      </c>
      <c r="N2345" s="84" t="n">
        <v>114.104733333333</v>
      </c>
      <c r="O2345" s="85" t="n">
        <v>1</v>
      </c>
      <c r="P2345" s="86" t="n">
        <v>0.0833333333333333</v>
      </c>
      <c r="Q2345" s="87" t="n">
        <v>0</v>
      </c>
      <c r="R2345" s="88" t="n">
        <v>114.104733333333</v>
      </c>
      <c r="S2345" s="89" t="n">
        <v>7.71526666666672</v>
      </c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MG2345" s="0"/>
      <c r="AMH2345" s="0"/>
      <c r="AMI2345" s="0"/>
      <c r="AMJ2345" s="0"/>
    </row>
    <row r="2346" s="4" customFormat="true" ht="37.5" hidden="false" customHeight="true" outlineLevel="0" collapsed="false">
      <c r="A2346" s="23" t="s">
        <v>401</v>
      </c>
      <c r="B2346" s="82" t="n">
        <v>7509</v>
      </c>
      <c r="C2346" s="25" t="n">
        <f aca="false">VLOOKUP(B2346,[1]Planilha8!$X$4:$Y$6629,2,0)</f>
        <v>2040198</v>
      </c>
      <c r="D2346" s="26" t="s">
        <v>573</v>
      </c>
      <c r="E2346" s="26" t="str">
        <f aca="false">VLOOKUP(B2346,[1]Planilha8!$X$4:$Z$6629,3,0)</f>
        <v>CENTRAL DE MATERIAL E ESTERILIZAÇÃO</v>
      </c>
      <c r="F2346" s="26" t="str">
        <f aca="false">VLOOKUP(B2346,[1]Planilha8!$X$4:$AD$6629,7,0)</f>
        <v>BOM</v>
      </c>
      <c r="G2346" s="27" t="n">
        <v>41417</v>
      </c>
      <c r="H2346" s="83" t="n">
        <v>121.82</v>
      </c>
      <c r="I2346" s="29" t="s">
        <v>23</v>
      </c>
      <c r="J2346" s="30" t="s">
        <v>571</v>
      </c>
      <c r="K2346" s="31" t="n">
        <v>3170</v>
      </c>
      <c r="L2346" s="32" t="n">
        <v>2013001000</v>
      </c>
      <c r="M2346" s="33" t="n">
        <v>43465</v>
      </c>
      <c r="N2346" s="84" t="n">
        <v>114.104733333333</v>
      </c>
      <c r="O2346" s="85" t="n">
        <v>1</v>
      </c>
      <c r="P2346" s="86" t="n">
        <v>0.0833333333333333</v>
      </c>
      <c r="Q2346" s="87" t="n">
        <v>0</v>
      </c>
      <c r="R2346" s="88" t="n">
        <v>114.104733333333</v>
      </c>
      <c r="S2346" s="89" t="n">
        <v>7.71526666666672</v>
      </c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MG2346" s="0"/>
      <c r="AMH2346" s="0"/>
      <c r="AMI2346" s="0"/>
      <c r="AMJ2346" s="0"/>
    </row>
    <row r="2347" s="4" customFormat="true" ht="37.5" hidden="false" customHeight="true" outlineLevel="0" collapsed="false">
      <c r="A2347" s="23" t="s">
        <v>401</v>
      </c>
      <c r="B2347" s="82" t="n">
        <v>7510</v>
      </c>
      <c r="C2347" s="25" t="n">
        <f aca="false">VLOOKUP(B2347,[1]Planilha8!$X$4:$Y$6629,2,0)</f>
        <v>2040199</v>
      </c>
      <c r="D2347" s="26" t="s">
        <v>573</v>
      </c>
      <c r="E2347" s="26" t="str">
        <f aca="false">VLOOKUP(B2347,[1]Planilha8!$X$4:$Z$6629,3,0)</f>
        <v>CENTRAL DE MATERIAL E ESTERILIZAÇÃO</v>
      </c>
      <c r="F2347" s="26" t="str">
        <f aca="false">VLOOKUP(B2347,[1]Planilha8!$X$4:$AD$6629,7,0)</f>
        <v>BOM</v>
      </c>
      <c r="G2347" s="27" t="n">
        <v>41417</v>
      </c>
      <c r="H2347" s="83" t="n">
        <v>121.82</v>
      </c>
      <c r="I2347" s="29" t="s">
        <v>23</v>
      </c>
      <c r="J2347" s="30" t="s">
        <v>571</v>
      </c>
      <c r="K2347" s="31" t="n">
        <v>3170</v>
      </c>
      <c r="L2347" s="32" t="n">
        <v>2013001000</v>
      </c>
      <c r="M2347" s="33" t="n">
        <v>43465</v>
      </c>
      <c r="N2347" s="84" t="n">
        <v>114.104733333333</v>
      </c>
      <c r="O2347" s="85" t="n">
        <v>1</v>
      </c>
      <c r="P2347" s="86" t="n">
        <v>0.0833333333333333</v>
      </c>
      <c r="Q2347" s="87" t="n">
        <v>0</v>
      </c>
      <c r="R2347" s="88" t="n">
        <v>114.104733333333</v>
      </c>
      <c r="S2347" s="89" t="n">
        <v>7.71526666666672</v>
      </c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MG2347" s="0"/>
      <c r="AMH2347" s="0"/>
      <c r="AMI2347" s="0"/>
      <c r="AMJ2347" s="0"/>
    </row>
    <row r="2348" s="4" customFormat="true" ht="37.5" hidden="false" customHeight="true" outlineLevel="0" collapsed="false">
      <c r="A2348" s="23" t="s">
        <v>401</v>
      </c>
      <c r="B2348" s="82" t="n">
        <v>7511</v>
      </c>
      <c r="C2348" s="25" t="n">
        <f aca="false">VLOOKUP(B2348,[1]Planilha8!$X$4:$Y$6629,2,0)</f>
        <v>2040200</v>
      </c>
      <c r="D2348" s="26" t="s">
        <v>573</v>
      </c>
      <c r="E2348" s="26" t="str">
        <f aca="false">VLOOKUP(B2348,[1]Planilha8!$X$4:$Z$6629,3,0)</f>
        <v>CENTRAL DE MATERIAL E ESTERILIZAÇÃO</v>
      </c>
      <c r="F2348" s="26" t="str">
        <f aca="false">VLOOKUP(B2348,[1]Planilha8!$X$4:$AD$6629,7,0)</f>
        <v>BOM</v>
      </c>
      <c r="G2348" s="27" t="n">
        <v>41417</v>
      </c>
      <c r="H2348" s="83" t="n">
        <v>121.82</v>
      </c>
      <c r="I2348" s="29" t="s">
        <v>23</v>
      </c>
      <c r="J2348" s="30" t="s">
        <v>571</v>
      </c>
      <c r="K2348" s="31" t="n">
        <v>3170</v>
      </c>
      <c r="L2348" s="32" t="n">
        <v>2013001000</v>
      </c>
      <c r="M2348" s="33" t="n">
        <v>43465</v>
      </c>
      <c r="N2348" s="84" t="n">
        <v>114.104733333333</v>
      </c>
      <c r="O2348" s="85" t="n">
        <v>1</v>
      </c>
      <c r="P2348" s="86" t="n">
        <v>0.0833333333333333</v>
      </c>
      <c r="Q2348" s="87" t="n">
        <v>0</v>
      </c>
      <c r="R2348" s="88" t="n">
        <v>114.104733333333</v>
      </c>
      <c r="S2348" s="89" t="n">
        <v>7.71526666666672</v>
      </c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MG2348" s="0"/>
      <c r="AMH2348" s="0"/>
      <c r="AMI2348" s="0"/>
      <c r="AMJ2348" s="0"/>
    </row>
    <row r="2349" s="4" customFormat="true" ht="37.5" hidden="false" customHeight="true" outlineLevel="0" collapsed="false">
      <c r="A2349" s="23" t="s">
        <v>401</v>
      </c>
      <c r="B2349" s="82" t="n">
        <v>7512</v>
      </c>
      <c r="C2349" s="25" t="n">
        <f aca="false">VLOOKUP(B2349,[1]Planilha8!$X$4:$Y$6629,2,0)</f>
        <v>2040201</v>
      </c>
      <c r="D2349" s="26" t="s">
        <v>573</v>
      </c>
      <c r="E2349" s="26" t="str">
        <f aca="false">VLOOKUP(B2349,[1]Planilha8!$X$4:$Z$6629,3,0)</f>
        <v>CENTRAL DE MATERIAL E ESTERILIZAÇÃO</v>
      </c>
      <c r="F2349" s="26" t="str">
        <f aca="false">VLOOKUP(B2349,[1]Planilha8!$X$4:$AD$6629,7,0)</f>
        <v>BOM</v>
      </c>
      <c r="G2349" s="27" t="n">
        <v>41417</v>
      </c>
      <c r="H2349" s="83" t="n">
        <v>121.82</v>
      </c>
      <c r="I2349" s="29" t="s">
        <v>23</v>
      </c>
      <c r="J2349" s="30" t="s">
        <v>571</v>
      </c>
      <c r="K2349" s="31" t="n">
        <v>3170</v>
      </c>
      <c r="L2349" s="32" t="n">
        <v>2013001000</v>
      </c>
      <c r="M2349" s="33" t="n">
        <v>43465</v>
      </c>
      <c r="N2349" s="84" t="n">
        <v>114.104733333333</v>
      </c>
      <c r="O2349" s="85" t="n">
        <v>1</v>
      </c>
      <c r="P2349" s="86" t="n">
        <v>0.0833333333333333</v>
      </c>
      <c r="Q2349" s="87" t="n">
        <v>0</v>
      </c>
      <c r="R2349" s="88" t="n">
        <v>114.104733333333</v>
      </c>
      <c r="S2349" s="89" t="n">
        <v>7.71526666666672</v>
      </c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MG2349" s="0"/>
      <c r="AMH2349" s="0"/>
      <c r="AMI2349" s="0"/>
      <c r="AMJ2349" s="0"/>
    </row>
    <row r="2350" s="4" customFormat="true" ht="37.5" hidden="false" customHeight="true" outlineLevel="0" collapsed="false">
      <c r="A2350" s="23" t="s">
        <v>401</v>
      </c>
      <c r="B2350" s="82" t="n">
        <v>7513</v>
      </c>
      <c r="C2350" s="25" t="n">
        <f aca="false">VLOOKUP(B2350,[1]Planilha8!$X$4:$Y$6629,2,0)</f>
        <v>2040202</v>
      </c>
      <c r="D2350" s="26" t="s">
        <v>573</v>
      </c>
      <c r="E2350" s="26" t="str">
        <f aca="false">VLOOKUP(B2350,[1]Planilha8!$X$4:$Z$6629,3,0)</f>
        <v>CENTRAL DE MATERIAL E ESTERILIZAÇÃO</v>
      </c>
      <c r="F2350" s="26" t="str">
        <f aca="false">VLOOKUP(B2350,[1]Planilha8!$X$4:$AD$6629,7,0)</f>
        <v>BOM</v>
      </c>
      <c r="G2350" s="27" t="n">
        <v>41417</v>
      </c>
      <c r="H2350" s="83" t="n">
        <v>121.82</v>
      </c>
      <c r="I2350" s="29" t="s">
        <v>23</v>
      </c>
      <c r="J2350" s="30" t="s">
        <v>571</v>
      </c>
      <c r="K2350" s="31" t="n">
        <v>3170</v>
      </c>
      <c r="L2350" s="32" t="n">
        <v>2013001000</v>
      </c>
      <c r="M2350" s="33" t="n">
        <v>43465</v>
      </c>
      <c r="N2350" s="84" t="n">
        <v>114.104733333333</v>
      </c>
      <c r="O2350" s="85" t="n">
        <v>1</v>
      </c>
      <c r="P2350" s="86" t="n">
        <v>0.0833333333333333</v>
      </c>
      <c r="Q2350" s="87" t="n">
        <v>0</v>
      </c>
      <c r="R2350" s="88" t="n">
        <v>114.104733333333</v>
      </c>
      <c r="S2350" s="89" t="n">
        <v>7.71526666666672</v>
      </c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MG2350" s="0"/>
      <c r="AMH2350" s="0"/>
      <c r="AMI2350" s="0"/>
      <c r="AMJ2350" s="0"/>
    </row>
    <row r="2351" s="4" customFormat="true" ht="37.5" hidden="false" customHeight="true" outlineLevel="0" collapsed="false">
      <c r="A2351" s="23" t="s">
        <v>401</v>
      </c>
      <c r="B2351" s="82" t="n">
        <v>7514</v>
      </c>
      <c r="C2351" s="25" t="n">
        <f aca="false">VLOOKUP(B2351,[1]Planilha8!$X$4:$Y$6629,2,0)</f>
        <v>2040203</v>
      </c>
      <c r="D2351" s="26" t="s">
        <v>573</v>
      </c>
      <c r="E2351" s="26" t="str">
        <f aca="false">VLOOKUP(B2351,[1]Planilha8!$X$4:$Z$6629,3,0)</f>
        <v>CENTRAL DE MATERIAL E ESTERILIZAÇÃO</v>
      </c>
      <c r="F2351" s="26" t="str">
        <f aca="false">VLOOKUP(B2351,[1]Planilha8!$X$4:$AD$6629,7,0)</f>
        <v>BOM</v>
      </c>
      <c r="G2351" s="27" t="n">
        <v>41417</v>
      </c>
      <c r="H2351" s="83" t="n">
        <v>121.82</v>
      </c>
      <c r="I2351" s="29" t="s">
        <v>23</v>
      </c>
      <c r="J2351" s="30" t="s">
        <v>571</v>
      </c>
      <c r="K2351" s="31" t="n">
        <v>3170</v>
      </c>
      <c r="L2351" s="32" t="n">
        <v>2013001000</v>
      </c>
      <c r="M2351" s="33" t="n">
        <v>43465</v>
      </c>
      <c r="N2351" s="84" t="n">
        <v>114.104733333333</v>
      </c>
      <c r="O2351" s="85" t="n">
        <v>1</v>
      </c>
      <c r="P2351" s="86" t="n">
        <v>0.0833333333333333</v>
      </c>
      <c r="Q2351" s="87" t="n">
        <v>0</v>
      </c>
      <c r="R2351" s="88" t="n">
        <v>114.104733333333</v>
      </c>
      <c r="S2351" s="89" t="n">
        <v>7.71526666666672</v>
      </c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MG2351" s="0"/>
      <c r="AMH2351" s="0"/>
      <c r="AMI2351" s="0"/>
      <c r="AMJ2351" s="0"/>
    </row>
    <row r="2352" s="4" customFormat="true" ht="37.5" hidden="false" customHeight="true" outlineLevel="0" collapsed="false">
      <c r="A2352" s="23" t="s">
        <v>401</v>
      </c>
      <c r="B2352" s="82" t="n">
        <v>7515</v>
      </c>
      <c r="C2352" s="25" t="n">
        <f aca="false">VLOOKUP(B2352,[1]Planilha8!$X$4:$Y$6629,2,0)</f>
        <v>2040204</v>
      </c>
      <c r="D2352" s="26" t="s">
        <v>573</v>
      </c>
      <c r="E2352" s="26" t="str">
        <f aca="false">VLOOKUP(B2352,[1]Planilha8!$X$4:$Z$6629,3,0)</f>
        <v>CENTRAL DE MATERIAL E ESTERILIZAÇÃO</v>
      </c>
      <c r="F2352" s="26" t="str">
        <f aca="false">VLOOKUP(B2352,[1]Planilha8!$X$4:$AD$6629,7,0)</f>
        <v>BOM</v>
      </c>
      <c r="G2352" s="27" t="n">
        <v>41417</v>
      </c>
      <c r="H2352" s="83" t="n">
        <v>121.82</v>
      </c>
      <c r="I2352" s="29" t="s">
        <v>23</v>
      </c>
      <c r="J2352" s="30" t="s">
        <v>571</v>
      </c>
      <c r="K2352" s="31" t="n">
        <v>3170</v>
      </c>
      <c r="L2352" s="32" t="n">
        <v>2013001000</v>
      </c>
      <c r="M2352" s="33" t="n">
        <v>43465</v>
      </c>
      <c r="N2352" s="84" t="n">
        <v>114.104733333333</v>
      </c>
      <c r="O2352" s="85" t="n">
        <v>1</v>
      </c>
      <c r="P2352" s="86" t="n">
        <v>0.0833333333333333</v>
      </c>
      <c r="Q2352" s="87" t="n">
        <v>0</v>
      </c>
      <c r="R2352" s="88" t="n">
        <v>114.104733333333</v>
      </c>
      <c r="S2352" s="89" t="n">
        <v>7.71526666666672</v>
      </c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MG2352" s="0"/>
      <c r="AMH2352" s="0"/>
      <c r="AMI2352" s="0"/>
      <c r="AMJ2352" s="0"/>
    </row>
    <row r="2353" s="4" customFormat="true" ht="37.5" hidden="false" customHeight="true" outlineLevel="0" collapsed="false">
      <c r="A2353" s="23" t="s">
        <v>401</v>
      </c>
      <c r="B2353" s="82" t="n">
        <v>7516</v>
      </c>
      <c r="C2353" s="25" t="n">
        <f aca="false">VLOOKUP(B2353,[1]Planilha8!$X$4:$Y$6629,2,0)</f>
        <v>2040205</v>
      </c>
      <c r="D2353" s="26" t="s">
        <v>573</v>
      </c>
      <c r="E2353" s="26" t="str">
        <f aca="false">VLOOKUP(B2353,[1]Planilha8!$X$4:$Z$6629,3,0)</f>
        <v>CENTRAL DE MATERIAL E ESTERILIZAÇÃO</v>
      </c>
      <c r="F2353" s="26" t="str">
        <f aca="false">VLOOKUP(B2353,[1]Planilha8!$X$4:$AD$6629,7,0)</f>
        <v>BOM</v>
      </c>
      <c r="G2353" s="27" t="n">
        <v>41417</v>
      </c>
      <c r="H2353" s="83" t="n">
        <v>121.82</v>
      </c>
      <c r="I2353" s="29" t="s">
        <v>23</v>
      </c>
      <c r="J2353" s="30" t="s">
        <v>571</v>
      </c>
      <c r="K2353" s="31" t="n">
        <v>3170</v>
      </c>
      <c r="L2353" s="32" t="n">
        <v>2013001000</v>
      </c>
      <c r="M2353" s="33" t="n">
        <v>43465</v>
      </c>
      <c r="N2353" s="84" t="n">
        <v>114.104733333333</v>
      </c>
      <c r="O2353" s="85" t="n">
        <v>1</v>
      </c>
      <c r="P2353" s="86" t="n">
        <v>0.0833333333333333</v>
      </c>
      <c r="Q2353" s="87" t="n">
        <v>0</v>
      </c>
      <c r="R2353" s="88" t="n">
        <v>114.104733333333</v>
      </c>
      <c r="S2353" s="89" t="n">
        <v>7.71526666666672</v>
      </c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MG2353" s="0"/>
      <c r="AMH2353" s="0"/>
      <c r="AMI2353" s="0"/>
      <c r="AMJ2353" s="0"/>
    </row>
    <row r="2354" s="4" customFormat="true" ht="37.5" hidden="false" customHeight="true" outlineLevel="0" collapsed="false">
      <c r="A2354" s="23" t="s">
        <v>401</v>
      </c>
      <c r="B2354" s="82" t="n">
        <v>7517</v>
      </c>
      <c r="C2354" s="25" t="n">
        <f aca="false">VLOOKUP(B2354,[1]Planilha8!$X$4:$Y$6629,2,0)</f>
        <v>2040206</v>
      </c>
      <c r="D2354" s="26" t="s">
        <v>573</v>
      </c>
      <c r="E2354" s="26" t="str">
        <f aca="false">VLOOKUP(B2354,[1]Planilha8!$X$4:$Z$6629,3,0)</f>
        <v>CENTRAL DE MATERIAL E ESTERILIZAÇÃO</v>
      </c>
      <c r="F2354" s="26" t="str">
        <f aca="false">VLOOKUP(B2354,[1]Planilha8!$X$4:$AD$6629,7,0)</f>
        <v>BOM</v>
      </c>
      <c r="G2354" s="27" t="n">
        <v>41417</v>
      </c>
      <c r="H2354" s="83" t="n">
        <v>121.82</v>
      </c>
      <c r="I2354" s="29" t="s">
        <v>23</v>
      </c>
      <c r="J2354" s="30" t="s">
        <v>571</v>
      </c>
      <c r="K2354" s="31" t="n">
        <v>3170</v>
      </c>
      <c r="L2354" s="32" t="n">
        <v>2013001000</v>
      </c>
      <c r="M2354" s="33" t="n">
        <v>43465</v>
      </c>
      <c r="N2354" s="84" t="n">
        <v>114.104733333333</v>
      </c>
      <c r="O2354" s="85" t="n">
        <v>1</v>
      </c>
      <c r="P2354" s="86" t="n">
        <v>0.0833333333333333</v>
      </c>
      <c r="Q2354" s="87" t="n">
        <v>0</v>
      </c>
      <c r="R2354" s="88" t="n">
        <v>114.104733333333</v>
      </c>
      <c r="S2354" s="89" t="n">
        <v>7.71526666666672</v>
      </c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MG2354" s="0"/>
      <c r="AMH2354" s="0"/>
      <c r="AMI2354" s="0"/>
      <c r="AMJ2354" s="0"/>
    </row>
    <row r="2355" s="4" customFormat="true" ht="37.5" hidden="false" customHeight="true" outlineLevel="0" collapsed="false">
      <c r="A2355" s="23" t="s">
        <v>401</v>
      </c>
      <c r="B2355" s="82" t="n">
        <v>7518</v>
      </c>
      <c r="C2355" s="25" t="n">
        <f aca="false">VLOOKUP(B2355,[1]Planilha8!$X$4:$Y$6629,2,0)</f>
        <v>2040207</v>
      </c>
      <c r="D2355" s="26" t="s">
        <v>573</v>
      </c>
      <c r="E2355" s="26" t="str">
        <f aca="false">VLOOKUP(B2355,[1]Planilha8!$X$4:$Z$6629,3,0)</f>
        <v>CENTRAL DE MATERIAL E ESTERILIZAÇÃO</v>
      </c>
      <c r="F2355" s="26" t="str">
        <f aca="false">VLOOKUP(B2355,[1]Planilha8!$X$4:$AD$6629,7,0)</f>
        <v>BOM</v>
      </c>
      <c r="G2355" s="27" t="n">
        <v>41417</v>
      </c>
      <c r="H2355" s="83" t="n">
        <v>121.82</v>
      </c>
      <c r="I2355" s="29" t="s">
        <v>23</v>
      </c>
      <c r="J2355" s="30" t="s">
        <v>571</v>
      </c>
      <c r="K2355" s="31" t="n">
        <v>3170</v>
      </c>
      <c r="L2355" s="32" t="n">
        <v>2013001000</v>
      </c>
      <c r="M2355" s="33" t="n">
        <v>43465</v>
      </c>
      <c r="N2355" s="84" t="n">
        <v>114.104733333333</v>
      </c>
      <c r="O2355" s="85" t="n">
        <v>1</v>
      </c>
      <c r="P2355" s="86" t="n">
        <v>0.0833333333333333</v>
      </c>
      <c r="Q2355" s="87" t="n">
        <v>0</v>
      </c>
      <c r="R2355" s="88" t="n">
        <v>114.104733333333</v>
      </c>
      <c r="S2355" s="89" t="n">
        <v>7.71526666666672</v>
      </c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MG2355" s="0"/>
      <c r="AMH2355" s="0"/>
      <c r="AMI2355" s="0"/>
      <c r="AMJ2355" s="0"/>
    </row>
    <row r="2356" s="4" customFormat="true" ht="37.5" hidden="false" customHeight="true" outlineLevel="0" collapsed="false">
      <c r="A2356" s="23" t="s">
        <v>401</v>
      </c>
      <c r="B2356" s="82" t="n">
        <v>7519</v>
      </c>
      <c r="C2356" s="25" t="n">
        <f aca="false">VLOOKUP(B2356,[1]Planilha8!$X$4:$Y$6629,2,0)</f>
        <v>2040208</v>
      </c>
      <c r="D2356" s="26" t="s">
        <v>573</v>
      </c>
      <c r="E2356" s="26" t="str">
        <f aca="false">VLOOKUP(B2356,[1]Planilha8!$X$4:$Z$6629,3,0)</f>
        <v>CENTRAL DE MATERIAL E ESTERILIZAÇÃO</v>
      </c>
      <c r="F2356" s="26" t="str">
        <f aca="false">VLOOKUP(B2356,[1]Planilha8!$X$4:$AD$6629,7,0)</f>
        <v>BOM</v>
      </c>
      <c r="G2356" s="27" t="n">
        <v>41417</v>
      </c>
      <c r="H2356" s="83" t="n">
        <v>121.82</v>
      </c>
      <c r="I2356" s="29" t="s">
        <v>23</v>
      </c>
      <c r="J2356" s="30" t="s">
        <v>571</v>
      </c>
      <c r="K2356" s="31" t="n">
        <v>3170</v>
      </c>
      <c r="L2356" s="32" t="n">
        <v>2013001000</v>
      </c>
      <c r="M2356" s="33" t="n">
        <v>43465</v>
      </c>
      <c r="N2356" s="84" t="n">
        <v>114.104733333333</v>
      </c>
      <c r="O2356" s="85" t="n">
        <v>1</v>
      </c>
      <c r="P2356" s="86" t="n">
        <v>0.0833333333333333</v>
      </c>
      <c r="Q2356" s="87" t="n">
        <v>0</v>
      </c>
      <c r="R2356" s="88" t="n">
        <v>114.104733333333</v>
      </c>
      <c r="S2356" s="89" t="n">
        <v>7.71526666666672</v>
      </c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MG2356" s="0"/>
      <c r="AMH2356" s="0"/>
      <c r="AMI2356" s="0"/>
      <c r="AMJ2356" s="0"/>
    </row>
    <row r="2357" s="4" customFormat="true" ht="37.5" hidden="false" customHeight="true" outlineLevel="0" collapsed="false">
      <c r="A2357" s="23" t="s">
        <v>401</v>
      </c>
      <c r="B2357" s="82" t="n">
        <v>7467</v>
      </c>
      <c r="C2357" s="25" t="n">
        <f aca="false">VLOOKUP(B2357,[1]Planilha8!$X$4:$Y$6629,2,0)</f>
        <v>2040158</v>
      </c>
      <c r="D2357" s="26" t="s">
        <v>574</v>
      </c>
      <c r="E2357" s="26" t="str">
        <f aca="false">VLOOKUP(B2357,[1]Planilha8!$X$4:$Z$6629,3,0)</f>
        <v>APOIO AO DIAGNÓSTICO</v>
      </c>
      <c r="F2357" s="26" t="str">
        <f aca="false">VLOOKUP(B2357,[1]Planilha8!$X$4:$AD$6629,7,0)</f>
        <v>BOM</v>
      </c>
      <c r="G2357" s="27" t="n">
        <v>41428</v>
      </c>
      <c r="H2357" s="83" t="n">
        <v>1100</v>
      </c>
      <c r="I2357" s="29" t="s">
        <v>23</v>
      </c>
      <c r="J2357" s="30" t="s">
        <v>575</v>
      </c>
      <c r="K2357" s="31" t="n">
        <v>3472</v>
      </c>
      <c r="L2357" s="32" t="n">
        <v>2013002174</v>
      </c>
      <c r="M2357" s="33" t="n">
        <v>43465</v>
      </c>
      <c r="N2357" s="84" t="n">
        <v>831.205128205128</v>
      </c>
      <c r="O2357" s="85" t="n">
        <v>0.5</v>
      </c>
      <c r="P2357" s="86" t="n">
        <v>0.0416666666666667</v>
      </c>
      <c r="Q2357" s="87" t="n">
        <v>45.8333333333333</v>
      </c>
      <c r="R2357" s="88" t="n">
        <v>877.038461538462</v>
      </c>
      <c r="S2357" s="89" t="n">
        <v>222.961538461538</v>
      </c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MG2357" s="0"/>
      <c r="AMH2357" s="0"/>
      <c r="AMI2357" s="0"/>
      <c r="AMJ2357" s="0"/>
    </row>
    <row r="2358" s="4" customFormat="true" ht="37.5" hidden="false" customHeight="true" outlineLevel="0" collapsed="false">
      <c r="A2358" s="23" t="s">
        <v>401</v>
      </c>
      <c r="B2358" s="82" t="n">
        <v>7468</v>
      </c>
      <c r="C2358" s="25" t="n">
        <f aca="false">VLOOKUP(B2358,[1]Planilha8!$X$4:$Y$6629,2,0)</f>
        <v>2040240</v>
      </c>
      <c r="D2358" s="26" t="s">
        <v>576</v>
      </c>
      <c r="E2358" s="26" t="str">
        <f aca="false">VLOOKUP(B2358,[1]Planilha8!$X$4:$Z$6629,3,0)</f>
        <v>CENTRO CIRÚRGICO</v>
      </c>
      <c r="F2358" s="26" t="str">
        <f aca="false">VLOOKUP(B2358,[1]Planilha8!$X$4:$AD$6629,7,0)</f>
        <v>BOM</v>
      </c>
      <c r="G2358" s="27" t="n">
        <v>41429</v>
      </c>
      <c r="H2358" s="83" t="n">
        <v>2999</v>
      </c>
      <c r="I2358" s="29" t="s">
        <v>23</v>
      </c>
      <c r="J2358" s="30" t="s">
        <v>577</v>
      </c>
      <c r="K2358" s="31" t="n">
        <v>66</v>
      </c>
      <c r="L2358" s="32" t="n">
        <v>2013000988</v>
      </c>
      <c r="M2358" s="33" t="n">
        <v>43465</v>
      </c>
      <c r="N2358" s="84" t="n">
        <v>2890.42509259259</v>
      </c>
      <c r="O2358" s="85" t="n">
        <v>1</v>
      </c>
      <c r="P2358" s="86" t="n">
        <v>0.0833333333333333</v>
      </c>
      <c r="Q2358" s="87" t="n">
        <v>0</v>
      </c>
      <c r="R2358" s="88" t="n">
        <v>2890.42509259259</v>
      </c>
      <c r="S2358" s="89" t="n">
        <v>108.574907407407</v>
      </c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MG2358" s="0"/>
      <c r="AMH2358" s="0"/>
      <c r="AMI2358" s="0"/>
      <c r="AMJ2358" s="0"/>
    </row>
    <row r="2359" s="4" customFormat="true" ht="37.5" hidden="false" customHeight="true" outlineLevel="0" collapsed="false">
      <c r="A2359" s="23" t="s">
        <v>401</v>
      </c>
      <c r="B2359" s="82" t="n">
        <v>7469</v>
      </c>
      <c r="C2359" s="25" t="n">
        <f aca="false">VLOOKUP(B2359,[1]Planilha8!$X$4:$Y$6629,2,0)</f>
        <v>2040241</v>
      </c>
      <c r="D2359" s="26" t="s">
        <v>576</v>
      </c>
      <c r="E2359" s="26" t="str">
        <f aca="false">VLOOKUP(B2359,[1]Planilha8!$X$4:$Z$6629,3,0)</f>
        <v>CENTRO CIRÚRGICO</v>
      </c>
      <c r="F2359" s="26" t="str">
        <f aca="false">VLOOKUP(B2359,[1]Planilha8!$X$4:$AD$6629,7,0)</f>
        <v>BOM</v>
      </c>
      <c r="G2359" s="27" t="n">
        <v>41429</v>
      </c>
      <c r="H2359" s="83" t="n">
        <v>2999</v>
      </c>
      <c r="I2359" s="29" t="s">
        <v>23</v>
      </c>
      <c r="J2359" s="30" t="s">
        <v>577</v>
      </c>
      <c r="K2359" s="31" t="n">
        <v>66</v>
      </c>
      <c r="L2359" s="32" t="n">
        <v>2013000988</v>
      </c>
      <c r="M2359" s="33" t="n">
        <v>43465</v>
      </c>
      <c r="N2359" s="84" t="n">
        <v>2890.42509259259</v>
      </c>
      <c r="O2359" s="85" t="n">
        <v>1</v>
      </c>
      <c r="P2359" s="86" t="n">
        <v>0.0833333333333333</v>
      </c>
      <c r="Q2359" s="87" t="n">
        <v>0</v>
      </c>
      <c r="R2359" s="88" t="n">
        <v>2890.42509259259</v>
      </c>
      <c r="S2359" s="89" t="n">
        <v>108.574907407407</v>
      </c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MG2359" s="0"/>
      <c r="AMH2359" s="0"/>
      <c r="AMI2359" s="0"/>
      <c r="AMJ2359" s="0"/>
    </row>
    <row r="2360" s="4" customFormat="true" ht="37.5" hidden="false" customHeight="true" outlineLevel="0" collapsed="false">
      <c r="A2360" s="23" t="s">
        <v>401</v>
      </c>
      <c r="B2360" s="82" t="n">
        <v>7527</v>
      </c>
      <c r="C2360" s="25" t="n">
        <f aca="false">VLOOKUP(B2360,[1]Planilha8!$X$4:$Y$6629,2,0)</f>
        <v>2040249</v>
      </c>
      <c r="D2360" s="26" t="s">
        <v>578</v>
      </c>
      <c r="E2360" s="26" t="str">
        <f aca="false">VLOOKUP(B2360,[1]Planilha8!$X$4:$Z$6629,3,0)</f>
        <v>SALA DE MONITORAMENTO</v>
      </c>
      <c r="F2360" s="26" t="str">
        <f aca="false">VLOOKUP(B2360,[1]Planilha8!$X$4:$AD$6629,7,0)</f>
        <v>BOM</v>
      </c>
      <c r="G2360" s="27" t="n">
        <v>41438</v>
      </c>
      <c r="H2360" s="83" t="n">
        <v>1657.42</v>
      </c>
      <c r="I2360" s="29" t="s">
        <v>23</v>
      </c>
      <c r="J2360" s="30" t="s">
        <v>579</v>
      </c>
      <c r="K2360" s="31" t="s">
        <v>580</v>
      </c>
      <c r="L2360" s="32" t="n">
        <v>2013001541</v>
      </c>
      <c r="M2360" s="33" t="n">
        <v>43465</v>
      </c>
      <c r="N2360" s="84" t="n">
        <v>702.514702279201</v>
      </c>
      <c r="O2360" s="85" t="n">
        <v>0.14</v>
      </c>
      <c r="P2360" s="86" t="n">
        <v>0.0116666666666667</v>
      </c>
      <c r="Q2360" s="87" t="n">
        <v>19.3365666666667</v>
      </c>
      <c r="R2360" s="88" t="n">
        <v>721.851268945868</v>
      </c>
      <c r="S2360" s="89" t="n">
        <v>935.568731054132</v>
      </c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MG2360" s="0"/>
      <c r="AMH2360" s="0"/>
      <c r="AMI2360" s="0"/>
      <c r="AMJ2360" s="0"/>
    </row>
    <row r="2361" s="4" customFormat="true" ht="37.5" hidden="false" customHeight="true" outlineLevel="0" collapsed="false">
      <c r="A2361" s="23" t="s">
        <v>401</v>
      </c>
      <c r="B2361" s="82" t="s">
        <v>581</v>
      </c>
      <c r="C2361" s="25" t="n">
        <f aca="false">VLOOKUP(B2361,[1]Planilha8!$X$4:$Y$6629,2,0)</f>
        <v>2040290</v>
      </c>
      <c r="D2361" s="26" t="s">
        <v>582</v>
      </c>
      <c r="E2361" s="26" t="str">
        <f aca="false">VLOOKUP(B2361,[1]Planilha8!$X$4:$Z$6629,3,0)</f>
        <v>APOIO AO DIAGNÓSTICO</v>
      </c>
      <c r="F2361" s="26" t="str">
        <f aca="false">VLOOKUP(B2361,[1]Planilha8!$X$4:$AD$6629,7,0)</f>
        <v>BOM</v>
      </c>
      <c r="G2361" s="27" t="n">
        <v>41440</v>
      </c>
      <c r="H2361" s="83" t="n">
        <v>22000</v>
      </c>
      <c r="I2361" s="29" t="s">
        <v>23</v>
      </c>
      <c r="J2361" s="30" t="s">
        <v>583</v>
      </c>
      <c r="K2361" s="31" t="s">
        <v>584</v>
      </c>
      <c r="L2361" s="32" t="n">
        <v>2013001674</v>
      </c>
      <c r="M2361" s="33" t="n">
        <v>43465</v>
      </c>
      <c r="N2361" s="84" t="n">
        <v>10527.094017094</v>
      </c>
      <c r="O2361" s="85" t="n">
        <v>0.2</v>
      </c>
      <c r="P2361" s="86" t="n">
        <v>0.0166666666666667</v>
      </c>
      <c r="Q2361" s="87" t="n">
        <v>366.666666666667</v>
      </c>
      <c r="R2361" s="88" t="n">
        <v>10893.7606837607</v>
      </c>
      <c r="S2361" s="89" t="n">
        <v>11106.2393162393</v>
      </c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MG2361" s="0"/>
      <c r="AMH2361" s="0"/>
      <c r="AMI2361" s="0"/>
      <c r="AMJ2361" s="0"/>
    </row>
    <row r="2362" s="4" customFormat="true" ht="37.5" hidden="false" customHeight="true" outlineLevel="0" collapsed="false">
      <c r="A2362" s="23" t="s">
        <v>401</v>
      </c>
      <c r="B2362" s="82" t="n">
        <v>7397</v>
      </c>
      <c r="C2362" s="25" t="n">
        <f aca="false">VLOOKUP(B2362,[1]Planilha8!$X$4:$Y$6629,2,0)</f>
        <v>2040282</v>
      </c>
      <c r="D2362" s="26" t="s">
        <v>578</v>
      </c>
      <c r="E2362" s="26" t="str">
        <f aca="false">VLOOKUP(B2362,[1]Planilha8!$X$4:$Z$6629,3,0)</f>
        <v>CHEFIA CLÍNICA CIRÚRGICA</v>
      </c>
      <c r="F2362" s="26" t="str">
        <f aca="false">VLOOKUP(B2362,[1]Planilha8!$X$4:$AD$6629,7,0)</f>
        <v>BOM</v>
      </c>
      <c r="G2362" s="27" t="n">
        <v>41445</v>
      </c>
      <c r="H2362" s="83" t="n">
        <v>1724.81</v>
      </c>
      <c r="I2362" s="29" t="s">
        <v>23</v>
      </c>
      <c r="J2362" s="30" t="s">
        <v>579</v>
      </c>
      <c r="K2362" s="31" t="s">
        <v>585</v>
      </c>
      <c r="L2362" s="32" t="n">
        <v>2013001196</v>
      </c>
      <c r="M2362" s="33" t="n">
        <v>43465</v>
      </c>
      <c r="N2362" s="84" t="n">
        <v>728.928784544159</v>
      </c>
      <c r="O2362" s="85" t="n">
        <v>0.14</v>
      </c>
      <c r="P2362" s="86" t="n">
        <v>0.0116666666666667</v>
      </c>
      <c r="Q2362" s="87" t="n">
        <v>20.1227833333333</v>
      </c>
      <c r="R2362" s="88" t="n">
        <v>749.051567877493</v>
      </c>
      <c r="S2362" s="89" t="n">
        <v>975.758432122507</v>
      </c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MG2362" s="0"/>
      <c r="AMH2362" s="0"/>
      <c r="AMI2362" s="0"/>
      <c r="AMJ2362" s="0"/>
    </row>
    <row r="2363" s="4" customFormat="true" ht="37.5" hidden="false" customHeight="true" outlineLevel="0" collapsed="false">
      <c r="A2363" s="23" t="s">
        <v>401</v>
      </c>
      <c r="B2363" s="82" t="n">
        <v>7398</v>
      </c>
      <c r="C2363" s="25" t="n">
        <f aca="false">VLOOKUP(B2363,[1]Planilha8!$X$4:$Y$6629,2,0)</f>
        <v>2040283</v>
      </c>
      <c r="D2363" s="26" t="s">
        <v>586</v>
      </c>
      <c r="E2363" s="26" t="str">
        <f aca="false">VLOOKUP(B2363,[1]Planilha8!$X$4:$Z$6629,3,0)</f>
        <v>SETOR DE FISIOTERAPIA</v>
      </c>
      <c r="F2363" s="26" t="str">
        <f aca="false">VLOOKUP(B2363,[1]Planilha8!$X$4:$AD$6629,7,0)</f>
        <v>RUIM</v>
      </c>
      <c r="G2363" s="27" t="n">
        <v>41445</v>
      </c>
      <c r="H2363" s="83" t="n">
        <v>2226.72</v>
      </c>
      <c r="I2363" s="29" t="s">
        <v>23</v>
      </c>
      <c r="J2363" s="30" t="s">
        <v>579</v>
      </c>
      <c r="K2363" s="31" t="s">
        <v>585</v>
      </c>
      <c r="L2363" s="32" t="n">
        <v>2013001196</v>
      </c>
      <c r="M2363" s="33" t="n">
        <v>43465</v>
      </c>
      <c r="N2363" s="84" t="n">
        <v>941.042957264957</v>
      </c>
      <c r="O2363" s="85" t="n">
        <v>0.14</v>
      </c>
      <c r="P2363" s="86" t="n">
        <v>0.0116666666666667</v>
      </c>
      <c r="Q2363" s="87" t="n">
        <v>25.9784</v>
      </c>
      <c r="R2363" s="88" t="n">
        <v>967.021357264957</v>
      </c>
      <c r="S2363" s="89" t="n">
        <v>1259.69864273504</v>
      </c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MG2363" s="0"/>
      <c r="AMH2363" s="0"/>
      <c r="AMI2363" s="0"/>
      <c r="AMJ2363" s="0"/>
    </row>
    <row r="2364" s="4" customFormat="true" ht="37.5" hidden="false" customHeight="true" outlineLevel="0" collapsed="false">
      <c r="A2364" s="23" t="s">
        <v>401</v>
      </c>
      <c r="B2364" s="82" t="n">
        <v>7400</v>
      </c>
      <c r="C2364" s="25" t="n">
        <f aca="false">VLOOKUP(B2364,[1]Planilha8!$X$4:$Y$6629,2,0)</f>
        <v>2040285</v>
      </c>
      <c r="D2364" s="26" t="s">
        <v>578</v>
      </c>
      <c r="E2364" s="26" t="str">
        <f aca="false">VLOOKUP(B2364,[1]Planilha8!$X$4:$Z$6629,3,0)</f>
        <v>CLINICA MÉDICA</v>
      </c>
      <c r="F2364" s="26" t="str">
        <f aca="false">VLOOKUP(B2364,[1]Planilha8!$X$4:$AD$6629,7,0)</f>
        <v>BOM</v>
      </c>
      <c r="G2364" s="27" t="n">
        <v>41445</v>
      </c>
      <c r="H2364" s="83" t="n">
        <v>1724.81</v>
      </c>
      <c r="I2364" s="29" t="s">
        <v>23</v>
      </c>
      <c r="J2364" s="30" t="s">
        <v>579</v>
      </c>
      <c r="K2364" s="31" t="s">
        <v>585</v>
      </c>
      <c r="L2364" s="32" t="n">
        <v>2013001196</v>
      </c>
      <c r="M2364" s="33" t="n">
        <v>43465</v>
      </c>
      <c r="N2364" s="84" t="n">
        <v>728.928784544159</v>
      </c>
      <c r="O2364" s="85" t="n">
        <v>0.14</v>
      </c>
      <c r="P2364" s="86" t="n">
        <v>0.0116666666666667</v>
      </c>
      <c r="Q2364" s="87" t="n">
        <v>20.1227833333333</v>
      </c>
      <c r="R2364" s="88" t="n">
        <v>749.051567877493</v>
      </c>
      <c r="S2364" s="89" t="n">
        <v>975.758432122507</v>
      </c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MG2364" s="0"/>
      <c r="AMH2364" s="0"/>
      <c r="AMI2364" s="0"/>
      <c r="AMJ2364" s="0"/>
    </row>
    <row r="2365" s="4" customFormat="true" ht="37.5" hidden="false" customHeight="true" outlineLevel="0" collapsed="false">
      <c r="A2365" s="23" t="s">
        <v>401</v>
      </c>
      <c r="B2365" s="82" t="n">
        <v>7401</v>
      </c>
      <c r="C2365" s="25" t="n">
        <f aca="false">VLOOKUP(B2365,[1]Planilha8!$X$4:$Y$6629,2,0)</f>
        <v>2040286</v>
      </c>
      <c r="D2365" s="26" t="s">
        <v>578</v>
      </c>
      <c r="E2365" s="26" t="str">
        <f aca="false">VLOOKUP(B2365,[1]Planilha8!$X$4:$Z$6629,3,0)</f>
        <v>DIRETORIA DE ENFERMAGEM</v>
      </c>
      <c r="F2365" s="26" t="str">
        <f aca="false">VLOOKUP(B2365,[1]Planilha8!$X$4:$AD$6629,7,0)</f>
        <v>BOM</v>
      </c>
      <c r="G2365" s="27" t="n">
        <v>41445</v>
      </c>
      <c r="H2365" s="83" t="n">
        <v>1724.81</v>
      </c>
      <c r="I2365" s="29" t="s">
        <v>23</v>
      </c>
      <c r="J2365" s="30" t="s">
        <v>579</v>
      </c>
      <c r="K2365" s="31" t="s">
        <v>585</v>
      </c>
      <c r="L2365" s="32" t="n">
        <v>2013001196</v>
      </c>
      <c r="M2365" s="33" t="n">
        <v>43465</v>
      </c>
      <c r="N2365" s="84" t="n">
        <v>728.928784544159</v>
      </c>
      <c r="O2365" s="85" t="n">
        <v>0.14</v>
      </c>
      <c r="P2365" s="86" t="n">
        <v>0.0116666666666667</v>
      </c>
      <c r="Q2365" s="87" t="n">
        <v>20.1227833333333</v>
      </c>
      <c r="R2365" s="88" t="n">
        <v>749.051567877493</v>
      </c>
      <c r="S2365" s="89" t="n">
        <v>975.758432122507</v>
      </c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MG2365" s="0"/>
      <c r="AMH2365" s="0"/>
      <c r="AMI2365" s="0"/>
      <c r="AMJ2365" s="0"/>
    </row>
    <row r="2366" s="4" customFormat="true" ht="37.5" hidden="false" customHeight="true" outlineLevel="0" collapsed="false">
      <c r="A2366" s="23" t="s">
        <v>401</v>
      </c>
      <c r="B2366" s="82" t="n">
        <v>7401</v>
      </c>
      <c r="C2366" s="25" t="n">
        <f aca="false">VLOOKUP(B2366,[1]Planilha8!$X$4:$Y$6629,2,0)</f>
        <v>2040286</v>
      </c>
      <c r="D2366" s="26" t="s">
        <v>578</v>
      </c>
      <c r="E2366" s="26" t="str">
        <f aca="false">VLOOKUP(B2366,[1]Planilha8!$X$4:$Z$6629,3,0)</f>
        <v>DIRETORIA DE ENFERMAGEM</v>
      </c>
      <c r="F2366" s="26" t="str">
        <f aca="false">VLOOKUP(B2366,[1]Planilha8!$X$4:$AD$6629,7,0)</f>
        <v>BOM</v>
      </c>
      <c r="G2366" s="27" t="n">
        <v>41445</v>
      </c>
      <c r="H2366" s="83" t="n">
        <v>1724.81</v>
      </c>
      <c r="I2366" s="29" t="s">
        <v>23</v>
      </c>
      <c r="J2366" s="30" t="s">
        <v>579</v>
      </c>
      <c r="K2366" s="31" t="s">
        <v>585</v>
      </c>
      <c r="L2366" s="32" t="n">
        <v>2013001196</v>
      </c>
      <c r="M2366" s="33" t="n">
        <v>43465</v>
      </c>
      <c r="N2366" s="84" t="n">
        <v>728.928784544159</v>
      </c>
      <c r="O2366" s="85" t="n">
        <v>0.14</v>
      </c>
      <c r="P2366" s="86" t="n">
        <v>0.0116666666666667</v>
      </c>
      <c r="Q2366" s="87" t="n">
        <v>20.1227833333333</v>
      </c>
      <c r="R2366" s="88" t="n">
        <v>749.051567877493</v>
      </c>
      <c r="S2366" s="89" t="n">
        <v>975.758432122507</v>
      </c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MG2366" s="0"/>
      <c r="AMH2366" s="0"/>
      <c r="AMI2366" s="0"/>
      <c r="AMJ2366" s="0"/>
    </row>
    <row r="2367" s="4" customFormat="true" ht="37.5" hidden="false" customHeight="true" outlineLevel="0" collapsed="false">
      <c r="A2367" s="23" t="s">
        <v>401</v>
      </c>
      <c r="B2367" s="82" t="n">
        <v>7402</v>
      </c>
      <c r="C2367" s="25" t="n">
        <f aca="false">VLOOKUP(B2367,[1]Planilha8!$X$4:$Y$6629,2,0)</f>
        <v>2040287</v>
      </c>
      <c r="D2367" s="26" t="s">
        <v>578</v>
      </c>
      <c r="E2367" s="26" t="str">
        <f aca="false">VLOOKUP(B2367,[1]Planilha8!$X$4:$Z$6629,3,0)</f>
        <v>CENTRO CIRÚRGICO</v>
      </c>
      <c r="F2367" s="26" t="str">
        <f aca="false">VLOOKUP(B2367,[1]Planilha8!$X$4:$AD$6629,7,0)</f>
        <v>BOM</v>
      </c>
      <c r="G2367" s="27" t="n">
        <v>41445</v>
      </c>
      <c r="H2367" s="83" t="n">
        <v>1724.81</v>
      </c>
      <c r="I2367" s="29" t="s">
        <v>23</v>
      </c>
      <c r="J2367" s="30" t="s">
        <v>579</v>
      </c>
      <c r="K2367" s="31" t="s">
        <v>585</v>
      </c>
      <c r="L2367" s="32" t="n">
        <v>2013001196</v>
      </c>
      <c r="M2367" s="33" t="n">
        <v>43465</v>
      </c>
      <c r="N2367" s="84" t="n">
        <v>728.928784544159</v>
      </c>
      <c r="O2367" s="85" t="n">
        <v>0.14</v>
      </c>
      <c r="P2367" s="86" t="n">
        <v>0.0116666666666667</v>
      </c>
      <c r="Q2367" s="87" t="n">
        <v>20.1227833333333</v>
      </c>
      <c r="R2367" s="88" t="n">
        <v>749.051567877493</v>
      </c>
      <c r="S2367" s="89" t="n">
        <v>975.758432122507</v>
      </c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MG2367" s="0"/>
      <c r="AMH2367" s="0"/>
      <c r="AMI2367" s="0"/>
      <c r="AMJ2367" s="0"/>
    </row>
    <row r="2368" s="4" customFormat="true" ht="37.5" hidden="false" customHeight="true" outlineLevel="0" collapsed="false">
      <c r="A2368" s="23" t="s">
        <v>401</v>
      </c>
      <c r="B2368" s="82" t="n">
        <v>7403</v>
      </c>
      <c r="C2368" s="25" t="n">
        <f aca="false">VLOOKUP(B2368,[1]Planilha8!$X$4:$Y$6629,2,0)</f>
        <v>2040288</v>
      </c>
      <c r="D2368" s="26" t="s">
        <v>587</v>
      </c>
      <c r="E2368" s="26" t="str">
        <f aca="false">VLOOKUP(B2368,[1]Planilha8!$X$4:$Z$6629,3,0)</f>
        <v>GEP</v>
      </c>
      <c r="F2368" s="26" t="str">
        <f aca="false">VLOOKUP(B2368,[1]Planilha8!$X$4:$AD$6629,7,0)</f>
        <v>BOM</v>
      </c>
      <c r="G2368" s="27" t="n">
        <v>41445</v>
      </c>
      <c r="H2368" s="83" t="n">
        <v>2680</v>
      </c>
      <c r="I2368" s="29" t="s">
        <v>23</v>
      </c>
      <c r="J2368" s="30" t="s">
        <v>579</v>
      </c>
      <c r="K2368" s="31" t="s">
        <v>585</v>
      </c>
      <c r="L2368" s="32" t="n">
        <v>2013001196</v>
      </c>
      <c r="M2368" s="33" t="n">
        <v>43465</v>
      </c>
      <c r="N2368" s="84" t="n">
        <v>1132.60541310541</v>
      </c>
      <c r="O2368" s="85" t="n">
        <v>0.14</v>
      </c>
      <c r="P2368" s="86" t="n">
        <v>0.0116666666666667</v>
      </c>
      <c r="Q2368" s="87" t="n">
        <v>31.2666666666667</v>
      </c>
      <c r="R2368" s="88" t="n">
        <v>1163.87207977208</v>
      </c>
      <c r="S2368" s="89" t="n">
        <v>1516.12792022792</v>
      </c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MG2368" s="0"/>
      <c r="AMH2368" s="0"/>
      <c r="AMI2368" s="0"/>
      <c r="AMJ2368" s="0"/>
    </row>
    <row r="2369" s="4" customFormat="true" ht="37.5" hidden="false" customHeight="true" outlineLevel="0" collapsed="false">
      <c r="A2369" s="23" t="s">
        <v>401</v>
      </c>
      <c r="B2369" s="82" t="n">
        <v>7404</v>
      </c>
      <c r="C2369" s="25" t="n">
        <f aca="false">VLOOKUP(B2369,[1]Planilha8!$X$4:$Y$6629,2,0)</f>
        <v>2040289</v>
      </c>
      <c r="D2369" s="26" t="s">
        <v>578</v>
      </c>
      <c r="E2369" s="26" t="str">
        <f aca="false">VLOOKUP(B2369,[1]Planilha8!$X$4:$Z$6629,3,0)</f>
        <v>PSICOLOGIA</v>
      </c>
      <c r="F2369" s="26" t="str">
        <f aca="false">VLOOKUP(B2369,[1]Planilha8!$X$4:$AD$6629,7,0)</f>
        <v>BOM</v>
      </c>
      <c r="G2369" s="27" t="n">
        <v>41445</v>
      </c>
      <c r="H2369" s="83" t="n">
        <v>1724.81</v>
      </c>
      <c r="I2369" s="29" t="s">
        <v>23</v>
      </c>
      <c r="J2369" s="30" t="s">
        <v>579</v>
      </c>
      <c r="K2369" s="31" t="s">
        <v>585</v>
      </c>
      <c r="L2369" s="32" t="n">
        <v>2013001196</v>
      </c>
      <c r="M2369" s="33" t="n">
        <v>43465</v>
      </c>
      <c r="N2369" s="84" t="n">
        <v>728.928784544159</v>
      </c>
      <c r="O2369" s="85" t="n">
        <v>0.14</v>
      </c>
      <c r="P2369" s="86" t="n">
        <v>0.0116666666666667</v>
      </c>
      <c r="Q2369" s="87" t="n">
        <v>20.1227833333333</v>
      </c>
      <c r="R2369" s="88" t="n">
        <v>749.051567877493</v>
      </c>
      <c r="S2369" s="89" t="n">
        <v>975.758432122507</v>
      </c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MG2369" s="0"/>
      <c r="AMH2369" s="0"/>
      <c r="AMI2369" s="0"/>
      <c r="AMJ2369" s="0"/>
    </row>
    <row r="2370" s="4" customFormat="true" ht="37.5" hidden="false" customHeight="true" outlineLevel="0" collapsed="false">
      <c r="A2370" s="23" t="s">
        <v>401</v>
      </c>
      <c r="B2370" s="82" t="n">
        <v>7530</v>
      </c>
      <c r="C2370" s="25" t="n">
        <f aca="false">VLOOKUP(B2370,[1]Planilha8!$X$4:$Y$6629,2,0)</f>
        <v>2040250</v>
      </c>
      <c r="D2370" s="26" t="s">
        <v>588</v>
      </c>
      <c r="E2370" s="26" t="str">
        <f aca="false">VLOOKUP(B2370,[1]Planilha8!$X$4:$Z$6629,3,0)</f>
        <v>UNIDADE DE TERAPIA INTENSIVA</v>
      </c>
      <c r="F2370" s="26" t="str">
        <f aca="false">VLOOKUP(B2370,[1]Planilha8!$X$4:$AD$6629,7,0)</f>
        <v>BOM</v>
      </c>
      <c r="G2370" s="27" t="n">
        <v>41446</v>
      </c>
      <c r="H2370" s="83" t="n">
        <v>147.1</v>
      </c>
      <c r="I2370" s="29" t="s">
        <v>23</v>
      </c>
      <c r="J2370" s="30" t="s">
        <v>69</v>
      </c>
      <c r="K2370" s="31" t="n">
        <v>11369</v>
      </c>
      <c r="L2370" s="32" t="n">
        <v>2013001980</v>
      </c>
      <c r="M2370" s="33" t="n">
        <v>43465</v>
      </c>
      <c r="N2370" s="84" t="n">
        <v>120.98975</v>
      </c>
      <c r="O2370" s="85" t="n">
        <v>0.33</v>
      </c>
      <c r="P2370" s="86" t="n">
        <v>0.0275</v>
      </c>
      <c r="Q2370" s="87" t="n">
        <v>4.04525</v>
      </c>
      <c r="R2370" s="88" t="n">
        <v>125.035</v>
      </c>
      <c r="S2370" s="89" t="n">
        <v>22.065</v>
      </c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MG2370" s="0"/>
      <c r="AMH2370" s="0"/>
      <c r="AMI2370" s="0"/>
      <c r="AMJ2370" s="0"/>
    </row>
    <row r="2371" s="4" customFormat="true" ht="37.5" hidden="false" customHeight="true" outlineLevel="0" collapsed="false">
      <c r="A2371" s="23" t="s">
        <v>401</v>
      </c>
      <c r="B2371" s="82" t="n">
        <v>6642</v>
      </c>
      <c r="C2371" s="25" t="n">
        <f aca="false">VLOOKUP(B2371,[1]Planilha8!$X$4:$Y$6629,2,0)</f>
        <v>2040291</v>
      </c>
      <c r="D2371" s="26" t="s">
        <v>589</v>
      </c>
      <c r="E2371" s="26" t="str">
        <f aca="false">VLOOKUP(B2371,[1]Planilha8!$X$4:$Z$6629,3,0)</f>
        <v>HGG</v>
      </c>
      <c r="F2371" s="26" t="str">
        <f aca="false">VLOOKUP(B2371,[1]Planilha8!$X$4:$AD$6629,7,0)</f>
        <v>BOM</v>
      </c>
      <c r="G2371" s="27" t="n">
        <v>41456</v>
      </c>
      <c r="H2371" s="83" t="n">
        <v>68.9</v>
      </c>
      <c r="I2371" s="29" t="s">
        <v>23</v>
      </c>
      <c r="J2371" s="30" t="s">
        <v>590</v>
      </c>
      <c r="K2371" s="31" t="n">
        <v>10933</v>
      </c>
      <c r="L2371" s="32" t="n">
        <v>2012001827</v>
      </c>
      <c r="M2371" s="33" t="n">
        <v>43465</v>
      </c>
      <c r="N2371" s="84" t="n">
        <v>67.4071666666668</v>
      </c>
      <c r="O2371" s="85" t="n">
        <v>0.5</v>
      </c>
      <c r="P2371" s="86" t="n">
        <v>0.0416666666666667</v>
      </c>
      <c r="Q2371" s="87" t="n">
        <v>0</v>
      </c>
      <c r="R2371" s="88" t="n">
        <v>67.4071666666668</v>
      </c>
      <c r="S2371" s="89" t="n">
        <v>1.49283333333325</v>
      </c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MG2371" s="0"/>
      <c r="AMH2371" s="0"/>
      <c r="AMI2371" s="0"/>
      <c r="AMJ2371" s="0"/>
    </row>
    <row r="2372" s="4" customFormat="true" ht="37.5" hidden="false" customHeight="true" outlineLevel="0" collapsed="false">
      <c r="A2372" s="23" t="s">
        <v>401</v>
      </c>
      <c r="B2372" s="82" t="n">
        <v>6643</v>
      </c>
      <c r="C2372" s="25" t="n">
        <f aca="false">VLOOKUP(B2372,[1]Planilha8!$X$4:$Y$6629,2,0)</f>
        <v>2040292</v>
      </c>
      <c r="D2372" s="26" t="s">
        <v>589</v>
      </c>
      <c r="E2372" s="26" t="str">
        <f aca="false">VLOOKUP(B2372,[1]Planilha8!$X$4:$Z$6629,3,0)</f>
        <v>HGG</v>
      </c>
      <c r="F2372" s="26" t="str">
        <f aca="false">VLOOKUP(B2372,[1]Planilha8!$X$4:$AD$6629,7,0)</f>
        <v>BOM</v>
      </c>
      <c r="G2372" s="27" t="n">
        <v>41456</v>
      </c>
      <c r="H2372" s="83" t="n">
        <v>68.9</v>
      </c>
      <c r="I2372" s="29" t="s">
        <v>23</v>
      </c>
      <c r="J2372" s="30" t="s">
        <v>590</v>
      </c>
      <c r="K2372" s="31" t="n">
        <v>10933</v>
      </c>
      <c r="L2372" s="32" t="n">
        <v>2012001827</v>
      </c>
      <c r="M2372" s="33" t="n">
        <v>43465</v>
      </c>
      <c r="N2372" s="84" t="n">
        <v>67.4071666666668</v>
      </c>
      <c r="O2372" s="85" t="n">
        <v>0.5</v>
      </c>
      <c r="P2372" s="86" t="n">
        <v>0.0416666666666667</v>
      </c>
      <c r="Q2372" s="87" t="n">
        <v>0</v>
      </c>
      <c r="R2372" s="88" t="n">
        <v>67.4071666666668</v>
      </c>
      <c r="S2372" s="89" t="n">
        <v>1.49283333333325</v>
      </c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MG2372" s="0"/>
      <c r="AMH2372" s="0"/>
      <c r="AMI2372" s="0"/>
      <c r="AMJ2372" s="0"/>
    </row>
    <row r="2373" s="4" customFormat="true" ht="37.5" hidden="false" customHeight="true" outlineLevel="0" collapsed="false">
      <c r="A2373" s="23" t="s">
        <v>401</v>
      </c>
      <c r="B2373" s="82" t="n">
        <v>6644</v>
      </c>
      <c r="C2373" s="25" t="n">
        <f aca="false">VLOOKUP(B2373,[1]Planilha8!$X$4:$Y$6629,2,0)</f>
        <v>2040293</v>
      </c>
      <c r="D2373" s="26" t="s">
        <v>589</v>
      </c>
      <c r="E2373" s="26" t="str">
        <f aca="false">VLOOKUP(B2373,[1]Planilha8!$X$4:$Z$6629,3,0)</f>
        <v>HGG</v>
      </c>
      <c r="F2373" s="26" t="str">
        <f aca="false">VLOOKUP(B2373,[1]Planilha8!$X$4:$AD$6629,7,0)</f>
        <v>BOM</v>
      </c>
      <c r="G2373" s="27" t="n">
        <v>41456</v>
      </c>
      <c r="H2373" s="83" t="n">
        <v>68.9</v>
      </c>
      <c r="I2373" s="29" t="s">
        <v>23</v>
      </c>
      <c r="J2373" s="30" t="s">
        <v>590</v>
      </c>
      <c r="K2373" s="31" t="n">
        <v>10933</v>
      </c>
      <c r="L2373" s="32" t="n">
        <v>2012001827</v>
      </c>
      <c r="M2373" s="33" t="n">
        <v>43465</v>
      </c>
      <c r="N2373" s="84" t="n">
        <v>67.4071666666668</v>
      </c>
      <c r="O2373" s="85" t="n">
        <v>0.5</v>
      </c>
      <c r="P2373" s="86" t="n">
        <v>0.0416666666666667</v>
      </c>
      <c r="Q2373" s="87" t="n">
        <v>0</v>
      </c>
      <c r="R2373" s="88" t="n">
        <v>67.4071666666668</v>
      </c>
      <c r="S2373" s="89" t="n">
        <v>1.49283333333325</v>
      </c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MG2373" s="0"/>
      <c r="AMH2373" s="0"/>
      <c r="AMI2373" s="0"/>
      <c r="AMJ2373" s="0"/>
    </row>
    <row r="2374" s="4" customFormat="true" ht="37.5" hidden="false" customHeight="true" outlineLevel="0" collapsed="false">
      <c r="A2374" s="23" t="s">
        <v>401</v>
      </c>
      <c r="B2374" s="82" t="n">
        <v>6645</v>
      </c>
      <c r="C2374" s="25" t="n">
        <f aca="false">VLOOKUP(B2374,[1]Planilha8!$X$4:$Y$6629,2,0)</f>
        <v>2040294</v>
      </c>
      <c r="D2374" s="26" t="s">
        <v>589</v>
      </c>
      <c r="E2374" s="26" t="str">
        <f aca="false">VLOOKUP(B2374,[1]Planilha8!$X$4:$Z$6629,3,0)</f>
        <v>HGG</v>
      </c>
      <c r="F2374" s="26" t="str">
        <f aca="false">VLOOKUP(B2374,[1]Planilha8!$X$4:$AD$6629,7,0)</f>
        <v>BOM</v>
      </c>
      <c r="G2374" s="27" t="n">
        <v>41456</v>
      </c>
      <c r="H2374" s="83" t="n">
        <v>68.9</v>
      </c>
      <c r="I2374" s="29" t="s">
        <v>23</v>
      </c>
      <c r="J2374" s="30" t="s">
        <v>590</v>
      </c>
      <c r="K2374" s="31" t="n">
        <v>10933</v>
      </c>
      <c r="L2374" s="32" t="n">
        <v>2012001827</v>
      </c>
      <c r="M2374" s="33" t="n">
        <v>43465</v>
      </c>
      <c r="N2374" s="84" t="n">
        <v>67.4071666666668</v>
      </c>
      <c r="O2374" s="85" t="n">
        <v>0.5</v>
      </c>
      <c r="P2374" s="86" t="n">
        <v>0.0416666666666667</v>
      </c>
      <c r="Q2374" s="87" t="n">
        <v>0</v>
      </c>
      <c r="R2374" s="88" t="n">
        <v>67.4071666666668</v>
      </c>
      <c r="S2374" s="89" t="n">
        <v>1.49283333333325</v>
      </c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MG2374" s="0"/>
      <c r="AMH2374" s="0"/>
      <c r="AMI2374" s="0"/>
      <c r="AMJ2374" s="0"/>
    </row>
    <row r="2375" s="4" customFormat="true" ht="37.5" hidden="false" customHeight="true" outlineLevel="0" collapsed="false">
      <c r="A2375" s="23" t="s">
        <v>401</v>
      </c>
      <c r="B2375" s="82" t="n">
        <v>6646</v>
      </c>
      <c r="C2375" s="25" t="n">
        <f aca="false">VLOOKUP(B2375,[1]Planilha8!$X$4:$Y$6629,2,0)</f>
        <v>2040295</v>
      </c>
      <c r="D2375" s="26" t="s">
        <v>589</v>
      </c>
      <c r="E2375" s="26" t="str">
        <f aca="false">VLOOKUP(B2375,[1]Planilha8!$X$4:$Z$6629,3,0)</f>
        <v>HGG</v>
      </c>
      <c r="F2375" s="26" t="str">
        <f aca="false">VLOOKUP(B2375,[1]Planilha8!$X$4:$AD$6629,7,0)</f>
        <v>BOM</v>
      </c>
      <c r="G2375" s="27" t="n">
        <v>41456</v>
      </c>
      <c r="H2375" s="83" t="n">
        <v>68.9</v>
      </c>
      <c r="I2375" s="29" t="s">
        <v>23</v>
      </c>
      <c r="J2375" s="30" t="s">
        <v>590</v>
      </c>
      <c r="K2375" s="31" t="n">
        <v>10933</v>
      </c>
      <c r="L2375" s="32" t="n">
        <v>2012001827</v>
      </c>
      <c r="M2375" s="33" t="n">
        <v>43465</v>
      </c>
      <c r="N2375" s="84" t="n">
        <v>67.4071666666668</v>
      </c>
      <c r="O2375" s="85" t="n">
        <v>0.5</v>
      </c>
      <c r="P2375" s="86" t="n">
        <v>0.0416666666666667</v>
      </c>
      <c r="Q2375" s="87" t="n">
        <v>0</v>
      </c>
      <c r="R2375" s="88" t="n">
        <v>67.4071666666668</v>
      </c>
      <c r="S2375" s="89" t="n">
        <v>1.49283333333325</v>
      </c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MG2375" s="0"/>
      <c r="AMH2375" s="0"/>
      <c r="AMI2375" s="0"/>
      <c r="AMJ2375" s="0"/>
    </row>
    <row r="2376" s="4" customFormat="true" ht="37.5" hidden="false" customHeight="true" outlineLevel="0" collapsed="false">
      <c r="A2376" s="23" t="s">
        <v>401</v>
      </c>
      <c r="B2376" s="82" t="n">
        <v>7562</v>
      </c>
      <c r="C2376" s="25" t="n">
        <f aca="false">VLOOKUP(B2376,[1]Planilha8!$X$4:$Y$6629,2,0)</f>
        <v>2040296</v>
      </c>
      <c r="D2376" s="26" t="s">
        <v>591</v>
      </c>
      <c r="E2376" s="26" t="str">
        <f aca="false">VLOOKUP(B2376,[1]Planilha8!$X$4:$Z$6629,3,0)</f>
        <v>GALPÃO ALMOXARIFADO</v>
      </c>
      <c r="F2376" s="26" t="str">
        <f aca="false">VLOOKUP(B2376,[1]Planilha8!$X$4:$AD$6629,7,0)</f>
        <v>RUIM</v>
      </c>
      <c r="G2376" s="27" t="n">
        <v>41456</v>
      </c>
      <c r="H2376" s="83" t="n">
        <v>322.91</v>
      </c>
      <c r="I2376" s="29" t="s">
        <v>23</v>
      </c>
      <c r="J2376" s="30" t="s">
        <v>73</v>
      </c>
      <c r="K2376" s="31" t="n">
        <v>238214</v>
      </c>
      <c r="L2376" s="32" t="n">
        <v>2013002406</v>
      </c>
      <c r="M2376" s="33" t="n">
        <v>43465</v>
      </c>
      <c r="N2376" s="84" t="n">
        <v>296.490718162398</v>
      </c>
      <c r="O2376" s="85" t="n">
        <v>1</v>
      </c>
      <c r="P2376" s="86" t="n">
        <v>0.0833333333333333</v>
      </c>
      <c r="Q2376" s="87" t="n">
        <v>0</v>
      </c>
      <c r="R2376" s="88" t="n">
        <v>296.490718162398</v>
      </c>
      <c r="S2376" s="89" t="n">
        <v>26.4192818376021</v>
      </c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MG2376" s="0"/>
      <c r="AMH2376" s="0"/>
      <c r="AMI2376" s="0"/>
      <c r="AMJ2376" s="0"/>
    </row>
    <row r="2377" s="4" customFormat="true" ht="37.5" hidden="false" customHeight="true" outlineLevel="0" collapsed="false">
      <c r="A2377" s="23" t="s">
        <v>401</v>
      </c>
      <c r="B2377" s="82" t="n">
        <v>7568</v>
      </c>
      <c r="C2377" s="25" t="n">
        <f aca="false">VLOOKUP(B2377,[1]Planilha8!$X$4:$Y$6629,2,0)</f>
        <v>2040299</v>
      </c>
      <c r="D2377" s="26" t="s">
        <v>592</v>
      </c>
      <c r="E2377" s="26" t="str">
        <f aca="false">VLOOKUP(B2377,[1]Planilha8!$X$4:$Z$6629,3,0)</f>
        <v>ALMOXARIFADO</v>
      </c>
      <c r="F2377" s="26" t="str">
        <f aca="false">VLOOKUP(B2377,[1]Planilha8!$X$4:$AD$6629,7,0)</f>
        <v>BOM</v>
      </c>
      <c r="G2377" s="27" t="n">
        <v>41457</v>
      </c>
      <c r="H2377" s="83" t="n">
        <v>95</v>
      </c>
      <c r="I2377" s="29" t="s">
        <v>23</v>
      </c>
      <c r="J2377" s="30" t="s">
        <v>593</v>
      </c>
      <c r="K2377" s="31" t="n">
        <v>7875</v>
      </c>
      <c r="L2377" s="32" t="n">
        <v>2013001980</v>
      </c>
      <c r="M2377" s="33" t="n">
        <v>43465</v>
      </c>
      <c r="N2377" s="84" t="n">
        <v>88.9833333333334</v>
      </c>
      <c r="O2377" s="85" t="n">
        <v>1</v>
      </c>
      <c r="P2377" s="86" t="n">
        <v>0.0833333333333333</v>
      </c>
      <c r="Q2377" s="87" t="n">
        <v>0</v>
      </c>
      <c r="R2377" s="88" t="n">
        <v>88.9833333333334</v>
      </c>
      <c r="S2377" s="89" t="n">
        <v>6.01666666666665</v>
      </c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MG2377" s="0"/>
      <c r="AMH2377" s="0"/>
      <c r="AMI2377" s="0"/>
      <c r="AMJ2377" s="0"/>
    </row>
    <row r="2378" s="4" customFormat="true" ht="37.5" hidden="false" customHeight="true" outlineLevel="0" collapsed="false">
      <c r="A2378" s="23" t="s">
        <v>401</v>
      </c>
      <c r="B2378" s="82" t="n">
        <v>7567</v>
      </c>
      <c r="C2378" s="25" t="n">
        <f aca="false">VLOOKUP(B2378,[1]Planilha8!$X$4:$Y$6629,2,0)</f>
        <v>2040306</v>
      </c>
      <c r="D2378" s="26" t="s">
        <v>594</v>
      </c>
      <c r="E2378" s="26" t="str">
        <f aca="false">VLOOKUP(B2378,[1]Planilha8!$X$4:$Z$6629,3,0)</f>
        <v>MANUTENÇÃO PREDIAL</v>
      </c>
      <c r="F2378" s="26" t="str">
        <f aca="false">VLOOKUP(B2378,[1]Planilha8!$X$4:$AD$6629,7,0)</f>
        <v>BOM</v>
      </c>
      <c r="G2378" s="27" t="n">
        <v>41458</v>
      </c>
      <c r="H2378" s="83" t="n">
        <v>400</v>
      </c>
      <c r="I2378" s="29" t="s">
        <v>23</v>
      </c>
      <c r="J2378" s="30" t="s">
        <v>593</v>
      </c>
      <c r="K2378" s="31" t="n">
        <v>7874</v>
      </c>
      <c r="L2378" s="32" t="n">
        <v>2013002496</v>
      </c>
      <c r="M2378" s="33" t="n">
        <v>43465</v>
      </c>
      <c r="N2378" s="84" t="n">
        <v>300.160968660969</v>
      </c>
      <c r="O2378" s="85" t="n">
        <v>0.5</v>
      </c>
      <c r="P2378" s="86" t="n">
        <v>0.0416666666666667</v>
      </c>
      <c r="Q2378" s="87" t="n">
        <v>16.6666666666667</v>
      </c>
      <c r="R2378" s="88" t="n">
        <v>316.827635327635</v>
      </c>
      <c r="S2378" s="89" t="n">
        <v>83.1723646723646</v>
      </c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MG2378" s="0"/>
      <c r="AMH2378" s="0"/>
      <c r="AMI2378" s="0"/>
      <c r="AMJ2378" s="0"/>
    </row>
    <row r="2379" s="4" customFormat="true" ht="37.5" hidden="false" customHeight="true" outlineLevel="0" collapsed="false">
      <c r="A2379" s="23" t="s">
        <v>401</v>
      </c>
      <c r="B2379" s="82" t="n">
        <v>7569</v>
      </c>
      <c r="C2379" s="25" t="n">
        <f aca="false">VLOOKUP(B2379,[1]Planilha8!$X$4:$Y$6629,2,0)</f>
        <v>2040307</v>
      </c>
      <c r="D2379" s="26" t="s">
        <v>595</v>
      </c>
      <c r="E2379" s="26" t="str">
        <f aca="false">VLOOKUP(B2379,[1]Planilha8!$X$4:$Z$6629,3,0)</f>
        <v>UNIDADE DE TERAPIA INTENSIVA</v>
      </c>
      <c r="F2379" s="26" t="str">
        <f aca="false">VLOOKUP(B2379,[1]Planilha8!$X$4:$AD$6629,7,0)</f>
        <v>BOM</v>
      </c>
      <c r="G2379" s="27" t="n">
        <v>41464</v>
      </c>
      <c r="H2379" s="83" t="n">
        <v>9000</v>
      </c>
      <c r="I2379" s="29" t="s">
        <v>23</v>
      </c>
      <c r="J2379" s="30" t="s">
        <v>508</v>
      </c>
      <c r="K2379" s="31" t="n">
        <v>4760</v>
      </c>
      <c r="L2379" s="32" t="n">
        <v>2012002641</v>
      </c>
      <c r="M2379" s="33" t="n">
        <v>43465</v>
      </c>
      <c r="N2379" s="84" t="n">
        <v>5341.50641025641</v>
      </c>
      <c r="O2379" s="85" t="n">
        <v>0.33</v>
      </c>
      <c r="P2379" s="86" t="n">
        <v>0.0275</v>
      </c>
      <c r="Q2379" s="87" t="n">
        <v>247.5</v>
      </c>
      <c r="R2379" s="88" t="n">
        <v>5589.00641025641</v>
      </c>
      <c r="S2379" s="89" t="n">
        <v>3410.99358974359</v>
      </c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MG2379" s="0"/>
      <c r="AMH2379" s="0"/>
      <c r="AMI2379" s="0"/>
      <c r="AMJ2379" s="0"/>
    </row>
    <row r="2380" s="4" customFormat="true" ht="37.5" hidden="false" customHeight="true" outlineLevel="0" collapsed="false">
      <c r="A2380" s="23" t="s">
        <v>401</v>
      </c>
      <c r="B2380" s="82" t="n">
        <v>7570</v>
      </c>
      <c r="C2380" s="25" t="n">
        <f aca="false">VLOOKUP(B2380,[1]Planilha8!$X$4:$Y$6629,2,0)</f>
        <v>2040308</v>
      </c>
      <c r="D2380" s="26" t="s">
        <v>595</v>
      </c>
      <c r="E2380" s="26" t="str">
        <f aca="false">VLOOKUP(B2380,[1]Planilha8!$X$4:$Z$6629,3,0)</f>
        <v>UNIDADE DE TERAPIA INTENSIVA</v>
      </c>
      <c r="F2380" s="26" t="str">
        <f aca="false">VLOOKUP(B2380,[1]Planilha8!$X$4:$AD$6629,7,0)</f>
        <v>BOM</v>
      </c>
      <c r="G2380" s="27" t="n">
        <v>41464</v>
      </c>
      <c r="H2380" s="83" t="n">
        <v>9000</v>
      </c>
      <c r="I2380" s="29" t="s">
        <v>23</v>
      </c>
      <c r="J2380" s="30" t="s">
        <v>508</v>
      </c>
      <c r="K2380" s="31" t="n">
        <v>4760</v>
      </c>
      <c r="L2380" s="32" t="n">
        <v>2012002641</v>
      </c>
      <c r="M2380" s="33" t="n">
        <v>43465</v>
      </c>
      <c r="N2380" s="84" t="n">
        <v>5341.50641025641</v>
      </c>
      <c r="O2380" s="85" t="n">
        <v>0.33</v>
      </c>
      <c r="P2380" s="86" t="n">
        <v>0.0275</v>
      </c>
      <c r="Q2380" s="87" t="n">
        <v>247.5</v>
      </c>
      <c r="R2380" s="88" t="n">
        <v>5589.00641025641</v>
      </c>
      <c r="S2380" s="89" t="n">
        <v>3410.99358974359</v>
      </c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MG2380" s="0"/>
      <c r="AMH2380" s="0"/>
      <c r="AMI2380" s="0"/>
      <c r="AMJ2380" s="0"/>
    </row>
    <row r="2381" s="4" customFormat="true" ht="37.5" hidden="false" customHeight="true" outlineLevel="0" collapsed="false">
      <c r="A2381" s="23" t="s">
        <v>401</v>
      </c>
      <c r="B2381" s="82" t="n">
        <v>7571</v>
      </c>
      <c r="C2381" s="25" t="n">
        <f aca="false">VLOOKUP(B2381,[1]Planilha8!$X$4:$Y$6629,2,0)</f>
        <v>2040309</v>
      </c>
      <c r="D2381" s="26" t="s">
        <v>595</v>
      </c>
      <c r="E2381" s="26" t="str">
        <f aca="false">VLOOKUP(B2381,[1]Planilha8!$X$4:$Z$6629,3,0)</f>
        <v>UNIDADE DE TERAPIA INTENSIVA</v>
      </c>
      <c r="F2381" s="26" t="str">
        <f aca="false">VLOOKUP(B2381,[1]Planilha8!$X$4:$AD$6629,7,0)</f>
        <v>BOM</v>
      </c>
      <c r="G2381" s="27" t="n">
        <v>41464</v>
      </c>
      <c r="H2381" s="83" t="n">
        <v>9000</v>
      </c>
      <c r="I2381" s="29" t="s">
        <v>23</v>
      </c>
      <c r="J2381" s="30" t="s">
        <v>508</v>
      </c>
      <c r="K2381" s="31" t="n">
        <v>4760</v>
      </c>
      <c r="L2381" s="32" t="n">
        <v>2012002641</v>
      </c>
      <c r="M2381" s="33" t="n">
        <v>43465</v>
      </c>
      <c r="N2381" s="84" t="n">
        <v>5341.50641025641</v>
      </c>
      <c r="O2381" s="85" t="n">
        <v>0.33</v>
      </c>
      <c r="P2381" s="86" t="n">
        <v>0.0275</v>
      </c>
      <c r="Q2381" s="87" t="n">
        <v>247.5</v>
      </c>
      <c r="R2381" s="88" t="n">
        <v>5589.00641025641</v>
      </c>
      <c r="S2381" s="89" t="n">
        <v>3410.99358974359</v>
      </c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MG2381" s="0"/>
      <c r="AMH2381" s="0"/>
      <c r="AMI2381" s="0"/>
      <c r="AMJ2381" s="0"/>
    </row>
    <row r="2382" s="4" customFormat="true" ht="37.5" hidden="false" customHeight="true" outlineLevel="0" collapsed="false">
      <c r="A2382" s="23" t="s">
        <v>401</v>
      </c>
      <c r="B2382" s="82" t="n">
        <v>7572</v>
      </c>
      <c r="C2382" s="25" t="n">
        <f aca="false">VLOOKUP(B2382,[1]Planilha8!$X$4:$Y$6629,2,0)</f>
        <v>2040310</v>
      </c>
      <c r="D2382" s="26" t="s">
        <v>595</v>
      </c>
      <c r="E2382" s="26" t="str">
        <f aca="false">VLOOKUP(B2382,[1]Planilha8!$X$4:$Z$6629,3,0)</f>
        <v>UNIDADE DE TERAPIA INTENSIVA</v>
      </c>
      <c r="F2382" s="26" t="str">
        <f aca="false">VLOOKUP(B2382,[1]Planilha8!$X$4:$AD$6629,7,0)</f>
        <v>BOM</v>
      </c>
      <c r="G2382" s="27" t="n">
        <v>41464</v>
      </c>
      <c r="H2382" s="83" t="n">
        <v>9000</v>
      </c>
      <c r="I2382" s="29" t="s">
        <v>23</v>
      </c>
      <c r="J2382" s="30" t="s">
        <v>508</v>
      </c>
      <c r="K2382" s="31" t="n">
        <v>4760</v>
      </c>
      <c r="L2382" s="32" t="n">
        <v>2012002641</v>
      </c>
      <c r="M2382" s="33" t="n">
        <v>43465</v>
      </c>
      <c r="N2382" s="84" t="n">
        <v>5341.50641025641</v>
      </c>
      <c r="O2382" s="85" t="n">
        <v>0.33</v>
      </c>
      <c r="P2382" s="86" t="n">
        <v>0.0275</v>
      </c>
      <c r="Q2382" s="87" t="n">
        <v>247.5</v>
      </c>
      <c r="R2382" s="88" t="n">
        <v>5589.00641025641</v>
      </c>
      <c r="S2382" s="89" t="n">
        <v>3410.99358974359</v>
      </c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MG2382" s="0"/>
      <c r="AMH2382" s="0"/>
      <c r="AMI2382" s="0"/>
      <c r="AMJ2382" s="0"/>
    </row>
    <row r="2383" s="4" customFormat="true" ht="37.5" hidden="false" customHeight="true" outlineLevel="0" collapsed="false">
      <c r="A2383" s="23" t="s">
        <v>401</v>
      </c>
      <c r="B2383" s="82" t="n">
        <v>7573</v>
      </c>
      <c r="C2383" s="25" t="n">
        <f aca="false">VLOOKUP(B2383,[1]Planilha8!$X$4:$Y$6629,2,0)</f>
        <v>2040311</v>
      </c>
      <c r="D2383" s="26" t="s">
        <v>595</v>
      </c>
      <c r="E2383" s="26" t="str">
        <f aca="false">VLOOKUP(B2383,[1]Planilha8!$X$4:$Z$6629,3,0)</f>
        <v>UNIDADE DE TERAPIA INTENSIVA</v>
      </c>
      <c r="F2383" s="26" t="str">
        <f aca="false">VLOOKUP(B2383,[1]Planilha8!$X$4:$AD$6629,7,0)</f>
        <v>BOM</v>
      </c>
      <c r="G2383" s="27" t="n">
        <v>41464</v>
      </c>
      <c r="H2383" s="83" t="n">
        <v>9000</v>
      </c>
      <c r="I2383" s="29" t="s">
        <v>23</v>
      </c>
      <c r="J2383" s="30" t="s">
        <v>508</v>
      </c>
      <c r="K2383" s="31" t="n">
        <v>4760</v>
      </c>
      <c r="L2383" s="32" t="n">
        <v>2012002641</v>
      </c>
      <c r="M2383" s="33" t="n">
        <v>43465</v>
      </c>
      <c r="N2383" s="84" t="n">
        <v>5341.50641025641</v>
      </c>
      <c r="O2383" s="85" t="n">
        <v>0.33</v>
      </c>
      <c r="P2383" s="86" t="n">
        <v>0.0275</v>
      </c>
      <c r="Q2383" s="87" t="n">
        <v>247.5</v>
      </c>
      <c r="R2383" s="88" t="n">
        <v>5589.00641025641</v>
      </c>
      <c r="S2383" s="89" t="n">
        <v>3410.99358974359</v>
      </c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MG2383" s="0"/>
      <c r="AMH2383" s="0"/>
      <c r="AMI2383" s="0"/>
      <c r="AMJ2383" s="0"/>
    </row>
    <row r="2384" s="4" customFormat="true" ht="37.5" hidden="false" customHeight="true" outlineLevel="0" collapsed="false">
      <c r="A2384" s="23" t="s">
        <v>401</v>
      </c>
      <c r="B2384" s="82" t="n">
        <v>7574</v>
      </c>
      <c r="C2384" s="25" t="n">
        <f aca="false">VLOOKUP(B2384,[1]Planilha8!$X$4:$Y$6629,2,0)</f>
        <v>2040312</v>
      </c>
      <c r="D2384" s="26" t="s">
        <v>595</v>
      </c>
      <c r="E2384" s="26" t="str">
        <f aca="false">VLOOKUP(B2384,[1]Planilha8!$X$4:$Z$6629,3,0)</f>
        <v>UNIDADE DE TERAPIA INTENSIVA</v>
      </c>
      <c r="F2384" s="26" t="str">
        <f aca="false">VLOOKUP(B2384,[1]Planilha8!$X$4:$AD$6629,7,0)</f>
        <v>BOM</v>
      </c>
      <c r="G2384" s="27" t="n">
        <v>41464</v>
      </c>
      <c r="H2384" s="83" t="n">
        <v>9000</v>
      </c>
      <c r="I2384" s="29" t="s">
        <v>23</v>
      </c>
      <c r="J2384" s="30" t="s">
        <v>508</v>
      </c>
      <c r="K2384" s="31" t="n">
        <v>4760</v>
      </c>
      <c r="L2384" s="32" t="n">
        <v>2012002641</v>
      </c>
      <c r="M2384" s="33" t="n">
        <v>43465</v>
      </c>
      <c r="N2384" s="84" t="n">
        <v>5341.50641025641</v>
      </c>
      <c r="O2384" s="85" t="n">
        <v>0.33</v>
      </c>
      <c r="P2384" s="86" t="n">
        <v>0.0275</v>
      </c>
      <c r="Q2384" s="87" t="n">
        <v>247.5</v>
      </c>
      <c r="R2384" s="88" t="n">
        <v>5589.00641025641</v>
      </c>
      <c r="S2384" s="89" t="n">
        <v>3410.99358974359</v>
      </c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MG2384" s="0"/>
      <c r="AMH2384" s="0"/>
      <c r="AMI2384" s="0"/>
      <c r="AMJ2384" s="0"/>
    </row>
    <row r="2385" s="4" customFormat="true" ht="37.5" hidden="false" customHeight="true" outlineLevel="0" collapsed="false">
      <c r="A2385" s="23" t="s">
        <v>401</v>
      </c>
      <c r="B2385" s="82" t="n">
        <v>7575</v>
      </c>
      <c r="C2385" s="25" t="n">
        <f aca="false">VLOOKUP(B2385,[1]Planilha8!$X$4:$Y$6629,2,0)</f>
        <v>2040313</v>
      </c>
      <c r="D2385" s="26" t="s">
        <v>595</v>
      </c>
      <c r="E2385" s="26" t="str">
        <f aca="false">VLOOKUP(B2385,[1]Planilha8!$X$4:$Z$6629,3,0)</f>
        <v>UNIDADE DE TERAPIA INTENSIVA</v>
      </c>
      <c r="F2385" s="26" t="str">
        <f aca="false">VLOOKUP(B2385,[1]Planilha8!$X$4:$AD$6629,7,0)</f>
        <v>BOM</v>
      </c>
      <c r="G2385" s="27" t="n">
        <v>41464</v>
      </c>
      <c r="H2385" s="83" t="n">
        <v>9000</v>
      </c>
      <c r="I2385" s="29" t="s">
        <v>23</v>
      </c>
      <c r="J2385" s="30" t="s">
        <v>508</v>
      </c>
      <c r="K2385" s="31" t="n">
        <v>4760</v>
      </c>
      <c r="L2385" s="32" t="n">
        <v>2012002641</v>
      </c>
      <c r="M2385" s="33" t="n">
        <v>43465</v>
      </c>
      <c r="N2385" s="84" t="n">
        <v>5341.50641025641</v>
      </c>
      <c r="O2385" s="85" t="n">
        <v>0.33</v>
      </c>
      <c r="P2385" s="86" t="n">
        <v>0.0275</v>
      </c>
      <c r="Q2385" s="87" t="n">
        <v>247.5</v>
      </c>
      <c r="R2385" s="88" t="n">
        <v>5589.00641025641</v>
      </c>
      <c r="S2385" s="89" t="n">
        <v>3410.99358974359</v>
      </c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MG2385" s="0"/>
      <c r="AMH2385" s="0"/>
      <c r="AMI2385" s="0"/>
      <c r="AMJ2385" s="0"/>
    </row>
    <row r="2386" s="4" customFormat="true" ht="37.5" hidden="false" customHeight="true" outlineLevel="0" collapsed="false">
      <c r="A2386" s="23" t="s">
        <v>401</v>
      </c>
      <c r="B2386" s="82" t="n">
        <v>7576</v>
      </c>
      <c r="C2386" s="25" t="n">
        <f aca="false">VLOOKUP(B2386,[1]Planilha8!$X$4:$Y$6629,2,0)</f>
        <v>2040314</v>
      </c>
      <c r="D2386" s="26" t="s">
        <v>595</v>
      </c>
      <c r="E2386" s="26" t="str">
        <f aca="false">VLOOKUP(B2386,[1]Planilha8!$X$4:$Z$6629,3,0)</f>
        <v>UNIDADE DE TERAPIA INTENSIVA</v>
      </c>
      <c r="F2386" s="26" t="str">
        <f aca="false">VLOOKUP(B2386,[1]Planilha8!$X$4:$AD$6629,7,0)</f>
        <v>BOM</v>
      </c>
      <c r="G2386" s="27" t="n">
        <v>41464</v>
      </c>
      <c r="H2386" s="83" t="n">
        <v>9000</v>
      </c>
      <c r="I2386" s="29" t="s">
        <v>23</v>
      </c>
      <c r="J2386" s="30" t="s">
        <v>508</v>
      </c>
      <c r="K2386" s="31" t="n">
        <v>4760</v>
      </c>
      <c r="L2386" s="32" t="n">
        <v>2012002641</v>
      </c>
      <c r="M2386" s="33" t="n">
        <v>43465</v>
      </c>
      <c r="N2386" s="84" t="n">
        <v>5341.50641025641</v>
      </c>
      <c r="O2386" s="85" t="n">
        <v>0.33</v>
      </c>
      <c r="P2386" s="86" t="n">
        <v>0.0275</v>
      </c>
      <c r="Q2386" s="87" t="n">
        <v>247.5</v>
      </c>
      <c r="R2386" s="88" t="n">
        <v>5589.00641025641</v>
      </c>
      <c r="S2386" s="89" t="n">
        <v>3410.99358974359</v>
      </c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MG2386" s="0"/>
      <c r="AMH2386" s="0"/>
      <c r="AMI2386" s="0"/>
      <c r="AMJ2386" s="0"/>
    </row>
    <row r="2387" s="4" customFormat="true" ht="37.5" hidden="false" customHeight="true" outlineLevel="0" collapsed="false">
      <c r="A2387" s="23" t="s">
        <v>401</v>
      </c>
      <c r="B2387" s="82" t="n">
        <v>7577</v>
      </c>
      <c r="C2387" s="25" t="n">
        <f aca="false">VLOOKUP(B2387,[1]Planilha8!$X$4:$Y$6629,2,0)</f>
        <v>2040315</v>
      </c>
      <c r="D2387" s="26" t="s">
        <v>595</v>
      </c>
      <c r="E2387" s="26" t="str">
        <f aca="false">VLOOKUP(B2387,[1]Planilha8!$X$4:$Z$6629,3,0)</f>
        <v>UNIDADE DE TERAPIA INTENSIVA</v>
      </c>
      <c r="F2387" s="26" t="str">
        <f aca="false">VLOOKUP(B2387,[1]Planilha8!$X$4:$AD$6629,7,0)</f>
        <v>BOM</v>
      </c>
      <c r="G2387" s="27" t="n">
        <v>41464</v>
      </c>
      <c r="H2387" s="83" t="n">
        <v>9000</v>
      </c>
      <c r="I2387" s="29" t="s">
        <v>23</v>
      </c>
      <c r="J2387" s="30" t="s">
        <v>508</v>
      </c>
      <c r="K2387" s="31" t="n">
        <v>4760</v>
      </c>
      <c r="L2387" s="32" t="n">
        <v>2012002641</v>
      </c>
      <c r="M2387" s="33" t="n">
        <v>43465</v>
      </c>
      <c r="N2387" s="84" t="n">
        <v>5341.50641025641</v>
      </c>
      <c r="O2387" s="85" t="n">
        <v>0.33</v>
      </c>
      <c r="P2387" s="86" t="n">
        <v>0.0275</v>
      </c>
      <c r="Q2387" s="87" t="n">
        <v>247.5</v>
      </c>
      <c r="R2387" s="88" t="n">
        <v>5589.00641025641</v>
      </c>
      <c r="S2387" s="89" t="n">
        <v>3410.99358974359</v>
      </c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MG2387" s="0"/>
      <c r="AMH2387" s="0"/>
      <c r="AMI2387" s="0"/>
      <c r="AMJ2387" s="0"/>
    </row>
    <row r="2388" s="4" customFormat="true" ht="37.5" hidden="false" customHeight="true" outlineLevel="0" collapsed="false">
      <c r="A2388" s="23" t="s">
        <v>401</v>
      </c>
      <c r="B2388" s="82" t="n">
        <v>7578</v>
      </c>
      <c r="C2388" s="25" t="n">
        <f aca="false">VLOOKUP(B2388,[1]Planilha8!$X$4:$Y$6629,2,0)</f>
        <v>2040316</v>
      </c>
      <c r="D2388" s="26" t="s">
        <v>595</v>
      </c>
      <c r="E2388" s="26" t="str">
        <f aca="false">VLOOKUP(B2388,[1]Planilha8!$X$4:$Z$6629,3,0)</f>
        <v>UNIDADE DE TERAPIA INTENSIVA</v>
      </c>
      <c r="F2388" s="26" t="str">
        <f aca="false">VLOOKUP(B2388,[1]Planilha8!$X$4:$AD$6629,7,0)</f>
        <v>BOM</v>
      </c>
      <c r="G2388" s="27" t="n">
        <v>41464</v>
      </c>
      <c r="H2388" s="83" t="n">
        <v>9000</v>
      </c>
      <c r="I2388" s="29" t="s">
        <v>23</v>
      </c>
      <c r="J2388" s="30" t="s">
        <v>508</v>
      </c>
      <c r="K2388" s="31" t="n">
        <v>4760</v>
      </c>
      <c r="L2388" s="32" t="n">
        <v>2012002641</v>
      </c>
      <c r="M2388" s="33" t="n">
        <v>43465</v>
      </c>
      <c r="N2388" s="84" t="n">
        <v>5341.50641025641</v>
      </c>
      <c r="O2388" s="85" t="n">
        <v>0.33</v>
      </c>
      <c r="P2388" s="86" t="n">
        <v>0.0275</v>
      </c>
      <c r="Q2388" s="87" t="n">
        <v>247.5</v>
      </c>
      <c r="R2388" s="88" t="n">
        <v>5589.00641025641</v>
      </c>
      <c r="S2388" s="89" t="n">
        <v>3410.99358974359</v>
      </c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MG2388" s="0"/>
      <c r="AMH2388" s="0"/>
      <c r="AMI2388" s="0"/>
      <c r="AMJ2388" s="0"/>
    </row>
    <row r="2389" s="4" customFormat="true" ht="37.5" hidden="false" customHeight="true" outlineLevel="0" collapsed="false">
      <c r="A2389" s="23" t="s">
        <v>401</v>
      </c>
      <c r="B2389" s="82" t="n">
        <v>7579</v>
      </c>
      <c r="C2389" s="25" t="n">
        <f aca="false">VLOOKUP(B2389,[1]Planilha8!$X$4:$Y$6629,2,0)</f>
        <v>2040317</v>
      </c>
      <c r="D2389" s="26" t="s">
        <v>595</v>
      </c>
      <c r="E2389" s="26" t="str">
        <f aca="false">VLOOKUP(B2389,[1]Planilha8!$X$4:$Z$6629,3,0)</f>
        <v>UNIDADE DE TERAPIA INTENSIVA</v>
      </c>
      <c r="F2389" s="26" t="str">
        <f aca="false">VLOOKUP(B2389,[1]Planilha8!$X$4:$AD$6629,7,0)</f>
        <v>BOM</v>
      </c>
      <c r="G2389" s="27" t="n">
        <v>41464</v>
      </c>
      <c r="H2389" s="83" t="n">
        <v>9000</v>
      </c>
      <c r="I2389" s="29" t="s">
        <v>23</v>
      </c>
      <c r="J2389" s="30" t="s">
        <v>508</v>
      </c>
      <c r="K2389" s="31" t="n">
        <v>4760</v>
      </c>
      <c r="L2389" s="32" t="n">
        <v>2012002641</v>
      </c>
      <c r="M2389" s="33" t="n">
        <v>43465</v>
      </c>
      <c r="N2389" s="84" t="n">
        <v>5341.50641025641</v>
      </c>
      <c r="O2389" s="85" t="n">
        <v>0.33</v>
      </c>
      <c r="P2389" s="86" t="n">
        <v>0.0275</v>
      </c>
      <c r="Q2389" s="87" t="n">
        <v>247.5</v>
      </c>
      <c r="R2389" s="88" t="n">
        <v>5589.00641025641</v>
      </c>
      <c r="S2389" s="89" t="n">
        <v>3410.99358974359</v>
      </c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MG2389" s="0"/>
      <c r="AMH2389" s="0"/>
      <c r="AMI2389" s="0"/>
      <c r="AMJ2389" s="0"/>
    </row>
    <row r="2390" s="4" customFormat="true" ht="37.5" hidden="false" customHeight="true" outlineLevel="0" collapsed="false">
      <c r="A2390" s="23" t="s">
        <v>401</v>
      </c>
      <c r="B2390" s="82" t="n">
        <v>7580</v>
      </c>
      <c r="C2390" s="25" t="n">
        <f aca="false">VLOOKUP(B2390,[1]Planilha8!$X$4:$Y$6629,2,0)</f>
        <v>2040318</v>
      </c>
      <c r="D2390" s="26" t="s">
        <v>595</v>
      </c>
      <c r="E2390" s="26" t="str">
        <f aca="false">VLOOKUP(B2390,[1]Planilha8!$X$4:$Z$6629,3,0)</f>
        <v>UNIDADE DE TERAPIA INTENSIVA</v>
      </c>
      <c r="F2390" s="26" t="str">
        <f aca="false">VLOOKUP(B2390,[1]Planilha8!$X$4:$AD$6629,7,0)</f>
        <v>BOM</v>
      </c>
      <c r="G2390" s="27" t="n">
        <v>41464</v>
      </c>
      <c r="H2390" s="83" t="n">
        <v>9000</v>
      </c>
      <c r="I2390" s="29" t="s">
        <v>23</v>
      </c>
      <c r="J2390" s="30" t="s">
        <v>508</v>
      </c>
      <c r="K2390" s="31" t="n">
        <v>4760</v>
      </c>
      <c r="L2390" s="32" t="n">
        <v>2012002641</v>
      </c>
      <c r="M2390" s="33" t="n">
        <v>43465</v>
      </c>
      <c r="N2390" s="84" t="n">
        <v>5341.50641025641</v>
      </c>
      <c r="O2390" s="85" t="n">
        <v>0.33</v>
      </c>
      <c r="P2390" s="86" t="n">
        <v>0.0275</v>
      </c>
      <c r="Q2390" s="87" t="n">
        <v>247.5</v>
      </c>
      <c r="R2390" s="88" t="n">
        <v>5589.00641025641</v>
      </c>
      <c r="S2390" s="89" t="n">
        <v>3410.99358974359</v>
      </c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MG2390" s="0"/>
      <c r="AMH2390" s="0"/>
      <c r="AMI2390" s="0"/>
      <c r="AMJ2390" s="0"/>
    </row>
    <row r="2391" s="4" customFormat="true" ht="37.5" hidden="false" customHeight="true" outlineLevel="0" collapsed="false">
      <c r="A2391" s="23" t="s">
        <v>401</v>
      </c>
      <c r="B2391" s="82" t="n">
        <v>7581</v>
      </c>
      <c r="C2391" s="25" t="n">
        <f aca="false">VLOOKUP(B2391,[1]Planilha8!$X$4:$Y$6629,2,0)</f>
        <v>2040319</v>
      </c>
      <c r="D2391" s="26" t="s">
        <v>595</v>
      </c>
      <c r="E2391" s="26" t="str">
        <f aca="false">VLOOKUP(B2391,[1]Planilha8!$X$4:$Z$6629,3,0)</f>
        <v>UNIDADE DE TERAPIA INTENSIVA</v>
      </c>
      <c r="F2391" s="26" t="str">
        <f aca="false">VLOOKUP(B2391,[1]Planilha8!$X$4:$AD$6629,7,0)</f>
        <v>BOM</v>
      </c>
      <c r="G2391" s="27" t="n">
        <v>41464</v>
      </c>
      <c r="H2391" s="83" t="n">
        <v>9000</v>
      </c>
      <c r="I2391" s="29" t="s">
        <v>23</v>
      </c>
      <c r="J2391" s="30" t="s">
        <v>508</v>
      </c>
      <c r="K2391" s="31" t="n">
        <v>4760</v>
      </c>
      <c r="L2391" s="32" t="n">
        <v>2012002641</v>
      </c>
      <c r="M2391" s="33" t="n">
        <v>43465</v>
      </c>
      <c r="N2391" s="84" t="n">
        <v>5341.50641025641</v>
      </c>
      <c r="O2391" s="85" t="n">
        <v>0.33</v>
      </c>
      <c r="P2391" s="86" t="n">
        <v>0.0275</v>
      </c>
      <c r="Q2391" s="87" t="n">
        <v>247.5</v>
      </c>
      <c r="R2391" s="88" t="n">
        <v>5589.00641025641</v>
      </c>
      <c r="S2391" s="89" t="n">
        <v>3410.99358974359</v>
      </c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MG2391" s="0"/>
      <c r="AMH2391" s="0"/>
      <c r="AMI2391" s="0"/>
      <c r="AMJ2391" s="0"/>
    </row>
    <row r="2392" s="4" customFormat="true" ht="37.5" hidden="false" customHeight="true" outlineLevel="0" collapsed="false">
      <c r="A2392" s="23" t="s">
        <v>401</v>
      </c>
      <c r="B2392" s="82" t="n">
        <v>7582</v>
      </c>
      <c r="C2392" s="25" t="n">
        <f aca="false">VLOOKUP(B2392,[1]Planilha8!$X$4:$Y$6629,2,0)</f>
        <v>2040320</v>
      </c>
      <c r="D2392" s="26" t="s">
        <v>595</v>
      </c>
      <c r="E2392" s="26" t="str">
        <f aca="false">VLOOKUP(B2392,[1]Planilha8!$X$4:$Z$6629,3,0)</f>
        <v>UNIDADE DE TERAPIA INTENSIVA</v>
      </c>
      <c r="F2392" s="26" t="str">
        <f aca="false">VLOOKUP(B2392,[1]Planilha8!$X$4:$AD$6629,7,0)</f>
        <v>BOM</v>
      </c>
      <c r="G2392" s="27" t="n">
        <v>41464</v>
      </c>
      <c r="H2392" s="83" t="n">
        <v>9000</v>
      </c>
      <c r="I2392" s="29" t="s">
        <v>23</v>
      </c>
      <c r="J2392" s="30" t="s">
        <v>508</v>
      </c>
      <c r="K2392" s="31" t="n">
        <v>4760</v>
      </c>
      <c r="L2392" s="32" t="n">
        <v>2012002641</v>
      </c>
      <c r="M2392" s="33" t="n">
        <v>43465</v>
      </c>
      <c r="N2392" s="84" t="n">
        <v>5341.50641025641</v>
      </c>
      <c r="O2392" s="85" t="n">
        <v>0.33</v>
      </c>
      <c r="P2392" s="86" t="n">
        <v>0.0275</v>
      </c>
      <c r="Q2392" s="87" t="n">
        <v>247.5</v>
      </c>
      <c r="R2392" s="88" t="n">
        <v>5589.00641025641</v>
      </c>
      <c r="S2392" s="89" t="n">
        <v>3410.99358974359</v>
      </c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MG2392" s="0"/>
      <c r="AMH2392" s="0"/>
      <c r="AMI2392" s="0"/>
      <c r="AMJ2392" s="0"/>
    </row>
    <row r="2393" s="4" customFormat="true" ht="37.5" hidden="false" customHeight="true" outlineLevel="0" collapsed="false">
      <c r="A2393" s="23" t="s">
        <v>401</v>
      </c>
      <c r="B2393" s="82" t="n">
        <v>7583</v>
      </c>
      <c r="C2393" s="25" t="n">
        <f aca="false">VLOOKUP(B2393,[1]Planilha8!$X$4:$Y$6629,2,0)</f>
        <v>2040321</v>
      </c>
      <c r="D2393" s="26" t="s">
        <v>595</v>
      </c>
      <c r="E2393" s="26" t="str">
        <f aca="false">VLOOKUP(B2393,[1]Planilha8!$X$4:$Z$6629,3,0)</f>
        <v>UNIDADE DE TERAPIA INTENSIVA</v>
      </c>
      <c r="F2393" s="26" t="str">
        <f aca="false">VLOOKUP(B2393,[1]Planilha8!$X$4:$AD$6629,7,0)</f>
        <v>BOM</v>
      </c>
      <c r="G2393" s="27" t="n">
        <v>41464</v>
      </c>
      <c r="H2393" s="83" t="n">
        <v>9000</v>
      </c>
      <c r="I2393" s="29" t="s">
        <v>23</v>
      </c>
      <c r="J2393" s="30" t="s">
        <v>508</v>
      </c>
      <c r="K2393" s="31" t="n">
        <v>4760</v>
      </c>
      <c r="L2393" s="32" t="n">
        <v>2012002641</v>
      </c>
      <c r="M2393" s="33" t="n">
        <v>43465</v>
      </c>
      <c r="N2393" s="84" t="n">
        <v>5341.50641025641</v>
      </c>
      <c r="O2393" s="85" t="n">
        <v>0.33</v>
      </c>
      <c r="P2393" s="86" t="n">
        <v>0.0275</v>
      </c>
      <c r="Q2393" s="87" t="n">
        <v>247.5</v>
      </c>
      <c r="R2393" s="88" t="n">
        <v>5589.00641025641</v>
      </c>
      <c r="S2393" s="89" t="n">
        <v>3410.99358974359</v>
      </c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MG2393" s="0"/>
      <c r="AMH2393" s="0"/>
      <c r="AMI2393" s="0"/>
      <c r="AMJ2393" s="0"/>
    </row>
    <row r="2394" s="4" customFormat="true" ht="37.5" hidden="false" customHeight="true" outlineLevel="0" collapsed="false">
      <c r="A2394" s="23" t="s">
        <v>401</v>
      </c>
      <c r="B2394" s="82" t="n">
        <v>7584</v>
      </c>
      <c r="C2394" s="25" t="n">
        <f aca="false">VLOOKUP(B2394,[1]Planilha8!$X$4:$Y$6629,2,0)</f>
        <v>2040322</v>
      </c>
      <c r="D2394" s="26" t="s">
        <v>595</v>
      </c>
      <c r="E2394" s="26" t="str">
        <f aca="false">VLOOKUP(B2394,[1]Planilha8!$X$4:$Z$6629,3,0)</f>
        <v>UNIDADE DE TERAPIA INTENSIVA</v>
      </c>
      <c r="F2394" s="26" t="str">
        <f aca="false">VLOOKUP(B2394,[1]Planilha8!$X$4:$AD$6629,7,0)</f>
        <v>BOM</v>
      </c>
      <c r="G2394" s="27" t="n">
        <v>41464</v>
      </c>
      <c r="H2394" s="83" t="n">
        <v>9000</v>
      </c>
      <c r="I2394" s="29" t="s">
        <v>23</v>
      </c>
      <c r="J2394" s="30" t="s">
        <v>508</v>
      </c>
      <c r="K2394" s="31" t="n">
        <v>4760</v>
      </c>
      <c r="L2394" s="32" t="n">
        <v>2012002641</v>
      </c>
      <c r="M2394" s="33" t="n">
        <v>43465</v>
      </c>
      <c r="N2394" s="84" t="n">
        <v>5341.50641025641</v>
      </c>
      <c r="O2394" s="85" t="n">
        <v>0.33</v>
      </c>
      <c r="P2394" s="86" t="n">
        <v>0.0275</v>
      </c>
      <c r="Q2394" s="87" t="n">
        <v>247.5</v>
      </c>
      <c r="R2394" s="88" t="n">
        <v>5589.00641025641</v>
      </c>
      <c r="S2394" s="89" t="n">
        <v>3410.99358974359</v>
      </c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MG2394" s="0"/>
      <c r="AMH2394" s="0"/>
      <c r="AMI2394" s="0"/>
      <c r="AMJ2394" s="0"/>
    </row>
    <row r="2395" s="4" customFormat="true" ht="37.5" hidden="false" customHeight="true" outlineLevel="0" collapsed="false">
      <c r="A2395" s="23" t="s">
        <v>401</v>
      </c>
      <c r="B2395" s="82" t="n">
        <v>7585</v>
      </c>
      <c r="C2395" s="25" t="n">
        <f aca="false">VLOOKUP(B2395,[1]Planilha8!$X$4:$Y$6629,2,0)</f>
        <v>2040323</v>
      </c>
      <c r="D2395" s="26" t="s">
        <v>595</v>
      </c>
      <c r="E2395" s="26" t="str">
        <f aca="false">VLOOKUP(B2395,[1]Planilha8!$X$4:$Z$6629,3,0)</f>
        <v>UNIDADE DE TERAPIA INTENSIVA</v>
      </c>
      <c r="F2395" s="26" t="str">
        <f aca="false">VLOOKUP(B2395,[1]Planilha8!$X$4:$AD$6629,7,0)</f>
        <v>BOM</v>
      </c>
      <c r="G2395" s="27" t="n">
        <v>41464</v>
      </c>
      <c r="H2395" s="83" t="n">
        <v>9000</v>
      </c>
      <c r="I2395" s="29" t="s">
        <v>23</v>
      </c>
      <c r="J2395" s="30" t="s">
        <v>508</v>
      </c>
      <c r="K2395" s="31" t="n">
        <v>4760</v>
      </c>
      <c r="L2395" s="32" t="n">
        <v>2012002641</v>
      </c>
      <c r="M2395" s="33" t="n">
        <v>43465</v>
      </c>
      <c r="N2395" s="84" t="n">
        <v>5341.50641025641</v>
      </c>
      <c r="O2395" s="85" t="n">
        <v>0.33</v>
      </c>
      <c r="P2395" s="86" t="n">
        <v>0.0275</v>
      </c>
      <c r="Q2395" s="87" t="n">
        <v>247.5</v>
      </c>
      <c r="R2395" s="88" t="n">
        <v>5589.00641025641</v>
      </c>
      <c r="S2395" s="89" t="n">
        <v>3410.99358974359</v>
      </c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MG2395" s="0"/>
      <c r="AMH2395" s="0"/>
      <c r="AMI2395" s="0"/>
      <c r="AMJ2395" s="0"/>
    </row>
    <row r="2396" s="4" customFormat="true" ht="37.5" hidden="false" customHeight="true" outlineLevel="0" collapsed="false">
      <c r="A2396" s="23" t="s">
        <v>401</v>
      </c>
      <c r="B2396" s="82" t="n">
        <v>7586</v>
      </c>
      <c r="C2396" s="25" t="n">
        <f aca="false">VLOOKUP(B2396,[1]Planilha8!$X$4:$Y$6629,2,0)</f>
        <v>2040324</v>
      </c>
      <c r="D2396" s="26" t="s">
        <v>595</v>
      </c>
      <c r="E2396" s="26" t="str">
        <f aca="false">VLOOKUP(B2396,[1]Planilha8!$X$4:$Z$6629,3,0)</f>
        <v>UNIDADE DE TERAPIA INTENSIVA</v>
      </c>
      <c r="F2396" s="26" t="str">
        <f aca="false">VLOOKUP(B2396,[1]Planilha8!$X$4:$AD$6629,7,0)</f>
        <v>BOM</v>
      </c>
      <c r="G2396" s="27" t="n">
        <v>41464</v>
      </c>
      <c r="H2396" s="83" t="n">
        <v>9000</v>
      </c>
      <c r="I2396" s="29" t="s">
        <v>23</v>
      </c>
      <c r="J2396" s="30" t="s">
        <v>508</v>
      </c>
      <c r="K2396" s="31" t="n">
        <v>4760</v>
      </c>
      <c r="L2396" s="32" t="n">
        <v>2012002641</v>
      </c>
      <c r="M2396" s="33" t="n">
        <v>43465</v>
      </c>
      <c r="N2396" s="84" t="n">
        <v>5341.50641025641</v>
      </c>
      <c r="O2396" s="85" t="n">
        <v>0.33</v>
      </c>
      <c r="P2396" s="86" t="n">
        <v>0.0275</v>
      </c>
      <c r="Q2396" s="87" t="n">
        <v>247.5</v>
      </c>
      <c r="R2396" s="88" t="n">
        <v>5589.00641025641</v>
      </c>
      <c r="S2396" s="89" t="n">
        <v>3410.99358974359</v>
      </c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MG2396" s="0"/>
      <c r="AMH2396" s="0"/>
      <c r="AMI2396" s="0"/>
      <c r="AMJ2396" s="0"/>
    </row>
    <row r="2397" s="4" customFormat="true" ht="37.5" hidden="false" customHeight="true" outlineLevel="0" collapsed="false">
      <c r="A2397" s="23" t="s">
        <v>401</v>
      </c>
      <c r="B2397" s="82" t="n">
        <v>7587</v>
      </c>
      <c r="C2397" s="25" t="n">
        <f aca="false">VLOOKUP(B2397,[1]Planilha8!$X$4:$Y$6629,2,0)</f>
        <v>2040325</v>
      </c>
      <c r="D2397" s="26" t="s">
        <v>595</v>
      </c>
      <c r="E2397" s="26" t="str">
        <f aca="false">VLOOKUP(B2397,[1]Planilha8!$X$4:$Z$6629,3,0)</f>
        <v>UNIDADE DE TERAPIA INTENSIVA</v>
      </c>
      <c r="F2397" s="26" t="str">
        <f aca="false">VLOOKUP(B2397,[1]Planilha8!$X$4:$AD$6629,7,0)</f>
        <v>BOM</v>
      </c>
      <c r="G2397" s="27" t="n">
        <v>41464</v>
      </c>
      <c r="H2397" s="83" t="n">
        <v>9000</v>
      </c>
      <c r="I2397" s="29" t="s">
        <v>23</v>
      </c>
      <c r="J2397" s="30" t="s">
        <v>508</v>
      </c>
      <c r="K2397" s="31" t="n">
        <v>4760</v>
      </c>
      <c r="L2397" s="32" t="n">
        <v>2012002641</v>
      </c>
      <c r="M2397" s="33" t="n">
        <v>43465</v>
      </c>
      <c r="N2397" s="84" t="n">
        <v>5341.50641025641</v>
      </c>
      <c r="O2397" s="85" t="n">
        <v>0.33</v>
      </c>
      <c r="P2397" s="86" t="n">
        <v>0.0275</v>
      </c>
      <c r="Q2397" s="87" t="n">
        <v>247.5</v>
      </c>
      <c r="R2397" s="88" t="n">
        <v>5589.00641025641</v>
      </c>
      <c r="S2397" s="89" t="n">
        <v>3410.99358974359</v>
      </c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MG2397" s="0"/>
      <c r="AMH2397" s="0"/>
      <c r="AMI2397" s="0"/>
      <c r="AMJ2397" s="0"/>
    </row>
    <row r="2398" s="4" customFormat="true" ht="37.5" hidden="false" customHeight="true" outlineLevel="0" collapsed="false">
      <c r="A2398" s="23" t="s">
        <v>401</v>
      </c>
      <c r="B2398" s="82" t="n">
        <v>7588</v>
      </c>
      <c r="C2398" s="25" t="n">
        <f aca="false">VLOOKUP(B2398,[1]Planilha8!$X$4:$Y$6629,2,0)</f>
        <v>2040326</v>
      </c>
      <c r="D2398" s="26" t="s">
        <v>595</v>
      </c>
      <c r="E2398" s="26" t="str">
        <f aca="false">VLOOKUP(B2398,[1]Planilha8!$X$4:$Z$6629,3,0)</f>
        <v>UNIDADE DE TERAPIA INTENSIVA</v>
      </c>
      <c r="F2398" s="26" t="str">
        <f aca="false">VLOOKUP(B2398,[1]Planilha8!$X$4:$AD$6629,7,0)</f>
        <v>BOM</v>
      </c>
      <c r="G2398" s="27" t="n">
        <v>41464</v>
      </c>
      <c r="H2398" s="83" t="n">
        <v>9000</v>
      </c>
      <c r="I2398" s="29" t="s">
        <v>23</v>
      </c>
      <c r="J2398" s="30" t="s">
        <v>508</v>
      </c>
      <c r="K2398" s="31" t="n">
        <v>4760</v>
      </c>
      <c r="L2398" s="32" t="n">
        <v>2012002641</v>
      </c>
      <c r="M2398" s="33" t="n">
        <v>43465</v>
      </c>
      <c r="N2398" s="84" t="n">
        <v>5341.50641025641</v>
      </c>
      <c r="O2398" s="85" t="n">
        <v>0.33</v>
      </c>
      <c r="P2398" s="86" t="n">
        <v>0.0275</v>
      </c>
      <c r="Q2398" s="87" t="n">
        <v>247.5</v>
      </c>
      <c r="R2398" s="88" t="n">
        <v>5589.00641025641</v>
      </c>
      <c r="S2398" s="89" t="n">
        <v>3410.99358974359</v>
      </c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MG2398" s="0"/>
      <c r="AMH2398" s="0"/>
      <c r="AMI2398" s="0"/>
      <c r="AMJ2398" s="0"/>
    </row>
    <row r="2399" s="4" customFormat="true" ht="37.5" hidden="false" customHeight="true" outlineLevel="0" collapsed="false">
      <c r="A2399" s="23" t="s">
        <v>401</v>
      </c>
      <c r="B2399" s="82" t="n">
        <v>7589</v>
      </c>
      <c r="C2399" s="25" t="n">
        <f aca="false">VLOOKUP(B2399,[1]Planilha8!$X$4:$Y$6629,2,0)</f>
        <v>2040327</v>
      </c>
      <c r="D2399" s="26" t="s">
        <v>595</v>
      </c>
      <c r="E2399" s="26" t="str">
        <f aca="false">VLOOKUP(B2399,[1]Planilha8!$X$4:$Z$6629,3,0)</f>
        <v>UNIDADE DE TERAPIA INTENSIVA</v>
      </c>
      <c r="F2399" s="26" t="str">
        <f aca="false">VLOOKUP(B2399,[1]Planilha8!$X$4:$AD$6629,7,0)</f>
        <v>BOM</v>
      </c>
      <c r="G2399" s="27" t="n">
        <v>41464</v>
      </c>
      <c r="H2399" s="83" t="n">
        <v>9000</v>
      </c>
      <c r="I2399" s="29" t="s">
        <v>23</v>
      </c>
      <c r="J2399" s="30" t="s">
        <v>508</v>
      </c>
      <c r="K2399" s="31" t="n">
        <v>4760</v>
      </c>
      <c r="L2399" s="32" t="n">
        <v>2012002641</v>
      </c>
      <c r="M2399" s="33" t="n">
        <v>43465</v>
      </c>
      <c r="N2399" s="84" t="n">
        <v>5341.50641025641</v>
      </c>
      <c r="O2399" s="85" t="n">
        <v>0.33</v>
      </c>
      <c r="P2399" s="86" t="n">
        <v>0.0275</v>
      </c>
      <c r="Q2399" s="87" t="n">
        <v>247.5</v>
      </c>
      <c r="R2399" s="88" t="n">
        <v>5589.00641025641</v>
      </c>
      <c r="S2399" s="89" t="n">
        <v>3410.99358974359</v>
      </c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MG2399" s="0"/>
      <c r="AMH2399" s="0"/>
      <c r="AMI2399" s="0"/>
      <c r="AMJ2399" s="0"/>
    </row>
    <row r="2400" s="4" customFormat="true" ht="37.5" hidden="false" customHeight="true" outlineLevel="0" collapsed="false">
      <c r="A2400" s="23" t="s">
        <v>401</v>
      </c>
      <c r="B2400" s="82" t="n">
        <v>7590</v>
      </c>
      <c r="C2400" s="25" t="n">
        <f aca="false">VLOOKUP(B2400,[1]Planilha8!$X$4:$Y$6629,2,0)</f>
        <v>2040328</v>
      </c>
      <c r="D2400" s="26" t="s">
        <v>595</v>
      </c>
      <c r="E2400" s="26" t="str">
        <f aca="false">VLOOKUP(B2400,[1]Planilha8!$X$4:$Z$6629,3,0)</f>
        <v>UNIDADE DE TERAPIA INTENSIVA</v>
      </c>
      <c r="F2400" s="26" t="str">
        <f aca="false">VLOOKUP(B2400,[1]Planilha8!$X$4:$AD$6629,7,0)</f>
        <v>BOM</v>
      </c>
      <c r="G2400" s="27" t="n">
        <v>41464</v>
      </c>
      <c r="H2400" s="83" t="n">
        <v>9000</v>
      </c>
      <c r="I2400" s="29" t="s">
        <v>23</v>
      </c>
      <c r="J2400" s="30" t="s">
        <v>508</v>
      </c>
      <c r="K2400" s="31" t="n">
        <v>4760</v>
      </c>
      <c r="L2400" s="32" t="n">
        <v>2012002641</v>
      </c>
      <c r="M2400" s="33" t="n">
        <v>43465</v>
      </c>
      <c r="N2400" s="84" t="n">
        <v>5341.50641025641</v>
      </c>
      <c r="O2400" s="85" t="n">
        <v>0.33</v>
      </c>
      <c r="P2400" s="86" t="n">
        <v>0.0275</v>
      </c>
      <c r="Q2400" s="87" t="n">
        <v>247.5</v>
      </c>
      <c r="R2400" s="88" t="n">
        <v>5589.00641025641</v>
      </c>
      <c r="S2400" s="89" t="n">
        <v>3410.99358974359</v>
      </c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MG2400" s="0"/>
      <c r="AMH2400" s="0"/>
      <c r="AMI2400" s="0"/>
      <c r="AMJ2400" s="0"/>
    </row>
    <row r="2401" s="4" customFormat="true" ht="37.5" hidden="false" customHeight="true" outlineLevel="0" collapsed="false">
      <c r="A2401" s="23" t="s">
        <v>401</v>
      </c>
      <c r="B2401" s="82" t="n">
        <v>7591</v>
      </c>
      <c r="C2401" s="25" t="n">
        <f aca="false">VLOOKUP(B2401,[1]Planilha8!$X$4:$Y$6629,2,0)</f>
        <v>2040329</v>
      </c>
      <c r="D2401" s="26" t="s">
        <v>595</v>
      </c>
      <c r="E2401" s="26" t="str">
        <f aca="false">VLOOKUP(B2401,[1]Planilha8!$X$4:$Z$6629,3,0)</f>
        <v>UNIDADE DE TERAPIA INTENSIVA</v>
      </c>
      <c r="F2401" s="26" t="str">
        <f aca="false">VLOOKUP(B2401,[1]Planilha8!$X$4:$AD$6629,7,0)</f>
        <v>BOM</v>
      </c>
      <c r="G2401" s="27" t="n">
        <v>41464</v>
      </c>
      <c r="H2401" s="83" t="n">
        <v>9000</v>
      </c>
      <c r="I2401" s="29" t="s">
        <v>23</v>
      </c>
      <c r="J2401" s="30" t="s">
        <v>508</v>
      </c>
      <c r="K2401" s="31" t="n">
        <v>4760</v>
      </c>
      <c r="L2401" s="32" t="n">
        <v>2012002641</v>
      </c>
      <c r="M2401" s="33" t="n">
        <v>43465</v>
      </c>
      <c r="N2401" s="84" t="n">
        <v>5341.50641025641</v>
      </c>
      <c r="O2401" s="85" t="n">
        <v>0.33</v>
      </c>
      <c r="P2401" s="86" t="n">
        <v>0.0275</v>
      </c>
      <c r="Q2401" s="87" t="n">
        <v>247.5</v>
      </c>
      <c r="R2401" s="88" t="n">
        <v>5589.00641025641</v>
      </c>
      <c r="S2401" s="89" t="n">
        <v>3410.99358974359</v>
      </c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MG2401" s="0"/>
      <c r="AMH2401" s="0"/>
      <c r="AMI2401" s="0"/>
      <c r="AMJ2401" s="0"/>
    </row>
    <row r="2402" s="4" customFormat="true" ht="37.5" hidden="false" customHeight="true" outlineLevel="0" collapsed="false">
      <c r="A2402" s="23" t="s">
        <v>401</v>
      </c>
      <c r="B2402" s="82" t="n">
        <v>7592</v>
      </c>
      <c r="C2402" s="25" t="n">
        <f aca="false">VLOOKUP(B2402,[1]Planilha8!$X$4:$Y$6629,2,0)</f>
        <v>2040330</v>
      </c>
      <c r="D2402" s="26" t="s">
        <v>595</v>
      </c>
      <c r="E2402" s="26" t="str">
        <f aca="false">VLOOKUP(B2402,[1]Planilha8!$X$4:$Z$6629,3,0)</f>
        <v>UNIDADE DE TERAPIA INTENSIVA</v>
      </c>
      <c r="F2402" s="26" t="str">
        <f aca="false">VLOOKUP(B2402,[1]Planilha8!$X$4:$AD$6629,7,0)</f>
        <v>BOM</v>
      </c>
      <c r="G2402" s="27" t="n">
        <v>41464</v>
      </c>
      <c r="H2402" s="83" t="n">
        <v>9000</v>
      </c>
      <c r="I2402" s="29" t="s">
        <v>23</v>
      </c>
      <c r="J2402" s="30" t="s">
        <v>508</v>
      </c>
      <c r="K2402" s="31" t="n">
        <v>4760</v>
      </c>
      <c r="L2402" s="32" t="n">
        <v>2012002641</v>
      </c>
      <c r="M2402" s="33" t="n">
        <v>43465</v>
      </c>
      <c r="N2402" s="84" t="n">
        <v>5341.50641025641</v>
      </c>
      <c r="O2402" s="85" t="n">
        <v>0.33</v>
      </c>
      <c r="P2402" s="86" t="n">
        <v>0.0275</v>
      </c>
      <c r="Q2402" s="87" t="n">
        <v>247.5</v>
      </c>
      <c r="R2402" s="88" t="n">
        <v>5589.00641025641</v>
      </c>
      <c r="S2402" s="89" t="n">
        <v>3410.99358974359</v>
      </c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MG2402" s="0"/>
      <c r="AMH2402" s="0"/>
      <c r="AMI2402" s="0"/>
      <c r="AMJ2402" s="0"/>
    </row>
    <row r="2403" s="4" customFormat="true" ht="37.5" hidden="false" customHeight="true" outlineLevel="0" collapsed="false">
      <c r="A2403" s="23" t="s">
        <v>401</v>
      </c>
      <c r="B2403" s="82" t="n">
        <v>7593</v>
      </c>
      <c r="C2403" s="25" t="n">
        <f aca="false">VLOOKUP(B2403,[1]Planilha8!$X$4:$Y$6629,2,0)</f>
        <v>2040331</v>
      </c>
      <c r="D2403" s="26" t="s">
        <v>595</v>
      </c>
      <c r="E2403" s="26" t="str">
        <f aca="false">VLOOKUP(B2403,[1]Planilha8!$X$4:$Z$6629,3,0)</f>
        <v>UNIDADE DE TERAPIA INTENSIVA</v>
      </c>
      <c r="F2403" s="26" t="str">
        <f aca="false">VLOOKUP(B2403,[1]Planilha8!$X$4:$AD$6629,7,0)</f>
        <v>BOM</v>
      </c>
      <c r="G2403" s="27" t="n">
        <v>41464</v>
      </c>
      <c r="H2403" s="83" t="n">
        <v>9000</v>
      </c>
      <c r="I2403" s="29" t="s">
        <v>23</v>
      </c>
      <c r="J2403" s="30" t="s">
        <v>508</v>
      </c>
      <c r="K2403" s="31" t="n">
        <v>4760</v>
      </c>
      <c r="L2403" s="32" t="n">
        <v>2012002641</v>
      </c>
      <c r="M2403" s="33" t="n">
        <v>43465</v>
      </c>
      <c r="N2403" s="84" t="n">
        <v>5341.50641025641</v>
      </c>
      <c r="O2403" s="85" t="n">
        <v>0.33</v>
      </c>
      <c r="P2403" s="86" t="n">
        <v>0.0275</v>
      </c>
      <c r="Q2403" s="87" t="n">
        <v>247.5</v>
      </c>
      <c r="R2403" s="88" t="n">
        <v>5589.00641025641</v>
      </c>
      <c r="S2403" s="89" t="n">
        <v>3410.99358974359</v>
      </c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MG2403" s="0"/>
      <c r="AMH2403" s="0"/>
      <c r="AMI2403" s="0"/>
      <c r="AMJ2403" s="0"/>
    </row>
    <row r="2404" s="4" customFormat="true" ht="37.5" hidden="false" customHeight="true" outlineLevel="0" collapsed="false">
      <c r="A2404" s="23" t="s">
        <v>401</v>
      </c>
      <c r="B2404" s="82" t="n">
        <v>7594</v>
      </c>
      <c r="C2404" s="25" t="n">
        <f aca="false">VLOOKUP(B2404,[1]Planilha8!$X$4:$Y$6629,2,0)</f>
        <v>2040332</v>
      </c>
      <c r="D2404" s="26" t="s">
        <v>595</v>
      </c>
      <c r="E2404" s="26" t="str">
        <f aca="false">VLOOKUP(B2404,[1]Planilha8!$X$4:$Z$6629,3,0)</f>
        <v>UNIDADE DE TERAPIA INTENSIVA</v>
      </c>
      <c r="F2404" s="26" t="str">
        <f aca="false">VLOOKUP(B2404,[1]Planilha8!$X$4:$AD$6629,7,0)</f>
        <v>BOM</v>
      </c>
      <c r="G2404" s="27" t="n">
        <v>41464</v>
      </c>
      <c r="H2404" s="83" t="n">
        <v>9000</v>
      </c>
      <c r="I2404" s="29" t="s">
        <v>23</v>
      </c>
      <c r="J2404" s="30" t="s">
        <v>508</v>
      </c>
      <c r="K2404" s="31" t="n">
        <v>4760</v>
      </c>
      <c r="L2404" s="32" t="n">
        <v>2012002641</v>
      </c>
      <c r="M2404" s="33" t="n">
        <v>43465</v>
      </c>
      <c r="N2404" s="84" t="n">
        <v>5341.50641025641</v>
      </c>
      <c r="O2404" s="85" t="n">
        <v>0.33</v>
      </c>
      <c r="P2404" s="86" t="n">
        <v>0.0275</v>
      </c>
      <c r="Q2404" s="87" t="n">
        <v>247.5</v>
      </c>
      <c r="R2404" s="88" t="n">
        <v>5589.00641025641</v>
      </c>
      <c r="S2404" s="89" t="n">
        <v>3410.99358974359</v>
      </c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MG2404" s="0"/>
      <c r="AMH2404" s="0"/>
      <c r="AMI2404" s="0"/>
      <c r="AMJ2404" s="0"/>
    </row>
    <row r="2405" s="4" customFormat="true" ht="37.5" hidden="false" customHeight="true" outlineLevel="0" collapsed="false">
      <c r="A2405" s="23" t="s">
        <v>401</v>
      </c>
      <c r="B2405" s="82" t="n">
        <v>7595</v>
      </c>
      <c r="C2405" s="25" t="n">
        <f aca="false">VLOOKUP(B2405,[1]Planilha8!$X$4:$Y$6629,2,0)</f>
        <v>2040333</v>
      </c>
      <c r="D2405" s="26" t="s">
        <v>595</v>
      </c>
      <c r="E2405" s="26" t="str">
        <f aca="false">VLOOKUP(B2405,[1]Planilha8!$X$4:$Z$6629,3,0)</f>
        <v>UNIDADE DE TERAPIA INTENSIVA</v>
      </c>
      <c r="F2405" s="26" t="str">
        <f aca="false">VLOOKUP(B2405,[1]Planilha8!$X$4:$AD$6629,7,0)</f>
        <v>BOM</v>
      </c>
      <c r="G2405" s="27" t="n">
        <v>41464</v>
      </c>
      <c r="H2405" s="83" t="n">
        <v>9000</v>
      </c>
      <c r="I2405" s="29" t="s">
        <v>23</v>
      </c>
      <c r="J2405" s="30" t="s">
        <v>508</v>
      </c>
      <c r="K2405" s="31" t="n">
        <v>4760</v>
      </c>
      <c r="L2405" s="32" t="n">
        <v>2012002641</v>
      </c>
      <c r="M2405" s="33" t="n">
        <v>43465</v>
      </c>
      <c r="N2405" s="84" t="n">
        <v>5341.50641025641</v>
      </c>
      <c r="O2405" s="85" t="n">
        <v>0.33</v>
      </c>
      <c r="P2405" s="86" t="n">
        <v>0.0275</v>
      </c>
      <c r="Q2405" s="87" t="n">
        <v>247.5</v>
      </c>
      <c r="R2405" s="88" t="n">
        <v>5589.00641025641</v>
      </c>
      <c r="S2405" s="89" t="n">
        <v>3410.99358974359</v>
      </c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MG2405" s="0"/>
      <c r="AMH2405" s="0"/>
      <c r="AMI2405" s="0"/>
      <c r="AMJ2405" s="0"/>
    </row>
    <row r="2406" s="4" customFormat="true" ht="37.5" hidden="false" customHeight="true" outlineLevel="0" collapsed="false">
      <c r="A2406" s="23" t="s">
        <v>401</v>
      </c>
      <c r="B2406" s="82" t="n">
        <v>7596</v>
      </c>
      <c r="C2406" s="25" t="n">
        <f aca="false">VLOOKUP(B2406,[1]Planilha8!$X$4:$Y$6629,2,0)</f>
        <v>2040334</v>
      </c>
      <c r="D2406" s="26" t="s">
        <v>595</v>
      </c>
      <c r="E2406" s="26" t="str">
        <f aca="false">VLOOKUP(B2406,[1]Planilha8!$X$4:$Z$6629,3,0)</f>
        <v>UNIDADE DE TERAPIA INTENSIVA</v>
      </c>
      <c r="F2406" s="26" t="str">
        <f aca="false">VLOOKUP(B2406,[1]Planilha8!$X$4:$AD$6629,7,0)</f>
        <v>BOM</v>
      </c>
      <c r="G2406" s="27" t="n">
        <v>41464</v>
      </c>
      <c r="H2406" s="83" t="n">
        <v>9000</v>
      </c>
      <c r="I2406" s="29" t="s">
        <v>23</v>
      </c>
      <c r="J2406" s="30" t="s">
        <v>508</v>
      </c>
      <c r="K2406" s="31" t="n">
        <v>4760</v>
      </c>
      <c r="L2406" s="32" t="n">
        <v>2012002641</v>
      </c>
      <c r="M2406" s="33" t="n">
        <v>43465</v>
      </c>
      <c r="N2406" s="84" t="n">
        <v>5341.50641025641</v>
      </c>
      <c r="O2406" s="85" t="n">
        <v>0.33</v>
      </c>
      <c r="P2406" s="86" t="n">
        <v>0.0275</v>
      </c>
      <c r="Q2406" s="87" t="n">
        <v>247.5</v>
      </c>
      <c r="R2406" s="88" t="n">
        <v>5589.00641025641</v>
      </c>
      <c r="S2406" s="89" t="n">
        <v>3410.99358974359</v>
      </c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MG2406" s="0"/>
      <c r="AMH2406" s="0"/>
      <c r="AMI2406" s="0"/>
      <c r="AMJ2406" s="0"/>
    </row>
    <row r="2407" s="4" customFormat="true" ht="37.5" hidden="false" customHeight="true" outlineLevel="0" collapsed="false">
      <c r="A2407" s="23" t="s">
        <v>401</v>
      </c>
      <c r="B2407" s="82" t="n">
        <v>7597</v>
      </c>
      <c r="C2407" s="25" t="n">
        <f aca="false">VLOOKUP(B2407,[1]Planilha8!$X$4:$Y$6629,2,0)</f>
        <v>2040335</v>
      </c>
      <c r="D2407" s="26" t="s">
        <v>595</v>
      </c>
      <c r="E2407" s="26" t="str">
        <f aca="false">VLOOKUP(B2407,[1]Planilha8!$X$4:$Z$6629,3,0)</f>
        <v>UNIDADE DE TERAPIA INTENSIVA</v>
      </c>
      <c r="F2407" s="26" t="str">
        <f aca="false">VLOOKUP(B2407,[1]Planilha8!$X$4:$AD$6629,7,0)</f>
        <v>BOM</v>
      </c>
      <c r="G2407" s="27" t="n">
        <v>41464</v>
      </c>
      <c r="H2407" s="83" t="n">
        <v>9000</v>
      </c>
      <c r="I2407" s="29" t="s">
        <v>23</v>
      </c>
      <c r="J2407" s="30" t="s">
        <v>508</v>
      </c>
      <c r="K2407" s="31" t="n">
        <v>4760</v>
      </c>
      <c r="L2407" s="32" t="n">
        <v>2012002641</v>
      </c>
      <c r="M2407" s="33" t="n">
        <v>43465</v>
      </c>
      <c r="N2407" s="84" t="n">
        <v>5341.50641025641</v>
      </c>
      <c r="O2407" s="85" t="n">
        <v>0.33</v>
      </c>
      <c r="P2407" s="86" t="n">
        <v>0.0275</v>
      </c>
      <c r="Q2407" s="87" t="n">
        <v>247.5</v>
      </c>
      <c r="R2407" s="88" t="n">
        <v>5589.00641025641</v>
      </c>
      <c r="S2407" s="89" t="n">
        <v>3410.99358974359</v>
      </c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MG2407" s="0"/>
      <c r="AMH2407" s="0"/>
      <c r="AMI2407" s="0"/>
      <c r="AMJ2407" s="0"/>
    </row>
    <row r="2408" s="4" customFormat="true" ht="37.5" hidden="false" customHeight="true" outlineLevel="0" collapsed="false">
      <c r="A2408" s="23" t="s">
        <v>401</v>
      </c>
      <c r="B2408" s="82" t="n">
        <v>6609</v>
      </c>
      <c r="C2408" s="25" t="n">
        <f aca="false">VLOOKUP(B2408,[1]Planilha8!$X$4:$Y$6629,2,0)</f>
        <v>2040338</v>
      </c>
      <c r="D2408" s="26" t="s">
        <v>596</v>
      </c>
      <c r="E2408" s="26" t="str">
        <f aca="false">VLOOKUP(B2408,[1]Planilha8!$X$4:$Z$6629,3,0)</f>
        <v>CENTRO CIRÚRGICO</v>
      </c>
      <c r="F2408" s="26" t="str">
        <f aca="false">VLOOKUP(B2408,[1]Planilha8!$X$4:$AD$6629,7,0)</f>
        <v>BOM</v>
      </c>
      <c r="G2408" s="27" t="n">
        <v>41478</v>
      </c>
      <c r="H2408" s="83" t="n">
        <v>156.8</v>
      </c>
      <c r="I2408" s="29" t="s">
        <v>23</v>
      </c>
      <c r="J2408" s="30" t="s">
        <v>597</v>
      </c>
      <c r="K2408" s="31" t="n">
        <v>648</v>
      </c>
      <c r="L2408" s="32" t="n">
        <v>2013002306</v>
      </c>
      <c r="M2408" s="33" t="n">
        <v>43465</v>
      </c>
      <c r="N2408" s="84" t="n">
        <v>128.968</v>
      </c>
      <c r="O2408" s="85" t="n">
        <v>0.33</v>
      </c>
      <c r="P2408" s="86" t="n">
        <v>0.0275</v>
      </c>
      <c r="Q2408" s="87" t="n">
        <v>4.312</v>
      </c>
      <c r="R2408" s="88" t="n">
        <v>133.28</v>
      </c>
      <c r="S2408" s="89" t="n">
        <v>23.52</v>
      </c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MG2408" s="0"/>
      <c r="AMH2408" s="0"/>
      <c r="AMI2408" s="0"/>
      <c r="AMJ2408" s="0"/>
    </row>
    <row r="2409" s="4" customFormat="true" ht="37.5" hidden="false" customHeight="true" outlineLevel="0" collapsed="false">
      <c r="A2409" s="23" t="s">
        <v>401</v>
      </c>
      <c r="B2409" s="82" t="n">
        <v>6610</v>
      </c>
      <c r="C2409" s="25" t="n">
        <f aca="false">VLOOKUP(B2409,[1]Planilha8!$X$4:$Y$6629,2,0)</f>
        <v>2040339</v>
      </c>
      <c r="D2409" s="26" t="s">
        <v>596</v>
      </c>
      <c r="E2409" s="26" t="str">
        <f aca="false">VLOOKUP(B2409,[1]Planilha8!$X$4:$Z$6629,3,0)</f>
        <v>CENTRO CIRÚRGICO</v>
      </c>
      <c r="F2409" s="26" t="str">
        <f aca="false">VLOOKUP(B2409,[1]Planilha8!$X$4:$AD$6629,7,0)</f>
        <v>BOM</v>
      </c>
      <c r="G2409" s="27" t="n">
        <v>41478</v>
      </c>
      <c r="H2409" s="83" t="n">
        <v>156.8</v>
      </c>
      <c r="I2409" s="29" t="s">
        <v>23</v>
      </c>
      <c r="J2409" s="30" t="s">
        <v>597</v>
      </c>
      <c r="K2409" s="31" t="n">
        <v>648</v>
      </c>
      <c r="L2409" s="32" t="n">
        <v>2013002306</v>
      </c>
      <c r="M2409" s="33" t="n">
        <v>43465</v>
      </c>
      <c r="N2409" s="84" t="n">
        <v>128.968</v>
      </c>
      <c r="O2409" s="85" t="n">
        <v>0.33</v>
      </c>
      <c r="P2409" s="86" t="n">
        <v>0.0275</v>
      </c>
      <c r="Q2409" s="87" t="n">
        <v>4.312</v>
      </c>
      <c r="R2409" s="88" t="n">
        <v>133.28</v>
      </c>
      <c r="S2409" s="89" t="n">
        <v>23.52</v>
      </c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MG2409" s="0"/>
      <c r="AMH2409" s="0"/>
      <c r="AMI2409" s="0"/>
      <c r="AMJ2409" s="0"/>
    </row>
    <row r="2410" s="4" customFormat="true" ht="37.5" hidden="false" customHeight="true" outlineLevel="0" collapsed="false">
      <c r="A2410" s="23" t="s">
        <v>401</v>
      </c>
      <c r="B2410" s="82" t="n">
        <v>6619</v>
      </c>
      <c r="C2410" s="25" t="n">
        <f aca="false">VLOOKUP(B2410,[1]Planilha8!$X$4:$Y$6629,2,0)</f>
        <v>2040374</v>
      </c>
      <c r="D2410" s="26" t="s">
        <v>598</v>
      </c>
      <c r="E2410" s="26" t="str">
        <f aca="false">VLOOKUP(B2410,[1]Planilha8!$X$4:$Z$6629,3,0)</f>
        <v>CENTRAL DE RELACIONAMENTO</v>
      </c>
      <c r="F2410" s="26" t="str">
        <f aca="false">VLOOKUP(B2410,[1]Planilha8!$X$4:$AD$6629,7,0)</f>
        <v>BOM</v>
      </c>
      <c r="G2410" s="27" t="n">
        <v>41487</v>
      </c>
      <c r="H2410" s="83" t="n">
        <v>69</v>
      </c>
      <c r="I2410" s="29" t="s">
        <v>23</v>
      </c>
      <c r="J2410" s="30" t="s">
        <v>69</v>
      </c>
      <c r="K2410" s="31" t="n">
        <v>6967</v>
      </c>
      <c r="L2410" s="32" t="n">
        <v>2013002474</v>
      </c>
      <c r="M2410" s="33" t="n">
        <v>43465</v>
      </c>
      <c r="N2410" s="84" t="n">
        <v>56.7525</v>
      </c>
      <c r="O2410" s="85" t="n">
        <v>0.33</v>
      </c>
      <c r="P2410" s="86" t="n">
        <v>0.0275</v>
      </c>
      <c r="Q2410" s="87" t="n">
        <v>1.8975</v>
      </c>
      <c r="R2410" s="88" t="n">
        <v>58.65</v>
      </c>
      <c r="S2410" s="89" t="n">
        <v>10.35</v>
      </c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MG2410" s="0"/>
      <c r="AMH2410" s="0"/>
      <c r="AMI2410" s="0"/>
      <c r="AMJ2410" s="0"/>
    </row>
    <row r="2411" s="4" customFormat="true" ht="37.5" hidden="false" customHeight="true" outlineLevel="0" collapsed="false">
      <c r="A2411" s="23" t="s">
        <v>401</v>
      </c>
      <c r="B2411" s="82" t="n">
        <v>6620</v>
      </c>
      <c r="C2411" s="25" t="e">
        <f aca="false">VLOOKUP(B2411,[1]Planilha8!$X$4:$Y$6629,2,0)</f>
        <v>#N/A</v>
      </c>
      <c r="D2411" s="26" t="s">
        <v>599</v>
      </c>
      <c r="E2411" s="26" t="e">
        <f aca="false">VLOOKUP(B2411,[1]Planilha8!$X$4:$Z$6629,3,0)</f>
        <v>#N/A</v>
      </c>
      <c r="F2411" s="26" t="e">
        <f aca="false">VLOOKUP(B2411,[1]Planilha8!$X$4:$AD$6629,7,0)</f>
        <v>#N/A</v>
      </c>
      <c r="G2411" s="27" t="n">
        <v>41487</v>
      </c>
      <c r="H2411" s="83" t="n">
        <v>229</v>
      </c>
      <c r="I2411" s="29" t="s">
        <v>23</v>
      </c>
      <c r="J2411" s="30" t="s">
        <v>69</v>
      </c>
      <c r="K2411" s="31" t="n">
        <v>6967</v>
      </c>
      <c r="L2411" s="32" t="n">
        <v>2013002474</v>
      </c>
      <c r="M2411" s="33" t="n">
        <v>43465</v>
      </c>
      <c r="N2411" s="84" t="n">
        <v>214.496666666667</v>
      </c>
      <c r="O2411" s="85" t="n">
        <v>1</v>
      </c>
      <c r="P2411" s="86" t="n">
        <v>0.0833333333333333</v>
      </c>
      <c r="Q2411" s="87" t="n">
        <v>0</v>
      </c>
      <c r="R2411" s="88" t="n">
        <v>214.496666666667</v>
      </c>
      <c r="S2411" s="89" t="n">
        <v>0</v>
      </c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MG2411" s="0"/>
      <c r="AMH2411" s="0"/>
      <c r="AMI2411" s="0"/>
      <c r="AMJ2411" s="0"/>
    </row>
    <row r="2412" s="4" customFormat="true" ht="37.5" hidden="false" customHeight="true" outlineLevel="0" collapsed="false">
      <c r="A2412" s="23" t="s">
        <v>401</v>
      </c>
      <c r="B2412" s="82" t="n">
        <v>6686</v>
      </c>
      <c r="C2412" s="25" t="n">
        <f aca="false">VLOOKUP(B2412,[1]Planilha8!$X$4:$Y$6629,2,0)</f>
        <v>2040376</v>
      </c>
      <c r="D2412" s="26" t="s">
        <v>600</v>
      </c>
      <c r="E2412" s="26" t="str">
        <f aca="false">VLOOKUP(B2412,[1]Planilha8!$X$4:$Z$6629,3,0)</f>
        <v>ROUPARIA</v>
      </c>
      <c r="F2412" s="26" t="str">
        <f aca="false">VLOOKUP(B2412,[1]Planilha8!$X$4:$AD$6629,7,0)</f>
        <v>BOM</v>
      </c>
      <c r="G2412" s="27" t="n">
        <v>41487</v>
      </c>
      <c r="H2412" s="83" t="n">
        <v>1749</v>
      </c>
      <c r="I2412" s="29" t="s">
        <v>23</v>
      </c>
      <c r="J2412" s="30" t="s">
        <v>601</v>
      </c>
      <c r="K2412" s="31" t="n">
        <v>2263</v>
      </c>
      <c r="L2412" s="32" t="n">
        <v>2013002032</v>
      </c>
      <c r="M2412" s="33" t="n">
        <v>43465</v>
      </c>
      <c r="N2412" s="84" t="n">
        <v>822.627948717948</v>
      </c>
      <c r="O2412" s="85" t="n">
        <v>0.2</v>
      </c>
      <c r="P2412" s="86" t="n">
        <v>0.0166666666666667</v>
      </c>
      <c r="Q2412" s="87" t="n">
        <v>29.15</v>
      </c>
      <c r="R2412" s="88" t="n">
        <v>851.777948717948</v>
      </c>
      <c r="S2412" s="89" t="n">
        <v>897.222051282052</v>
      </c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MG2412" s="0"/>
      <c r="AMH2412" s="0"/>
      <c r="AMI2412" s="0"/>
      <c r="AMJ2412" s="0"/>
    </row>
    <row r="2413" s="4" customFormat="true" ht="37.5" hidden="false" customHeight="true" outlineLevel="0" collapsed="false">
      <c r="A2413" s="23" t="s">
        <v>401</v>
      </c>
      <c r="B2413" s="82" t="n">
        <v>6687</v>
      </c>
      <c r="C2413" s="25" t="n">
        <f aca="false">VLOOKUP(B2413,[1]Planilha8!$X$4:$Y$6629,2,0)</f>
        <v>2040377</v>
      </c>
      <c r="D2413" s="26" t="s">
        <v>600</v>
      </c>
      <c r="E2413" s="26" t="str">
        <f aca="false">VLOOKUP(B2413,[1]Planilha8!$X$4:$Z$6629,3,0)</f>
        <v>ROUPARIA</v>
      </c>
      <c r="F2413" s="26" t="str">
        <f aca="false">VLOOKUP(B2413,[1]Planilha8!$X$4:$AD$6629,7,0)</f>
        <v>BOM</v>
      </c>
      <c r="G2413" s="27" t="n">
        <v>41487</v>
      </c>
      <c r="H2413" s="83" t="n">
        <v>1749</v>
      </c>
      <c r="I2413" s="29" t="s">
        <v>23</v>
      </c>
      <c r="J2413" s="30" t="s">
        <v>601</v>
      </c>
      <c r="K2413" s="31" t="n">
        <v>2263</v>
      </c>
      <c r="L2413" s="32" t="n">
        <v>2013002032</v>
      </c>
      <c r="M2413" s="33" t="n">
        <v>43465</v>
      </c>
      <c r="N2413" s="84" t="n">
        <v>822.627948717948</v>
      </c>
      <c r="O2413" s="85" t="n">
        <v>0.2</v>
      </c>
      <c r="P2413" s="86" t="n">
        <v>0.0166666666666667</v>
      </c>
      <c r="Q2413" s="87" t="n">
        <v>29.15</v>
      </c>
      <c r="R2413" s="88" t="n">
        <v>851.777948717948</v>
      </c>
      <c r="S2413" s="89" t="n">
        <v>897.222051282052</v>
      </c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MG2413" s="0"/>
      <c r="AMH2413" s="0"/>
      <c r="AMI2413" s="0"/>
      <c r="AMJ2413" s="0"/>
    </row>
    <row r="2414" s="4" customFormat="true" ht="37.5" hidden="false" customHeight="true" outlineLevel="0" collapsed="false">
      <c r="A2414" s="23" t="s">
        <v>401</v>
      </c>
      <c r="B2414" s="82" t="n">
        <v>6688</v>
      </c>
      <c r="C2414" s="25" t="n">
        <f aca="false">VLOOKUP(B2414,[1]Planilha8!$X$4:$Y$6629,2,0)</f>
        <v>2040378</v>
      </c>
      <c r="D2414" s="26" t="s">
        <v>600</v>
      </c>
      <c r="E2414" s="26" t="str">
        <f aca="false">VLOOKUP(B2414,[1]Planilha8!$X$4:$Z$6629,3,0)</f>
        <v>ROUPARIA</v>
      </c>
      <c r="F2414" s="26" t="str">
        <f aca="false">VLOOKUP(B2414,[1]Planilha8!$X$4:$AD$6629,7,0)</f>
        <v>BOM</v>
      </c>
      <c r="G2414" s="27" t="n">
        <v>41487</v>
      </c>
      <c r="H2414" s="83" t="n">
        <v>1749</v>
      </c>
      <c r="I2414" s="29" t="s">
        <v>23</v>
      </c>
      <c r="J2414" s="30" t="s">
        <v>601</v>
      </c>
      <c r="K2414" s="31" t="n">
        <v>2263</v>
      </c>
      <c r="L2414" s="32" t="n">
        <v>2013002032</v>
      </c>
      <c r="M2414" s="33" t="n">
        <v>43465</v>
      </c>
      <c r="N2414" s="84" t="n">
        <v>822.627948717948</v>
      </c>
      <c r="O2414" s="85" t="n">
        <v>0.2</v>
      </c>
      <c r="P2414" s="86" t="n">
        <v>0.0166666666666667</v>
      </c>
      <c r="Q2414" s="87" t="n">
        <v>29.15</v>
      </c>
      <c r="R2414" s="88" t="n">
        <v>851.777948717948</v>
      </c>
      <c r="S2414" s="89" t="n">
        <v>897.222051282052</v>
      </c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MG2414" s="0"/>
      <c r="AMH2414" s="0"/>
      <c r="AMI2414" s="0"/>
      <c r="AMJ2414" s="0"/>
    </row>
    <row r="2415" s="4" customFormat="true" ht="37.5" hidden="false" customHeight="true" outlineLevel="0" collapsed="false">
      <c r="A2415" s="23" t="s">
        <v>401</v>
      </c>
      <c r="B2415" s="82" t="n">
        <v>6690</v>
      </c>
      <c r="C2415" s="25" t="n">
        <f aca="false">VLOOKUP(B2415,[1]Planilha8!$X$4:$Y$6629,2,0)</f>
        <v>2040380</v>
      </c>
      <c r="D2415" s="26" t="s">
        <v>602</v>
      </c>
      <c r="E2415" s="26" t="str">
        <f aca="false">VLOOKUP(B2415,[1]Planilha8!$X$4:$Z$6629,3,0)</f>
        <v>UTI - FARMÁCIA SATÉLITE</v>
      </c>
      <c r="F2415" s="26" t="str">
        <f aca="false">VLOOKUP(B2415,[1]Planilha8!$X$4:$AD$6629,7,0)</f>
        <v>BOM</v>
      </c>
      <c r="G2415" s="27" t="n">
        <v>41505</v>
      </c>
      <c r="H2415" s="83" t="n">
        <v>6600</v>
      </c>
      <c r="I2415" s="29" t="s">
        <v>23</v>
      </c>
      <c r="J2415" s="30" t="s">
        <v>603</v>
      </c>
      <c r="K2415" s="31" t="n">
        <v>3701</v>
      </c>
      <c r="L2415" s="32" t="n">
        <v>2013002284</v>
      </c>
      <c r="M2415" s="33" t="n">
        <v>43465</v>
      </c>
      <c r="N2415" s="84" t="n">
        <v>3083.10256410256</v>
      </c>
      <c r="O2415" s="85" t="n">
        <v>0.2</v>
      </c>
      <c r="P2415" s="86" t="n">
        <v>0.0166666666666667</v>
      </c>
      <c r="Q2415" s="87" t="n">
        <v>110</v>
      </c>
      <c r="R2415" s="88" t="n">
        <v>3193.10256410256</v>
      </c>
      <c r="S2415" s="89" t="n">
        <v>3406.89743589744</v>
      </c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MG2415" s="0"/>
      <c r="AMH2415" s="0"/>
      <c r="AMI2415" s="0"/>
      <c r="AMJ2415" s="0"/>
    </row>
    <row r="2416" s="4" customFormat="true" ht="37.5" hidden="false" customHeight="true" outlineLevel="0" collapsed="false">
      <c r="A2416" s="23" t="s">
        <v>401</v>
      </c>
      <c r="B2416" s="82" t="n">
        <v>6691</v>
      </c>
      <c r="C2416" s="25" t="n">
        <f aca="false">VLOOKUP(B2416,[1]Planilha8!$X$4:$Y$6629,2,0)</f>
        <v>2040381</v>
      </c>
      <c r="D2416" s="26" t="s">
        <v>604</v>
      </c>
      <c r="E2416" s="26" t="str">
        <f aca="false">VLOOKUP(B2416,[1]Planilha8!$X$4:$Z$6629,3,0)</f>
        <v>APOIO AO DIAGNÓSTICO</v>
      </c>
      <c r="F2416" s="26" t="str">
        <f aca="false">VLOOKUP(B2416,[1]Planilha8!$X$4:$AD$6629,7,0)</f>
        <v>BOM</v>
      </c>
      <c r="G2416" s="27" t="n">
        <v>41505</v>
      </c>
      <c r="H2416" s="83" t="n">
        <v>260</v>
      </c>
      <c r="I2416" s="29" t="s">
        <v>23</v>
      </c>
      <c r="J2416" s="30" t="s">
        <v>406</v>
      </c>
      <c r="K2416" s="31" t="n">
        <v>4153</v>
      </c>
      <c r="L2416" s="32" t="n">
        <v>2013002415</v>
      </c>
      <c r="M2416" s="33" t="n">
        <v>43465</v>
      </c>
      <c r="N2416" s="84" t="n">
        <v>243.533333333333</v>
      </c>
      <c r="O2416" s="85" t="n">
        <v>1</v>
      </c>
      <c r="P2416" s="86" t="n">
        <v>0.0833333333333333</v>
      </c>
      <c r="Q2416" s="87" t="n">
        <v>0</v>
      </c>
      <c r="R2416" s="88" t="n">
        <v>243.533333333333</v>
      </c>
      <c r="S2416" s="89" t="n">
        <v>16.4666666666668</v>
      </c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MG2416" s="0"/>
      <c r="AMH2416" s="0"/>
      <c r="AMI2416" s="0"/>
      <c r="AMJ2416" s="0"/>
    </row>
    <row r="2417" s="4" customFormat="true" ht="37.5" hidden="false" customHeight="true" outlineLevel="0" collapsed="false">
      <c r="A2417" s="23" t="s">
        <v>401</v>
      </c>
      <c r="B2417" s="82" t="n">
        <v>6692</v>
      </c>
      <c r="C2417" s="25" t="n">
        <f aca="false">VLOOKUP(B2417,[1]Planilha8!$X$4:$Y$6629,2,0)</f>
        <v>2040382</v>
      </c>
      <c r="D2417" s="26" t="s">
        <v>605</v>
      </c>
      <c r="E2417" s="26" t="str">
        <f aca="false">VLOOKUP(B2417,[1]Planilha8!$X$4:$Z$6629,3,0)</f>
        <v>UNIDADE DE TERAPIA INTENSIVA</v>
      </c>
      <c r="F2417" s="26" t="str">
        <f aca="false">VLOOKUP(B2417,[1]Planilha8!$X$4:$AD$6629,7,0)</f>
        <v>BOM</v>
      </c>
      <c r="G2417" s="27" t="n">
        <v>41505</v>
      </c>
      <c r="H2417" s="83" t="n">
        <v>8410.1942</v>
      </c>
      <c r="I2417" s="29" t="s">
        <v>23</v>
      </c>
      <c r="J2417" s="30" t="s">
        <v>606</v>
      </c>
      <c r="K2417" s="31" t="n">
        <v>39935</v>
      </c>
      <c r="L2417" s="32" t="n">
        <v>2012003876</v>
      </c>
      <c r="M2417" s="33" t="n">
        <v>43465</v>
      </c>
      <c r="N2417" s="84" t="n">
        <v>3697.43046292735</v>
      </c>
      <c r="O2417" s="85" t="n">
        <v>0.17</v>
      </c>
      <c r="P2417" s="86" t="n">
        <v>0.0141666666666667</v>
      </c>
      <c r="Q2417" s="87" t="n">
        <v>119.144417833333</v>
      </c>
      <c r="R2417" s="88" t="n">
        <v>3816.57488076068</v>
      </c>
      <c r="S2417" s="89" t="n">
        <v>4593.61931923932</v>
      </c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MG2417" s="0"/>
      <c r="AMH2417" s="0"/>
      <c r="AMI2417" s="0"/>
      <c r="AMJ2417" s="0"/>
    </row>
    <row r="2418" s="4" customFormat="true" ht="37.5" hidden="false" customHeight="true" outlineLevel="0" collapsed="false">
      <c r="A2418" s="23" t="s">
        <v>401</v>
      </c>
      <c r="B2418" s="82" t="n">
        <v>6693</v>
      </c>
      <c r="C2418" s="25" t="n">
        <f aca="false">VLOOKUP(B2418,[1]Planilha8!$X$4:$Y$6629,2,0)</f>
        <v>2040383</v>
      </c>
      <c r="D2418" s="26" t="s">
        <v>605</v>
      </c>
      <c r="E2418" s="26" t="str">
        <f aca="false">VLOOKUP(B2418,[1]Planilha8!$X$4:$Z$6629,3,0)</f>
        <v>UNIDADE DE TERAPIA INTENSIVA</v>
      </c>
      <c r="F2418" s="26" t="str">
        <f aca="false">VLOOKUP(B2418,[1]Planilha8!$X$4:$AD$6629,7,0)</f>
        <v>BOM</v>
      </c>
      <c r="G2418" s="27" t="n">
        <v>41505</v>
      </c>
      <c r="H2418" s="83" t="n">
        <v>8410.1942</v>
      </c>
      <c r="I2418" s="29" t="s">
        <v>23</v>
      </c>
      <c r="J2418" s="30" t="s">
        <v>606</v>
      </c>
      <c r="K2418" s="31" t="n">
        <v>39935</v>
      </c>
      <c r="L2418" s="32" t="n">
        <v>2012003876</v>
      </c>
      <c r="M2418" s="33" t="n">
        <v>43465</v>
      </c>
      <c r="N2418" s="84" t="n">
        <v>3697.43046292735</v>
      </c>
      <c r="O2418" s="85" t="n">
        <v>0.17</v>
      </c>
      <c r="P2418" s="86" t="n">
        <v>0.0141666666666667</v>
      </c>
      <c r="Q2418" s="87" t="n">
        <v>119.144417833333</v>
      </c>
      <c r="R2418" s="88" t="n">
        <v>3816.57488076068</v>
      </c>
      <c r="S2418" s="89" t="n">
        <v>4593.61931923932</v>
      </c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MG2418" s="0"/>
      <c r="AMH2418" s="0"/>
      <c r="AMI2418" s="0"/>
      <c r="AMJ2418" s="0"/>
    </row>
    <row r="2419" s="4" customFormat="true" ht="37.5" hidden="false" customHeight="true" outlineLevel="0" collapsed="false">
      <c r="A2419" s="23" t="s">
        <v>401</v>
      </c>
      <c r="B2419" s="82" t="n">
        <v>6694</v>
      </c>
      <c r="C2419" s="25" t="n">
        <f aca="false">VLOOKUP(B2419,[1]Planilha8!$X$4:$Y$6629,2,0)</f>
        <v>2040384</v>
      </c>
      <c r="D2419" s="26" t="s">
        <v>605</v>
      </c>
      <c r="E2419" s="26" t="str">
        <f aca="false">VLOOKUP(B2419,[1]Planilha8!$X$4:$Z$6629,3,0)</f>
        <v>UNIDADE DE TERAPIA INTENSIVA</v>
      </c>
      <c r="F2419" s="26" t="str">
        <f aca="false">VLOOKUP(B2419,[1]Planilha8!$X$4:$AD$6629,7,0)</f>
        <v>BOM</v>
      </c>
      <c r="G2419" s="27" t="n">
        <v>41505</v>
      </c>
      <c r="H2419" s="83" t="n">
        <v>8410.1942</v>
      </c>
      <c r="I2419" s="29" t="s">
        <v>23</v>
      </c>
      <c r="J2419" s="30" t="s">
        <v>606</v>
      </c>
      <c r="K2419" s="31" t="n">
        <v>39935</v>
      </c>
      <c r="L2419" s="32" t="n">
        <v>2012003876</v>
      </c>
      <c r="M2419" s="33" t="n">
        <v>43465</v>
      </c>
      <c r="N2419" s="84" t="n">
        <v>3697.43046292735</v>
      </c>
      <c r="O2419" s="85" t="n">
        <v>0.17</v>
      </c>
      <c r="P2419" s="86" t="n">
        <v>0.0141666666666667</v>
      </c>
      <c r="Q2419" s="87" t="n">
        <v>119.144417833333</v>
      </c>
      <c r="R2419" s="88" t="n">
        <v>3816.57488076068</v>
      </c>
      <c r="S2419" s="89" t="n">
        <v>4593.61931923932</v>
      </c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MG2419" s="0"/>
      <c r="AMH2419" s="0"/>
      <c r="AMI2419" s="0"/>
      <c r="AMJ2419" s="0"/>
    </row>
    <row r="2420" s="4" customFormat="true" ht="37.5" hidden="false" customHeight="true" outlineLevel="0" collapsed="false">
      <c r="A2420" s="23" t="s">
        <v>401</v>
      </c>
      <c r="B2420" s="82" t="n">
        <v>6695</v>
      </c>
      <c r="C2420" s="25" t="n">
        <f aca="false">VLOOKUP(B2420,[1]Planilha8!$X$4:$Y$6629,2,0)</f>
        <v>2040385</v>
      </c>
      <c r="D2420" s="26" t="s">
        <v>605</v>
      </c>
      <c r="E2420" s="26" t="str">
        <f aca="false">VLOOKUP(B2420,[1]Planilha8!$X$4:$Z$6629,3,0)</f>
        <v>UNIDADE DE TERAPIA INTENSIVA</v>
      </c>
      <c r="F2420" s="26" t="str">
        <f aca="false">VLOOKUP(B2420,[1]Planilha8!$X$4:$AD$6629,7,0)</f>
        <v>BOM</v>
      </c>
      <c r="G2420" s="27" t="n">
        <v>41505</v>
      </c>
      <c r="H2420" s="83" t="n">
        <v>8410.1942</v>
      </c>
      <c r="I2420" s="29" t="s">
        <v>23</v>
      </c>
      <c r="J2420" s="30" t="s">
        <v>606</v>
      </c>
      <c r="K2420" s="31" t="n">
        <v>39935</v>
      </c>
      <c r="L2420" s="32" t="n">
        <v>2012003876</v>
      </c>
      <c r="M2420" s="33" t="n">
        <v>43465</v>
      </c>
      <c r="N2420" s="84" t="n">
        <v>3697.43046292735</v>
      </c>
      <c r="O2420" s="85" t="n">
        <v>0.17</v>
      </c>
      <c r="P2420" s="86" t="n">
        <v>0.0141666666666667</v>
      </c>
      <c r="Q2420" s="87" t="n">
        <v>119.144417833333</v>
      </c>
      <c r="R2420" s="88" t="n">
        <v>3816.57488076068</v>
      </c>
      <c r="S2420" s="89" t="n">
        <v>4593.61931923932</v>
      </c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MG2420" s="0"/>
      <c r="AMH2420" s="0"/>
      <c r="AMI2420" s="0"/>
      <c r="AMJ2420" s="0"/>
    </row>
    <row r="2421" s="4" customFormat="true" ht="37.5" hidden="false" customHeight="true" outlineLevel="0" collapsed="false">
      <c r="A2421" s="23" t="s">
        <v>401</v>
      </c>
      <c r="B2421" s="82" t="n">
        <v>6696</v>
      </c>
      <c r="C2421" s="25" t="n">
        <f aca="false">VLOOKUP(B2421,[1]Planilha8!$X$4:$Y$6629,2,0)</f>
        <v>2040386</v>
      </c>
      <c r="D2421" s="26" t="s">
        <v>605</v>
      </c>
      <c r="E2421" s="26" t="str">
        <f aca="false">VLOOKUP(B2421,[1]Planilha8!$X$4:$Z$6629,3,0)</f>
        <v>UNIDADE DE TERAPIA INTENSIVA</v>
      </c>
      <c r="F2421" s="26" t="str">
        <f aca="false">VLOOKUP(B2421,[1]Planilha8!$X$4:$AD$6629,7,0)</f>
        <v>BOM</v>
      </c>
      <c r="G2421" s="27" t="n">
        <v>41505</v>
      </c>
      <c r="H2421" s="83" t="n">
        <v>8410.1942</v>
      </c>
      <c r="I2421" s="29" t="s">
        <v>23</v>
      </c>
      <c r="J2421" s="30" t="s">
        <v>606</v>
      </c>
      <c r="K2421" s="31" t="n">
        <v>39935</v>
      </c>
      <c r="L2421" s="32" t="n">
        <v>2012003876</v>
      </c>
      <c r="M2421" s="33" t="n">
        <v>43465</v>
      </c>
      <c r="N2421" s="84" t="n">
        <v>3697.43046292735</v>
      </c>
      <c r="O2421" s="85" t="n">
        <v>0.17</v>
      </c>
      <c r="P2421" s="86" t="n">
        <v>0.0141666666666667</v>
      </c>
      <c r="Q2421" s="87" t="n">
        <v>119.144417833333</v>
      </c>
      <c r="R2421" s="88" t="n">
        <v>3816.57488076068</v>
      </c>
      <c r="S2421" s="89" t="n">
        <v>4593.61931923932</v>
      </c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MG2421" s="0"/>
      <c r="AMH2421" s="0"/>
      <c r="AMI2421" s="0"/>
      <c r="AMJ2421" s="0"/>
    </row>
    <row r="2422" s="4" customFormat="true" ht="37.5" hidden="false" customHeight="true" outlineLevel="0" collapsed="false">
      <c r="A2422" s="23" t="s">
        <v>401</v>
      </c>
      <c r="B2422" s="82" t="n">
        <v>6697</v>
      </c>
      <c r="C2422" s="25" t="n">
        <f aca="false">VLOOKUP(B2422,[1]Planilha8!$X$4:$Y$6629,2,0)</f>
        <v>2040387</v>
      </c>
      <c r="D2422" s="26" t="s">
        <v>605</v>
      </c>
      <c r="E2422" s="26" t="str">
        <f aca="false">VLOOKUP(B2422,[1]Planilha8!$X$4:$Z$6629,3,0)</f>
        <v>UNIDADE DE TERAPIA INTENSIVA</v>
      </c>
      <c r="F2422" s="26" t="str">
        <f aca="false">VLOOKUP(B2422,[1]Planilha8!$X$4:$AD$6629,7,0)</f>
        <v>BOM</v>
      </c>
      <c r="G2422" s="27" t="n">
        <v>41505</v>
      </c>
      <c r="H2422" s="83" t="n">
        <v>8410.1942</v>
      </c>
      <c r="I2422" s="29" t="s">
        <v>23</v>
      </c>
      <c r="J2422" s="30" t="s">
        <v>606</v>
      </c>
      <c r="K2422" s="31" t="n">
        <v>39935</v>
      </c>
      <c r="L2422" s="32" t="n">
        <v>2012003876</v>
      </c>
      <c r="M2422" s="33" t="n">
        <v>43465</v>
      </c>
      <c r="N2422" s="84" t="n">
        <v>3697.43046292735</v>
      </c>
      <c r="O2422" s="85" t="n">
        <v>0.17</v>
      </c>
      <c r="P2422" s="86" t="n">
        <v>0.0141666666666667</v>
      </c>
      <c r="Q2422" s="87" t="n">
        <v>119.144417833333</v>
      </c>
      <c r="R2422" s="88" t="n">
        <v>3816.57488076068</v>
      </c>
      <c r="S2422" s="89" t="n">
        <v>4593.61931923932</v>
      </c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MG2422" s="0"/>
      <c r="AMH2422" s="0"/>
      <c r="AMI2422" s="0"/>
      <c r="AMJ2422" s="0"/>
    </row>
    <row r="2423" s="4" customFormat="true" ht="37.5" hidden="false" customHeight="true" outlineLevel="0" collapsed="false">
      <c r="A2423" s="23" t="s">
        <v>401</v>
      </c>
      <c r="B2423" s="82" t="n">
        <v>6698</v>
      </c>
      <c r="C2423" s="25" t="n">
        <f aca="false">VLOOKUP(B2423,[1]Planilha8!$X$4:$Y$6629,2,0)</f>
        <v>2040388</v>
      </c>
      <c r="D2423" s="26" t="s">
        <v>605</v>
      </c>
      <c r="E2423" s="26" t="str">
        <f aca="false">VLOOKUP(B2423,[1]Planilha8!$X$4:$Z$6629,3,0)</f>
        <v>UNIDADE DE TERAPIA INTENSIVA</v>
      </c>
      <c r="F2423" s="26" t="str">
        <f aca="false">VLOOKUP(B2423,[1]Planilha8!$X$4:$AD$6629,7,0)</f>
        <v>BOM</v>
      </c>
      <c r="G2423" s="27" t="n">
        <v>41505</v>
      </c>
      <c r="H2423" s="83" t="n">
        <v>8410.1942</v>
      </c>
      <c r="I2423" s="29" t="s">
        <v>23</v>
      </c>
      <c r="J2423" s="30" t="s">
        <v>606</v>
      </c>
      <c r="K2423" s="31" t="n">
        <v>39935</v>
      </c>
      <c r="L2423" s="32" t="n">
        <v>2012003876</v>
      </c>
      <c r="M2423" s="33" t="n">
        <v>43465</v>
      </c>
      <c r="N2423" s="84" t="n">
        <v>3697.43046292735</v>
      </c>
      <c r="O2423" s="85" t="n">
        <v>0.17</v>
      </c>
      <c r="P2423" s="86" t="n">
        <v>0.0141666666666667</v>
      </c>
      <c r="Q2423" s="87" t="n">
        <v>119.144417833333</v>
      </c>
      <c r="R2423" s="88" t="n">
        <v>3816.57488076068</v>
      </c>
      <c r="S2423" s="89" t="n">
        <v>4593.61931923932</v>
      </c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MG2423" s="0"/>
      <c r="AMH2423" s="0"/>
      <c r="AMI2423" s="0"/>
      <c r="AMJ2423" s="0"/>
    </row>
    <row r="2424" s="4" customFormat="true" ht="37.5" hidden="false" customHeight="true" outlineLevel="0" collapsed="false">
      <c r="A2424" s="23" t="s">
        <v>401</v>
      </c>
      <c r="B2424" s="82" t="n">
        <v>6699</v>
      </c>
      <c r="C2424" s="25" t="n">
        <f aca="false">VLOOKUP(B2424,[1]Planilha8!$X$4:$Y$6629,2,0)</f>
        <v>2040389</v>
      </c>
      <c r="D2424" s="26" t="s">
        <v>605</v>
      </c>
      <c r="E2424" s="26" t="str">
        <f aca="false">VLOOKUP(B2424,[1]Planilha8!$X$4:$Z$6629,3,0)</f>
        <v>UNIDADE DE TERAPIA INTENSIVA</v>
      </c>
      <c r="F2424" s="26" t="str">
        <f aca="false">VLOOKUP(B2424,[1]Planilha8!$X$4:$AD$6629,7,0)</f>
        <v>BOM</v>
      </c>
      <c r="G2424" s="27" t="n">
        <v>41505</v>
      </c>
      <c r="H2424" s="83" t="n">
        <v>8410.1942</v>
      </c>
      <c r="I2424" s="29" t="s">
        <v>23</v>
      </c>
      <c r="J2424" s="30" t="s">
        <v>606</v>
      </c>
      <c r="K2424" s="31" t="n">
        <v>39935</v>
      </c>
      <c r="L2424" s="32" t="n">
        <v>2012003876</v>
      </c>
      <c r="M2424" s="33" t="n">
        <v>43465</v>
      </c>
      <c r="N2424" s="84" t="n">
        <v>3697.43046292735</v>
      </c>
      <c r="O2424" s="85" t="n">
        <v>0.17</v>
      </c>
      <c r="P2424" s="86" t="n">
        <v>0.0141666666666667</v>
      </c>
      <c r="Q2424" s="87" t="n">
        <v>119.144417833333</v>
      </c>
      <c r="R2424" s="88" t="n">
        <v>3816.57488076068</v>
      </c>
      <c r="S2424" s="89" t="n">
        <v>4593.61931923932</v>
      </c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MG2424" s="0"/>
      <c r="AMH2424" s="0"/>
      <c r="AMI2424" s="0"/>
      <c r="AMJ2424" s="0"/>
    </row>
    <row r="2425" s="4" customFormat="true" ht="37.5" hidden="false" customHeight="true" outlineLevel="0" collapsed="false">
      <c r="A2425" s="23" t="s">
        <v>401</v>
      </c>
      <c r="B2425" s="82" t="n">
        <v>6700</v>
      </c>
      <c r="C2425" s="25" t="n">
        <f aca="false">VLOOKUP(B2425,[1]Planilha8!$X$4:$Y$6629,2,0)</f>
        <v>2040390</v>
      </c>
      <c r="D2425" s="26" t="s">
        <v>605</v>
      </c>
      <c r="E2425" s="26" t="str">
        <f aca="false">VLOOKUP(B2425,[1]Planilha8!$X$4:$Z$6629,3,0)</f>
        <v>UNIDADE DE TERAPIA INTENSIVA</v>
      </c>
      <c r="F2425" s="26" t="str">
        <f aca="false">VLOOKUP(B2425,[1]Planilha8!$X$4:$AD$6629,7,0)</f>
        <v>BOM</v>
      </c>
      <c r="G2425" s="27" t="n">
        <v>41505</v>
      </c>
      <c r="H2425" s="83" t="n">
        <v>8410.1942</v>
      </c>
      <c r="I2425" s="29" t="s">
        <v>23</v>
      </c>
      <c r="J2425" s="30" t="s">
        <v>606</v>
      </c>
      <c r="K2425" s="31" t="n">
        <v>39935</v>
      </c>
      <c r="L2425" s="32" t="n">
        <v>2012003876</v>
      </c>
      <c r="M2425" s="33" t="n">
        <v>43465</v>
      </c>
      <c r="N2425" s="84" t="n">
        <v>3697.43046292735</v>
      </c>
      <c r="O2425" s="85" t="n">
        <v>0.17</v>
      </c>
      <c r="P2425" s="86" t="n">
        <v>0.0141666666666667</v>
      </c>
      <c r="Q2425" s="87" t="n">
        <v>119.144417833333</v>
      </c>
      <c r="R2425" s="88" t="n">
        <v>3816.57488076068</v>
      </c>
      <c r="S2425" s="89" t="n">
        <v>4593.61931923932</v>
      </c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MG2425" s="0"/>
      <c r="AMH2425" s="0"/>
      <c r="AMI2425" s="0"/>
      <c r="AMJ2425" s="0"/>
    </row>
    <row r="2426" s="4" customFormat="true" ht="37.5" hidden="false" customHeight="true" outlineLevel="0" collapsed="false">
      <c r="A2426" s="23" t="s">
        <v>401</v>
      </c>
      <c r="B2426" s="82" t="n">
        <v>6701</v>
      </c>
      <c r="C2426" s="25" t="n">
        <f aca="false">VLOOKUP(B2426,[1]Planilha8!$X$4:$Y$6629,2,0)</f>
        <v>2040391</v>
      </c>
      <c r="D2426" s="26" t="s">
        <v>605</v>
      </c>
      <c r="E2426" s="26" t="str">
        <f aca="false">VLOOKUP(B2426,[1]Planilha8!$X$4:$Z$6629,3,0)</f>
        <v>UNIDADE DE TERAPIA INTENSIVA</v>
      </c>
      <c r="F2426" s="26" t="str">
        <f aca="false">VLOOKUP(B2426,[1]Planilha8!$X$4:$AD$6629,7,0)</f>
        <v>BOM</v>
      </c>
      <c r="G2426" s="27" t="n">
        <v>41505</v>
      </c>
      <c r="H2426" s="83" t="n">
        <v>8410.1942</v>
      </c>
      <c r="I2426" s="29" t="s">
        <v>23</v>
      </c>
      <c r="J2426" s="30" t="s">
        <v>606</v>
      </c>
      <c r="K2426" s="31" t="n">
        <v>39935</v>
      </c>
      <c r="L2426" s="32" t="n">
        <v>2012003876</v>
      </c>
      <c r="M2426" s="33" t="n">
        <v>43465</v>
      </c>
      <c r="N2426" s="84" t="n">
        <v>3697.43046292735</v>
      </c>
      <c r="O2426" s="85" t="n">
        <v>0.17</v>
      </c>
      <c r="P2426" s="86" t="n">
        <v>0.0141666666666667</v>
      </c>
      <c r="Q2426" s="87" t="n">
        <v>119.144417833333</v>
      </c>
      <c r="R2426" s="88" t="n">
        <v>3816.57488076068</v>
      </c>
      <c r="S2426" s="89" t="n">
        <v>4593.61931923932</v>
      </c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MG2426" s="0"/>
      <c r="AMH2426" s="0"/>
      <c r="AMI2426" s="0"/>
      <c r="AMJ2426" s="0"/>
    </row>
    <row r="2427" s="4" customFormat="true" ht="37.5" hidden="false" customHeight="true" outlineLevel="0" collapsed="false">
      <c r="A2427" s="23" t="s">
        <v>401</v>
      </c>
      <c r="B2427" s="82" t="n">
        <v>6702</v>
      </c>
      <c r="C2427" s="25" t="n">
        <f aca="false">VLOOKUP(B2427,[1]Planilha8!$X$4:$Y$6629,2,0)</f>
        <v>2040392</v>
      </c>
      <c r="D2427" s="26" t="s">
        <v>605</v>
      </c>
      <c r="E2427" s="26" t="str">
        <f aca="false">VLOOKUP(B2427,[1]Planilha8!$X$4:$Z$6629,3,0)</f>
        <v>UNIDADE DE TERAPIA INTENSIVA</v>
      </c>
      <c r="F2427" s="26" t="str">
        <f aca="false">VLOOKUP(B2427,[1]Planilha8!$X$4:$AD$6629,7,0)</f>
        <v>BOM</v>
      </c>
      <c r="G2427" s="27" t="n">
        <v>41505</v>
      </c>
      <c r="H2427" s="83" t="n">
        <v>8410.1942</v>
      </c>
      <c r="I2427" s="29" t="s">
        <v>23</v>
      </c>
      <c r="J2427" s="30" t="s">
        <v>606</v>
      </c>
      <c r="K2427" s="31" t="n">
        <v>39935</v>
      </c>
      <c r="L2427" s="32" t="n">
        <v>2012003876</v>
      </c>
      <c r="M2427" s="33" t="n">
        <v>43465</v>
      </c>
      <c r="N2427" s="84" t="n">
        <v>3697.43046292735</v>
      </c>
      <c r="O2427" s="85" t="n">
        <v>0.17</v>
      </c>
      <c r="P2427" s="86" t="n">
        <v>0.0141666666666667</v>
      </c>
      <c r="Q2427" s="87" t="n">
        <v>119.144417833333</v>
      </c>
      <c r="R2427" s="88" t="n">
        <v>3816.57488076068</v>
      </c>
      <c r="S2427" s="89" t="n">
        <v>4593.61931923932</v>
      </c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MG2427" s="0"/>
      <c r="AMH2427" s="0"/>
      <c r="AMI2427" s="0"/>
      <c r="AMJ2427" s="0"/>
    </row>
    <row r="2428" s="4" customFormat="true" ht="37.5" hidden="false" customHeight="true" outlineLevel="0" collapsed="false">
      <c r="A2428" s="23" t="s">
        <v>401</v>
      </c>
      <c r="B2428" s="82" t="n">
        <v>6703</v>
      </c>
      <c r="C2428" s="25" t="n">
        <f aca="false">VLOOKUP(B2428,[1]Planilha8!$X$4:$Y$6629,2,0)</f>
        <v>2040393</v>
      </c>
      <c r="D2428" s="26" t="s">
        <v>605</v>
      </c>
      <c r="E2428" s="26" t="str">
        <f aca="false">VLOOKUP(B2428,[1]Planilha8!$X$4:$Z$6629,3,0)</f>
        <v>UNIDADE DE TERAPIA INTENSIVA</v>
      </c>
      <c r="F2428" s="26" t="str">
        <f aca="false">VLOOKUP(B2428,[1]Planilha8!$X$4:$AD$6629,7,0)</f>
        <v>BOM</v>
      </c>
      <c r="G2428" s="27" t="n">
        <v>41505</v>
      </c>
      <c r="H2428" s="83" t="n">
        <v>8410.1942</v>
      </c>
      <c r="I2428" s="29" t="s">
        <v>23</v>
      </c>
      <c r="J2428" s="30" t="s">
        <v>606</v>
      </c>
      <c r="K2428" s="31" t="n">
        <v>39935</v>
      </c>
      <c r="L2428" s="32" t="n">
        <v>2012003876</v>
      </c>
      <c r="M2428" s="33" t="n">
        <v>43465</v>
      </c>
      <c r="N2428" s="84" t="n">
        <v>3697.43046292735</v>
      </c>
      <c r="O2428" s="85" t="n">
        <v>0.17</v>
      </c>
      <c r="P2428" s="86" t="n">
        <v>0.0141666666666667</v>
      </c>
      <c r="Q2428" s="87" t="n">
        <v>119.144417833333</v>
      </c>
      <c r="R2428" s="88" t="n">
        <v>3816.57488076068</v>
      </c>
      <c r="S2428" s="89" t="n">
        <v>4593.61931923932</v>
      </c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MG2428" s="0"/>
      <c r="AMH2428" s="0"/>
      <c r="AMI2428" s="0"/>
      <c r="AMJ2428" s="0"/>
    </row>
    <row r="2429" s="4" customFormat="true" ht="37.5" hidden="false" customHeight="true" outlineLevel="0" collapsed="false">
      <c r="A2429" s="23" t="s">
        <v>401</v>
      </c>
      <c r="B2429" s="82" t="n">
        <v>6704</v>
      </c>
      <c r="C2429" s="25" t="n">
        <f aca="false">VLOOKUP(B2429,[1]Planilha8!$X$4:$Y$6629,2,0)</f>
        <v>2040394</v>
      </c>
      <c r="D2429" s="26" t="s">
        <v>605</v>
      </c>
      <c r="E2429" s="26" t="str">
        <f aca="false">VLOOKUP(B2429,[1]Planilha8!$X$4:$Z$6629,3,0)</f>
        <v>UNIDADE DE TERAPIA INTENSIVA</v>
      </c>
      <c r="F2429" s="26" t="str">
        <f aca="false">VLOOKUP(B2429,[1]Planilha8!$X$4:$AD$6629,7,0)</f>
        <v>BOM</v>
      </c>
      <c r="G2429" s="27" t="n">
        <v>41505</v>
      </c>
      <c r="H2429" s="83" t="n">
        <v>8410.1942</v>
      </c>
      <c r="I2429" s="29" t="s">
        <v>23</v>
      </c>
      <c r="J2429" s="30" t="s">
        <v>606</v>
      </c>
      <c r="K2429" s="31" t="n">
        <v>39935</v>
      </c>
      <c r="L2429" s="32" t="n">
        <v>2012003876</v>
      </c>
      <c r="M2429" s="33" t="n">
        <v>43465</v>
      </c>
      <c r="N2429" s="84" t="n">
        <v>3697.43046292735</v>
      </c>
      <c r="O2429" s="85" t="n">
        <v>0.17</v>
      </c>
      <c r="P2429" s="86" t="n">
        <v>0.0141666666666667</v>
      </c>
      <c r="Q2429" s="87" t="n">
        <v>119.144417833333</v>
      </c>
      <c r="R2429" s="88" t="n">
        <v>3816.57488076068</v>
      </c>
      <c r="S2429" s="89" t="n">
        <v>4593.61931923932</v>
      </c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MG2429" s="0"/>
      <c r="AMH2429" s="0"/>
      <c r="AMI2429" s="0"/>
      <c r="AMJ2429" s="0"/>
    </row>
    <row r="2430" s="4" customFormat="true" ht="37.5" hidden="false" customHeight="true" outlineLevel="0" collapsed="false">
      <c r="A2430" s="23" t="s">
        <v>401</v>
      </c>
      <c r="B2430" s="82" t="n">
        <v>6705</v>
      </c>
      <c r="C2430" s="25" t="n">
        <f aca="false">VLOOKUP(B2430,[1]Planilha8!$X$4:$Y$6629,2,0)</f>
        <v>2040395</v>
      </c>
      <c r="D2430" s="26" t="s">
        <v>605</v>
      </c>
      <c r="E2430" s="26" t="str">
        <f aca="false">VLOOKUP(B2430,[1]Planilha8!$X$4:$Z$6629,3,0)</f>
        <v>UNIDADE DE TERAPIA INTENSIVA</v>
      </c>
      <c r="F2430" s="26" t="str">
        <f aca="false">VLOOKUP(B2430,[1]Planilha8!$X$4:$AD$6629,7,0)</f>
        <v>BOM</v>
      </c>
      <c r="G2430" s="27" t="n">
        <v>41505</v>
      </c>
      <c r="H2430" s="83" t="n">
        <v>8410.1942</v>
      </c>
      <c r="I2430" s="29" t="s">
        <v>23</v>
      </c>
      <c r="J2430" s="30" t="s">
        <v>606</v>
      </c>
      <c r="K2430" s="31" t="n">
        <v>39935</v>
      </c>
      <c r="L2430" s="32" t="n">
        <v>2012003876</v>
      </c>
      <c r="M2430" s="33" t="n">
        <v>43465</v>
      </c>
      <c r="N2430" s="84" t="n">
        <v>3697.43046292735</v>
      </c>
      <c r="O2430" s="85" t="n">
        <v>0.17</v>
      </c>
      <c r="P2430" s="86" t="n">
        <v>0.0141666666666667</v>
      </c>
      <c r="Q2430" s="87" t="n">
        <v>119.144417833333</v>
      </c>
      <c r="R2430" s="88" t="n">
        <v>3816.57488076068</v>
      </c>
      <c r="S2430" s="89" t="n">
        <v>4593.61931923932</v>
      </c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MG2430" s="0"/>
      <c r="AMH2430" s="0"/>
      <c r="AMI2430" s="0"/>
      <c r="AMJ2430" s="0"/>
    </row>
    <row r="2431" s="4" customFormat="true" ht="37.5" hidden="false" customHeight="true" outlineLevel="0" collapsed="false">
      <c r="A2431" s="23" t="s">
        <v>401</v>
      </c>
      <c r="B2431" s="82" t="n">
        <v>6706</v>
      </c>
      <c r="C2431" s="25" t="n">
        <f aca="false">VLOOKUP(B2431,[1]Planilha8!$X$4:$Y$6629,2,0)</f>
        <v>2040396</v>
      </c>
      <c r="D2431" s="26" t="s">
        <v>605</v>
      </c>
      <c r="E2431" s="26" t="str">
        <f aca="false">VLOOKUP(B2431,[1]Planilha8!$X$4:$Z$6629,3,0)</f>
        <v>UNIDADE DE TERAPIA INTENSIVA</v>
      </c>
      <c r="F2431" s="26" t="str">
        <f aca="false">VLOOKUP(B2431,[1]Planilha8!$X$4:$AD$6629,7,0)</f>
        <v>BOM</v>
      </c>
      <c r="G2431" s="27" t="n">
        <v>41505</v>
      </c>
      <c r="H2431" s="83" t="n">
        <v>8410.1942</v>
      </c>
      <c r="I2431" s="29" t="s">
        <v>23</v>
      </c>
      <c r="J2431" s="30" t="s">
        <v>606</v>
      </c>
      <c r="K2431" s="31" t="n">
        <v>39935</v>
      </c>
      <c r="L2431" s="32" t="n">
        <v>2012003876</v>
      </c>
      <c r="M2431" s="33" t="n">
        <v>43465</v>
      </c>
      <c r="N2431" s="84" t="n">
        <v>3697.43046292735</v>
      </c>
      <c r="O2431" s="85" t="n">
        <v>0.17</v>
      </c>
      <c r="P2431" s="86" t="n">
        <v>0.0141666666666667</v>
      </c>
      <c r="Q2431" s="87" t="n">
        <v>119.144417833333</v>
      </c>
      <c r="R2431" s="88" t="n">
        <v>3816.57488076068</v>
      </c>
      <c r="S2431" s="89" t="n">
        <v>4593.61931923932</v>
      </c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MG2431" s="0"/>
      <c r="AMH2431" s="0"/>
      <c r="AMI2431" s="0"/>
      <c r="AMJ2431" s="0"/>
    </row>
    <row r="2432" s="4" customFormat="true" ht="37.5" hidden="false" customHeight="true" outlineLevel="0" collapsed="false">
      <c r="A2432" s="23" t="s">
        <v>401</v>
      </c>
      <c r="B2432" s="82" t="n">
        <v>6707</v>
      </c>
      <c r="C2432" s="25" t="n">
        <f aca="false">VLOOKUP(B2432,[1]Planilha8!$X$4:$Y$6629,2,0)</f>
        <v>2040397</v>
      </c>
      <c r="D2432" s="26" t="s">
        <v>605</v>
      </c>
      <c r="E2432" s="26" t="str">
        <f aca="false">VLOOKUP(B2432,[1]Planilha8!$X$4:$Z$6629,3,0)</f>
        <v>UNIDADE DE TERAPIA INTENSIVA</v>
      </c>
      <c r="F2432" s="26" t="str">
        <f aca="false">VLOOKUP(B2432,[1]Planilha8!$X$4:$AD$6629,7,0)</f>
        <v>BOM</v>
      </c>
      <c r="G2432" s="27" t="n">
        <v>41505</v>
      </c>
      <c r="H2432" s="83" t="n">
        <v>8410.1942</v>
      </c>
      <c r="I2432" s="29" t="s">
        <v>23</v>
      </c>
      <c r="J2432" s="30" t="s">
        <v>606</v>
      </c>
      <c r="K2432" s="31" t="n">
        <v>39935</v>
      </c>
      <c r="L2432" s="32" t="n">
        <v>2012003876</v>
      </c>
      <c r="M2432" s="33" t="n">
        <v>43465</v>
      </c>
      <c r="N2432" s="84" t="n">
        <v>3697.43046292735</v>
      </c>
      <c r="O2432" s="85" t="n">
        <v>0.17</v>
      </c>
      <c r="P2432" s="86" t="n">
        <v>0.0141666666666667</v>
      </c>
      <c r="Q2432" s="87" t="n">
        <v>119.144417833333</v>
      </c>
      <c r="R2432" s="88" t="n">
        <v>3816.57488076068</v>
      </c>
      <c r="S2432" s="89" t="n">
        <v>4593.61931923932</v>
      </c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MG2432" s="0"/>
      <c r="AMH2432" s="0"/>
      <c r="AMI2432" s="0"/>
      <c r="AMJ2432" s="0"/>
    </row>
    <row r="2433" s="4" customFormat="true" ht="37.5" hidden="false" customHeight="true" outlineLevel="0" collapsed="false">
      <c r="A2433" s="23" t="s">
        <v>401</v>
      </c>
      <c r="B2433" s="82" t="n">
        <v>6708</v>
      </c>
      <c r="C2433" s="25" t="n">
        <f aca="false">VLOOKUP(B2433,[1]Planilha8!$X$4:$Y$6629,2,0)</f>
        <v>2040398</v>
      </c>
      <c r="D2433" s="26" t="s">
        <v>605</v>
      </c>
      <c r="E2433" s="26" t="str">
        <f aca="false">VLOOKUP(B2433,[1]Planilha8!$X$4:$Z$6629,3,0)</f>
        <v>UNIDADE DE TERAPIA INTENSIVA</v>
      </c>
      <c r="F2433" s="26" t="str">
        <f aca="false">VLOOKUP(B2433,[1]Planilha8!$X$4:$AD$6629,7,0)</f>
        <v>BOM</v>
      </c>
      <c r="G2433" s="27" t="n">
        <v>41505</v>
      </c>
      <c r="H2433" s="83" t="n">
        <v>8410.1942</v>
      </c>
      <c r="I2433" s="29" t="s">
        <v>23</v>
      </c>
      <c r="J2433" s="30" t="s">
        <v>606</v>
      </c>
      <c r="K2433" s="31" t="n">
        <v>39935</v>
      </c>
      <c r="L2433" s="32" t="n">
        <v>2012003876</v>
      </c>
      <c r="M2433" s="33" t="n">
        <v>43465</v>
      </c>
      <c r="N2433" s="84" t="n">
        <v>3697.43046292735</v>
      </c>
      <c r="O2433" s="85" t="n">
        <v>0.17</v>
      </c>
      <c r="P2433" s="86" t="n">
        <v>0.0141666666666667</v>
      </c>
      <c r="Q2433" s="87" t="n">
        <v>119.144417833333</v>
      </c>
      <c r="R2433" s="88" t="n">
        <v>3816.57488076068</v>
      </c>
      <c r="S2433" s="89" t="n">
        <v>4593.61931923932</v>
      </c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MG2433" s="0"/>
      <c r="AMH2433" s="0"/>
      <c r="AMI2433" s="0"/>
      <c r="AMJ2433" s="0"/>
    </row>
    <row r="2434" s="4" customFormat="true" ht="37.5" hidden="false" customHeight="true" outlineLevel="0" collapsed="false">
      <c r="A2434" s="23" t="s">
        <v>401</v>
      </c>
      <c r="B2434" s="82" t="n">
        <v>6709</v>
      </c>
      <c r="C2434" s="25" t="n">
        <f aca="false">VLOOKUP(B2434,[1]Planilha8!$X$4:$Y$6629,2,0)</f>
        <v>2040399</v>
      </c>
      <c r="D2434" s="26" t="s">
        <v>605</v>
      </c>
      <c r="E2434" s="26" t="str">
        <f aca="false">VLOOKUP(B2434,[1]Planilha8!$X$4:$Z$6629,3,0)</f>
        <v>UNIDADE DE TERAPIA INTENSIVA</v>
      </c>
      <c r="F2434" s="26" t="str">
        <f aca="false">VLOOKUP(B2434,[1]Planilha8!$X$4:$AD$6629,7,0)</f>
        <v>BOM</v>
      </c>
      <c r="G2434" s="27" t="n">
        <v>41505</v>
      </c>
      <c r="H2434" s="83" t="n">
        <v>8410.1942</v>
      </c>
      <c r="I2434" s="29" t="s">
        <v>23</v>
      </c>
      <c r="J2434" s="30" t="s">
        <v>606</v>
      </c>
      <c r="K2434" s="31" t="n">
        <v>39935</v>
      </c>
      <c r="L2434" s="32" t="n">
        <v>2012003876</v>
      </c>
      <c r="M2434" s="33" t="n">
        <v>43465</v>
      </c>
      <c r="N2434" s="84" t="n">
        <v>3697.43046292735</v>
      </c>
      <c r="O2434" s="85" t="n">
        <v>0.17</v>
      </c>
      <c r="P2434" s="86" t="n">
        <v>0.0141666666666667</v>
      </c>
      <c r="Q2434" s="87" t="n">
        <v>119.144417833333</v>
      </c>
      <c r="R2434" s="88" t="n">
        <v>3816.57488076068</v>
      </c>
      <c r="S2434" s="89" t="n">
        <v>4593.61931923932</v>
      </c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MG2434" s="0"/>
      <c r="AMH2434" s="0"/>
      <c r="AMI2434" s="0"/>
      <c r="AMJ2434" s="0"/>
    </row>
    <row r="2435" s="4" customFormat="true" ht="37.5" hidden="false" customHeight="true" outlineLevel="0" collapsed="false">
      <c r="A2435" s="23" t="s">
        <v>401</v>
      </c>
      <c r="B2435" s="82" t="n">
        <v>6710</v>
      </c>
      <c r="C2435" s="25" t="n">
        <f aca="false">VLOOKUP(B2435,[1]Planilha8!$X$4:$Y$6629,2,0)</f>
        <v>2040400</v>
      </c>
      <c r="D2435" s="26" t="s">
        <v>605</v>
      </c>
      <c r="E2435" s="26" t="str">
        <f aca="false">VLOOKUP(B2435,[1]Planilha8!$X$4:$Z$6629,3,0)</f>
        <v>UNIDADE DE TERAPIA INTENSIVA</v>
      </c>
      <c r="F2435" s="26" t="str">
        <f aca="false">VLOOKUP(B2435,[1]Planilha8!$X$4:$AD$6629,7,0)</f>
        <v>BOM</v>
      </c>
      <c r="G2435" s="27" t="n">
        <v>41505</v>
      </c>
      <c r="H2435" s="83" t="n">
        <v>8410.1942</v>
      </c>
      <c r="I2435" s="29" t="s">
        <v>23</v>
      </c>
      <c r="J2435" s="30" t="s">
        <v>606</v>
      </c>
      <c r="K2435" s="31" t="n">
        <v>39935</v>
      </c>
      <c r="L2435" s="32" t="n">
        <v>2012003876</v>
      </c>
      <c r="M2435" s="33" t="n">
        <v>43465</v>
      </c>
      <c r="N2435" s="84" t="n">
        <v>3697.43046292735</v>
      </c>
      <c r="O2435" s="85" t="n">
        <v>0.17</v>
      </c>
      <c r="P2435" s="86" t="n">
        <v>0.0141666666666667</v>
      </c>
      <c r="Q2435" s="87" t="n">
        <v>119.144417833333</v>
      </c>
      <c r="R2435" s="88" t="n">
        <v>3816.57488076068</v>
      </c>
      <c r="S2435" s="89" t="n">
        <v>4593.61931923932</v>
      </c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MG2435" s="0"/>
      <c r="AMH2435" s="0"/>
      <c r="AMI2435" s="0"/>
      <c r="AMJ2435" s="0"/>
    </row>
    <row r="2436" s="4" customFormat="true" ht="37.5" hidden="false" customHeight="true" outlineLevel="0" collapsed="false">
      <c r="A2436" s="23" t="s">
        <v>401</v>
      </c>
      <c r="B2436" s="82" t="n">
        <v>6711</v>
      </c>
      <c r="C2436" s="25" t="n">
        <f aca="false">VLOOKUP(B2436,[1]Planilha8!$X$4:$Y$6629,2,0)</f>
        <v>2040401</v>
      </c>
      <c r="D2436" s="26" t="s">
        <v>605</v>
      </c>
      <c r="E2436" s="26" t="str">
        <f aca="false">VLOOKUP(B2436,[1]Planilha8!$X$4:$Z$6629,3,0)</f>
        <v>UNIDADE DE TERAPIA INTENSIVA</v>
      </c>
      <c r="F2436" s="26" t="str">
        <f aca="false">VLOOKUP(B2436,[1]Planilha8!$X$4:$AD$6629,7,0)</f>
        <v>BOM</v>
      </c>
      <c r="G2436" s="27" t="n">
        <v>41505</v>
      </c>
      <c r="H2436" s="83" t="n">
        <v>8410.194</v>
      </c>
      <c r="I2436" s="29" t="s">
        <v>23</v>
      </c>
      <c r="J2436" s="30" t="s">
        <v>606</v>
      </c>
      <c r="K2436" s="31" t="n">
        <v>39935</v>
      </c>
      <c r="L2436" s="32" t="n">
        <v>2012003876</v>
      </c>
      <c r="M2436" s="33" t="n">
        <v>43465</v>
      </c>
      <c r="N2436" s="84" t="n">
        <v>3697.430375</v>
      </c>
      <c r="O2436" s="85" t="n">
        <v>0.17</v>
      </c>
      <c r="P2436" s="86" t="n">
        <v>0.0141666666666667</v>
      </c>
      <c r="Q2436" s="87" t="n">
        <v>119.144415</v>
      </c>
      <c r="R2436" s="88" t="n">
        <v>3816.57479</v>
      </c>
      <c r="S2436" s="89" t="n">
        <v>4593.61921</v>
      </c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MG2436" s="0"/>
      <c r="AMH2436" s="0"/>
      <c r="AMI2436" s="0"/>
      <c r="AMJ2436" s="0"/>
    </row>
    <row r="2437" s="4" customFormat="true" ht="37.5" hidden="false" customHeight="true" outlineLevel="0" collapsed="false">
      <c r="A2437" s="23" t="s">
        <v>401</v>
      </c>
      <c r="B2437" s="82" t="n">
        <v>6712</v>
      </c>
      <c r="C2437" s="25" t="n">
        <f aca="false">VLOOKUP(B2437,[1]Planilha8!$X$4:$Y$6629,2,0)</f>
        <v>2040402</v>
      </c>
      <c r="D2437" s="26" t="s">
        <v>605</v>
      </c>
      <c r="E2437" s="26" t="str">
        <f aca="false">VLOOKUP(B2437,[1]Planilha8!$X$4:$Z$6629,3,0)</f>
        <v>UNIDADE DE TERAPIA INTENSIVA</v>
      </c>
      <c r="F2437" s="26" t="str">
        <f aca="false">VLOOKUP(B2437,[1]Planilha8!$X$4:$AD$6629,7,0)</f>
        <v>BOM</v>
      </c>
      <c r="G2437" s="27" t="n">
        <v>41505</v>
      </c>
      <c r="H2437" s="83" t="n">
        <v>8410.194</v>
      </c>
      <c r="I2437" s="29" t="s">
        <v>23</v>
      </c>
      <c r="J2437" s="30" t="s">
        <v>606</v>
      </c>
      <c r="K2437" s="31" t="n">
        <v>39935</v>
      </c>
      <c r="L2437" s="32" t="n">
        <v>2012003876</v>
      </c>
      <c r="M2437" s="33" t="n">
        <v>43465</v>
      </c>
      <c r="N2437" s="84" t="n">
        <v>3697.430375</v>
      </c>
      <c r="O2437" s="85" t="n">
        <v>0.17</v>
      </c>
      <c r="P2437" s="86" t="n">
        <v>0.0141666666666667</v>
      </c>
      <c r="Q2437" s="87" t="n">
        <v>119.144415</v>
      </c>
      <c r="R2437" s="88" t="n">
        <v>3816.57479</v>
      </c>
      <c r="S2437" s="89" t="n">
        <v>4593.61921</v>
      </c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MG2437" s="0"/>
      <c r="AMH2437" s="0"/>
      <c r="AMI2437" s="0"/>
      <c r="AMJ2437" s="0"/>
    </row>
    <row r="2438" s="4" customFormat="true" ht="37.5" hidden="false" customHeight="true" outlineLevel="0" collapsed="false">
      <c r="A2438" s="23" t="s">
        <v>401</v>
      </c>
      <c r="B2438" s="82" t="n">
        <v>6713</v>
      </c>
      <c r="C2438" s="25" t="n">
        <f aca="false">VLOOKUP(B2438,[1]Planilha8!$X$4:$Y$6629,2,0)</f>
        <v>2040403</v>
      </c>
      <c r="D2438" s="26" t="s">
        <v>605</v>
      </c>
      <c r="E2438" s="26" t="str">
        <f aca="false">VLOOKUP(B2438,[1]Planilha8!$X$4:$Z$6629,3,0)</f>
        <v>UNIDADE DE TERAPIA INTENSIVA</v>
      </c>
      <c r="F2438" s="26" t="str">
        <f aca="false">VLOOKUP(B2438,[1]Planilha8!$X$4:$AD$6629,7,0)</f>
        <v>BOM</v>
      </c>
      <c r="G2438" s="27" t="n">
        <v>41505</v>
      </c>
      <c r="H2438" s="83" t="n">
        <v>8410.194</v>
      </c>
      <c r="I2438" s="29" t="s">
        <v>23</v>
      </c>
      <c r="J2438" s="30" t="s">
        <v>606</v>
      </c>
      <c r="K2438" s="31" t="n">
        <v>39935</v>
      </c>
      <c r="L2438" s="32" t="n">
        <v>2012003876</v>
      </c>
      <c r="M2438" s="33" t="n">
        <v>43465</v>
      </c>
      <c r="N2438" s="84" t="n">
        <v>3697.430375</v>
      </c>
      <c r="O2438" s="85" t="n">
        <v>0.17</v>
      </c>
      <c r="P2438" s="86" t="n">
        <v>0.0141666666666667</v>
      </c>
      <c r="Q2438" s="87" t="n">
        <v>119.144415</v>
      </c>
      <c r="R2438" s="88" t="n">
        <v>3816.57479</v>
      </c>
      <c r="S2438" s="89" t="n">
        <v>4593.61921</v>
      </c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MG2438" s="0"/>
      <c r="AMH2438" s="0"/>
      <c r="AMI2438" s="0"/>
      <c r="AMJ2438" s="0"/>
    </row>
    <row r="2439" s="4" customFormat="true" ht="37.5" hidden="false" customHeight="true" outlineLevel="0" collapsed="false">
      <c r="A2439" s="23" t="s">
        <v>401</v>
      </c>
      <c r="B2439" s="82" t="n">
        <v>6714</v>
      </c>
      <c r="C2439" s="25" t="n">
        <f aca="false">VLOOKUP(B2439,[1]Planilha8!$X$4:$Y$6629,2,0)</f>
        <v>2040404</v>
      </c>
      <c r="D2439" s="26" t="s">
        <v>605</v>
      </c>
      <c r="E2439" s="26" t="str">
        <f aca="false">VLOOKUP(B2439,[1]Planilha8!$X$4:$Z$6629,3,0)</f>
        <v>UNIDADE DE TERAPIA INTENSIVA</v>
      </c>
      <c r="F2439" s="26" t="str">
        <f aca="false">VLOOKUP(B2439,[1]Planilha8!$X$4:$AD$6629,7,0)</f>
        <v>BOM</v>
      </c>
      <c r="G2439" s="27" t="n">
        <v>41505</v>
      </c>
      <c r="H2439" s="83" t="n">
        <v>8410.194</v>
      </c>
      <c r="I2439" s="29" t="s">
        <v>23</v>
      </c>
      <c r="J2439" s="30" t="s">
        <v>606</v>
      </c>
      <c r="K2439" s="31" t="n">
        <v>39935</v>
      </c>
      <c r="L2439" s="32" t="n">
        <v>2012003876</v>
      </c>
      <c r="M2439" s="33" t="n">
        <v>43465</v>
      </c>
      <c r="N2439" s="84" t="n">
        <v>3697.430375</v>
      </c>
      <c r="O2439" s="85" t="n">
        <v>0.17</v>
      </c>
      <c r="P2439" s="86" t="n">
        <v>0.0141666666666667</v>
      </c>
      <c r="Q2439" s="87" t="n">
        <v>119.144415</v>
      </c>
      <c r="R2439" s="88" t="n">
        <v>3816.57479</v>
      </c>
      <c r="S2439" s="89" t="n">
        <v>4593.61921</v>
      </c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MG2439" s="0"/>
      <c r="AMH2439" s="0"/>
      <c r="AMI2439" s="0"/>
      <c r="AMJ2439" s="0"/>
    </row>
    <row r="2440" s="4" customFormat="true" ht="37.5" hidden="false" customHeight="true" outlineLevel="0" collapsed="false">
      <c r="A2440" s="23" t="s">
        <v>401</v>
      </c>
      <c r="B2440" s="82" t="n">
        <v>6715</v>
      </c>
      <c r="C2440" s="25" t="n">
        <f aca="false">VLOOKUP(B2440,[1]Planilha8!$X$4:$Y$6629,2,0)</f>
        <v>2040405</v>
      </c>
      <c r="D2440" s="26" t="s">
        <v>605</v>
      </c>
      <c r="E2440" s="26" t="str">
        <f aca="false">VLOOKUP(B2440,[1]Planilha8!$X$4:$Z$6629,3,0)</f>
        <v>UNIDADE DE TERAPIA INTENSIVA</v>
      </c>
      <c r="F2440" s="26" t="str">
        <f aca="false">VLOOKUP(B2440,[1]Planilha8!$X$4:$AD$6629,7,0)</f>
        <v>BOM</v>
      </c>
      <c r="G2440" s="27" t="n">
        <v>41505</v>
      </c>
      <c r="H2440" s="83" t="n">
        <v>8410.194</v>
      </c>
      <c r="I2440" s="29" t="s">
        <v>23</v>
      </c>
      <c r="J2440" s="30" t="s">
        <v>606</v>
      </c>
      <c r="K2440" s="31" t="n">
        <v>39935</v>
      </c>
      <c r="L2440" s="32" t="n">
        <v>2012003876</v>
      </c>
      <c r="M2440" s="33" t="n">
        <v>43465</v>
      </c>
      <c r="N2440" s="84" t="n">
        <v>3697.430375</v>
      </c>
      <c r="O2440" s="85" t="n">
        <v>0.17</v>
      </c>
      <c r="P2440" s="86" t="n">
        <v>0.0141666666666667</v>
      </c>
      <c r="Q2440" s="87" t="n">
        <v>119.144415</v>
      </c>
      <c r="R2440" s="88" t="n">
        <v>3816.57479</v>
      </c>
      <c r="S2440" s="89" t="n">
        <v>4593.61921</v>
      </c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MG2440" s="0"/>
      <c r="AMH2440" s="0"/>
      <c r="AMI2440" s="0"/>
      <c r="AMJ2440" s="0"/>
    </row>
    <row r="2441" s="4" customFormat="true" ht="37.5" hidden="false" customHeight="true" outlineLevel="0" collapsed="false">
      <c r="A2441" s="23" t="s">
        <v>401</v>
      </c>
      <c r="B2441" s="82" t="n">
        <v>6716</v>
      </c>
      <c r="C2441" s="25" t="n">
        <f aca="false">VLOOKUP(B2441,[1]Planilha8!$X$4:$Y$6629,2,0)</f>
        <v>2040406</v>
      </c>
      <c r="D2441" s="26" t="s">
        <v>605</v>
      </c>
      <c r="E2441" s="26" t="str">
        <f aca="false">VLOOKUP(B2441,[1]Planilha8!$X$4:$Z$6629,3,0)</f>
        <v>UNIDADE DE TERAPIA INTENSIVA</v>
      </c>
      <c r="F2441" s="26" t="str">
        <f aca="false">VLOOKUP(B2441,[1]Planilha8!$X$4:$AD$6629,7,0)</f>
        <v>BOM</v>
      </c>
      <c r="G2441" s="27" t="n">
        <v>41505</v>
      </c>
      <c r="H2441" s="83" t="n">
        <v>8410.194</v>
      </c>
      <c r="I2441" s="29" t="s">
        <v>23</v>
      </c>
      <c r="J2441" s="30" t="s">
        <v>606</v>
      </c>
      <c r="K2441" s="31" t="n">
        <v>39935</v>
      </c>
      <c r="L2441" s="32" t="n">
        <v>2012003876</v>
      </c>
      <c r="M2441" s="33" t="n">
        <v>43465</v>
      </c>
      <c r="N2441" s="84" t="n">
        <v>3697.430375</v>
      </c>
      <c r="O2441" s="85" t="n">
        <v>0.17</v>
      </c>
      <c r="P2441" s="86" t="n">
        <v>0.0141666666666667</v>
      </c>
      <c r="Q2441" s="87" t="n">
        <v>119.144415</v>
      </c>
      <c r="R2441" s="88" t="n">
        <v>3816.57479</v>
      </c>
      <c r="S2441" s="89" t="n">
        <v>4593.61921</v>
      </c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MG2441" s="0"/>
      <c r="AMH2441" s="0"/>
      <c r="AMI2441" s="0"/>
      <c r="AMJ2441" s="0"/>
    </row>
    <row r="2442" s="4" customFormat="true" ht="37.5" hidden="false" customHeight="true" outlineLevel="0" collapsed="false">
      <c r="A2442" s="23" t="s">
        <v>401</v>
      </c>
      <c r="B2442" s="82" t="n">
        <v>6717</v>
      </c>
      <c r="C2442" s="25" t="n">
        <f aca="false">VLOOKUP(B2442,[1]Planilha8!$X$4:$Y$6629,2,0)</f>
        <v>2040407</v>
      </c>
      <c r="D2442" s="26" t="s">
        <v>605</v>
      </c>
      <c r="E2442" s="26" t="str">
        <f aca="false">VLOOKUP(B2442,[1]Planilha8!$X$4:$Z$6629,3,0)</f>
        <v>UNIDADE DE TERAPIA INTENSIVA</v>
      </c>
      <c r="F2442" s="26" t="str">
        <f aca="false">VLOOKUP(B2442,[1]Planilha8!$X$4:$AD$6629,7,0)</f>
        <v>BOM</v>
      </c>
      <c r="G2442" s="27" t="n">
        <v>41505</v>
      </c>
      <c r="H2442" s="83" t="n">
        <v>8410.194</v>
      </c>
      <c r="I2442" s="29" t="s">
        <v>23</v>
      </c>
      <c r="J2442" s="30" t="s">
        <v>606</v>
      </c>
      <c r="K2442" s="31" t="n">
        <v>39935</v>
      </c>
      <c r="L2442" s="32" t="n">
        <v>2012003876</v>
      </c>
      <c r="M2442" s="33" t="n">
        <v>43465</v>
      </c>
      <c r="N2442" s="84" t="n">
        <v>3697.430375</v>
      </c>
      <c r="O2442" s="85" t="n">
        <v>0.17</v>
      </c>
      <c r="P2442" s="86" t="n">
        <v>0.0141666666666667</v>
      </c>
      <c r="Q2442" s="87" t="n">
        <v>119.144415</v>
      </c>
      <c r="R2442" s="88" t="n">
        <v>3816.57479</v>
      </c>
      <c r="S2442" s="89" t="n">
        <v>4593.61921</v>
      </c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MG2442" s="0"/>
      <c r="AMH2442" s="0"/>
      <c r="AMI2442" s="0"/>
      <c r="AMJ2442" s="0"/>
    </row>
    <row r="2443" s="4" customFormat="true" ht="37.5" hidden="false" customHeight="true" outlineLevel="0" collapsed="false">
      <c r="A2443" s="23" t="s">
        <v>401</v>
      </c>
      <c r="B2443" s="82" t="n">
        <v>6718</v>
      </c>
      <c r="C2443" s="25" t="n">
        <f aca="false">VLOOKUP(B2443,[1]Planilha8!$X$4:$Y$6629,2,0)</f>
        <v>2040408</v>
      </c>
      <c r="D2443" s="26" t="s">
        <v>605</v>
      </c>
      <c r="E2443" s="26" t="str">
        <f aca="false">VLOOKUP(B2443,[1]Planilha8!$X$4:$Z$6629,3,0)</f>
        <v>UNIDADE DE TERAPIA INTENSIVA</v>
      </c>
      <c r="F2443" s="26" t="str">
        <f aca="false">VLOOKUP(B2443,[1]Planilha8!$X$4:$AD$6629,7,0)</f>
        <v>BOM</v>
      </c>
      <c r="G2443" s="27" t="n">
        <v>41505</v>
      </c>
      <c r="H2443" s="83" t="n">
        <v>8410.194</v>
      </c>
      <c r="I2443" s="29" t="s">
        <v>23</v>
      </c>
      <c r="J2443" s="30" t="s">
        <v>606</v>
      </c>
      <c r="K2443" s="31" t="n">
        <v>39935</v>
      </c>
      <c r="L2443" s="32" t="n">
        <v>2012003876</v>
      </c>
      <c r="M2443" s="33" t="n">
        <v>43465</v>
      </c>
      <c r="N2443" s="84" t="n">
        <v>3697.430375</v>
      </c>
      <c r="O2443" s="85" t="n">
        <v>0.17</v>
      </c>
      <c r="P2443" s="86" t="n">
        <v>0.0141666666666667</v>
      </c>
      <c r="Q2443" s="87" t="n">
        <v>119.144415</v>
      </c>
      <c r="R2443" s="88" t="n">
        <v>3816.57479</v>
      </c>
      <c r="S2443" s="89" t="n">
        <v>4593.61921</v>
      </c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MG2443" s="0"/>
      <c r="AMH2443" s="0"/>
      <c r="AMI2443" s="0"/>
      <c r="AMJ2443" s="0"/>
    </row>
    <row r="2444" s="4" customFormat="true" ht="37.5" hidden="false" customHeight="true" outlineLevel="0" collapsed="false">
      <c r="A2444" s="23" t="s">
        <v>401</v>
      </c>
      <c r="B2444" s="82" t="n">
        <v>6719</v>
      </c>
      <c r="C2444" s="25" t="n">
        <f aca="false">VLOOKUP(B2444,[1]Planilha8!$X$4:$Y$6629,2,0)</f>
        <v>2040409</v>
      </c>
      <c r="D2444" s="26" t="s">
        <v>605</v>
      </c>
      <c r="E2444" s="26" t="str">
        <f aca="false">VLOOKUP(B2444,[1]Planilha8!$X$4:$Z$6629,3,0)</f>
        <v>UNIDADE DE TERAPIA INTENSIVA</v>
      </c>
      <c r="F2444" s="26" t="str">
        <f aca="false">VLOOKUP(B2444,[1]Planilha8!$X$4:$AD$6629,7,0)</f>
        <v>BOM</v>
      </c>
      <c r="G2444" s="27" t="n">
        <v>41505</v>
      </c>
      <c r="H2444" s="83" t="n">
        <v>8410.194</v>
      </c>
      <c r="I2444" s="29" t="s">
        <v>23</v>
      </c>
      <c r="J2444" s="30" t="s">
        <v>606</v>
      </c>
      <c r="K2444" s="31" t="n">
        <v>39935</v>
      </c>
      <c r="L2444" s="32" t="n">
        <v>2012003876</v>
      </c>
      <c r="M2444" s="33" t="n">
        <v>43465</v>
      </c>
      <c r="N2444" s="84" t="n">
        <v>3697.430375</v>
      </c>
      <c r="O2444" s="85" t="n">
        <v>0.17</v>
      </c>
      <c r="P2444" s="86" t="n">
        <v>0.0141666666666667</v>
      </c>
      <c r="Q2444" s="87" t="n">
        <v>119.144415</v>
      </c>
      <c r="R2444" s="88" t="n">
        <v>3816.57479</v>
      </c>
      <c r="S2444" s="89" t="n">
        <v>4593.61921</v>
      </c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MG2444" s="0"/>
      <c r="AMH2444" s="0"/>
      <c r="AMI2444" s="0"/>
      <c r="AMJ2444" s="0"/>
    </row>
    <row r="2445" s="4" customFormat="true" ht="37.5" hidden="false" customHeight="true" outlineLevel="0" collapsed="false">
      <c r="A2445" s="23" t="s">
        <v>401</v>
      </c>
      <c r="B2445" s="82" t="n">
        <v>6720</v>
      </c>
      <c r="C2445" s="25" t="n">
        <f aca="false">VLOOKUP(B2445,[1]Planilha8!$X$4:$Y$6629,2,0)</f>
        <v>2040410</v>
      </c>
      <c r="D2445" s="26" t="s">
        <v>605</v>
      </c>
      <c r="E2445" s="26" t="str">
        <f aca="false">VLOOKUP(B2445,[1]Planilha8!$X$4:$Z$6629,3,0)</f>
        <v>UNIDADE DE TERAPIA INTENSIVA</v>
      </c>
      <c r="F2445" s="26" t="str">
        <f aca="false">VLOOKUP(B2445,[1]Planilha8!$X$4:$AD$6629,7,0)</f>
        <v>BOM</v>
      </c>
      <c r="G2445" s="27" t="n">
        <v>41505</v>
      </c>
      <c r="H2445" s="83" t="n">
        <v>8410.194</v>
      </c>
      <c r="I2445" s="29" t="s">
        <v>23</v>
      </c>
      <c r="J2445" s="30" t="s">
        <v>606</v>
      </c>
      <c r="K2445" s="31" t="n">
        <v>39935</v>
      </c>
      <c r="L2445" s="32" t="n">
        <v>2012003876</v>
      </c>
      <c r="M2445" s="33" t="n">
        <v>43465</v>
      </c>
      <c r="N2445" s="84" t="n">
        <v>3697.430375</v>
      </c>
      <c r="O2445" s="85" t="n">
        <v>0.17</v>
      </c>
      <c r="P2445" s="86" t="n">
        <v>0.0141666666666667</v>
      </c>
      <c r="Q2445" s="87" t="n">
        <v>119.144415</v>
      </c>
      <c r="R2445" s="88" t="n">
        <v>3816.57479</v>
      </c>
      <c r="S2445" s="89" t="n">
        <v>4593.61921</v>
      </c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MG2445" s="0"/>
      <c r="AMH2445" s="0"/>
      <c r="AMI2445" s="0"/>
      <c r="AMJ2445" s="0"/>
    </row>
    <row r="2446" s="4" customFormat="true" ht="37.5" hidden="false" customHeight="true" outlineLevel="0" collapsed="false">
      <c r="A2446" s="23" t="s">
        <v>401</v>
      </c>
      <c r="B2446" s="82" t="n">
        <v>6721</v>
      </c>
      <c r="C2446" s="25" t="n">
        <f aca="false">VLOOKUP(B2446,[1]Planilha8!$X$4:$Y$6629,2,0)</f>
        <v>2040414</v>
      </c>
      <c r="D2446" s="26" t="s">
        <v>607</v>
      </c>
      <c r="E2446" s="26" t="str">
        <f aca="false">VLOOKUP(B2446,[1]Planilha8!$X$4:$Z$6629,3,0)</f>
        <v>SALA DE REUNIÃO</v>
      </c>
      <c r="F2446" s="26" t="str">
        <f aca="false">VLOOKUP(B2446,[1]Planilha8!$X$4:$AD$6629,7,0)</f>
        <v>BOM</v>
      </c>
      <c r="G2446" s="27" t="n">
        <v>41514</v>
      </c>
      <c r="H2446" s="83" t="n">
        <v>219.9</v>
      </c>
      <c r="I2446" s="29" t="s">
        <v>23</v>
      </c>
      <c r="J2446" s="30" t="s">
        <v>69</v>
      </c>
      <c r="K2446" s="31" t="n">
        <v>7150</v>
      </c>
      <c r="L2446" s="32" t="n">
        <v>2013002463</v>
      </c>
      <c r="M2446" s="33" t="n">
        <v>43465</v>
      </c>
      <c r="N2446" s="84" t="n">
        <v>180.86775</v>
      </c>
      <c r="O2446" s="85" t="n">
        <v>0.33</v>
      </c>
      <c r="P2446" s="86" t="n">
        <v>0.0275</v>
      </c>
      <c r="Q2446" s="87" t="n">
        <v>6.04725</v>
      </c>
      <c r="R2446" s="88" t="n">
        <v>186.915</v>
      </c>
      <c r="S2446" s="89" t="n">
        <v>32.9850000000001</v>
      </c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MG2446" s="0"/>
      <c r="AMH2446" s="0"/>
      <c r="AMI2446" s="0"/>
      <c r="AMJ2446" s="0"/>
    </row>
    <row r="2447" s="4" customFormat="true" ht="37.5" hidden="false" customHeight="true" outlineLevel="0" collapsed="false">
      <c r="A2447" s="23" t="s">
        <v>401</v>
      </c>
      <c r="B2447" s="82" t="n">
        <v>6722</v>
      </c>
      <c r="C2447" s="25" t="n">
        <f aca="false">VLOOKUP(B2447,[1]Planilha8!$X$4:$Y$6629,2,0)</f>
        <v>2040415</v>
      </c>
      <c r="D2447" s="26" t="s">
        <v>607</v>
      </c>
      <c r="E2447" s="26" t="str">
        <f aca="false">VLOOKUP(B2447,[1]Planilha8!$X$4:$Z$6629,3,0)</f>
        <v>ALMOXARIFADO</v>
      </c>
      <c r="F2447" s="26" t="str">
        <f aca="false">VLOOKUP(B2447,[1]Planilha8!$X$4:$AD$6629,7,0)</f>
        <v>BOM</v>
      </c>
      <c r="G2447" s="27" t="n">
        <v>41514</v>
      </c>
      <c r="H2447" s="83" t="n">
        <v>219.9</v>
      </c>
      <c r="I2447" s="29" t="s">
        <v>23</v>
      </c>
      <c r="J2447" s="30" t="s">
        <v>69</v>
      </c>
      <c r="K2447" s="31" t="n">
        <v>7150</v>
      </c>
      <c r="L2447" s="32" t="n">
        <v>2013002463</v>
      </c>
      <c r="M2447" s="33" t="n">
        <v>43465</v>
      </c>
      <c r="N2447" s="84" t="n">
        <v>180.86775</v>
      </c>
      <c r="O2447" s="85" t="n">
        <v>0.33</v>
      </c>
      <c r="P2447" s="86" t="n">
        <v>0.0275</v>
      </c>
      <c r="Q2447" s="87" t="n">
        <v>6.04725</v>
      </c>
      <c r="R2447" s="88" t="n">
        <v>186.915</v>
      </c>
      <c r="S2447" s="89" t="n">
        <v>32.9850000000001</v>
      </c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MG2447" s="0"/>
      <c r="AMH2447" s="0"/>
      <c r="AMI2447" s="0"/>
      <c r="AMJ2447" s="0"/>
    </row>
    <row r="2448" s="4" customFormat="true" ht="37.5" hidden="false" customHeight="true" outlineLevel="0" collapsed="false">
      <c r="A2448" s="23" t="s">
        <v>401</v>
      </c>
      <c r="B2448" s="82" t="n">
        <v>6723</v>
      </c>
      <c r="C2448" s="25" t="n">
        <f aca="false">VLOOKUP(B2448,[1]Planilha8!$X$4:$Y$6629,2,0)</f>
        <v>2040416</v>
      </c>
      <c r="D2448" s="26" t="s">
        <v>607</v>
      </c>
      <c r="E2448" s="26" t="str">
        <f aca="false">VLOOKUP(B2448,[1]Planilha8!$X$4:$Z$6629,3,0)</f>
        <v>ALMOXARIFADO</v>
      </c>
      <c r="F2448" s="26" t="str">
        <f aca="false">VLOOKUP(B2448,[1]Planilha8!$X$4:$AD$6629,7,0)</f>
        <v>BOM</v>
      </c>
      <c r="G2448" s="27" t="n">
        <v>41514</v>
      </c>
      <c r="H2448" s="83" t="n">
        <v>219.9</v>
      </c>
      <c r="I2448" s="29" t="s">
        <v>23</v>
      </c>
      <c r="J2448" s="30" t="s">
        <v>69</v>
      </c>
      <c r="K2448" s="31" t="n">
        <v>7150</v>
      </c>
      <c r="L2448" s="32" t="n">
        <v>2013002463</v>
      </c>
      <c r="M2448" s="33" t="n">
        <v>43465</v>
      </c>
      <c r="N2448" s="84" t="n">
        <v>180.86775</v>
      </c>
      <c r="O2448" s="85" t="n">
        <v>0.33</v>
      </c>
      <c r="P2448" s="86" t="n">
        <v>0.0275</v>
      </c>
      <c r="Q2448" s="87" t="n">
        <v>6.04725</v>
      </c>
      <c r="R2448" s="88" t="n">
        <v>186.915</v>
      </c>
      <c r="S2448" s="89" t="n">
        <v>32.9850000000001</v>
      </c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MG2448" s="0"/>
      <c r="AMH2448" s="0"/>
      <c r="AMI2448" s="0"/>
      <c r="AMJ2448" s="0"/>
    </row>
    <row r="2449" s="4" customFormat="true" ht="37.5" hidden="false" customHeight="true" outlineLevel="0" collapsed="false">
      <c r="A2449" s="23" t="s">
        <v>401</v>
      </c>
      <c r="B2449" s="82" t="n">
        <v>6724</v>
      </c>
      <c r="C2449" s="25" t="n">
        <f aca="false">VLOOKUP(B2449,[1]Planilha8!$X$4:$Y$6629,2,0)</f>
        <v>2040417</v>
      </c>
      <c r="D2449" s="26" t="s">
        <v>607</v>
      </c>
      <c r="E2449" s="26" t="str">
        <f aca="false">VLOOKUP(B2449,[1]Planilha8!$X$4:$Z$6629,3,0)</f>
        <v>ALMOXARIFADO</v>
      </c>
      <c r="F2449" s="26" t="str">
        <f aca="false">VLOOKUP(B2449,[1]Planilha8!$X$4:$AD$6629,7,0)</f>
        <v>BOM</v>
      </c>
      <c r="G2449" s="27" t="n">
        <v>41514</v>
      </c>
      <c r="H2449" s="83" t="n">
        <v>219.9</v>
      </c>
      <c r="I2449" s="29" t="s">
        <v>23</v>
      </c>
      <c r="J2449" s="30" t="s">
        <v>69</v>
      </c>
      <c r="K2449" s="31" t="n">
        <v>7150</v>
      </c>
      <c r="L2449" s="32" t="n">
        <v>2013002463</v>
      </c>
      <c r="M2449" s="33" t="n">
        <v>43465</v>
      </c>
      <c r="N2449" s="84" t="n">
        <v>180.86775</v>
      </c>
      <c r="O2449" s="85" t="n">
        <v>0.33</v>
      </c>
      <c r="P2449" s="86" t="n">
        <v>0.0275</v>
      </c>
      <c r="Q2449" s="87" t="n">
        <v>6.04725</v>
      </c>
      <c r="R2449" s="88" t="n">
        <v>186.915</v>
      </c>
      <c r="S2449" s="89" t="n">
        <v>32.9850000000001</v>
      </c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MG2449" s="0"/>
      <c r="AMH2449" s="0"/>
      <c r="AMI2449" s="0"/>
      <c r="AMJ2449" s="0"/>
    </row>
    <row r="2450" s="4" customFormat="true" ht="37.5" hidden="false" customHeight="true" outlineLevel="0" collapsed="false">
      <c r="A2450" s="23" t="s">
        <v>401</v>
      </c>
      <c r="B2450" s="82" t="n">
        <v>6725</v>
      </c>
      <c r="C2450" s="25" t="n">
        <f aca="false">VLOOKUP(B2450,[1]Planilha8!$X$4:$Y$6629,2,0)</f>
        <v>2040418</v>
      </c>
      <c r="D2450" s="26" t="s">
        <v>607</v>
      </c>
      <c r="E2450" s="26" t="str">
        <f aca="false">VLOOKUP(B2450,[1]Planilha8!$X$4:$Z$6629,3,0)</f>
        <v>ALMOXARIFADO</v>
      </c>
      <c r="F2450" s="26" t="str">
        <f aca="false">VLOOKUP(B2450,[1]Planilha8!$X$4:$AD$6629,7,0)</f>
        <v>BOM</v>
      </c>
      <c r="G2450" s="27" t="n">
        <v>41514</v>
      </c>
      <c r="H2450" s="83" t="n">
        <v>219.9</v>
      </c>
      <c r="I2450" s="29" t="s">
        <v>23</v>
      </c>
      <c r="J2450" s="30" t="s">
        <v>69</v>
      </c>
      <c r="K2450" s="31" t="n">
        <v>7150</v>
      </c>
      <c r="L2450" s="32" t="n">
        <v>2013002463</v>
      </c>
      <c r="M2450" s="33" t="n">
        <v>43465</v>
      </c>
      <c r="N2450" s="84" t="n">
        <v>180.86775</v>
      </c>
      <c r="O2450" s="85" t="n">
        <v>0.33</v>
      </c>
      <c r="P2450" s="86" t="n">
        <v>0.0275</v>
      </c>
      <c r="Q2450" s="87" t="n">
        <v>6.04725</v>
      </c>
      <c r="R2450" s="88" t="n">
        <v>186.915</v>
      </c>
      <c r="S2450" s="89" t="n">
        <v>32.9850000000001</v>
      </c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MG2450" s="0"/>
      <c r="AMH2450" s="0"/>
      <c r="AMI2450" s="0"/>
      <c r="AMJ2450" s="0"/>
    </row>
    <row r="2451" s="4" customFormat="true" ht="37.5" hidden="false" customHeight="true" outlineLevel="0" collapsed="false">
      <c r="A2451" s="23" t="s">
        <v>401</v>
      </c>
      <c r="B2451" s="82" t="n">
        <v>6726</v>
      </c>
      <c r="C2451" s="25" t="n">
        <f aca="false">VLOOKUP(B2451,[1]Planilha8!$X$4:$Y$6629,2,0)</f>
        <v>2040419</v>
      </c>
      <c r="D2451" s="26" t="s">
        <v>607</v>
      </c>
      <c r="E2451" s="26" t="str">
        <f aca="false">VLOOKUP(B2451,[1]Planilha8!$X$4:$Z$6629,3,0)</f>
        <v>ALMOXARIFADO</v>
      </c>
      <c r="F2451" s="26" t="str">
        <f aca="false">VLOOKUP(B2451,[1]Planilha8!$X$4:$AD$6629,7,0)</f>
        <v>BOM</v>
      </c>
      <c r="G2451" s="27" t="n">
        <v>41514</v>
      </c>
      <c r="H2451" s="83" t="n">
        <v>219.9</v>
      </c>
      <c r="I2451" s="29" t="s">
        <v>23</v>
      </c>
      <c r="J2451" s="30" t="s">
        <v>69</v>
      </c>
      <c r="K2451" s="31" t="n">
        <v>7150</v>
      </c>
      <c r="L2451" s="32" t="n">
        <v>2013002463</v>
      </c>
      <c r="M2451" s="33" t="n">
        <v>43465</v>
      </c>
      <c r="N2451" s="84" t="n">
        <v>180.86775</v>
      </c>
      <c r="O2451" s="85" t="n">
        <v>0.33</v>
      </c>
      <c r="P2451" s="86" t="n">
        <v>0.0275</v>
      </c>
      <c r="Q2451" s="87" t="n">
        <v>6.04725</v>
      </c>
      <c r="R2451" s="88" t="n">
        <v>186.915</v>
      </c>
      <c r="S2451" s="89" t="n">
        <v>32.9850000000001</v>
      </c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MG2451" s="0"/>
      <c r="AMH2451" s="0"/>
      <c r="AMI2451" s="0"/>
      <c r="AMJ2451" s="0"/>
    </row>
    <row r="2452" s="4" customFormat="true" ht="37.5" hidden="false" customHeight="true" outlineLevel="0" collapsed="false">
      <c r="A2452" s="23" t="s">
        <v>401</v>
      </c>
      <c r="B2452" s="82" t="n">
        <v>6727</v>
      </c>
      <c r="C2452" s="25" t="n">
        <f aca="false">VLOOKUP(B2452,[1]Planilha8!$X$4:$Y$6629,2,0)</f>
        <v>2040420</v>
      </c>
      <c r="D2452" s="26" t="s">
        <v>607</v>
      </c>
      <c r="E2452" s="26" t="str">
        <f aca="false">VLOOKUP(B2452,[1]Planilha8!$X$4:$Z$6629,3,0)</f>
        <v>ALMOXARIFADO</v>
      </c>
      <c r="F2452" s="26" t="str">
        <f aca="false">VLOOKUP(B2452,[1]Planilha8!$X$4:$AD$6629,7,0)</f>
        <v>BOM</v>
      </c>
      <c r="G2452" s="27" t="n">
        <v>41514</v>
      </c>
      <c r="H2452" s="83" t="n">
        <v>219.9</v>
      </c>
      <c r="I2452" s="29" t="s">
        <v>23</v>
      </c>
      <c r="J2452" s="30" t="s">
        <v>69</v>
      </c>
      <c r="K2452" s="31" t="n">
        <v>7150</v>
      </c>
      <c r="L2452" s="32" t="n">
        <v>2013002463</v>
      </c>
      <c r="M2452" s="33" t="n">
        <v>43465</v>
      </c>
      <c r="N2452" s="84" t="n">
        <v>180.86775</v>
      </c>
      <c r="O2452" s="85" t="n">
        <v>0.33</v>
      </c>
      <c r="P2452" s="86" t="n">
        <v>0.0275</v>
      </c>
      <c r="Q2452" s="87" t="n">
        <v>6.04725</v>
      </c>
      <c r="R2452" s="88" t="n">
        <v>186.915</v>
      </c>
      <c r="S2452" s="89" t="n">
        <v>32.9850000000001</v>
      </c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MG2452" s="0"/>
      <c r="AMH2452" s="0"/>
      <c r="AMI2452" s="0"/>
      <c r="AMJ2452" s="0"/>
    </row>
    <row r="2453" s="4" customFormat="true" ht="37.5" hidden="false" customHeight="true" outlineLevel="0" collapsed="false">
      <c r="A2453" s="23" t="s">
        <v>401</v>
      </c>
      <c r="B2453" s="82" t="n">
        <v>6728</v>
      </c>
      <c r="C2453" s="25" t="n">
        <f aca="false">VLOOKUP(B2453,[1]Planilha8!$X$4:$Y$6629,2,0)</f>
        <v>2040421</v>
      </c>
      <c r="D2453" s="26" t="s">
        <v>607</v>
      </c>
      <c r="E2453" s="26" t="str">
        <f aca="false">VLOOKUP(B2453,[1]Planilha8!$X$4:$Z$6629,3,0)</f>
        <v>FISIOTERAPIA</v>
      </c>
      <c r="F2453" s="26" t="str">
        <f aca="false">VLOOKUP(B2453,[1]Planilha8!$X$4:$AD$6629,7,0)</f>
        <v>BOM</v>
      </c>
      <c r="G2453" s="27" t="n">
        <v>41514</v>
      </c>
      <c r="H2453" s="83" t="n">
        <v>219.9</v>
      </c>
      <c r="I2453" s="29" t="s">
        <v>23</v>
      </c>
      <c r="J2453" s="30" t="s">
        <v>69</v>
      </c>
      <c r="K2453" s="31" t="n">
        <v>7150</v>
      </c>
      <c r="L2453" s="32" t="n">
        <v>2013002463</v>
      </c>
      <c r="M2453" s="33" t="n">
        <v>43465</v>
      </c>
      <c r="N2453" s="84" t="n">
        <v>180.86775</v>
      </c>
      <c r="O2453" s="85" t="n">
        <v>0.33</v>
      </c>
      <c r="P2453" s="86" t="n">
        <v>0.0275</v>
      </c>
      <c r="Q2453" s="87" t="n">
        <v>6.04725</v>
      </c>
      <c r="R2453" s="88" t="n">
        <v>186.915</v>
      </c>
      <c r="S2453" s="89" t="n">
        <v>32.9850000000001</v>
      </c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MG2453" s="0"/>
      <c r="AMH2453" s="0"/>
      <c r="AMI2453" s="0"/>
      <c r="AMJ2453" s="0"/>
    </row>
    <row r="2454" s="4" customFormat="true" ht="37.5" hidden="false" customHeight="true" outlineLevel="0" collapsed="false">
      <c r="A2454" s="23" t="s">
        <v>401</v>
      </c>
      <c r="B2454" s="82" t="n">
        <v>6729</v>
      </c>
      <c r="C2454" s="25" t="n">
        <f aca="false">VLOOKUP(B2454,[1]Planilha8!$X$4:$Y$6629,2,0)</f>
        <v>2040422</v>
      </c>
      <c r="D2454" s="26" t="s">
        <v>607</v>
      </c>
      <c r="E2454" s="26" t="str">
        <f aca="false">VLOOKUP(B2454,[1]Planilha8!$X$4:$Z$6629,3,0)</f>
        <v>ALMOXARIFADO</v>
      </c>
      <c r="F2454" s="26" t="str">
        <f aca="false">VLOOKUP(B2454,[1]Planilha8!$X$4:$AD$6629,7,0)</f>
        <v>BOM</v>
      </c>
      <c r="G2454" s="27" t="n">
        <v>41514</v>
      </c>
      <c r="H2454" s="83" t="n">
        <v>219.9</v>
      </c>
      <c r="I2454" s="29" t="s">
        <v>23</v>
      </c>
      <c r="J2454" s="30" t="s">
        <v>69</v>
      </c>
      <c r="K2454" s="31" t="n">
        <v>7150</v>
      </c>
      <c r="L2454" s="32" t="n">
        <v>2013002463</v>
      </c>
      <c r="M2454" s="33" t="n">
        <v>43465</v>
      </c>
      <c r="N2454" s="84" t="n">
        <v>180.86775</v>
      </c>
      <c r="O2454" s="85" t="n">
        <v>0.33</v>
      </c>
      <c r="P2454" s="86" t="n">
        <v>0.0275</v>
      </c>
      <c r="Q2454" s="87" t="n">
        <v>6.04725</v>
      </c>
      <c r="R2454" s="88" t="n">
        <v>186.915</v>
      </c>
      <c r="S2454" s="89" t="n">
        <v>32.9850000000001</v>
      </c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MG2454" s="0"/>
      <c r="AMH2454" s="0"/>
      <c r="AMI2454" s="0"/>
      <c r="AMJ2454" s="0"/>
    </row>
    <row r="2455" s="4" customFormat="true" ht="37.5" hidden="false" customHeight="true" outlineLevel="0" collapsed="false">
      <c r="A2455" s="23" t="s">
        <v>401</v>
      </c>
      <c r="B2455" s="82" t="n">
        <v>6730</v>
      </c>
      <c r="C2455" s="25" t="n">
        <f aca="false">VLOOKUP(B2455,[1]Planilha8!$X$4:$Y$6629,2,0)</f>
        <v>2040423</v>
      </c>
      <c r="D2455" s="26" t="s">
        <v>607</v>
      </c>
      <c r="E2455" s="26" t="str">
        <f aca="false">VLOOKUP(B2455,[1]Planilha8!$X$4:$Z$6629,3,0)</f>
        <v>ALMOXARIFADO</v>
      </c>
      <c r="F2455" s="26" t="str">
        <f aca="false">VLOOKUP(B2455,[1]Planilha8!$X$4:$AD$6629,7,0)</f>
        <v>BOM</v>
      </c>
      <c r="G2455" s="27" t="n">
        <v>41514</v>
      </c>
      <c r="H2455" s="83" t="n">
        <v>219.9</v>
      </c>
      <c r="I2455" s="29" t="s">
        <v>23</v>
      </c>
      <c r="J2455" s="30" t="s">
        <v>69</v>
      </c>
      <c r="K2455" s="31" t="n">
        <v>7150</v>
      </c>
      <c r="L2455" s="32" t="n">
        <v>2013002463</v>
      </c>
      <c r="M2455" s="33" t="n">
        <v>43465</v>
      </c>
      <c r="N2455" s="84" t="n">
        <v>180.86775</v>
      </c>
      <c r="O2455" s="85" t="n">
        <v>0.33</v>
      </c>
      <c r="P2455" s="86" t="n">
        <v>0.0275</v>
      </c>
      <c r="Q2455" s="87" t="n">
        <v>6.04725</v>
      </c>
      <c r="R2455" s="88" t="n">
        <v>186.915</v>
      </c>
      <c r="S2455" s="89" t="n">
        <v>32.9850000000001</v>
      </c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MG2455" s="0"/>
      <c r="AMH2455" s="0"/>
      <c r="AMI2455" s="0"/>
      <c r="AMJ2455" s="0"/>
    </row>
    <row r="2456" s="4" customFormat="true" ht="37.5" hidden="false" customHeight="true" outlineLevel="0" collapsed="false">
      <c r="A2456" s="23" t="s">
        <v>401</v>
      </c>
      <c r="B2456" s="82" t="n">
        <v>6731</v>
      </c>
      <c r="C2456" s="25" t="n">
        <f aca="false">VLOOKUP(B2456,[1]Planilha8!$X$4:$Y$6629,2,0)</f>
        <v>2040424</v>
      </c>
      <c r="D2456" s="26" t="s">
        <v>607</v>
      </c>
      <c r="E2456" s="26" t="str">
        <f aca="false">VLOOKUP(B2456,[1]Planilha8!$X$4:$Z$6629,3,0)</f>
        <v>CORREDOR SESMT</v>
      </c>
      <c r="F2456" s="26" t="str">
        <f aca="false">VLOOKUP(B2456,[1]Planilha8!$X$4:$AD$6629,7,0)</f>
        <v>BOM</v>
      </c>
      <c r="G2456" s="27" t="n">
        <v>41514</v>
      </c>
      <c r="H2456" s="83" t="n">
        <v>219.9</v>
      </c>
      <c r="I2456" s="29" t="s">
        <v>23</v>
      </c>
      <c r="J2456" s="30" t="s">
        <v>69</v>
      </c>
      <c r="K2456" s="31" t="n">
        <v>7150</v>
      </c>
      <c r="L2456" s="32" t="n">
        <v>2013002463</v>
      </c>
      <c r="M2456" s="33" t="n">
        <v>43465</v>
      </c>
      <c r="N2456" s="84" t="n">
        <v>180.86775</v>
      </c>
      <c r="O2456" s="85" t="n">
        <v>0.33</v>
      </c>
      <c r="P2456" s="86" t="n">
        <v>0.0275</v>
      </c>
      <c r="Q2456" s="87" t="n">
        <v>6.04725</v>
      </c>
      <c r="R2456" s="88" t="n">
        <v>186.915</v>
      </c>
      <c r="S2456" s="89" t="n">
        <v>32.9850000000001</v>
      </c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MG2456" s="0"/>
      <c r="AMH2456" s="0"/>
      <c r="AMI2456" s="0"/>
      <c r="AMJ2456" s="0"/>
    </row>
    <row r="2457" s="4" customFormat="true" ht="37.5" hidden="false" customHeight="true" outlineLevel="0" collapsed="false">
      <c r="A2457" s="23" t="s">
        <v>401</v>
      </c>
      <c r="B2457" s="82" t="n">
        <v>6732</v>
      </c>
      <c r="C2457" s="25" t="n">
        <f aca="false">VLOOKUP(B2457,[1]Planilha8!$X$4:$Y$6629,2,0)</f>
        <v>2040425</v>
      </c>
      <c r="D2457" s="26" t="s">
        <v>607</v>
      </c>
      <c r="E2457" s="26" t="str">
        <f aca="false">VLOOKUP(B2457,[1]Planilha8!$X$4:$Z$6629,3,0)</f>
        <v>ALMOXARIFADO</v>
      </c>
      <c r="F2457" s="26" t="str">
        <f aca="false">VLOOKUP(B2457,[1]Planilha8!$X$4:$AD$6629,7,0)</f>
        <v>BOM</v>
      </c>
      <c r="G2457" s="27" t="n">
        <v>41514</v>
      </c>
      <c r="H2457" s="83" t="n">
        <v>219.9</v>
      </c>
      <c r="I2457" s="29" t="s">
        <v>23</v>
      </c>
      <c r="J2457" s="30" t="s">
        <v>69</v>
      </c>
      <c r="K2457" s="31" t="n">
        <v>7150</v>
      </c>
      <c r="L2457" s="32" t="n">
        <v>2013002463</v>
      </c>
      <c r="M2457" s="33" t="n">
        <v>43465</v>
      </c>
      <c r="N2457" s="84" t="n">
        <v>180.86775</v>
      </c>
      <c r="O2457" s="85" t="n">
        <v>0.33</v>
      </c>
      <c r="P2457" s="86" t="n">
        <v>0.0275</v>
      </c>
      <c r="Q2457" s="87" t="n">
        <v>6.04725</v>
      </c>
      <c r="R2457" s="88" t="n">
        <v>186.915</v>
      </c>
      <c r="S2457" s="89" t="n">
        <v>32.9850000000001</v>
      </c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MG2457" s="0"/>
      <c r="AMH2457" s="0"/>
      <c r="AMI2457" s="0"/>
      <c r="AMJ2457" s="0"/>
    </row>
    <row r="2458" s="4" customFormat="true" ht="37.5" hidden="false" customHeight="true" outlineLevel="0" collapsed="false">
      <c r="A2458" s="23" t="s">
        <v>401</v>
      </c>
      <c r="B2458" s="82" t="n">
        <v>6733</v>
      </c>
      <c r="C2458" s="25" t="n">
        <f aca="false">VLOOKUP(B2458,[1]Planilha8!$X$4:$Y$6629,2,0)</f>
        <v>2040426</v>
      </c>
      <c r="D2458" s="26" t="s">
        <v>607</v>
      </c>
      <c r="E2458" s="26" t="str">
        <f aca="false">VLOOKUP(B2458,[1]Planilha8!$X$4:$Z$6629,3,0)</f>
        <v>ALMOXARIFADO</v>
      </c>
      <c r="F2458" s="26" t="str">
        <f aca="false">VLOOKUP(B2458,[1]Planilha8!$X$4:$AD$6629,7,0)</f>
        <v>BOM</v>
      </c>
      <c r="G2458" s="27" t="n">
        <v>41514</v>
      </c>
      <c r="H2458" s="83" t="n">
        <v>219.9</v>
      </c>
      <c r="I2458" s="29" t="s">
        <v>23</v>
      </c>
      <c r="J2458" s="30" t="s">
        <v>69</v>
      </c>
      <c r="K2458" s="31" t="n">
        <v>7150</v>
      </c>
      <c r="L2458" s="32" t="n">
        <v>2013002463</v>
      </c>
      <c r="M2458" s="33" t="n">
        <v>43465</v>
      </c>
      <c r="N2458" s="84" t="n">
        <v>180.86775</v>
      </c>
      <c r="O2458" s="85" t="n">
        <v>0.33</v>
      </c>
      <c r="P2458" s="86" t="n">
        <v>0.0275</v>
      </c>
      <c r="Q2458" s="87" t="n">
        <v>6.04725</v>
      </c>
      <c r="R2458" s="88" t="n">
        <v>186.915</v>
      </c>
      <c r="S2458" s="89" t="n">
        <v>32.9850000000001</v>
      </c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MG2458" s="0"/>
      <c r="AMH2458" s="0"/>
      <c r="AMI2458" s="0"/>
      <c r="AMJ2458" s="0"/>
    </row>
    <row r="2459" s="4" customFormat="true" ht="37.5" hidden="false" customHeight="true" outlineLevel="0" collapsed="false">
      <c r="A2459" s="23" t="s">
        <v>401</v>
      </c>
      <c r="B2459" s="82" t="n">
        <v>6734</v>
      </c>
      <c r="C2459" s="25" t="n">
        <f aca="false">VLOOKUP(B2459,[1]Planilha8!$X$4:$Y$6629,2,0)</f>
        <v>2040427</v>
      </c>
      <c r="D2459" s="26" t="s">
        <v>607</v>
      </c>
      <c r="E2459" s="26" t="str">
        <f aca="false">VLOOKUP(B2459,[1]Planilha8!$X$4:$Z$6629,3,0)</f>
        <v>ALMOXARIFADO</v>
      </c>
      <c r="F2459" s="26" t="str">
        <f aca="false">VLOOKUP(B2459,[1]Planilha8!$X$4:$AD$6629,7,0)</f>
        <v>BOM</v>
      </c>
      <c r="G2459" s="27" t="n">
        <v>41514</v>
      </c>
      <c r="H2459" s="83" t="n">
        <v>219.9</v>
      </c>
      <c r="I2459" s="29" t="s">
        <v>23</v>
      </c>
      <c r="J2459" s="30" t="s">
        <v>69</v>
      </c>
      <c r="K2459" s="31" t="n">
        <v>7150</v>
      </c>
      <c r="L2459" s="32" t="n">
        <v>2013002463</v>
      </c>
      <c r="M2459" s="33" t="n">
        <v>43465</v>
      </c>
      <c r="N2459" s="84" t="n">
        <v>180.86775</v>
      </c>
      <c r="O2459" s="85" t="n">
        <v>0.33</v>
      </c>
      <c r="P2459" s="86" t="n">
        <v>0.0275</v>
      </c>
      <c r="Q2459" s="87" t="n">
        <v>6.04725</v>
      </c>
      <c r="R2459" s="88" t="n">
        <v>186.915</v>
      </c>
      <c r="S2459" s="89" t="n">
        <v>32.9850000000001</v>
      </c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MG2459" s="0"/>
      <c r="AMH2459" s="0"/>
      <c r="AMI2459" s="0"/>
      <c r="AMJ2459" s="0"/>
    </row>
    <row r="2460" s="4" customFormat="true" ht="37.5" hidden="false" customHeight="true" outlineLevel="0" collapsed="false">
      <c r="A2460" s="23" t="s">
        <v>401</v>
      </c>
      <c r="B2460" s="82" t="n">
        <v>6735</v>
      </c>
      <c r="C2460" s="25" t="n">
        <f aca="false">VLOOKUP(B2460,[1]Planilha8!$X$4:$Y$6629,2,0)</f>
        <v>2040428</v>
      </c>
      <c r="D2460" s="26" t="s">
        <v>607</v>
      </c>
      <c r="E2460" s="26" t="str">
        <f aca="false">VLOOKUP(B2460,[1]Planilha8!$X$4:$Z$6629,3,0)</f>
        <v>ALMOXARIFADO</v>
      </c>
      <c r="F2460" s="26" t="str">
        <f aca="false">VLOOKUP(B2460,[1]Planilha8!$X$4:$AD$6629,7,0)</f>
        <v>BOM</v>
      </c>
      <c r="G2460" s="27" t="n">
        <v>41514</v>
      </c>
      <c r="H2460" s="83" t="n">
        <v>219.9</v>
      </c>
      <c r="I2460" s="29" t="s">
        <v>23</v>
      </c>
      <c r="J2460" s="30" t="s">
        <v>69</v>
      </c>
      <c r="K2460" s="31" t="n">
        <v>7150</v>
      </c>
      <c r="L2460" s="32" t="n">
        <v>2013002463</v>
      </c>
      <c r="M2460" s="33" t="n">
        <v>43465</v>
      </c>
      <c r="N2460" s="84" t="n">
        <v>180.86775</v>
      </c>
      <c r="O2460" s="85" t="n">
        <v>0.33</v>
      </c>
      <c r="P2460" s="86" t="n">
        <v>0.0275</v>
      </c>
      <c r="Q2460" s="87" t="n">
        <v>6.04725</v>
      </c>
      <c r="R2460" s="88" t="n">
        <v>186.915</v>
      </c>
      <c r="S2460" s="89" t="n">
        <v>32.9850000000001</v>
      </c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MG2460" s="0"/>
      <c r="AMH2460" s="0"/>
      <c r="AMI2460" s="0"/>
      <c r="AMJ2460" s="0"/>
    </row>
    <row r="2461" s="4" customFormat="true" ht="37.5" hidden="false" customHeight="true" outlineLevel="0" collapsed="false">
      <c r="A2461" s="23" t="s">
        <v>401</v>
      </c>
      <c r="B2461" s="82" t="n">
        <v>6736</v>
      </c>
      <c r="C2461" s="25" t="n">
        <f aca="false">VLOOKUP(B2461,[1]Planilha8!$X$4:$Y$6629,2,0)</f>
        <v>2040429</v>
      </c>
      <c r="D2461" s="26" t="s">
        <v>607</v>
      </c>
      <c r="E2461" s="26" t="str">
        <f aca="false">VLOOKUP(B2461,[1]Planilha8!$X$4:$Z$6629,3,0)</f>
        <v>PORTARIA “A”</v>
      </c>
      <c r="F2461" s="26" t="str">
        <f aca="false">VLOOKUP(B2461,[1]Planilha8!$X$4:$AD$6629,7,0)</f>
        <v>BOM</v>
      </c>
      <c r="G2461" s="27" t="n">
        <v>41514</v>
      </c>
      <c r="H2461" s="83" t="n">
        <v>219.9</v>
      </c>
      <c r="I2461" s="29" t="s">
        <v>23</v>
      </c>
      <c r="J2461" s="30" t="s">
        <v>69</v>
      </c>
      <c r="K2461" s="31" t="n">
        <v>7150</v>
      </c>
      <c r="L2461" s="32" t="n">
        <v>2013002463</v>
      </c>
      <c r="M2461" s="33" t="n">
        <v>43465</v>
      </c>
      <c r="N2461" s="84" t="n">
        <v>180.86775</v>
      </c>
      <c r="O2461" s="85" t="n">
        <v>0.33</v>
      </c>
      <c r="P2461" s="86" t="n">
        <v>0.0275</v>
      </c>
      <c r="Q2461" s="87" t="n">
        <v>6.04725</v>
      </c>
      <c r="R2461" s="88" t="n">
        <v>186.915</v>
      </c>
      <c r="S2461" s="89" t="n">
        <v>32.9850000000001</v>
      </c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MG2461" s="0"/>
      <c r="AMH2461" s="0"/>
      <c r="AMI2461" s="0"/>
      <c r="AMJ2461" s="0"/>
    </row>
    <row r="2462" s="4" customFormat="true" ht="37.5" hidden="false" customHeight="true" outlineLevel="0" collapsed="false">
      <c r="A2462" s="23" t="s">
        <v>401</v>
      </c>
      <c r="B2462" s="82" t="n">
        <v>6737</v>
      </c>
      <c r="C2462" s="25" t="n">
        <f aca="false">VLOOKUP(B2462,[1]Planilha8!$X$4:$Y$6629,2,0)</f>
        <v>2040430</v>
      </c>
      <c r="D2462" s="26" t="s">
        <v>607</v>
      </c>
      <c r="E2462" s="26" t="str">
        <f aca="false">VLOOKUP(B2462,[1]Planilha8!$X$4:$Z$6629,3,0)</f>
        <v>AMBULATÓRIO</v>
      </c>
      <c r="F2462" s="26" t="str">
        <f aca="false">VLOOKUP(B2462,[1]Planilha8!$X$4:$AD$6629,7,0)</f>
        <v>BOM</v>
      </c>
      <c r="G2462" s="27" t="n">
        <v>41514</v>
      </c>
      <c r="H2462" s="83" t="n">
        <v>219.9</v>
      </c>
      <c r="I2462" s="29" t="s">
        <v>23</v>
      </c>
      <c r="J2462" s="30" t="s">
        <v>69</v>
      </c>
      <c r="K2462" s="31" t="n">
        <v>7150</v>
      </c>
      <c r="L2462" s="32" t="n">
        <v>2013002463</v>
      </c>
      <c r="M2462" s="33" t="n">
        <v>43465</v>
      </c>
      <c r="N2462" s="84" t="n">
        <v>180.86775</v>
      </c>
      <c r="O2462" s="85" t="n">
        <v>0.33</v>
      </c>
      <c r="P2462" s="86" t="n">
        <v>0.0275</v>
      </c>
      <c r="Q2462" s="87" t="n">
        <v>6.04725</v>
      </c>
      <c r="R2462" s="88" t="n">
        <v>186.915</v>
      </c>
      <c r="S2462" s="89" t="n">
        <v>32.9850000000001</v>
      </c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MG2462" s="0"/>
      <c r="AMH2462" s="0"/>
      <c r="AMI2462" s="0"/>
      <c r="AMJ2462" s="0"/>
    </row>
    <row r="2463" s="4" customFormat="true" ht="37.5" hidden="false" customHeight="true" outlineLevel="0" collapsed="false">
      <c r="A2463" s="23" t="s">
        <v>401</v>
      </c>
      <c r="B2463" s="82" t="n">
        <v>6738</v>
      </c>
      <c r="C2463" s="25" t="n">
        <f aca="false">VLOOKUP(B2463,[1]Planilha8!$X$4:$Y$6629,2,0)</f>
        <v>2040431</v>
      </c>
      <c r="D2463" s="26" t="s">
        <v>607</v>
      </c>
      <c r="E2463" s="26" t="str">
        <f aca="false">VLOOKUP(B2463,[1]Planilha8!$X$4:$Z$6629,3,0)</f>
        <v>ALMOXARIFADO</v>
      </c>
      <c r="F2463" s="26" t="str">
        <f aca="false">VLOOKUP(B2463,[1]Planilha8!$X$4:$AD$6629,7,0)</f>
        <v>BOM</v>
      </c>
      <c r="G2463" s="27" t="n">
        <v>41514</v>
      </c>
      <c r="H2463" s="83" t="n">
        <v>219.9</v>
      </c>
      <c r="I2463" s="29" t="s">
        <v>23</v>
      </c>
      <c r="J2463" s="30" t="s">
        <v>69</v>
      </c>
      <c r="K2463" s="31" t="n">
        <v>7150</v>
      </c>
      <c r="L2463" s="32" t="n">
        <v>2013002463</v>
      </c>
      <c r="M2463" s="33" t="n">
        <v>43465</v>
      </c>
      <c r="N2463" s="84" t="n">
        <v>180.86775</v>
      </c>
      <c r="O2463" s="85" t="n">
        <v>0.33</v>
      </c>
      <c r="P2463" s="86" t="n">
        <v>0.0275</v>
      </c>
      <c r="Q2463" s="87" t="n">
        <v>6.04725</v>
      </c>
      <c r="R2463" s="88" t="n">
        <v>186.915</v>
      </c>
      <c r="S2463" s="89" t="n">
        <v>32.9850000000001</v>
      </c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MG2463" s="0"/>
      <c r="AMH2463" s="0"/>
      <c r="AMI2463" s="0"/>
      <c r="AMJ2463" s="0"/>
    </row>
    <row r="2464" s="4" customFormat="true" ht="37.5" hidden="false" customHeight="true" outlineLevel="0" collapsed="false">
      <c r="A2464" s="23" t="s">
        <v>401</v>
      </c>
      <c r="B2464" s="82" t="n">
        <v>6739</v>
      </c>
      <c r="C2464" s="25" t="n">
        <f aca="false">VLOOKUP(B2464,[1]Planilha8!$X$4:$Y$6629,2,0)</f>
        <v>2040432</v>
      </c>
      <c r="D2464" s="26" t="s">
        <v>607</v>
      </c>
      <c r="E2464" s="26" t="str">
        <f aca="false">VLOOKUP(B2464,[1]Planilha8!$X$4:$Z$6629,3,0)</f>
        <v>ALMOXARIFADO</v>
      </c>
      <c r="F2464" s="26" t="str">
        <f aca="false">VLOOKUP(B2464,[1]Planilha8!$X$4:$AD$6629,7,0)</f>
        <v>BOM</v>
      </c>
      <c r="G2464" s="27" t="n">
        <v>41514</v>
      </c>
      <c r="H2464" s="83" t="n">
        <v>219.9</v>
      </c>
      <c r="I2464" s="29" t="s">
        <v>23</v>
      </c>
      <c r="J2464" s="30" t="s">
        <v>69</v>
      </c>
      <c r="K2464" s="31" t="n">
        <v>7150</v>
      </c>
      <c r="L2464" s="32" t="n">
        <v>2013002463</v>
      </c>
      <c r="M2464" s="33" t="n">
        <v>43465</v>
      </c>
      <c r="N2464" s="84" t="n">
        <v>180.86775</v>
      </c>
      <c r="O2464" s="85" t="n">
        <v>0.33</v>
      </c>
      <c r="P2464" s="86" t="n">
        <v>0.0275</v>
      </c>
      <c r="Q2464" s="87" t="n">
        <v>6.04725</v>
      </c>
      <c r="R2464" s="88" t="n">
        <v>186.915</v>
      </c>
      <c r="S2464" s="89" t="n">
        <v>32.9850000000001</v>
      </c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MG2464" s="0"/>
      <c r="AMH2464" s="0"/>
      <c r="AMI2464" s="0"/>
      <c r="AMJ2464" s="0"/>
    </row>
    <row r="2465" s="4" customFormat="true" ht="37.5" hidden="false" customHeight="true" outlineLevel="0" collapsed="false">
      <c r="A2465" s="23" t="s">
        <v>401</v>
      </c>
      <c r="B2465" s="82" t="n">
        <v>6740</v>
      </c>
      <c r="C2465" s="25" t="n">
        <f aca="false">VLOOKUP(B2465,[1]Planilha8!$X$4:$Y$6629,2,0)</f>
        <v>2040433</v>
      </c>
      <c r="D2465" s="26" t="s">
        <v>607</v>
      </c>
      <c r="E2465" s="26" t="str">
        <f aca="false">VLOOKUP(B2465,[1]Planilha8!$X$4:$Z$6629,3,0)</f>
        <v>ALMOXARIFADO</v>
      </c>
      <c r="F2465" s="26" t="str">
        <f aca="false">VLOOKUP(B2465,[1]Planilha8!$X$4:$AD$6629,7,0)</f>
        <v>BOM</v>
      </c>
      <c r="G2465" s="27" t="n">
        <v>41514</v>
      </c>
      <c r="H2465" s="83" t="n">
        <v>219.9</v>
      </c>
      <c r="I2465" s="29" t="s">
        <v>23</v>
      </c>
      <c r="J2465" s="30" t="s">
        <v>69</v>
      </c>
      <c r="K2465" s="31" t="n">
        <v>7150</v>
      </c>
      <c r="L2465" s="32" t="n">
        <v>2013002463</v>
      </c>
      <c r="M2465" s="33" t="n">
        <v>43465</v>
      </c>
      <c r="N2465" s="84" t="n">
        <v>180.86775</v>
      </c>
      <c r="O2465" s="85" t="n">
        <v>0.33</v>
      </c>
      <c r="P2465" s="86" t="n">
        <v>0.0275</v>
      </c>
      <c r="Q2465" s="87" t="n">
        <v>6.04725</v>
      </c>
      <c r="R2465" s="88" t="n">
        <v>186.915</v>
      </c>
      <c r="S2465" s="89" t="n">
        <v>32.9850000000001</v>
      </c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MG2465" s="0"/>
      <c r="AMH2465" s="0"/>
      <c r="AMI2465" s="0"/>
      <c r="AMJ2465" s="0"/>
    </row>
    <row r="2466" s="4" customFormat="true" ht="37.5" hidden="false" customHeight="true" outlineLevel="0" collapsed="false">
      <c r="A2466" s="23" t="s">
        <v>401</v>
      </c>
      <c r="B2466" s="82" t="n">
        <v>6741</v>
      </c>
      <c r="C2466" s="25" t="n">
        <f aca="false">VLOOKUP(B2466,[1]Planilha8!$X$4:$Y$6629,2,0)</f>
        <v>2040434</v>
      </c>
      <c r="D2466" s="26" t="s">
        <v>608</v>
      </c>
      <c r="E2466" s="26" t="str">
        <f aca="false">VLOOKUP(B2466,[1]Planilha8!$X$4:$Z$6629,3,0)</f>
        <v>GRUPO GERADORES</v>
      </c>
      <c r="F2466" s="26" t="str">
        <f aca="false">VLOOKUP(B2466,[1]Planilha8!$X$4:$AD$6629,7,0)</f>
        <v>BOM</v>
      </c>
      <c r="G2466" s="27" t="n">
        <v>41514</v>
      </c>
      <c r="H2466" s="83" t="n">
        <v>191000</v>
      </c>
      <c r="I2466" s="29" t="s">
        <v>23</v>
      </c>
      <c r="J2466" s="30" t="s">
        <v>609</v>
      </c>
      <c r="K2466" s="31" t="n">
        <v>1933</v>
      </c>
      <c r="L2466" s="32" t="s">
        <v>610</v>
      </c>
      <c r="M2466" s="33" t="n">
        <v>43465</v>
      </c>
      <c r="N2466" s="84" t="n">
        <v>60903.6965811966</v>
      </c>
      <c r="O2466" s="85" t="n">
        <v>0.04</v>
      </c>
      <c r="P2466" s="86" t="n">
        <v>0.00333333333333333</v>
      </c>
      <c r="Q2466" s="87" t="n">
        <v>636.666666666667</v>
      </c>
      <c r="R2466" s="88" t="n">
        <v>61540.3632478632</v>
      </c>
      <c r="S2466" s="89" t="n">
        <v>129459.636752137</v>
      </c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MG2466" s="0"/>
      <c r="AMH2466" s="0"/>
      <c r="AMI2466" s="0"/>
      <c r="AMJ2466" s="0"/>
    </row>
    <row r="2467" s="4" customFormat="true" ht="37.5" hidden="false" customHeight="true" outlineLevel="0" collapsed="false">
      <c r="A2467" s="23" t="s">
        <v>401</v>
      </c>
      <c r="B2467" s="82" t="n">
        <v>6742</v>
      </c>
      <c r="C2467" s="25" t="n">
        <f aca="false">VLOOKUP(B2467,[1]Planilha8!$X$4:$Y$6629,2,0)</f>
        <v>2040435</v>
      </c>
      <c r="D2467" s="26" t="s">
        <v>608</v>
      </c>
      <c r="E2467" s="26" t="str">
        <f aca="false">VLOOKUP(B2467,[1]Planilha8!$X$4:$Z$6629,3,0)</f>
        <v>GRUPO GERADORES</v>
      </c>
      <c r="F2467" s="26" t="str">
        <f aca="false">VLOOKUP(B2467,[1]Planilha8!$X$4:$AD$6629,7,0)</f>
        <v>BOM</v>
      </c>
      <c r="G2467" s="27" t="n">
        <v>41514</v>
      </c>
      <c r="H2467" s="83" t="n">
        <v>191000</v>
      </c>
      <c r="I2467" s="29" t="s">
        <v>23</v>
      </c>
      <c r="J2467" s="30" t="s">
        <v>609</v>
      </c>
      <c r="K2467" s="31" t="n">
        <v>1933</v>
      </c>
      <c r="L2467" s="32" t="s">
        <v>610</v>
      </c>
      <c r="M2467" s="33" t="n">
        <v>43465</v>
      </c>
      <c r="N2467" s="84" t="n">
        <v>60903.6965811966</v>
      </c>
      <c r="O2467" s="85" t="n">
        <v>0.04</v>
      </c>
      <c r="P2467" s="86" t="n">
        <v>0.00333333333333333</v>
      </c>
      <c r="Q2467" s="87" t="n">
        <v>636.666666666667</v>
      </c>
      <c r="R2467" s="88" t="n">
        <v>61540.3632478632</v>
      </c>
      <c r="S2467" s="89" t="n">
        <v>129459.636752137</v>
      </c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MG2467" s="0"/>
      <c r="AMH2467" s="0"/>
      <c r="AMI2467" s="0"/>
      <c r="AMJ2467" s="0"/>
    </row>
    <row r="2468" s="4" customFormat="true" ht="37.5" hidden="false" customHeight="true" outlineLevel="0" collapsed="false">
      <c r="A2468" s="23" t="s">
        <v>401</v>
      </c>
      <c r="B2468" s="82" t="n">
        <v>6743</v>
      </c>
      <c r="C2468" s="25" t="n">
        <f aca="false">VLOOKUP(B2468,[1]Planilha8!$X$4:$Y$6629,2,0)</f>
        <v>2040436</v>
      </c>
      <c r="D2468" s="26" t="s">
        <v>611</v>
      </c>
      <c r="E2468" s="26" t="str">
        <f aca="false">VLOOKUP(B2468,[1]Planilha8!$X$4:$Z$6629,3,0)</f>
        <v>GRUPO GERADORES</v>
      </c>
      <c r="F2468" s="26" t="str">
        <f aca="false">VLOOKUP(B2468,[1]Planilha8!$X$4:$AD$6629,7,0)</f>
        <v>BOM</v>
      </c>
      <c r="G2468" s="27" t="n">
        <v>41514</v>
      </c>
      <c r="H2468" s="83" t="n">
        <v>68000</v>
      </c>
      <c r="I2468" s="29" t="s">
        <v>23</v>
      </c>
      <c r="J2468" s="30" t="s">
        <v>609</v>
      </c>
      <c r="K2468" s="31" t="n">
        <v>1933</v>
      </c>
      <c r="L2468" s="32" t="s">
        <v>610</v>
      </c>
      <c r="M2468" s="33" t="n">
        <v>43465</v>
      </c>
      <c r="N2468" s="84" t="n">
        <v>22306.3247863248</v>
      </c>
      <c r="O2468" s="85" t="n">
        <v>0.05</v>
      </c>
      <c r="P2468" s="86" t="n">
        <v>0.00416666666666667</v>
      </c>
      <c r="Q2468" s="87" t="n">
        <v>283.333333333333</v>
      </c>
      <c r="R2468" s="88" t="n">
        <v>22589.6581196581</v>
      </c>
      <c r="S2468" s="89" t="n">
        <v>45410.3418803419</v>
      </c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MG2468" s="0"/>
      <c r="AMH2468" s="0"/>
      <c r="AMI2468" s="0"/>
      <c r="AMJ2468" s="0"/>
    </row>
    <row r="2469" s="4" customFormat="true" ht="37.5" hidden="false" customHeight="true" outlineLevel="0" collapsed="false">
      <c r="A2469" s="23" t="s">
        <v>401</v>
      </c>
      <c r="B2469" s="82" t="n">
        <v>6747</v>
      </c>
      <c r="C2469" s="25" t="n">
        <f aca="false">VLOOKUP(B2469,[1]Planilha8!$X$4:$Y$6629,2,0)</f>
        <v>2040438</v>
      </c>
      <c r="D2469" s="26" t="s">
        <v>612</v>
      </c>
      <c r="E2469" s="26" t="str">
        <f aca="false">VLOOKUP(B2469,[1]Planilha8!$X$4:$Z$6629,3,0)</f>
        <v>UNIDADE DE TERAPIA INTENSIVA</v>
      </c>
      <c r="F2469" s="26" t="str">
        <f aca="false">VLOOKUP(B2469,[1]Planilha8!$X$4:$AD$6629,7,0)</f>
        <v>BOM</v>
      </c>
      <c r="G2469" s="27" t="n">
        <v>41522</v>
      </c>
      <c r="H2469" s="83" t="n">
        <v>4490</v>
      </c>
      <c r="I2469" s="29" t="s">
        <v>23</v>
      </c>
      <c r="J2469" s="30" t="s">
        <v>613</v>
      </c>
      <c r="K2469" s="31" t="n">
        <v>894</v>
      </c>
      <c r="L2469" s="32" t="n">
        <v>2012002648</v>
      </c>
      <c r="M2469" s="33" t="n">
        <v>43465</v>
      </c>
      <c r="N2469" s="84" t="n">
        <v>2289.30836894587</v>
      </c>
      <c r="O2469" s="85" t="n">
        <v>0.25</v>
      </c>
      <c r="P2469" s="86" t="n">
        <v>0.0208333333333333</v>
      </c>
      <c r="Q2469" s="87" t="n">
        <v>93.5416666666667</v>
      </c>
      <c r="R2469" s="88" t="n">
        <v>2382.85003561254</v>
      </c>
      <c r="S2469" s="89" t="n">
        <v>2107.14996438746</v>
      </c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MG2469" s="0"/>
      <c r="AMH2469" s="0"/>
      <c r="AMI2469" s="0"/>
      <c r="AMJ2469" s="0"/>
    </row>
    <row r="2470" s="4" customFormat="true" ht="37.5" hidden="false" customHeight="true" outlineLevel="0" collapsed="false">
      <c r="A2470" s="23" t="s">
        <v>401</v>
      </c>
      <c r="B2470" s="82" t="n">
        <v>6753</v>
      </c>
      <c r="C2470" s="25" t="n">
        <f aca="false">VLOOKUP(B2470,[1]Planilha8!$X$4:$Y$6629,2,0)</f>
        <v>2040452</v>
      </c>
      <c r="D2470" s="26" t="s">
        <v>614</v>
      </c>
      <c r="E2470" s="26" t="str">
        <f aca="false">VLOOKUP(B2470,[1]Planilha8!$X$4:$Z$6629,3,0)</f>
        <v>CENTRO CIRÚRGICO</v>
      </c>
      <c r="F2470" s="26" t="str">
        <f aca="false">VLOOKUP(B2470,[1]Planilha8!$X$4:$AD$6629,7,0)</f>
        <v>BOM</v>
      </c>
      <c r="G2470" s="27" t="n">
        <v>41536</v>
      </c>
      <c r="H2470" s="83" t="n">
        <v>20276.06</v>
      </c>
      <c r="I2470" s="29" t="s">
        <v>23</v>
      </c>
      <c r="J2470" s="30" t="s">
        <v>615</v>
      </c>
      <c r="K2470" s="31" t="n">
        <v>2008</v>
      </c>
      <c r="L2470" s="32" t="n">
        <v>2013002353</v>
      </c>
      <c r="M2470" s="33" t="n">
        <v>43465</v>
      </c>
      <c r="N2470" s="84" t="n">
        <v>8800.66209665243</v>
      </c>
      <c r="O2470" s="85" t="n">
        <v>0.17</v>
      </c>
      <c r="P2470" s="86" t="n">
        <v>0.0141666666666667</v>
      </c>
      <c r="Q2470" s="87" t="n">
        <v>287.244183333333</v>
      </c>
      <c r="R2470" s="88" t="n">
        <v>9087.90627998576</v>
      </c>
      <c r="S2470" s="89" t="n">
        <v>11188.1537200142</v>
      </c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MG2470" s="0"/>
      <c r="AMH2470" s="0"/>
      <c r="AMI2470" s="0"/>
      <c r="AMJ2470" s="0"/>
    </row>
    <row r="2471" s="4" customFormat="true" ht="37.5" hidden="false" customHeight="true" outlineLevel="0" collapsed="false">
      <c r="A2471" s="23" t="s">
        <v>401</v>
      </c>
      <c r="B2471" s="82" t="n">
        <v>6788</v>
      </c>
      <c r="C2471" s="25" t="n">
        <f aca="false">VLOOKUP(B2471,[1]Planilha8!$X$4:$Y$6629,2,0)</f>
        <v>2040453</v>
      </c>
      <c r="D2471" s="26" t="s">
        <v>616</v>
      </c>
      <c r="E2471" s="26" t="str">
        <f aca="false">VLOOKUP(B2471,[1]Planilha8!$X$4:$Z$6629,3,0)</f>
        <v>CHI – CENTRAL HUMANIZADA DE INTERNAÇÃO</v>
      </c>
      <c r="F2471" s="26" t="str">
        <f aca="false">VLOOKUP(B2471,[1]Planilha8!$X$4:$AD$6629,7,0)</f>
        <v>BOM</v>
      </c>
      <c r="G2471" s="27" t="n">
        <v>41536</v>
      </c>
      <c r="H2471" s="83" t="n">
        <v>1285.9</v>
      </c>
      <c r="I2471" s="29" t="s">
        <v>23</v>
      </c>
      <c r="J2471" s="30" t="s">
        <v>69</v>
      </c>
      <c r="K2471" s="31" t="n">
        <v>7338</v>
      </c>
      <c r="L2471" s="32" t="n">
        <v>2013003634</v>
      </c>
      <c r="M2471" s="33" t="n">
        <v>43465</v>
      </c>
      <c r="N2471" s="84" t="n">
        <v>1251.28877421654</v>
      </c>
      <c r="O2471" s="85" t="n">
        <v>0.5</v>
      </c>
      <c r="P2471" s="86" t="n">
        <v>0.0416666666666667</v>
      </c>
      <c r="Q2471" s="87" t="n">
        <v>0</v>
      </c>
      <c r="R2471" s="88" t="n">
        <v>1251.28877421654</v>
      </c>
      <c r="S2471" s="89" t="n">
        <v>34.6112257834641</v>
      </c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MG2471" s="0"/>
      <c r="AMH2471" s="0"/>
      <c r="AMI2471" s="0"/>
      <c r="AMJ2471" s="0"/>
    </row>
    <row r="2472" s="4" customFormat="true" ht="37.5" hidden="false" customHeight="true" outlineLevel="0" collapsed="false">
      <c r="A2472" s="23" t="s">
        <v>401</v>
      </c>
      <c r="B2472" s="82" t="n">
        <v>6789</v>
      </c>
      <c r="C2472" s="25" t="n">
        <f aca="false">VLOOKUP(B2472,[1]Planilha8!$X$4:$Y$6629,2,0)</f>
        <v>2040454</v>
      </c>
      <c r="D2472" s="26" t="s">
        <v>616</v>
      </c>
      <c r="E2472" s="26" t="str">
        <f aca="false">VLOOKUP(B2472,[1]Planilha8!$X$4:$Z$6629,3,0)</f>
        <v>CHI – CENTRAL HUMANIZADA DE INTERNAÇÃO</v>
      </c>
      <c r="F2472" s="26" t="str">
        <f aca="false">VLOOKUP(B2472,[1]Planilha8!$X$4:$AD$6629,7,0)</f>
        <v>BOM</v>
      </c>
      <c r="G2472" s="27" t="n">
        <v>41536</v>
      </c>
      <c r="H2472" s="83" t="n">
        <v>1285.9</v>
      </c>
      <c r="I2472" s="29" t="s">
        <v>23</v>
      </c>
      <c r="J2472" s="30" t="s">
        <v>69</v>
      </c>
      <c r="K2472" s="31" t="n">
        <v>7338</v>
      </c>
      <c r="L2472" s="32" t="n">
        <v>2013003634</v>
      </c>
      <c r="M2472" s="33" t="n">
        <v>43465</v>
      </c>
      <c r="N2472" s="84" t="n">
        <v>1251.28877421654</v>
      </c>
      <c r="O2472" s="85" t="n">
        <v>0.5</v>
      </c>
      <c r="P2472" s="86" t="n">
        <v>0.0416666666666667</v>
      </c>
      <c r="Q2472" s="87" t="n">
        <v>0</v>
      </c>
      <c r="R2472" s="88" t="n">
        <v>1251.28877421654</v>
      </c>
      <c r="S2472" s="89" t="n">
        <v>34.6112257834641</v>
      </c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MG2472" s="0"/>
      <c r="AMH2472" s="0"/>
      <c r="AMI2472" s="0"/>
      <c r="AMJ2472" s="0"/>
    </row>
    <row r="2473" s="41" customFormat="true" ht="37.5" hidden="false" customHeight="true" outlineLevel="0" collapsed="false">
      <c r="A2473" s="23" t="s">
        <v>401</v>
      </c>
      <c r="B2473" s="82" t="n">
        <v>6810</v>
      </c>
      <c r="C2473" s="25" t="n">
        <f aca="false">VLOOKUP(B2473,[1]Planilha8!$X$4:$Y$6629,2,0)</f>
        <v>2040474</v>
      </c>
      <c r="D2473" s="26" t="s">
        <v>617</v>
      </c>
      <c r="E2473" s="26" t="str">
        <f aca="false">VLOOKUP(B2473,[1]Planilha8!$X$4:$Z$6629,3,0)</f>
        <v>ALMOXARIFADO – REPROGRAFIA</v>
      </c>
      <c r="F2473" s="26" t="str">
        <f aca="false">VLOOKUP(B2473,[1]Planilha8!$X$4:$AD$6629,7,0)</f>
        <v>SUCATA</v>
      </c>
      <c r="G2473" s="27" t="n">
        <v>41557</v>
      </c>
      <c r="H2473" s="83" t="n">
        <v>1170</v>
      </c>
      <c r="I2473" s="29" t="s">
        <v>23</v>
      </c>
      <c r="J2473" s="30" t="s">
        <v>618</v>
      </c>
      <c r="K2473" s="31" t="n">
        <v>12710</v>
      </c>
      <c r="L2473" s="32" t="n">
        <v>2013003858</v>
      </c>
      <c r="M2473" s="33" t="n">
        <v>43465</v>
      </c>
      <c r="N2473" s="84" t="n">
        <v>1105.5375</v>
      </c>
      <c r="O2473" s="85" t="n">
        <v>1</v>
      </c>
      <c r="P2473" s="86" t="n">
        <v>0.0833333333333333</v>
      </c>
      <c r="Q2473" s="87" t="n">
        <v>0</v>
      </c>
      <c r="R2473" s="88" t="n">
        <v>1105.5375</v>
      </c>
      <c r="S2473" s="89" t="n">
        <v>64.4625000000001</v>
      </c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LF2473" s="4"/>
      <c r="ALG2473" s="4"/>
      <c r="ALH2473" s="4"/>
      <c r="ALI2473" s="4"/>
      <c r="ALJ2473" s="4"/>
      <c r="ALK2473" s="4"/>
      <c r="ALL2473" s="4"/>
      <c r="ALM2473" s="4"/>
      <c r="ALN2473" s="4"/>
      <c r="ALO2473" s="4"/>
      <c r="ALP2473" s="4"/>
      <c r="ALQ2473" s="4"/>
      <c r="ALR2473" s="4"/>
      <c r="ALS2473" s="4"/>
      <c r="ALT2473" s="4"/>
      <c r="ALU2473" s="4"/>
      <c r="ALV2473" s="4"/>
      <c r="ALW2473" s="4"/>
      <c r="ALX2473" s="4"/>
      <c r="ALY2473" s="4"/>
      <c r="ALZ2473" s="4"/>
      <c r="AMA2473" s="4"/>
      <c r="AMB2473" s="4"/>
      <c r="AMC2473" s="4"/>
      <c r="AMD2473" s="4"/>
      <c r="AME2473" s="4"/>
      <c r="AMF2473" s="4"/>
    </row>
    <row r="2474" s="4" customFormat="true" ht="37.5" hidden="false" customHeight="true" outlineLevel="0" collapsed="false">
      <c r="A2474" s="23" t="s">
        <v>401</v>
      </c>
      <c r="B2474" s="82" t="n">
        <v>6792</v>
      </c>
      <c r="C2474" s="25" t="n">
        <f aca="false">VLOOKUP(B2474,[1]Planilha8!$X$4:$Y$6629,2,0)</f>
        <v>2040475</v>
      </c>
      <c r="D2474" s="26" t="s">
        <v>619</v>
      </c>
      <c r="E2474" s="26" t="str">
        <f aca="false">VLOOKUP(B2474,[1]Planilha8!$X$4:$Z$6629,3,0)</f>
        <v>SETOR DE FISIOTERAPIA</v>
      </c>
      <c r="F2474" s="26" t="str">
        <f aca="false">VLOOKUP(B2474,[1]Planilha8!$X$4:$AD$6629,7,0)</f>
        <v>BOM</v>
      </c>
      <c r="G2474" s="27" t="n">
        <v>41558</v>
      </c>
      <c r="H2474" s="83" t="n">
        <v>1884</v>
      </c>
      <c r="I2474" s="29" t="s">
        <v>23</v>
      </c>
      <c r="J2474" s="30" t="s">
        <v>108</v>
      </c>
      <c r="K2474" s="31" t="n">
        <v>16886</v>
      </c>
      <c r="L2474" s="32" t="n">
        <v>2013001061</v>
      </c>
      <c r="M2474" s="33" t="n">
        <v>43465</v>
      </c>
      <c r="N2474" s="84" t="n">
        <v>1093.4379059829</v>
      </c>
      <c r="O2474" s="85" t="n">
        <v>0.33</v>
      </c>
      <c r="P2474" s="86" t="n">
        <v>0.0275</v>
      </c>
      <c r="Q2474" s="87" t="n">
        <v>51.81</v>
      </c>
      <c r="R2474" s="88" t="n">
        <v>1145.2479059829</v>
      </c>
      <c r="S2474" s="89" t="n">
        <v>738.752094017095</v>
      </c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MG2474" s="0"/>
      <c r="AMH2474" s="0"/>
      <c r="AMI2474" s="0"/>
      <c r="AMJ2474" s="0"/>
    </row>
    <row r="2475" s="4" customFormat="true" ht="37.5" hidden="false" customHeight="true" outlineLevel="0" collapsed="false">
      <c r="A2475" s="23" t="s">
        <v>401</v>
      </c>
      <c r="B2475" s="82" t="n">
        <v>6800</v>
      </c>
      <c r="C2475" s="25" t="n">
        <f aca="false">VLOOKUP(B2475,[1]Planilha8!$X$4:$Y$6629,2,0)</f>
        <v>2040476</v>
      </c>
      <c r="D2475" s="26" t="s">
        <v>620</v>
      </c>
      <c r="E2475" s="26" t="str">
        <f aca="false">VLOOKUP(B2475,[1]Planilha8!$X$4:$Z$6629,3,0)</f>
        <v>SETOR DE FISIOTERAPIA</v>
      </c>
      <c r="F2475" s="26" t="str">
        <f aca="false">VLOOKUP(B2475,[1]Planilha8!$X$4:$AD$6629,7,0)</f>
        <v>BOM</v>
      </c>
      <c r="G2475" s="27" t="n">
        <v>41562</v>
      </c>
      <c r="H2475" s="83" t="n">
        <v>990</v>
      </c>
      <c r="I2475" s="29" t="s">
        <v>23</v>
      </c>
      <c r="J2475" s="30" t="s">
        <v>621</v>
      </c>
      <c r="K2475" s="31" t="n">
        <v>83967</v>
      </c>
      <c r="L2475" s="32" t="n">
        <v>2013001061</v>
      </c>
      <c r="M2475" s="33" t="n">
        <v>43465</v>
      </c>
      <c r="N2475" s="84" t="n">
        <v>968.55</v>
      </c>
      <c r="O2475" s="85" t="n">
        <v>0.5</v>
      </c>
      <c r="P2475" s="86" t="n">
        <v>0.0416666666666667</v>
      </c>
      <c r="Q2475" s="87" t="n">
        <v>0</v>
      </c>
      <c r="R2475" s="88" t="n">
        <v>968.55</v>
      </c>
      <c r="S2475" s="89" t="n">
        <v>21.4499999999996</v>
      </c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MG2475" s="0"/>
      <c r="AMH2475" s="0"/>
      <c r="AMI2475" s="0"/>
      <c r="AMJ2475" s="0"/>
    </row>
    <row r="2476" s="4" customFormat="true" ht="37.5" hidden="false" customHeight="true" outlineLevel="0" collapsed="false">
      <c r="A2476" s="23" t="s">
        <v>401</v>
      </c>
      <c r="B2476" s="82" t="n">
        <v>6801</v>
      </c>
      <c r="C2476" s="25" t="n">
        <f aca="false">VLOOKUP(B2476,[1]Planilha8!$X$4:$Y$6629,2,0)</f>
        <v>2040477</v>
      </c>
      <c r="D2476" s="26" t="s">
        <v>622</v>
      </c>
      <c r="E2476" s="26" t="str">
        <f aca="false">VLOOKUP(B2476,[1]Planilha8!$X$4:$Z$6629,3,0)</f>
        <v>SETOR DE FISIOTERAPIA</v>
      </c>
      <c r="F2476" s="26" t="str">
        <f aca="false">VLOOKUP(B2476,[1]Planilha8!$X$4:$AD$6629,7,0)</f>
        <v>BOM</v>
      </c>
      <c r="G2476" s="27" t="n">
        <v>41562</v>
      </c>
      <c r="H2476" s="83" t="n">
        <v>890</v>
      </c>
      <c r="I2476" s="29" t="s">
        <v>23</v>
      </c>
      <c r="J2476" s="30" t="s">
        <v>621</v>
      </c>
      <c r="K2476" s="31" t="n">
        <v>83967</v>
      </c>
      <c r="L2476" s="32" t="n">
        <v>2013001061</v>
      </c>
      <c r="M2476" s="33" t="n">
        <v>43465</v>
      </c>
      <c r="N2476" s="84" t="n">
        <v>870.716666666666</v>
      </c>
      <c r="O2476" s="85" t="n">
        <v>0.5</v>
      </c>
      <c r="P2476" s="86" t="n">
        <v>0.0416666666666667</v>
      </c>
      <c r="Q2476" s="87" t="n">
        <v>0</v>
      </c>
      <c r="R2476" s="88" t="n">
        <v>870.716666666666</v>
      </c>
      <c r="S2476" s="89" t="n">
        <v>19.2833333333335</v>
      </c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MG2476" s="0"/>
      <c r="AMH2476" s="0"/>
      <c r="AMI2476" s="0"/>
      <c r="AMJ2476" s="0"/>
    </row>
    <row r="2477" s="4" customFormat="true" ht="37.5" hidden="false" customHeight="true" outlineLevel="0" collapsed="false">
      <c r="A2477" s="23" t="s">
        <v>401</v>
      </c>
      <c r="B2477" s="82" t="n">
        <v>6802</v>
      </c>
      <c r="C2477" s="25" t="n">
        <f aca="false">VLOOKUP(B2477,[1]Planilha8!$X$4:$Y$6629,2,0)</f>
        <v>2040478</v>
      </c>
      <c r="D2477" s="26" t="s">
        <v>623</v>
      </c>
      <c r="E2477" s="26" t="str">
        <f aca="false">VLOOKUP(B2477,[1]Planilha8!$X$4:$Z$6629,3,0)</f>
        <v>SETOR DE FISIOTERAPIA</v>
      </c>
      <c r="F2477" s="26" t="str">
        <f aca="false">VLOOKUP(B2477,[1]Planilha8!$X$4:$AD$6629,7,0)</f>
        <v>BOM</v>
      </c>
      <c r="G2477" s="27" t="n">
        <v>41562</v>
      </c>
      <c r="H2477" s="83" t="n">
        <v>68.8</v>
      </c>
      <c r="I2477" s="29" t="s">
        <v>23</v>
      </c>
      <c r="J2477" s="30" t="s">
        <v>621</v>
      </c>
      <c r="K2477" s="31" t="n">
        <v>83967</v>
      </c>
      <c r="L2477" s="32" t="n">
        <v>2013001061</v>
      </c>
      <c r="M2477" s="33" t="n">
        <v>43465</v>
      </c>
      <c r="N2477" s="84" t="n">
        <v>67.3093333333334</v>
      </c>
      <c r="O2477" s="85" t="n">
        <v>0.5</v>
      </c>
      <c r="P2477" s="86" t="n">
        <v>0.0416666666666667</v>
      </c>
      <c r="Q2477" s="87" t="n">
        <v>0</v>
      </c>
      <c r="R2477" s="88" t="n">
        <v>67.3093333333334</v>
      </c>
      <c r="S2477" s="89" t="n">
        <v>1.49066666666664</v>
      </c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MG2477" s="0"/>
      <c r="AMH2477" s="0"/>
      <c r="AMI2477" s="0"/>
      <c r="AMJ2477" s="0"/>
    </row>
    <row r="2478" s="4" customFormat="true" ht="37.5" hidden="false" customHeight="true" outlineLevel="0" collapsed="false">
      <c r="A2478" s="23" t="s">
        <v>401</v>
      </c>
      <c r="B2478" s="82" t="n">
        <v>6808</v>
      </c>
      <c r="C2478" s="25" t="n">
        <f aca="false">VLOOKUP(B2478,[1]Planilha8!$X$4:$Y$6629,2,0)</f>
        <v>2040529</v>
      </c>
      <c r="D2478" s="26" t="s">
        <v>624</v>
      </c>
      <c r="E2478" s="26" t="str">
        <f aca="false">VLOOKUP(B2478,[1]Planilha8!$X$4:$Z$6629,3,0)</f>
        <v>CENTRO CIRÚRGICO</v>
      </c>
      <c r="F2478" s="26" t="str">
        <f aca="false">VLOOKUP(B2478,[1]Planilha8!$X$4:$AD$6629,7,0)</f>
        <v>BOM</v>
      </c>
      <c r="G2478" s="27" t="n">
        <v>41570</v>
      </c>
      <c r="H2478" s="83" t="n">
        <v>1196.88</v>
      </c>
      <c r="I2478" s="29" t="s">
        <v>23</v>
      </c>
      <c r="J2478" s="30" t="s">
        <v>625</v>
      </c>
      <c r="K2478" s="31" t="n">
        <v>27997</v>
      </c>
      <c r="L2478" s="32" t="n">
        <v>2013003263</v>
      </c>
      <c r="M2478" s="33" t="n">
        <v>43465</v>
      </c>
      <c r="N2478" s="84" t="n">
        <v>513.989204273504</v>
      </c>
      <c r="O2478" s="85" t="n">
        <v>0.17</v>
      </c>
      <c r="P2478" s="86" t="n">
        <v>0.0141666666666667</v>
      </c>
      <c r="Q2478" s="87" t="n">
        <v>16.9558</v>
      </c>
      <c r="R2478" s="88" t="n">
        <v>530.945004273504</v>
      </c>
      <c r="S2478" s="89" t="n">
        <v>665.934995726496</v>
      </c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MG2478" s="0"/>
      <c r="AMH2478" s="0"/>
      <c r="AMI2478" s="0"/>
      <c r="AMJ2478" s="0"/>
    </row>
    <row r="2479" s="4" customFormat="true" ht="37.5" hidden="false" customHeight="true" outlineLevel="0" collapsed="false">
      <c r="A2479" s="23" t="s">
        <v>401</v>
      </c>
      <c r="B2479" s="82" t="n">
        <v>6809</v>
      </c>
      <c r="C2479" s="25" t="n">
        <f aca="false">VLOOKUP(B2479,[1]Planilha8!$X$4:$Y$6629,2,0)</f>
        <v>2040530</v>
      </c>
      <c r="D2479" s="26" t="s">
        <v>626</v>
      </c>
      <c r="E2479" s="26" t="str">
        <f aca="false">VLOOKUP(B2479,[1]Planilha8!$X$4:$Z$6629,3,0)</f>
        <v>CENTRO CIRÚRGICO</v>
      </c>
      <c r="F2479" s="26" t="str">
        <f aca="false">VLOOKUP(B2479,[1]Planilha8!$X$4:$AD$6629,7,0)</f>
        <v>BOM</v>
      </c>
      <c r="G2479" s="27" t="n">
        <v>41570</v>
      </c>
      <c r="H2479" s="83" t="n">
        <v>964.65</v>
      </c>
      <c r="I2479" s="29" t="s">
        <v>23</v>
      </c>
      <c r="J2479" s="30" t="s">
        <v>625</v>
      </c>
      <c r="K2479" s="31" t="n">
        <v>27997</v>
      </c>
      <c r="L2479" s="32" t="n">
        <v>2013003263</v>
      </c>
      <c r="M2479" s="33" t="n">
        <v>43465</v>
      </c>
      <c r="N2479" s="84" t="n">
        <v>414.260147970086</v>
      </c>
      <c r="O2479" s="85" t="n">
        <v>0.17</v>
      </c>
      <c r="P2479" s="86" t="n">
        <v>0.0141666666666667</v>
      </c>
      <c r="Q2479" s="87" t="n">
        <v>13.665875</v>
      </c>
      <c r="R2479" s="88" t="n">
        <v>427.926022970086</v>
      </c>
      <c r="S2479" s="89" t="n">
        <v>536.723977029914</v>
      </c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MG2479" s="0"/>
      <c r="AMH2479" s="0"/>
      <c r="AMI2479" s="0"/>
      <c r="AMJ2479" s="0"/>
    </row>
    <row r="2480" s="4" customFormat="true" ht="37.5" hidden="false" customHeight="true" outlineLevel="0" collapsed="false">
      <c r="A2480" s="23" t="s">
        <v>401</v>
      </c>
      <c r="B2480" s="82" t="n">
        <v>6794</v>
      </c>
      <c r="C2480" s="25" t="n">
        <f aca="false">VLOOKUP(B2480,[1]Planilha8!$X$4:$Y$6629,2,0)</f>
        <v>2040533</v>
      </c>
      <c r="D2480" s="26" t="s">
        <v>627</v>
      </c>
      <c r="E2480" s="26" t="str">
        <f aca="false">VLOOKUP(B2480,[1]Planilha8!$X$4:$Z$6629,3,0)</f>
        <v>SETOR DE FISIOTERAPIA</v>
      </c>
      <c r="F2480" s="26" t="str">
        <f aca="false">VLOOKUP(B2480,[1]Planilha8!$X$4:$AD$6629,7,0)</f>
        <v>BOM</v>
      </c>
      <c r="G2480" s="27" t="n">
        <v>41585</v>
      </c>
      <c r="H2480" s="83" t="n">
        <v>10250</v>
      </c>
      <c r="I2480" s="29" t="s">
        <v>23</v>
      </c>
      <c r="J2480" s="30" t="s">
        <v>628</v>
      </c>
      <c r="K2480" s="31" t="n">
        <v>7108</v>
      </c>
      <c r="L2480" s="32" t="n">
        <v>2013001061</v>
      </c>
      <c r="M2480" s="33" t="n">
        <v>43465</v>
      </c>
      <c r="N2480" s="84" t="n">
        <v>7460.41577635328</v>
      </c>
      <c r="O2480" s="85" t="n">
        <v>0.5</v>
      </c>
      <c r="P2480" s="86" t="n">
        <v>0.0416666666666667</v>
      </c>
      <c r="Q2480" s="87" t="n">
        <v>427.083333333333</v>
      </c>
      <c r="R2480" s="88" t="n">
        <v>7887.49910968661</v>
      </c>
      <c r="S2480" s="89" t="n">
        <v>2362.50089031339</v>
      </c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MG2480" s="0"/>
      <c r="AMH2480" s="0"/>
      <c r="AMI2480" s="0"/>
      <c r="AMJ2480" s="0"/>
    </row>
    <row r="2481" s="4" customFormat="true" ht="37.5" hidden="false" customHeight="true" outlineLevel="0" collapsed="false">
      <c r="A2481" s="23" t="s">
        <v>401</v>
      </c>
      <c r="B2481" s="82" t="n">
        <v>6795</v>
      </c>
      <c r="C2481" s="25" t="n">
        <f aca="false">VLOOKUP(B2481,[1]Planilha8!$X$4:$Y$6629,2,0)</f>
        <v>2040534</v>
      </c>
      <c r="D2481" s="26" t="s">
        <v>629</v>
      </c>
      <c r="E2481" s="26" t="str">
        <f aca="false">VLOOKUP(B2481,[1]Planilha8!$X$4:$Z$6629,3,0)</f>
        <v>SETOR DE FISIOTERAPIA</v>
      </c>
      <c r="F2481" s="26" t="str">
        <f aca="false">VLOOKUP(B2481,[1]Planilha8!$X$4:$AD$6629,7,0)</f>
        <v>BOM</v>
      </c>
      <c r="G2481" s="27" t="n">
        <v>41585</v>
      </c>
      <c r="H2481" s="83" t="n">
        <v>1550</v>
      </c>
      <c r="I2481" s="29" t="s">
        <v>23</v>
      </c>
      <c r="J2481" s="30" t="s">
        <v>628</v>
      </c>
      <c r="K2481" s="31" t="n">
        <v>7108</v>
      </c>
      <c r="L2481" s="32" t="n">
        <v>2013001061</v>
      </c>
      <c r="M2481" s="33" t="n">
        <v>43465</v>
      </c>
      <c r="N2481" s="84" t="n">
        <v>886.618767806268</v>
      </c>
      <c r="O2481" s="85" t="n">
        <v>0.33</v>
      </c>
      <c r="P2481" s="86" t="n">
        <v>0.0275</v>
      </c>
      <c r="Q2481" s="87" t="n">
        <v>42.625</v>
      </c>
      <c r="R2481" s="88" t="n">
        <v>929.243767806268</v>
      </c>
      <c r="S2481" s="89" t="n">
        <v>620.756232193732</v>
      </c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MG2481" s="0"/>
      <c r="AMH2481" s="0"/>
      <c r="AMI2481" s="0"/>
      <c r="AMJ2481" s="0"/>
    </row>
    <row r="2482" s="4" customFormat="true" ht="37.5" hidden="false" customHeight="true" outlineLevel="0" collapsed="false">
      <c r="A2482" s="23" t="s">
        <v>401</v>
      </c>
      <c r="B2482" s="82" t="n">
        <v>6796</v>
      </c>
      <c r="C2482" s="25" t="n">
        <f aca="false">VLOOKUP(B2482,[1]Planilha8!$X$4:$Y$6629,2,0)</f>
        <v>2040535</v>
      </c>
      <c r="D2482" s="26" t="s">
        <v>630</v>
      </c>
      <c r="E2482" s="26" t="str">
        <f aca="false">VLOOKUP(B2482,[1]Planilha8!$X$4:$Z$6629,3,0)</f>
        <v>REPOUSO STAFF – CLÍNICA MÉDICA</v>
      </c>
      <c r="F2482" s="26" t="str">
        <f aca="false">VLOOKUP(B2482,[1]Planilha8!$X$4:$AD$6629,7,0)</f>
        <v>BOM</v>
      </c>
      <c r="G2482" s="27" t="n">
        <v>41585</v>
      </c>
      <c r="H2482" s="83" t="n">
        <v>876</v>
      </c>
      <c r="I2482" s="29" t="s">
        <v>23</v>
      </c>
      <c r="J2482" s="30" t="s">
        <v>69</v>
      </c>
      <c r="K2482" s="31" t="n">
        <v>7687</v>
      </c>
      <c r="L2482" s="32" t="n">
        <v>2013004252</v>
      </c>
      <c r="M2482" s="33" t="n">
        <v>43465</v>
      </c>
      <c r="N2482" s="84" t="n">
        <v>873.685213675219</v>
      </c>
      <c r="O2482" s="85" t="n">
        <v>0.5</v>
      </c>
      <c r="P2482" s="86" t="n">
        <v>0.0416666666666667</v>
      </c>
      <c r="Q2482" s="87" t="n">
        <v>0</v>
      </c>
      <c r="R2482" s="88" t="n">
        <v>873.685213675219</v>
      </c>
      <c r="S2482" s="89" t="n">
        <v>2.3147863247807</v>
      </c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MG2482" s="0"/>
      <c r="AMH2482" s="0"/>
      <c r="AMI2482" s="0"/>
      <c r="AMJ2482" s="0"/>
    </row>
    <row r="2483" s="4" customFormat="true" ht="37.5" hidden="false" customHeight="true" outlineLevel="0" collapsed="false">
      <c r="A2483" s="23" t="s">
        <v>401</v>
      </c>
      <c r="B2483" s="82" t="n">
        <v>6797</v>
      </c>
      <c r="C2483" s="25" t="n">
        <f aca="false">VLOOKUP(B2483,[1]Planilha8!$X$4:$Y$6629,2,0)</f>
        <v>2040536</v>
      </c>
      <c r="D2483" s="26" t="s">
        <v>630</v>
      </c>
      <c r="E2483" s="26" t="str">
        <f aca="false">VLOOKUP(B2483,[1]Planilha8!$X$4:$Z$6629,3,0)</f>
        <v>REPOUSO MÉDICO – STAFF CLÍNICA CIRÚRGICA</v>
      </c>
      <c r="F2483" s="26" t="str">
        <f aca="false">VLOOKUP(B2483,[1]Planilha8!$X$4:$AD$6629,7,0)</f>
        <v>BOM</v>
      </c>
      <c r="G2483" s="27" t="n">
        <v>41585</v>
      </c>
      <c r="H2483" s="83" t="n">
        <v>876</v>
      </c>
      <c r="I2483" s="29" t="s">
        <v>23</v>
      </c>
      <c r="J2483" s="30" t="s">
        <v>69</v>
      </c>
      <c r="K2483" s="31" t="n">
        <v>7687</v>
      </c>
      <c r="L2483" s="32" t="n">
        <v>2013004252</v>
      </c>
      <c r="M2483" s="33" t="n">
        <v>43465</v>
      </c>
      <c r="N2483" s="84" t="n">
        <v>873.685213675219</v>
      </c>
      <c r="O2483" s="85" t="n">
        <v>0.5</v>
      </c>
      <c r="P2483" s="86" t="n">
        <v>0.0416666666666667</v>
      </c>
      <c r="Q2483" s="87" t="n">
        <v>0</v>
      </c>
      <c r="R2483" s="88" t="n">
        <v>873.685213675219</v>
      </c>
      <c r="S2483" s="89" t="n">
        <v>2.3147863247807</v>
      </c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MG2483" s="0"/>
      <c r="AMH2483" s="0"/>
      <c r="AMI2483" s="0"/>
      <c r="AMJ2483" s="0"/>
    </row>
    <row r="2484" s="4" customFormat="true" ht="37.5" hidden="false" customHeight="true" outlineLevel="0" collapsed="false">
      <c r="A2484" s="23" t="s">
        <v>401</v>
      </c>
      <c r="B2484" s="82" t="n">
        <v>6798</v>
      </c>
      <c r="C2484" s="25" t="n">
        <f aca="false">VLOOKUP(B2484,[1]Planilha8!$X$4:$Y$6629,2,0)</f>
        <v>2040537</v>
      </c>
      <c r="D2484" s="26" t="s">
        <v>630</v>
      </c>
      <c r="E2484" s="26" t="str">
        <f aca="false">VLOOKUP(B2484,[1]Planilha8!$X$4:$Z$6629,3,0)</f>
        <v>REPOUSO RESIDENTE – CLÍNICA CIRÚRGICA</v>
      </c>
      <c r="F2484" s="26" t="str">
        <f aca="false">VLOOKUP(B2484,[1]Planilha8!$X$4:$AD$6629,7,0)</f>
        <v>BOM</v>
      </c>
      <c r="G2484" s="27" t="n">
        <v>41585</v>
      </c>
      <c r="H2484" s="83" t="n">
        <v>876</v>
      </c>
      <c r="I2484" s="29" t="s">
        <v>23</v>
      </c>
      <c r="J2484" s="30" t="s">
        <v>69</v>
      </c>
      <c r="K2484" s="31" t="n">
        <v>7687</v>
      </c>
      <c r="L2484" s="32" t="n">
        <v>2013004252</v>
      </c>
      <c r="M2484" s="33" t="n">
        <v>43465</v>
      </c>
      <c r="N2484" s="84" t="n">
        <v>873.685213675219</v>
      </c>
      <c r="O2484" s="85" t="n">
        <v>0.5</v>
      </c>
      <c r="P2484" s="86" t="n">
        <v>0.0416666666666667</v>
      </c>
      <c r="Q2484" s="87" t="n">
        <v>0</v>
      </c>
      <c r="R2484" s="88" t="n">
        <v>873.685213675219</v>
      </c>
      <c r="S2484" s="89" t="n">
        <v>2.3147863247807</v>
      </c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MG2484" s="0"/>
      <c r="AMH2484" s="0"/>
      <c r="AMI2484" s="0"/>
      <c r="AMJ2484" s="0"/>
    </row>
    <row r="2485" s="4" customFormat="true" ht="37.5" hidden="false" customHeight="true" outlineLevel="0" collapsed="false">
      <c r="A2485" s="23" t="s">
        <v>401</v>
      </c>
      <c r="B2485" s="82" t="n">
        <v>6799</v>
      </c>
      <c r="C2485" s="25" t="n">
        <f aca="false">VLOOKUP(B2485,[1]Planilha8!$X$4:$Y$6629,2,0)</f>
        <v>2040538</v>
      </c>
      <c r="D2485" s="26" t="s">
        <v>630</v>
      </c>
      <c r="E2485" s="26" t="str">
        <f aca="false">VLOOKUP(B2485,[1]Planilha8!$X$4:$Z$6629,3,0)</f>
        <v>REPOUSO RESIDENTE – CLÍNICA MÉDICA</v>
      </c>
      <c r="F2485" s="26" t="str">
        <f aca="false">VLOOKUP(B2485,[1]Planilha8!$X$4:$AD$6629,7,0)</f>
        <v>BOM</v>
      </c>
      <c r="G2485" s="27" t="n">
        <v>41585</v>
      </c>
      <c r="H2485" s="83" t="n">
        <v>876</v>
      </c>
      <c r="I2485" s="29" t="s">
        <v>23</v>
      </c>
      <c r="J2485" s="30" t="s">
        <v>69</v>
      </c>
      <c r="K2485" s="31" t="n">
        <v>7687</v>
      </c>
      <c r="L2485" s="32" t="n">
        <v>2013004252</v>
      </c>
      <c r="M2485" s="33" t="n">
        <v>43465</v>
      </c>
      <c r="N2485" s="84" t="n">
        <v>873.685213675219</v>
      </c>
      <c r="O2485" s="85" t="n">
        <v>0.5</v>
      </c>
      <c r="P2485" s="86" t="n">
        <v>0.0416666666666667</v>
      </c>
      <c r="Q2485" s="87" t="n">
        <v>0</v>
      </c>
      <c r="R2485" s="88" t="n">
        <v>873.685213675219</v>
      </c>
      <c r="S2485" s="89" t="n">
        <v>2.3147863247807</v>
      </c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MG2485" s="0"/>
      <c r="AMH2485" s="0"/>
      <c r="AMI2485" s="0"/>
      <c r="AMJ2485" s="0"/>
    </row>
    <row r="2486" s="4" customFormat="true" ht="37.5" hidden="false" customHeight="true" outlineLevel="0" collapsed="false">
      <c r="A2486" s="23" t="s">
        <v>401</v>
      </c>
      <c r="B2486" s="82" t="n">
        <v>6803</v>
      </c>
      <c r="C2486" s="25" t="n">
        <f aca="false">VLOOKUP(B2486,[1]Planilha8!$X$4:$Y$6629,2,0)</f>
        <v>2040539</v>
      </c>
      <c r="D2486" s="26" t="s">
        <v>631</v>
      </c>
      <c r="E2486" s="26" t="str">
        <f aca="false">VLOOKUP(B2486,[1]Planilha8!$X$4:$Z$6629,3,0)</f>
        <v>CENTRO CIRÚRGICO</v>
      </c>
      <c r="F2486" s="26" t="str">
        <f aca="false">VLOOKUP(B2486,[1]Planilha8!$X$4:$AD$6629,7,0)</f>
        <v>BOM</v>
      </c>
      <c r="G2486" s="27" t="n">
        <v>41585</v>
      </c>
      <c r="H2486" s="83" t="n">
        <v>182.85</v>
      </c>
      <c r="I2486" s="29" t="s">
        <v>23</v>
      </c>
      <c r="J2486" s="30" t="s">
        <v>632</v>
      </c>
      <c r="K2486" s="31" t="n">
        <v>41557</v>
      </c>
      <c r="L2486" s="32" t="n">
        <v>2013004089</v>
      </c>
      <c r="M2486" s="33" t="n">
        <v>43465</v>
      </c>
      <c r="N2486" s="84" t="n">
        <v>178.88825</v>
      </c>
      <c r="O2486" s="85" t="n">
        <v>0.5</v>
      </c>
      <c r="P2486" s="86" t="n">
        <v>0.0416666666666667</v>
      </c>
      <c r="Q2486" s="87" t="n">
        <v>0</v>
      </c>
      <c r="R2486" s="88" t="n">
        <v>178.88825</v>
      </c>
      <c r="S2486" s="89" t="n">
        <v>3.96174999999999</v>
      </c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MG2486" s="0"/>
      <c r="AMH2486" s="0"/>
      <c r="AMI2486" s="0"/>
      <c r="AMJ2486" s="0"/>
    </row>
    <row r="2487" s="4" customFormat="true" ht="37.5" hidden="false" customHeight="true" outlineLevel="0" collapsed="false">
      <c r="A2487" s="23" t="s">
        <v>401</v>
      </c>
      <c r="B2487" s="82" t="n">
        <v>6804</v>
      </c>
      <c r="C2487" s="25" t="n">
        <f aca="false">VLOOKUP(B2487,[1]Planilha8!$X$4:$Y$6629,2,0)</f>
        <v>2040540</v>
      </c>
      <c r="D2487" s="26" t="s">
        <v>631</v>
      </c>
      <c r="E2487" s="26" t="str">
        <f aca="false">VLOOKUP(B2487,[1]Planilha8!$X$4:$Z$6629,3,0)</f>
        <v>FARMÁCIA</v>
      </c>
      <c r="F2487" s="26" t="str">
        <f aca="false">VLOOKUP(B2487,[1]Planilha8!$X$4:$AD$6629,7,0)</f>
        <v>BOM</v>
      </c>
      <c r="G2487" s="27" t="n">
        <v>41585</v>
      </c>
      <c r="H2487" s="83" t="n">
        <v>182.85</v>
      </c>
      <c r="I2487" s="29" t="s">
        <v>23</v>
      </c>
      <c r="J2487" s="30" t="s">
        <v>632</v>
      </c>
      <c r="K2487" s="31" t="n">
        <v>41557</v>
      </c>
      <c r="L2487" s="32" t="n">
        <v>2013004089</v>
      </c>
      <c r="M2487" s="33" t="n">
        <v>43465</v>
      </c>
      <c r="N2487" s="84" t="n">
        <v>178.88825</v>
      </c>
      <c r="O2487" s="85" t="n">
        <v>0.5</v>
      </c>
      <c r="P2487" s="86" t="n">
        <v>0.0416666666666667</v>
      </c>
      <c r="Q2487" s="87" t="n">
        <v>0</v>
      </c>
      <c r="R2487" s="88" t="n">
        <v>178.88825</v>
      </c>
      <c r="S2487" s="89" t="n">
        <v>3.96174999999999</v>
      </c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MG2487" s="0"/>
      <c r="AMH2487" s="0"/>
      <c r="AMI2487" s="0"/>
      <c r="AMJ2487" s="0"/>
    </row>
    <row r="2488" s="4" customFormat="true" ht="37.5" hidden="false" customHeight="true" outlineLevel="0" collapsed="false">
      <c r="A2488" s="23" t="s">
        <v>401</v>
      </c>
      <c r="B2488" s="82" t="n">
        <v>6981</v>
      </c>
      <c r="C2488" s="25" t="n">
        <f aca="false">VLOOKUP(B2488,[1]Planilha8!$X$4:$Y$6629,2,0)</f>
        <v>2040542</v>
      </c>
      <c r="D2488" s="26" t="s">
        <v>633</v>
      </c>
      <c r="E2488" s="26" t="str">
        <f aca="false">VLOOKUP(B2488,[1]Planilha8!$X$4:$Z$6629,3,0)</f>
        <v>CENTRAL DE MATERIAL E ESTERILIZAÇÃO</v>
      </c>
      <c r="F2488" s="26" t="str">
        <f aca="false">VLOOKUP(B2488,[1]Planilha8!$X$4:$AD$6629,7,0)</f>
        <v>BOM</v>
      </c>
      <c r="G2488" s="27" t="n">
        <v>41585</v>
      </c>
      <c r="H2488" s="83" t="n">
        <v>469</v>
      </c>
      <c r="I2488" s="29" t="s">
        <v>23</v>
      </c>
      <c r="J2488" s="30" t="s">
        <v>634</v>
      </c>
      <c r="K2488" s="31" t="n">
        <v>15772</v>
      </c>
      <c r="L2488" s="32" t="n">
        <v>2013004036</v>
      </c>
      <c r="M2488" s="33" t="n">
        <v>43465</v>
      </c>
      <c r="N2488" s="84" t="n">
        <v>439.067845441595</v>
      </c>
      <c r="O2488" s="85" t="n">
        <v>1</v>
      </c>
      <c r="P2488" s="86" t="n">
        <v>0.0833333333333333</v>
      </c>
      <c r="Q2488" s="87" t="n">
        <v>0</v>
      </c>
      <c r="R2488" s="88" t="n">
        <v>439.067845441595</v>
      </c>
      <c r="S2488" s="89" t="n">
        <v>29.9321545584046</v>
      </c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MG2488" s="0"/>
      <c r="AMH2488" s="0"/>
      <c r="AMI2488" s="0"/>
      <c r="AMJ2488" s="0"/>
    </row>
    <row r="2489" s="4" customFormat="true" ht="37.5" hidden="false" customHeight="true" outlineLevel="0" collapsed="false">
      <c r="A2489" s="23" t="s">
        <v>401</v>
      </c>
      <c r="B2489" s="82" t="n">
        <v>6876</v>
      </c>
      <c r="C2489" s="25" t="n">
        <f aca="false">VLOOKUP(B2489,[1]Planilha8!$X$4:$Y$6629,2,0)</f>
        <v>2040548</v>
      </c>
      <c r="D2489" s="26" t="s">
        <v>635</v>
      </c>
      <c r="E2489" s="26" t="str">
        <f aca="false">VLOOKUP(B2489,[1]Planilha8!$X$4:$Z$6629,3,0)</f>
        <v>NUTRIÇÃO – SALA ADMINISTRATIVA</v>
      </c>
      <c r="F2489" s="26" t="str">
        <f aca="false">VLOOKUP(B2489,[1]Planilha8!$X$4:$AD$6629,7,0)</f>
        <v>BOM</v>
      </c>
      <c r="G2489" s="27" t="n">
        <v>41591</v>
      </c>
      <c r="H2489" s="83" t="n">
        <v>2400</v>
      </c>
      <c r="I2489" s="29" t="s">
        <v>23</v>
      </c>
      <c r="J2489" s="30" t="s">
        <v>462</v>
      </c>
      <c r="K2489" s="31" t="s">
        <v>636</v>
      </c>
      <c r="L2489" s="32" t="n">
        <v>2013004095</v>
      </c>
      <c r="M2489" s="33" t="n">
        <v>43465</v>
      </c>
      <c r="N2489" s="84" t="n">
        <v>952.264957264957</v>
      </c>
      <c r="O2489" s="85" t="n">
        <v>0.14</v>
      </c>
      <c r="P2489" s="86" t="n">
        <v>0.0116666666666667</v>
      </c>
      <c r="Q2489" s="87" t="n">
        <v>28</v>
      </c>
      <c r="R2489" s="88" t="n">
        <v>980.264957264957</v>
      </c>
      <c r="S2489" s="89" t="n">
        <v>1419.73504273504</v>
      </c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MG2489" s="0"/>
      <c r="AMH2489" s="0"/>
      <c r="AMI2489" s="0"/>
      <c r="AMJ2489" s="0"/>
    </row>
    <row r="2490" s="4" customFormat="true" ht="37.5" hidden="false" customHeight="true" outlineLevel="0" collapsed="false">
      <c r="A2490" s="23" t="s">
        <v>401</v>
      </c>
      <c r="B2490" s="82" t="n">
        <v>6826</v>
      </c>
      <c r="C2490" s="25" t="n">
        <f aca="false">VLOOKUP(B2490,[1]Planilha8!$X$4:$Y$6629,2,0)</f>
        <v>2040549</v>
      </c>
      <c r="D2490" s="26" t="s">
        <v>637</v>
      </c>
      <c r="E2490" s="26" t="str">
        <f aca="false">VLOOKUP(B2490,[1]Planilha8!$X$4:$Z$6629,3,0)</f>
        <v>REPOUSO RESIDENTE – CLÍNICA CIRÚRGICA</v>
      </c>
      <c r="F2490" s="26" t="str">
        <f aca="false">VLOOKUP(B2490,[1]Planilha8!$X$4:$AD$6629,7,0)</f>
        <v>BOM</v>
      </c>
      <c r="G2490" s="27" t="n">
        <v>41592</v>
      </c>
      <c r="H2490" s="83" t="n">
        <v>1121</v>
      </c>
      <c r="I2490" s="29" t="s">
        <v>23</v>
      </c>
      <c r="J2490" s="30" t="s">
        <v>579</v>
      </c>
      <c r="K2490" s="31" t="n">
        <v>18529</v>
      </c>
      <c r="L2490" s="32" t="n">
        <v>2013004294</v>
      </c>
      <c r="M2490" s="33" t="n">
        <v>43465</v>
      </c>
      <c r="N2490" s="84" t="n">
        <v>444.587482193732</v>
      </c>
      <c r="O2490" s="85" t="n">
        <v>0.14</v>
      </c>
      <c r="P2490" s="86" t="n">
        <v>0.0116666666666667</v>
      </c>
      <c r="Q2490" s="87" t="n">
        <v>13.0783333333333</v>
      </c>
      <c r="R2490" s="88" t="n">
        <v>457.665815527065</v>
      </c>
      <c r="S2490" s="89" t="n">
        <v>663.334184472935</v>
      </c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MG2490" s="0"/>
      <c r="AMH2490" s="0"/>
      <c r="AMI2490" s="0"/>
      <c r="AMJ2490" s="0"/>
    </row>
    <row r="2491" s="4" customFormat="true" ht="37.5" hidden="false" customHeight="true" outlineLevel="0" collapsed="false">
      <c r="A2491" s="23" t="s">
        <v>401</v>
      </c>
      <c r="B2491" s="82" t="n">
        <v>6834</v>
      </c>
      <c r="C2491" s="25" t="n">
        <f aca="false">VLOOKUP(B2491,[1]Planilha8!$X$4:$Y$6629,2,0)</f>
        <v>2040550</v>
      </c>
      <c r="D2491" s="26" t="s">
        <v>637</v>
      </c>
      <c r="E2491" s="26" t="str">
        <f aca="false">VLOOKUP(B2491,[1]Planilha8!$X$4:$Z$6629,3,0)</f>
        <v>REPOUSO STAFF – CLÍNICA MÉDICA</v>
      </c>
      <c r="F2491" s="26" t="str">
        <f aca="false">VLOOKUP(B2491,[1]Planilha8!$X$4:$AD$6629,7,0)</f>
        <v>BOM</v>
      </c>
      <c r="G2491" s="27" t="n">
        <v>41592</v>
      </c>
      <c r="H2491" s="83" t="n">
        <v>1121</v>
      </c>
      <c r="I2491" s="29" t="s">
        <v>23</v>
      </c>
      <c r="J2491" s="30" t="s">
        <v>579</v>
      </c>
      <c r="K2491" s="31" t="n">
        <v>18529</v>
      </c>
      <c r="L2491" s="32" t="n">
        <v>2013004294</v>
      </c>
      <c r="M2491" s="33" t="n">
        <v>43465</v>
      </c>
      <c r="N2491" s="84" t="n">
        <v>444.587482193732</v>
      </c>
      <c r="O2491" s="85" t="n">
        <v>0.14</v>
      </c>
      <c r="P2491" s="86" t="n">
        <v>0.0116666666666667</v>
      </c>
      <c r="Q2491" s="87" t="n">
        <v>13.0783333333333</v>
      </c>
      <c r="R2491" s="88" t="n">
        <v>457.665815527065</v>
      </c>
      <c r="S2491" s="89" t="n">
        <v>663.334184472935</v>
      </c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MG2491" s="0"/>
      <c r="AMH2491" s="0"/>
      <c r="AMI2491" s="0"/>
      <c r="AMJ2491" s="0"/>
    </row>
    <row r="2492" s="4" customFormat="true" ht="37.5" hidden="false" customHeight="true" outlineLevel="0" collapsed="false">
      <c r="A2492" s="23" t="s">
        <v>401</v>
      </c>
      <c r="B2492" s="82" t="n">
        <v>6853</v>
      </c>
      <c r="C2492" s="25" t="n">
        <f aca="false">VLOOKUP(B2492,[1]Planilha8!$X$4:$Y$6629,2,0)</f>
        <v>2040551</v>
      </c>
      <c r="D2492" s="26" t="s">
        <v>638</v>
      </c>
      <c r="E2492" s="26" t="str">
        <f aca="false">VLOOKUP(B2492,[1]Planilha8!$X$4:$Z$6629,3,0)</f>
        <v>REPOUSO MÉDICO – STAFF CLÍNICA CIRÚRGICA</v>
      </c>
      <c r="F2492" s="26" t="str">
        <f aca="false">VLOOKUP(B2492,[1]Planilha8!$X$4:$AD$6629,7,0)</f>
        <v>BOM</v>
      </c>
      <c r="G2492" s="27" t="n">
        <v>41592</v>
      </c>
      <c r="H2492" s="83" t="n">
        <v>1121</v>
      </c>
      <c r="I2492" s="29" t="s">
        <v>23</v>
      </c>
      <c r="J2492" s="30" t="s">
        <v>579</v>
      </c>
      <c r="K2492" s="31" t="n">
        <v>18529</v>
      </c>
      <c r="L2492" s="32" t="n">
        <v>2013004294</v>
      </c>
      <c r="M2492" s="33" t="n">
        <v>43465</v>
      </c>
      <c r="N2492" s="84" t="n">
        <v>444.587482193732</v>
      </c>
      <c r="O2492" s="85" t="n">
        <v>0.14</v>
      </c>
      <c r="P2492" s="86" t="n">
        <v>0.0116666666666667</v>
      </c>
      <c r="Q2492" s="87" t="n">
        <v>13.0783333333333</v>
      </c>
      <c r="R2492" s="88" t="n">
        <v>457.665815527065</v>
      </c>
      <c r="S2492" s="89" t="n">
        <v>663.334184472935</v>
      </c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MG2492" s="0"/>
      <c r="AMH2492" s="0"/>
      <c r="AMI2492" s="0"/>
      <c r="AMJ2492" s="0"/>
    </row>
    <row r="2493" s="4" customFormat="true" ht="37.5" hidden="false" customHeight="true" outlineLevel="0" collapsed="false">
      <c r="A2493" s="23" t="s">
        <v>401</v>
      </c>
      <c r="B2493" s="82" t="n">
        <v>6982</v>
      </c>
      <c r="C2493" s="25" t="n">
        <f aca="false">VLOOKUP(B2493,[1]Planilha8!$X$4:$Y$6629,2,0)</f>
        <v>2040552</v>
      </c>
      <c r="D2493" s="26" t="s">
        <v>639</v>
      </c>
      <c r="E2493" s="26" t="str">
        <f aca="false">VLOOKUP(B2493,[1]Planilha8!$X$4:$Z$6629,3,0)</f>
        <v>UNIDADE DE TERAPIA INTENSIVA</v>
      </c>
      <c r="F2493" s="26" t="str">
        <f aca="false">VLOOKUP(B2493,[1]Planilha8!$X$4:$AD$6629,7,0)</f>
        <v>BOM</v>
      </c>
      <c r="G2493" s="27" t="n">
        <v>41592</v>
      </c>
      <c r="H2493" s="83" t="n">
        <v>1479</v>
      </c>
      <c r="I2493" s="29" t="s">
        <v>23</v>
      </c>
      <c r="J2493" s="30" t="s">
        <v>73</v>
      </c>
      <c r="K2493" s="31" t="n">
        <v>259735</v>
      </c>
      <c r="L2493" s="32" t="n">
        <v>2013004252</v>
      </c>
      <c r="M2493" s="33" t="n">
        <v>43465</v>
      </c>
      <c r="N2493" s="84" t="n">
        <v>1471.40485042736</v>
      </c>
      <c r="O2493" s="85" t="n">
        <v>0.5</v>
      </c>
      <c r="P2493" s="86" t="n">
        <v>0.0416666666666667</v>
      </c>
      <c r="Q2493" s="87" t="n">
        <v>0</v>
      </c>
      <c r="R2493" s="88" t="n">
        <v>1471.40485042736</v>
      </c>
      <c r="S2493" s="89" t="n">
        <v>7.59514957264105</v>
      </c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MG2493" s="0"/>
      <c r="AMH2493" s="0"/>
      <c r="AMI2493" s="0"/>
      <c r="AMJ2493" s="0"/>
    </row>
    <row r="2494" s="4" customFormat="true" ht="37.5" hidden="false" customHeight="true" outlineLevel="0" collapsed="false">
      <c r="A2494" s="23" t="s">
        <v>401</v>
      </c>
      <c r="B2494" s="82" t="n">
        <v>6827</v>
      </c>
      <c r="C2494" s="25" t="n">
        <f aca="false">VLOOKUP(B2494,[1]Planilha8!$X$4:$Y$6629,2,0)</f>
        <v>2040553</v>
      </c>
      <c r="D2494" s="26" t="s">
        <v>640</v>
      </c>
      <c r="E2494" s="26" t="str">
        <f aca="false">VLOOKUP(B2494,[1]Planilha8!$X$4:$Z$6629,3,0)</f>
        <v>GALPÃO ALMOXARIFADO</v>
      </c>
      <c r="F2494" s="26" t="str">
        <f aca="false">VLOOKUP(B2494,[1]Planilha8!$X$4:$AD$6629,7,0)</f>
        <v>RUIM</v>
      </c>
      <c r="G2494" s="27" t="n">
        <v>41596</v>
      </c>
      <c r="H2494" s="83" t="n">
        <v>876</v>
      </c>
      <c r="I2494" s="29" t="s">
        <v>23</v>
      </c>
      <c r="J2494" s="30" t="s">
        <v>69</v>
      </c>
      <c r="K2494" s="31" t="n">
        <v>12211</v>
      </c>
      <c r="L2494" s="32" t="n">
        <v>2013004252</v>
      </c>
      <c r="M2494" s="33" t="n">
        <v>43465</v>
      </c>
      <c r="N2494" s="84" t="n">
        <v>870.253589743595</v>
      </c>
      <c r="O2494" s="85" t="n">
        <v>0.5</v>
      </c>
      <c r="P2494" s="86" t="n">
        <v>0.0416666666666667</v>
      </c>
      <c r="Q2494" s="87" t="n">
        <v>0</v>
      </c>
      <c r="R2494" s="88" t="n">
        <v>870.253589743595</v>
      </c>
      <c r="S2494" s="89" t="n">
        <v>5.7464102564054</v>
      </c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MG2494" s="0"/>
      <c r="AMH2494" s="0"/>
      <c r="AMI2494" s="0"/>
      <c r="AMJ2494" s="0"/>
    </row>
    <row r="2495" s="4" customFormat="true" ht="37.5" hidden="false" customHeight="true" outlineLevel="0" collapsed="false">
      <c r="A2495" s="23" t="s">
        <v>401</v>
      </c>
      <c r="B2495" s="82" t="n">
        <v>6830</v>
      </c>
      <c r="C2495" s="25" t="n">
        <f aca="false">VLOOKUP(B2495,[1]Planilha8!$X$4:$Y$6629,2,0)</f>
        <v>2040554</v>
      </c>
      <c r="D2495" s="26" t="s">
        <v>640</v>
      </c>
      <c r="E2495" s="26" t="str">
        <f aca="false">VLOOKUP(B2495,[1]Planilha8!$X$4:$Z$6629,3,0)</f>
        <v>GALPÃO ALMOXARIFADO</v>
      </c>
      <c r="F2495" s="26" t="str">
        <f aca="false">VLOOKUP(B2495,[1]Planilha8!$X$4:$AD$6629,7,0)</f>
        <v>RUIM</v>
      </c>
      <c r="G2495" s="27" t="n">
        <v>41596</v>
      </c>
      <c r="H2495" s="83" t="n">
        <v>876</v>
      </c>
      <c r="I2495" s="29" t="s">
        <v>23</v>
      </c>
      <c r="J2495" s="30" t="s">
        <v>69</v>
      </c>
      <c r="K2495" s="31" t="n">
        <v>12211</v>
      </c>
      <c r="L2495" s="32" t="n">
        <v>2013004252</v>
      </c>
      <c r="M2495" s="33" t="n">
        <v>43465</v>
      </c>
      <c r="N2495" s="84" t="n">
        <v>870.253589743595</v>
      </c>
      <c r="O2495" s="85" t="n">
        <v>0.5</v>
      </c>
      <c r="P2495" s="86" t="n">
        <v>0.0416666666666667</v>
      </c>
      <c r="Q2495" s="87" t="n">
        <v>0</v>
      </c>
      <c r="R2495" s="88" t="n">
        <v>870.253589743595</v>
      </c>
      <c r="S2495" s="89" t="n">
        <v>5.7464102564054</v>
      </c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MG2495" s="0"/>
      <c r="AMH2495" s="0"/>
      <c r="AMI2495" s="0"/>
      <c r="AMJ2495" s="0"/>
    </row>
    <row r="2496" s="4" customFormat="true" ht="37.5" hidden="false" customHeight="true" outlineLevel="0" collapsed="false">
      <c r="A2496" s="23" t="s">
        <v>401</v>
      </c>
      <c r="B2496" s="82" t="n">
        <v>6835</v>
      </c>
      <c r="C2496" s="25" t="n">
        <f aca="false">VLOOKUP(B2496,[1]Planilha8!$X$4:$Y$6629,2,0)</f>
        <v>2040555</v>
      </c>
      <c r="D2496" s="26" t="s">
        <v>640</v>
      </c>
      <c r="E2496" s="26" t="str">
        <f aca="false">VLOOKUP(B2496,[1]Planilha8!$X$4:$Z$6629,3,0)</f>
        <v>HEMODIALISE / DIÁLISE</v>
      </c>
      <c r="F2496" s="26" t="str">
        <f aca="false">VLOOKUP(B2496,[1]Planilha8!$X$4:$AD$6629,7,0)</f>
        <v>BOM</v>
      </c>
      <c r="G2496" s="27" t="n">
        <v>41596</v>
      </c>
      <c r="H2496" s="83" t="n">
        <v>876</v>
      </c>
      <c r="I2496" s="29" t="s">
        <v>23</v>
      </c>
      <c r="J2496" s="30" t="s">
        <v>69</v>
      </c>
      <c r="K2496" s="31" t="n">
        <v>12211</v>
      </c>
      <c r="L2496" s="32" t="n">
        <v>2013004252</v>
      </c>
      <c r="M2496" s="33" t="n">
        <v>43465</v>
      </c>
      <c r="N2496" s="84" t="n">
        <v>870.253589743595</v>
      </c>
      <c r="O2496" s="85" t="n">
        <v>0.5</v>
      </c>
      <c r="P2496" s="86" t="n">
        <v>0.0416666666666667</v>
      </c>
      <c r="Q2496" s="87" t="n">
        <v>0</v>
      </c>
      <c r="R2496" s="88" t="n">
        <v>870.253589743595</v>
      </c>
      <c r="S2496" s="89" t="n">
        <v>5.7464102564054</v>
      </c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MG2496" s="0"/>
      <c r="AMH2496" s="0"/>
      <c r="AMI2496" s="0"/>
      <c r="AMJ2496" s="0"/>
    </row>
    <row r="2497" s="4" customFormat="true" ht="37.5" hidden="false" customHeight="true" outlineLevel="0" collapsed="false">
      <c r="A2497" s="23" t="s">
        <v>401</v>
      </c>
      <c r="B2497" s="82" t="n">
        <v>6839</v>
      </c>
      <c r="C2497" s="25" t="n">
        <f aca="false">VLOOKUP(B2497,[1]Planilha8!$X$4:$Y$6629,2,0)</f>
        <v>2040556</v>
      </c>
      <c r="D2497" s="26" t="s">
        <v>640</v>
      </c>
      <c r="E2497" s="26" t="str">
        <f aca="false">VLOOKUP(B2497,[1]Planilha8!$X$4:$Z$6629,3,0)</f>
        <v>UNIDADE DE TERAPIA INTENSIVA</v>
      </c>
      <c r="F2497" s="26" t="str">
        <f aca="false">VLOOKUP(B2497,[1]Planilha8!$X$4:$AD$6629,7,0)</f>
        <v>BOM</v>
      </c>
      <c r="G2497" s="27" t="n">
        <v>41596</v>
      </c>
      <c r="H2497" s="83" t="n">
        <v>876</v>
      </c>
      <c r="I2497" s="29" t="s">
        <v>23</v>
      </c>
      <c r="J2497" s="30" t="s">
        <v>69</v>
      </c>
      <c r="K2497" s="31" t="n">
        <v>12211</v>
      </c>
      <c r="L2497" s="32" t="n">
        <v>2013004252</v>
      </c>
      <c r="M2497" s="33" t="n">
        <v>43465</v>
      </c>
      <c r="N2497" s="84" t="n">
        <v>870.253589743595</v>
      </c>
      <c r="O2497" s="85" t="n">
        <v>0.5</v>
      </c>
      <c r="P2497" s="86" t="n">
        <v>0.0416666666666667</v>
      </c>
      <c r="Q2497" s="87" t="n">
        <v>0</v>
      </c>
      <c r="R2497" s="88" t="n">
        <v>870.253589743595</v>
      </c>
      <c r="S2497" s="89" t="n">
        <v>5.7464102564054</v>
      </c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MG2497" s="0"/>
      <c r="AMH2497" s="0"/>
      <c r="AMI2497" s="0"/>
      <c r="AMJ2497" s="0"/>
    </row>
    <row r="2498" s="4" customFormat="true" ht="37.5" hidden="false" customHeight="true" outlineLevel="0" collapsed="false">
      <c r="A2498" s="23" t="s">
        <v>401</v>
      </c>
      <c r="B2498" s="82" t="n">
        <v>6864</v>
      </c>
      <c r="C2498" s="25" t="n">
        <f aca="false">VLOOKUP(B2498,[1]Planilha8!$X$4:$Y$6629,2,0)</f>
        <v>2040557</v>
      </c>
      <c r="D2498" s="26" t="s">
        <v>640</v>
      </c>
      <c r="E2498" s="26" t="str">
        <f aca="false">VLOOKUP(B2498,[1]Planilha8!$X$4:$Z$6629,3,0)</f>
        <v>UNIDADE DE TERAPIA INTENSIVA</v>
      </c>
      <c r="F2498" s="26" t="str">
        <f aca="false">VLOOKUP(B2498,[1]Planilha8!$X$4:$AD$6629,7,0)</f>
        <v>BOM</v>
      </c>
      <c r="G2498" s="27" t="n">
        <v>41596</v>
      </c>
      <c r="H2498" s="83" t="n">
        <v>876</v>
      </c>
      <c r="I2498" s="29" t="s">
        <v>23</v>
      </c>
      <c r="J2498" s="30" t="s">
        <v>69</v>
      </c>
      <c r="K2498" s="31" t="n">
        <v>12211</v>
      </c>
      <c r="L2498" s="32" t="n">
        <v>2013004252</v>
      </c>
      <c r="M2498" s="33" t="n">
        <v>43465</v>
      </c>
      <c r="N2498" s="84" t="n">
        <v>870.253589743595</v>
      </c>
      <c r="O2498" s="85" t="n">
        <v>0.5</v>
      </c>
      <c r="P2498" s="86" t="n">
        <v>0.0416666666666667</v>
      </c>
      <c r="Q2498" s="87" t="n">
        <v>0</v>
      </c>
      <c r="R2498" s="88" t="n">
        <v>870.253589743595</v>
      </c>
      <c r="S2498" s="89" t="n">
        <v>5.7464102564054</v>
      </c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MG2498" s="0"/>
      <c r="AMH2498" s="0"/>
      <c r="AMI2498" s="0"/>
      <c r="AMJ2498" s="0"/>
    </row>
    <row r="2499" s="4" customFormat="true" ht="37.5" hidden="false" customHeight="true" outlineLevel="0" collapsed="false">
      <c r="A2499" s="23" t="s">
        <v>401</v>
      </c>
      <c r="B2499" s="82" t="n">
        <v>6869</v>
      </c>
      <c r="C2499" s="25" t="n">
        <f aca="false">VLOOKUP(B2499,[1]Planilha8!$X$4:$Y$6629,2,0)</f>
        <v>2040558</v>
      </c>
      <c r="D2499" s="26" t="s">
        <v>640</v>
      </c>
      <c r="E2499" s="26" t="str">
        <f aca="false">VLOOKUP(B2499,[1]Planilha8!$X$4:$Z$6629,3,0)</f>
        <v>UNIDADE DE TERAPIA INTENSIVA</v>
      </c>
      <c r="F2499" s="26" t="str">
        <f aca="false">VLOOKUP(B2499,[1]Planilha8!$X$4:$AD$6629,7,0)</f>
        <v>BOM</v>
      </c>
      <c r="G2499" s="27" t="n">
        <v>41596</v>
      </c>
      <c r="H2499" s="83" t="n">
        <v>876</v>
      </c>
      <c r="I2499" s="29" t="s">
        <v>23</v>
      </c>
      <c r="J2499" s="30" t="s">
        <v>69</v>
      </c>
      <c r="K2499" s="31" t="n">
        <v>12211</v>
      </c>
      <c r="L2499" s="32" t="n">
        <v>2013004252</v>
      </c>
      <c r="M2499" s="33" t="n">
        <v>43465</v>
      </c>
      <c r="N2499" s="84" t="n">
        <v>870.253589743595</v>
      </c>
      <c r="O2499" s="85" t="n">
        <v>0.5</v>
      </c>
      <c r="P2499" s="86" t="n">
        <v>0.0416666666666667</v>
      </c>
      <c r="Q2499" s="87" t="n">
        <v>0</v>
      </c>
      <c r="R2499" s="88" t="n">
        <v>870.253589743595</v>
      </c>
      <c r="S2499" s="89" t="n">
        <v>5.7464102564054</v>
      </c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MG2499" s="0"/>
      <c r="AMH2499" s="0"/>
      <c r="AMI2499" s="0"/>
      <c r="AMJ2499" s="0"/>
    </row>
    <row r="2500" s="4" customFormat="true" ht="37.5" hidden="false" customHeight="true" outlineLevel="0" collapsed="false">
      <c r="A2500" s="23" t="s">
        <v>401</v>
      </c>
      <c r="B2500" s="82" t="n">
        <v>6877</v>
      </c>
      <c r="C2500" s="25" t="n">
        <f aca="false">VLOOKUP(B2500,[1]Planilha8!$X$4:$Y$6629,2,0)</f>
        <v>2040559</v>
      </c>
      <c r="D2500" s="26" t="s">
        <v>640</v>
      </c>
      <c r="E2500" s="26" t="str">
        <f aca="false">VLOOKUP(B2500,[1]Planilha8!$X$4:$Z$6629,3,0)</f>
        <v>UNIDADE DE TERAPIA INTENSIVA</v>
      </c>
      <c r="F2500" s="26" t="str">
        <f aca="false">VLOOKUP(B2500,[1]Planilha8!$X$4:$AD$6629,7,0)</f>
        <v>BOM</v>
      </c>
      <c r="G2500" s="27" t="n">
        <v>41596</v>
      </c>
      <c r="H2500" s="83" t="n">
        <v>876</v>
      </c>
      <c r="I2500" s="29" t="s">
        <v>23</v>
      </c>
      <c r="J2500" s="30" t="s">
        <v>69</v>
      </c>
      <c r="K2500" s="31" t="n">
        <v>12211</v>
      </c>
      <c r="L2500" s="32" t="n">
        <v>2013004252</v>
      </c>
      <c r="M2500" s="33" t="n">
        <v>43465</v>
      </c>
      <c r="N2500" s="84" t="n">
        <v>870.253589743595</v>
      </c>
      <c r="O2500" s="85" t="n">
        <v>0.5</v>
      </c>
      <c r="P2500" s="86" t="n">
        <v>0.0416666666666667</v>
      </c>
      <c r="Q2500" s="87" t="n">
        <v>0</v>
      </c>
      <c r="R2500" s="88" t="n">
        <v>870.253589743595</v>
      </c>
      <c r="S2500" s="89" t="n">
        <v>5.7464102564054</v>
      </c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MG2500" s="0"/>
      <c r="AMH2500" s="0"/>
      <c r="AMI2500" s="0"/>
      <c r="AMJ2500" s="0"/>
    </row>
    <row r="2501" s="4" customFormat="true" ht="37.5" hidden="false" customHeight="true" outlineLevel="0" collapsed="false">
      <c r="A2501" s="23" t="s">
        <v>401</v>
      </c>
      <c r="B2501" s="82" t="n">
        <v>6898</v>
      </c>
      <c r="C2501" s="25" t="n">
        <f aca="false">VLOOKUP(B2501,[1]Planilha8!$X$4:$Y$6629,2,0)</f>
        <v>2040560</v>
      </c>
      <c r="D2501" s="26" t="s">
        <v>640</v>
      </c>
      <c r="E2501" s="26" t="str">
        <f aca="false">VLOOKUP(B2501,[1]Planilha8!$X$4:$Z$6629,3,0)</f>
        <v>HEMODIALISE / DIÁLISE</v>
      </c>
      <c r="F2501" s="26" t="str">
        <f aca="false">VLOOKUP(B2501,[1]Planilha8!$X$4:$AD$6629,7,0)</f>
        <v>BOM</v>
      </c>
      <c r="G2501" s="27" t="n">
        <v>41596</v>
      </c>
      <c r="H2501" s="83" t="n">
        <v>876</v>
      </c>
      <c r="I2501" s="29" t="s">
        <v>23</v>
      </c>
      <c r="J2501" s="30" t="s">
        <v>69</v>
      </c>
      <c r="K2501" s="31" t="n">
        <v>12211</v>
      </c>
      <c r="L2501" s="32" t="n">
        <v>2013004252</v>
      </c>
      <c r="M2501" s="33" t="n">
        <v>43465</v>
      </c>
      <c r="N2501" s="84" t="n">
        <v>870.253589743595</v>
      </c>
      <c r="O2501" s="85" t="n">
        <v>0.5</v>
      </c>
      <c r="P2501" s="86" t="n">
        <v>0.0416666666666667</v>
      </c>
      <c r="Q2501" s="87" t="n">
        <v>0</v>
      </c>
      <c r="R2501" s="88" t="n">
        <v>870.253589743595</v>
      </c>
      <c r="S2501" s="89" t="n">
        <v>5.7464102564054</v>
      </c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MG2501" s="0"/>
      <c r="AMH2501" s="0"/>
      <c r="AMI2501" s="0"/>
      <c r="AMJ2501" s="0"/>
    </row>
    <row r="2502" s="4" customFormat="true" ht="37.5" hidden="false" customHeight="true" outlineLevel="0" collapsed="false">
      <c r="A2502" s="23" t="s">
        <v>401</v>
      </c>
      <c r="B2502" s="82" t="n">
        <v>6902</v>
      </c>
      <c r="C2502" s="25" t="n">
        <f aca="false">VLOOKUP(B2502,[1]Planilha8!$X$4:$Y$6629,2,0)</f>
        <v>2040611</v>
      </c>
      <c r="D2502" s="26" t="s">
        <v>641</v>
      </c>
      <c r="E2502" s="26" t="str">
        <f aca="false">VLOOKUP(B2502,[1]Planilha8!$X$4:$Z$6629,3,0)</f>
        <v>SETOR DE FISIOTERAPIA</v>
      </c>
      <c r="F2502" s="26" t="str">
        <f aca="false">VLOOKUP(B2502,[1]Planilha8!$X$4:$AD$6629,7,0)</f>
        <v>BOM</v>
      </c>
      <c r="G2502" s="27" t="n">
        <v>41607</v>
      </c>
      <c r="H2502" s="83" t="n">
        <v>5490</v>
      </c>
      <c r="I2502" s="29" t="s">
        <v>23</v>
      </c>
      <c r="J2502" s="30" t="s">
        <v>642</v>
      </c>
      <c r="K2502" s="31" t="n">
        <v>87015</v>
      </c>
      <c r="L2502" s="32" t="n">
        <v>2013001061</v>
      </c>
      <c r="M2502" s="33" t="n">
        <v>43465</v>
      </c>
      <c r="N2502" s="84" t="n">
        <v>2716.24006410256</v>
      </c>
      <c r="O2502" s="85" t="n">
        <v>0.25</v>
      </c>
      <c r="P2502" s="86" t="n">
        <v>0.0208333333333333</v>
      </c>
      <c r="Q2502" s="87" t="n">
        <v>114.375</v>
      </c>
      <c r="R2502" s="88" t="n">
        <v>2830.61506410256</v>
      </c>
      <c r="S2502" s="89" t="n">
        <v>2659.38493589744</v>
      </c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MG2502" s="0"/>
      <c r="AMH2502" s="0"/>
      <c r="AMI2502" s="0"/>
      <c r="AMJ2502" s="0"/>
    </row>
    <row r="2503" s="4" customFormat="true" ht="37.5" hidden="false" customHeight="true" outlineLevel="0" collapsed="false">
      <c r="A2503" s="23" t="s">
        <v>401</v>
      </c>
      <c r="B2503" s="82" t="n">
        <v>6832</v>
      </c>
      <c r="C2503" s="25" t="n">
        <f aca="false">VLOOKUP(B2503,[1]Planilha8!$X$4:$Y$6629,2,0)</f>
        <v>2040612</v>
      </c>
      <c r="D2503" s="26" t="s">
        <v>643</v>
      </c>
      <c r="E2503" s="26" t="str">
        <f aca="false">VLOOKUP(B2503,[1]Planilha8!$X$4:$Z$6629,3,0)</f>
        <v>FARMACIA - CENTRO CIRURGICO</v>
      </c>
      <c r="F2503" s="26" t="str">
        <f aca="false">VLOOKUP(B2503,[1]Planilha8!$X$4:$AD$6629,7,0)</f>
        <v>BOM</v>
      </c>
      <c r="G2503" s="27" t="n">
        <v>41610</v>
      </c>
      <c r="H2503" s="83" t="n">
        <v>2458.9</v>
      </c>
      <c r="I2503" s="29" t="s">
        <v>23</v>
      </c>
      <c r="J2503" s="30" t="s">
        <v>69</v>
      </c>
      <c r="K2503" s="31" t="n">
        <v>7919</v>
      </c>
      <c r="L2503" s="32" t="n">
        <v>2013004667</v>
      </c>
      <c r="M2503" s="33" t="n">
        <v>43465</v>
      </c>
      <c r="N2503" s="84" t="n">
        <v>1102.80964458689</v>
      </c>
      <c r="O2503" s="85" t="n">
        <v>0.2</v>
      </c>
      <c r="P2503" s="86" t="n">
        <v>0.0166666666666667</v>
      </c>
      <c r="Q2503" s="87" t="n">
        <v>40.9816666666667</v>
      </c>
      <c r="R2503" s="88" t="n">
        <v>1143.79131125356</v>
      </c>
      <c r="S2503" s="89" t="n">
        <v>1315.10868874644</v>
      </c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MG2503" s="0"/>
      <c r="AMH2503" s="0"/>
      <c r="AMI2503" s="0"/>
      <c r="AMJ2503" s="0"/>
    </row>
    <row r="2504" s="4" customFormat="true" ht="37.5" hidden="false" customHeight="true" outlineLevel="0" collapsed="false">
      <c r="A2504" s="23" t="s">
        <v>401</v>
      </c>
      <c r="B2504" s="82" t="s">
        <v>644</v>
      </c>
      <c r="C2504" s="25" t="e">
        <f aca="false">VLOOKUP(B2504,[1]Planilha8!$X$4:$Y$6629,2,0)</f>
        <v>#N/A</v>
      </c>
      <c r="D2504" s="26" t="s">
        <v>645</v>
      </c>
      <c r="E2504" s="26" t="e">
        <f aca="false">VLOOKUP(B2504,[1]Planilha8!$X$4:$Z$6629,3,0)</f>
        <v>#N/A</v>
      </c>
      <c r="F2504" s="26" t="e">
        <f aca="false">VLOOKUP(B2504,[1]Planilha8!$X$4:$AD$6629,7,0)</f>
        <v>#N/A</v>
      </c>
      <c r="G2504" s="27" t="n">
        <v>41611</v>
      </c>
      <c r="H2504" s="83" t="n">
        <v>4700</v>
      </c>
      <c r="I2504" s="29" t="s">
        <v>23</v>
      </c>
      <c r="J2504" s="30" t="s">
        <v>646</v>
      </c>
      <c r="K2504" s="31" t="n">
        <v>12</v>
      </c>
      <c r="L2504" s="32" t="n">
        <v>2013004095</v>
      </c>
      <c r="M2504" s="33" t="n">
        <v>43465</v>
      </c>
      <c r="N2504" s="84" t="n">
        <v>1848.59971509971</v>
      </c>
      <c r="O2504" s="85" t="n">
        <v>0.14</v>
      </c>
      <c r="P2504" s="86" t="n">
        <v>0.0116666666666667</v>
      </c>
      <c r="Q2504" s="87" t="n">
        <v>54.8333333333333</v>
      </c>
      <c r="R2504" s="88" t="n">
        <v>1903.43304843305</v>
      </c>
      <c r="S2504" s="89" t="n">
        <v>2796.56695156695</v>
      </c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MG2504" s="0"/>
      <c r="AMH2504" s="0"/>
      <c r="AMI2504" s="0"/>
      <c r="AMJ2504" s="0"/>
    </row>
    <row r="2505" s="4" customFormat="true" ht="37.5" hidden="false" customHeight="true" outlineLevel="0" collapsed="false">
      <c r="A2505" s="23" t="s">
        <v>401</v>
      </c>
      <c r="B2505" s="82" t="n">
        <v>7206</v>
      </c>
      <c r="C2505" s="25" t="n">
        <f aca="false">VLOOKUP(B2505,[1]Planilha8!$X$4:$Y$6629,2,0)</f>
        <v>2040656</v>
      </c>
      <c r="D2505" s="26" t="s">
        <v>647</v>
      </c>
      <c r="E2505" s="26" t="str">
        <f aca="false">VLOOKUP(B2505,[1]Planilha8!$X$4:$Z$6629,3,0)</f>
        <v>CENTRAL DE MATERIAL E ESTERILIZAÇÃO</v>
      </c>
      <c r="F2505" s="26" t="str">
        <f aca="false">VLOOKUP(B2505,[1]Planilha8!$X$4:$AD$6629,7,0)</f>
        <v>BOM</v>
      </c>
      <c r="G2505" s="27" t="n">
        <v>41614</v>
      </c>
      <c r="H2505" s="83" t="n">
        <v>937.44</v>
      </c>
      <c r="I2505" s="29" t="s">
        <v>23</v>
      </c>
      <c r="J2505" s="30" t="s">
        <v>625</v>
      </c>
      <c r="K2505" s="31" t="n">
        <v>29083</v>
      </c>
      <c r="L2505" s="32" t="n">
        <v>2013003251</v>
      </c>
      <c r="M2505" s="33" t="n">
        <v>43465</v>
      </c>
      <c r="N2505" s="84" t="n">
        <v>368.212276923077</v>
      </c>
      <c r="O2505" s="85" t="n">
        <v>0.14</v>
      </c>
      <c r="P2505" s="86" t="n">
        <v>0.0116666666666667</v>
      </c>
      <c r="Q2505" s="87" t="n">
        <v>10.9368</v>
      </c>
      <c r="R2505" s="88" t="n">
        <v>379.149076923077</v>
      </c>
      <c r="S2505" s="89" t="n">
        <v>558.290923076923</v>
      </c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MG2505" s="0"/>
      <c r="AMH2505" s="0"/>
      <c r="AMI2505" s="0"/>
      <c r="AMJ2505" s="0"/>
    </row>
    <row r="2506" s="4" customFormat="true" ht="37.5" hidden="false" customHeight="true" outlineLevel="0" collapsed="false">
      <c r="A2506" s="23" t="s">
        <v>401</v>
      </c>
      <c r="B2506" s="82" t="n">
        <v>7207</v>
      </c>
      <c r="C2506" s="25" t="n">
        <f aca="false">VLOOKUP(B2506,[1]Planilha8!$X$4:$Y$6629,2,0)</f>
        <v>2040657</v>
      </c>
      <c r="D2506" s="26" t="s">
        <v>647</v>
      </c>
      <c r="E2506" s="26" t="str">
        <f aca="false">VLOOKUP(B2506,[1]Planilha8!$X$4:$Z$6629,3,0)</f>
        <v>CENTRAL DE MATERIAL E ESTERILIZAÇÃO</v>
      </c>
      <c r="F2506" s="26" t="str">
        <f aca="false">VLOOKUP(B2506,[1]Planilha8!$X$4:$AD$6629,7,0)</f>
        <v>BOM</v>
      </c>
      <c r="G2506" s="27" t="n">
        <v>41614</v>
      </c>
      <c r="H2506" s="83" t="n">
        <v>937.44</v>
      </c>
      <c r="I2506" s="29" t="s">
        <v>23</v>
      </c>
      <c r="J2506" s="30" t="s">
        <v>625</v>
      </c>
      <c r="K2506" s="31" t="n">
        <v>29083</v>
      </c>
      <c r="L2506" s="32" t="n">
        <v>2013003251</v>
      </c>
      <c r="M2506" s="33" t="n">
        <v>43465</v>
      </c>
      <c r="N2506" s="84" t="n">
        <v>368.212276923077</v>
      </c>
      <c r="O2506" s="85" t="n">
        <v>0.14</v>
      </c>
      <c r="P2506" s="86" t="n">
        <v>0.0116666666666667</v>
      </c>
      <c r="Q2506" s="87" t="n">
        <v>10.9368</v>
      </c>
      <c r="R2506" s="88" t="n">
        <v>379.149076923077</v>
      </c>
      <c r="S2506" s="89" t="n">
        <v>558.290923076923</v>
      </c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MG2506" s="0"/>
      <c r="AMH2506" s="0"/>
      <c r="AMI2506" s="0"/>
      <c r="AMJ2506" s="0"/>
    </row>
    <row r="2507" s="4" customFormat="true" ht="37.5" hidden="false" customHeight="true" outlineLevel="0" collapsed="false">
      <c r="A2507" s="23" t="s">
        <v>401</v>
      </c>
      <c r="B2507" s="82" t="n">
        <v>7208</v>
      </c>
      <c r="C2507" s="25" t="n">
        <f aca="false">VLOOKUP(B2507,[1]Planilha8!$X$4:$Y$6629,2,0)</f>
        <v>2040658</v>
      </c>
      <c r="D2507" s="26" t="s">
        <v>647</v>
      </c>
      <c r="E2507" s="26" t="str">
        <f aca="false">VLOOKUP(B2507,[1]Planilha8!$X$4:$Z$6629,3,0)</f>
        <v>CENTRAL DE MATERIAL E ESTERILIZAÇÃO</v>
      </c>
      <c r="F2507" s="26" t="str">
        <f aca="false">VLOOKUP(B2507,[1]Planilha8!$X$4:$AD$6629,7,0)</f>
        <v>BOM</v>
      </c>
      <c r="G2507" s="27" t="n">
        <v>41614</v>
      </c>
      <c r="H2507" s="83" t="n">
        <v>937.44</v>
      </c>
      <c r="I2507" s="29" t="s">
        <v>23</v>
      </c>
      <c r="J2507" s="30" t="s">
        <v>625</v>
      </c>
      <c r="K2507" s="31" t="n">
        <v>29083</v>
      </c>
      <c r="L2507" s="32" t="n">
        <v>2013003251</v>
      </c>
      <c r="M2507" s="33" t="n">
        <v>43465</v>
      </c>
      <c r="N2507" s="84" t="n">
        <v>368.212276923077</v>
      </c>
      <c r="O2507" s="85" t="n">
        <v>0.14</v>
      </c>
      <c r="P2507" s="86" t="n">
        <v>0.0116666666666667</v>
      </c>
      <c r="Q2507" s="87" t="n">
        <v>10.9368</v>
      </c>
      <c r="R2507" s="88" t="n">
        <v>379.149076923077</v>
      </c>
      <c r="S2507" s="89" t="n">
        <v>558.290923076923</v>
      </c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MG2507" s="0"/>
      <c r="AMH2507" s="0"/>
      <c r="AMI2507" s="0"/>
      <c r="AMJ2507" s="0"/>
    </row>
    <row r="2508" s="4" customFormat="true" ht="37.5" hidden="false" customHeight="true" outlineLevel="0" collapsed="false">
      <c r="A2508" s="23" t="s">
        <v>401</v>
      </c>
      <c r="B2508" s="82" t="n">
        <v>7209</v>
      </c>
      <c r="C2508" s="25" t="n">
        <f aca="false">VLOOKUP(B2508,[1]Planilha8!$X$4:$Y$6629,2,0)</f>
        <v>2040659</v>
      </c>
      <c r="D2508" s="26" t="s">
        <v>647</v>
      </c>
      <c r="E2508" s="26" t="str">
        <f aca="false">VLOOKUP(B2508,[1]Planilha8!$X$4:$Z$6629,3,0)</f>
        <v>CENTRAL DE MATERIAL E ESTERILIZAÇÃO</v>
      </c>
      <c r="F2508" s="26" t="str">
        <f aca="false">VLOOKUP(B2508,[1]Planilha8!$X$4:$AD$6629,7,0)</f>
        <v>BOM</v>
      </c>
      <c r="G2508" s="27" t="n">
        <v>41614</v>
      </c>
      <c r="H2508" s="83" t="n">
        <v>937.44</v>
      </c>
      <c r="I2508" s="29" t="s">
        <v>23</v>
      </c>
      <c r="J2508" s="30" t="s">
        <v>625</v>
      </c>
      <c r="K2508" s="31" t="n">
        <v>29083</v>
      </c>
      <c r="L2508" s="32" t="n">
        <v>2013003251</v>
      </c>
      <c r="M2508" s="33" t="n">
        <v>43465</v>
      </c>
      <c r="N2508" s="84" t="n">
        <v>368.212276923077</v>
      </c>
      <c r="O2508" s="85" t="n">
        <v>0.14</v>
      </c>
      <c r="P2508" s="86" t="n">
        <v>0.0116666666666667</v>
      </c>
      <c r="Q2508" s="87" t="n">
        <v>10.9368</v>
      </c>
      <c r="R2508" s="88" t="n">
        <v>379.149076923077</v>
      </c>
      <c r="S2508" s="89" t="n">
        <v>558.290923076923</v>
      </c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MG2508" s="0"/>
      <c r="AMH2508" s="0"/>
      <c r="AMI2508" s="0"/>
      <c r="AMJ2508" s="0"/>
    </row>
    <row r="2509" s="4" customFormat="true" ht="37.5" hidden="false" customHeight="true" outlineLevel="0" collapsed="false">
      <c r="A2509" s="23" t="s">
        <v>401</v>
      </c>
      <c r="B2509" s="82" t="n">
        <v>6872</v>
      </c>
      <c r="C2509" s="25" t="n">
        <f aca="false">VLOOKUP(B2509,[1]Planilha8!$X$4:$Y$6629,2,0)</f>
        <v>2040576</v>
      </c>
      <c r="D2509" s="26" t="s">
        <v>648</v>
      </c>
      <c r="E2509" s="26" t="str">
        <f aca="false">VLOOKUP(B2509,[1]Planilha8!$X$4:$Z$6629,3,0)</f>
        <v>COORDENAÇÃO DE CONDUTORES</v>
      </c>
      <c r="F2509" s="26" t="str">
        <f aca="false">VLOOKUP(B2509,[1]Planilha8!$X$4:$AD$6629,7,0)</f>
        <v>BOM</v>
      </c>
      <c r="G2509" s="27" t="n">
        <v>41617</v>
      </c>
      <c r="H2509" s="83" t="n">
        <v>1700</v>
      </c>
      <c r="I2509" s="29" t="s">
        <v>23</v>
      </c>
      <c r="J2509" s="30" t="s">
        <v>601</v>
      </c>
      <c r="K2509" s="31" t="n">
        <v>2517</v>
      </c>
      <c r="L2509" s="32" t="n">
        <v>2013002404</v>
      </c>
      <c r="M2509" s="33" t="n">
        <v>43465</v>
      </c>
      <c r="N2509" s="84" t="n">
        <v>838.242877492877</v>
      </c>
      <c r="O2509" s="85" t="n">
        <v>0.25</v>
      </c>
      <c r="P2509" s="86" t="n">
        <v>0.0208333333333333</v>
      </c>
      <c r="Q2509" s="87" t="n">
        <v>35.4166666666667</v>
      </c>
      <c r="R2509" s="88" t="n">
        <v>873.659544159544</v>
      </c>
      <c r="S2509" s="89" t="n">
        <v>826.340455840457</v>
      </c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MG2509" s="0"/>
      <c r="AMH2509" s="0"/>
      <c r="AMI2509" s="0"/>
      <c r="AMJ2509" s="0"/>
    </row>
    <row r="2510" s="4" customFormat="true" ht="37.5" hidden="false" customHeight="true" outlineLevel="0" collapsed="false">
      <c r="A2510" s="23" t="s">
        <v>401</v>
      </c>
      <c r="B2510" s="82" t="n">
        <v>6875</v>
      </c>
      <c r="C2510" s="25" t="n">
        <f aca="false">VLOOKUP(B2510,[1]Planilha8!$X$4:$Y$6629,2,0)</f>
        <v>2040577</v>
      </c>
      <c r="D2510" s="26" t="s">
        <v>648</v>
      </c>
      <c r="E2510" s="26" t="str">
        <f aca="false">VLOOKUP(B2510,[1]Planilha8!$X$4:$Z$6629,3,0)</f>
        <v>COORDENAÇÃO DE CONDUTORES</v>
      </c>
      <c r="F2510" s="26" t="str">
        <f aca="false">VLOOKUP(B2510,[1]Planilha8!$X$4:$AD$6629,7,0)</f>
        <v>BOM</v>
      </c>
      <c r="G2510" s="27" t="n">
        <v>41617</v>
      </c>
      <c r="H2510" s="83" t="n">
        <v>1700</v>
      </c>
      <c r="I2510" s="29" t="s">
        <v>23</v>
      </c>
      <c r="J2510" s="30" t="s">
        <v>601</v>
      </c>
      <c r="K2510" s="31" t="n">
        <v>2517</v>
      </c>
      <c r="L2510" s="32" t="n">
        <v>2013002404</v>
      </c>
      <c r="M2510" s="33" t="n">
        <v>43465</v>
      </c>
      <c r="N2510" s="84" t="n">
        <v>838.242877492877</v>
      </c>
      <c r="O2510" s="85" t="n">
        <v>0.25</v>
      </c>
      <c r="P2510" s="86" t="n">
        <v>0.0208333333333333</v>
      </c>
      <c r="Q2510" s="87" t="n">
        <v>35.4166666666667</v>
      </c>
      <c r="R2510" s="88" t="n">
        <v>873.659544159544</v>
      </c>
      <c r="S2510" s="89" t="n">
        <v>826.340455840457</v>
      </c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MG2510" s="0"/>
      <c r="AMH2510" s="0"/>
      <c r="AMI2510" s="0"/>
      <c r="AMJ2510" s="0"/>
    </row>
    <row r="2511" s="4" customFormat="true" ht="37.5" hidden="false" customHeight="true" outlineLevel="0" collapsed="false">
      <c r="A2511" s="23" t="s">
        <v>401</v>
      </c>
      <c r="B2511" s="82" t="n">
        <v>6895</v>
      </c>
      <c r="C2511" s="25" t="n">
        <f aca="false">VLOOKUP(B2511,[1]Planilha8!$X$4:$Y$6629,2,0)</f>
        <v>2040578</v>
      </c>
      <c r="D2511" s="26" t="s">
        <v>648</v>
      </c>
      <c r="E2511" s="26" t="str">
        <f aca="false">VLOOKUP(B2511,[1]Planilha8!$X$4:$Z$6629,3,0)</f>
        <v>COORDENAÇÃO DE CONDUTORES</v>
      </c>
      <c r="F2511" s="26" t="str">
        <f aca="false">VLOOKUP(B2511,[1]Planilha8!$X$4:$AD$6629,7,0)</f>
        <v>BOM</v>
      </c>
      <c r="G2511" s="27" t="n">
        <v>41617</v>
      </c>
      <c r="H2511" s="83" t="n">
        <v>1700</v>
      </c>
      <c r="I2511" s="29" t="s">
        <v>23</v>
      </c>
      <c r="J2511" s="30" t="s">
        <v>601</v>
      </c>
      <c r="K2511" s="31" t="n">
        <v>2517</v>
      </c>
      <c r="L2511" s="32" t="n">
        <v>2013002404</v>
      </c>
      <c r="M2511" s="33" t="n">
        <v>43465</v>
      </c>
      <c r="N2511" s="84" t="n">
        <v>838.242877492877</v>
      </c>
      <c r="O2511" s="85" t="n">
        <v>0.25</v>
      </c>
      <c r="P2511" s="86" t="n">
        <v>0.0208333333333333</v>
      </c>
      <c r="Q2511" s="87" t="n">
        <v>35.4166666666667</v>
      </c>
      <c r="R2511" s="88" t="n">
        <v>873.659544159544</v>
      </c>
      <c r="S2511" s="89" t="n">
        <v>826.340455840457</v>
      </c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MG2511" s="0"/>
      <c r="AMH2511" s="0"/>
      <c r="AMI2511" s="0"/>
      <c r="AMJ2511" s="0"/>
    </row>
    <row r="2512" s="4" customFormat="true" ht="37.5" hidden="false" customHeight="true" outlineLevel="0" collapsed="false">
      <c r="A2512" s="23" t="s">
        <v>401</v>
      </c>
      <c r="B2512" s="82" t="n">
        <v>6983</v>
      </c>
      <c r="C2512" s="25" t="n">
        <f aca="false">VLOOKUP(B2512,[1]Planilha8!$X$4:$Y$6629,2,0)</f>
        <v>2040663</v>
      </c>
      <c r="D2512" s="26" t="s">
        <v>649</v>
      </c>
      <c r="E2512" s="26" t="str">
        <f aca="false">VLOOKUP(B2512,[1]Planilha8!$X$4:$Z$6629,3,0)</f>
        <v>COORDENAÇÃO DE CONDUTORES</v>
      </c>
      <c r="F2512" s="26" t="str">
        <f aca="false">VLOOKUP(B2512,[1]Planilha8!$X$4:$AD$6629,7,0)</f>
        <v>BOM</v>
      </c>
      <c r="G2512" s="27" t="n">
        <v>41617</v>
      </c>
      <c r="H2512" s="83" t="n">
        <v>4200</v>
      </c>
      <c r="I2512" s="29" t="s">
        <v>23</v>
      </c>
      <c r="J2512" s="30" t="s">
        <v>601</v>
      </c>
      <c r="K2512" s="31" t="n">
        <v>2622</v>
      </c>
      <c r="L2512" s="32" t="n">
        <v>2013003074</v>
      </c>
      <c r="M2512" s="33" t="n">
        <v>43465</v>
      </c>
      <c r="N2512" s="84" t="n">
        <v>1878.45299145299</v>
      </c>
      <c r="O2512" s="85" t="n">
        <v>0.2</v>
      </c>
      <c r="P2512" s="86" t="n">
        <v>0.0166666666666667</v>
      </c>
      <c r="Q2512" s="87" t="n">
        <v>70</v>
      </c>
      <c r="R2512" s="88" t="n">
        <v>1948.45299145299</v>
      </c>
      <c r="S2512" s="89" t="n">
        <v>2251.54700854701</v>
      </c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MG2512" s="0"/>
      <c r="AMH2512" s="0"/>
      <c r="AMI2512" s="0"/>
      <c r="AMJ2512" s="0"/>
    </row>
    <row r="2513" s="4" customFormat="true" ht="37.5" hidden="false" customHeight="true" outlineLevel="0" collapsed="false">
      <c r="A2513" s="23" t="s">
        <v>401</v>
      </c>
      <c r="B2513" s="82" t="n">
        <v>7090</v>
      </c>
      <c r="C2513" s="25" t="n">
        <f aca="false">VLOOKUP(B2513,[1]Planilha8!$X$4:$Y$6629,2,0)</f>
        <v>2040665</v>
      </c>
      <c r="D2513" s="26" t="s">
        <v>650</v>
      </c>
      <c r="E2513" s="26" t="str">
        <f aca="false">VLOOKUP(B2513,[1]Planilha8!$X$4:$Z$6629,3,0)</f>
        <v>SESMT (AMBULATÓRIO MÉDICO)</v>
      </c>
      <c r="F2513" s="26" t="str">
        <f aca="false">VLOOKUP(B2513,[1]Planilha8!$X$4:$AD$6629,7,0)</f>
        <v>BOM</v>
      </c>
      <c r="G2513" s="27" t="n">
        <v>41619</v>
      </c>
      <c r="H2513" s="83" t="n">
        <v>1298</v>
      </c>
      <c r="I2513" s="29" t="s">
        <v>23</v>
      </c>
      <c r="J2513" s="30" t="s">
        <v>651</v>
      </c>
      <c r="K2513" s="31" t="n">
        <v>17049</v>
      </c>
      <c r="L2513" s="32" t="n">
        <v>2013001359</v>
      </c>
      <c r="M2513" s="33" t="n">
        <v>43465</v>
      </c>
      <c r="N2513" s="84" t="n">
        <v>1207.43584045584</v>
      </c>
      <c r="O2513" s="85" t="n">
        <v>1</v>
      </c>
      <c r="P2513" s="86" t="n">
        <v>0.0833333333333333</v>
      </c>
      <c r="Q2513" s="87" t="n">
        <v>0</v>
      </c>
      <c r="R2513" s="88" t="n">
        <v>1207.43584045584</v>
      </c>
      <c r="S2513" s="89" t="n">
        <v>90.5641595441593</v>
      </c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MG2513" s="0"/>
      <c r="AMH2513" s="0"/>
      <c r="AMI2513" s="0"/>
      <c r="AMJ2513" s="0"/>
    </row>
    <row r="2514" s="4" customFormat="true" ht="37.5" hidden="false" customHeight="true" outlineLevel="0" collapsed="false">
      <c r="A2514" s="23" t="s">
        <v>401</v>
      </c>
      <c r="B2514" s="82" t="n">
        <v>7091</v>
      </c>
      <c r="C2514" s="25" t="n">
        <f aca="false">VLOOKUP(B2514,[1]Planilha8!$X$4:$Y$6629,2,0)</f>
        <v>2040666</v>
      </c>
      <c r="D2514" s="26" t="s">
        <v>650</v>
      </c>
      <c r="E2514" s="26" t="str">
        <f aca="false">VLOOKUP(B2514,[1]Planilha8!$X$4:$Z$6629,3,0)</f>
        <v>CLINICA CIRÚRGICA</v>
      </c>
      <c r="F2514" s="26" t="str">
        <f aca="false">VLOOKUP(B2514,[1]Planilha8!$X$4:$AD$6629,7,0)</f>
        <v>BOM</v>
      </c>
      <c r="G2514" s="27" t="n">
        <v>41619</v>
      </c>
      <c r="H2514" s="83" t="n">
        <v>1298</v>
      </c>
      <c r="I2514" s="29" t="s">
        <v>23</v>
      </c>
      <c r="J2514" s="30" t="s">
        <v>651</v>
      </c>
      <c r="K2514" s="31" t="n">
        <v>17049</v>
      </c>
      <c r="L2514" s="32" t="n">
        <v>2013001359</v>
      </c>
      <c r="M2514" s="33" t="n">
        <v>43465</v>
      </c>
      <c r="N2514" s="84" t="n">
        <v>1207.43584045584</v>
      </c>
      <c r="O2514" s="85" t="n">
        <v>1</v>
      </c>
      <c r="P2514" s="86" t="n">
        <v>0.0833333333333333</v>
      </c>
      <c r="Q2514" s="87" t="n">
        <v>0</v>
      </c>
      <c r="R2514" s="88" t="n">
        <v>1207.43584045584</v>
      </c>
      <c r="S2514" s="89" t="n">
        <v>90.5641595441593</v>
      </c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MG2514" s="0"/>
      <c r="AMH2514" s="0"/>
      <c r="AMI2514" s="0"/>
      <c r="AMJ2514" s="0"/>
    </row>
    <row r="2515" s="4" customFormat="true" ht="37.5" hidden="false" customHeight="true" outlineLevel="0" collapsed="false">
      <c r="A2515" s="23" t="s">
        <v>401</v>
      </c>
      <c r="B2515" s="82" t="n">
        <v>7092</v>
      </c>
      <c r="C2515" s="25" t="n">
        <f aca="false">VLOOKUP(B2515,[1]Planilha8!$X$4:$Y$6629,2,0)</f>
        <v>2040667</v>
      </c>
      <c r="D2515" s="26" t="s">
        <v>650</v>
      </c>
      <c r="E2515" s="26" t="str">
        <f aca="false">VLOOKUP(B2515,[1]Planilha8!$X$4:$Z$6629,3,0)</f>
        <v>TRANSPLANTE</v>
      </c>
      <c r="F2515" s="26" t="str">
        <f aca="false">VLOOKUP(B2515,[1]Planilha8!$X$4:$AD$6629,7,0)</f>
        <v>BOM</v>
      </c>
      <c r="G2515" s="27" t="n">
        <v>41619</v>
      </c>
      <c r="H2515" s="83" t="n">
        <v>1298</v>
      </c>
      <c r="I2515" s="29" t="s">
        <v>23</v>
      </c>
      <c r="J2515" s="30" t="s">
        <v>651</v>
      </c>
      <c r="K2515" s="31" t="n">
        <v>17049</v>
      </c>
      <c r="L2515" s="32" t="n">
        <v>2013001359</v>
      </c>
      <c r="M2515" s="33" t="n">
        <v>43465</v>
      </c>
      <c r="N2515" s="84" t="n">
        <v>1207.43584045584</v>
      </c>
      <c r="O2515" s="85" t="n">
        <v>1</v>
      </c>
      <c r="P2515" s="86" t="n">
        <v>0.0833333333333333</v>
      </c>
      <c r="Q2515" s="87" t="n">
        <v>0</v>
      </c>
      <c r="R2515" s="88" t="n">
        <v>1207.43584045584</v>
      </c>
      <c r="S2515" s="89" t="n">
        <v>90.5641595441593</v>
      </c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MG2515" s="0"/>
      <c r="AMH2515" s="0"/>
      <c r="AMI2515" s="0"/>
      <c r="AMJ2515" s="0"/>
    </row>
    <row r="2516" s="4" customFormat="true" ht="37.5" hidden="false" customHeight="true" outlineLevel="0" collapsed="false">
      <c r="A2516" s="23" t="s">
        <v>401</v>
      </c>
      <c r="B2516" s="82" t="n">
        <v>7093</v>
      </c>
      <c r="C2516" s="25" t="n">
        <f aca="false">VLOOKUP(B2516,[1]Planilha8!$X$4:$Y$6629,2,0)</f>
        <v>2040668</v>
      </c>
      <c r="D2516" s="26" t="s">
        <v>650</v>
      </c>
      <c r="E2516" s="26" t="str">
        <f aca="false">VLOOKUP(B2516,[1]Planilha8!$X$4:$Z$6629,3,0)</f>
        <v>AMBULATÓRIO – CONSULTÓRIO 12</v>
      </c>
      <c r="F2516" s="26" t="str">
        <f aca="false">VLOOKUP(B2516,[1]Planilha8!$X$4:$AD$6629,7,0)</f>
        <v>BOM</v>
      </c>
      <c r="G2516" s="27" t="n">
        <v>41619</v>
      </c>
      <c r="H2516" s="83" t="n">
        <v>1298</v>
      </c>
      <c r="I2516" s="29" t="s">
        <v>23</v>
      </c>
      <c r="J2516" s="30" t="s">
        <v>651</v>
      </c>
      <c r="K2516" s="31" t="n">
        <v>17049</v>
      </c>
      <c r="L2516" s="32" t="n">
        <v>2013001359</v>
      </c>
      <c r="M2516" s="33" t="n">
        <v>43465</v>
      </c>
      <c r="N2516" s="84" t="n">
        <v>1207.43584045584</v>
      </c>
      <c r="O2516" s="85" t="n">
        <v>1</v>
      </c>
      <c r="P2516" s="86" t="n">
        <v>0.0833333333333333</v>
      </c>
      <c r="Q2516" s="87" t="n">
        <v>0</v>
      </c>
      <c r="R2516" s="88" t="n">
        <v>1207.43584045584</v>
      </c>
      <c r="S2516" s="89" t="n">
        <v>90.5641595441593</v>
      </c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MG2516" s="0"/>
      <c r="AMH2516" s="0"/>
      <c r="AMI2516" s="0"/>
      <c r="AMJ2516" s="0"/>
    </row>
    <row r="2517" s="4" customFormat="true" ht="37.5" hidden="false" customHeight="true" outlineLevel="0" collapsed="false">
      <c r="A2517" s="23" t="s">
        <v>401</v>
      </c>
      <c r="B2517" s="82" t="n">
        <v>7118</v>
      </c>
      <c r="C2517" s="25" t="n">
        <f aca="false">VLOOKUP(B2517,[1]Planilha8!$X$4:$Y$6629,2,0)</f>
        <v>2040669</v>
      </c>
      <c r="D2517" s="26" t="s">
        <v>652</v>
      </c>
      <c r="E2517" s="26" t="str">
        <f aca="false">VLOOKUP(B2517,[1]Planilha8!$X$4:$Z$6629,3,0)</f>
        <v>NUTRIÇÃO – DÉPOSITO  DE DIETA</v>
      </c>
      <c r="F2517" s="26" t="str">
        <f aca="false">VLOOKUP(B2517,[1]Planilha8!$X$4:$AD$6629,7,0)</f>
        <v>BOM</v>
      </c>
      <c r="G2517" s="27" t="n">
        <v>41620</v>
      </c>
      <c r="H2517" s="83" t="n">
        <v>1346.8</v>
      </c>
      <c r="I2517" s="29" t="s">
        <v>23</v>
      </c>
      <c r="J2517" s="30" t="s">
        <v>646</v>
      </c>
      <c r="K2517" s="31" t="n">
        <v>16</v>
      </c>
      <c r="L2517" s="32" t="n">
        <v>2013004596</v>
      </c>
      <c r="M2517" s="33" t="n">
        <v>43465</v>
      </c>
      <c r="N2517" s="84" t="n">
        <v>527.563814814815</v>
      </c>
      <c r="O2517" s="85" t="n">
        <v>0.14</v>
      </c>
      <c r="P2517" s="86" t="n">
        <v>0.0116666666666667</v>
      </c>
      <c r="Q2517" s="87" t="n">
        <v>15.7126666666667</v>
      </c>
      <c r="R2517" s="88" t="n">
        <v>543.276481481481</v>
      </c>
      <c r="S2517" s="89" t="n">
        <v>803.523518518519</v>
      </c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MG2517" s="0"/>
      <c r="AMH2517" s="0"/>
      <c r="AMI2517" s="0"/>
      <c r="AMJ2517" s="0"/>
    </row>
    <row r="2518" s="4" customFormat="true" ht="37.5" hidden="false" customHeight="true" outlineLevel="0" collapsed="false">
      <c r="A2518" s="23" t="s">
        <v>401</v>
      </c>
      <c r="B2518" s="82" t="n">
        <v>7119</v>
      </c>
      <c r="C2518" s="25" t="n">
        <f aca="false">VLOOKUP(B2518,[1]Planilha8!$X$4:$Y$6629,2,0)</f>
        <v>2040670</v>
      </c>
      <c r="D2518" s="26" t="s">
        <v>653</v>
      </c>
      <c r="E2518" s="26" t="str">
        <f aca="false">VLOOKUP(B2518,[1]Planilha8!$X$4:$Z$6629,3,0)</f>
        <v>NUTRIÇÃO – DÉPOSITO  DE DIETA</v>
      </c>
      <c r="F2518" s="26" t="str">
        <f aca="false">VLOOKUP(B2518,[1]Planilha8!$X$4:$AD$6629,7,0)</f>
        <v>BOM</v>
      </c>
      <c r="G2518" s="27" t="n">
        <v>41620</v>
      </c>
      <c r="H2518" s="83" t="n">
        <v>1346.8</v>
      </c>
      <c r="I2518" s="29" t="s">
        <v>23</v>
      </c>
      <c r="J2518" s="30" t="s">
        <v>646</v>
      </c>
      <c r="K2518" s="31" t="n">
        <v>16</v>
      </c>
      <c r="L2518" s="32" t="n">
        <v>2013004596</v>
      </c>
      <c r="M2518" s="33" t="n">
        <v>43465</v>
      </c>
      <c r="N2518" s="84" t="n">
        <v>527.563814814815</v>
      </c>
      <c r="O2518" s="85" t="n">
        <v>0.14</v>
      </c>
      <c r="P2518" s="86" t="n">
        <v>0.0116666666666667</v>
      </c>
      <c r="Q2518" s="87" t="n">
        <v>15.7126666666667</v>
      </c>
      <c r="R2518" s="88" t="n">
        <v>543.276481481481</v>
      </c>
      <c r="S2518" s="89" t="n">
        <v>803.523518518519</v>
      </c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MG2518" s="0"/>
      <c r="AMH2518" s="0"/>
      <c r="AMI2518" s="0"/>
      <c r="AMJ2518" s="0"/>
    </row>
    <row r="2519" s="4" customFormat="true" ht="37.5" hidden="false" customHeight="true" outlineLevel="0" collapsed="false">
      <c r="A2519" s="23" t="s">
        <v>401</v>
      </c>
      <c r="B2519" s="82" t="n">
        <v>7120</v>
      </c>
      <c r="C2519" s="25" t="n">
        <f aca="false">VLOOKUP(B2519,[1]Planilha8!$X$4:$Y$6629,2,0)</f>
        <v>2040671</v>
      </c>
      <c r="D2519" s="26" t="s">
        <v>652</v>
      </c>
      <c r="E2519" s="26" t="str">
        <f aca="false">VLOOKUP(B2519,[1]Planilha8!$X$4:$Z$6629,3,0)</f>
        <v>NUTRIÇÃO – DÉPOSITO  DE DIETA</v>
      </c>
      <c r="F2519" s="26" t="str">
        <f aca="false">VLOOKUP(B2519,[1]Planilha8!$X$4:$AD$6629,7,0)</f>
        <v>BOM</v>
      </c>
      <c r="G2519" s="27" t="n">
        <v>41620</v>
      </c>
      <c r="H2519" s="83" t="n">
        <v>1346.8</v>
      </c>
      <c r="I2519" s="29" t="s">
        <v>23</v>
      </c>
      <c r="J2519" s="30" t="s">
        <v>646</v>
      </c>
      <c r="K2519" s="31" t="n">
        <v>16</v>
      </c>
      <c r="L2519" s="32" t="n">
        <v>2013004596</v>
      </c>
      <c r="M2519" s="33" t="n">
        <v>43465</v>
      </c>
      <c r="N2519" s="84" t="n">
        <v>527.563814814815</v>
      </c>
      <c r="O2519" s="85" t="n">
        <v>0.14</v>
      </c>
      <c r="P2519" s="86" t="n">
        <v>0.0116666666666667</v>
      </c>
      <c r="Q2519" s="87" t="n">
        <v>15.7126666666667</v>
      </c>
      <c r="R2519" s="88" t="n">
        <v>543.276481481481</v>
      </c>
      <c r="S2519" s="89" t="n">
        <v>803.523518518519</v>
      </c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MG2519" s="0"/>
      <c r="AMH2519" s="0"/>
      <c r="AMI2519" s="0"/>
      <c r="AMJ2519" s="0"/>
    </row>
    <row r="2520" s="4" customFormat="true" ht="37.5" hidden="false" customHeight="true" outlineLevel="0" collapsed="false">
      <c r="A2520" s="23" t="s">
        <v>401</v>
      </c>
      <c r="B2520" s="82" t="n">
        <v>6871</v>
      </c>
      <c r="C2520" s="25" t="n">
        <f aca="false">VLOOKUP(B2520,[1]Planilha8!$X$4:$Y$6629,2,0)</f>
        <v>2040672</v>
      </c>
      <c r="D2520" s="26" t="s">
        <v>654</v>
      </c>
      <c r="E2520" s="26" t="str">
        <f aca="false">VLOOKUP(B2520,[1]Planilha8!$X$4:$Z$6629,3,0)</f>
        <v>UNIDADE DE TERAPIA INTENSIVA</v>
      </c>
      <c r="F2520" s="26" t="str">
        <f aca="false">VLOOKUP(B2520,[1]Planilha8!$X$4:$AD$6629,7,0)</f>
        <v>BOM</v>
      </c>
      <c r="G2520" s="27" t="n">
        <v>41621</v>
      </c>
      <c r="H2520" s="83" t="n">
        <v>19000</v>
      </c>
      <c r="I2520" s="29" t="s">
        <v>23</v>
      </c>
      <c r="J2520" s="30" t="s">
        <v>505</v>
      </c>
      <c r="K2520" s="31" t="n">
        <v>5579</v>
      </c>
      <c r="L2520" s="32" t="n">
        <v>2013003692</v>
      </c>
      <c r="M2520" s="33" t="n">
        <v>43465</v>
      </c>
      <c r="N2520" s="84" t="n">
        <v>10748.3974358974</v>
      </c>
      <c r="O2520" s="85" t="n">
        <v>0.33</v>
      </c>
      <c r="P2520" s="86" t="n">
        <v>0.0275</v>
      </c>
      <c r="Q2520" s="87" t="n">
        <v>522.5</v>
      </c>
      <c r="R2520" s="88" t="n">
        <v>11270.8974358974</v>
      </c>
      <c r="S2520" s="89" t="n">
        <v>7729.10256410257</v>
      </c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MG2520" s="0"/>
      <c r="AMH2520" s="0"/>
      <c r="AMI2520" s="0"/>
      <c r="AMJ2520" s="0"/>
    </row>
    <row r="2521" s="4" customFormat="true" ht="37.5" hidden="false" customHeight="true" outlineLevel="0" collapsed="false">
      <c r="A2521" s="23" t="s">
        <v>401</v>
      </c>
      <c r="B2521" s="82" t="n">
        <v>6962</v>
      </c>
      <c r="C2521" s="25" t="n">
        <f aca="false">VLOOKUP(B2521,[1]Planilha8!$X$4:$Y$6629,2,0)</f>
        <v>2040673</v>
      </c>
      <c r="D2521" s="26" t="s">
        <v>655</v>
      </c>
      <c r="E2521" s="26" t="str">
        <f aca="false">VLOOKUP(B2521,[1]Planilha8!$X$4:$Z$6629,3,0)</f>
        <v>CENTRO CIRÚRGICO</v>
      </c>
      <c r="F2521" s="26" t="str">
        <f aca="false">VLOOKUP(B2521,[1]Planilha8!$X$4:$AD$6629,7,0)</f>
        <v>BOM</v>
      </c>
      <c r="G2521" s="27" t="n">
        <v>41621</v>
      </c>
      <c r="H2521" s="83" t="n">
        <v>1290</v>
      </c>
      <c r="I2521" s="29" t="s">
        <v>23</v>
      </c>
      <c r="J2521" s="30" t="s">
        <v>656</v>
      </c>
      <c r="K2521" s="31" t="n">
        <v>203</v>
      </c>
      <c r="L2521" s="32" t="n">
        <v>2013002820</v>
      </c>
      <c r="M2521" s="33" t="n">
        <v>43465</v>
      </c>
      <c r="N2521" s="84" t="n">
        <v>930.784615384616</v>
      </c>
      <c r="O2521" s="85" t="n">
        <v>0.5</v>
      </c>
      <c r="P2521" s="86" t="n">
        <v>0.0416666666666667</v>
      </c>
      <c r="Q2521" s="87" t="n">
        <v>53.75</v>
      </c>
      <c r="R2521" s="88" t="n">
        <v>984.534615384616</v>
      </c>
      <c r="S2521" s="89" t="n">
        <v>305.465384615384</v>
      </c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MG2521" s="0"/>
      <c r="AMH2521" s="0"/>
      <c r="AMI2521" s="0"/>
      <c r="AMJ2521" s="0"/>
    </row>
    <row r="2522" s="4" customFormat="true" ht="37.5" hidden="false" customHeight="true" outlineLevel="0" collapsed="false">
      <c r="A2522" s="23" t="s">
        <v>401</v>
      </c>
      <c r="B2522" s="82" t="n">
        <v>6966</v>
      </c>
      <c r="C2522" s="25" t="e">
        <f aca="false">VLOOKUP(B2522,[1]Planilha8!$X$4:$Y$6629,2,0)</f>
        <v>#N/A</v>
      </c>
      <c r="D2522" s="26" t="s">
        <v>655</v>
      </c>
      <c r="E2522" s="26" t="e">
        <f aca="false">VLOOKUP(B2522,[1]Planilha8!$X$4:$Z$6629,3,0)</f>
        <v>#N/A</v>
      </c>
      <c r="F2522" s="26" t="e">
        <f aca="false">VLOOKUP(B2522,[1]Planilha8!$X$4:$AD$6629,7,0)</f>
        <v>#N/A</v>
      </c>
      <c r="G2522" s="27" t="n">
        <v>41621</v>
      </c>
      <c r="H2522" s="83" t="n">
        <v>1290</v>
      </c>
      <c r="I2522" s="29" t="s">
        <v>23</v>
      </c>
      <c r="J2522" s="30" t="s">
        <v>656</v>
      </c>
      <c r="K2522" s="31" t="n">
        <v>203</v>
      </c>
      <c r="L2522" s="32" t="n">
        <v>2013002820</v>
      </c>
      <c r="M2522" s="33" t="n">
        <v>43465</v>
      </c>
      <c r="N2522" s="84" t="n">
        <v>930.784615384616</v>
      </c>
      <c r="O2522" s="85" t="n">
        <v>0.5</v>
      </c>
      <c r="P2522" s="86" t="n">
        <v>0.0416666666666667</v>
      </c>
      <c r="Q2522" s="87" t="n">
        <v>53.75</v>
      </c>
      <c r="R2522" s="88" t="n">
        <v>984.534615384616</v>
      </c>
      <c r="S2522" s="89" t="n">
        <v>305.465384615384</v>
      </c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MG2522" s="0"/>
      <c r="AMH2522" s="0"/>
      <c r="AMI2522" s="0"/>
      <c r="AMJ2522" s="0"/>
    </row>
    <row r="2523" s="4" customFormat="true" ht="37.5" hidden="false" customHeight="true" outlineLevel="0" collapsed="false">
      <c r="A2523" s="23" t="s">
        <v>401</v>
      </c>
      <c r="B2523" s="82" t="n">
        <v>6969</v>
      </c>
      <c r="C2523" s="25" t="e">
        <f aca="false">VLOOKUP(B2523,[1]Planilha8!$X$4:$Y$6629,2,0)</f>
        <v>#N/A</v>
      </c>
      <c r="D2523" s="26" t="s">
        <v>655</v>
      </c>
      <c r="E2523" s="26" t="e">
        <f aca="false">VLOOKUP(B2523,[1]Planilha8!$X$4:$Z$6629,3,0)</f>
        <v>#N/A</v>
      </c>
      <c r="F2523" s="26" t="e">
        <f aca="false">VLOOKUP(B2523,[1]Planilha8!$X$4:$AD$6629,7,0)</f>
        <v>#N/A</v>
      </c>
      <c r="G2523" s="27" t="n">
        <v>41621</v>
      </c>
      <c r="H2523" s="83" t="n">
        <v>1290</v>
      </c>
      <c r="I2523" s="29" t="s">
        <v>23</v>
      </c>
      <c r="J2523" s="30" t="s">
        <v>656</v>
      </c>
      <c r="K2523" s="31" t="n">
        <v>203</v>
      </c>
      <c r="L2523" s="32" t="n">
        <v>2013002820</v>
      </c>
      <c r="M2523" s="33" t="n">
        <v>43465</v>
      </c>
      <c r="N2523" s="84" t="n">
        <v>930.784615384616</v>
      </c>
      <c r="O2523" s="85" t="n">
        <v>0.5</v>
      </c>
      <c r="P2523" s="86" t="n">
        <v>0.0416666666666667</v>
      </c>
      <c r="Q2523" s="87" t="n">
        <v>53.75</v>
      </c>
      <c r="R2523" s="88" t="n">
        <v>984.534615384616</v>
      </c>
      <c r="S2523" s="89" t="n">
        <v>305.465384615384</v>
      </c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MG2523" s="0"/>
      <c r="AMH2523" s="0"/>
      <c r="AMI2523" s="0"/>
      <c r="AMJ2523" s="0"/>
    </row>
    <row r="2524" s="4" customFormat="true" ht="37.5" hidden="false" customHeight="true" outlineLevel="0" collapsed="false">
      <c r="A2524" s="23" t="s">
        <v>401</v>
      </c>
      <c r="B2524" s="82" t="n">
        <v>6970</v>
      </c>
      <c r="C2524" s="25" t="n">
        <f aca="false">VLOOKUP(B2524,[1]Planilha8!$X$4:$Y$6629,2,0)</f>
        <v>2040676</v>
      </c>
      <c r="D2524" s="26" t="s">
        <v>655</v>
      </c>
      <c r="E2524" s="26" t="str">
        <f aca="false">VLOOKUP(B2524,[1]Planilha8!$X$4:$Z$6629,3,0)</f>
        <v>CENTRO CIRÚRGICO</v>
      </c>
      <c r="F2524" s="26" t="str">
        <f aca="false">VLOOKUP(B2524,[1]Planilha8!$X$4:$AD$6629,7,0)</f>
        <v>BOM</v>
      </c>
      <c r="G2524" s="27" t="n">
        <v>41621</v>
      </c>
      <c r="H2524" s="83" t="n">
        <v>1290</v>
      </c>
      <c r="I2524" s="29" t="s">
        <v>23</v>
      </c>
      <c r="J2524" s="30" t="s">
        <v>656</v>
      </c>
      <c r="K2524" s="31" t="n">
        <v>203</v>
      </c>
      <c r="L2524" s="32" t="n">
        <v>2013002820</v>
      </c>
      <c r="M2524" s="33" t="n">
        <v>43465</v>
      </c>
      <c r="N2524" s="84" t="n">
        <v>930.784615384616</v>
      </c>
      <c r="O2524" s="85" t="n">
        <v>0.5</v>
      </c>
      <c r="P2524" s="86" t="n">
        <v>0.0416666666666667</v>
      </c>
      <c r="Q2524" s="87" t="n">
        <v>53.75</v>
      </c>
      <c r="R2524" s="88" t="n">
        <v>984.534615384616</v>
      </c>
      <c r="S2524" s="89" t="n">
        <v>305.465384615384</v>
      </c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MG2524" s="0"/>
      <c r="AMH2524" s="0"/>
      <c r="AMI2524" s="0"/>
      <c r="AMJ2524" s="0"/>
    </row>
    <row r="2525" s="4" customFormat="true" ht="37.5" hidden="false" customHeight="true" outlineLevel="0" collapsed="false">
      <c r="A2525" s="23" t="s">
        <v>401</v>
      </c>
      <c r="B2525" s="82" t="n">
        <v>6973</v>
      </c>
      <c r="C2525" s="25" t="n">
        <f aca="false">VLOOKUP(B2525,[1]Planilha8!$X$4:$Y$6629,2,0)</f>
        <v>2040677</v>
      </c>
      <c r="D2525" s="26" t="s">
        <v>655</v>
      </c>
      <c r="E2525" s="26" t="str">
        <f aca="false">VLOOKUP(B2525,[1]Planilha8!$X$4:$Z$6629,3,0)</f>
        <v>CENTRO CIRÚRGICO</v>
      </c>
      <c r="F2525" s="26" t="str">
        <f aca="false">VLOOKUP(B2525,[1]Planilha8!$X$4:$AD$6629,7,0)</f>
        <v>BOM</v>
      </c>
      <c r="G2525" s="27" t="n">
        <v>41621</v>
      </c>
      <c r="H2525" s="83" t="n">
        <v>1290</v>
      </c>
      <c r="I2525" s="29" t="s">
        <v>23</v>
      </c>
      <c r="J2525" s="30" t="s">
        <v>656</v>
      </c>
      <c r="K2525" s="31" t="n">
        <v>203</v>
      </c>
      <c r="L2525" s="32" t="n">
        <v>2013002820</v>
      </c>
      <c r="M2525" s="33" t="n">
        <v>43465</v>
      </c>
      <c r="N2525" s="84" t="n">
        <v>930.784615384616</v>
      </c>
      <c r="O2525" s="85" t="n">
        <v>0.5</v>
      </c>
      <c r="P2525" s="86" t="n">
        <v>0.0416666666666667</v>
      </c>
      <c r="Q2525" s="87" t="n">
        <v>53.75</v>
      </c>
      <c r="R2525" s="88" t="n">
        <v>984.534615384616</v>
      </c>
      <c r="S2525" s="89" t="n">
        <v>305.465384615384</v>
      </c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MG2525" s="0"/>
      <c r="AMH2525" s="0"/>
      <c r="AMI2525" s="0"/>
      <c r="AMJ2525" s="0"/>
    </row>
    <row r="2526" s="4" customFormat="true" ht="37.5" hidden="false" customHeight="true" outlineLevel="0" collapsed="false">
      <c r="A2526" s="23" t="s">
        <v>401</v>
      </c>
      <c r="B2526" s="82" t="n">
        <v>6974</v>
      </c>
      <c r="C2526" s="25" t="n">
        <f aca="false">VLOOKUP(B2526,[1]Planilha8!$X$4:$Y$6629,2,0)</f>
        <v>2040678</v>
      </c>
      <c r="D2526" s="26" t="s">
        <v>655</v>
      </c>
      <c r="E2526" s="26" t="str">
        <f aca="false">VLOOKUP(B2526,[1]Planilha8!$X$4:$Z$6629,3,0)</f>
        <v>CENTRO CIRÚRGICO</v>
      </c>
      <c r="F2526" s="26" t="str">
        <f aca="false">VLOOKUP(B2526,[1]Planilha8!$X$4:$AD$6629,7,0)</f>
        <v>BOM</v>
      </c>
      <c r="G2526" s="27" t="n">
        <v>41621</v>
      </c>
      <c r="H2526" s="83" t="n">
        <v>1290</v>
      </c>
      <c r="I2526" s="29" t="s">
        <v>23</v>
      </c>
      <c r="J2526" s="30" t="s">
        <v>656</v>
      </c>
      <c r="K2526" s="31" t="n">
        <v>203</v>
      </c>
      <c r="L2526" s="32" t="n">
        <v>2013002820</v>
      </c>
      <c r="M2526" s="33" t="n">
        <v>43465</v>
      </c>
      <c r="N2526" s="84" t="n">
        <v>930.784615384616</v>
      </c>
      <c r="O2526" s="85" t="n">
        <v>0.5</v>
      </c>
      <c r="P2526" s="86" t="n">
        <v>0.0416666666666667</v>
      </c>
      <c r="Q2526" s="87" t="n">
        <v>53.75</v>
      </c>
      <c r="R2526" s="88" t="n">
        <v>984.534615384616</v>
      </c>
      <c r="S2526" s="89" t="n">
        <v>305.465384615384</v>
      </c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MG2526" s="0"/>
      <c r="AMH2526" s="0"/>
      <c r="AMI2526" s="0"/>
      <c r="AMJ2526" s="0"/>
    </row>
    <row r="2527" s="4" customFormat="true" ht="37.5" hidden="false" customHeight="true" outlineLevel="0" collapsed="false">
      <c r="A2527" s="23" t="s">
        <v>401</v>
      </c>
      <c r="B2527" s="82" t="n">
        <v>6978</v>
      </c>
      <c r="C2527" s="25" t="n">
        <f aca="false">VLOOKUP(B2527,[1]Planilha8!$X$4:$Y$6629,2,0)</f>
        <v>2040679</v>
      </c>
      <c r="D2527" s="26" t="s">
        <v>655</v>
      </c>
      <c r="E2527" s="26" t="str">
        <f aca="false">VLOOKUP(B2527,[1]Planilha8!$X$4:$Z$6629,3,0)</f>
        <v>CENTRO CIRÚRGICO</v>
      </c>
      <c r="F2527" s="26" t="str">
        <f aca="false">VLOOKUP(B2527,[1]Planilha8!$X$4:$AD$6629,7,0)</f>
        <v>BOM</v>
      </c>
      <c r="G2527" s="27" t="n">
        <v>41621</v>
      </c>
      <c r="H2527" s="83" t="n">
        <v>1290</v>
      </c>
      <c r="I2527" s="29" t="s">
        <v>23</v>
      </c>
      <c r="J2527" s="30" t="s">
        <v>656</v>
      </c>
      <c r="K2527" s="31" t="n">
        <v>203</v>
      </c>
      <c r="L2527" s="32" t="n">
        <v>2013002820</v>
      </c>
      <c r="M2527" s="33" t="n">
        <v>43465</v>
      </c>
      <c r="N2527" s="84" t="n">
        <v>930.784615384616</v>
      </c>
      <c r="O2527" s="85" t="n">
        <v>0.5</v>
      </c>
      <c r="P2527" s="86" t="n">
        <v>0.0416666666666667</v>
      </c>
      <c r="Q2527" s="87" t="n">
        <v>53.75</v>
      </c>
      <c r="R2527" s="88" t="n">
        <v>984.534615384616</v>
      </c>
      <c r="S2527" s="89" t="n">
        <v>305.465384615384</v>
      </c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MG2527" s="0"/>
      <c r="AMH2527" s="0"/>
      <c r="AMI2527" s="0"/>
      <c r="AMJ2527" s="0"/>
    </row>
    <row r="2528" s="4" customFormat="true" ht="37.5" hidden="false" customHeight="true" outlineLevel="0" collapsed="false">
      <c r="A2528" s="23" t="s">
        <v>401</v>
      </c>
      <c r="B2528" s="82" t="n">
        <v>6979</v>
      </c>
      <c r="C2528" s="25" t="n">
        <f aca="false">VLOOKUP(B2528,[1]Planilha8!$X$4:$Y$6629,2,0)</f>
        <v>2040680</v>
      </c>
      <c r="D2528" s="26" t="s">
        <v>655</v>
      </c>
      <c r="E2528" s="26" t="str">
        <f aca="false">VLOOKUP(B2528,[1]Planilha8!$X$4:$Z$6629,3,0)</f>
        <v>CENTRO CIRÚRGICO</v>
      </c>
      <c r="F2528" s="26" t="str">
        <f aca="false">VLOOKUP(B2528,[1]Planilha8!$X$4:$AD$6629,7,0)</f>
        <v>BOM</v>
      </c>
      <c r="G2528" s="27" t="n">
        <v>41621</v>
      </c>
      <c r="H2528" s="83" t="n">
        <v>1290</v>
      </c>
      <c r="I2528" s="29" t="s">
        <v>23</v>
      </c>
      <c r="J2528" s="30" t="s">
        <v>656</v>
      </c>
      <c r="K2528" s="31" t="n">
        <v>203</v>
      </c>
      <c r="L2528" s="32" t="n">
        <v>2013002820</v>
      </c>
      <c r="M2528" s="33" t="n">
        <v>43465</v>
      </c>
      <c r="N2528" s="84" t="n">
        <v>930.784615384616</v>
      </c>
      <c r="O2528" s="85" t="n">
        <v>0.5</v>
      </c>
      <c r="P2528" s="86" t="n">
        <v>0.0416666666666667</v>
      </c>
      <c r="Q2528" s="87" t="n">
        <v>53.75</v>
      </c>
      <c r="R2528" s="88" t="n">
        <v>984.534615384616</v>
      </c>
      <c r="S2528" s="89" t="n">
        <v>305.465384615384</v>
      </c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MG2528" s="0"/>
      <c r="AMH2528" s="0"/>
      <c r="AMI2528" s="0"/>
      <c r="AMJ2528" s="0"/>
    </row>
    <row r="2529" s="4" customFormat="true" ht="37.5" hidden="false" customHeight="true" outlineLevel="0" collapsed="false">
      <c r="A2529" s="23" t="s">
        <v>401</v>
      </c>
      <c r="B2529" s="82" t="n">
        <v>6980</v>
      </c>
      <c r="C2529" s="25" t="n">
        <f aca="false">VLOOKUP(B2529,[1]Planilha8!$X$4:$Y$6629,2,0)</f>
        <v>2040681</v>
      </c>
      <c r="D2529" s="26" t="s">
        <v>655</v>
      </c>
      <c r="E2529" s="26" t="str">
        <f aca="false">VLOOKUP(B2529,[1]Planilha8!$X$4:$Z$6629,3,0)</f>
        <v>CENTRO CIRÚRGICO</v>
      </c>
      <c r="F2529" s="26" t="str">
        <f aca="false">VLOOKUP(B2529,[1]Planilha8!$X$4:$AD$6629,7,0)</f>
        <v>BOM</v>
      </c>
      <c r="G2529" s="27" t="n">
        <v>41621</v>
      </c>
      <c r="H2529" s="83" t="n">
        <v>1290</v>
      </c>
      <c r="I2529" s="29" t="s">
        <v>23</v>
      </c>
      <c r="J2529" s="30" t="s">
        <v>656</v>
      </c>
      <c r="K2529" s="31" t="n">
        <v>203</v>
      </c>
      <c r="L2529" s="32" t="n">
        <v>2013002820</v>
      </c>
      <c r="M2529" s="33" t="n">
        <v>43465</v>
      </c>
      <c r="N2529" s="84" t="n">
        <v>930.784615384616</v>
      </c>
      <c r="O2529" s="85" t="n">
        <v>0.5</v>
      </c>
      <c r="P2529" s="86" t="n">
        <v>0.0416666666666667</v>
      </c>
      <c r="Q2529" s="87" t="n">
        <v>53.75</v>
      </c>
      <c r="R2529" s="88" t="n">
        <v>984.534615384616</v>
      </c>
      <c r="S2529" s="89" t="n">
        <v>305.465384615384</v>
      </c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MG2529" s="0"/>
      <c r="AMH2529" s="0"/>
      <c r="AMI2529" s="0"/>
      <c r="AMJ2529" s="0"/>
    </row>
    <row r="2530" s="4" customFormat="true" ht="37.5" hidden="false" customHeight="true" outlineLevel="0" collapsed="false">
      <c r="A2530" s="23" t="s">
        <v>401</v>
      </c>
      <c r="B2530" s="82" t="n">
        <v>6981</v>
      </c>
      <c r="C2530" s="25" t="n">
        <f aca="false">VLOOKUP(B2530,[1]Planilha8!$X$4:$Y$6629,2,0)</f>
        <v>2040542</v>
      </c>
      <c r="D2530" s="26" t="s">
        <v>655</v>
      </c>
      <c r="E2530" s="26" t="str">
        <f aca="false">VLOOKUP(B2530,[1]Planilha8!$X$4:$Z$6629,3,0)</f>
        <v>CENTRAL DE MATERIAL E ESTERILIZAÇÃO</v>
      </c>
      <c r="F2530" s="26" t="str">
        <f aca="false">VLOOKUP(B2530,[1]Planilha8!$X$4:$AD$6629,7,0)</f>
        <v>BOM</v>
      </c>
      <c r="G2530" s="27" t="n">
        <v>41621</v>
      </c>
      <c r="H2530" s="83" t="n">
        <v>1290</v>
      </c>
      <c r="I2530" s="29" t="s">
        <v>23</v>
      </c>
      <c r="J2530" s="30" t="s">
        <v>656</v>
      </c>
      <c r="K2530" s="31" t="n">
        <v>203</v>
      </c>
      <c r="L2530" s="32" t="n">
        <v>2013002820</v>
      </c>
      <c r="M2530" s="33" t="n">
        <v>43465</v>
      </c>
      <c r="N2530" s="84" t="n">
        <v>1199.53461538462</v>
      </c>
      <c r="O2530" s="85" t="n">
        <v>1</v>
      </c>
      <c r="P2530" s="86" t="n">
        <v>0.0833333333333333</v>
      </c>
      <c r="Q2530" s="87" t="n">
        <v>0</v>
      </c>
      <c r="R2530" s="88" t="n">
        <v>1199.53461538462</v>
      </c>
      <c r="S2530" s="89" t="n">
        <v>90.4653846153842</v>
      </c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MG2530" s="0"/>
      <c r="AMH2530" s="0"/>
      <c r="AMI2530" s="0"/>
      <c r="AMJ2530" s="0"/>
    </row>
    <row r="2531" s="4" customFormat="true" ht="37.5" hidden="false" customHeight="true" outlineLevel="0" collapsed="false">
      <c r="A2531" s="23" t="s">
        <v>401</v>
      </c>
      <c r="B2531" s="82" t="n">
        <v>7053</v>
      </c>
      <c r="C2531" s="25" t="n">
        <f aca="false">VLOOKUP(B2531,[1]Planilha8!$X$4:$Y$6629,2,0)</f>
        <v>2040683</v>
      </c>
      <c r="D2531" s="26" t="s">
        <v>655</v>
      </c>
      <c r="E2531" s="26" t="str">
        <f aca="false">VLOOKUP(B2531,[1]Planilha8!$X$4:$Z$6629,3,0)</f>
        <v>CENTRO CIRÚRGICO</v>
      </c>
      <c r="F2531" s="26" t="str">
        <f aca="false">VLOOKUP(B2531,[1]Planilha8!$X$4:$AD$6629,7,0)</f>
        <v>BOM</v>
      </c>
      <c r="G2531" s="27" t="n">
        <v>41621</v>
      </c>
      <c r="H2531" s="83" t="n">
        <v>1290</v>
      </c>
      <c r="I2531" s="29" t="s">
        <v>23</v>
      </c>
      <c r="J2531" s="30" t="s">
        <v>656</v>
      </c>
      <c r="K2531" s="31" t="n">
        <v>203</v>
      </c>
      <c r="L2531" s="32" t="n">
        <v>2013002820</v>
      </c>
      <c r="M2531" s="33" t="n">
        <v>43465</v>
      </c>
      <c r="N2531" s="84" t="n">
        <v>930.784615384616</v>
      </c>
      <c r="O2531" s="85" t="n">
        <v>0.5</v>
      </c>
      <c r="P2531" s="86" t="n">
        <v>0.0416666666666667</v>
      </c>
      <c r="Q2531" s="87" t="n">
        <v>53.75</v>
      </c>
      <c r="R2531" s="88" t="n">
        <v>984.534615384616</v>
      </c>
      <c r="S2531" s="89" t="n">
        <v>305.465384615384</v>
      </c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MG2531" s="0"/>
      <c r="AMH2531" s="0"/>
      <c r="AMI2531" s="0"/>
      <c r="AMJ2531" s="0"/>
    </row>
    <row r="2532" s="4" customFormat="true" ht="37.5" hidden="false" customHeight="true" outlineLevel="0" collapsed="false">
      <c r="A2532" s="23" t="s">
        <v>401</v>
      </c>
      <c r="B2532" s="82" t="n">
        <v>7054</v>
      </c>
      <c r="C2532" s="25" t="n">
        <f aca="false">VLOOKUP(B2532,[1]Planilha8!$X$4:$Y$6629,2,0)</f>
        <v>2040684</v>
      </c>
      <c r="D2532" s="26" t="s">
        <v>655</v>
      </c>
      <c r="E2532" s="26" t="str">
        <f aca="false">VLOOKUP(B2532,[1]Planilha8!$X$4:$Z$6629,3,0)</f>
        <v>CENTRAL DE MATERIAL E ESTERILIZAÇÃO</v>
      </c>
      <c r="F2532" s="26" t="str">
        <f aca="false">VLOOKUP(B2532,[1]Planilha8!$X$4:$AD$6629,7,0)</f>
        <v>BOM</v>
      </c>
      <c r="G2532" s="27" t="n">
        <v>41621</v>
      </c>
      <c r="H2532" s="83" t="n">
        <v>1290</v>
      </c>
      <c r="I2532" s="29" t="s">
        <v>23</v>
      </c>
      <c r="J2532" s="30" t="s">
        <v>656</v>
      </c>
      <c r="K2532" s="31" t="n">
        <v>203</v>
      </c>
      <c r="L2532" s="32" t="n">
        <v>2013002820</v>
      </c>
      <c r="M2532" s="33" t="n">
        <v>43465</v>
      </c>
      <c r="N2532" s="84" t="n">
        <v>930.784615384616</v>
      </c>
      <c r="O2532" s="85" t="n">
        <v>0.5</v>
      </c>
      <c r="P2532" s="86" t="n">
        <v>0.0416666666666667</v>
      </c>
      <c r="Q2532" s="87" t="n">
        <v>53.75</v>
      </c>
      <c r="R2532" s="88" t="n">
        <v>984.534615384616</v>
      </c>
      <c r="S2532" s="89" t="n">
        <v>305.465384615384</v>
      </c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MG2532" s="0"/>
      <c r="AMH2532" s="0"/>
      <c r="AMI2532" s="0"/>
      <c r="AMJ2532" s="0"/>
    </row>
    <row r="2533" s="4" customFormat="true" ht="37.5" hidden="false" customHeight="true" outlineLevel="0" collapsed="false">
      <c r="A2533" s="23" t="s">
        <v>401</v>
      </c>
      <c r="B2533" s="82" t="n">
        <v>7055</v>
      </c>
      <c r="C2533" s="25" t="n">
        <f aca="false">VLOOKUP(B2533,[1]Planilha8!$X$4:$Y$6629,2,0)</f>
        <v>2040685</v>
      </c>
      <c r="D2533" s="26" t="s">
        <v>655</v>
      </c>
      <c r="E2533" s="26" t="str">
        <f aca="false">VLOOKUP(B2533,[1]Planilha8!$X$4:$Z$6629,3,0)</f>
        <v>CLINICA CIRURGICA</v>
      </c>
      <c r="F2533" s="26" t="str">
        <f aca="false">VLOOKUP(B2533,[1]Planilha8!$X$4:$AD$6629,7,0)</f>
        <v>BOM</v>
      </c>
      <c r="G2533" s="27" t="n">
        <v>41621</v>
      </c>
      <c r="H2533" s="83" t="n">
        <v>1290</v>
      </c>
      <c r="I2533" s="29" t="s">
        <v>23</v>
      </c>
      <c r="J2533" s="30" t="s">
        <v>656</v>
      </c>
      <c r="K2533" s="31" t="n">
        <v>203</v>
      </c>
      <c r="L2533" s="32" t="n">
        <v>2013002820</v>
      </c>
      <c r="M2533" s="33" t="n">
        <v>43465</v>
      </c>
      <c r="N2533" s="84" t="n">
        <v>930.784615384616</v>
      </c>
      <c r="O2533" s="85" t="n">
        <v>0.5</v>
      </c>
      <c r="P2533" s="86" t="n">
        <v>0.0416666666666667</v>
      </c>
      <c r="Q2533" s="87" t="n">
        <v>53.75</v>
      </c>
      <c r="R2533" s="88" t="n">
        <v>984.534615384616</v>
      </c>
      <c r="S2533" s="89" t="n">
        <v>305.465384615384</v>
      </c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MG2533" s="0"/>
      <c r="AMH2533" s="0"/>
      <c r="AMI2533" s="0"/>
      <c r="AMJ2533" s="0"/>
    </row>
    <row r="2534" s="4" customFormat="true" ht="37.5" hidden="false" customHeight="true" outlineLevel="0" collapsed="false">
      <c r="A2534" s="23" t="s">
        <v>401</v>
      </c>
      <c r="B2534" s="82" t="n">
        <v>7056</v>
      </c>
      <c r="C2534" s="25" t="n">
        <f aca="false">VLOOKUP(B2534,[1]Planilha8!$X$4:$Y$6629,2,0)</f>
        <v>2040686</v>
      </c>
      <c r="D2534" s="26" t="s">
        <v>655</v>
      </c>
      <c r="E2534" s="26" t="str">
        <f aca="false">VLOOKUP(B2534,[1]Planilha8!$X$4:$Z$6629,3,0)</f>
        <v>CLINICA CIRURGICA</v>
      </c>
      <c r="F2534" s="26" t="str">
        <f aca="false">VLOOKUP(B2534,[1]Planilha8!$X$4:$AD$6629,7,0)</f>
        <v>BOM</v>
      </c>
      <c r="G2534" s="27" t="n">
        <v>41621</v>
      </c>
      <c r="H2534" s="83" t="n">
        <v>1290</v>
      </c>
      <c r="I2534" s="29" t="s">
        <v>23</v>
      </c>
      <c r="J2534" s="30" t="s">
        <v>656</v>
      </c>
      <c r="K2534" s="31" t="n">
        <v>203</v>
      </c>
      <c r="L2534" s="32" t="n">
        <v>2013002820</v>
      </c>
      <c r="M2534" s="33" t="n">
        <v>43465</v>
      </c>
      <c r="N2534" s="84" t="n">
        <v>930.784615384616</v>
      </c>
      <c r="O2534" s="85" t="n">
        <v>0.5</v>
      </c>
      <c r="P2534" s="86" t="n">
        <v>0.0416666666666667</v>
      </c>
      <c r="Q2534" s="87" t="n">
        <v>53.75</v>
      </c>
      <c r="R2534" s="88" t="n">
        <v>984.534615384616</v>
      </c>
      <c r="S2534" s="89" t="n">
        <v>305.465384615384</v>
      </c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MG2534" s="0"/>
      <c r="AMH2534" s="0"/>
      <c r="AMI2534" s="0"/>
      <c r="AMJ2534" s="0"/>
    </row>
    <row r="2535" s="4" customFormat="true" ht="37.5" hidden="false" customHeight="true" outlineLevel="0" collapsed="false">
      <c r="A2535" s="23" t="s">
        <v>401</v>
      </c>
      <c r="B2535" s="82" t="n">
        <v>7057</v>
      </c>
      <c r="C2535" s="25" t="n">
        <f aca="false">VLOOKUP(B2535,[1]Planilha8!$X$4:$Y$6629,2,0)</f>
        <v>2040687</v>
      </c>
      <c r="D2535" s="26" t="s">
        <v>655</v>
      </c>
      <c r="E2535" s="26" t="str">
        <f aca="false">VLOOKUP(B2535,[1]Planilha8!$X$4:$Z$6629,3,0)</f>
        <v>CLINICA MEDICA</v>
      </c>
      <c r="F2535" s="26" t="str">
        <f aca="false">VLOOKUP(B2535,[1]Planilha8!$X$4:$AD$6629,7,0)</f>
        <v>BOM</v>
      </c>
      <c r="G2535" s="27" t="n">
        <v>41621</v>
      </c>
      <c r="H2535" s="83" t="n">
        <v>1290</v>
      </c>
      <c r="I2535" s="29" t="s">
        <v>23</v>
      </c>
      <c r="J2535" s="30" t="s">
        <v>656</v>
      </c>
      <c r="K2535" s="31" t="n">
        <v>203</v>
      </c>
      <c r="L2535" s="32" t="n">
        <v>2013002820</v>
      </c>
      <c r="M2535" s="33" t="n">
        <v>43465</v>
      </c>
      <c r="N2535" s="84" t="n">
        <v>930.784615384616</v>
      </c>
      <c r="O2535" s="85" t="n">
        <v>0.5</v>
      </c>
      <c r="P2535" s="86" t="n">
        <v>0.0416666666666667</v>
      </c>
      <c r="Q2535" s="87" t="n">
        <v>53.75</v>
      </c>
      <c r="R2535" s="88" t="n">
        <v>984.534615384616</v>
      </c>
      <c r="S2535" s="89" t="n">
        <v>305.465384615384</v>
      </c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MG2535" s="0"/>
      <c r="AMH2535" s="0"/>
      <c r="AMI2535" s="0"/>
      <c r="AMJ2535" s="0"/>
    </row>
    <row r="2536" s="4" customFormat="true" ht="37.5" hidden="false" customHeight="true" outlineLevel="0" collapsed="false">
      <c r="A2536" s="23" t="s">
        <v>401</v>
      </c>
      <c r="B2536" s="82" t="n">
        <v>7058</v>
      </c>
      <c r="C2536" s="25" t="n">
        <f aca="false">VLOOKUP(B2536,[1]Planilha8!$X$4:$Y$6629,2,0)</f>
        <v>2040688</v>
      </c>
      <c r="D2536" s="26" t="s">
        <v>655</v>
      </c>
      <c r="E2536" s="26" t="str">
        <f aca="false">VLOOKUP(B2536,[1]Planilha8!$X$4:$Z$6629,3,0)</f>
        <v>CLINICA MEDICA</v>
      </c>
      <c r="F2536" s="26" t="str">
        <f aca="false">VLOOKUP(B2536,[1]Planilha8!$X$4:$AD$6629,7,0)</f>
        <v>BOM</v>
      </c>
      <c r="G2536" s="27" t="n">
        <v>41621</v>
      </c>
      <c r="H2536" s="83" t="n">
        <v>1290</v>
      </c>
      <c r="I2536" s="29" t="s">
        <v>23</v>
      </c>
      <c r="J2536" s="30" t="s">
        <v>656</v>
      </c>
      <c r="K2536" s="31" t="n">
        <v>203</v>
      </c>
      <c r="L2536" s="32" t="n">
        <v>2013002820</v>
      </c>
      <c r="M2536" s="33" t="n">
        <v>43465</v>
      </c>
      <c r="N2536" s="84" t="n">
        <v>930.784615384616</v>
      </c>
      <c r="O2536" s="85" t="n">
        <v>0.5</v>
      </c>
      <c r="P2536" s="86" t="n">
        <v>0.0416666666666667</v>
      </c>
      <c r="Q2536" s="87" t="n">
        <v>53.75</v>
      </c>
      <c r="R2536" s="88" t="n">
        <v>984.534615384616</v>
      </c>
      <c r="S2536" s="89" t="n">
        <v>305.465384615384</v>
      </c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MG2536" s="0"/>
      <c r="AMH2536" s="0"/>
      <c r="AMI2536" s="0"/>
      <c r="AMJ2536" s="0"/>
    </row>
    <row r="2537" s="4" customFormat="true" ht="37.5" hidden="false" customHeight="true" outlineLevel="0" collapsed="false">
      <c r="A2537" s="23" t="s">
        <v>401</v>
      </c>
      <c r="B2537" s="82" t="n">
        <v>7086</v>
      </c>
      <c r="C2537" s="25" t="n">
        <f aca="false">VLOOKUP(B2537,[1]Planilha8!$X$4:$Y$6629,2,0)</f>
        <v>2040716</v>
      </c>
      <c r="D2537" s="26" t="s">
        <v>657</v>
      </c>
      <c r="E2537" s="26" t="str">
        <f aca="false">VLOOKUP(B2537,[1]Planilha8!$X$4:$Z$6629,3,0)</f>
        <v>GEP</v>
      </c>
      <c r="F2537" s="26" t="str">
        <f aca="false">VLOOKUP(B2537,[1]Planilha8!$X$4:$AD$6629,7,0)</f>
        <v>BOM</v>
      </c>
      <c r="G2537" s="27" t="n">
        <v>41621</v>
      </c>
      <c r="H2537" s="83" t="n">
        <v>500</v>
      </c>
      <c r="I2537" s="29" t="s">
        <v>23</v>
      </c>
      <c r="J2537" s="30" t="s">
        <v>569</v>
      </c>
      <c r="K2537" s="31" t="n">
        <v>1765</v>
      </c>
      <c r="L2537" s="32" t="n">
        <v>2013003704</v>
      </c>
      <c r="M2537" s="33" t="n">
        <v>43465</v>
      </c>
      <c r="N2537" s="84" t="n">
        <v>377.788461538463</v>
      </c>
      <c r="O2537" s="85" t="n">
        <v>0.25</v>
      </c>
      <c r="P2537" s="86" t="n">
        <v>0.0208333333333333</v>
      </c>
      <c r="Q2537" s="87" t="n">
        <v>10.4166666666667</v>
      </c>
      <c r="R2537" s="88" t="n">
        <v>388.20512820513</v>
      </c>
      <c r="S2537" s="89" t="n">
        <v>111.79487179487</v>
      </c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MG2537" s="0"/>
      <c r="AMH2537" s="0"/>
      <c r="AMI2537" s="0"/>
      <c r="AMJ2537" s="0"/>
    </row>
    <row r="2538" s="4" customFormat="true" ht="37.5" hidden="false" customHeight="true" outlineLevel="0" collapsed="false">
      <c r="A2538" s="23" t="s">
        <v>401</v>
      </c>
      <c r="B2538" s="82" t="n">
        <v>7087</v>
      </c>
      <c r="C2538" s="25" t="n">
        <f aca="false">VLOOKUP(B2538,[1]Planilha8!$X$4:$Y$6629,2,0)</f>
        <v>2040718</v>
      </c>
      <c r="D2538" s="26" t="s">
        <v>658</v>
      </c>
      <c r="E2538" s="26" t="str">
        <f aca="false">VLOOKUP(B2538,[1]Planilha8!$X$4:$Z$6629,3,0)</f>
        <v>GALPÃO ALMOXARIFADO</v>
      </c>
      <c r="F2538" s="26" t="str">
        <f aca="false">VLOOKUP(B2538,[1]Planilha8!$X$4:$AD$6629,7,0)</f>
        <v>RUIM</v>
      </c>
      <c r="G2538" s="27" t="n">
        <v>41621</v>
      </c>
      <c r="H2538" s="83" t="n">
        <v>4800</v>
      </c>
      <c r="I2538" s="29" t="s">
        <v>23</v>
      </c>
      <c r="J2538" s="30" t="s">
        <v>569</v>
      </c>
      <c r="K2538" s="31" t="n">
        <v>1765</v>
      </c>
      <c r="L2538" s="32" t="n">
        <v>2013003704</v>
      </c>
      <c r="M2538" s="33" t="n">
        <v>43465</v>
      </c>
      <c r="N2538" s="84" t="n">
        <v>4726.76923076925</v>
      </c>
      <c r="O2538" s="85" t="n">
        <v>0.5</v>
      </c>
      <c r="P2538" s="86" t="n">
        <v>0.0416666666666667</v>
      </c>
      <c r="Q2538" s="87" t="n">
        <v>0</v>
      </c>
      <c r="R2538" s="88" t="n">
        <v>4726.76923076925</v>
      </c>
      <c r="S2538" s="89" t="n">
        <v>73.2307692307531</v>
      </c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MG2538" s="0"/>
      <c r="AMH2538" s="0"/>
      <c r="AMI2538" s="0"/>
      <c r="AMJ2538" s="0"/>
    </row>
    <row r="2539" s="4" customFormat="true" ht="37.5" hidden="false" customHeight="true" outlineLevel="0" collapsed="false">
      <c r="A2539" s="23" t="s">
        <v>401</v>
      </c>
      <c r="B2539" s="82" t="n">
        <v>7088</v>
      </c>
      <c r="C2539" s="25" t="n">
        <f aca="false">VLOOKUP(B2539,[1]Planilha8!$X$4:$Y$6629,2,0)</f>
        <v>2040719</v>
      </c>
      <c r="D2539" s="26" t="s">
        <v>658</v>
      </c>
      <c r="E2539" s="26" t="str">
        <f aca="false">VLOOKUP(B2539,[1]Planilha8!$X$4:$Z$6629,3,0)</f>
        <v>GALPÃO ALMOXARIFADO</v>
      </c>
      <c r="F2539" s="26" t="str">
        <f aca="false">VLOOKUP(B2539,[1]Planilha8!$X$4:$AD$6629,7,0)</f>
        <v>RUIM</v>
      </c>
      <c r="G2539" s="27" t="n">
        <v>41621</v>
      </c>
      <c r="H2539" s="83" t="n">
        <v>4800</v>
      </c>
      <c r="I2539" s="29" t="s">
        <v>23</v>
      </c>
      <c r="J2539" s="30" t="s">
        <v>569</v>
      </c>
      <c r="K2539" s="31" t="n">
        <v>1765</v>
      </c>
      <c r="L2539" s="32" t="n">
        <v>2013003704</v>
      </c>
      <c r="M2539" s="33" t="n">
        <v>43465</v>
      </c>
      <c r="N2539" s="84" t="n">
        <v>4726.76923076925</v>
      </c>
      <c r="O2539" s="85" t="n">
        <v>0.5</v>
      </c>
      <c r="P2539" s="86" t="n">
        <v>0.0416666666666667</v>
      </c>
      <c r="Q2539" s="87" t="n">
        <v>0</v>
      </c>
      <c r="R2539" s="88" t="n">
        <v>4726.76923076925</v>
      </c>
      <c r="S2539" s="89" t="n">
        <v>73.2307692307531</v>
      </c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MG2539" s="0"/>
      <c r="AMH2539" s="0"/>
      <c r="AMI2539" s="0"/>
      <c r="AMJ2539" s="0"/>
    </row>
    <row r="2540" s="4" customFormat="true" ht="37.5" hidden="false" customHeight="true" outlineLevel="0" collapsed="false">
      <c r="A2540" s="23" t="s">
        <v>401</v>
      </c>
      <c r="B2540" s="82" t="n">
        <v>7089</v>
      </c>
      <c r="C2540" s="25" t="e">
        <f aca="false">VLOOKUP(B2540,[1]Planilha8!$X$4:$Y$6629,2,0)</f>
        <v>#N/A</v>
      </c>
      <c r="D2540" s="26" t="s">
        <v>658</v>
      </c>
      <c r="E2540" s="26" t="e">
        <f aca="false">VLOOKUP(B2540,[1]Planilha8!$X$4:$Z$6629,3,0)</f>
        <v>#N/A</v>
      </c>
      <c r="F2540" s="26" t="e">
        <f aca="false">VLOOKUP(B2540,[1]Planilha8!$X$4:$AD$6629,7,0)</f>
        <v>#N/A</v>
      </c>
      <c r="G2540" s="27" t="n">
        <v>41621</v>
      </c>
      <c r="H2540" s="83" t="n">
        <v>4800</v>
      </c>
      <c r="I2540" s="29" t="s">
        <v>23</v>
      </c>
      <c r="J2540" s="30" t="s">
        <v>569</v>
      </c>
      <c r="K2540" s="31" t="n">
        <v>1765</v>
      </c>
      <c r="L2540" s="32" t="n">
        <v>2013003704</v>
      </c>
      <c r="M2540" s="33" t="n">
        <v>43465</v>
      </c>
      <c r="N2540" s="84" t="n">
        <v>4726.76923076925</v>
      </c>
      <c r="O2540" s="85" t="n">
        <v>0.5</v>
      </c>
      <c r="P2540" s="86" t="n">
        <v>0.0416666666666667</v>
      </c>
      <c r="Q2540" s="87" t="n">
        <v>0</v>
      </c>
      <c r="R2540" s="88" t="n">
        <v>4726.76923076925</v>
      </c>
      <c r="S2540" s="89" t="n">
        <v>73.2307692307531</v>
      </c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MG2540" s="0"/>
      <c r="AMH2540" s="0"/>
      <c r="AMI2540" s="0"/>
      <c r="AMJ2540" s="0"/>
    </row>
    <row r="2541" s="4" customFormat="true" ht="37.5" hidden="false" customHeight="true" outlineLevel="0" collapsed="false">
      <c r="A2541" s="23" t="s">
        <v>401</v>
      </c>
      <c r="B2541" s="82" t="n">
        <v>7117</v>
      </c>
      <c r="C2541" s="25" t="n">
        <f aca="false">VLOOKUP(B2541,[1]Planilha8!$X$4:$Y$6629,2,0)</f>
        <v>2040730</v>
      </c>
      <c r="D2541" s="26" t="s">
        <v>659</v>
      </c>
      <c r="E2541" s="26" t="str">
        <f aca="false">VLOOKUP(B2541,[1]Planilha8!$X$4:$Z$6629,3,0)</f>
        <v>UNIDADE DE TERAPIA INTENSIVA</v>
      </c>
      <c r="F2541" s="26" t="str">
        <f aca="false">VLOOKUP(B2541,[1]Planilha8!$X$4:$AD$6629,7,0)</f>
        <v>BOM</v>
      </c>
      <c r="G2541" s="27" t="n">
        <v>41626</v>
      </c>
      <c r="H2541" s="83" t="n">
        <v>7832.72</v>
      </c>
      <c r="I2541" s="29" t="s">
        <v>23</v>
      </c>
      <c r="J2541" s="30" t="s">
        <v>646</v>
      </c>
      <c r="K2541" s="31" t="n">
        <v>17</v>
      </c>
      <c r="L2541" s="32" t="n">
        <v>2013004596</v>
      </c>
      <c r="M2541" s="33" t="n">
        <v>43465</v>
      </c>
      <c r="N2541" s="84" t="n">
        <v>3059.83756296296</v>
      </c>
      <c r="O2541" s="85" t="n">
        <v>0.14</v>
      </c>
      <c r="P2541" s="86" t="n">
        <v>0.0116666666666667</v>
      </c>
      <c r="Q2541" s="87" t="n">
        <v>91.3817333333333</v>
      </c>
      <c r="R2541" s="88" t="n">
        <v>3151.21929629629</v>
      </c>
      <c r="S2541" s="89" t="n">
        <v>4681.50070370371</v>
      </c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MG2541" s="0"/>
      <c r="AMH2541" s="0"/>
      <c r="AMI2541" s="0"/>
      <c r="AMJ2541" s="0"/>
    </row>
    <row r="2542" s="4" customFormat="true" ht="37.5" hidden="false" customHeight="true" outlineLevel="0" collapsed="false">
      <c r="A2542" s="23" t="s">
        <v>401</v>
      </c>
      <c r="B2542" s="82" t="n">
        <v>6822</v>
      </c>
      <c r="C2542" s="25" t="n">
        <f aca="false">VLOOKUP(B2542,[1]Planilha8!$X$4:$Y$6629,2,0)</f>
        <v>2040739</v>
      </c>
      <c r="D2542" s="26" t="s">
        <v>660</v>
      </c>
      <c r="E2542" s="26" t="str">
        <f aca="false">VLOOKUP(B2542,[1]Planilha8!$X$4:$Z$6629,3,0)</f>
        <v>CENTRO CIRÚRGICO</v>
      </c>
      <c r="F2542" s="26" t="str">
        <f aca="false">VLOOKUP(B2542,[1]Planilha8!$X$4:$AD$6629,7,0)</f>
        <v>BOM</v>
      </c>
      <c r="G2542" s="27" t="n">
        <v>41645</v>
      </c>
      <c r="H2542" s="83" t="n">
        <v>310</v>
      </c>
      <c r="I2542" s="29" t="s">
        <v>23</v>
      </c>
      <c r="J2542" s="30" t="s">
        <v>661</v>
      </c>
      <c r="K2542" s="31" t="n">
        <v>5251</v>
      </c>
      <c r="L2542" s="32" t="n">
        <v>2013004371</v>
      </c>
      <c r="M2542" s="33" t="n">
        <v>43465</v>
      </c>
      <c r="N2542" s="84" t="n">
        <v>309.166666666667</v>
      </c>
      <c r="O2542" s="85" t="n">
        <v>0.5</v>
      </c>
      <c r="P2542" s="86" t="n">
        <v>0.0416666666666667</v>
      </c>
      <c r="Q2542" s="87" t="n">
        <v>0</v>
      </c>
      <c r="R2542" s="88" t="n">
        <v>309.166666666667</v>
      </c>
      <c r="S2542" s="89" t="n">
        <v>0.833333333333314</v>
      </c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MG2542" s="0"/>
      <c r="AMH2542" s="0"/>
      <c r="AMI2542" s="0"/>
      <c r="AMJ2542" s="0"/>
    </row>
    <row r="2543" s="4" customFormat="true" ht="37.5" hidden="false" customHeight="true" outlineLevel="0" collapsed="false">
      <c r="A2543" s="23" t="s">
        <v>401</v>
      </c>
      <c r="B2543" s="82" t="n">
        <v>6824</v>
      </c>
      <c r="C2543" s="25" t="n">
        <f aca="false">VLOOKUP(B2543,[1]Planilha8!$X$4:$Y$6629,2,0)</f>
        <v>2040740</v>
      </c>
      <c r="D2543" s="26" t="s">
        <v>660</v>
      </c>
      <c r="E2543" s="26" t="str">
        <f aca="false">VLOOKUP(B2543,[1]Planilha8!$X$4:$Z$6629,3,0)</f>
        <v>APOIO AO DIAGNÓSTICO</v>
      </c>
      <c r="F2543" s="26" t="str">
        <f aca="false">VLOOKUP(B2543,[1]Planilha8!$X$4:$AD$6629,7,0)</f>
        <v>BOM</v>
      </c>
      <c r="G2543" s="27" t="n">
        <v>41645</v>
      </c>
      <c r="H2543" s="83" t="n">
        <v>310</v>
      </c>
      <c r="I2543" s="29" t="s">
        <v>23</v>
      </c>
      <c r="J2543" s="30" t="s">
        <v>661</v>
      </c>
      <c r="K2543" s="31" t="n">
        <v>5251</v>
      </c>
      <c r="L2543" s="32" t="n">
        <v>2013004371</v>
      </c>
      <c r="M2543" s="33" t="n">
        <v>43465</v>
      </c>
      <c r="N2543" s="84" t="n">
        <v>309.166666666667</v>
      </c>
      <c r="O2543" s="85" t="n">
        <v>0.5</v>
      </c>
      <c r="P2543" s="86" t="n">
        <v>0.0416666666666667</v>
      </c>
      <c r="Q2543" s="87" t="n">
        <v>0</v>
      </c>
      <c r="R2543" s="88" t="n">
        <v>309.166666666667</v>
      </c>
      <c r="S2543" s="89" t="n">
        <v>0.833333333333314</v>
      </c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MG2543" s="0"/>
      <c r="AMH2543" s="0"/>
      <c r="AMI2543" s="0"/>
      <c r="AMJ2543" s="0"/>
    </row>
    <row r="2544" s="4" customFormat="true" ht="37.5" hidden="false" customHeight="true" outlineLevel="0" collapsed="false">
      <c r="A2544" s="23" t="s">
        <v>401</v>
      </c>
      <c r="B2544" s="82" t="n">
        <v>6831</v>
      </c>
      <c r="C2544" s="25" t="n">
        <f aca="false">VLOOKUP(B2544,[1]Planilha8!$X$4:$Y$6629,2,0)</f>
        <v>2040741</v>
      </c>
      <c r="D2544" s="26" t="s">
        <v>660</v>
      </c>
      <c r="E2544" s="26" t="str">
        <f aca="false">VLOOKUP(B2544,[1]Planilha8!$X$4:$Z$6629,3,0)</f>
        <v>APOIO AO DIAGNÓSTICO</v>
      </c>
      <c r="F2544" s="26" t="str">
        <f aca="false">VLOOKUP(B2544,[1]Planilha8!$X$4:$AD$6629,7,0)</f>
        <v>BOM</v>
      </c>
      <c r="G2544" s="27" t="n">
        <v>41645</v>
      </c>
      <c r="H2544" s="83" t="n">
        <v>310</v>
      </c>
      <c r="I2544" s="29" t="s">
        <v>23</v>
      </c>
      <c r="J2544" s="30" t="s">
        <v>661</v>
      </c>
      <c r="K2544" s="31" t="n">
        <v>5251</v>
      </c>
      <c r="L2544" s="32" t="n">
        <v>2013004371</v>
      </c>
      <c r="M2544" s="33" t="n">
        <v>43465</v>
      </c>
      <c r="N2544" s="84" t="n">
        <v>309.166666666667</v>
      </c>
      <c r="O2544" s="85" t="n">
        <v>0.5</v>
      </c>
      <c r="P2544" s="86" t="n">
        <v>0.0416666666666667</v>
      </c>
      <c r="Q2544" s="87" t="n">
        <v>0</v>
      </c>
      <c r="R2544" s="88" t="n">
        <v>309.166666666667</v>
      </c>
      <c r="S2544" s="89" t="n">
        <v>0.833333333333314</v>
      </c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MG2544" s="0"/>
      <c r="AMH2544" s="0"/>
      <c r="AMI2544" s="0"/>
      <c r="AMJ2544" s="0"/>
    </row>
    <row r="2545" s="4" customFormat="true" ht="37.5" hidden="false" customHeight="true" outlineLevel="0" collapsed="false">
      <c r="A2545" s="23" t="s">
        <v>401</v>
      </c>
      <c r="B2545" s="82" t="n">
        <v>6836</v>
      </c>
      <c r="C2545" s="25" t="n">
        <f aca="false">VLOOKUP(B2545,[1]Planilha8!$X$4:$Y$6629,2,0)</f>
        <v>2040742</v>
      </c>
      <c r="D2545" s="26" t="s">
        <v>660</v>
      </c>
      <c r="E2545" s="26" t="str">
        <f aca="false">VLOOKUP(B2545,[1]Planilha8!$X$4:$Z$6629,3,0)</f>
        <v>APOIO AO DIAGNÓSTICO</v>
      </c>
      <c r="F2545" s="26" t="str">
        <f aca="false">VLOOKUP(B2545,[1]Planilha8!$X$4:$AD$6629,7,0)</f>
        <v>BOM</v>
      </c>
      <c r="G2545" s="27" t="n">
        <v>41645</v>
      </c>
      <c r="H2545" s="83" t="n">
        <v>310</v>
      </c>
      <c r="I2545" s="29" t="s">
        <v>23</v>
      </c>
      <c r="J2545" s="30" t="s">
        <v>661</v>
      </c>
      <c r="K2545" s="31" t="n">
        <v>5251</v>
      </c>
      <c r="L2545" s="32" t="n">
        <v>2013004371</v>
      </c>
      <c r="M2545" s="33" t="n">
        <v>43465</v>
      </c>
      <c r="N2545" s="84" t="n">
        <v>309.166666666667</v>
      </c>
      <c r="O2545" s="85" t="n">
        <v>0.5</v>
      </c>
      <c r="P2545" s="86" t="n">
        <v>0.0416666666666667</v>
      </c>
      <c r="Q2545" s="87" t="n">
        <v>0</v>
      </c>
      <c r="R2545" s="88" t="n">
        <v>309.166666666667</v>
      </c>
      <c r="S2545" s="89" t="n">
        <v>0.833333333333314</v>
      </c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MG2545" s="0"/>
      <c r="AMH2545" s="0"/>
      <c r="AMI2545" s="0"/>
      <c r="AMJ2545" s="0"/>
    </row>
    <row r="2546" s="4" customFormat="true" ht="37.5" hidden="false" customHeight="true" outlineLevel="0" collapsed="false">
      <c r="A2546" s="23" t="s">
        <v>401</v>
      </c>
      <c r="B2546" s="82" t="n">
        <v>6850</v>
      </c>
      <c r="C2546" s="25" t="n">
        <f aca="false">VLOOKUP(B2546,[1]Planilha8!$X$4:$Y$6629,2,0)</f>
        <v>2040743</v>
      </c>
      <c r="D2546" s="26" t="s">
        <v>660</v>
      </c>
      <c r="E2546" s="26" t="str">
        <f aca="false">VLOOKUP(B2546,[1]Planilha8!$X$4:$Z$6629,3,0)</f>
        <v>CENTRO CIRÚRGICO</v>
      </c>
      <c r="F2546" s="26" t="str">
        <f aca="false">VLOOKUP(B2546,[1]Planilha8!$X$4:$AD$6629,7,0)</f>
        <v>BOM</v>
      </c>
      <c r="G2546" s="27" t="n">
        <v>41645</v>
      </c>
      <c r="H2546" s="83" t="n">
        <v>310</v>
      </c>
      <c r="I2546" s="29" t="s">
        <v>23</v>
      </c>
      <c r="J2546" s="30" t="s">
        <v>661</v>
      </c>
      <c r="K2546" s="31" t="n">
        <v>5251</v>
      </c>
      <c r="L2546" s="32" t="n">
        <v>2013004371</v>
      </c>
      <c r="M2546" s="33" t="n">
        <v>43465</v>
      </c>
      <c r="N2546" s="84" t="n">
        <v>309.166666666667</v>
      </c>
      <c r="O2546" s="85" t="n">
        <v>0.5</v>
      </c>
      <c r="P2546" s="86" t="n">
        <v>0.0416666666666667</v>
      </c>
      <c r="Q2546" s="87" t="n">
        <v>0</v>
      </c>
      <c r="R2546" s="88" t="n">
        <v>309.166666666667</v>
      </c>
      <c r="S2546" s="89" t="n">
        <v>0.833333333333314</v>
      </c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MG2546" s="0"/>
      <c r="AMH2546" s="0"/>
      <c r="AMI2546" s="0"/>
      <c r="AMJ2546" s="0"/>
    </row>
    <row r="2547" s="4" customFormat="true" ht="37.5" hidden="false" customHeight="true" outlineLevel="0" collapsed="false">
      <c r="A2547" s="23" t="s">
        <v>401</v>
      </c>
      <c r="B2547" s="82" t="n">
        <v>6851</v>
      </c>
      <c r="C2547" s="25" t="n">
        <f aca="false">VLOOKUP(B2547,[1]Planilha8!$X$4:$Y$6629,2,0)</f>
        <v>2040744</v>
      </c>
      <c r="D2547" s="26" t="s">
        <v>660</v>
      </c>
      <c r="E2547" s="26" t="str">
        <f aca="false">VLOOKUP(B2547,[1]Planilha8!$X$4:$Z$6629,3,0)</f>
        <v>CENTRO CIRÚRGICO</v>
      </c>
      <c r="F2547" s="26" t="str">
        <f aca="false">VLOOKUP(B2547,[1]Planilha8!$X$4:$AD$6629,7,0)</f>
        <v>BOM</v>
      </c>
      <c r="G2547" s="27" t="n">
        <v>41645</v>
      </c>
      <c r="H2547" s="83" t="n">
        <v>310</v>
      </c>
      <c r="I2547" s="29" t="s">
        <v>23</v>
      </c>
      <c r="J2547" s="30" t="s">
        <v>661</v>
      </c>
      <c r="K2547" s="31" t="n">
        <v>5251</v>
      </c>
      <c r="L2547" s="32" t="n">
        <v>2013004371</v>
      </c>
      <c r="M2547" s="33" t="n">
        <v>43465</v>
      </c>
      <c r="N2547" s="84" t="n">
        <v>309.166666666667</v>
      </c>
      <c r="O2547" s="85" t="n">
        <v>0.5</v>
      </c>
      <c r="P2547" s="86" t="n">
        <v>0.0416666666666667</v>
      </c>
      <c r="Q2547" s="87" t="n">
        <v>0</v>
      </c>
      <c r="R2547" s="88" t="n">
        <v>309.166666666667</v>
      </c>
      <c r="S2547" s="89" t="n">
        <v>0.833333333333314</v>
      </c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MG2547" s="0"/>
      <c r="AMH2547" s="0"/>
      <c r="AMI2547" s="0"/>
      <c r="AMJ2547" s="0"/>
    </row>
    <row r="2548" s="4" customFormat="true" ht="37.5" hidden="false" customHeight="true" outlineLevel="0" collapsed="false">
      <c r="A2548" s="23" t="s">
        <v>401</v>
      </c>
      <c r="B2548" s="82" t="n">
        <v>6852</v>
      </c>
      <c r="C2548" s="25" t="n">
        <f aca="false">VLOOKUP(B2548,[1]Planilha8!$X$4:$Y$6629,2,0)</f>
        <v>2040745</v>
      </c>
      <c r="D2548" s="26" t="s">
        <v>660</v>
      </c>
      <c r="E2548" s="26" t="str">
        <f aca="false">VLOOKUP(B2548,[1]Planilha8!$X$4:$Z$6629,3,0)</f>
        <v>ALMOXARIFADO</v>
      </c>
      <c r="F2548" s="26" t="str">
        <f aca="false">VLOOKUP(B2548,[1]Planilha8!$X$4:$AD$6629,7,0)</f>
        <v>BOM</v>
      </c>
      <c r="G2548" s="27" t="n">
        <v>41645</v>
      </c>
      <c r="H2548" s="83" t="n">
        <v>310</v>
      </c>
      <c r="I2548" s="29" t="s">
        <v>23</v>
      </c>
      <c r="J2548" s="30" t="s">
        <v>661</v>
      </c>
      <c r="K2548" s="31" t="n">
        <v>5251</v>
      </c>
      <c r="L2548" s="32" t="n">
        <v>2013004371</v>
      </c>
      <c r="M2548" s="33" t="n">
        <v>43465</v>
      </c>
      <c r="N2548" s="84" t="n">
        <v>309.166666666667</v>
      </c>
      <c r="O2548" s="85" t="n">
        <v>0.5</v>
      </c>
      <c r="P2548" s="86" t="n">
        <v>0.0416666666666667</v>
      </c>
      <c r="Q2548" s="87" t="n">
        <v>0</v>
      </c>
      <c r="R2548" s="88" t="n">
        <v>309.166666666667</v>
      </c>
      <c r="S2548" s="89" t="n">
        <v>0.833333333333314</v>
      </c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MG2548" s="0"/>
      <c r="AMH2548" s="0"/>
      <c r="AMI2548" s="0"/>
      <c r="AMJ2548" s="0"/>
    </row>
    <row r="2549" s="4" customFormat="true" ht="37.5" hidden="false" customHeight="true" outlineLevel="0" collapsed="false">
      <c r="A2549" s="23" t="s">
        <v>401</v>
      </c>
      <c r="B2549" s="82" t="n">
        <v>6878</v>
      </c>
      <c r="C2549" s="25" t="n">
        <f aca="false">VLOOKUP(B2549,[1]Planilha8!$X$4:$Y$6629,2,0)</f>
        <v>2040746</v>
      </c>
      <c r="D2549" s="26" t="s">
        <v>660</v>
      </c>
      <c r="E2549" s="26" t="str">
        <f aca="false">VLOOKUP(B2549,[1]Planilha8!$X$4:$Z$6629,3,0)</f>
        <v>CENTRO CIRÚRGICO</v>
      </c>
      <c r="F2549" s="26" t="str">
        <f aca="false">VLOOKUP(B2549,[1]Planilha8!$X$4:$AD$6629,7,0)</f>
        <v>BOM</v>
      </c>
      <c r="G2549" s="27" t="n">
        <v>41645</v>
      </c>
      <c r="H2549" s="83" t="n">
        <v>310</v>
      </c>
      <c r="I2549" s="29" t="s">
        <v>23</v>
      </c>
      <c r="J2549" s="30" t="s">
        <v>661</v>
      </c>
      <c r="K2549" s="31" t="n">
        <v>5251</v>
      </c>
      <c r="L2549" s="32" t="n">
        <v>2013004371</v>
      </c>
      <c r="M2549" s="33" t="n">
        <v>43465</v>
      </c>
      <c r="N2549" s="84" t="n">
        <v>309.166666666667</v>
      </c>
      <c r="O2549" s="85" t="n">
        <v>0.5</v>
      </c>
      <c r="P2549" s="86" t="n">
        <v>0.0416666666666667</v>
      </c>
      <c r="Q2549" s="87" t="n">
        <v>0</v>
      </c>
      <c r="R2549" s="88" t="n">
        <v>309.166666666667</v>
      </c>
      <c r="S2549" s="89" t="n">
        <v>0.833333333333314</v>
      </c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MG2549" s="0"/>
      <c r="AMH2549" s="0"/>
      <c r="AMI2549" s="0"/>
      <c r="AMJ2549" s="0"/>
    </row>
    <row r="2550" s="4" customFormat="true" ht="37.5" hidden="false" customHeight="true" outlineLevel="0" collapsed="false">
      <c r="A2550" s="23" t="s">
        <v>401</v>
      </c>
      <c r="B2550" s="82" t="n">
        <v>6882</v>
      </c>
      <c r="C2550" s="25" t="n">
        <f aca="false">VLOOKUP(B2550,[1]Planilha8!$X$4:$Y$6629,2,0)</f>
        <v>2040747</v>
      </c>
      <c r="D2550" s="26" t="s">
        <v>660</v>
      </c>
      <c r="E2550" s="26" t="str">
        <f aca="false">VLOOKUP(B2550,[1]Planilha8!$X$4:$Z$6629,3,0)</f>
        <v>CENTRO CIRÚRGICO</v>
      </c>
      <c r="F2550" s="26" t="str">
        <f aca="false">VLOOKUP(B2550,[1]Planilha8!$X$4:$AD$6629,7,0)</f>
        <v>BOM</v>
      </c>
      <c r="G2550" s="27" t="n">
        <v>41645</v>
      </c>
      <c r="H2550" s="83" t="n">
        <v>310</v>
      </c>
      <c r="I2550" s="29" t="s">
        <v>23</v>
      </c>
      <c r="J2550" s="30" t="s">
        <v>661</v>
      </c>
      <c r="K2550" s="31" t="n">
        <v>5251</v>
      </c>
      <c r="L2550" s="32" t="n">
        <v>2013004371</v>
      </c>
      <c r="M2550" s="33" t="n">
        <v>43465</v>
      </c>
      <c r="N2550" s="84" t="n">
        <v>309.166666666667</v>
      </c>
      <c r="O2550" s="85" t="n">
        <v>0.5</v>
      </c>
      <c r="P2550" s="86" t="n">
        <v>0.0416666666666667</v>
      </c>
      <c r="Q2550" s="87" t="n">
        <v>0</v>
      </c>
      <c r="R2550" s="88" t="n">
        <v>309.166666666667</v>
      </c>
      <c r="S2550" s="89" t="n">
        <v>0.833333333333314</v>
      </c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MG2550" s="0"/>
      <c r="AMH2550" s="0"/>
      <c r="AMI2550" s="0"/>
      <c r="AMJ2550" s="0"/>
    </row>
    <row r="2551" s="4" customFormat="true" ht="37.5" hidden="false" customHeight="true" outlineLevel="0" collapsed="false">
      <c r="A2551" s="23" t="s">
        <v>401</v>
      </c>
      <c r="B2551" s="82" t="n">
        <v>6890</v>
      </c>
      <c r="C2551" s="25" t="n">
        <f aca="false">VLOOKUP(B2551,[1]Planilha8!$X$4:$Y$6629,2,0)</f>
        <v>2040748</v>
      </c>
      <c r="D2551" s="26" t="s">
        <v>660</v>
      </c>
      <c r="E2551" s="26" t="str">
        <f aca="false">VLOOKUP(B2551,[1]Planilha8!$X$4:$Z$6629,3,0)</f>
        <v>ALMOXARIFADO</v>
      </c>
      <c r="F2551" s="26" t="str">
        <f aca="false">VLOOKUP(B2551,[1]Planilha8!$X$4:$AD$6629,7,0)</f>
        <v>BOM</v>
      </c>
      <c r="G2551" s="27" t="n">
        <v>41645</v>
      </c>
      <c r="H2551" s="83" t="n">
        <v>310</v>
      </c>
      <c r="I2551" s="29" t="s">
        <v>23</v>
      </c>
      <c r="J2551" s="30" t="s">
        <v>661</v>
      </c>
      <c r="K2551" s="31" t="n">
        <v>5251</v>
      </c>
      <c r="L2551" s="32" t="n">
        <v>2013004371</v>
      </c>
      <c r="M2551" s="33" t="n">
        <v>43465</v>
      </c>
      <c r="N2551" s="84" t="n">
        <v>309.166666666667</v>
      </c>
      <c r="O2551" s="85" t="n">
        <v>0.5</v>
      </c>
      <c r="P2551" s="86" t="n">
        <v>0.0416666666666667</v>
      </c>
      <c r="Q2551" s="87" t="n">
        <v>0</v>
      </c>
      <c r="R2551" s="88" t="n">
        <v>309.166666666667</v>
      </c>
      <c r="S2551" s="89" t="n">
        <v>0.833333333333314</v>
      </c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MG2551" s="0"/>
      <c r="AMH2551" s="0"/>
      <c r="AMI2551" s="0"/>
      <c r="AMJ2551" s="0"/>
    </row>
    <row r="2552" s="4" customFormat="true" ht="37.5" hidden="false" customHeight="true" outlineLevel="0" collapsed="false">
      <c r="A2552" s="23" t="s">
        <v>401</v>
      </c>
      <c r="B2552" s="82" t="n">
        <v>8355</v>
      </c>
      <c r="C2552" s="25" t="n">
        <f aca="false">VLOOKUP(B2552,[1]Planilha8!$X$4:$Y$6629,2,0)</f>
        <v>2040755</v>
      </c>
      <c r="D2552" s="26" t="s">
        <v>662</v>
      </c>
      <c r="E2552" s="26" t="str">
        <f aca="false">VLOOKUP(B2552,[1]Planilha8!$X$4:$Z$6629,3,0)</f>
        <v>SETOR DE FISIOTERAPIA</v>
      </c>
      <c r="F2552" s="26" t="str">
        <f aca="false">VLOOKUP(B2552,[1]Planilha8!$X$4:$AD$6629,7,0)</f>
        <v>BOM</v>
      </c>
      <c r="G2552" s="27" t="n">
        <v>41653</v>
      </c>
      <c r="H2552" s="83" t="n">
        <v>46.5</v>
      </c>
      <c r="I2552" s="29" t="s">
        <v>23</v>
      </c>
      <c r="J2552" s="30" t="s">
        <v>663</v>
      </c>
      <c r="K2552" s="31" t="n">
        <v>2966</v>
      </c>
      <c r="L2552" s="32"/>
      <c r="M2552" s="33" t="n">
        <v>43465</v>
      </c>
      <c r="N2552" s="84" t="n">
        <v>46.1875</v>
      </c>
      <c r="O2552" s="85" t="n">
        <v>0.5</v>
      </c>
      <c r="P2552" s="86" t="n">
        <v>0.0416666666666667</v>
      </c>
      <c r="Q2552" s="87" t="n">
        <v>0</v>
      </c>
      <c r="R2552" s="88" t="n">
        <v>46.1875</v>
      </c>
      <c r="S2552" s="89" t="n">
        <v>0.312500000000007</v>
      </c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MG2552" s="0"/>
      <c r="AMH2552" s="0"/>
      <c r="AMI2552" s="0"/>
      <c r="AMJ2552" s="0"/>
    </row>
    <row r="2553" s="4" customFormat="true" ht="37.5" hidden="false" customHeight="true" outlineLevel="0" collapsed="false">
      <c r="A2553" s="23" t="s">
        <v>401</v>
      </c>
      <c r="B2553" s="82" t="n">
        <v>8356</v>
      </c>
      <c r="C2553" s="25" t="n">
        <f aca="false">VLOOKUP(B2553,[1]Planilha8!$X$4:$Y$6629,2,0)</f>
        <v>2040756</v>
      </c>
      <c r="D2553" s="26" t="s">
        <v>662</v>
      </c>
      <c r="E2553" s="26" t="str">
        <f aca="false">VLOOKUP(B2553,[1]Planilha8!$X$4:$Z$6629,3,0)</f>
        <v>SETOR DE FISIOTERAPIA</v>
      </c>
      <c r="F2553" s="26" t="str">
        <f aca="false">VLOOKUP(B2553,[1]Planilha8!$X$4:$AD$6629,7,0)</f>
        <v>BOM</v>
      </c>
      <c r="G2553" s="27" t="n">
        <v>41653</v>
      </c>
      <c r="H2553" s="83" t="n">
        <v>46.5</v>
      </c>
      <c r="I2553" s="29" t="s">
        <v>23</v>
      </c>
      <c r="J2553" s="30" t="s">
        <v>663</v>
      </c>
      <c r="K2553" s="31" t="n">
        <v>2966</v>
      </c>
      <c r="L2553" s="32"/>
      <c r="M2553" s="33" t="n">
        <v>43465</v>
      </c>
      <c r="N2553" s="84" t="n">
        <v>46.1875</v>
      </c>
      <c r="O2553" s="85" t="n">
        <v>0.5</v>
      </c>
      <c r="P2553" s="86" t="n">
        <v>0.0416666666666667</v>
      </c>
      <c r="Q2553" s="87" t="n">
        <v>0</v>
      </c>
      <c r="R2553" s="88" t="n">
        <v>46.1875</v>
      </c>
      <c r="S2553" s="89" t="n">
        <v>0.312500000000007</v>
      </c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MG2553" s="0"/>
      <c r="AMH2553" s="0"/>
      <c r="AMI2553" s="0"/>
      <c r="AMJ2553" s="0"/>
    </row>
    <row r="2554" s="4" customFormat="true" ht="37.5" hidden="false" customHeight="true" outlineLevel="0" collapsed="false">
      <c r="A2554" s="23" t="s">
        <v>401</v>
      </c>
      <c r="B2554" s="82" t="n">
        <v>8357</v>
      </c>
      <c r="C2554" s="25" t="n">
        <f aca="false">VLOOKUP(B2554,[1]Planilha8!$X$4:$Y$6629,2,0)</f>
        <v>2040757</v>
      </c>
      <c r="D2554" s="26" t="s">
        <v>662</v>
      </c>
      <c r="E2554" s="26" t="str">
        <f aca="false">VLOOKUP(B2554,[1]Planilha8!$X$4:$Z$6629,3,0)</f>
        <v>SETOR DE FISIOTERAPIA</v>
      </c>
      <c r="F2554" s="26" t="str">
        <f aca="false">VLOOKUP(B2554,[1]Planilha8!$X$4:$AD$6629,7,0)</f>
        <v>BOM</v>
      </c>
      <c r="G2554" s="27" t="n">
        <v>41653</v>
      </c>
      <c r="H2554" s="83" t="n">
        <v>46.5</v>
      </c>
      <c r="I2554" s="29" t="s">
        <v>23</v>
      </c>
      <c r="J2554" s="30" t="s">
        <v>663</v>
      </c>
      <c r="K2554" s="31" t="n">
        <v>2966</v>
      </c>
      <c r="L2554" s="32"/>
      <c r="M2554" s="33" t="n">
        <v>43465</v>
      </c>
      <c r="N2554" s="84" t="n">
        <v>46.1875</v>
      </c>
      <c r="O2554" s="85" t="n">
        <v>0.5</v>
      </c>
      <c r="P2554" s="86" t="n">
        <v>0.0416666666666667</v>
      </c>
      <c r="Q2554" s="87" t="n">
        <v>0</v>
      </c>
      <c r="R2554" s="88" t="n">
        <v>46.1875</v>
      </c>
      <c r="S2554" s="89" t="n">
        <v>0.312500000000007</v>
      </c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MG2554" s="0"/>
      <c r="AMH2554" s="0"/>
      <c r="AMI2554" s="0"/>
      <c r="AMJ2554" s="0"/>
    </row>
    <row r="2555" s="4" customFormat="true" ht="37.5" hidden="false" customHeight="true" outlineLevel="0" collapsed="false">
      <c r="A2555" s="23" t="s">
        <v>401</v>
      </c>
      <c r="B2555" s="82" t="n">
        <v>8358</v>
      </c>
      <c r="C2555" s="25" t="n">
        <f aca="false">VLOOKUP(B2555,[1]Planilha8!$X$4:$Y$6629,2,0)</f>
        <v>2040758</v>
      </c>
      <c r="D2555" s="26" t="s">
        <v>662</v>
      </c>
      <c r="E2555" s="26" t="str">
        <f aca="false">VLOOKUP(B2555,[1]Planilha8!$X$4:$Z$6629,3,0)</f>
        <v>SETOR DE FISIOTERAPIA</v>
      </c>
      <c r="F2555" s="26" t="str">
        <f aca="false">VLOOKUP(B2555,[1]Planilha8!$X$4:$AD$6629,7,0)</f>
        <v>BOM</v>
      </c>
      <c r="G2555" s="27" t="n">
        <v>41653</v>
      </c>
      <c r="H2555" s="83" t="n">
        <v>46.5</v>
      </c>
      <c r="I2555" s="29" t="s">
        <v>23</v>
      </c>
      <c r="J2555" s="30" t="s">
        <v>663</v>
      </c>
      <c r="K2555" s="31" t="n">
        <v>2966</v>
      </c>
      <c r="L2555" s="32"/>
      <c r="M2555" s="33" t="n">
        <v>43465</v>
      </c>
      <c r="N2555" s="84" t="n">
        <v>46.1875</v>
      </c>
      <c r="O2555" s="85" t="n">
        <v>0.5</v>
      </c>
      <c r="P2555" s="86" t="n">
        <v>0.0416666666666667</v>
      </c>
      <c r="Q2555" s="87" t="n">
        <v>0</v>
      </c>
      <c r="R2555" s="88" t="n">
        <v>46.1875</v>
      </c>
      <c r="S2555" s="89" t="n">
        <v>0.312500000000007</v>
      </c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MG2555" s="0"/>
      <c r="AMH2555" s="0"/>
      <c r="AMI2555" s="0"/>
      <c r="AMJ2555" s="0"/>
    </row>
    <row r="2556" s="4" customFormat="true" ht="37.5" hidden="false" customHeight="true" outlineLevel="0" collapsed="false">
      <c r="A2556" s="23" t="s">
        <v>401</v>
      </c>
      <c r="B2556" s="82" t="n">
        <v>8359</v>
      </c>
      <c r="C2556" s="25" t="n">
        <f aca="false">VLOOKUP(B2556,[1]Planilha8!$X$4:$Y$6629,2,0)</f>
        <v>2040759</v>
      </c>
      <c r="D2556" s="26" t="s">
        <v>662</v>
      </c>
      <c r="E2556" s="26" t="str">
        <f aca="false">VLOOKUP(B2556,[1]Planilha8!$X$4:$Z$6629,3,0)</f>
        <v>SETOR DE FISIOTERAPIA</v>
      </c>
      <c r="F2556" s="26" t="str">
        <f aca="false">VLOOKUP(B2556,[1]Planilha8!$X$4:$AD$6629,7,0)</f>
        <v>BOM</v>
      </c>
      <c r="G2556" s="27" t="n">
        <v>41653</v>
      </c>
      <c r="H2556" s="83" t="n">
        <v>46.5</v>
      </c>
      <c r="I2556" s="29" t="s">
        <v>23</v>
      </c>
      <c r="J2556" s="30" t="s">
        <v>663</v>
      </c>
      <c r="K2556" s="31" t="n">
        <v>2966</v>
      </c>
      <c r="L2556" s="32"/>
      <c r="M2556" s="33" t="n">
        <v>43465</v>
      </c>
      <c r="N2556" s="84" t="n">
        <v>46.1875</v>
      </c>
      <c r="O2556" s="85" t="n">
        <v>0.5</v>
      </c>
      <c r="P2556" s="86" t="n">
        <v>0.0416666666666667</v>
      </c>
      <c r="Q2556" s="87" t="n">
        <v>0</v>
      </c>
      <c r="R2556" s="88" t="n">
        <v>46.1875</v>
      </c>
      <c r="S2556" s="89" t="n">
        <v>0.312500000000007</v>
      </c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MG2556" s="0"/>
      <c r="AMH2556" s="0"/>
      <c r="AMI2556" s="0"/>
      <c r="AMJ2556" s="0"/>
    </row>
    <row r="2557" s="4" customFormat="true" ht="37.5" hidden="false" customHeight="true" outlineLevel="0" collapsed="false">
      <c r="A2557" s="23" t="s">
        <v>401</v>
      </c>
      <c r="B2557" s="82" t="n">
        <v>8360</v>
      </c>
      <c r="C2557" s="25" t="n">
        <f aca="false">VLOOKUP(B2557,[1]Planilha8!$X$4:$Y$6629,2,0)</f>
        <v>2040760</v>
      </c>
      <c r="D2557" s="26" t="s">
        <v>662</v>
      </c>
      <c r="E2557" s="26" t="str">
        <f aca="false">VLOOKUP(B2557,[1]Planilha8!$X$4:$Z$6629,3,0)</f>
        <v>SETOR DE FISIOTERAPIA</v>
      </c>
      <c r="F2557" s="26" t="str">
        <f aca="false">VLOOKUP(B2557,[1]Planilha8!$X$4:$AD$6629,7,0)</f>
        <v>BOM</v>
      </c>
      <c r="G2557" s="27" t="n">
        <v>41653</v>
      </c>
      <c r="H2557" s="83" t="n">
        <v>46.5</v>
      </c>
      <c r="I2557" s="29" t="s">
        <v>23</v>
      </c>
      <c r="J2557" s="30" t="s">
        <v>663</v>
      </c>
      <c r="K2557" s="31" t="n">
        <v>2966</v>
      </c>
      <c r="L2557" s="32"/>
      <c r="M2557" s="33" t="n">
        <v>43465</v>
      </c>
      <c r="N2557" s="84" t="n">
        <v>46.1875</v>
      </c>
      <c r="O2557" s="85" t="n">
        <v>0.5</v>
      </c>
      <c r="P2557" s="86" t="n">
        <v>0.0416666666666667</v>
      </c>
      <c r="Q2557" s="87" t="n">
        <v>0</v>
      </c>
      <c r="R2557" s="88" t="n">
        <v>46.1875</v>
      </c>
      <c r="S2557" s="89" t="n">
        <v>0.312500000000007</v>
      </c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MG2557" s="0"/>
      <c r="AMH2557" s="0"/>
      <c r="AMI2557" s="0"/>
      <c r="AMJ2557" s="0"/>
    </row>
    <row r="2558" s="4" customFormat="true" ht="37.5" hidden="false" customHeight="true" outlineLevel="0" collapsed="false">
      <c r="A2558" s="23" t="s">
        <v>401</v>
      </c>
      <c r="B2558" s="82" t="n">
        <v>8361</v>
      </c>
      <c r="C2558" s="25" t="n">
        <f aca="false">VLOOKUP(B2558,[1]Planilha8!$X$4:$Y$6629,2,0)</f>
        <v>2040761</v>
      </c>
      <c r="D2558" s="26" t="s">
        <v>662</v>
      </c>
      <c r="E2558" s="26" t="str">
        <f aca="false">VLOOKUP(B2558,[1]Planilha8!$X$4:$Z$6629,3,0)</f>
        <v>SETOR DE FISIOTERAPIA</v>
      </c>
      <c r="F2558" s="26" t="str">
        <f aca="false">VLOOKUP(B2558,[1]Planilha8!$X$4:$AD$6629,7,0)</f>
        <v>BOM</v>
      </c>
      <c r="G2558" s="27" t="n">
        <v>41653</v>
      </c>
      <c r="H2558" s="83" t="n">
        <v>46.5</v>
      </c>
      <c r="I2558" s="29" t="s">
        <v>23</v>
      </c>
      <c r="J2558" s="30" t="s">
        <v>663</v>
      </c>
      <c r="K2558" s="31" t="n">
        <v>2966</v>
      </c>
      <c r="L2558" s="32"/>
      <c r="M2558" s="33" t="n">
        <v>43465</v>
      </c>
      <c r="N2558" s="84" t="n">
        <v>46.1875</v>
      </c>
      <c r="O2558" s="85" t="n">
        <v>0.5</v>
      </c>
      <c r="P2558" s="86" t="n">
        <v>0.0416666666666667</v>
      </c>
      <c r="Q2558" s="87" t="n">
        <v>0</v>
      </c>
      <c r="R2558" s="88" t="n">
        <v>46.1875</v>
      </c>
      <c r="S2558" s="89" t="n">
        <v>0.312500000000007</v>
      </c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MG2558" s="0"/>
      <c r="AMH2558" s="0"/>
      <c r="AMI2558" s="0"/>
      <c r="AMJ2558" s="0"/>
    </row>
    <row r="2559" s="4" customFormat="true" ht="37.5" hidden="false" customHeight="true" outlineLevel="0" collapsed="false">
      <c r="A2559" s="23" t="s">
        <v>401</v>
      </c>
      <c r="B2559" s="82" t="n">
        <v>8362</v>
      </c>
      <c r="C2559" s="25" t="n">
        <f aca="false">VLOOKUP(B2559,[1]Planilha8!$X$4:$Y$6629,2,0)</f>
        <v>2040762</v>
      </c>
      <c r="D2559" s="26" t="s">
        <v>662</v>
      </c>
      <c r="E2559" s="26" t="str">
        <f aca="false">VLOOKUP(B2559,[1]Planilha8!$X$4:$Z$6629,3,0)</f>
        <v>SETOR DE FISIOTERAPIA</v>
      </c>
      <c r="F2559" s="26" t="str">
        <f aca="false">VLOOKUP(B2559,[1]Planilha8!$X$4:$AD$6629,7,0)</f>
        <v>BOM</v>
      </c>
      <c r="G2559" s="27" t="n">
        <v>41653</v>
      </c>
      <c r="H2559" s="83" t="n">
        <v>46.5</v>
      </c>
      <c r="I2559" s="29" t="s">
        <v>23</v>
      </c>
      <c r="J2559" s="30" t="s">
        <v>663</v>
      </c>
      <c r="K2559" s="31" t="n">
        <v>2966</v>
      </c>
      <c r="L2559" s="32"/>
      <c r="M2559" s="33" t="n">
        <v>43465</v>
      </c>
      <c r="N2559" s="84" t="n">
        <v>46.1875</v>
      </c>
      <c r="O2559" s="85" t="n">
        <v>0.5</v>
      </c>
      <c r="P2559" s="86" t="n">
        <v>0.0416666666666667</v>
      </c>
      <c r="Q2559" s="87" t="n">
        <v>0</v>
      </c>
      <c r="R2559" s="88" t="n">
        <v>46.1875</v>
      </c>
      <c r="S2559" s="89" t="n">
        <v>0.312500000000007</v>
      </c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MG2559" s="0"/>
      <c r="AMH2559" s="0"/>
      <c r="AMI2559" s="0"/>
      <c r="AMJ2559" s="0"/>
    </row>
    <row r="2560" s="4" customFormat="true" ht="37.5" hidden="false" customHeight="true" outlineLevel="0" collapsed="false">
      <c r="A2560" s="23" t="s">
        <v>401</v>
      </c>
      <c r="B2560" s="82" t="n">
        <v>8363</v>
      </c>
      <c r="C2560" s="25" t="n">
        <f aca="false">VLOOKUP(B2560,[1]Planilha8!$X$4:$Y$6629,2,0)</f>
        <v>2040763</v>
      </c>
      <c r="D2560" s="26" t="s">
        <v>662</v>
      </c>
      <c r="E2560" s="26" t="str">
        <f aca="false">VLOOKUP(B2560,[1]Planilha8!$X$4:$Z$6629,3,0)</f>
        <v>SETOR DE FISIOTERAPIA</v>
      </c>
      <c r="F2560" s="26" t="str">
        <f aca="false">VLOOKUP(B2560,[1]Planilha8!$X$4:$AD$6629,7,0)</f>
        <v>BOM</v>
      </c>
      <c r="G2560" s="27" t="n">
        <v>41653</v>
      </c>
      <c r="H2560" s="83" t="n">
        <v>46.5</v>
      </c>
      <c r="I2560" s="29" t="s">
        <v>23</v>
      </c>
      <c r="J2560" s="30" t="s">
        <v>663</v>
      </c>
      <c r="K2560" s="31" t="n">
        <v>2966</v>
      </c>
      <c r="L2560" s="32"/>
      <c r="M2560" s="33" t="n">
        <v>43465</v>
      </c>
      <c r="N2560" s="84" t="n">
        <v>46.1875</v>
      </c>
      <c r="O2560" s="85" t="n">
        <v>0.5</v>
      </c>
      <c r="P2560" s="86" t="n">
        <v>0.0416666666666667</v>
      </c>
      <c r="Q2560" s="87" t="n">
        <v>0</v>
      </c>
      <c r="R2560" s="88" t="n">
        <v>46.1875</v>
      </c>
      <c r="S2560" s="89" t="n">
        <v>0.312500000000007</v>
      </c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MG2560" s="0"/>
      <c r="AMH2560" s="0"/>
      <c r="AMI2560" s="0"/>
      <c r="AMJ2560" s="0"/>
    </row>
    <row r="2561" s="4" customFormat="true" ht="37.5" hidden="false" customHeight="true" outlineLevel="0" collapsed="false">
      <c r="A2561" s="23" t="s">
        <v>401</v>
      </c>
      <c r="B2561" s="82" t="n">
        <v>8013</v>
      </c>
      <c r="C2561" s="25" t="n">
        <f aca="false">VLOOKUP(B2561,[1]Planilha8!$X$4:$Y$6629,2,0)</f>
        <v>2040768</v>
      </c>
      <c r="D2561" s="26" t="s">
        <v>664</v>
      </c>
      <c r="E2561" s="26" t="str">
        <f aca="false">VLOOKUP(B2561,[1]Planilha8!$X$4:$Z$6629,3,0)</f>
        <v>AGÊNCIA TRANSFUSIONAL</v>
      </c>
      <c r="F2561" s="26" t="str">
        <f aca="false">VLOOKUP(B2561,[1]Planilha8!$X$4:$AD$6629,7,0)</f>
        <v>BOM</v>
      </c>
      <c r="G2561" s="27" t="n">
        <v>41666</v>
      </c>
      <c r="H2561" s="83" t="n">
        <v>107</v>
      </c>
      <c r="I2561" s="29" t="s">
        <v>23</v>
      </c>
      <c r="J2561" s="30" t="s">
        <v>665</v>
      </c>
      <c r="K2561" s="31" t="n">
        <v>42409</v>
      </c>
      <c r="L2561" s="32" t="n">
        <v>2013004770</v>
      </c>
      <c r="M2561" s="33" t="n">
        <v>43465</v>
      </c>
      <c r="N2561" s="84" t="n">
        <v>101.583333333333</v>
      </c>
      <c r="O2561" s="85" t="n">
        <v>1</v>
      </c>
      <c r="P2561" s="86" t="n">
        <v>0.0833333333333333</v>
      </c>
      <c r="Q2561" s="87" t="n">
        <v>0</v>
      </c>
      <c r="R2561" s="88" t="n">
        <v>101.583333333333</v>
      </c>
      <c r="S2561" s="89" t="n">
        <v>5.41666666666664</v>
      </c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MG2561" s="0"/>
      <c r="AMH2561" s="0"/>
      <c r="AMI2561" s="0"/>
      <c r="AMJ2561" s="0"/>
    </row>
    <row r="2562" s="4" customFormat="true" ht="37.5" hidden="false" customHeight="true" outlineLevel="0" collapsed="false">
      <c r="A2562" s="23" t="s">
        <v>401</v>
      </c>
      <c r="B2562" s="82" t="n">
        <v>8014</v>
      </c>
      <c r="C2562" s="25" t="n">
        <f aca="false">VLOOKUP(B2562,[1]Planilha8!$X$4:$Y$6629,2,0)</f>
        <v>2040769</v>
      </c>
      <c r="D2562" s="26" t="s">
        <v>664</v>
      </c>
      <c r="E2562" s="26" t="str">
        <f aca="false">VLOOKUP(B2562,[1]Planilha8!$X$4:$Z$6629,3,0)</f>
        <v>AGÊNCIA TRANSFUSIONAL</v>
      </c>
      <c r="F2562" s="26" t="str">
        <f aca="false">VLOOKUP(B2562,[1]Planilha8!$X$4:$AD$6629,7,0)</f>
        <v>BOM</v>
      </c>
      <c r="G2562" s="27" t="n">
        <v>41666</v>
      </c>
      <c r="H2562" s="83" t="n">
        <v>107</v>
      </c>
      <c r="I2562" s="29" t="s">
        <v>23</v>
      </c>
      <c r="J2562" s="30" t="s">
        <v>665</v>
      </c>
      <c r="K2562" s="31" t="n">
        <v>42409</v>
      </c>
      <c r="L2562" s="32" t="n">
        <v>2013004770</v>
      </c>
      <c r="M2562" s="33" t="n">
        <v>43465</v>
      </c>
      <c r="N2562" s="84" t="n">
        <v>101.583333333333</v>
      </c>
      <c r="O2562" s="85" t="n">
        <v>1</v>
      </c>
      <c r="P2562" s="86" t="n">
        <v>0.0833333333333333</v>
      </c>
      <c r="Q2562" s="87" t="n">
        <v>0</v>
      </c>
      <c r="R2562" s="88" t="n">
        <v>101.583333333333</v>
      </c>
      <c r="S2562" s="89" t="n">
        <v>5.41666666666664</v>
      </c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MG2562" s="0"/>
      <c r="AMH2562" s="0"/>
      <c r="AMI2562" s="0"/>
      <c r="AMJ2562" s="0"/>
    </row>
    <row r="2563" s="4" customFormat="true" ht="37.5" hidden="false" customHeight="true" outlineLevel="0" collapsed="false">
      <c r="A2563" s="23" t="s">
        <v>401</v>
      </c>
      <c r="B2563" s="82" t="n">
        <v>8015</v>
      </c>
      <c r="C2563" s="25" t="n">
        <f aca="false">VLOOKUP(B2563,[1]Planilha8!$X$4:$Y$6629,2,0)</f>
        <v>2040770</v>
      </c>
      <c r="D2563" s="26" t="s">
        <v>664</v>
      </c>
      <c r="E2563" s="26" t="str">
        <f aca="false">VLOOKUP(B2563,[1]Planilha8!$X$4:$Z$6629,3,0)</f>
        <v>AGÊNCIA TRANSFUSIONAL</v>
      </c>
      <c r="F2563" s="26" t="str">
        <f aca="false">VLOOKUP(B2563,[1]Planilha8!$X$4:$AD$6629,7,0)</f>
        <v>BOM</v>
      </c>
      <c r="G2563" s="27" t="n">
        <v>41666</v>
      </c>
      <c r="H2563" s="83" t="n">
        <v>107</v>
      </c>
      <c r="I2563" s="29" t="s">
        <v>23</v>
      </c>
      <c r="J2563" s="30" t="s">
        <v>665</v>
      </c>
      <c r="K2563" s="31" t="n">
        <v>42409</v>
      </c>
      <c r="L2563" s="32" t="n">
        <v>2013004770</v>
      </c>
      <c r="M2563" s="33" t="n">
        <v>43465</v>
      </c>
      <c r="N2563" s="84" t="n">
        <v>101.583333333333</v>
      </c>
      <c r="O2563" s="85" t="n">
        <v>1</v>
      </c>
      <c r="P2563" s="86" t="n">
        <v>0.0833333333333333</v>
      </c>
      <c r="Q2563" s="87" t="n">
        <v>0</v>
      </c>
      <c r="R2563" s="88" t="n">
        <v>101.583333333333</v>
      </c>
      <c r="S2563" s="89" t="n">
        <v>5.41666666666664</v>
      </c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MG2563" s="0"/>
      <c r="AMH2563" s="0"/>
      <c r="AMI2563" s="0"/>
      <c r="AMJ2563" s="0"/>
    </row>
    <row r="2564" s="4" customFormat="true" ht="37.5" hidden="false" customHeight="true" outlineLevel="0" collapsed="false">
      <c r="A2564" s="23" t="s">
        <v>401</v>
      </c>
      <c r="B2564" s="82" t="n">
        <v>8016</v>
      </c>
      <c r="C2564" s="25" t="n">
        <f aca="false">VLOOKUP(B2564,[1]Planilha8!$X$4:$Y$6629,2,0)</f>
        <v>2040771</v>
      </c>
      <c r="D2564" s="26" t="s">
        <v>664</v>
      </c>
      <c r="E2564" s="26" t="str">
        <f aca="false">VLOOKUP(B2564,[1]Planilha8!$X$4:$Z$6629,3,0)</f>
        <v>AGÊNCIA TRANSFUSIONAL</v>
      </c>
      <c r="F2564" s="26" t="str">
        <f aca="false">VLOOKUP(B2564,[1]Planilha8!$X$4:$AD$6629,7,0)</f>
        <v>BOM</v>
      </c>
      <c r="G2564" s="27" t="n">
        <v>41666</v>
      </c>
      <c r="H2564" s="83" t="n">
        <v>107</v>
      </c>
      <c r="I2564" s="29" t="s">
        <v>23</v>
      </c>
      <c r="J2564" s="30" t="s">
        <v>665</v>
      </c>
      <c r="K2564" s="31" t="n">
        <v>42409</v>
      </c>
      <c r="L2564" s="32" t="n">
        <v>2013004770</v>
      </c>
      <c r="M2564" s="33" t="n">
        <v>43465</v>
      </c>
      <c r="N2564" s="84" t="n">
        <v>101.583333333333</v>
      </c>
      <c r="O2564" s="85" t="n">
        <v>1</v>
      </c>
      <c r="P2564" s="86" t="n">
        <v>0.0833333333333333</v>
      </c>
      <c r="Q2564" s="87" t="n">
        <v>0</v>
      </c>
      <c r="R2564" s="88" t="n">
        <v>101.583333333333</v>
      </c>
      <c r="S2564" s="89" t="n">
        <v>5.41666666666664</v>
      </c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MG2564" s="0"/>
      <c r="AMH2564" s="0"/>
      <c r="AMI2564" s="0"/>
      <c r="AMJ2564" s="0"/>
    </row>
    <row r="2565" s="4" customFormat="true" ht="37.5" hidden="false" customHeight="true" outlineLevel="0" collapsed="false">
      <c r="A2565" s="23" t="s">
        <v>401</v>
      </c>
      <c r="B2565" s="82" t="n">
        <v>8017</v>
      </c>
      <c r="C2565" s="25" t="n">
        <f aca="false">VLOOKUP(B2565,[1]Planilha8!$X$4:$Y$6629,2,0)</f>
        <v>2040772</v>
      </c>
      <c r="D2565" s="26" t="s">
        <v>664</v>
      </c>
      <c r="E2565" s="26" t="str">
        <f aca="false">VLOOKUP(B2565,[1]Planilha8!$X$4:$Z$6629,3,0)</f>
        <v>AGÊNCIA TRANSFUSIONAL</v>
      </c>
      <c r="F2565" s="26" t="str">
        <f aca="false">VLOOKUP(B2565,[1]Planilha8!$X$4:$AD$6629,7,0)</f>
        <v>BOM</v>
      </c>
      <c r="G2565" s="27" t="n">
        <v>41666</v>
      </c>
      <c r="H2565" s="83" t="n">
        <v>107</v>
      </c>
      <c r="I2565" s="29" t="s">
        <v>23</v>
      </c>
      <c r="J2565" s="30" t="s">
        <v>665</v>
      </c>
      <c r="K2565" s="31" t="n">
        <v>42409</v>
      </c>
      <c r="L2565" s="32" t="n">
        <v>2013004770</v>
      </c>
      <c r="M2565" s="33" t="n">
        <v>43465</v>
      </c>
      <c r="N2565" s="84" t="n">
        <v>101.583333333333</v>
      </c>
      <c r="O2565" s="85" t="n">
        <v>1</v>
      </c>
      <c r="P2565" s="86" t="n">
        <v>0.0833333333333333</v>
      </c>
      <c r="Q2565" s="87" t="n">
        <v>0</v>
      </c>
      <c r="R2565" s="88" t="n">
        <v>101.583333333333</v>
      </c>
      <c r="S2565" s="89" t="n">
        <v>5.41666666666664</v>
      </c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MG2565" s="0"/>
      <c r="AMH2565" s="0"/>
      <c r="AMI2565" s="0"/>
      <c r="AMJ2565" s="0"/>
    </row>
    <row r="2566" s="4" customFormat="true" ht="37.5" hidden="false" customHeight="true" outlineLevel="0" collapsed="false">
      <c r="A2566" s="23" t="s">
        <v>401</v>
      </c>
      <c r="B2566" s="82" t="n">
        <v>8012</v>
      </c>
      <c r="C2566" s="25" t="n">
        <f aca="false">VLOOKUP(B2566,[1]Planilha8!$X$4:$Y$6629,2,0)</f>
        <v>2040779</v>
      </c>
      <c r="D2566" s="26" t="s">
        <v>666</v>
      </c>
      <c r="E2566" s="26" t="str">
        <f aca="false">VLOOKUP(B2566,[1]Planilha8!$X$4:$Z$6629,3,0)</f>
        <v>CENTRO CIRÚRGICO</v>
      </c>
      <c r="F2566" s="26" t="str">
        <f aca="false">VLOOKUP(B2566,[1]Planilha8!$X$4:$AD$6629,7,0)</f>
        <v>BOM</v>
      </c>
      <c r="G2566" s="27" t="n">
        <v>41668</v>
      </c>
      <c r="H2566" s="83" t="n">
        <v>25000</v>
      </c>
      <c r="I2566" s="29" t="s">
        <v>23</v>
      </c>
      <c r="J2566" s="30" t="s">
        <v>482</v>
      </c>
      <c r="K2566" s="31" t="n">
        <v>3131</v>
      </c>
      <c r="L2566" s="32" t="n">
        <v>2013004205</v>
      </c>
      <c r="M2566" s="33" t="n">
        <v>43465</v>
      </c>
      <c r="N2566" s="84" t="n">
        <v>23833.3333333333</v>
      </c>
      <c r="O2566" s="85" t="n">
        <v>1</v>
      </c>
      <c r="P2566" s="86" t="n">
        <v>0.0833333333333333</v>
      </c>
      <c r="Q2566" s="87" t="n">
        <v>0</v>
      </c>
      <c r="R2566" s="88" t="n">
        <v>23833.3333333333</v>
      </c>
      <c r="S2566" s="89" t="n">
        <v>1166.66666666668</v>
      </c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MG2566" s="0"/>
      <c r="AMH2566" s="0"/>
      <c r="AMI2566" s="0"/>
      <c r="AMJ2566" s="0"/>
    </row>
    <row r="2567" s="4" customFormat="true" ht="37.5" hidden="false" customHeight="true" outlineLevel="0" collapsed="false">
      <c r="A2567" s="23" t="s">
        <v>401</v>
      </c>
      <c r="B2567" s="82" t="n">
        <v>8301</v>
      </c>
      <c r="C2567" s="25" t="n">
        <f aca="false">VLOOKUP(B2567,[1]Planilha8!$X$4:$Y$6629,2,0)</f>
        <v>2040780</v>
      </c>
      <c r="D2567" s="26" t="s">
        <v>667</v>
      </c>
      <c r="E2567" s="26" t="str">
        <f aca="false">VLOOKUP(B2567,[1]Planilha8!$X$4:$Z$6629,3,0)</f>
        <v>FARMÁCIA</v>
      </c>
      <c r="F2567" s="26" t="str">
        <f aca="false">VLOOKUP(B2567,[1]Planilha8!$X$4:$AD$6629,7,0)</f>
        <v>BOM</v>
      </c>
      <c r="G2567" s="27" t="n">
        <v>41669</v>
      </c>
      <c r="H2567" s="83" t="n">
        <v>316.9</v>
      </c>
      <c r="I2567" s="29" t="s">
        <v>23</v>
      </c>
      <c r="J2567" s="30" t="s">
        <v>668</v>
      </c>
      <c r="K2567" s="31" t="n">
        <v>331</v>
      </c>
      <c r="L2567" s="32" t="n">
        <v>2013005068</v>
      </c>
      <c r="M2567" s="33" t="n">
        <v>43465</v>
      </c>
      <c r="N2567" s="84" t="n">
        <v>282.145833333333</v>
      </c>
      <c r="O2567" s="85" t="n">
        <v>0.5</v>
      </c>
      <c r="P2567" s="86" t="n">
        <v>0.0416666666666667</v>
      </c>
      <c r="Q2567" s="87" t="n">
        <v>13.2041666666667</v>
      </c>
      <c r="R2567" s="88" t="n">
        <v>295.35</v>
      </c>
      <c r="S2567" s="89" t="n">
        <v>21.5500000000002</v>
      </c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MG2567" s="0"/>
      <c r="AMH2567" s="0"/>
      <c r="AMI2567" s="0"/>
      <c r="AMJ2567" s="0"/>
    </row>
    <row r="2568" s="4" customFormat="true" ht="37.5" hidden="false" customHeight="true" outlineLevel="0" collapsed="false">
      <c r="A2568" s="23" t="s">
        <v>401</v>
      </c>
      <c r="B2568" s="82" t="n">
        <v>8303</v>
      </c>
      <c r="C2568" s="25" t="n">
        <f aca="false">VLOOKUP(B2568,[1]Planilha8!$X$4:$Y$6629,2,0)</f>
        <v>2040781</v>
      </c>
      <c r="D2568" s="26" t="s">
        <v>669</v>
      </c>
      <c r="E2568" s="26" t="str">
        <f aca="false">VLOOKUP(B2568,[1]Planilha8!$X$4:$Z$6629,3,0)</f>
        <v>ROUPARIA</v>
      </c>
      <c r="F2568" s="26" t="str">
        <f aca="false">VLOOKUP(B2568,[1]Planilha8!$X$4:$AD$6629,7,0)</f>
        <v>BOM</v>
      </c>
      <c r="G2568" s="27" t="n">
        <v>41669</v>
      </c>
      <c r="H2568" s="83" t="n">
        <v>399.7</v>
      </c>
      <c r="I2568" s="29" t="s">
        <v>23</v>
      </c>
      <c r="J2568" s="30" t="s">
        <v>668</v>
      </c>
      <c r="K2568" s="31" t="n">
        <v>331</v>
      </c>
      <c r="L2568" s="32" t="n">
        <v>2013005068</v>
      </c>
      <c r="M2568" s="33" t="n">
        <v>43465</v>
      </c>
      <c r="N2568" s="84" t="n">
        <v>386.241666666667</v>
      </c>
      <c r="O2568" s="85" t="n">
        <v>0.5</v>
      </c>
      <c r="P2568" s="86" t="n">
        <v>0.0416666666666667</v>
      </c>
      <c r="Q2568" s="87" t="n">
        <v>0</v>
      </c>
      <c r="R2568" s="88" t="n">
        <v>386.241666666667</v>
      </c>
      <c r="S2568" s="89" t="n">
        <v>13.4583333333334</v>
      </c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MG2568" s="0"/>
      <c r="AMH2568" s="0"/>
      <c r="AMI2568" s="0"/>
      <c r="AMJ2568" s="0"/>
    </row>
    <row r="2569" s="4" customFormat="true" ht="37.5" hidden="false" customHeight="true" outlineLevel="0" collapsed="false">
      <c r="A2569" s="23" t="s">
        <v>401</v>
      </c>
      <c r="B2569" s="82" t="n">
        <v>8304</v>
      </c>
      <c r="C2569" s="25" t="n">
        <f aca="false">VLOOKUP(B2569,[1]Planilha8!$X$4:$Y$6629,2,0)</f>
        <v>2040782</v>
      </c>
      <c r="D2569" s="26" t="s">
        <v>669</v>
      </c>
      <c r="E2569" s="26" t="str">
        <f aca="false">VLOOKUP(B2569,[1]Planilha8!$X$4:$Z$6629,3,0)</f>
        <v>FARMÁCIA – DOSE</v>
      </c>
      <c r="F2569" s="26" t="str">
        <f aca="false">VLOOKUP(B2569,[1]Planilha8!$X$4:$AD$6629,7,0)</f>
        <v>BOM</v>
      </c>
      <c r="G2569" s="27" t="n">
        <v>41669</v>
      </c>
      <c r="H2569" s="83" t="n">
        <v>399.7</v>
      </c>
      <c r="I2569" s="29" t="s">
        <v>23</v>
      </c>
      <c r="J2569" s="30" t="s">
        <v>668</v>
      </c>
      <c r="K2569" s="31" t="n">
        <v>331</v>
      </c>
      <c r="L2569" s="32" t="n">
        <v>2013005068</v>
      </c>
      <c r="M2569" s="33" t="n">
        <v>43465</v>
      </c>
      <c r="N2569" s="84" t="n">
        <v>386.241666666667</v>
      </c>
      <c r="O2569" s="85" t="n">
        <v>0.5</v>
      </c>
      <c r="P2569" s="86" t="n">
        <v>0.0416666666666667</v>
      </c>
      <c r="Q2569" s="87" t="n">
        <v>0</v>
      </c>
      <c r="R2569" s="88" t="n">
        <v>386.241666666667</v>
      </c>
      <c r="S2569" s="89" t="n">
        <v>13.4583333333334</v>
      </c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MG2569" s="0"/>
      <c r="AMH2569" s="0"/>
      <c r="AMI2569" s="0"/>
      <c r="AMJ2569" s="0"/>
    </row>
    <row r="2570" s="4" customFormat="true" ht="37.5" hidden="false" customHeight="true" outlineLevel="0" collapsed="false">
      <c r="A2570" s="23" t="s">
        <v>401</v>
      </c>
      <c r="B2570" s="82" t="n">
        <v>8305</v>
      </c>
      <c r="C2570" s="25" t="n">
        <f aca="false">VLOOKUP(B2570,[1]Planilha8!$X$4:$Y$6629,2,0)</f>
        <v>2040783</v>
      </c>
      <c r="D2570" s="26" t="s">
        <v>670</v>
      </c>
      <c r="E2570" s="26" t="str">
        <f aca="false">VLOOKUP(B2570,[1]Planilha8!$X$4:$Z$6629,3,0)</f>
        <v>CENTRO DE TERAPIA INTENSIVA</v>
      </c>
      <c r="F2570" s="26" t="str">
        <f aca="false">VLOOKUP(B2570,[1]Planilha8!$X$4:$AD$6629,7,0)</f>
        <v>BOM</v>
      </c>
      <c r="G2570" s="27" t="n">
        <v>41669</v>
      </c>
      <c r="H2570" s="83" t="n">
        <v>355</v>
      </c>
      <c r="I2570" s="29" t="s">
        <v>23</v>
      </c>
      <c r="J2570" s="30" t="s">
        <v>601</v>
      </c>
      <c r="K2570" s="31" t="n">
        <v>2745</v>
      </c>
      <c r="L2570" s="32" t="n">
        <v>2014000179</v>
      </c>
      <c r="M2570" s="33" t="n">
        <v>43465</v>
      </c>
      <c r="N2570" s="84" t="n">
        <v>123.083333333333</v>
      </c>
      <c r="O2570" s="85" t="n">
        <v>0.2</v>
      </c>
      <c r="P2570" s="86" t="n">
        <v>0.0166666666666667</v>
      </c>
      <c r="Q2570" s="87" t="n">
        <v>5.91666666666667</v>
      </c>
      <c r="R2570" s="88" t="n">
        <v>129</v>
      </c>
      <c r="S2570" s="89" t="n">
        <v>226</v>
      </c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MG2570" s="0"/>
      <c r="AMH2570" s="0"/>
      <c r="AMI2570" s="0"/>
      <c r="AMJ2570" s="0"/>
    </row>
    <row r="2571" s="4" customFormat="true" ht="37.5" hidden="false" customHeight="true" outlineLevel="0" collapsed="false">
      <c r="A2571" s="23" t="s">
        <v>401</v>
      </c>
      <c r="B2571" s="82" t="n">
        <v>8306</v>
      </c>
      <c r="C2571" s="25" t="n">
        <f aca="false">VLOOKUP(B2571,[1]Planilha8!$X$4:$Y$6629,2,0)</f>
        <v>2040784</v>
      </c>
      <c r="D2571" s="26" t="s">
        <v>670</v>
      </c>
      <c r="E2571" s="26" t="str">
        <f aca="false">VLOOKUP(B2571,[1]Planilha8!$X$4:$Z$6629,3,0)</f>
        <v>CENTRO DE TERAPIA INTENSIVA</v>
      </c>
      <c r="F2571" s="26" t="str">
        <f aca="false">VLOOKUP(B2571,[1]Planilha8!$X$4:$AD$6629,7,0)</f>
        <v>BOM</v>
      </c>
      <c r="G2571" s="27" t="n">
        <v>41669</v>
      </c>
      <c r="H2571" s="83" t="n">
        <v>355</v>
      </c>
      <c r="I2571" s="29" t="s">
        <v>23</v>
      </c>
      <c r="J2571" s="30" t="s">
        <v>601</v>
      </c>
      <c r="K2571" s="31" t="n">
        <v>2745</v>
      </c>
      <c r="L2571" s="32" t="n">
        <v>2014000179</v>
      </c>
      <c r="M2571" s="33" t="n">
        <v>43465</v>
      </c>
      <c r="N2571" s="84" t="n">
        <v>123.083333333333</v>
      </c>
      <c r="O2571" s="85" t="n">
        <v>0.2</v>
      </c>
      <c r="P2571" s="86" t="n">
        <v>0.0166666666666667</v>
      </c>
      <c r="Q2571" s="87" t="n">
        <v>5.91666666666667</v>
      </c>
      <c r="R2571" s="88" t="n">
        <v>129</v>
      </c>
      <c r="S2571" s="89" t="n">
        <v>226</v>
      </c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MG2571" s="0"/>
      <c r="AMH2571" s="0"/>
      <c r="AMI2571" s="0"/>
      <c r="AMJ2571" s="0"/>
    </row>
    <row r="2572" s="4" customFormat="true" ht="37.5" hidden="false" customHeight="true" outlineLevel="0" collapsed="false">
      <c r="A2572" s="23" t="s">
        <v>401</v>
      </c>
      <c r="B2572" s="82" t="n">
        <v>8307</v>
      </c>
      <c r="C2572" s="25" t="n">
        <f aca="false">VLOOKUP(B2572,[1]Planilha8!$X$4:$Y$6629,2,0)</f>
        <v>2040785</v>
      </c>
      <c r="D2572" s="26" t="s">
        <v>670</v>
      </c>
      <c r="E2572" s="26" t="str">
        <f aca="false">VLOOKUP(B2572,[1]Planilha8!$X$4:$Z$6629,3,0)</f>
        <v>CLINICA MEDICA</v>
      </c>
      <c r="F2572" s="26" t="str">
        <f aca="false">VLOOKUP(B2572,[1]Planilha8!$X$4:$AD$6629,7,0)</f>
        <v>BOM</v>
      </c>
      <c r="G2572" s="27" t="n">
        <v>41669</v>
      </c>
      <c r="H2572" s="83" t="n">
        <v>355</v>
      </c>
      <c r="I2572" s="29" t="s">
        <v>23</v>
      </c>
      <c r="J2572" s="30" t="s">
        <v>601</v>
      </c>
      <c r="K2572" s="31" t="n">
        <v>2745</v>
      </c>
      <c r="L2572" s="32" t="n">
        <v>2014000179</v>
      </c>
      <c r="M2572" s="33" t="n">
        <v>43465</v>
      </c>
      <c r="N2572" s="84" t="n">
        <v>123.083333333333</v>
      </c>
      <c r="O2572" s="85" t="n">
        <v>0.2</v>
      </c>
      <c r="P2572" s="86" t="n">
        <v>0.0166666666666667</v>
      </c>
      <c r="Q2572" s="87" t="n">
        <v>5.91666666666667</v>
      </c>
      <c r="R2572" s="88" t="n">
        <v>129</v>
      </c>
      <c r="S2572" s="89" t="n">
        <v>226</v>
      </c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MG2572" s="0"/>
      <c r="AMH2572" s="0"/>
      <c r="AMI2572" s="0"/>
      <c r="AMJ2572" s="0"/>
    </row>
    <row r="2573" s="4" customFormat="true" ht="37.5" hidden="false" customHeight="true" outlineLevel="0" collapsed="false">
      <c r="A2573" s="23" t="s">
        <v>401</v>
      </c>
      <c r="B2573" s="82" t="n">
        <v>8308</v>
      </c>
      <c r="C2573" s="25" t="n">
        <f aca="false">VLOOKUP(B2573,[1]Planilha8!$X$4:$Y$6629,2,0)</f>
        <v>2040786</v>
      </c>
      <c r="D2573" s="26" t="s">
        <v>670</v>
      </c>
      <c r="E2573" s="26" t="str">
        <f aca="false">VLOOKUP(B2573,[1]Planilha8!$X$4:$Z$6629,3,0)</f>
        <v>CLINICA CIRURGICA</v>
      </c>
      <c r="F2573" s="26" t="str">
        <f aca="false">VLOOKUP(B2573,[1]Planilha8!$X$4:$AD$6629,7,0)</f>
        <v>BOM</v>
      </c>
      <c r="G2573" s="27" t="n">
        <v>41669</v>
      </c>
      <c r="H2573" s="83" t="n">
        <v>355</v>
      </c>
      <c r="I2573" s="29" t="s">
        <v>23</v>
      </c>
      <c r="J2573" s="30" t="s">
        <v>601</v>
      </c>
      <c r="K2573" s="31" t="n">
        <v>2745</v>
      </c>
      <c r="L2573" s="32" t="n">
        <v>2014000179</v>
      </c>
      <c r="M2573" s="33" t="n">
        <v>43465</v>
      </c>
      <c r="N2573" s="84" t="n">
        <v>123.083333333333</v>
      </c>
      <c r="O2573" s="85" t="n">
        <v>0.2</v>
      </c>
      <c r="P2573" s="86" t="n">
        <v>0.0166666666666667</v>
      </c>
      <c r="Q2573" s="87" t="n">
        <v>5.91666666666667</v>
      </c>
      <c r="R2573" s="88" t="n">
        <v>129</v>
      </c>
      <c r="S2573" s="89" t="n">
        <v>226</v>
      </c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MG2573" s="0"/>
      <c r="AMH2573" s="0"/>
      <c r="AMI2573" s="0"/>
      <c r="AMJ2573" s="0"/>
    </row>
    <row r="2574" s="4" customFormat="true" ht="37.5" hidden="false" customHeight="true" outlineLevel="0" collapsed="false">
      <c r="A2574" s="23" t="s">
        <v>401</v>
      </c>
      <c r="B2574" s="82" t="n">
        <v>8605</v>
      </c>
      <c r="C2574" s="25" t="n">
        <f aca="false">VLOOKUP(B2574,[1]Planilha8!$X$4:$Y$6629,2,0)</f>
        <v>2040787</v>
      </c>
      <c r="D2574" s="26" t="s">
        <v>671</v>
      </c>
      <c r="E2574" s="26" t="str">
        <f aca="false">VLOOKUP(B2574,[1]Planilha8!$X$4:$Z$6629,3,0)</f>
        <v>ENGENHARIA CLÍNICA</v>
      </c>
      <c r="F2574" s="26" t="str">
        <f aca="false">VLOOKUP(B2574,[1]Planilha8!$X$4:$AD$6629,7,0)</f>
        <v>BOM</v>
      </c>
      <c r="G2574" s="27" t="n">
        <v>41672</v>
      </c>
      <c r="H2574" s="83" t="n">
        <v>4056.42</v>
      </c>
      <c r="I2574" s="29" t="s">
        <v>23</v>
      </c>
      <c r="J2574" s="30" t="s">
        <v>646</v>
      </c>
      <c r="K2574" s="31" t="s">
        <v>672</v>
      </c>
      <c r="L2574" s="32" t="n">
        <v>2014000009</v>
      </c>
      <c r="M2574" s="33" t="n">
        <v>43465</v>
      </c>
      <c r="N2574" s="84" t="n">
        <v>1678.50506666667</v>
      </c>
      <c r="O2574" s="85" t="n">
        <v>0.14</v>
      </c>
      <c r="P2574" s="86" t="n">
        <v>0.0116666666666667</v>
      </c>
      <c r="Q2574" s="87" t="n">
        <v>47.3249</v>
      </c>
      <c r="R2574" s="88" t="n">
        <v>1725.82996666667</v>
      </c>
      <c r="S2574" s="89" t="n">
        <v>2330.59003333333</v>
      </c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MG2574" s="0"/>
      <c r="AMH2574" s="0"/>
      <c r="AMI2574" s="0"/>
      <c r="AMJ2574" s="0"/>
    </row>
    <row r="2575" s="4" customFormat="true" ht="37.5" hidden="false" customHeight="true" outlineLevel="0" collapsed="false">
      <c r="A2575" s="23" t="s">
        <v>401</v>
      </c>
      <c r="B2575" s="82" t="n">
        <v>7121</v>
      </c>
      <c r="C2575" s="25" t="e">
        <f aca="false">VLOOKUP(B2575,[1]Planilha8!$X$4:$Y$6629,2,0)</f>
        <v>#N/A</v>
      </c>
      <c r="D2575" s="26" t="s">
        <v>673</v>
      </c>
      <c r="E2575" s="26" t="e">
        <f aca="false">VLOOKUP(B2575,[1]Planilha8!$X$4:$Z$6629,3,0)</f>
        <v>#N/A</v>
      </c>
      <c r="F2575" s="26" t="e">
        <f aca="false">VLOOKUP(B2575,[1]Planilha8!$X$4:$AD$6629,7,0)</f>
        <v>#N/A</v>
      </c>
      <c r="G2575" s="27" t="n">
        <v>41673</v>
      </c>
      <c r="H2575" s="83" t="n">
        <v>182</v>
      </c>
      <c r="I2575" s="29" t="s">
        <v>23</v>
      </c>
      <c r="J2575" s="30" t="s">
        <v>601</v>
      </c>
      <c r="K2575" s="31" t="n">
        <v>2518</v>
      </c>
      <c r="L2575" s="32" t="n">
        <v>2013004063</v>
      </c>
      <c r="M2575" s="33" t="n">
        <v>43465</v>
      </c>
      <c r="N2575" s="84" t="n">
        <v>140.208333333333</v>
      </c>
      <c r="O2575" s="85" t="n">
        <v>0.5</v>
      </c>
      <c r="P2575" s="86" t="n">
        <v>0.0416666666666667</v>
      </c>
      <c r="Q2575" s="87" t="n">
        <v>7.58333333333333</v>
      </c>
      <c r="R2575" s="88" t="n">
        <v>147.791666666667</v>
      </c>
      <c r="S2575" s="89" t="n">
        <v>34.2083333333333</v>
      </c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MG2575" s="0"/>
      <c r="AMH2575" s="0"/>
      <c r="AMI2575" s="0"/>
      <c r="AMJ2575" s="0"/>
    </row>
    <row r="2576" s="4" customFormat="true" ht="37.5" hidden="false" customHeight="true" outlineLevel="0" collapsed="false">
      <c r="A2576" s="23" t="s">
        <v>401</v>
      </c>
      <c r="B2576" s="82" t="n">
        <v>7122</v>
      </c>
      <c r="C2576" s="25" t="n">
        <f aca="false">VLOOKUP(B2576,[1]Planilha8!$X$4:$Y$6629,2,0)</f>
        <v>2040788</v>
      </c>
      <c r="D2576" s="26" t="s">
        <v>673</v>
      </c>
      <c r="E2576" s="26" t="str">
        <f aca="false">VLOOKUP(B2576,[1]Planilha8!$X$4:$Z$6629,3,0)</f>
        <v>CLINICA MÉDICA</v>
      </c>
      <c r="F2576" s="26" t="str">
        <f aca="false">VLOOKUP(B2576,[1]Planilha8!$X$4:$AD$6629,7,0)</f>
        <v>BOM</v>
      </c>
      <c r="G2576" s="27" t="n">
        <v>41673</v>
      </c>
      <c r="H2576" s="83" t="n">
        <v>182</v>
      </c>
      <c r="I2576" s="29" t="s">
        <v>23</v>
      </c>
      <c r="J2576" s="30" t="s">
        <v>601</v>
      </c>
      <c r="K2576" s="31" t="n">
        <v>2518</v>
      </c>
      <c r="L2576" s="32" t="n">
        <v>2013004063</v>
      </c>
      <c r="M2576" s="33" t="n">
        <v>43465</v>
      </c>
      <c r="N2576" s="84" t="n">
        <v>140.208333333333</v>
      </c>
      <c r="O2576" s="85" t="n">
        <v>0.5</v>
      </c>
      <c r="P2576" s="86" t="n">
        <v>0.0416666666666667</v>
      </c>
      <c r="Q2576" s="87" t="n">
        <v>7.58333333333333</v>
      </c>
      <c r="R2576" s="88" t="n">
        <v>147.791666666667</v>
      </c>
      <c r="S2576" s="89" t="n">
        <v>34.2083333333333</v>
      </c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MG2576" s="0"/>
      <c r="AMH2576" s="0"/>
      <c r="AMI2576" s="0"/>
      <c r="AMJ2576" s="0"/>
    </row>
    <row r="2577" s="4" customFormat="true" ht="37.5" hidden="false" customHeight="true" outlineLevel="0" collapsed="false">
      <c r="A2577" s="23" t="s">
        <v>401</v>
      </c>
      <c r="B2577" s="82" t="n">
        <v>7123</v>
      </c>
      <c r="C2577" s="25" t="n">
        <f aca="false">VLOOKUP(B2577,[1]Planilha8!$X$4:$Y$6629,2,0)</f>
        <v>2040789</v>
      </c>
      <c r="D2577" s="26" t="s">
        <v>673</v>
      </c>
      <c r="E2577" s="26" t="str">
        <f aca="false">VLOOKUP(B2577,[1]Planilha8!$X$4:$Z$6629,3,0)</f>
        <v>CLINICA MÉDICA</v>
      </c>
      <c r="F2577" s="26" t="str">
        <f aca="false">VLOOKUP(B2577,[1]Planilha8!$X$4:$AD$6629,7,0)</f>
        <v>BOM</v>
      </c>
      <c r="G2577" s="27" t="n">
        <v>41673</v>
      </c>
      <c r="H2577" s="83" t="n">
        <v>182</v>
      </c>
      <c r="I2577" s="29" t="s">
        <v>23</v>
      </c>
      <c r="J2577" s="30" t="s">
        <v>601</v>
      </c>
      <c r="K2577" s="31" t="n">
        <v>2518</v>
      </c>
      <c r="L2577" s="32" t="n">
        <v>2013004063</v>
      </c>
      <c r="M2577" s="33" t="n">
        <v>43465</v>
      </c>
      <c r="N2577" s="84" t="n">
        <v>140.208333333333</v>
      </c>
      <c r="O2577" s="85" t="n">
        <v>0.5</v>
      </c>
      <c r="P2577" s="86" t="n">
        <v>0.0416666666666667</v>
      </c>
      <c r="Q2577" s="87" t="n">
        <v>7.58333333333333</v>
      </c>
      <c r="R2577" s="88" t="n">
        <v>147.791666666667</v>
      </c>
      <c r="S2577" s="89" t="n">
        <v>34.2083333333333</v>
      </c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MG2577" s="0"/>
      <c r="AMH2577" s="0"/>
      <c r="AMI2577" s="0"/>
      <c r="AMJ2577" s="0"/>
    </row>
    <row r="2578" s="4" customFormat="true" ht="37.5" hidden="false" customHeight="true" outlineLevel="0" collapsed="false">
      <c r="A2578" s="23" t="s">
        <v>401</v>
      </c>
      <c r="B2578" s="82" t="n">
        <v>7124</v>
      </c>
      <c r="C2578" s="25" t="n">
        <f aca="false">VLOOKUP(B2578,[1]Planilha8!$X$4:$Y$6629,2,0)</f>
        <v>2040790</v>
      </c>
      <c r="D2578" s="26" t="s">
        <v>673</v>
      </c>
      <c r="E2578" s="26" t="str">
        <f aca="false">VLOOKUP(B2578,[1]Planilha8!$X$4:$Z$6629,3,0)</f>
        <v>CLINICA MÉDICA</v>
      </c>
      <c r="F2578" s="26" t="str">
        <f aca="false">VLOOKUP(B2578,[1]Planilha8!$X$4:$AD$6629,7,0)</f>
        <v>BOM</v>
      </c>
      <c r="G2578" s="27" t="n">
        <v>41673</v>
      </c>
      <c r="H2578" s="83" t="n">
        <v>182</v>
      </c>
      <c r="I2578" s="29" t="s">
        <v>23</v>
      </c>
      <c r="J2578" s="30" t="s">
        <v>601</v>
      </c>
      <c r="K2578" s="31" t="n">
        <v>2518</v>
      </c>
      <c r="L2578" s="32" t="n">
        <v>2013004063</v>
      </c>
      <c r="M2578" s="33" t="n">
        <v>43465</v>
      </c>
      <c r="N2578" s="84" t="n">
        <v>140.208333333333</v>
      </c>
      <c r="O2578" s="85" t="n">
        <v>0.5</v>
      </c>
      <c r="P2578" s="86" t="n">
        <v>0.0416666666666667</v>
      </c>
      <c r="Q2578" s="87" t="n">
        <v>7.58333333333333</v>
      </c>
      <c r="R2578" s="88" t="n">
        <v>147.791666666667</v>
      </c>
      <c r="S2578" s="89" t="n">
        <v>34.2083333333333</v>
      </c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MG2578" s="0"/>
      <c r="AMH2578" s="0"/>
      <c r="AMI2578" s="0"/>
      <c r="AMJ2578" s="0"/>
    </row>
    <row r="2579" s="4" customFormat="true" ht="37.5" hidden="false" customHeight="true" outlineLevel="0" collapsed="false">
      <c r="A2579" s="23" t="s">
        <v>401</v>
      </c>
      <c r="B2579" s="82" t="n">
        <v>7125</v>
      </c>
      <c r="C2579" s="25" t="n">
        <f aca="false">VLOOKUP(B2579,[1]Planilha8!$X$4:$Y$6629,2,0)</f>
        <v>2040791</v>
      </c>
      <c r="D2579" s="26" t="s">
        <v>673</v>
      </c>
      <c r="E2579" s="26" t="str">
        <f aca="false">VLOOKUP(B2579,[1]Planilha8!$X$4:$Z$6629,3,0)</f>
        <v>CLINICA MÉDICA</v>
      </c>
      <c r="F2579" s="26" t="str">
        <f aca="false">VLOOKUP(B2579,[1]Planilha8!$X$4:$AD$6629,7,0)</f>
        <v>BOM</v>
      </c>
      <c r="G2579" s="27" t="n">
        <v>41673</v>
      </c>
      <c r="H2579" s="83" t="n">
        <v>182</v>
      </c>
      <c r="I2579" s="29" t="s">
        <v>23</v>
      </c>
      <c r="J2579" s="30" t="s">
        <v>601</v>
      </c>
      <c r="K2579" s="31" t="n">
        <v>2518</v>
      </c>
      <c r="L2579" s="32" t="n">
        <v>2013004063</v>
      </c>
      <c r="M2579" s="33" t="n">
        <v>43465</v>
      </c>
      <c r="N2579" s="84" t="n">
        <v>140.208333333333</v>
      </c>
      <c r="O2579" s="85" t="n">
        <v>0.5</v>
      </c>
      <c r="P2579" s="86" t="n">
        <v>0.0416666666666667</v>
      </c>
      <c r="Q2579" s="87" t="n">
        <v>7.58333333333333</v>
      </c>
      <c r="R2579" s="88" t="n">
        <v>147.791666666667</v>
      </c>
      <c r="S2579" s="89" t="n">
        <v>34.2083333333333</v>
      </c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MG2579" s="0"/>
      <c r="AMH2579" s="0"/>
      <c r="AMI2579" s="0"/>
      <c r="AMJ2579" s="0"/>
    </row>
    <row r="2580" s="4" customFormat="true" ht="37.5" hidden="false" customHeight="true" outlineLevel="0" collapsed="false">
      <c r="A2580" s="23" t="s">
        <v>401</v>
      </c>
      <c r="B2580" s="82" t="n">
        <v>7126</v>
      </c>
      <c r="C2580" s="25" t="n">
        <f aca="false">VLOOKUP(B2580,[1]Planilha8!$X$4:$Y$6629,2,0)</f>
        <v>2040792</v>
      </c>
      <c r="D2580" s="26" t="s">
        <v>673</v>
      </c>
      <c r="E2580" s="26" t="str">
        <f aca="false">VLOOKUP(B2580,[1]Planilha8!$X$4:$Z$6629,3,0)</f>
        <v>CLINICA MÉDICA</v>
      </c>
      <c r="F2580" s="26" t="str">
        <f aca="false">VLOOKUP(B2580,[1]Planilha8!$X$4:$AD$6629,7,0)</f>
        <v>BOM</v>
      </c>
      <c r="G2580" s="27" t="n">
        <v>41673</v>
      </c>
      <c r="H2580" s="83" t="n">
        <v>182</v>
      </c>
      <c r="I2580" s="29" t="s">
        <v>23</v>
      </c>
      <c r="J2580" s="30" t="s">
        <v>601</v>
      </c>
      <c r="K2580" s="31" t="n">
        <v>2518</v>
      </c>
      <c r="L2580" s="32" t="n">
        <v>2013004063</v>
      </c>
      <c r="M2580" s="33" t="n">
        <v>43465</v>
      </c>
      <c r="N2580" s="84" t="n">
        <v>140.208333333333</v>
      </c>
      <c r="O2580" s="85" t="n">
        <v>0.5</v>
      </c>
      <c r="P2580" s="86" t="n">
        <v>0.0416666666666667</v>
      </c>
      <c r="Q2580" s="87" t="n">
        <v>7.58333333333333</v>
      </c>
      <c r="R2580" s="88" t="n">
        <v>147.791666666667</v>
      </c>
      <c r="S2580" s="89" t="n">
        <v>34.2083333333333</v>
      </c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MG2580" s="0"/>
      <c r="AMH2580" s="0"/>
      <c r="AMI2580" s="0"/>
      <c r="AMJ2580" s="0"/>
    </row>
    <row r="2581" s="4" customFormat="true" ht="37.5" hidden="false" customHeight="true" outlineLevel="0" collapsed="false">
      <c r="A2581" s="23" t="s">
        <v>401</v>
      </c>
      <c r="B2581" s="82" t="n">
        <v>7127</v>
      </c>
      <c r="C2581" s="25" t="n">
        <f aca="false">VLOOKUP(B2581,[1]Planilha8!$X$4:$Y$6629,2,0)</f>
        <v>2040793</v>
      </c>
      <c r="D2581" s="26" t="s">
        <v>673</v>
      </c>
      <c r="E2581" s="26" t="str">
        <f aca="false">VLOOKUP(B2581,[1]Planilha8!$X$4:$Z$6629,3,0)</f>
        <v>CLINICA MÉDICA</v>
      </c>
      <c r="F2581" s="26" t="str">
        <f aca="false">VLOOKUP(B2581,[1]Planilha8!$X$4:$AD$6629,7,0)</f>
        <v>BOM</v>
      </c>
      <c r="G2581" s="27" t="n">
        <v>41673</v>
      </c>
      <c r="H2581" s="83" t="n">
        <v>182</v>
      </c>
      <c r="I2581" s="29" t="s">
        <v>23</v>
      </c>
      <c r="J2581" s="30" t="s">
        <v>601</v>
      </c>
      <c r="K2581" s="31" t="n">
        <v>2518</v>
      </c>
      <c r="L2581" s="32" t="n">
        <v>2013004063</v>
      </c>
      <c r="M2581" s="33" t="n">
        <v>43465</v>
      </c>
      <c r="N2581" s="84" t="n">
        <v>140.208333333333</v>
      </c>
      <c r="O2581" s="85" t="n">
        <v>0.5</v>
      </c>
      <c r="P2581" s="86" t="n">
        <v>0.0416666666666667</v>
      </c>
      <c r="Q2581" s="87" t="n">
        <v>7.58333333333333</v>
      </c>
      <c r="R2581" s="88" t="n">
        <v>147.791666666667</v>
      </c>
      <c r="S2581" s="89" t="n">
        <v>34.2083333333333</v>
      </c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MG2581" s="0"/>
      <c r="AMH2581" s="0"/>
      <c r="AMI2581" s="0"/>
      <c r="AMJ2581" s="0"/>
    </row>
    <row r="2582" s="4" customFormat="true" ht="37.5" hidden="false" customHeight="true" outlineLevel="0" collapsed="false">
      <c r="A2582" s="23" t="s">
        <v>401</v>
      </c>
      <c r="B2582" s="82" t="n">
        <v>7128</v>
      </c>
      <c r="C2582" s="25" t="n">
        <f aca="false">VLOOKUP(B2582,[1]Planilha8!$X$4:$Y$6629,2,0)</f>
        <v>2040794</v>
      </c>
      <c r="D2582" s="26" t="s">
        <v>673</v>
      </c>
      <c r="E2582" s="26" t="str">
        <f aca="false">VLOOKUP(B2582,[1]Planilha8!$X$4:$Z$6629,3,0)</f>
        <v>CLINICA MÉDICA</v>
      </c>
      <c r="F2582" s="26" t="str">
        <f aca="false">VLOOKUP(B2582,[1]Planilha8!$X$4:$AD$6629,7,0)</f>
        <v>BOM</v>
      </c>
      <c r="G2582" s="27" t="n">
        <v>41673</v>
      </c>
      <c r="H2582" s="83" t="n">
        <v>182</v>
      </c>
      <c r="I2582" s="29" t="s">
        <v>23</v>
      </c>
      <c r="J2582" s="30" t="s">
        <v>601</v>
      </c>
      <c r="K2582" s="31" t="n">
        <v>2518</v>
      </c>
      <c r="L2582" s="32" t="n">
        <v>2013004063</v>
      </c>
      <c r="M2582" s="33" t="n">
        <v>43465</v>
      </c>
      <c r="N2582" s="84" t="n">
        <v>140.208333333333</v>
      </c>
      <c r="O2582" s="85" t="n">
        <v>0.5</v>
      </c>
      <c r="P2582" s="86" t="n">
        <v>0.0416666666666667</v>
      </c>
      <c r="Q2582" s="87" t="n">
        <v>7.58333333333333</v>
      </c>
      <c r="R2582" s="88" t="n">
        <v>147.791666666667</v>
      </c>
      <c r="S2582" s="89" t="n">
        <v>34.2083333333333</v>
      </c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MG2582" s="0"/>
      <c r="AMH2582" s="0"/>
      <c r="AMI2582" s="0"/>
      <c r="AMJ2582" s="0"/>
    </row>
    <row r="2583" s="4" customFormat="true" ht="37.5" hidden="false" customHeight="true" outlineLevel="0" collapsed="false">
      <c r="A2583" s="23" t="s">
        <v>401</v>
      </c>
      <c r="B2583" s="82" t="n">
        <v>7129</v>
      </c>
      <c r="C2583" s="25" t="n">
        <f aca="false">VLOOKUP(B2583,[1]Planilha8!$X$4:$Y$6629,2,0)</f>
        <v>2040795</v>
      </c>
      <c r="D2583" s="26" t="s">
        <v>673</v>
      </c>
      <c r="E2583" s="26" t="str">
        <f aca="false">VLOOKUP(B2583,[1]Planilha8!$X$4:$Z$6629,3,0)</f>
        <v>CLINICA MÉDICA</v>
      </c>
      <c r="F2583" s="26" t="str">
        <f aca="false">VLOOKUP(B2583,[1]Planilha8!$X$4:$AD$6629,7,0)</f>
        <v>BOM</v>
      </c>
      <c r="G2583" s="27" t="n">
        <v>41673</v>
      </c>
      <c r="H2583" s="83" t="n">
        <v>182</v>
      </c>
      <c r="I2583" s="29" t="s">
        <v>23</v>
      </c>
      <c r="J2583" s="30" t="s">
        <v>601</v>
      </c>
      <c r="K2583" s="31" t="n">
        <v>2518</v>
      </c>
      <c r="L2583" s="32" t="n">
        <v>2013004063</v>
      </c>
      <c r="M2583" s="33" t="n">
        <v>43465</v>
      </c>
      <c r="N2583" s="84" t="n">
        <v>140.208333333333</v>
      </c>
      <c r="O2583" s="85" t="n">
        <v>0.5</v>
      </c>
      <c r="P2583" s="86" t="n">
        <v>0.0416666666666667</v>
      </c>
      <c r="Q2583" s="87" t="n">
        <v>7.58333333333333</v>
      </c>
      <c r="R2583" s="88" t="n">
        <v>147.791666666667</v>
      </c>
      <c r="S2583" s="89" t="n">
        <v>34.2083333333333</v>
      </c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MG2583" s="0"/>
      <c r="AMH2583" s="0"/>
      <c r="AMI2583" s="0"/>
      <c r="AMJ2583" s="0"/>
    </row>
    <row r="2584" s="4" customFormat="true" ht="37.5" hidden="false" customHeight="true" outlineLevel="0" collapsed="false">
      <c r="A2584" s="23" t="s">
        <v>401</v>
      </c>
      <c r="B2584" s="82" t="n">
        <v>7130</v>
      </c>
      <c r="C2584" s="25" t="e">
        <f aca="false">VLOOKUP(B2584,[1]Planilha8!$X$4:$Y$6629,2,0)</f>
        <v>#N/A</v>
      </c>
      <c r="D2584" s="26" t="s">
        <v>673</v>
      </c>
      <c r="E2584" s="26" t="e">
        <f aca="false">VLOOKUP(B2584,[1]Planilha8!$X$4:$Z$6629,3,0)</f>
        <v>#N/A</v>
      </c>
      <c r="F2584" s="26" t="e">
        <f aca="false">VLOOKUP(B2584,[1]Planilha8!$X$4:$AD$6629,7,0)</f>
        <v>#N/A</v>
      </c>
      <c r="G2584" s="27" t="n">
        <v>41673</v>
      </c>
      <c r="H2584" s="83" t="n">
        <v>182</v>
      </c>
      <c r="I2584" s="29" t="s">
        <v>23</v>
      </c>
      <c r="J2584" s="30" t="s">
        <v>601</v>
      </c>
      <c r="K2584" s="31" t="n">
        <v>2518</v>
      </c>
      <c r="L2584" s="32" t="n">
        <v>2013004063</v>
      </c>
      <c r="M2584" s="33" t="n">
        <v>43465</v>
      </c>
      <c r="N2584" s="84" t="n">
        <v>140.208333333333</v>
      </c>
      <c r="O2584" s="85" t="n">
        <v>0.5</v>
      </c>
      <c r="P2584" s="86" t="n">
        <v>0.0416666666666667</v>
      </c>
      <c r="Q2584" s="87" t="n">
        <v>7.58333333333333</v>
      </c>
      <c r="R2584" s="88" t="n">
        <v>147.791666666667</v>
      </c>
      <c r="S2584" s="89" t="n">
        <v>34.2083333333333</v>
      </c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MG2584" s="0"/>
      <c r="AMH2584" s="0"/>
      <c r="AMI2584" s="0"/>
      <c r="AMJ2584" s="0"/>
    </row>
    <row r="2585" s="4" customFormat="true" ht="37.5" hidden="false" customHeight="true" outlineLevel="0" collapsed="false">
      <c r="A2585" s="23" t="s">
        <v>401</v>
      </c>
      <c r="B2585" s="82" t="n">
        <v>7131</v>
      </c>
      <c r="C2585" s="25" t="n">
        <f aca="false">VLOOKUP(B2585,[1]Planilha8!$X$4:$Y$6629,2,0)</f>
        <v>2040797</v>
      </c>
      <c r="D2585" s="26" t="s">
        <v>673</v>
      </c>
      <c r="E2585" s="26" t="str">
        <f aca="false">VLOOKUP(B2585,[1]Planilha8!$X$4:$Z$6629,3,0)</f>
        <v>CLINICA MÉDICA</v>
      </c>
      <c r="F2585" s="26" t="str">
        <f aca="false">VLOOKUP(B2585,[1]Planilha8!$X$4:$AD$6629,7,0)</f>
        <v>BOM</v>
      </c>
      <c r="G2585" s="27" t="n">
        <v>41673</v>
      </c>
      <c r="H2585" s="83" t="n">
        <v>182</v>
      </c>
      <c r="I2585" s="29" t="s">
        <v>23</v>
      </c>
      <c r="J2585" s="30" t="s">
        <v>601</v>
      </c>
      <c r="K2585" s="31" t="n">
        <v>2518</v>
      </c>
      <c r="L2585" s="32" t="n">
        <v>2013004063</v>
      </c>
      <c r="M2585" s="33" t="n">
        <v>43465</v>
      </c>
      <c r="N2585" s="84" t="n">
        <v>140.208333333333</v>
      </c>
      <c r="O2585" s="85" t="n">
        <v>0.5</v>
      </c>
      <c r="P2585" s="86" t="n">
        <v>0.0416666666666667</v>
      </c>
      <c r="Q2585" s="87" t="n">
        <v>7.58333333333333</v>
      </c>
      <c r="R2585" s="88" t="n">
        <v>147.791666666667</v>
      </c>
      <c r="S2585" s="89" t="n">
        <v>34.2083333333333</v>
      </c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MG2585" s="0"/>
      <c r="AMH2585" s="0"/>
      <c r="AMI2585" s="0"/>
      <c r="AMJ2585" s="0"/>
    </row>
    <row r="2586" s="4" customFormat="true" ht="37.5" hidden="false" customHeight="true" outlineLevel="0" collapsed="false">
      <c r="A2586" s="23" t="s">
        <v>401</v>
      </c>
      <c r="B2586" s="82" t="n">
        <v>7132</v>
      </c>
      <c r="C2586" s="25" t="n">
        <f aca="false">VLOOKUP(B2586,[1]Planilha8!$X$4:$Y$6629,2,0)</f>
        <v>2040798</v>
      </c>
      <c r="D2586" s="26" t="s">
        <v>673</v>
      </c>
      <c r="E2586" s="26" t="str">
        <f aca="false">VLOOKUP(B2586,[1]Planilha8!$X$4:$Z$6629,3,0)</f>
        <v>CLINICA MÉDICA</v>
      </c>
      <c r="F2586" s="26" t="str">
        <f aca="false">VLOOKUP(B2586,[1]Planilha8!$X$4:$AD$6629,7,0)</f>
        <v>BOM</v>
      </c>
      <c r="G2586" s="27" t="n">
        <v>41673</v>
      </c>
      <c r="H2586" s="83" t="n">
        <v>182</v>
      </c>
      <c r="I2586" s="29" t="s">
        <v>23</v>
      </c>
      <c r="J2586" s="30" t="s">
        <v>601</v>
      </c>
      <c r="K2586" s="31" t="n">
        <v>2518</v>
      </c>
      <c r="L2586" s="32" t="n">
        <v>2013004063</v>
      </c>
      <c r="M2586" s="33" t="n">
        <v>43465</v>
      </c>
      <c r="N2586" s="84" t="n">
        <v>140.208333333333</v>
      </c>
      <c r="O2586" s="85" t="n">
        <v>0.5</v>
      </c>
      <c r="P2586" s="86" t="n">
        <v>0.0416666666666667</v>
      </c>
      <c r="Q2586" s="87" t="n">
        <v>7.58333333333333</v>
      </c>
      <c r="R2586" s="88" t="n">
        <v>147.791666666667</v>
      </c>
      <c r="S2586" s="89" t="n">
        <v>34.2083333333333</v>
      </c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MG2586" s="0"/>
      <c r="AMH2586" s="0"/>
      <c r="AMI2586" s="0"/>
      <c r="AMJ2586" s="0"/>
    </row>
    <row r="2587" s="4" customFormat="true" ht="37.5" hidden="false" customHeight="true" outlineLevel="0" collapsed="false">
      <c r="A2587" s="23" t="s">
        <v>401</v>
      </c>
      <c r="B2587" s="82" t="n">
        <v>7133</v>
      </c>
      <c r="C2587" s="25" t="e">
        <f aca="false">VLOOKUP(B2587,[1]Planilha8!$X$4:$Y$6629,2,0)</f>
        <v>#N/A</v>
      </c>
      <c r="D2587" s="26" t="s">
        <v>673</v>
      </c>
      <c r="E2587" s="26" t="e">
        <f aca="false">VLOOKUP(B2587,[1]Planilha8!$X$4:$Z$6629,3,0)</f>
        <v>#N/A</v>
      </c>
      <c r="F2587" s="26" t="e">
        <f aca="false">VLOOKUP(B2587,[1]Planilha8!$X$4:$AD$6629,7,0)</f>
        <v>#N/A</v>
      </c>
      <c r="G2587" s="27" t="n">
        <v>41673</v>
      </c>
      <c r="H2587" s="83" t="n">
        <v>182</v>
      </c>
      <c r="I2587" s="29" t="s">
        <v>23</v>
      </c>
      <c r="J2587" s="30" t="s">
        <v>601</v>
      </c>
      <c r="K2587" s="31" t="n">
        <v>2518</v>
      </c>
      <c r="L2587" s="32" t="n">
        <v>2013004063</v>
      </c>
      <c r="M2587" s="33" t="n">
        <v>43465</v>
      </c>
      <c r="N2587" s="84" t="n">
        <v>140.208333333333</v>
      </c>
      <c r="O2587" s="85" t="n">
        <v>0.5</v>
      </c>
      <c r="P2587" s="86" t="n">
        <v>0.0416666666666667</v>
      </c>
      <c r="Q2587" s="87" t="n">
        <v>7.58333333333333</v>
      </c>
      <c r="R2587" s="88" t="n">
        <v>147.791666666667</v>
      </c>
      <c r="S2587" s="89" t="n">
        <v>34.2083333333333</v>
      </c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MG2587" s="0"/>
      <c r="AMH2587" s="0"/>
      <c r="AMI2587" s="0"/>
      <c r="AMJ2587" s="0"/>
    </row>
    <row r="2588" s="4" customFormat="true" ht="37.5" hidden="false" customHeight="true" outlineLevel="0" collapsed="false">
      <c r="A2588" s="23" t="s">
        <v>401</v>
      </c>
      <c r="B2588" s="82" t="n">
        <v>7134</v>
      </c>
      <c r="C2588" s="25" t="n">
        <f aca="false">VLOOKUP(B2588,[1]Planilha8!$X$4:$Y$6629,2,0)</f>
        <v>2040800</v>
      </c>
      <c r="D2588" s="26" t="s">
        <v>673</v>
      </c>
      <c r="E2588" s="26" t="str">
        <f aca="false">VLOOKUP(B2588,[1]Planilha8!$X$4:$Z$6629,3,0)</f>
        <v>CLINICA MÉDICA</v>
      </c>
      <c r="F2588" s="26" t="str">
        <f aca="false">VLOOKUP(B2588,[1]Planilha8!$X$4:$AD$6629,7,0)</f>
        <v>BOM</v>
      </c>
      <c r="G2588" s="27" t="n">
        <v>41673</v>
      </c>
      <c r="H2588" s="83" t="n">
        <v>182</v>
      </c>
      <c r="I2588" s="29" t="s">
        <v>23</v>
      </c>
      <c r="J2588" s="30" t="s">
        <v>601</v>
      </c>
      <c r="K2588" s="31" t="n">
        <v>2518</v>
      </c>
      <c r="L2588" s="32" t="n">
        <v>2013004063</v>
      </c>
      <c r="M2588" s="33" t="n">
        <v>43465</v>
      </c>
      <c r="N2588" s="84" t="n">
        <v>140.208333333333</v>
      </c>
      <c r="O2588" s="85" t="n">
        <v>0.5</v>
      </c>
      <c r="P2588" s="86" t="n">
        <v>0.0416666666666667</v>
      </c>
      <c r="Q2588" s="87" t="n">
        <v>7.58333333333333</v>
      </c>
      <c r="R2588" s="88" t="n">
        <v>147.791666666667</v>
      </c>
      <c r="S2588" s="89" t="n">
        <v>34.2083333333333</v>
      </c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MG2588" s="0"/>
      <c r="AMH2588" s="0"/>
      <c r="AMI2588" s="0"/>
      <c r="AMJ2588" s="0"/>
    </row>
    <row r="2589" s="4" customFormat="true" ht="37.5" hidden="false" customHeight="true" outlineLevel="0" collapsed="false">
      <c r="A2589" s="23" t="s">
        <v>401</v>
      </c>
      <c r="B2589" s="82" t="n">
        <v>7135</v>
      </c>
      <c r="C2589" s="25" t="n">
        <f aca="false">VLOOKUP(B2589,[1]Planilha8!$X$4:$Y$6629,2,0)</f>
        <v>2040801</v>
      </c>
      <c r="D2589" s="26" t="s">
        <v>673</v>
      </c>
      <c r="E2589" s="26" t="str">
        <f aca="false">VLOOKUP(B2589,[1]Planilha8!$X$4:$Z$6629,3,0)</f>
        <v>CLINICA MÉDICA</v>
      </c>
      <c r="F2589" s="26" t="str">
        <f aca="false">VLOOKUP(B2589,[1]Planilha8!$X$4:$AD$6629,7,0)</f>
        <v>BOM</v>
      </c>
      <c r="G2589" s="27" t="n">
        <v>41673</v>
      </c>
      <c r="H2589" s="83" t="n">
        <v>182</v>
      </c>
      <c r="I2589" s="29" t="s">
        <v>23</v>
      </c>
      <c r="J2589" s="30" t="s">
        <v>601</v>
      </c>
      <c r="K2589" s="31" t="n">
        <v>2518</v>
      </c>
      <c r="L2589" s="32" t="n">
        <v>2013004063</v>
      </c>
      <c r="M2589" s="33" t="n">
        <v>43465</v>
      </c>
      <c r="N2589" s="84" t="n">
        <v>140.208333333333</v>
      </c>
      <c r="O2589" s="85" t="n">
        <v>0.5</v>
      </c>
      <c r="P2589" s="86" t="n">
        <v>0.0416666666666667</v>
      </c>
      <c r="Q2589" s="87" t="n">
        <v>7.58333333333333</v>
      </c>
      <c r="R2589" s="88" t="n">
        <v>147.791666666667</v>
      </c>
      <c r="S2589" s="89" t="n">
        <v>34.2083333333333</v>
      </c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MG2589" s="0"/>
      <c r="AMH2589" s="0"/>
      <c r="AMI2589" s="0"/>
      <c r="AMJ2589" s="0"/>
    </row>
    <row r="2590" s="4" customFormat="true" ht="37.5" hidden="false" customHeight="true" outlineLevel="0" collapsed="false">
      <c r="A2590" s="23" t="s">
        <v>401</v>
      </c>
      <c r="B2590" s="82" t="n">
        <v>7136</v>
      </c>
      <c r="C2590" s="25" t="n">
        <f aca="false">VLOOKUP(B2590,[1]Planilha8!$X$4:$Y$6629,2,0)</f>
        <v>2040802</v>
      </c>
      <c r="D2590" s="26" t="s">
        <v>673</v>
      </c>
      <c r="E2590" s="26" t="str">
        <f aca="false">VLOOKUP(B2590,[1]Planilha8!$X$4:$Z$6629,3,0)</f>
        <v>CLINICA MÉDICA</v>
      </c>
      <c r="F2590" s="26" t="str">
        <f aca="false">VLOOKUP(B2590,[1]Planilha8!$X$4:$AD$6629,7,0)</f>
        <v>BOM</v>
      </c>
      <c r="G2590" s="27" t="n">
        <v>41673</v>
      </c>
      <c r="H2590" s="83" t="n">
        <v>182</v>
      </c>
      <c r="I2590" s="29" t="s">
        <v>23</v>
      </c>
      <c r="J2590" s="30" t="s">
        <v>601</v>
      </c>
      <c r="K2590" s="31" t="n">
        <v>2518</v>
      </c>
      <c r="L2590" s="32" t="n">
        <v>2013004063</v>
      </c>
      <c r="M2590" s="33" t="n">
        <v>43465</v>
      </c>
      <c r="N2590" s="84" t="n">
        <v>140.208333333333</v>
      </c>
      <c r="O2590" s="85" t="n">
        <v>0.5</v>
      </c>
      <c r="P2590" s="86" t="n">
        <v>0.0416666666666667</v>
      </c>
      <c r="Q2590" s="87" t="n">
        <v>7.58333333333333</v>
      </c>
      <c r="R2590" s="88" t="n">
        <v>147.791666666667</v>
      </c>
      <c r="S2590" s="89" t="n">
        <v>34.2083333333333</v>
      </c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MG2590" s="0"/>
      <c r="AMH2590" s="0"/>
      <c r="AMI2590" s="0"/>
      <c r="AMJ2590" s="0"/>
    </row>
    <row r="2591" s="4" customFormat="true" ht="37.5" hidden="false" customHeight="true" outlineLevel="0" collapsed="false">
      <c r="A2591" s="23" t="s">
        <v>401</v>
      </c>
      <c r="B2591" s="82" t="n">
        <v>7137</v>
      </c>
      <c r="C2591" s="25" t="n">
        <f aca="false">VLOOKUP(B2591,[1]Planilha8!$X$4:$Y$6629,2,0)</f>
        <v>2040803</v>
      </c>
      <c r="D2591" s="26" t="s">
        <v>673</v>
      </c>
      <c r="E2591" s="26" t="str">
        <f aca="false">VLOOKUP(B2591,[1]Planilha8!$X$4:$Z$6629,3,0)</f>
        <v>CLINICA MÉDICA</v>
      </c>
      <c r="F2591" s="26" t="str">
        <f aca="false">VLOOKUP(B2591,[1]Planilha8!$X$4:$AD$6629,7,0)</f>
        <v>BOM</v>
      </c>
      <c r="G2591" s="27" t="n">
        <v>41673</v>
      </c>
      <c r="H2591" s="83" t="n">
        <v>182</v>
      </c>
      <c r="I2591" s="29" t="s">
        <v>23</v>
      </c>
      <c r="J2591" s="30" t="s">
        <v>601</v>
      </c>
      <c r="K2591" s="31" t="n">
        <v>2518</v>
      </c>
      <c r="L2591" s="32" t="n">
        <v>2013004063</v>
      </c>
      <c r="M2591" s="33" t="n">
        <v>43465</v>
      </c>
      <c r="N2591" s="84" t="n">
        <v>140.208333333333</v>
      </c>
      <c r="O2591" s="85" t="n">
        <v>0.5</v>
      </c>
      <c r="P2591" s="86" t="n">
        <v>0.0416666666666667</v>
      </c>
      <c r="Q2591" s="87" t="n">
        <v>7.58333333333333</v>
      </c>
      <c r="R2591" s="88" t="n">
        <v>147.791666666667</v>
      </c>
      <c r="S2591" s="89" t="n">
        <v>34.2083333333333</v>
      </c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MG2591" s="0"/>
      <c r="AMH2591" s="0"/>
      <c r="AMI2591" s="0"/>
      <c r="AMJ2591" s="0"/>
    </row>
    <row r="2592" s="4" customFormat="true" ht="37.5" hidden="false" customHeight="true" outlineLevel="0" collapsed="false">
      <c r="A2592" s="23" t="s">
        <v>401</v>
      </c>
      <c r="B2592" s="82" t="n">
        <v>7138</v>
      </c>
      <c r="C2592" s="25" t="n">
        <f aca="false">VLOOKUP(B2592,[1]Planilha8!$X$4:$Y$6629,2,0)</f>
        <v>2040804</v>
      </c>
      <c r="D2592" s="26" t="s">
        <v>673</v>
      </c>
      <c r="E2592" s="26" t="str">
        <f aca="false">VLOOKUP(B2592,[1]Planilha8!$X$4:$Z$6629,3,0)</f>
        <v>CLINICA MÉDICA</v>
      </c>
      <c r="F2592" s="26" t="str">
        <f aca="false">VLOOKUP(B2592,[1]Planilha8!$X$4:$AD$6629,7,0)</f>
        <v>BOM</v>
      </c>
      <c r="G2592" s="27" t="n">
        <v>41673</v>
      </c>
      <c r="H2592" s="83" t="n">
        <v>182</v>
      </c>
      <c r="I2592" s="29" t="s">
        <v>23</v>
      </c>
      <c r="J2592" s="30" t="s">
        <v>601</v>
      </c>
      <c r="K2592" s="31" t="n">
        <v>2518</v>
      </c>
      <c r="L2592" s="32" t="n">
        <v>2013004063</v>
      </c>
      <c r="M2592" s="33" t="n">
        <v>43465</v>
      </c>
      <c r="N2592" s="84" t="n">
        <v>140.208333333333</v>
      </c>
      <c r="O2592" s="85" t="n">
        <v>0.5</v>
      </c>
      <c r="P2592" s="86" t="n">
        <v>0.0416666666666667</v>
      </c>
      <c r="Q2592" s="87" t="n">
        <v>7.58333333333333</v>
      </c>
      <c r="R2592" s="88" t="n">
        <v>147.791666666667</v>
      </c>
      <c r="S2592" s="89" t="n">
        <v>34.2083333333333</v>
      </c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MG2592" s="0"/>
      <c r="AMH2592" s="0"/>
      <c r="AMI2592" s="0"/>
      <c r="AMJ2592" s="0"/>
    </row>
    <row r="2593" s="4" customFormat="true" ht="37.5" hidden="false" customHeight="true" outlineLevel="0" collapsed="false">
      <c r="A2593" s="23" t="s">
        <v>401</v>
      </c>
      <c r="B2593" s="82" t="n">
        <v>7139</v>
      </c>
      <c r="C2593" s="25" t="n">
        <f aca="false">VLOOKUP(B2593,[1]Planilha8!$X$4:$Y$6629,2,0)</f>
        <v>2040805</v>
      </c>
      <c r="D2593" s="26" t="s">
        <v>673</v>
      </c>
      <c r="E2593" s="26" t="str">
        <f aca="false">VLOOKUP(B2593,[1]Planilha8!$X$4:$Z$6629,3,0)</f>
        <v>HEMODIALISE / DIÁLISE</v>
      </c>
      <c r="F2593" s="26" t="str">
        <f aca="false">VLOOKUP(B2593,[1]Planilha8!$X$4:$AD$6629,7,0)</f>
        <v>BOM</v>
      </c>
      <c r="G2593" s="27" t="n">
        <v>41673</v>
      </c>
      <c r="H2593" s="83" t="n">
        <v>182</v>
      </c>
      <c r="I2593" s="29" t="s">
        <v>23</v>
      </c>
      <c r="J2593" s="30" t="s">
        <v>601</v>
      </c>
      <c r="K2593" s="31" t="n">
        <v>2518</v>
      </c>
      <c r="L2593" s="32" t="n">
        <v>2013004063</v>
      </c>
      <c r="M2593" s="33" t="n">
        <v>43465</v>
      </c>
      <c r="N2593" s="84" t="n">
        <v>140.208333333333</v>
      </c>
      <c r="O2593" s="85" t="n">
        <v>0.5</v>
      </c>
      <c r="P2593" s="86" t="n">
        <v>0.0416666666666667</v>
      </c>
      <c r="Q2593" s="87" t="n">
        <v>7.58333333333333</v>
      </c>
      <c r="R2593" s="88" t="n">
        <v>147.791666666667</v>
      </c>
      <c r="S2593" s="89" t="n">
        <v>34.2083333333333</v>
      </c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MG2593" s="0"/>
      <c r="AMH2593" s="0"/>
      <c r="AMI2593" s="0"/>
      <c r="AMJ2593" s="0"/>
    </row>
    <row r="2594" s="4" customFormat="true" ht="37.5" hidden="false" customHeight="true" outlineLevel="0" collapsed="false">
      <c r="A2594" s="23" t="s">
        <v>401</v>
      </c>
      <c r="B2594" s="82" t="n">
        <v>7140</v>
      </c>
      <c r="C2594" s="25" t="n">
        <f aca="false">VLOOKUP(B2594,[1]Planilha8!$X$4:$Y$6629,2,0)</f>
        <v>2040806</v>
      </c>
      <c r="D2594" s="26" t="s">
        <v>673</v>
      </c>
      <c r="E2594" s="26" t="str">
        <f aca="false">VLOOKUP(B2594,[1]Planilha8!$X$4:$Z$6629,3,0)</f>
        <v>CLINICA MÉDICA</v>
      </c>
      <c r="F2594" s="26" t="str">
        <f aca="false">VLOOKUP(B2594,[1]Planilha8!$X$4:$AD$6629,7,0)</f>
        <v>BOM</v>
      </c>
      <c r="G2594" s="27" t="n">
        <v>41673</v>
      </c>
      <c r="H2594" s="83" t="n">
        <v>182</v>
      </c>
      <c r="I2594" s="29" t="s">
        <v>23</v>
      </c>
      <c r="J2594" s="30" t="s">
        <v>601</v>
      </c>
      <c r="K2594" s="31" t="n">
        <v>2518</v>
      </c>
      <c r="L2594" s="32" t="n">
        <v>2013004063</v>
      </c>
      <c r="M2594" s="33" t="n">
        <v>43465</v>
      </c>
      <c r="N2594" s="84" t="n">
        <v>140.208333333333</v>
      </c>
      <c r="O2594" s="85" t="n">
        <v>0.5</v>
      </c>
      <c r="P2594" s="86" t="n">
        <v>0.0416666666666667</v>
      </c>
      <c r="Q2594" s="87" t="n">
        <v>7.58333333333333</v>
      </c>
      <c r="R2594" s="88" t="n">
        <v>147.791666666667</v>
      </c>
      <c r="S2594" s="89" t="n">
        <v>34.2083333333333</v>
      </c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MG2594" s="0"/>
      <c r="AMH2594" s="0"/>
      <c r="AMI2594" s="0"/>
      <c r="AMJ2594" s="0"/>
    </row>
    <row r="2595" s="4" customFormat="true" ht="37.5" hidden="false" customHeight="true" outlineLevel="0" collapsed="false">
      <c r="A2595" s="23" t="s">
        <v>401</v>
      </c>
      <c r="B2595" s="82" t="n">
        <v>7141</v>
      </c>
      <c r="C2595" s="25" t="n">
        <f aca="false">VLOOKUP(B2595,[1]Planilha8!$X$4:$Y$6629,2,0)</f>
        <v>2040807</v>
      </c>
      <c r="D2595" s="26" t="s">
        <v>673</v>
      </c>
      <c r="E2595" s="26" t="str">
        <f aca="false">VLOOKUP(B2595,[1]Planilha8!$X$4:$Z$6629,3,0)</f>
        <v>CLINICA MÉDICA</v>
      </c>
      <c r="F2595" s="26" t="str">
        <f aca="false">VLOOKUP(B2595,[1]Planilha8!$X$4:$AD$6629,7,0)</f>
        <v>BOM</v>
      </c>
      <c r="G2595" s="27" t="n">
        <v>41673</v>
      </c>
      <c r="H2595" s="83" t="n">
        <v>182</v>
      </c>
      <c r="I2595" s="29" t="s">
        <v>23</v>
      </c>
      <c r="J2595" s="30" t="s">
        <v>601</v>
      </c>
      <c r="K2595" s="31" t="n">
        <v>2518</v>
      </c>
      <c r="L2595" s="32" t="n">
        <v>2013004063</v>
      </c>
      <c r="M2595" s="33" t="n">
        <v>43465</v>
      </c>
      <c r="N2595" s="84" t="n">
        <v>140.208333333333</v>
      </c>
      <c r="O2595" s="85" t="n">
        <v>0.5</v>
      </c>
      <c r="P2595" s="86" t="n">
        <v>0.0416666666666667</v>
      </c>
      <c r="Q2595" s="87" t="n">
        <v>7.58333333333333</v>
      </c>
      <c r="R2595" s="88" t="n">
        <v>147.791666666667</v>
      </c>
      <c r="S2595" s="89" t="n">
        <v>34.2083333333333</v>
      </c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MG2595" s="0"/>
      <c r="AMH2595" s="0"/>
      <c r="AMI2595" s="0"/>
      <c r="AMJ2595" s="0"/>
    </row>
    <row r="2596" s="4" customFormat="true" ht="37.5" hidden="false" customHeight="true" outlineLevel="0" collapsed="false">
      <c r="A2596" s="23" t="s">
        <v>401</v>
      </c>
      <c r="B2596" s="82" t="n">
        <v>7142</v>
      </c>
      <c r="C2596" s="25" t="n">
        <f aca="false">VLOOKUP(B2596,[1]Planilha8!$X$4:$Y$6629,2,0)</f>
        <v>2040808</v>
      </c>
      <c r="D2596" s="26" t="s">
        <v>673</v>
      </c>
      <c r="E2596" s="26" t="str">
        <f aca="false">VLOOKUP(B2596,[1]Planilha8!$X$4:$Z$6629,3,0)</f>
        <v>CLINICA MÉDICA</v>
      </c>
      <c r="F2596" s="26" t="str">
        <f aca="false">VLOOKUP(B2596,[1]Planilha8!$X$4:$AD$6629,7,0)</f>
        <v>BOM</v>
      </c>
      <c r="G2596" s="27" t="n">
        <v>41673</v>
      </c>
      <c r="H2596" s="83" t="n">
        <v>182</v>
      </c>
      <c r="I2596" s="29" t="s">
        <v>23</v>
      </c>
      <c r="J2596" s="30" t="s">
        <v>601</v>
      </c>
      <c r="K2596" s="31" t="n">
        <v>2518</v>
      </c>
      <c r="L2596" s="32" t="n">
        <v>2013004063</v>
      </c>
      <c r="M2596" s="33" t="n">
        <v>43465</v>
      </c>
      <c r="N2596" s="84" t="n">
        <v>140.208333333333</v>
      </c>
      <c r="O2596" s="85" t="n">
        <v>0.5</v>
      </c>
      <c r="P2596" s="86" t="n">
        <v>0.0416666666666667</v>
      </c>
      <c r="Q2596" s="87" t="n">
        <v>7.58333333333333</v>
      </c>
      <c r="R2596" s="88" t="n">
        <v>147.791666666667</v>
      </c>
      <c r="S2596" s="89" t="n">
        <v>34.2083333333333</v>
      </c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MG2596" s="0"/>
      <c r="AMH2596" s="0"/>
      <c r="AMI2596" s="0"/>
      <c r="AMJ2596" s="0"/>
    </row>
    <row r="2597" s="4" customFormat="true" ht="37.5" hidden="false" customHeight="true" outlineLevel="0" collapsed="false">
      <c r="A2597" s="23" t="s">
        <v>401</v>
      </c>
      <c r="B2597" s="82" t="n">
        <v>7143</v>
      </c>
      <c r="C2597" s="25" t="e">
        <f aca="false">VLOOKUP(B2597,[1]Planilha8!$X$4:$Y$6629,2,0)</f>
        <v>#N/A</v>
      </c>
      <c r="D2597" s="26" t="s">
        <v>673</v>
      </c>
      <c r="E2597" s="26" t="e">
        <f aca="false">VLOOKUP(B2597,[1]Planilha8!$X$4:$Z$6629,3,0)</f>
        <v>#N/A</v>
      </c>
      <c r="F2597" s="26" t="e">
        <f aca="false">VLOOKUP(B2597,[1]Planilha8!$X$4:$AD$6629,7,0)</f>
        <v>#N/A</v>
      </c>
      <c r="G2597" s="27" t="n">
        <v>41673</v>
      </c>
      <c r="H2597" s="83" t="n">
        <v>182</v>
      </c>
      <c r="I2597" s="29" t="s">
        <v>23</v>
      </c>
      <c r="J2597" s="30" t="s">
        <v>601</v>
      </c>
      <c r="K2597" s="31" t="n">
        <v>2518</v>
      </c>
      <c r="L2597" s="32" t="n">
        <v>2013004063</v>
      </c>
      <c r="M2597" s="33" t="n">
        <v>43465</v>
      </c>
      <c r="N2597" s="84" t="n">
        <v>140.208333333333</v>
      </c>
      <c r="O2597" s="85" t="n">
        <v>0.5</v>
      </c>
      <c r="P2597" s="86" t="n">
        <v>0.0416666666666667</v>
      </c>
      <c r="Q2597" s="87" t="n">
        <v>7.58333333333333</v>
      </c>
      <c r="R2597" s="88" t="n">
        <v>147.791666666667</v>
      </c>
      <c r="S2597" s="89" t="n">
        <v>34.2083333333333</v>
      </c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MG2597" s="0"/>
      <c r="AMH2597" s="0"/>
      <c r="AMI2597" s="0"/>
      <c r="AMJ2597" s="0"/>
    </row>
    <row r="2598" s="4" customFormat="true" ht="37.5" hidden="false" customHeight="true" outlineLevel="0" collapsed="false">
      <c r="A2598" s="23" t="s">
        <v>401</v>
      </c>
      <c r="B2598" s="82" t="n">
        <v>7144</v>
      </c>
      <c r="C2598" s="25" t="n">
        <f aca="false">VLOOKUP(B2598,[1]Planilha8!$X$4:$Y$6629,2,0)</f>
        <v>2040810</v>
      </c>
      <c r="D2598" s="26" t="s">
        <v>673</v>
      </c>
      <c r="E2598" s="26" t="str">
        <f aca="false">VLOOKUP(B2598,[1]Planilha8!$X$4:$Z$6629,3,0)</f>
        <v>GALPÃO ALMOXARIFADO</v>
      </c>
      <c r="F2598" s="26" t="str">
        <f aca="false">VLOOKUP(B2598,[1]Planilha8!$X$4:$AD$6629,7,0)</f>
        <v>SUCATA</v>
      </c>
      <c r="G2598" s="27" t="n">
        <v>41673</v>
      </c>
      <c r="H2598" s="83" t="n">
        <v>182</v>
      </c>
      <c r="I2598" s="29" t="s">
        <v>23</v>
      </c>
      <c r="J2598" s="30" t="s">
        <v>601</v>
      </c>
      <c r="K2598" s="31" t="n">
        <v>2518</v>
      </c>
      <c r="L2598" s="32" t="n">
        <v>2013004063</v>
      </c>
      <c r="M2598" s="33" t="n">
        <v>43465</v>
      </c>
      <c r="N2598" s="84" t="n">
        <v>140.208333333333</v>
      </c>
      <c r="O2598" s="85" t="n">
        <v>0.5</v>
      </c>
      <c r="P2598" s="86" t="n">
        <v>0.0416666666666667</v>
      </c>
      <c r="Q2598" s="87" t="n">
        <v>7.58333333333333</v>
      </c>
      <c r="R2598" s="88" t="n">
        <v>147.791666666667</v>
      </c>
      <c r="S2598" s="89" t="n">
        <v>34.2083333333333</v>
      </c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MG2598" s="0"/>
      <c r="AMH2598" s="0"/>
      <c r="AMI2598" s="0"/>
      <c r="AMJ2598" s="0"/>
    </row>
    <row r="2599" s="4" customFormat="true" ht="37.5" hidden="false" customHeight="true" outlineLevel="0" collapsed="false">
      <c r="A2599" s="23" t="s">
        <v>401</v>
      </c>
      <c r="B2599" s="82" t="n">
        <v>7145</v>
      </c>
      <c r="C2599" s="25" t="n">
        <f aca="false">VLOOKUP(B2599,[1]Planilha8!$X$4:$Y$6629,2,0)</f>
        <v>2040811</v>
      </c>
      <c r="D2599" s="26" t="s">
        <v>673</v>
      </c>
      <c r="E2599" s="26" t="str">
        <f aca="false">VLOOKUP(B2599,[1]Planilha8!$X$4:$Z$6629,3,0)</f>
        <v>GALPÃO ALMOXARIFADO</v>
      </c>
      <c r="F2599" s="26" t="str">
        <f aca="false">VLOOKUP(B2599,[1]Planilha8!$X$4:$AD$6629,7,0)</f>
        <v>SUCATA</v>
      </c>
      <c r="G2599" s="27" t="n">
        <v>41673</v>
      </c>
      <c r="H2599" s="83" t="n">
        <v>182</v>
      </c>
      <c r="I2599" s="29" t="s">
        <v>23</v>
      </c>
      <c r="J2599" s="30" t="s">
        <v>601</v>
      </c>
      <c r="K2599" s="31" t="n">
        <v>2518</v>
      </c>
      <c r="L2599" s="32" t="n">
        <v>2013004063</v>
      </c>
      <c r="M2599" s="33" t="n">
        <v>43465</v>
      </c>
      <c r="N2599" s="84" t="n">
        <v>140.208333333333</v>
      </c>
      <c r="O2599" s="85" t="n">
        <v>0.5</v>
      </c>
      <c r="P2599" s="86" t="n">
        <v>0.0416666666666667</v>
      </c>
      <c r="Q2599" s="87" t="n">
        <v>7.58333333333333</v>
      </c>
      <c r="R2599" s="88" t="n">
        <v>147.791666666667</v>
      </c>
      <c r="S2599" s="89" t="n">
        <v>34.2083333333333</v>
      </c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MG2599" s="0"/>
      <c r="AMH2599" s="0"/>
      <c r="AMI2599" s="0"/>
      <c r="AMJ2599" s="0"/>
    </row>
    <row r="2600" s="4" customFormat="true" ht="37.5" hidden="false" customHeight="true" outlineLevel="0" collapsed="false">
      <c r="A2600" s="23" t="s">
        <v>401</v>
      </c>
      <c r="B2600" s="82" t="n">
        <v>7146</v>
      </c>
      <c r="C2600" s="25" t="e">
        <f aca="false">VLOOKUP(B2600,[1]Planilha8!$X$4:$Y$6629,2,0)</f>
        <v>#N/A</v>
      </c>
      <c r="D2600" s="26" t="s">
        <v>673</v>
      </c>
      <c r="E2600" s="26" t="e">
        <f aca="false">VLOOKUP(B2600,[1]Planilha8!$X$4:$Z$6629,3,0)</f>
        <v>#N/A</v>
      </c>
      <c r="F2600" s="26" t="e">
        <f aca="false">VLOOKUP(B2600,[1]Planilha8!$X$4:$AD$6629,7,0)</f>
        <v>#N/A</v>
      </c>
      <c r="G2600" s="27" t="n">
        <v>41673</v>
      </c>
      <c r="H2600" s="83" t="n">
        <v>182</v>
      </c>
      <c r="I2600" s="29" t="s">
        <v>23</v>
      </c>
      <c r="J2600" s="30" t="s">
        <v>601</v>
      </c>
      <c r="K2600" s="31" t="n">
        <v>2518</v>
      </c>
      <c r="L2600" s="32" t="n">
        <v>2013004063</v>
      </c>
      <c r="M2600" s="33" t="n">
        <v>43465</v>
      </c>
      <c r="N2600" s="84" t="n">
        <v>140.208333333333</v>
      </c>
      <c r="O2600" s="85" t="n">
        <v>0.5</v>
      </c>
      <c r="P2600" s="86" t="n">
        <v>0.0416666666666667</v>
      </c>
      <c r="Q2600" s="87" t="n">
        <v>7.58333333333333</v>
      </c>
      <c r="R2600" s="88" t="n">
        <v>147.791666666667</v>
      </c>
      <c r="S2600" s="89" t="n">
        <v>34.2083333333333</v>
      </c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MG2600" s="0"/>
      <c r="AMH2600" s="0"/>
      <c r="AMI2600" s="0"/>
      <c r="AMJ2600" s="0"/>
    </row>
    <row r="2601" s="4" customFormat="true" ht="37.5" hidden="false" customHeight="true" outlineLevel="0" collapsed="false">
      <c r="A2601" s="23" t="s">
        <v>401</v>
      </c>
      <c r="B2601" s="82" t="n">
        <v>7147</v>
      </c>
      <c r="C2601" s="25" t="n">
        <f aca="false">VLOOKUP(B2601,[1]Planilha8!$X$4:$Y$6629,2,0)</f>
        <v>2040813</v>
      </c>
      <c r="D2601" s="26" t="s">
        <v>673</v>
      </c>
      <c r="E2601" s="26" t="str">
        <f aca="false">VLOOKUP(B2601,[1]Planilha8!$X$4:$Z$6629,3,0)</f>
        <v>HEMODIALISE / DIÁLISE</v>
      </c>
      <c r="F2601" s="26" t="str">
        <f aca="false">VLOOKUP(B2601,[1]Planilha8!$X$4:$AD$6629,7,0)</f>
        <v>BOM</v>
      </c>
      <c r="G2601" s="27" t="n">
        <v>41673</v>
      </c>
      <c r="H2601" s="83" t="n">
        <v>182</v>
      </c>
      <c r="I2601" s="29" t="s">
        <v>23</v>
      </c>
      <c r="J2601" s="30" t="s">
        <v>601</v>
      </c>
      <c r="K2601" s="31" t="n">
        <v>2518</v>
      </c>
      <c r="L2601" s="32" t="n">
        <v>2013004063</v>
      </c>
      <c r="M2601" s="33" t="n">
        <v>43465</v>
      </c>
      <c r="N2601" s="84" t="n">
        <v>140.208333333333</v>
      </c>
      <c r="O2601" s="85" t="n">
        <v>0.5</v>
      </c>
      <c r="P2601" s="86" t="n">
        <v>0.0416666666666667</v>
      </c>
      <c r="Q2601" s="87" t="n">
        <v>7.58333333333333</v>
      </c>
      <c r="R2601" s="88" t="n">
        <v>147.791666666667</v>
      </c>
      <c r="S2601" s="89" t="n">
        <v>34.2083333333333</v>
      </c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MG2601" s="0"/>
      <c r="AMH2601" s="0"/>
      <c r="AMI2601" s="0"/>
      <c r="AMJ2601" s="0"/>
    </row>
    <row r="2602" s="4" customFormat="true" ht="37.5" hidden="false" customHeight="true" outlineLevel="0" collapsed="false">
      <c r="A2602" s="23" t="s">
        <v>401</v>
      </c>
      <c r="B2602" s="82" t="n">
        <v>7148</v>
      </c>
      <c r="C2602" s="25" t="n">
        <f aca="false">VLOOKUP(B2602,[1]Planilha8!$X$4:$Y$6629,2,0)</f>
        <v>2040814</v>
      </c>
      <c r="D2602" s="26" t="s">
        <v>673</v>
      </c>
      <c r="E2602" s="26" t="str">
        <f aca="false">VLOOKUP(B2602,[1]Planilha8!$X$4:$Z$6629,3,0)</f>
        <v>GALPÃO ALMOXARIFADO</v>
      </c>
      <c r="F2602" s="26" t="str">
        <f aca="false">VLOOKUP(B2602,[1]Planilha8!$X$4:$AD$6629,7,0)</f>
        <v>SUCATA</v>
      </c>
      <c r="G2602" s="27" t="n">
        <v>41673</v>
      </c>
      <c r="H2602" s="83" t="n">
        <v>182</v>
      </c>
      <c r="I2602" s="29" t="s">
        <v>23</v>
      </c>
      <c r="J2602" s="30" t="s">
        <v>601</v>
      </c>
      <c r="K2602" s="31" t="n">
        <v>2518</v>
      </c>
      <c r="L2602" s="32" t="n">
        <v>2013004063</v>
      </c>
      <c r="M2602" s="33" t="n">
        <v>43465</v>
      </c>
      <c r="N2602" s="84" t="n">
        <v>140.208333333333</v>
      </c>
      <c r="O2602" s="85" t="n">
        <v>0.5</v>
      </c>
      <c r="P2602" s="86" t="n">
        <v>0.0416666666666667</v>
      </c>
      <c r="Q2602" s="87" t="n">
        <v>7.58333333333333</v>
      </c>
      <c r="R2602" s="88" t="n">
        <v>147.791666666667</v>
      </c>
      <c r="S2602" s="89" t="n">
        <v>34.2083333333333</v>
      </c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MG2602" s="0"/>
      <c r="AMH2602" s="0"/>
      <c r="AMI2602" s="0"/>
      <c r="AMJ2602" s="0"/>
    </row>
    <row r="2603" s="4" customFormat="true" ht="37.5" hidden="false" customHeight="true" outlineLevel="0" collapsed="false">
      <c r="A2603" s="23" t="s">
        <v>401</v>
      </c>
      <c r="B2603" s="82" t="n">
        <v>7149</v>
      </c>
      <c r="C2603" s="25" t="n">
        <f aca="false">VLOOKUP(B2603,[1]Planilha8!$X$4:$Y$6629,2,0)</f>
        <v>2040815</v>
      </c>
      <c r="D2603" s="26" t="s">
        <v>673</v>
      </c>
      <c r="E2603" s="26" t="str">
        <f aca="false">VLOOKUP(B2603,[1]Planilha8!$X$4:$Z$6629,3,0)</f>
        <v>CLINICA MÉDICA</v>
      </c>
      <c r="F2603" s="26" t="str">
        <f aca="false">VLOOKUP(B2603,[1]Planilha8!$X$4:$AD$6629,7,0)</f>
        <v>BOM</v>
      </c>
      <c r="G2603" s="27" t="n">
        <v>41673</v>
      </c>
      <c r="H2603" s="83" t="n">
        <v>182</v>
      </c>
      <c r="I2603" s="29" t="s">
        <v>23</v>
      </c>
      <c r="J2603" s="30" t="s">
        <v>601</v>
      </c>
      <c r="K2603" s="31" t="n">
        <v>2518</v>
      </c>
      <c r="L2603" s="32" t="n">
        <v>2013004063</v>
      </c>
      <c r="M2603" s="33" t="n">
        <v>43465</v>
      </c>
      <c r="N2603" s="84" t="n">
        <v>140.208333333333</v>
      </c>
      <c r="O2603" s="85" t="n">
        <v>0.5</v>
      </c>
      <c r="P2603" s="86" t="n">
        <v>0.0416666666666667</v>
      </c>
      <c r="Q2603" s="87" t="n">
        <v>7.58333333333333</v>
      </c>
      <c r="R2603" s="88" t="n">
        <v>147.791666666667</v>
      </c>
      <c r="S2603" s="89" t="n">
        <v>34.2083333333333</v>
      </c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MG2603" s="0"/>
      <c r="AMH2603" s="0"/>
      <c r="AMI2603" s="0"/>
      <c r="AMJ2603" s="0"/>
    </row>
    <row r="2604" s="4" customFormat="true" ht="37.5" hidden="false" customHeight="true" outlineLevel="0" collapsed="false">
      <c r="A2604" s="23" t="s">
        <v>401</v>
      </c>
      <c r="B2604" s="82" t="n">
        <v>7150</v>
      </c>
      <c r="C2604" s="25" t="n">
        <f aca="false">VLOOKUP(B2604,[1]Planilha8!$X$4:$Y$6629,2,0)</f>
        <v>2040816</v>
      </c>
      <c r="D2604" s="26" t="s">
        <v>673</v>
      </c>
      <c r="E2604" s="26" t="str">
        <f aca="false">VLOOKUP(B2604,[1]Planilha8!$X$4:$Z$6629,3,0)</f>
        <v>CLINICA MÉDICA</v>
      </c>
      <c r="F2604" s="26" t="str">
        <f aca="false">VLOOKUP(B2604,[1]Planilha8!$X$4:$AD$6629,7,0)</f>
        <v>BOM</v>
      </c>
      <c r="G2604" s="27" t="n">
        <v>41673</v>
      </c>
      <c r="H2604" s="83" t="n">
        <v>182</v>
      </c>
      <c r="I2604" s="29" t="s">
        <v>23</v>
      </c>
      <c r="J2604" s="30" t="s">
        <v>601</v>
      </c>
      <c r="K2604" s="31" t="n">
        <v>2518</v>
      </c>
      <c r="L2604" s="32" t="n">
        <v>2013004063</v>
      </c>
      <c r="M2604" s="33" t="n">
        <v>43465</v>
      </c>
      <c r="N2604" s="84" t="n">
        <v>140.208333333333</v>
      </c>
      <c r="O2604" s="85" t="n">
        <v>0.5</v>
      </c>
      <c r="P2604" s="86" t="n">
        <v>0.0416666666666667</v>
      </c>
      <c r="Q2604" s="87" t="n">
        <v>7.58333333333333</v>
      </c>
      <c r="R2604" s="88" t="n">
        <v>147.791666666667</v>
      </c>
      <c r="S2604" s="89" t="n">
        <v>34.2083333333333</v>
      </c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MG2604" s="0"/>
      <c r="AMH2604" s="0"/>
      <c r="AMI2604" s="0"/>
      <c r="AMJ2604" s="0"/>
    </row>
    <row r="2605" s="4" customFormat="true" ht="37.5" hidden="false" customHeight="true" outlineLevel="0" collapsed="false">
      <c r="A2605" s="23" t="s">
        <v>401</v>
      </c>
      <c r="B2605" s="82" t="n">
        <v>7151</v>
      </c>
      <c r="C2605" s="25" t="n">
        <f aca="false">VLOOKUP(B2605,[1]Planilha8!$X$4:$Y$6629,2,0)</f>
        <v>2040817</v>
      </c>
      <c r="D2605" s="26" t="s">
        <v>673</v>
      </c>
      <c r="E2605" s="26" t="str">
        <f aca="false">VLOOKUP(B2605,[1]Planilha8!$X$4:$Z$6629,3,0)</f>
        <v>CLINICA MÉDICA</v>
      </c>
      <c r="F2605" s="26" t="str">
        <f aca="false">VLOOKUP(B2605,[1]Planilha8!$X$4:$AD$6629,7,0)</f>
        <v>BOM</v>
      </c>
      <c r="G2605" s="27" t="n">
        <v>41673</v>
      </c>
      <c r="H2605" s="83" t="n">
        <v>182</v>
      </c>
      <c r="I2605" s="29" t="s">
        <v>23</v>
      </c>
      <c r="J2605" s="30" t="s">
        <v>601</v>
      </c>
      <c r="K2605" s="31" t="n">
        <v>2518</v>
      </c>
      <c r="L2605" s="32" t="n">
        <v>2013004063</v>
      </c>
      <c r="M2605" s="33" t="n">
        <v>43465</v>
      </c>
      <c r="N2605" s="84" t="n">
        <v>140.208333333333</v>
      </c>
      <c r="O2605" s="85" t="n">
        <v>0.5</v>
      </c>
      <c r="P2605" s="86" t="n">
        <v>0.0416666666666667</v>
      </c>
      <c r="Q2605" s="87" t="n">
        <v>7.58333333333333</v>
      </c>
      <c r="R2605" s="88" t="n">
        <v>147.791666666667</v>
      </c>
      <c r="S2605" s="89" t="n">
        <v>34.2083333333333</v>
      </c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MG2605" s="0"/>
      <c r="AMH2605" s="0"/>
      <c r="AMI2605" s="0"/>
      <c r="AMJ2605" s="0"/>
    </row>
    <row r="2606" s="4" customFormat="true" ht="37.5" hidden="false" customHeight="true" outlineLevel="0" collapsed="false">
      <c r="A2606" s="23" t="s">
        <v>401</v>
      </c>
      <c r="B2606" s="82" t="n">
        <v>7152</v>
      </c>
      <c r="C2606" s="25" t="n">
        <f aca="false">VLOOKUP(B2606,[1]Planilha8!$X$4:$Y$6629,2,0)</f>
        <v>2040818</v>
      </c>
      <c r="D2606" s="26" t="s">
        <v>673</v>
      </c>
      <c r="E2606" s="26" t="str">
        <f aca="false">VLOOKUP(B2606,[1]Planilha8!$X$4:$Z$6629,3,0)</f>
        <v>GALPÃO ALMOXARIFADO</v>
      </c>
      <c r="F2606" s="26" t="str">
        <f aca="false">VLOOKUP(B2606,[1]Planilha8!$X$4:$AD$6629,7,0)</f>
        <v>SUCATA</v>
      </c>
      <c r="G2606" s="27" t="n">
        <v>41673</v>
      </c>
      <c r="H2606" s="83" t="n">
        <v>182</v>
      </c>
      <c r="I2606" s="29" t="s">
        <v>23</v>
      </c>
      <c r="J2606" s="30" t="s">
        <v>601</v>
      </c>
      <c r="K2606" s="31" t="n">
        <v>2518</v>
      </c>
      <c r="L2606" s="32" t="n">
        <v>2013004063</v>
      </c>
      <c r="M2606" s="33" t="n">
        <v>43465</v>
      </c>
      <c r="N2606" s="84" t="n">
        <v>140.208333333333</v>
      </c>
      <c r="O2606" s="85" t="n">
        <v>0.5</v>
      </c>
      <c r="P2606" s="86" t="n">
        <v>0.0416666666666667</v>
      </c>
      <c r="Q2606" s="87" t="n">
        <v>7.58333333333333</v>
      </c>
      <c r="R2606" s="88" t="n">
        <v>147.791666666667</v>
      </c>
      <c r="S2606" s="89" t="n">
        <v>34.2083333333333</v>
      </c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MG2606" s="0"/>
      <c r="AMH2606" s="0"/>
      <c r="AMI2606" s="0"/>
      <c r="AMJ2606" s="0"/>
    </row>
    <row r="2607" s="4" customFormat="true" ht="37.5" hidden="false" customHeight="true" outlineLevel="0" collapsed="false">
      <c r="A2607" s="23" t="s">
        <v>401</v>
      </c>
      <c r="B2607" s="82" t="n">
        <v>7153</v>
      </c>
      <c r="C2607" s="25" t="n">
        <f aca="false">VLOOKUP(B2607,[1]Planilha8!$X$4:$Y$6629,2,0)</f>
        <v>2040819</v>
      </c>
      <c r="D2607" s="26" t="s">
        <v>673</v>
      </c>
      <c r="E2607" s="26" t="str">
        <f aca="false">VLOOKUP(B2607,[1]Planilha8!$X$4:$Z$6629,3,0)</f>
        <v>APOIO AO DIAGNÓSTICO</v>
      </c>
      <c r="F2607" s="26" t="str">
        <f aca="false">VLOOKUP(B2607,[1]Planilha8!$X$4:$AD$6629,7,0)</f>
        <v>BOM</v>
      </c>
      <c r="G2607" s="27" t="n">
        <v>41673</v>
      </c>
      <c r="H2607" s="83" t="n">
        <v>182</v>
      </c>
      <c r="I2607" s="29" t="s">
        <v>23</v>
      </c>
      <c r="J2607" s="30" t="s">
        <v>601</v>
      </c>
      <c r="K2607" s="31" t="n">
        <v>2518</v>
      </c>
      <c r="L2607" s="32" t="n">
        <v>2013004063</v>
      </c>
      <c r="M2607" s="33" t="n">
        <v>43465</v>
      </c>
      <c r="N2607" s="84" t="n">
        <v>140.208333333333</v>
      </c>
      <c r="O2607" s="85" t="n">
        <v>0.5</v>
      </c>
      <c r="P2607" s="86" t="n">
        <v>0.0416666666666667</v>
      </c>
      <c r="Q2607" s="87" t="n">
        <v>7.58333333333333</v>
      </c>
      <c r="R2607" s="88" t="n">
        <v>147.791666666667</v>
      </c>
      <c r="S2607" s="89" t="n">
        <v>34.2083333333333</v>
      </c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MG2607" s="0"/>
      <c r="AMH2607" s="0"/>
      <c r="AMI2607" s="0"/>
      <c r="AMJ2607" s="0"/>
    </row>
    <row r="2608" s="4" customFormat="true" ht="37.5" hidden="false" customHeight="true" outlineLevel="0" collapsed="false">
      <c r="A2608" s="23" t="s">
        <v>401</v>
      </c>
      <c r="B2608" s="82" t="n">
        <v>7154</v>
      </c>
      <c r="C2608" s="25" t="n">
        <f aca="false">VLOOKUP(B2608,[1]Planilha8!$X$4:$Y$6629,2,0)</f>
        <v>2040820</v>
      </c>
      <c r="D2608" s="26" t="s">
        <v>673</v>
      </c>
      <c r="E2608" s="26" t="str">
        <f aca="false">VLOOKUP(B2608,[1]Planilha8!$X$4:$Z$6629,3,0)</f>
        <v>CLINICA MÉDICA</v>
      </c>
      <c r="F2608" s="26" t="str">
        <f aca="false">VLOOKUP(B2608,[1]Planilha8!$X$4:$AD$6629,7,0)</f>
        <v>BOM</v>
      </c>
      <c r="G2608" s="27" t="n">
        <v>41673</v>
      </c>
      <c r="H2608" s="83" t="n">
        <v>182</v>
      </c>
      <c r="I2608" s="29" t="s">
        <v>23</v>
      </c>
      <c r="J2608" s="30" t="s">
        <v>601</v>
      </c>
      <c r="K2608" s="31" t="n">
        <v>2518</v>
      </c>
      <c r="L2608" s="32" t="n">
        <v>2013004063</v>
      </c>
      <c r="M2608" s="33" t="n">
        <v>43465</v>
      </c>
      <c r="N2608" s="84" t="n">
        <v>140.208333333333</v>
      </c>
      <c r="O2608" s="85" t="n">
        <v>0.5</v>
      </c>
      <c r="P2608" s="86" t="n">
        <v>0.0416666666666667</v>
      </c>
      <c r="Q2608" s="87" t="n">
        <v>7.58333333333333</v>
      </c>
      <c r="R2608" s="88" t="n">
        <v>147.791666666667</v>
      </c>
      <c r="S2608" s="89" t="n">
        <v>34.2083333333333</v>
      </c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MG2608" s="0"/>
      <c r="AMH2608" s="0"/>
      <c r="AMI2608" s="0"/>
      <c r="AMJ2608" s="0"/>
    </row>
    <row r="2609" s="4" customFormat="true" ht="37.5" hidden="false" customHeight="true" outlineLevel="0" collapsed="false">
      <c r="A2609" s="23" t="s">
        <v>401</v>
      </c>
      <c r="B2609" s="82" t="n">
        <v>7155</v>
      </c>
      <c r="C2609" s="25" t="e">
        <f aca="false">VLOOKUP(B2609,[1]Planilha8!$X$4:$Y$6629,2,0)</f>
        <v>#N/A</v>
      </c>
      <c r="D2609" s="26" t="s">
        <v>673</v>
      </c>
      <c r="E2609" s="26" t="e">
        <f aca="false">VLOOKUP(B2609,[1]Planilha8!$X$4:$Z$6629,3,0)</f>
        <v>#N/A</v>
      </c>
      <c r="F2609" s="26" t="e">
        <f aca="false">VLOOKUP(B2609,[1]Planilha8!$X$4:$AD$6629,7,0)</f>
        <v>#N/A</v>
      </c>
      <c r="G2609" s="27" t="n">
        <v>41673</v>
      </c>
      <c r="H2609" s="83" t="n">
        <v>182</v>
      </c>
      <c r="I2609" s="29" t="s">
        <v>23</v>
      </c>
      <c r="J2609" s="30" t="s">
        <v>601</v>
      </c>
      <c r="K2609" s="31" t="n">
        <v>2518</v>
      </c>
      <c r="L2609" s="32" t="n">
        <v>2013004063</v>
      </c>
      <c r="M2609" s="33" t="n">
        <v>43465</v>
      </c>
      <c r="N2609" s="84" t="n">
        <v>140.208333333333</v>
      </c>
      <c r="O2609" s="85" t="n">
        <v>0.5</v>
      </c>
      <c r="P2609" s="86" t="n">
        <v>0.0416666666666667</v>
      </c>
      <c r="Q2609" s="87" t="n">
        <v>7.58333333333333</v>
      </c>
      <c r="R2609" s="88" t="n">
        <v>147.791666666667</v>
      </c>
      <c r="S2609" s="89" t="n">
        <v>34.2083333333333</v>
      </c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MG2609" s="0"/>
      <c r="AMH2609" s="0"/>
      <c r="AMI2609" s="0"/>
      <c r="AMJ2609" s="0"/>
    </row>
    <row r="2610" s="4" customFormat="true" ht="37.5" hidden="false" customHeight="true" outlineLevel="0" collapsed="false">
      <c r="A2610" s="23" t="s">
        <v>401</v>
      </c>
      <c r="B2610" s="82" t="n">
        <v>7156</v>
      </c>
      <c r="C2610" s="25" t="n">
        <f aca="false">VLOOKUP(B2610,[1]Planilha8!$X$4:$Y$6629,2,0)</f>
        <v>2040822</v>
      </c>
      <c r="D2610" s="26" t="s">
        <v>673</v>
      </c>
      <c r="E2610" s="26" t="str">
        <f aca="false">VLOOKUP(B2610,[1]Planilha8!$X$4:$Z$6629,3,0)</f>
        <v>CLINICA CIRURGICA</v>
      </c>
      <c r="F2610" s="26" t="str">
        <f aca="false">VLOOKUP(B2610,[1]Planilha8!$X$4:$AD$6629,7,0)</f>
        <v>BOM</v>
      </c>
      <c r="G2610" s="27" t="n">
        <v>41673</v>
      </c>
      <c r="H2610" s="83" t="n">
        <v>182</v>
      </c>
      <c r="I2610" s="29" t="s">
        <v>23</v>
      </c>
      <c r="J2610" s="30" t="s">
        <v>601</v>
      </c>
      <c r="K2610" s="31" t="n">
        <v>2518</v>
      </c>
      <c r="L2610" s="32" t="n">
        <v>2013004063</v>
      </c>
      <c r="M2610" s="33" t="n">
        <v>43465</v>
      </c>
      <c r="N2610" s="84" t="n">
        <v>140.208333333333</v>
      </c>
      <c r="O2610" s="85" t="n">
        <v>0.5</v>
      </c>
      <c r="P2610" s="86" t="n">
        <v>0.0416666666666667</v>
      </c>
      <c r="Q2610" s="87" t="n">
        <v>7.58333333333333</v>
      </c>
      <c r="R2610" s="88" t="n">
        <v>147.791666666667</v>
      </c>
      <c r="S2610" s="89" t="n">
        <v>34.2083333333333</v>
      </c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MG2610" s="0"/>
      <c r="AMH2610" s="0"/>
      <c r="AMI2610" s="0"/>
      <c r="AMJ2610" s="0"/>
    </row>
    <row r="2611" s="4" customFormat="true" ht="37.5" hidden="false" customHeight="true" outlineLevel="0" collapsed="false">
      <c r="A2611" s="23" t="s">
        <v>401</v>
      </c>
      <c r="B2611" s="82" t="n">
        <v>7157</v>
      </c>
      <c r="C2611" s="25" t="n">
        <f aca="false">VLOOKUP(B2611,[1]Planilha8!$X$4:$Y$6629,2,0)</f>
        <v>2040823</v>
      </c>
      <c r="D2611" s="26" t="s">
        <v>673</v>
      </c>
      <c r="E2611" s="26" t="str">
        <f aca="false">VLOOKUP(B2611,[1]Planilha8!$X$4:$Z$6629,3,0)</f>
        <v>CLINICA CIRURGICA</v>
      </c>
      <c r="F2611" s="26" t="str">
        <f aca="false">VLOOKUP(B2611,[1]Planilha8!$X$4:$AD$6629,7,0)</f>
        <v>BOM</v>
      </c>
      <c r="G2611" s="27" t="n">
        <v>41673</v>
      </c>
      <c r="H2611" s="83" t="n">
        <v>182</v>
      </c>
      <c r="I2611" s="29" t="s">
        <v>23</v>
      </c>
      <c r="J2611" s="30" t="s">
        <v>601</v>
      </c>
      <c r="K2611" s="31" t="n">
        <v>2518</v>
      </c>
      <c r="L2611" s="32" t="n">
        <v>2013004063</v>
      </c>
      <c r="M2611" s="33" t="n">
        <v>43465</v>
      </c>
      <c r="N2611" s="84" t="n">
        <v>140.208333333333</v>
      </c>
      <c r="O2611" s="85" t="n">
        <v>0.5</v>
      </c>
      <c r="P2611" s="86" t="n">
        <v>0.0416666666666667</v>
      </c>
      <c r="Q2611" s="87" t="n">
        <v>7.58333333333333</v>
      </c>
      <c r="R2611" s="88" t="n">
        <v>147.791666666667</v>
      </c>
      <c r="S2611" s="89" t="n">
        <v>34.2083333333333</v>
      </c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MG2611" s="0"/>
      <c r="AMH2611" s="0"/>
      <c r="AMI2611" s="0"/>
      <c r="AMJ2611" s="0"/>
    </row>
    <row r="2612" s="4" customFormat="true" ht="37.5" hidden="false" customHeight="true" outlineLevel="0" collapsed="false">
      <c r="A2612" s="23" t="s">
        <v>401</v>
      </c>
      <c r="B2612" s="82" t="n">
        <v>7158</v>
      </c>
      <c r="C2612" s="25" t="n">
        <f aca="false">VLOOKUP(B2612,[1]Planilha8!$X$4:$Y$6629,2,0)</f>
        <v>2040824</v>
      </c>
      <c r="D2612" s="26" t="s">
        <v>673</v>
      </c>
      <c r="E2612" s="26" t="str">
        <f aca="false">VLOOKUP(B2612,[1]Planilha8!$X$4:$Z$6629,3,0)</f>
        <v>CLINICA CIRURGICA</v>
      </c>
      <c r="F2612" s="26" t="str">
        <f aca="false">VLOOKUP(B2612,[1]Planilha8!$X$4:$AD$6629,7,0)</f>
        <v>BOM</v>
      </c>
      <c r="G2612" s="27" t="n">
        <v>41673</v>
      </c>
      <c r="H2612" s="83" t="n">
        <v>182</v>
      </c>
      <c r="I2612" s="29" t="s">
        <v>23</v>
      </c>
      <c r="J2612" s="30" t="s">
        <v>601</v>
      </c>
      <c r="K2612" s="31" t="n">
        <v>2518</v>
      </c>
      <c r="L2612" s="32" t="n">
        <v>2013004063</v>
      </c>
      <c r="M2612" s="33" t="n">
        <v>43465</v>
      </c>
      <c r="N2612" s="84" t="n">
        <v>140.208333333333</v>
      </c>
      <c r="O2612" s="85" t="n">
        <v>0.5</v>
      </c>
      <c r="P2612" s="86" t="n">
        <v>0.0416666666666667</v>
      </c>
      <c r="Q2612" s="87" t="n">
        <v>7.58333333333333</v>
      </c>
      <c r="R2612" s="88" t="n">
        <v>147.791666666667</v>
      </c>
      <c r="S2612" s="89" t="n">
        <v>34.2083333333333</v>
      </c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MG2612" s="0"/>
      <c r="AMH2612" s="0"/>
      <c r="AMI2612" s="0"/>
      <c r="AMJ2612" s="0"/>
    </row>
    <row r="2613" s="4" customFormat="true" ht="37.5" hidden="false" customHeight="true" outlineLevel="0" collapsed="false">
      <c r="A2613" s="23" t="s">
        <v>401</v>
      </c>
      <c r="B2613" s="82" t="n">
        <v>7159</v>
      </c>
      <c r="C2613" s="25" t="n">
        <f aca="false">VLOOKUP(B2613,[1]Planilha8!$X$4:$Y$6629,2,0)</f>
        <v>2040825</v>
      </c>
      <c r="D2613" s="26" t="s">
        <v>673</v>
      </c>
      <c r="E2613" s="26" t="str">
        <f aca="false">VLOOKUP(B2613,[1]Planilha8!$X$4:$Z$6629,3,0)</f>
        <v>CLINICA CIRURGICA</v>
      </c>
      <c r="F2613" s="26" t="str">
        <f aca="false">VLOOKUP(B2613,[1]Planilha8!$X$4:$AD$6629,7,0)</f>
        <v>BOM</v>
      </c>
      <c r="G2613" s="27" t="n">
        <v>41673</v>
      </c>
      <c r="H2613" s="83" t="n">
        <v>182</v>
      </c>
      <c r="I2613" s="29" t="s">
        <v>23</v>
      </c>
      <c r="J2613" s="30" t="s">
        <v>601</v>
      </c>
      <c r="K2613" s="31" t="n">
        <v>2518</v>
      </c>
      <c r="L2613" s="32" t="n">
        <v>2013004063</v>
      </c>
      <c r="M2613" s="33" t="n">
        <v>43465</v>
      </c>
      <c r="N2613" s="84" t="n">
        <v>140.208333333333</v>
      </c>
      <c r="O2613" s="85" t="n">
        <v>0.5</v>
      </c>
      <c r="P2613" s="86" t="n">
        <v>0.0416666666666667</v>
      </c>
      <c r="Q2613" s="87" t="n">
        <v>7.58333333333333</v>
      </c>
      <c r="R2613" s="88" t="n">
        <v>147.791666666667</v>
      </c>
      <c r="S2613" s="89" t="n">
        <v>34.2083333333333</v>
      </c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MG2613" s="0"/>
      <c r="AMH2613" s="0"/>
      <c r="AMI2613" s="0"/>
      <c r="AMJ2613" s="0"/>
    </row>
    <row r="2614" s="4" customFormat="true" ht="37.5" hidden="false" customHeight="true" outlineLevel="0" collapsed="false">
      <c r="A2614" s="23" t="s">
        <v>401</v>
      </c>
      <c r="B2614" s="82" t="n">
        <v>7160</v>
      </c>
      <c r="C2614" s="25" t="n">
        <f aca="false">VLOOKUP(B2614,[1]Planilha8!$X$4:$Y$6629,2,0)</f>
        <v>2040826</v>
      </c>
      <c r="D2614" s="26" t="s">
        <v>673</v>
      </c>
      <c r="E2614" s="26" t="str">
        <f aca="false">VLOOKUP(B2614,[1]Planilha8!$X$4:$Z$6629,3,0)</f>
        <v>CLINICA CIRURGICA</v>
      </c>
      <c r="F2614" s="26" t="str">
        <f aca="false">VLOOKUP(B2614,[1]Planilha8!$X$4:$AD$6629,7,0)</f>
        <v>BOM</v>
      </c>
      <c r="G2614" s="27" t="n">
        <v>41673</v>
      </c>
      <c r="H2614" s="83" t="n">
        <v>182</v>
      </c>
      <c r="I2614" s="29" t="s">
        <v>23</v>
      </c>
      <c r="J2614" s="30" t="s">
        <v>601</v>
      </c>
      <c r="K2614" s="31" t="n">
        <v>2518</v>
      </c>
      <c r="L2614" s="32" t="n">
        <v>2013004063</v>
      </c>
      <c r="M2614" s="33" t="n">
        <v>43465</v>
      </c>
      <c r="N2614" s="84" t="n">
        <v>140.208333333333</v>
      </c>
      <c r="O2614" s="85" t="n">
        <v>0.5</v>
      </c>
      <c r="P2614" s="86" t="n">
        <v>0.0416666666666667</v>
      </c>
      <c r="Q2614" s="87" t="n">
        <v>7.58333333333333</v>
      </c>
      <c r="R2614" s="88" t="n">
        <v>147.791666666667</v>
      </c>
      <c r="S2614" s="89" t="n">
        <v>34.2083333333333</v>
      </c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MG2614" s="0"/>
      <c r="AMH2614" s="0"/>
      <c r="AMI2614" s="0"/>
      <c r="AMJ2614" s="0"/>
    </row>
    <row r="2615" s="4" customFormat="true" ht="37.5" hidden="false" customHeight="true" outlineLevel="0" collapsed="false">
      <c r="A2615" s="23" t="s">
        <v>401</v>
      </c>
      <c r="B2615" s="82" t="n">
        <v>7161</v>
      </c>
      <c r="C2615" s="25" t="n">
        <f aca="false">VLOOKUP(B2615,[1]Planilha8!$X$4:$Y$6629,2,0)</f>
        <v>2040827</v>
      </c>
      <c r="D2615" s="26" t="s">
        <v>673</v>
      </c>
      <c r="E2615" s="26" t="str">
        <f aca="false">VLOOKUP(B2615,[1]Planilha8!$X$4:$Z$6629,3,0)</f>
        <v>CLINICA CIRURGICA</v>
      </c>
      <c r="F2615" s="26" t="str">
        <f aca="false">VLOOKUP(B2615,[1]Planilha8!$X$4:$AD$6629,7,0)</f>
        <v>BOM</v>
      </c>
      <c r="G2615" s="27" t="n">
        <v>41673</v>
      </c>
      <c r="H2615" s="83" t="n">
        <v>182</v>
      </c>
      <c r="I2615" s="29" t="s">
        <v>23</v>
      </c>
      <c r="J2615" s="30" t="s">
        <v>601</v>
      </c>
      <c r="K2615" s="31" t="n">
        <v>2518</v>
      </c>
      <c r="L2615" s="32" t="n">
        <v>2013004063</v>
      </c>
      <c r="M2615" s="33" t="n">
        <v>43465</v>
      </c>
      <c r="N2615" s="84" t="n">
        <v>140.208333333333</v>
      </c>
      <c r="O2615" s="85" t="n">
        <v>0.5</v>
      </c>
      <c r="P2615" s="86" t="n">
        <v>0.0416666666666667</v>
      </c>
      <c r="Q2615" s="87" t="n">
        <v>7.58333333333333</v>
      </c>
      <c r="R2615" s="88" t="n">
        <v>147.791666666667</v>
      </c>
      <c r="S2615" s="89" t="n">
        <v>34.2083333333333</v>
      </c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MG2615" s="0"/>
      <c r="AMH2615" s="0"/>
      <c r="AMI2615" s="0"/>
      <c r="AMJ2615" s="0"/>
    </row>
    <row r="2616" s="4" customFormat="true" ht="37.5" hidden="false" customHeight="true" outlineLevel="0" collapsed="false">
      <c r="A2616" s="23" t="s">
        <v>401</v>
      </c>
      <c r="B2616" s="82" t="n">
        <v>7162</v>
      </c>
      <c r="C2616" s="25" t="n">
        <f aca="false">VLOOKUP(B2616,[1]Planilha8!$X$4:$Y$6629,2,0)</f>
        <v>2040828</v>
      </c>
      <c r="D2616" s="26" t="s">
        <v>673</v>
      </c>
      <c r="E2616" s="26" t="str">
        <f aca="false">VLOOKUP(B2616,[1]Planilha8!$X$4:$Z$6629,3,0)</f>
        <v>CLINICA CIRURGICA</v>
      </c>
      <c r="F2616" s="26" t="str">
        <f aca="false">VLOOKUP(B2616,[1]Planilha8!$X$4:$AD$6629,7,0)</f>
        <v>BOM</v>
      </c>
      <c r="G2616" s="27" t="n">
        <v>41673</v>
      </c>
      <c r="H2616" s="83" t="n">
        <v>182</v>
      </c>
      <c r="I2616" s="29" t="s">
        <v>23</v>
      </c>
      <c r="J2616" s="30" t="s">
        <v>601</v>
      </c>
      <c r="K2616" s="31" t="n">
        <v>2518</v>
      </c>
      <c r="L2616" s="32" t="n">
        <v>2013004063</v>
      </c>
      <c r="M2616" s="33" t="n">
        <v>43465</v>
      </c>
      <c r="N2616" s="84" t="n">
        <v>140.208333333333</v>
      </c>
      <c r="O2616" s="85" t="n">
        <v>0.5</v>
      </c>
      <c r="P2616" s="86" t="n">
        <v>0.0416666666666667</v>
      </c>
      <c r="Q2616" s="87" t="n">
        <v>7.58333333333333</v>
      </c>
      <c r="R2616" s="88" t="n">
        <v>147.791666666667</v>
      </c>
      <c r="S2616" s="89" t="n">
        <v>34.2083333333333</v>
      </c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MG2616" s="0"/>
      <c r="AMH2616" s="0"/>
      <c r="AMI2616" s="0"/>
      <c r="AMJ2616" s="0"/>
    </row>
    <row r="2617" s="4" customFormat="true" ht="37.5" hidden="false" customHeight="true" outlineLevel="0" collapsed="false">
      <c r="A2617" s="23" t="s">
        <v>401</v>
      </c>
      <c r="B2617" s="82" t="n">
        <v>7163</v>
      </c>
      <c r="C2617" s="25" t="n">
        <f aca="false">VLOOKUP(B2617,[1]Planilha8!$X$4:$Y$6629,2,0)</f>
        <v>2040829</v>
      </c>
      <c r="D2617" s="26" t="s">
        <v>673</v>
      </c>
      <c r="E2617" s="26" t="str">
        <f aca="false">VLOOKUP(B2617,[1]Planilha8!$X$4:$Z$6629,3,0)</f>
        <v>ALMOXARIFADO</v>
      </c>
      <c r="F2617" s="26" t="str">
        <f aca="false">VLOOKUP(B2617,[1]Planilha8!$X$4:$AD$6629,7,0)</f>
        <v>BOM</v>
      </c>
      <c r="G2617" s="27" t="n">
        <v>41673</v>
      </c>
      <c r="H2617" s="83" t="n">
        <v>182</v>
      </c>
      <c r="I2617" s="29" t="s">
        <v>23</v>
      </c>
      <c r="J2617" s="30" t="s">
        <v>601</v>
      </c>
      <c r="K2617" s="31" t="n">
        <v>2518</v>
      </c>
      <c r="L2617" s="32" t="n">
        <v>2013004063</v>
      </c>
      <c r="M2617" s="33" t="n">
        <v>43465</v>
      </c>
      <c r="N2617" s="84" t="n">
        <v>140.208333333333</v>
      </c>
      <c r="O2617" s="85" t="n">
        <v>0.5</v>
      </c>
      <c r="P2617" s="86" t="n">
        <v>0.0416666666666667</v>
      </c>
      <c r="Q2617" s="87" t="n">
        <v>7.58333333333333</v>
      </c>
      <c r="R2617" s="88" t="n">
        <v>147.791666666667</v>
      </c>
      <c r="S2617" s="89" t="n">
        <v>34.2083333333333</v>
      </c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MG2617" s="0"/>
      <c r="AMH2617" s="0"/>
      <c r="AMI2617" s="0"/>
      <c r="AMJ2617" s="0"/>
    </row>
    <row r="2618" s="4" customFormat="true" ht="37.5" hidden="false" customHeight="true" outlineLevel="0" collapsed="false">
      <c r="A2618" s="23" t="s">
        <v>401</v>
      </c>
      <c r="B2618" s="82" t="n">
        <v>7164</v>
      </c>
      <c r="C2618" s="25" t="n">
        <f aca="false">VLOOKUP(B2618,[1]Planilha8!$X$4:$Y$6629,2,0)</f>
        <v>2040830</v>
      </c>
      <c r="D2618" s="26" t="s">
        <v>673</v>
      </c>
      <c r="E2618" s="26" t="str">
        <f aca="false">VLOOKUP(B2618,[1]Planilha8!$X$4:$Z$6629,3,0)</f>
        <v>CLINICA CIRURGICA</v>
      </c>
      <c r="F2618" s="26" t="str">
        <f aca="false">VLOOKUP(B2618,[1]Planilha8!$X$4:$AD$6629,7,0)</f>
        <v>BOM</v>
      </c>
      <c r="G2618" s="27" t="n">
        <v>41673</v>
      </c>
      <c r="H2618" s="83" t="n">
        <v>182</v>
      </c>
      <c r="I2618" s="29" t="s">
        <v>23</v>
      </c>
      <c r="J2618" s="30" t="s">
        <v>601</v>
      </c>
      <c r="K2618" s="31" t="n">
        <v>2518</v>
      </c>
      <c r="L2618" s="32" t="n">
        <v>2013004063</v>
      </c>
      <c r="M2618" s="33" t="n">
        <v>43465</v>
      </c>
      <c r="N2618" s="84" t="n">
        <v>140.208333333333</v>
      </c>
      <c r="O2618" s="85" t="n">
        <v>0.5</v>
      </c>
      <c r="P2618" s="86" t="n">
        <v>0.0416666666666667</v>
      </c>
      <c r="Q2618" s="87" t="n">
        <v>7.58333333333333</v>
      </c>
      <c r="R2618" s="88" t="n">
        <v>147.791666666667</v>
      </c>
      <c r="S2618" s="89" t="n">
        <v>34.2083333333333</v>
      </c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MG2618" s="0"/>
      <c r="AMH2618" s="0"/>
      <c r="AMI2618" s="0"/>
      <c r="AMJ2618" s="0"/>
    </row>
    <row r="2619" s="4" customFormat="true" ht="37.5" hidden="false" customHeight="true" outlineLevel="0" collapsed="false">
      <c r="A2619" s="23" t="s">
        <v>401</v>
      </c>
      <c r="B2619" s="82" t="n">
        <v>7165</v>
      </c>
      <c r="C2619" s="25" t="n">
        <f aca="false">VLOOKUP(B2619,[1]Planilha8!$X$4:$Y$6629,2,0)</f>
        <v>2040831</v>
      </c>
      <c r="D2619" s="26" t="s">
        <v>673</v>
      </c>
      <c r="E2619" s="26" t="str">
        <f aca="false">VLOOKUP(B2619,[1]Planilha8!$X$4:$Z$6629,3,0)</f>
        <v>DIÁLISE</v>
      </c>
      <c r="F2619" s="26" t="str">
        <f aca="false">VLOOKUP(B2619,[1]Planilha8!$X$4:$AD$6629,7,0)</f>
        <v>BOM</v>
      </c>
      <c r="G2619" s="27" t="n">
        <v>41673</v>
      </c>
      <c r="H2619" s="83" t="n">
        <v>182</v>
      </c>
      <c r="I2619" s="29" t="s">
        <v>23</v>
      </c>
      <c r="J2619" s="30" t="s">
        <v>601</v>
      </c>
      <c r="K2619" s="31" t="n">
        <v>2518</v>
      </c>
      <c r="L2619" s="32" t="n">
        <v>2013004063</v>
      </c>
      <c r="M2619" s="33" t="n">
        <v>43465</v>
      </c>
      <c r="N2619" s="84" t="n">
        <v>140.208333333333</v>
      </c>
      <c r="O2619" s="85" t="n">
        <v>0.5</v>
      </c>
      <c r="P2619" s="86" t="n">
        <v>0.0416666666666667</v>
      </c>
      <c r="Q2619" s="87" t="n">
        <v>7.58333333333333</v>
      </c>
      <c r="R2619" s="88" t="n">
        <v>147.791666666667</v>
      </c>
      <c r="S2619" s="89" t="n">
        <v>34.2083333333333</v>
      </c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MG2619" s="0"/>
      <c r="AMH2619" s="0"/>
      <c r="AMI2619" s="0"/>
      <c r="AMJ2619" s="0"/>
    </row>
    <row r="2620" s="4" customFormat="true" ht="37.5" hidden="false" customHeight="true" outlineLevel="0" collapsed="false">
      <c r="A2620" s="23" t="s">
        <v>401</v>
      </c>
      <c r="B2620" s="82" t="n">
        <v>7166</v>
      </c>
      <c r="C2620" s="25" t="e">
        <f aca="false">VLOOKUP(B2620,[1]Planilha8!$X$4:$Y$6629,2,0)</f>
        <v>#N/A</v>
      </c>
      <c r="D2620" s="26" t="s">
        <v>673</v>
      </c>
      <c r="E2620" s="26" t="e">
        <f aca="false">VLOOKUP(B2620,[1]Planilha8!$X$4:$Z$6629,3,0)</f>
        <v>#N/A</v>
      </c>
      <c r="F2620" s="26" t="e">
        <f aca="false">VLOOKUP(B2620,[1]Planilha8!$X$4:$AD$6629,7,0)</f>
        <v>#N/A</v>
      </c>
      <c r="G2620" s="27" t="n">
        <v>41673</v>
      </c>
      <c r="H2620" s="83" t="n">
        <v>182</v>
      </c>
      <c r="I2620" s="29" t="s">
        <v>23</v>
      </c>
      <c r="J2620" s="30" t="s">
        <v>601</v>
      </c>
      <c r="K2620" s="31" t="n">
        <v>2518</v>
      </c>
      <c r="L2620" s="32" t="n">
        <v>2013004063</v>
      </c>
      <c r="M2620" s="33" t="n">
        <v>43465</v>
      </c>
      <c r="N2620" s="84" t="n">
        <v>140.208333333333</v>
      </c>
      <c r="O2620" s="85" t="n">
        <v>0.5</v>
      </c>
      <c r="P2620" s="86" t="n">
        <v>0.0416666666666667</v>
      </c>
      <c r="Q2620" s="87" t="n">
        <v>7.58333333333333</v>
      </c>
      <c r="R2620" s="88" t="n">
        <v>147.791666666667</v>
      </c>
      <c r="S2620" s="89" t="n">
        <v>34.2083333333333</v>
      </c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MG2620" s="0"/>
      <c r="AMH2620" s="0"/>
      <c r="AMI2620" s="0"/>
      <c r="AMJ2620" s="0"/>
    </row>
    <row r="2621" s="4" customFormat="true" ht="37.5" hidden="false" customHeight="true" outlineLevel="0" collapsed="false">
      <c r="A2621" s="23" t="s">
        <v>401</v>
      </c>
      <c r="B2621" s="82" t="n">
        <v>7167</v>
      </c>
      <c r="C2621" s="25" t="n">
        <f aca="false">VLOOKUP(B2621,[1]Planilha8!$X$4:$Y$6629,2,0)</f>
        <v>2040833</v>
      </c>
      <c r="D2621" s="26" t="s">
        <v>673</v>
      </c>
      <c r="E2621" s="26" t="str">
        <f aca="false">VLOOKUP(B2621,[1]Planilha8!$X$4:$Z$6629,3,0)</f>
        <v>CLINICA CIRURGICA</v>
      </c>
      <c r="F2621" s="26" t="str">
        <f aca="false">VLOOKUP(B2621,[1]Planilha8!$X$4:$AD$6629,7,0)</f>
        <v>BOM</v>
      </c>
      <c r="G2621" s="27" t="n">
        <v>41673</v>
      </c>
      <c r="H2621" s="83" t="n">
        <v>182</v>
      </c>
      <c r="I2621" s="29" t="s">
        <v>23</v>
      </c>
      <c r="J2621" s="30" t="s">
        <v>601</v>
      </c>
      <c r="K2621" s="31" t="n">
        <v>2518</v>
      </c>
      <c r="L2621" s="32" t="n">
        <v>2013004063</v>
      </c>
      <c r="M2621" s="33" t="n">
        <v>43465</v>
      </c>
      <c r="N2621" s="84" t="n">
        <v>140.208333333333</v>
      </c>
      <c r="O2621" s="85" t="n">
        <v>0.5</v>
      </c>
      <c r="P2621" s="86" t="n">
        <v>0.0416666666666667</v>
      </c>
      <c r="Q2621" s="87" t="n">
        <v>7.58333333333333</v>
      </c>
      <c r="R2621" s="88" t="n">
        <v>147.791666666667</v>
      </c>
      <c r="S2621" s="89" t="n">
        <v>34.2083333333333</v>
      </c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MG2621" s="0"/>
      <c r="AMH2621" s="0"/>
      <c r="AMI2621" s="0"/>
      <c r="AMJ2621" s="0"/>
    </row>
    <row r="2622" s="4" customFormat="true" ht="37.5" hidden="false" customHeight="true" outlineLevel="0" collapsed="false">
      <c r="A2622" s="23" t="s">
        <v>401</v>
      </c>
      <c r="B2622" s="82" t="n">
        <v>7168</v>
      </c>
      <c r="C2622" s="25" t="n">
        <f aca="false">VLOOKUP(B2622,[1]Planilha8!$X$4:$Y$6629,2,0)</f>
        <v>2040834</v>
      </c>
      <c r="D2622" s="26" t="s">
        <v>673</v>
      </c>
      <c r="E2622" s="26" t="str">
        <f aca="false">VLOOKUP(B2622,[1]Planilha8!$X$4:$Z$6629,3,0)</f>
        <v>CLINICA CIRURGICA</v>
      </c>
      <c r="F2622" s="26" t="str">
        <f aca="false">VLOOKUP(B2622,[1]Planilha8!$X$4:$AD$6629,7,0)</f>
        <v>BOM</v>
      </c>
      <c r="G2622" s="27" t="n">
        <v>41673</v>
      </c>
      <c r="H2622" s="83" t="n">
        <v>182</v>
      </c>
      <c r="I2622" s="29" t="s">
        <v>23</v>
      </c>
      <c r="J2622" s="30" t="s">
        <v>601</v>
      </c>
      <c r="K2622" s="31" t="n">
        <v>2518</v>
      </c>
      <c r="L2622" s="32" t="n">
        <v>2013004063</v>
      </c>
      <c r="M2622" s="33" t="n">
        <v>43465</v>
      </c>
      <c r="N2622" s="84" t="n">
        <v>140.208333333333</v>
      </c>
      <c r="O2622" s="85" t="n">
        <v>0.5</v>
      </c>
      <c r="P2622" s="86" t="n">
        <v>0.0416666666666667</v>
      </c>
      <c r="Q2622" s="87" t="n">
        <v>7.58333333333333</v>
      </c>
      <c r="R2622" s="88" t="n">
        <v>147.791666666667</v>
      </c>
      <c r="S2622" s="89" t="n">
        <v>34.2083333333333</v>
      </c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MG2622" s="0"/>
      <c r="AMH2622" s="0"/>
      <c r="AMI2622" s="0"/>
      <c r="AMJ2622" s="0"/>
    </row>
    <row r="2623" s="4" customFormat="true" ht="37.5" hidden="false" customHeight="true" outlineLevel="0" collapsed="false">
      <c r="A2623" s="23" t="s">
        <v>401</v>
      </c>
      <c r="B2623" s="82" t="n">
        <v>7169</v>
      </c>
      <c r="C2623" s="25" t="n">
        <f aca="false">VLOOKUP(B2623,[1]Planilha8!$X$4:$Y$6629,2,0)</f>
        <v>2040835</v>
      </c>
      <c r="D2623" s="26" t="s">
        <v>673</v>
      </c>
      <c r="E2623" s="26" t="str">
        <f aca="false">VLOOKUP(B2623,[1]Planilha8!$X$4:$Z$6629,3,0)</f>
        <v>CLINICA CIRURGICA</v>
      </c>
      <c r="F2623" s="26" t="str">
        <f aca="false">VLOOKUP(B2623,[1]Planilha8!$X$4:$AD$6629,7,0)</f>
        <v>BOM</v>
      </c>
      <c r="G2623" s="27" t="n">
        <v>41673</v>
      </c>
      <c r="H2623" s="83" t="n">
        <v>182</v>
      </c>
      <c r="I2623" s="29" t="s">
        <v>23</v>
      </c>
      <c r="J2623" s="30" t="s">
        <v>601</v>
      </c>
      <c r="K2623" s="31" t="n">
        <v>2518</v>
      </c>
      <c r="L2623" s="32" t="n">
        <v>2013004063</v>
      </c>
      <c r="M2623" s="33" t="n">
        <v>43465</v>
      </c>
      <c r="N2623" s="84" t="n">
        <v>140.208333333333</v>
      </c>
      <c r="O2623" s="85" t="n">
        <v>0.5</v>
      </c>
      <c r="P2623" s="86" t="n">
        <v>0.0416666666666667</v>
      </c>
      <c r="Q2623" s="87" t="n">
        <v>7.58333333333333</v>
      </c>
      <c r="R2623" s="88" t="n">
        <v>147.791666666667</v>
      </c>
      <c r="S2623" s="89" t="n">
        <v>34.2083333333333</v>
      </c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MG2623" s="0"/>
      <c r="AMH2623" s="0"/>
      <c r="AMI2623" s="0"/>
      <c r="AMJ2623" s="0"/>
    </row>
    <row r="2624" s="4" customFormat="true" ht="37.5" hidden="false" customHeight="true" outlineLevel="0" collapsed="false">
      <c r="A2624" s="23" t="s">
        <v>401</v>
      </c>
      <c r="B2624" s="82" t="n">
        <v>7170</v>
      </c>
      <c r="C2624" s="25" t="n">
        <f aca="false">VLOOKUP(B2624,[1]Planilha8!$X$4:$Y$6629,2,0)</f>
        <v>2040836</v>
      </c>
      <c r="D2624" s="26" t="s">
        <v>673</v>
      </c>
      <c r="E2624" s="26" t="str">
        <f aca="false">VLOOKUP(B2624,[1]Planilha8!$X$4:$Z$6629,3,0)</f>
        <v>CLINICA CIRURGICA</v>
      </c>
      <c r="F2624" s="26" t="str">
        <f aca="false">VLOOKUP(B2624,[1]Planilha8!$X$4:$AD$6629,7,0)</f>
        <v>BOM</v>
      </c>
      <c r="G2624" s="27" t="n">
        <v>41673</v>
      </c>
      <c r="H2624" s="83" t="n">
        <v>182</v>
      </c>
      <c r="I2624" s="29" t="s">
        <v>23</v>
      </c>
      <c r="J2624" s="30" t="s">
        <v>601</v>
      </c>
      <c r="K2624" s="31" t="n">
        <v>2518</v>
      </c>
      <c r="L2624" s="32" t="n">
        <v>2013004063</v>
      </c>
      <c r="M2624" s="33" t="n">
        <v>43465</v>
      </c>
      <c r="N2624" s="84" t="n">
        <v>140.208333333333</v>
      </c>
      <c r="O2624" s="85" t="n">
        <v>0.5</v>
      </c>
      <c r="P2624" s="86" t="n">
        <v>0.0416666666666667</v>
      </c>
      <c r="Q2624" s="87" t="n">
        <v>7.58333333333333</v>
      </c>
      <c r="R2624" s="88" t="n">
        <v>147.791666666667</v>
      </c>
      <c r="S2624" s="89" t="n">
        <v>34.2083333333333</v>
      </c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MG2624" s="0"/>
      <c r="AMH2624" s="0"/>
      <c r="AMI2624" s="0"/>
      <c r="AMJ2624" s="0"/>
    </row>
    <row r="2625" s="4" customFormat="true" ht="37.5" hidden="false" customHeight="true" outlineLevel="0" collapsed="false">
      <c r="A2625" s="23" t="s">
        <v>401</v>
      </c>
      <c r="B2625" s="82" t="n">
        <v>7171</v>
      </c>
      <c r="C2625" s="25" t="n">
        <f aca="false">VLOOKUP(B2625,[1]Planilha8!$X$4:$Y$6629,2,0)</f>
        <v>2040837</v>
      </c>
      <c r="D2625" s="26" t="s">
        <v>673</v>
      </c>
      <c r="E2625" s="26" t="str">
        <f aca="false">VLOOKUP(B2625,[1]Planilha8!$X$4:$Z$6629,3,0)</f>
        <v>CLINICA CIRURGICA</v>
      </c>
      <c r="F2625" s="26" t="str">
        <f aca="false">VLOOKUP(B2625,[1]Planilha8!$X$4:$AD$6629,7,0)</f>
        <v>BOM</v>
      </c>
      <c r="G2625" s="27" t="n">
        <v>41673</v>
      </c>
      <c r="H2625" s="83" t="n">
        <v>182</v>
      </c>
      <c r="I2625" s="29" t="s">
        <v>23</v>
      </c>
      <c r="J2625" s="30" t="s">
        <v>601</v>
      </c>
      <c r="K2625" s="31" t="n">
        <v>2518</v>
      </c>
      <c r="L2625" s="32" t="n">
        <v>2013004063</v>
      </c>
      <c r="M2625" s="33" t="n">
        <v>43465</v>
      </c>
      <c r="N2625" s="84" t="n">
        <v>140.208333333333</v>
      </c>
      <c r="O2625" s="85" t="n">
        <v>0.5</v>
      </c>
      <c r="P2625" s="86" t="n">
        <v>0.0416666666666667</v>
      </c>
      <c r="Q2625" s="87" t="n">
        <v>7.58333333333333</v>
      </c>
      <c r="R2625" s="88" t="n">
        <v>147.791666666667</v>
      </c>
      <c r="S2625" s="89" t="n">
        <v>34.2083333333333</v>
      </c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MG2625" s="0"/>
      <c r="AMH2625" s="0"/>
      <c r="AMI2625" s="0"/>
      <c r="AMJ2625" s="0"/>
    </row>
    <row r="2626" s="4" customFormat="true" ht="37.5" hidden="false" customHeight="true" outlineLevel="0" collapsed="false">
      <c r="A2626" s="23" t="s">
        <v>401</v>
      </c>
      <c r="B2626" s="82" t="n">
        <v>7172</v>
      </c>
      <c r="C2626" s="25" t="n">
        <f aca="false">VLOOKUP(B2626,[1]Planilha8!$X$4:$Y$6629,2,0)</f>
        <v>2040838</v>
      </c>
      <c r="D2626" s="26" t="s">
        <v>673</v>
      </c>
      <c r="E2626" s="26" t="str">
        <f aca="false">VLOOKUP(B2626,[1]Planilha8!$X$4:$Z$6629,3,0)</f>
        <v>CLINICA CIRURGICA</v>
      </c>
      <c r="F2626" s="26" t="str">
        <f aca="false">VLOOKUP(B2626,[1]Planilha8!$X$4:$AD$6629,7,0)</f>
        <v>BOM</v>
      </c>
      <c r="G2626" s="27" t="n">
        <v>41673</v>
      </c>
      <c r="H2626" s="83" t="n">
        <v>182</v>
      </c>
      <c r="I2626" s="29" t="s">
        <v>23</v>
      </c>
      <c r="J2626" s="30" t="s">
        <v>601</v>
      </c>
      <c r="K2626" s="31" t="n">
        <v>2518</v>
      </c>
      <c r="L2626" s="32" t="n">
        <v>2013004063</v>
      </c>
      <c r="M2626" s="33" t="n">
        <v>43465</v>
      </c>
      <c r="N2626" s="84" t="n">
        <v>140.208333333333</v>
      </c>
      <c r="O2626" s="85" t="n">
        <v>0.5</v>
      </c>
      <c r="P2626" s="86" t="n">
        <v>0.0416666666666667</v>
      </c>
      <c r="Q2626" s="87" t="n">
        <v>7.58333333333333</v>
      </c>
      <c r="R2626" s="88" t="n">
        <v>147.791666666667</v>
      </c>
      <c r="S2626" s="89" t="n">
        <v>34.2083333333333</v>
      </c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MG2626" s="0"/>
      <c r="AMH2626" s="0"/>
      <c r="AMI2626" s="0"/>
      <c r="AMJ2626" s="0"/>
    </row>
    <row r="2627" s="4" customFormat="true" ht="37.5" hidden="false" customHeight="true" outlineLevel="0" collapsed="false">
      <c r="A2627" s="23" t="s">
        <v>401</v>
      </c>
      <c r="B2627" s="82" t="n">
        <v>7173</v>
      </c>
      <c r="C2627" s="25" t="n">
        <f aca="false">VLOOKUP(B2627,[1]Planilha8!$X$4:$Y$6629,2,0)</f>
        <v>2040839</v>
      </c>
      <c r="D2627" s="26" t="s">
        <v>673</v>
      </c>
      <c r="E2627" s="26" t="str">
        <f aca="false">VLOOKUP(B2627,[1]Planilha8!$X$4:$Z$6629,3,0)</f>
        <v>CLINICA CIRURGICA</v>
      </c>
      <c r="F2627" s="26" t="str">
        <f aca="false">VLOOKUP(B2627,[1]Planilha8!$X$4:$AD$6629,7,0)</f>
        <v>BOM</v>
      </c>
      <c r="G2627" s="27" t="n">
        <v>41673</v>
      </c>
      <c r="H2627" s="83" t="n">
        <v>182</v>
      </c>
      <c r="I2627" s="29" t="s">
        <v>23</v>
      </c>
      <c r="J2627" s="30" t="s">
        <v>601</v>
      </c>
      <c r="K2627" s="31" t="n">
        <v>2518</v>
      </c>
      <c r="L2627" s="32" t="n">
        <v>2013004063</v>
      </c>
      <c r="M2627" s="33" t="n">
        <v>43465</v>
      </c>
      <c r="N2627" s="84" t="n">
        <v>140.208333333333</v>
      </c>
      <c r="O2627" s="85" t="n">
        <v>0.5</v>
      </c>
      <c r="P2627" s="86" t="n">
        <v>0.0416666666666667</v>
      </c>
      <c r="Q2627" s="87" t="n">
        <v>7.58333333333333</v>
      </c>
      <c r="R2627" s="88" t="n">
        <v>147.791666666667</v>
      </c>
      <c r="S2627" s="89" t="n">
        <v>34.2083333333333</v>
      </c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MG2627" s="0"/>
      <c r="AMH2627" s="0"/>
      <c r="AMI2627" s="0"/>
      <c r="AMJ2627" s="0"/>
    </row>
    <row r="2628" s="4" customFormat="true" ht="37.5" hidden="false" customHeight="true" outlineLevel="0" collapsed="false">
      <c r="A2628" s="23" t="s">
        <v>401</v>
      </c>
      <c r="B2628" s="82" t="n">
        <v>7174</v>
      </c>
      <c r="C2628" s="25" t="n">
        <f aca="false">VLOOKUP(B2628,[1]Planilha8!$X$4:$Y$6629,2,0)</f>
        <v>2040840</v>
      </c>
      <c r="D2628" s="26" t="s">
        <v>673</v>
      </c>
      <c r="E2628" s="26" t="str">
        <f aca="false">VLOOKUP(B2628,[1]Planilha8!$X$4:$Z$6629,3,0)</f>
        <v>CLINICA CIRURGICA</v>
      </c>
      <c r="F2628" s="26" t="str">
        <f aca="false">VLOOKUP(B2628,[1]Planilha8!$X$4:$AD$6629,7,0)</f>
        <v>BOM</v>
      </c>
      <c r="G2628" s="27" t="n">
        <v>41673</v>
      </c>
      <c r="H2628" s="83" t="n">
        <v>182</v>
      </c>
      <c r="I2628" s="29" t="s">
        <v>23</v>
      </c>
      <c r="J2628" s="30" t="s">
        <v>601</v>
      </c>
      <c r="K2628" s="31" t="n">
        <v>2518</v>
      </c>
      <c r="L2628" s="32" t="n">
        <v>2013004063</v>
      </c>
      <c r="M2628" s="33" t="n">
        <v>43465</v>
      </c>
      <c r="N2628" s="84" t="n">
        <v>140.208333333333</v>
      </c>
      <c r="O2628" s="85" t="n">
        <v>0.5</v>
      </c>
      <c r="P2628" s="86" t="n">
        <v>0.0416666666666667</v>
      </c>
      <c r="Q2628" s="87" t="n">
        <v>7.58333333333333</v>
      </c>
      <c r="R2628" s="88" t="n">
        <v>147.791666666667</v>
      </c>
      <c r="S2628" s="89" t="n">
        <v>34.2083333333333</v>
      </c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MG2628" s="0"/>
      <c r="AMH2628" s="0"/>
      <c r="AMI2628" s="0"/>
      <c r="AMJ2628" s="0"/>
    </row>
    <row r="2629" s="4" customFormat="true" ht="37.5" hidden="false" customHeight="true" outlineLevel="0" collapsed="false">
      <c r="A2629" s="23" t="s">
        <v>401</v>
      </c>
      <c r="B2629" s="82" t="n">
        <v>7175</v>
      </c>
      <c r="C2629" s="25" t="n">
        <f aca="false">VLOOKUP(B2629,[1]Planilha8!$X$4:$Y$6629,2,0)</f>
        <v>2040841</v>
      </c>
      <c r="D2629" s="26" t="s">
        <v>673</v>
      </c>
      <c r="E2629" s="26" t="str">
        <f aca="false">VLOOKUP(B2629,[1]Planilha8!$X$4:$Z$6629,3,0)</f>
        <v>CLINICA CIRURGICA</v>
      </c>
      <c r="F2629" s="26" t="str">
        <f aca="false">VLOOKUP(B2629,[1]Planilha8!$X$4:$AD$6629,7,0)</f>
        <v>BOM</v>
      </c>
      <c r="G2629" s="27" t="n">
        <v>41673</v>
      </c>
      <c r="H2629" s="83" t="n">
        <v>182</v>
      </c>
      <c r="I2629" s="29" t="s">
        <v>23</v>
      </c>
      <c r="J2629" s="30" t="s">
        <v>601</v>
      </c>
      <c r="K2629" s="31" t="n">
        <v>2518</v>
      </c>
      <c r="L2629" s="32" t="n">
        <v>2013004063</v>
      </c>
      <c r="M2629" s="33" t="n">
        <v>43465</v>
      </c>
      <c r="N2629" s="84" t="n">
        <v>140.208333333333</v>
      </c>
      <c r="O2629" s="85" t="n">
        <v>0.5</v>
      </c>
      <c r="P2629" s="86" t="n">
        <v>0.0416666666666667</v>
      </c>
      <c r="Q2629" s="87" t="n">
        <v>7.58333333333333</v>
      </c>
      <c r="R2629" s="88" t="n">
        <v>147.791666666667</v>
      </c>
      <c r="S2629" s="89" t="n">
        <v>34.2083333333333</v>
      </c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MG2629" s="0"/>
      <c r="AMH2629" s="0"/>
      <c r="AMI2629" s="0"/>
      <c r="AMJ2629" s="0"/>
    </row>
    <row r="2630" s="4" customFormat="true" ht="37.5" hidden="false" customHeight="true" outlineLevel="0" collapsed="false">
      <c r="A2630" s="23" t="s">
        <v>401</v>
      </c>
      <c r="B2630" s="82" t="n">
        <v>7176</v>
      </c>
      <c r="C2630" s="25" t="n">
        <f aca="false">VLOOKUP(B2630,[1]Planilha8!$X$4:$Y$6629,2,0)</f>
        <v>2040842</v>
      </c>
      <c r="D2630" s="26" t="s">
        <v>673</v>
      </c>
      <c r="E2630" s="26" t="str">
        <f aca="false">VLOOKUP(B2630,[1]Planilha8!$X$4:$Z$6629,3,0)</f>
        <v>CLINICA CIRURGICA</v>
      </c>
      <c r="F2630" s="26" t="str">
        <f aca="false">VLOOKUP(B2630,[1]Planilha8!$X$4:$AD$6629,7,0)</f>
        <v>BOM</v>
      </c>
      <c r="G2630" s="27" t="n">
        <v>41673</v>
      </c>
      <c r="H2630" s="83" t="n">
        <v>182</v>
      </c>
      <c r="I2630" s="29" t="s">
        <v>23</v>
      </c>
      <c r="J2630" s="30" t="s">
        <v>601</v>
      </c>
      <c r="K2630" s="31" t="n">
        <v>2518</v>
      </c>
      <c r="L2630" s="32" t="n">
        <v>2013004063</v>
      </c>
      <c r="M2630" s="33" t="n">
        <v>43465</v>
      </c>
      <c r="N2630" s="84" t="n">
        <v>140.208333333333</v>
      </c>
      <c r="O2630" s="85" t="n">
        <v>0.5</v>
      </c>
      <c r="P2630" s="86" t="n">
        <v>0.0416666666666667</v>
      </c>
      <c r="Q2630" s="87" t="n">
        <v>7.58333333333333</v>
      </c>
      <c r="R2630" s="88" t="n">
        <v>147.791666666667</v>
      </c>
      <c r="S2630" s="89" t="n">
        <v>34.2083333333333</v>
      </c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MG2630" s="0"/>
      <c r="AMH2630" s="0"/>
      <c r="AMI2630" s="0"/>
      <c r="AMJ2630" s="0"/>
    </row>
    <row r="2631" s="4" customFormat="true" ht="37.5" hidden="false" customHeight="true" outlineLevel="0" collapsed="false">
      <c r="A2631" s="23" t="s">
        <v>401</v>
      </c>
      <c r="B2631" s="82" t="n">
        <v>7177</v>
      </c>
      <c r="C2631" s="25" t="n">
        <f aca="false">VLOOKUP(B2631,[1]Planilha8!$X$4:$Y$6629,2,0)</f>
        <v>2040843</v>
      </c>
      <c r="D2631" s="26" t="s">
        <v>673</v>
      </c>
      <c r="E2631" s="26" t="str">
        <f aca="false">VLOOKUP(B2631,[1]Planilha8!$X$4:$Z$6629,3,0)</f>
        <v>CLINICA CIRURGICA</v>
      </c>
      <c r="F2631" s="26" t="str">
        <f aca="false">VLOOKUP(B2631,[1]Planilha8!$X$4:$AD$6629,7,0)</f>
        <v>BOM</v>
      </c>
      <c r="G2631" s="27" t="n">
        <v>41673</v>
      </c>
      <c r="H2631" s="83" t="n">
        <v>182</v>
      </c>
      <c r="I2631" s="29" t="s">
        <v>23</v>
      </c>
      <c r="J2631" s="30" t="s">
        <v>601</v>
      </c>
      <c r="K2631" s="31" t="n">
        <v>2518</v>
      </c>
      <c r="L2631" s="32" t="n">
        <v>2013004063</v>
      </c>
      <c r="M2631" s="33" t="n">
        <v>43465</v>
      </c>
      <c r="N2631" s="84" t="n">
        <v>140.208333333333</v>
      </c>
      <c r="O2631" s="85" t="n">
        <v>0.5</v>
      </c>
      <c r="P2631" s="86" t="n">
        <v>0.0416666666666667</v>
      </c>
      <c r="Q2631" s="87" t="n">
        <v>7.58333333333333</v>
      </c>
      <c r="R2631" s="88" t="n">
        <v>147.791666666667</v>
      </c>
      <c r="S2631" s="89" t="n">
        <v>34.2083333333333</v>
      </c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MG2631" s="0"/>
      <c r="AMH2631" s="0"/>
      <c r="AMI2631" s="0"/>
      <c r="AMJ2631" s="0"/>
    </row>
    <row r="2632" s="4" customFormat="true" ht="37.5" hidden="false" customHeight="true" outlineLevel="0" collapsed="false">
      <c r="A2632" s="23" t="s">
        <v>401</v>
      </c>
      <c r="B2632" s="82" t="n">
        <v>7178</v>
      </c>
      <c r="C2632" s="25" t="n">
        <f aca="false">VLOOKUP(B2632,[1]Planilha8!$X$4:$Y$6629,2,0)</f>
        <v>2040844</v>
      </c>
      <c r="D2632" s="26" t="s">
        <v>673</v>
      </c>
      <c r="E2632" s="26" t="str">
        <f aca="false">VLOOKUP(B2632,[1]Planilha8!$X$4:$Z$6629,3,0)</f>
        <v>CLINICA CIRURGICA</v>
      </c>
      <c r="F2632" s="26" t="str">
        <f aca="false">VLOOKUP(B2632,[1]Planilha8!$X$4:$AD$6629,7,0)</f>
        <v>BOM</v>
      </c>
      <c r="G2632" s="27" t="n">
        <v>41673</v>
      </c>
      <c r="H2632" s="83" t="n">
        <v>182</v>
      </c>
      <c r="I2632" s="29" t="s">
        <v>23</v>
      </c>
      <c r="J2632" s="30" t="s">
        <v>601</v>
      </c>
      <c r="K2632" s="31" t="n">
        <v>2518</v>
      </c>
      <c r="L2632" s="32" t="n">
        <v>2013004063</v>
      </c>
      <c r="M2632" s="33" t="n">
        <v>43465</v>
      </c>
      <c r="N2632" s="84" t="n">
        <v>140.208333333333</v>
      </c>
      <c r="O2632" s="85" t="n">
        <v>0.5</v>
      </c>
      <c r="P2632" s="86" t="n">
        <v>0.0416666666666667</v>
      </c>
      <c r="Q2632" s="87" t="n">
        <v>7.58333333333333</v>
      </c>
      <c r="R2632" s="88" t="n">
        <v>147.791666666667</v>
      </c>
      <c r="S2632" s="89" t="n">
        <v>34.2083333333333</v>
      </c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MG2632" s="0"/>
      <c r="AMH2632" s="0"/>
      <c r="AMI2632" s="0"/>
      <c r="AMJ2632" s="0"/>
    </row>
    <row r="2633" s="4" customFormat="true" ht="37.5" hidden="false" customHeight="true" outlineLevel="0" collapsed="false">
      <c r="A2633" s="23" t="s">
        <v>401</v>
      </c>
      <c r="B2633" s="82" t="n">
        <v>7179</v>
      </c>
      <c r="C2633" s="25" t="n">
        <f aca="false">VLOOKUP(B2633,[1]Planilha8!$X$4:$Y$6629,2,0)</f>
        <v>2040845</v>
      </c>
      <c r="D2633" s="26" t="s">
        <v>673</v>
      </c>
      <c r="E2633" s="26" t="str">
        <f aca="false">VLOOKUP(B2633,[1]Planilha8!$X$4:$Z$6629,3,0)</f>
        <v>CLINICA CIRURGICA</v>
      </c>
      <c r="F2633" s="26" t="str">
        <f aca="false">VLOOKUP(B2633,[1]Planilha8!$X$4:$AD$6629,7,0)</f>
        <v>BOM</v>
      </c>
      <c r="G2633" s="27" t="n">
        <v>41673</v>
      </c>
      <c r="H2633" s="83" t="n">
        <v>182</v>
      </c>
      <c r="I2633" s="29" t="s">
        <v>23</v>
      </c>
      <c r="J2633" s="30" t="s">
        <v>601</v>
      </c>
      <c r="K2633" s="31" t="n">
        <v>2518</v>
      </c>
      <c r="L2633" s="32" t="n">
        <v>2013004063</v>
      </c>
      <c r="M2633" s="33" t="n">
        <v>43465</v>
      </c>
      <c r="N2633" s="84" t="n">
        <v>140.208333333333</v>
      </c>
      <c r="O2633" s="85" t="n">
        <v>0.5</v>
      </c>
      <c r="P2633" s="86" t="n">
        <v>0.0416666666666667</v>
      </c>
      <c r="Q2633" s="87" t="n">
        <v>7.58333333333333</v>
      </c>
      <c r="R2633" s="88" t="n">
        <v>147.791666666667</v>
      </c>
      <c r="S2633" s="89" t="n">
        <v>34.2083333333333</v>
      </c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MG2633" s="0"/>
      <c r="AMH2633" s="0"/>
      <c r="AMI2633" s="0"/>
      <c r="AMJ2633" s="0"/>
    </row>
    <row r="2634" s="4" customFormat="true" ht="37.5" hidden="false" customHeight="true" outlineLevel="0" collapsed="false">
      <c r="A2634" s="23" t="s">
        <v>401</v>
      </c>
      <c r="B2634" s="82" t="n">
        <v>7180</v>
      </c>
      <c r="C2634" s="25" t="n">
        <f aca="false">VLOOKUP(B2634,[1]Planilha8!$X$4:$Y$6629,2,0)</f>
        <v>2040846</v>
      </c>
      <c r="D2634" s="26" t="s">
        <v>673</v>
      </c>
      <c r="E2634" s="26" t="str">
        <f aca="false">VLOOKUP(B2634,[1]Planilha8!$X$4:$Z$6629,3,0)</f>
        <v>CLINICA CIRURGICA</v>
      </c>
      <c r="F2634" s="26" t="str">
        <f aca="false">VLOOKUP(B2634,[1]Planilha8!$X$4:$AD$6629,7,0)</f>
        <v>BOM</v>
      </c>
      <c r="G2634" s="27" t="n">
        <v>41673</v>
      </c>
      <c r="H2634" s="83" t="n">
        <v>182</v>
      </c>
      <c r="I2634" s="29" t="s">
        <v>23</v>
      </c>
      <c r="J2634" s="30" t="s">
        <v>601</v>
      </c>
      <c r="K2634" s="31" t="n">
        <v>2518</v>
      </c>
      <c r="L2634" s="32" t="n">
        <v>2013004063</v>
      </c>
      <c r="M2634" s="33" t="n">
        <v>43465</v>
      </c>
      <c r="N2634" s="84" t="n">
        <v>140.208333333333</v>
      </c>
      <c r="O2634" s="85" t="n">
        <v>0.5</v>
      </c>
      <c r="P2634" s="86" t="n">
        <v>0.0416666666666667</v>
      </c>
      <c r="Q2634" s="87" t="n">
        <v>7.58333333333333</v>
      </c>
      <c r="R2634" s="88" t="n">
        <v>147.791666666667</v>
      </c>
      <c r="S2634" s="89" t="n">
        <v>34.2083333333333</v>
      </c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MG2634" s="0"/>
      <c r="AMH2634" s="0"/>
      <c r="AMI2634" s="0"/>
      <c r="AMJ2634" s="0"/>
    </row>
    <row r="2635" s="4" customFormat="true" ht="37.5" hidden="false" customHeight="true" outlineLevel="0" collapsed="false">
      <c r="A2635" s="23" t="s">
        <v>401</v>
      </c>
      <c r="B2635" s="82" t="n">
        <v>7181</v>
      </c>
      <c r="C2635" s="25" t="n">
        <f aca="false">VLOOKUP(B2635,[1]Planilha8!$X$4:$Y$6629,2,0)</f>
        <v>2040847</v>
      </c>
      <c r="D2635" s="26" t="s">
        <v>673</v>
      </c>
      <c r="E2635" s="26" t="str">
        <f aca="false">VLOOKUP(B2635,[1]Planilha8!$X$4:$Z$6629,3,0)</f>
        <v>CLINICA CIRURGICA</v>
      </c>
      <c r="F2635" s="26" t="str">
        <f aca="false">VLOOKUP(B2635,[1]Planilha8!$X$4:$AD$6629,7,0)</f>
        <v>BOM</v>
      </c>
      <c r="G2635" s="27" t="n">
        <v>41673</v>
      </c>
      <c r="H2635" s="83" t="n">
        <v>182</v>
      </c>
      <c r="I2635" s="29" t="s">
        <v>23</v>
      </c>
      <c r="J2635" s="30" t="s">
        <v>601</v>
      </c>
      <c r="K2635" s="31" t="n">
        <v>2518</v>
      </c>
      <c r="L2635" s="32" t="n">
        <v>2013004063</v>
      </c>
      <c r="M2635" s="33" t="n">
        <v>43465</v>
      </c>
      <c r="N2635" s="84" t="n">
        <v>140.208333333333</v>
      </c>
      <c r="O2635" s="85" t="n">
        <v>0.5</v>
      </c>
      <c r="P2635" s="86" t="n">
        <v>0.0416666666666667</v>
      </c>
      <c r="Q2635" s="87" t="n">
        <v>7.58333333333333</v>
      </c>
      <c r="R2635" s="88" t="n">
        <v>147.791666666667</v>
      </c>
      <c r="S2635" s="89" t="n">
        <v>34.2083333333333</v>
      </c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MG2635" s="0"/>
      <c r="AMH2635" s="0"/>
      <c r="AMI2635" s="0"/>
      <c r="AMJ2635" s="0"/>
    </row>
    <row r="2636" s="4" customFormat="true" ht="37.5" hidden="false" customHeight="true" outlineLevel="0" collapsed="false">
      <c r="A2636" s="23" t="s">
        <v>401</v>
      </c>
      <c r="B2636" s="82" t="n">
        <v>7182</v>
      </c>
      <c r="C2636" s="25" t="n">
        <f aca="false">VLOOKUP(B2636,[1]Planilha8!$X$4:$Y$6629,2,0)</f>
        <v>2040848</v>
      </c>
      <c r="D2636" s="26" t="s">
        <v>673</v>
      </c>
      <c r="E2636" s="26" t="str">
        <f aca="false">VLOOKUP(B2636,[1]Planilha8!$X$4:$Z$6629,3,0)</f>
        <v>CHI - PREPARO DE PACINTE</v>
      </c>
      <c r="F2636" s="26" t="str">
        <f aca="false">VLOOKUP(B2636,[1]Planilha8!$X$4:$AD$6629,7,0)</f>
        <v>BOM</v>
      </c>
      <c r="G2636" s="27" t="n">
        <v>41673</v>
      </c>
      <c r="H2636" s="83" t="n">
        <v>182</v>
      </c>
      <c r="I2636" s="29" t="s">
        <v>23</v>
      </c>
      <c r="J2636" s="30" t="s">
        <v>601</v>
      </c>
      <c r="K2636" s="31" t="n">
        <v>2518</v>
      </c>
      <c r="L2636" s="32" t="n">
        <v>2013004063</v>
      </c>
      <c r="M2636" s="33" t="n">
        <v>43465</v>
      </c>
      <c r="N2636" s="84" t="n">
        <v>140.208333333333</v>
      </c>
      <c r="O2636" s="85" t="n">
        <v>0.5</v>
      </c>
      <c r="P2636" s="86" t="n">
        <v>0.0416666666666667</v>
      </c>
      <c r="Q2636" s="87" t="n">
        <v>7.58333333333333</v>
      </c>
      <c r="R2636" s="88" t="n">
        <v>147.791666666667</v>
      </c>
      <c r="S2636" s="89" t="n">
        <v>34.2083333333333</v>
      </c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MG2636" s="0"/>
      <c r="AMH2636" s="0"/>
      <c r="AMI2636" s="0"/>
      <c r="AMJ2636" s="0"/>
    </row>
    <row r="2637" s="4" customFormat="true" ht="37.5" hidden="false" customHeight="true" outlineLevel="0" collapsed="false">
      <c r="A2637" s="23" t="s">
        <v>401</v>
      </c>
      <c r="B2637" s="82" t="n">
        <v>7183</v>
      </c>
      <c r="C2637" s="25" t="n">
        <f aca="false">VLOOKUP(B2637,[1]Planilha8!$X$4:$Y$6629,2,0)</f>
        <v>2040849</v>
      </c>
      <c r="D2637" s="26" t="s">
        <v>673</v>
      </c>
      <c r="E2637" s="26" t="str">
        <f aca="false">VLOOKUP(B2637,[1]Planilha8!$X$4:$Z$6629,3,0)</f>
        <v>CLINICA CIRURGICA</v>
      </c>
      <c r="F2637" s="26" t="str">
        <f aca="false">VLOOKUP(B2637,[1]Planilha8!$X$4:$AD$6629,7,0)</f>
        <v>BOM</v>
      </c>
      <c r="G2637" s="27" t="n">
        <v>41673</v>
      </c>
      <c r="H2637" s="83" t="n">
        <v>182</v>
      </c>
      <c r="I2637" s="29" t="s">
        <v>23</v>
      </c>
      <c r="J2637" s="30" t="s">
        <v>601</v>
      </c>
      <c r="K2637" s="31" t="n">
        <v>2518</v>
      </c>
      <c r="L2637" s="32" t="n">
        <v>2013004063</v>
      </c>
      <c r="M2637" s="33" t="n">
        <v>43465</v>
      </c>
      <c r="N2637" s="84" t="n">
        <v>140.208333333333</v>
      </c>
      <c r="O2637" s="85" t="n">
        <v>0.5</v>
      </c>
      <c r="P2637" s="86" t="n">
        <v>0.0416666666666667</v>
      </c>
      <c r="Q2637" s="87" t="n">
        <v>7.58333333333333</v>
      </c>
      <c r="R2637" s="88" t="n">
        <v>147.791666666667</v>
      </c>
      <c r="S2637" s="89" t="n">
        <v>34.2083333333333</v>
      </c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MG2637" s="0"/>
      <c r="AMH2637" s="0"/>
      <c r="AMI2637" s="0"/>
      <c r="AMJ2637" s="0"/>
    </row>
    <row r="2638" s="4" customFormat="true" ht="37.5" hidden="false" customHeight="true" outlineLevel="0" collapsed="false">
      <c r="A2638" s="23" t="s">
        <v>401</v>
      </c>
      <c r="B2638" s="82" t="n">
        <v>7184</v>
      </c>
      <c r="C2638" s="25" t="n">
        <f aca="false">VLOOKUP(B2638,[1]Planilha8!$X$4:$Y$6629,2,0)</f>
        <v>2040850</v>
      </c>
      <c r="D2638" s="26" t="s">
        <v>673</v>
      </c>
      <c r="E2638" s="26" t="str">
        <f aca="false">VLOOKUP(B2638,[1]Planilha8!$X$4:$Z$6629,3,0)</f>
        <v>CLINICA CIRURGICA</v>
      </c>
      <c r="F2638" s="26" t="str">
        <f aca="false">VLOOKUP(B2638,[1]Planilha8!$X$4:$AD$6629,7,0)</f>
        <v>BOM</v>
      </c>
      <c r="G2638" s="27" t="n">
        <v>41673</v>
      </c>
      <c r="H2638" s="83" t="n">
        <v>182</v>
      </c>
      <c r="I2638" s="29" t="s">
        <v>23</v>
      </c>
      <c r="J2638" s="30" t="s">
        <v>601</v>
      </c>
      <c r="K2638" s="31" t="n">
        <v>2518</v>
      </c>
      <c r="L2638" s="32" t="n">
        <v>2013004063</v>
      </c>
      <c r="M2638" s="33" t="n">
        <v>43465</v>
      </c>
      <c r="N2638" s="84" t="n">
        <v>140.208333333333</v>
      </c>
      <c r="O2638" s="85" t="n">
        <v>0.5</v>
      </c>
      <c r="P2638" s="86" t="n">
        <v>0.0416666666666667</v>
      </c>
      <c r="Q2638" s="87" t="n">
        <v>7.58333333333333</v>
      </c>
      <c r="R2638" s="88" t="n">
        <v>147.791666666667</v>
      </c>
      <c r="S2638" s="89" t="n">
        <v>34.2083333333333</v>
      </c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MG2638" s="0"/>
      <c r="AMH2638" s="0"/>
      <c r="AMI2638" s="0"/>
      <c r="AMJ2638" s="0"/>
    </row>
    <row r="2639" s="4" customFormat="true" ht="37.5" hidden="false" customHeight="true" outlineLevel="0" collapsed="false">
      <c r="A2639" s="23" t="s">
        <v>401</v>
      </c>
      <c r="B2639" s="82" t="n">
        <v>7185</v>
      </c>
      <c r="C2639" s="25" t="n">
        <f aca="false">VLOOKUP(B2639,[1]Planilha8!$X$4:$Y$6629,2,0)</f>
        <v>2040851</v>
      </c>
      <c r="D2639" s="26" t="s">
        <v>673</v>
      </c>
      <c r="E2639" s="26" t="str">
        <f aca="false">VLOOKUP(B2639,[1]Planilha8!$X$4:$Z$6629,3,0)</f>
        <v>GALPÃO ALMOXARIFADO</v>
      </c>
      <c r="F2639" s="26" t="str">
        <f aca="false">VLOOKUP(B2639,[1]Planilha8!$X$4:$AD$6629,7,0)</f>
        <v>SUCATA</v>
      </c>
      <c r="G2639" s="27" t="n">
        <v>41673</v>
      </c>
      <c r="H2639" s="83" t="n">
        <v>182</v>
      </c>
      <c r="I2639" s="29" t="s">
        <v>23</v>
      </c>
      <c r="J2639" s="30" t="s">
        <v>601</v>
      </c>
      <c r="K2639" s="31" t="n">
        <v>2518</v>
      </c>
      <c r="L2639" s="32" t="n">
        <v>2013004063</v>
      </c>
      <c r="M2639" s="33" t="n">
        <v>43465</v>
      </c>
      <c r="N2639" s="84" t="n">
        <v>140.208333333333</v>
      </c>
      <c r="O2639" s="85" t="n">
        <v>0.5</v>
      </c>
      <c r="P2639" s="86" t="n">
        <v>0.0416666666666667</v>
      </c>
      <c r="Q2639" s="87" t="n">
        <v>7.58333333333333</v>
      </c>
      <c r="R2639" s="88" t="n">
        <v>147.791666666667</v>
      </c>
      <c r="S2639" s="89" t="n">
        <v>34.2083333333333</v>
      </c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MG2639" s="0"/>
      <c r="AMH2639" s="0"/>
      <c r="AMI2639" s="0"/>
      <c r="AMJ2639" s="0"/>
    </row>
    <row r="2640" s="4" customFormat="true" ht="37.5" hidden="false" customHeight="true" outlineLevel="0" collapsed="false">
      <c r="A2640" s="23" t="s">
        <v>401</v>
      </c>
      <c r="B2640" s="82" t="n">
        <v>7186</v>
      </c>
      <c r="C2640" s="25" t="n">
        <f aca="false">VLOOKUP(B2640,[1]Planilha8!$X$4:$Y$6629,2,0)</f>
        <v>2040852</v>
      </c>
      <c r="D2640" s="26" t="s">
        <v>673</v>
      </c>
      <c r="E2640" s="26" t="str">
        <f aca="false">VLOOKUP(B2640,[1]Planilha8!$X$4:$Z$6629,3,0)</f>
        <v>HEMODIALISE / DIÁLISE</v>
      </c>
      <c r="F2640" s="26" t="str">
        <f aca="false">VLOOKUP(B2640,[1]Planilha8!$X$4:$AD$6629,7,0)</f>
        <v>BOM</v>
      </c>
      <c r="G2640" s="27" t="n">
        <v>41673</v>
      </c>
      <c r="H2640" s="83" t="n">
        <v>182</v>
      </c>
      <c r="I2640" s="29" t="s">
        <v>23</v>
      </c>
      <c r="J2640" s="30" t="s">
        <v>601</v>
      </c>
      <c r="K2640" s="31" t="n">
        <v>2518</v>
      </c>
      <c r="L2640" s="32" t="n">
        <v>2013004063</v>
      </c>
      <c r="M2640" s="33" t="n">
        <v>43465</v>
      </c>
      <c r="N2640" s="84" t="n">
        <v>140.208333333333</v>
      </c>
      <c r="O2640" s="85" t="n">
        <v>0.5</v>
      </c>
      <c r="P2640" s="86" t="n">
        <v>0.0416666666666667</v>
      </c>
      <c r="Q2640" s="87" t="n">
        <v>7.58333333333333</v>
      </c>
      <c r="R2640" s="88" t="n">
        <v>147.791666666667</v>
      </c>
      <c r="S2640" s="89" t="n">
        <v>34.2083333333333</v>
      </c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MG2640" s="0"/>
      <c r="AMH2640" s="0"/>
      <c r="AMI2640" s="0"/>
      <c r="AMJ2640" s="0"/>
    </row>
    <row r="2641" s="4" customFormat="true" ht="37.5" hidden="false" customHeight="true" outlineLevel="0" collapsed="false">
      <c r="A2641" s="23" t="s">
        <v>401</v>
      </c>
      <c r="B2641" s="82" t="n">
        <v>7187</v>
      </c>
      <c r="C2641" s="25" t="n">
        <f aca="false">VLOOKUP(B2641,[1]Planilha8!$X$4:$Y$6629,2,0)</f>
        <v>2040853</v>
      </c>
      <c r="D2641" s="26" t="s">
        <v>673</v>
      </c>
      <c r="E2641" s="26" t="str">
        <f aca="false">VLOOKUP(B2641,[1]Planilha8!$X$4:$Z$6629,3,0)</f>
        <v>HEMODIALISE / DIÁLISE</v>
      </c>
      <c r="F2641" s="26" t="str">
        <f aca="false">VLOOKUP(B2641,[1]Planilha8!$X$4:$AD$6629,7,0)</f>
        <v>BOM</v>
      </c>
      <c r="G2641" s="27" t="n">
        <v>41673</v>
      </c>
      <c r="H2641" s="83" t="n">
        <v>182</v>
      </c>
      <c r="I2641" s="29" t="s">
        <v>23</v>
      </c>
      <c r="J2641" s="30" t="s">
        <v>601</v>
      </c>
      <c r="K2641" s="31" t="n">
        <v>2518</v>
      </c>
      <c r="L2641" s="32" t="n">
        <v>2013004063</v>
      </c>
      <c r="M2641" s="33" t="n">
        <v>43465</v>
      </c>
      <c r="N2641" s="84" t="n">
        <v>140.208333333333</v>
      </c>
      <c r="O2641" s="85" t="n">
        <v>0.5</v>
      </c>
      <c r="P2641" s="86" t="n">
        <v>0.0416666666666667</v>
      </c>
      <c r="Q2641" s="87" t="n">
        <v>7.58333333333333</v>
      </c>
      <c r="R2641" s="88" t="n">
        <v>147.791666666667</v>
      </c>
      <c r="S2641" s="89" t="n">
        <v>34.2083333333333</v>
      </c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MG2641" s="0"/>
      <c r="AMH2641" s="0"/>
      <c r="AMI2641" s="0"/>
      <c r="AMJ2641" s="0"/>
    </row>
    <row r="2642" s="4" customFormat="true" ht="37.5" hidden="false" customHeight="true" outlineLevel="0" collapsed="false">
      <c r="A2642" s="23" t="s">
        <v>401</v>
      </c>
      <c r="B2642" s="82" t="n">
        <v>7188</v>
      </c>
      <c r="C2642" s="25" t="n">
        <f aca="false">VLOOKUP(B2642,[1]Planilha8!$X$4:$Y$6629,2,0)</f>
        <v>2040854</v>
      </c>
      <c r="D2642" s="26" t="s">
        <v>673</v>
      </c>
      <c r="E2642" s="26" t="str">
        <f aca="false">VLOOKUP(B2642,[1]Planilha8!$X$4:$Z$6629,3,0)</f>
        <v>PREPARO - DE PACINTE</v>
      </c>
      <c r="F2642" s="26" t="str">
        <f aca="false">VLOOKUP(B2642,[1]Planilha8!$X$4:$AD$6629,7,0)</f>
        <v>BOM</v>
      </c>
      <c r="G2642" s="27" t="n">
        <v>41673</v>
      </c>
      <c r="H2642" s="83" t="n">
        <v>182</v>
      </c>
      <c r="I2642" s="29" t="s">
        <v>23</v>
      </c>
      <c r="J2642" s="30" t="s">
        <v>601</v>
      </c>
      <c r="K2642" s="31" t="n">
        <v>2518</v>
      </c>
      <c r="L2642" s="32" t="n">
        <v>2013004063</v>
      </c>
      <c r="M2642" s="33" t="n">
        <v>43465</v>
      </c>
      <c r="N2642" s="84" t="n">
        <v>140.208333333333</v>
      </c>
      <c r="O2642" s="85" t="n">
        <v>0.5</v>
      </c>
      <c r="P2642" s="86" t="n">
        <v>0.0416666666666667</v>
      </c>
      <c r="Q2642" s="87" t="n">
        <v>7.58333333333333</v>
      </c>
      <c r="R2642" s="88" t="n">
        <v>147.791666666667</v>
      </c>
      <c r="S2642" s="89" t="n">
        <v>34.2083333333333</v>
      </c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MG2642" s="0"/>
      <c r="AMH2642" s="0"/>
      <c r="AMI2642" s="0"/>
      <c r="AMJ2642" s="0"/>
    </row>
    <row r="2643" s="4" customFormat="true" ht="37.5" hidden="false" customHeight="true" outlineLevel="0" collapsed="false">
      <c r="A2643" s="23" t="s">
        <v>401</v>
      </c>
      <c r="B2643" s="82" t="n">
        <v>7189</v>
      </c>
      <c r="C2643" s="25" t="n">
        <f aca="false">VLOOKUP(B2643,[1]Planilha8!$X$4:$Y$6629,2,0)</f>
        <v>2040855</v>
      </c>
      <c r="D2643" s="26" t="s">
        <v>673</v>
      </c>
      <c r="E2643" s="26" t="str">
        <f aca="false">VLOOKUP(B2643,[1]Planilha8!$X$4:$Z$6629,3,0)</f>
        <v>GALPÃO ALMOXARIFADO</v>
      </c>
      <c r="F2643" s="26" t="str">
        <f aca="false">VLOOKUP(B2643,[1]Planilha8!$X$4:$AD$6629,7,0)</f>
        <v>SUCATA</v>
      </c>
      <c r="G2643" s="27" t="n">
        <v>41673</v>
      </c>
      <c r="H2643" s="83" t="n">
        <v>182</v>
      </c>
      <c r="I2643" s="29" t="s">
        <v>23</v>
      </c>
      <c r="J2643" s="30" t="s">
        <v>601</v>
      </c>
      <c r="K2643" s="31" t="n">
        <v>2518</v>
      </c>
      <c r="L2643" s="32" t="n">
        <v>2013004063</v>
      </c>
      <c r="M2643" s="33" t="n">
        <v>43465</v>
      </c>
      <c r="N2643" s="84" t="n">
        <v>140.208333333333</v>
      </c>
      <c r="O2643" s="85" t="n">
        <v>0.5</v>
      </c>
      <c r="P2643" s="86" t="n">
        <v>0.0416666666666667</v>
      </c>
      <c r="Q2643" s="87" t="n">
        <v>7.58333333333333</v>
      </c>
      <c r="R2643" s="88" t="n">
        <v>147.791666666667</v>
      </c>
      <c r="S2643" s="89" t="n">
        <v>34.2083333333333</v>
      </c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MG2643" s="0"/>
      <c r="AMH2643" s="0"/>
      <c r="AMI2643" s="0"/>
      <c r="AMJ2643" s="0"/>
    </row>
    <row r="2644" s="4" customFormat="true" ht="37.5" hidden="false" customHeight="true" outlineLevel="0" collapsed="false">
      <c r="A2644" s="23" t="s">
        <v>401</v>
      </c>
      <c r="B2644" s="82" t="n">
        <v>7190</v>
      </c>
      <c r="C2644" s="25" t="n">
        <f aca="false">VLOOKUP(B2644,[1]Planilha8!$X$4:$Y$6629,2,0)</f>
        <v>2040856</v>
      </c>
      <c r="D2644" s="26" t="s">
        <v>673</v>
      </c>
      <c r="E2644" s="26" t="str">
        <f aca="false">VLOOKUP(B2644,[1]Planilha8!$X$4:$Z$6629,3,0)</f>
        <v>HEMODIALISE / DIÁLISE</v>
      </c>
      <c r="F2644" s="26" t="str">
        <f aca="false">VLOOKUP(B2644,[1]Planilha8!$X$4:$AD$6629,7,0)</f>
        <v>BOM</v>
      </c>
      <c r="G2644" s="27" t="n">
        <v>41673</v>
      </c>
      <c r="H2644" s="83" t="n">
        <v>182</v>
      </c>
      <c r="I2644" s="29" t="s">
        <v>23</v>
      </c>
      <c r="J2644" s="30" t="s">
        <v>601</v>
      </c>
      <c r="K2644" s="31" t="n">
        <v>2518</v>
      </c>
      <c r="L2644" s="32" t="n">
        <v>2013004063</v>
      </c>
      <c r="M2644" s="33" t="n">
        <v>43465</v>
      </c>
      <c r="N2644" s="84" t="n">
        <v>140.208333333333</v>
      </c>
      <c r="O2644" s="85" t="n">
        <v>0.5</v>
      </c>
      <c r="P2644" s="86" t="n">
        <v>0.0416666666666667</v>
      </c>
      <c r="Q2644" s="87" t="n">
        <v>7.58333333333333</v>
      </c>
      <c r="R2644" s="88" t="n">
        <v>147.791666666667</v>
      </c>
      <c r="S2644" s="89" t="n">
        <v>34.2083333333333</v>
      </c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MG2644" s="0"/>
      <c r="AMH2644" s="0"/>
      <c r="AMI2644" s="0"/>
      <c r="AMJ2644" s="0"/>
    </row>
    <row r="2645" s="4" customFormat="true" ht="37.5" hidden="false" customHeight="true" outlineLevel="0" collapsed="false">
      <c r="A2645" s="23" t="s">
        <v>401</v>
      </c>
      <c r="B2645" s="82" t="n">
        <v>7191</v>
      </c>
      <c r="C2645" s="25" t="n">
        <f aca="false">VLOOKUP(B2645,[1]Planilha8!$X$4:$Y$6629,2,0)</f>
        <v>2040857</v>
      </c>
      <c r="D2645" s="26" t="s">
        <v>673</v>
      </c>
      <c r="E2645" s="26" t="str">
        <f aca="false">VLOOKUP(B2645,[1]Planilha8!$X$4:$Z$6629,3,0)</f>
        <v>CENTRO CIRÚRGICO</v>
      </c>
      <c r="F2645" s="26" t="str">
        <f aca="false">VLOOKUP(B2645,[1]Planilha8!$X$4:$AD$6629,7,0)</f>
        <v>BOM</v>
      </c>
      <c r="G2645" s="27" t="n">
        <v>41673</v>
      </c>
      <c r="H2645" s="83" t="n">
        <v>182</v>
      </c>
      <c r="I2645" s="29" t="s">
        <v>23</v>
      </c>
      <c r="J2645" s="30" t="s">
        <v>601</v>
      </c>
      <c r="K2645" s="31" t="n">
        <v>2518</v>
      </c>
      <c r="L2645" s="32" t="n">
        <v>2013004063</v>
      </c>
      <c r="M2645" s="33" t="n">
        <v>43465</v>
      </c>
      <c r="N2645" s="84" t="n">
        <v>140.208333333333</v>
      </c>
      <c r="O2645" s="85" t="n">
        <v>0.5</v>
      </c>
      <c r="P2645" s="86" t="n">
        <v>0.0416666666666667</v>
      </c>
      <c r="Q2645" s="87" t="n">
        <v>7.58333333333333</v>
      </c>
      <c r="R2645" s="88" t="n">
        <v>147.791666666667</v>
      </c>
      <c r="S2645" s="89" t="n">
        <v>34.2083333333333</v>
      </c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MG2645" s="0"/>
      <c r="AMH2645" s="0"/>
      <c r="AMI2645" s="0"/>
      <c r="AMJ2645" s="0"/>
    </row>
    <row r="2646" s="4" customFormat="true" ht="37.5" hidden="false" customHeight="true" outlineLevel="0" collapsed="false">
      <c r="A2646" s="23" t="s">
        <v>401</v>
      </c>
      <c r="B2646" s="82" t="n">
        <v>7192</v>
      </c>
      <c r="C2646" s="25" t="n">
        <f aca="false">VLOOKUP(B2646,[1]Planilha8!$X$4:$Y$6629,2,0)</f>
        <v>2040858</v>
      </c>
      <c r="D2646" s="26" t="s">
        <v>673</v>
      </c>
      <c r="E2646" s="26" t="str">
        <f aca="false">VLOOKUP(B2646,[1]Planilha8!$X$4:$Z$6629,3,0)</f>
        <v>CENTRO CIRÚRGICO</v>
      </c>
      <c r="F2646" s="26" t="str">
        <f aca="false">VLOOKUP(B2646,[1]Planilha8!$X$4:$AD$6629,7,0)</f>
        <v>BOM</v>
      </c>
      <c r="G2646" s="27" t="n">
        <v>41673</v>
      </c>
      <c r="H2646" s="83" t="n">
        <v>182</v>
      </c>
      <c r="I2646" s="29" t="s">
        <v>23</v>
      </c>
      <c r="J2646" s="30" t="s">
        <v>601</v>
      </c>
      <c r="K2646" s="31" t="n">
        <v>2518</v>
      </c>
      <c r="L2646" s="32" t="n">
        <v>2013004063</v>
      </c>
      <c r="M2646" s="33" t="n">
        <v>43465</v>
      </c>
      <c r="N2646" s="84" t="n">
        <v>140.208333333333</v>
      </c>
      <c r="O2646" s="85" t="n">
        <v>0.5</v>
      </c>
      <c r="P2646" s="86" t="n">
        <v>0.0416666666666667</v>
      </c>
      <c r="Q2646" s="87" t="n">
        <v>7.58333333333333</v>
      </c>
      <c r="R2646" s="88" t="n">
        <v>147.791666666667</v>
      </c>
      <c r="S2646" s="89" t="n">
        <v>34.2083333333333</v>
      </c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MG2646" s="0"/>
      <c r="AMH2646" s="0"/>
      <c r="AMI2646" s="0"/>
      <c r="AMJ2646" s="0"/>
    </row>
    <row r="2647" s="4" customFormat="true" ht="37.5" hidden="false" customHeight="true" outlineLevel="0" collapsed="false">
      <c r="A2647" s="23" t="s">
        <v>401</v>
      </c>
      <c r="B2647" s="82" t="n">
        <v>7193</v>
      </c>
      <c r="C2647" s="25" t="n">
        <f aca="false">VLOOKUP(B2647,[1]Planilha8!$X$4:$Y$6629,2,0)</f>
        <v>2040859</v>
      </c>
      <c r="D2647" s="26" t="s">
        <v>673</v>
      </c>
      <c r="E2647" s="26" t="str">
        <f aca="false">VLOOKUP(B2647,[1]Planilha8!$X$4:$Z$6629,3,0)</f>
        <v>CENTRO CIRÚRGICO</v>
      </c>
      <c r="F2647" s="26" t="str">
        <f aca="false">VLOOKUP(B2647,[1]Planilha8!$X$4:$AD$6629,7,0)</f>
        <v>BOM</v>
      </c>
      <c r="G2647" s="27" t="n">
        <v>41673</v>
      </c>
      <c r="H2647" s="83" t="n">
        <v>182</v>
      </c>
      <c r="I2647" s="29" t="s">
        <v>23</v>
      </c>
      <c r="J2647" s="30" t="s">
        <v>601</v>
      </c>
      <c r="K2647" s="31" t="n">
        <v>2518</v>
      </c>
      <c r="L2647" s="32" t="n">
        <v>2013004063</v>
      </c>
      <c r="M2647" s="33" t="n">
        <v>43465</v>
      </c>
      <c r="N2647" s="84" t="n">
        <v>140.208333333333</v>
      </c>
      <c r="O2647" s="85" t="n">
        <v>0.5</v>
      </c>
      <c r="P2647" s="86" t="n">
        <v>0.0416666666666667</v>
      </c>
      <c r="Q2647" s="87" t="n">
        <v>7.58333333333333</v>
      </c>
      <c r="R2647" s="88" t="n">
        <v>147.791666666667</v>
      </c>
      <c r="S2647" s="89" t="n">
        <v>34.2083333333333</v>
      </c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MG2647" s="0"/>
      <c r="AMH2647" s="0"/>
      <c r="AMI2647" s="0"/>
      <c r="AMJ2647" s="0"/>
    </row>
    <row r="2648" s="4" customFormat="true" ht="37.5" hidden="false" customHeight="true" outlineLevel="0" collapsed="false">
      <c r="A2648" s="23" t="s">
        <v>401</v>
      </c>
      <c r="B2648" s="82" t="n">
        <v>7194</v>
      </c>
      <c r="C2648" s="25" t="n">
        <f aca="false">VLOOKUP(B2648,[1]Planilha8!$X$4:$Y$6629,2,0)</f>
        <v>2040860</v>
      </c>
      <c r="D2648" s="26" t="s">
        <v>673</v>
      </c>
      <c r="E2648" s="26" t="str">
        <f aca="false">VLOOKUP(B2648,[1]Planilha8!$X$4:$Z$6629,3,0)</f>
        <v>CENTRO CIRÚRGICO</v>
      </c>
      <c r="F2648" s="26" t="str">
        <f aca="false">VLOOKUP(B2648,[1]Planilha8!$X$4:$AD$6629,7,0)</f>
        <v>BOM</v>
      </c>
      <c r="G2648" s="27" t="n">
        <v>41673</v>
      </c>
      <c r="H2648" s="83" t="n">
        <v>182</v>
      </c>
      <c r="I2648" s="29" t="s">
        <v>23</v>
      </c>
      <c r="J2648" s="30" t="s">
        <v>601</v>
      </c>
      <c r="K2648" s="31" t="n">
        <v>2518</v>
      </c>
      <c r="L2648" s="32" t="n">
        <v>2013004063</v>
      </c>
      <c r="M2648" s="33" t="n">
        <v>43465</v>
      </c>
      <c r="N2648" s="84" t="n">
        <v>140.208333333333</v>
      </c>
      <c r="O2648" s="85" t="n">
        <v>0.5</v>
      </c>
      <c r="P2648" s="86" t="n">
        <v>0.0416666666666667</v>
      </c>
      <c r="Q2648" s="87" t="n">
        <v>7.58333333333333</v>
      </c>
      <c r="R2648" s="88" t="n">
        <v>147.791666666667</v>
      </c>
      <c r="S2648" s="89" t="n">
        <v>34.2083333333333</v>
      </c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MG2648" s="0"/>
      <c r="AMH2648" s="0"/>
      <c r="AMI2648" s="0"/>
      <c r="AMJ2648" s="0"/>
    </row>
    <row r="2649" s="4" customFormat="true" ht="37.5" hidden="false" customHeight="true" outlineLevel="0" collapsed="false">
      <c r="A2649" s="23" t="s">
        <v>401</v>
      </c>
      <c r="B2649" s="82" t="n">
        <v>7195</v>
      </c>
      <c r="C2649" s="25" t="n">
        <f aca="false">VLOOKUP(B2649,[1]Planilha8!$X$4:$Y$6629,2,0)</f>
        <v>2040861</v>
      </c>
      <c r="D2649" s="26" t="s">
        <v>673</v>
      </c>
      <c r="E2649" s="26" t="str">
        <f aca="false">VLOOKUP(B2649,[1]Planilha8!$X$4:$Z$6629,3,0)</f>
        <v>CENTRO CIRÚRGICO</v>
      </c>
      <c r="F2649" s="26" t="str">
        <f aca="false">VLOOKUP(B2649,[1]Planilha8!$X$4:$AD$6629,7,0)</f>
        <v>BOM</v>
      </c>
      <c r="G2649" s="27" t="n">
        <v>41673</v>
      </c>
      <c r="H2649" s="83" t="n">
        <v>182</v>
      </c>
      <c r="I2649" s="29" t="s">
        <v>23</v>
      </c>
      <c r="J2649" s="30" t="s">
        <v>601</v>
      </c>
      <c r="K2649" s="31" t="n">
        <v>2518</v>
      </c>
      <c r="L2649" s="32" t="n">
        <v>2013004063</v>
      </c>
      <c r="M2649" s="33" t="n">
        <v>43465</v>
      </c>
      <c r="N2649" s="84" t="n">
        <v>140.208333333333</v>
      </c>
      <c r="O2649" s="85" t="n">
        <v>0.5</v>
      </c>
      <c r="P2649" s="86" t="n">
        <v>0.0416666666666667</v>
      </c>
      <c r="Q2649" s="87" t="n">
        <v>7.58333333333333</v>
      </c>
      <c r="R2649" s="88" t="n">
        <v>147.791666666667</v>
      </c>
      <c r="S2649" s="89" t="n">
        <v>34.2083333333333</v>
      </c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MG2649" s="0"/>
      <c r="AMH2649" s="0"/>
      <c r="AMI2649" s="0"/>
      <c r="AMJ2649" s="0"/>
    </row>
    <row r="2650" s="4" customFormat="true" ht="37.5" hidden="false" customHeight="true" outlineLevel="0" collapsed="false">
      <c r="A2650" s="23" t="s">
        <v>401</v>
      </c>
      <c r="B2650" s="82" t="n">
        <v>7196</v>
      </c>
      <c r="C2650" s="25" t="n">
        <f aca="false">VLOOKUP(B2650,[1]Planilha8!$X$4:$Y$6629,2,0)</f>
        <v>2040862</v>
      </c>
      <c r="D2650" s="26" t="s">
        <v>673</v>
      </c>
      <c r="E2650" s="26" t="str">
        <f aca="false">VLOOKUP(B2650,[1]Planilha8!$X$4:$Z$6629,3,0)</f>
        <v>CENTRO CIRÚRGICO</v>
      </c>
      <c r="F2650" s="26" t="str">
        <f aca="false">VLOOKUP(B2650,[1]Planilha8!$X$4:$AD$6629,7,0)</f>
        <v>BOM</v>
      </c>
      <c r="G2650" s="27" t="n">
        <v>41673</v>
      </c>
      <c r="H2650" s="83" t="n">
        <v>182</v>
      </c>
      <c r="I2650" s="29" t="s">
        <v>23</v>
      </c>
      <c r="J2650" s="30" t="s">
        <v>601</v>
      </c>
      <c r="K2650" s="31" t="n">
        <v>2518</v>
      </c>
      <c r="L2650" s="32" t="n">
        <v>2013004063</v>
      </c>
      <c r="M2650" s="33" t="n">
        <v>43465</v>
      </c>
      <c r="N2650" s="84" t="n">
        <v>140.208333333333</v>
      </c>
      <c r="O2650" s="85" t="n">
        <v>0.5</v>
      </c>
      <c r="P2650" s="86" t="n">
        <v>0.0416666666666667</v>
      </c>
      <c r="Q2650" s="87" t="n">
        <v>7.58333333333333</v>
      </c>
      <c r="R2650" s="88" t="n">
        <v>147.791666666667</v>
      </c>
      <c r="S2650" s="89" t="n">
        <v>34.2083333333333</v>
      </c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MG2650" s="0"/>
      <c r="AMH2650" s="0"/>
      <c r="AMI2650" s="0"/>
      <c r="AMJ2650" s="0"/>
    </row>
    <row r="2651" s="4" customFormat="true" ht="37.5" hidden="false" customHeight="true" outlineLevel="0" collapsed="false">
      <c r="A2651" s="23" t="s">
        <v>401</v>
      </c>
      <c r="B2651" s="82" t="n">
        <v>7197</v>
      </c>
      <c r="C2651" s="25" t="n">
        <f aca="false">VLOOKUP(B2651,[1]Planilha8!$X$4:$Y$6629,2,0)</f>
        <v>2040863</v>
      </c>
      <c r="D2651" s="26" t="s">
        <v>673</v>
      </c>
      <c r="E2651" s="26" t="str">
        <f aca="false">VLOOKUP(B2651,[1]Planilha8!$X$4:$Z$6629,3,0)</f>
        <v>CENTRO CIRÚRGICO</v>
      </c>
      <c r="F2651" s="26" t="str">
        <f aca="false">VLOOKUP(B2651,[1]Planilha8!$X$4:$AD$6629,7,0)</f>
        <v>BOM</v>
      </c>
      <c r="G2651" s="27" t="n">
        <v>41673</v>
      </c>
      <c r="H2651" s="83" t="n">
        <v>182</v>
      </c>
      <c r="I2651" s="29" t="s">
        <v>23</v>
      </c>
      <c r="J2651" s="30" t="s">
        <v>601</v>
      </c>
      <c r="K2651" s="31" t="n">
        <v>2518</v>
      </c>
      <c r="L2651" s="32" t="n">
        <v>2013004063</v>
      </c>
      <c r="M2651" s="33" t="n">
        <v>43465</v>
      </c>
      <c r="N2651" s="84" t="n">
        <v>140.208333333333</v>
      </c>
      <c r="O2651" s="85" t="n">
        <v>0.5</v>
      </c>
      <c r="P2651" s="86" t="n">
        <v>0.0416666666666667</v>
      </c>
      <c r="Q2651" s="87" t="n">
        <v>7.58333333333333</v>
      </c>
      <c r="R2651" s="88" t="n">
        <v>147.791666666667</v>
      </c>
      <c r="S2651" s="89" t="n">
        <v>34.2083333333333</v>
      </c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MG2651" s="0"/>
      <c r="AMH2651" s="0"/>
      <c r="AMI2651" s="0"/>
      <c r="AMJ2651" s="0"/>
    </row>
    <row r="2652" s="4" customFormat="true" ht="37.5" hidden="false" customHeight="true" outlineLevel="0" collapsed="false">
      <c r="A2652" s="23" t="s">
        <v>401</v>
      </c>
      <c r="B2652" s="82" t="n">
        <v>7198</v>
      </c>
      <c r="C2652" s="25" t="n">
        <f aca="false">VLOOKUP(B2652,[1]Planilha8!$X$4:$Y$6629,2,0)</f>
        <v>2040864</v>
      </c>
      <c r="D2652" s="26" t="s">
        <v>673</v>
      </c>
      <c r="E2652" s="26" t="str">
        <f aca="false">VLOOKUP(B2652,[1]Planilha8!$X$4:$Z$6629,3,0)</f>
        <v>CENTRO CIRÚRGICO</v>
      </c>
      <c r="F2652" s="26" t="str">
        <f aca="false">VLOOKUP(B2652,[1]Planilha8!$X$4:$AD$6629,7,0)</f>
        <v>BOM</v>
      </c>
      <c r="G2652" s="27" t="n">
        <v>41673</v>
      </c>
      <c r="H2652" s="83" t="n">
        <v>182</v>
      </c>
      <c r="I2652" s="29" t="s">
        <v>23</v>
      </c>
      <c r="J2652" s="30" t="s">
        <v>601</v>
      </c>
      <c r="K2652" s="31" t="n">
        <v>2518</v>
      </c>
      <c r="L2652" s="32" t="n">
        <v>2013004063</v>
      </c>
      <c r="M2652" s="33" t="n">
        <v>43465</v>
      </c>
      <c r="N2652" s="84" t="n">
        <v>140.208333333333</v>
      </c>
      <c r="O2652" s="85" t="n">
        <v>0.5</v>
      </c>
      <c r="P2652" s="86" t="n">
        <v>0.0416666666666667</v>
      </c>
      <c r="Q2652" s="87" t="n">
        <v>7.58333333333333</v>
      </c>
      <c r="R2652" s="88" t="n">
        <v>147.791666666667</v>
      </c>
      <c r="S2652" s="89" t="n">
        <v>34.2083333333333</v>
      </c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MG2652" s="0"/>
      <c r="AMH2652" s="0"/>
      <c r="AMI2652" s="0"/>
      <c r="AMJ2652" s="0"/>
    </row>
    <row r="2653" s="4" customFormat="true" ht="37.5" hidden="false" customHeight="true" outlineLevel="0" collapsed="false">
      <c r="A2653" s="23" t="s">
        <v>401</v>
      </c>
      <c r="B2653" s="82" t="n">
        <v>7199</v>
      </c>
      <c r="C2653" s="25" t="n">
        <f aca="false">VLOOKUP(B2653,[1]Planilha8!$X$4:$Y$6629,2,0)</f>
        <v>2040865</v>
      </c>
      <c r="D2653" s="26" t="s">
        <v>673</v>
      </c>
      <c r="E2653" s="26" t="str">
        <f aca="false">VLOOKUP(B2653,[1]Planilha8!$X$4:$Z$6629,3,0)</f>
        <v>CENTRO CIRÚRGICO</v>
      </c>
      <c r="F2653" s="26" t="str">
        <f aca="false">VLOOKUP(B2653,[1]Planilha8!$X$4:$AD$6629,7,0)</f>
        <v>BOM</v>
      </c>
      <c r="G2653" s="27" t="n">
        <v>41673</v>
      </c>
      <c r="H2653" s="83" t="n">
        <v>182</v>
      </c>
      <c r="I2653" s="29" t="s">
        <v>23</v>
      </c>
      <c r="J2653" s="30" t="s">
        <v>601</v>
      </c>
      <c r="K2653" s="31" t="n">
        <v>2518</v>
      </c>
      <c r="L2653" s="32" t="n">
        <v>2013004063</v>
      </c>
      <c r="M2653" s="33" t="n">
        <v>43465</v>
      </c>
      <c r="N2653" s="84" t="n">
        <v>140.208333333333</v>
      </c>
      <c r="O2653" s="85" t="n">
        <v>0.5</v>
      </c>
      <c r="P2653" s="86" t="n">
        <v>0.0416666666666667</v>
      </c>
      <c r="Q2653" s="87" t="n">
        <v>7.58333333333333</v>
      </c>
      <c r="R2653" s="88" t="n">
        <v>147.791666666667</v>
      </c>
      <c r="S2653" s="89" t="n">
        <v>34.2083333333333</v>
      </c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MG2653" s="0"/>
      <c r="AMH2653" s="0"/>
      <c r="AMI2653" s="0"/>
      <c r="AMJ2653" s="0"/>
    </row>
    <row r="2654" s="4" customFormat="true" ht="37.5" hidden="false" customHeight="true" outlineLevel="0" collapsed="false">
      <c r="A2654" s="23" t="s">
        <v>401</v>
      </c>
      <c r="B2654" s="82" t="n">
        <v>7200</v>
      </c>
      <c r="C2654" s="25" t="n">
        <f aca="false">VLOOKUP(B2654,[1]Planilha8!$X$4:$Y$6629,2,0)</f>
        <v>2040866</v>
      </c>
      <c r="D2654" s="26" t="s">
        <v>673</v>
      </c>
      <c r="E2654" s="26" t="str">
        <f aca="false">VLOOKUP(B2654,[1]Planilha8!$X$4:$Z$6629,3,0)</f>
        <v>CENTRO CIRÚRGICO</v>
      </c>
      <c r="F2654" s="26" t="str">
        <f aca="false">VLOOKUP(B2654,[1]Planilha8!$X$4:$AD$6629,7,0)</f>
        <v>BOM</v>
      </c>
      <c r="G2654" s="27" t="n">
        <v>41673</v>
      </c>
      <c r="H2654" s="83" t="n">
        <v>182</v>
      </c>
      <c r="I2654" s="29" t="s">
        <v>23</v>
      </c>
      <c r="J2654" s="30" t="s">
        <v>601</v>
      </c>
      <c r="K2654" s="31" t="n">
        <v>2518</v>
      </c>
      <c r="L2654" s="32" t="n">
        <v>2013004063</v>
      </c>
      <c r="M2654" s="33" t="n">
        <v>43465</v>
      </c>
      <c r="N2654" s="84" t="n">
        <v>140.208333333333</v>
      </c>
      <c r="O2654" s="85" t="n">
        <v>0.5</v>
      </c>
      <c r="P2654" s="86" t="n">
        <v>0.0416666666666667</v>
      </c>
      <c r="Q2654" s="87" t="n">
        <v>7.58333333333333</v>
      </c>
      <c r="R2654" s="88" t="n">
        <v>147.791666666667</v>
      </c>
      <c r="S2654" s="89" t="n">
        <v>34.2083333333333</v>
      </c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MG2654" s="0"/>
      <c r="AMH2654" s="0"/>
      <c r="AMI2654" s="0"/>
      <c r="AMJ2654" s="0"/>
    </row>
    <row r="2655" s="4" customFormat="true" ht="37.5" hidden="false" customHeight="true" outlineLevel="0" collapsed="false">
      <c r="A2655" s="23" t="s">
        <v>401</v>
      </c>
      <c r="B2655" s="82" t="n">
        <v>8018</v>
      </c>
      <c r="C2655" s="25" t="n">
        <f aca="false">VLOOKUP(B2655,[1]Planilha8!$X$4:$Y$6629,2,0)</f>
        <v>2040867</v>
      </c>
      <c r="D2655" s="26" t="s">
        <v>673</v>
      </c>
      <c r="E2655" s="26" t="str">
        <f aca="false">VLOOKUP(B2655,[1]Planilha8!$X$4:$Z$6629,3,0)</f>
        <v>HEMODIALISE / DIÁLISE</v>
      </c>
      <c r="F2655" s="26" t="str">
        <f aca="false">VLOOKUP(B2655,[1]Planilha8!$X$4:$AD$6629,7,0)</f>
        <v>BOM</v>
      </c>
      <c r="G2655" s="27" t="n">
        <v>41673</v>
      </c>
      <c r="H2655" s="83" t="n">
        <v>182</v>
      </c>
      <c r="I2655" s="29" t="s">
        <v>23</v>
      </c>
      <c r="J2655" s="30" t="s">
        <v>601</v>
      </c>
      <c r="K2655" s="31" t="n">
        <v>2518</v>
      </c>
      <c r="L2655" s="32" t="n">
        <v>2013004063</v>
      </c>
      <c r="M2655" s="33" t="n">
        <v>43465</v>
      </c>
      <c r="N2655" s="84" t="n">
        <v>140.208333333333</v>
      </c>
      <c r="O2655" s="85" t="n">
        <v>0.5</v>
      </c>
      <c r="P2655" s="86" t="n">
        <v>0.0416666666666667</v>
      </c>
      <c r="Q2655" s="87" t="n">
        <v>7.58333333333333</v>
      </c>
      <c r="R2655" s="88" t="n">
        <v>147.791666666667</v>
      </c>
      <c r="S2655" s="89" t="n">
        <v>34.2083333333333</v>
      </c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MG2655" s="0"/>
      <c r="AMH2655" s="0"/>
      <c r="AMI2655" s="0"/>
      <c r="AMJ2655" s="0"/>
    </row>
    <row r="2656" s="4" customFormat="true" ht="37.5" hidden="false" customHeight="true" outlineLevel="0" collapsed="false">
      <c r="A2656" s="23" t="s">
        <v>401</v>
      </c>
      <c r="B2656" s="82" t="n">
        <v>8019</v>
      </c>
      <c r="C2656" s="25" t="n">
        <f aca="false">VLOOKUP(B2656,[1]Planilha8!$X$4:$Y$6629,2,0)</f>
        <v>2040868</v>
      </c>
      <c r="D2656" s="26" t="s">
        <v>673</v>
      </c>
      <c r="E2656" s="26" t="str">
        <f aca="false">VLOOKUP(B2656,[1]Planilha8!$X$4:$Z$6629,3,0)</f>
        <v>HEMODIALISE / DIÁLISE</v>
      </c>
      <c r="F2656" s="26" t="str">
        <f aca="false">VLOOKUP(B2656,[1]Planilha8!$X$4:$AD$6629,7,0)</f>
        <v>BOM</v>
      </c>
      <c r="G2656" s="27" t="n">
        <v>41673</v>
      </c>
      <c r="H2656" s="83" t="n">
        <v>182</v>
      </c>
      <c r="I2656" s="29" t="s">
        <v>23</v>
      </c>
      <c r="J2656" s="30" t="s">
        <v>601</v>
      </c>
      <c r="K2656" s="31" t="n">
        <v>2518</v>
      </c>
      <c r="L2656" s="32" t="n">
        <v>2013004063</v>
      </c>
      <c r="M2656" s="33" t="n">
        <v>43465</v>
      </c>
      <c r="N2656" s="84" t="n">
        <v>140.208333333333</v>
      </c>
      <c r="O2656" s="85" t="n">
        <v>0.5</v>
      </c>
      <c r="P2656" s="86" t="n">
        <v>0.0416666666666667</v>
      </c>
      <c r="Q2656" s="87" t="n">
        <v>7.58333333333333</v>
      </c>
      <c r="R2656" s="88" t="n">
        <v>147.791666666667</v>
      </c>
      <c r="S2656" s="89" t="n">
        <v>34.2083333333333</v>
      </c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MG2656" s="0"/>
      <c r="AMH2656" s="0"/>
      <c r="AMI2656" s="0"/>
      <c r="AMJ2656" s="0"/>
    </row>
    <row r="2657" s="4" customFormat="true" ht="37.5" hidden="false" customHeight="true" outlineLevel="0" collapsed="false">
      <c r="A2657" s="23" t="s">
        <v>401</v>
      </c>
      <c r="B2657" s="82" t="n">
        <v>8020</v>
      </c>
      <c r="C2657" s="25" t="n">
        <f aca="false">VLOOKUP(B2657,[1]Planilha8!$X$4:$Y$6629,2,0)</f>
        <v>2040869</v>
      </c>
      <c r="D2657" s="26" t="s">
        <v>673</v>
      </c>
      <c r="E2657" s="26" t="str">
        <f aca="false">VLOOKUP(B2657,[1]Planilha8!$X$4:$Z$6629,3,0)</f>
        <v>HEMODIALISE / DIÁLISE</v>
      </c>
      <c r="F2657" s="26" t="str">
        <f aca="false">VLOOKUP(B2657,[1]Planilha8!$X$4:$AD$6629,7,0)</f>
        <v>BOM</v>
      </c>
      <c r="G2657" s="27" t="n">
        <v>41673</v>
      </c>
      <c r="H2657" s="83" t="n">
        <v>182</v>
      </c>
      <c r="I2657" s="29" t="s">
        <v>23</v>
      </c>
      <c r="J2657" s="30" t="s">
        <v>601</v>
      </c>
      <c r="K2657" s="31" t="n">
        <v>2518</v>
      </c>
      <c r="L2657" s="32" t="n">
        <v>2013004063</v>
      </c>
      <c r="M2657" s="33" t="n">
        <v>43465</v>
      </c>
      <c r="N2657" s="84" t="n">
        <v>140.208333333333</v>
      </c>
      <c r="O2657" s="85" t="n">
        <v>0.5</v>
      </c>
      <c r="P2657" s="86" t="n">
        <v>0.0416666666666667</v>
      </c>
      <c r="Q2657" s="87" t="n">
        <v>7.58333333333333</v>
      </c>
      <c r="R2657" s="88" t="n">
        <v>147.791666666667</v>
      </c>
      <c r="S2657" s="89" t="n">
        <v>34.2083333333333</v>
      </c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MG2657" s="0"/>
      <c r="AMH2657" s="0"/>
      <c r="AMI2657" s="0"/>
      <c r="AMJ2657" s="0"/>
    </row>
    <row r="2658" s="4" customFormat="true" ht="37.5" hidden="false" customHeight="true" outlineLevel="0" collapsed="false">
      <c r="A2658" s="23" t="s">
        <v>401</v>
      </c>
      <c r="B2658" s="82" t="n">
        <v>8021</v>
      </c>
      <c r="C2658" s="25" t="n">
        <f aca="false">VLOOKUP(B2658,[1]Planilha8!$X$4:$Y$6629,2,0)</f>
        <v>2040870</v>
      </c>
      <c r="D2658" s="26" t="s">
        <v>673</v>
      </c>
      <c r="E2658" s="26" t="str">
        <f aca="false">VLOOKUP(B2658,[1]Planilha8!$X$4:$Z$6629,3,0)</f>
        <v>HEMODIALISE / DIÁLISE</v>
      </c>
      <c r="F2658" s="26" t="str">
        <f aca="false">VLOOKUP(B2658,[1]Planilha8!$X$4:$AD$6629,7,0)</f>
        <v>BOM</v>
      </c>
      <c r="G2658" s="27" t="n">
        <v>41673</v>
      </c>
      <c r="H2658" s="83" t="n">
        <v>182</v>
      </c>
      <c r="I2658" s="29" t="s">
        <v>23</v>
      </c>
      <c r="J2658" s="30" t="s">
        <v>601</v>
      </c>
      <c r="K2658" s="31" t="n">
        <v>2518</v>
      </c>
      <c r="L2658" s="32" t="n">
        <v>2013004063</v>
      </c>
      <c r="M2658" s="33" t="n">
        <v>43465</v>
      </c>
      <c r="N2658" s="84" t="n">
        <v>140.208333333333</v>
      </c>
      <c r="O2658" s="85" t="n">
        <v>0.5</v>
      </c>
      <c r="P2658" s="86" t="n">
        <v>0.0416666666666667</v>
      </c>
      <c r="Q2658" s="87" t="n">
        <v>7.58333333333333</v>
      </c>
      <c r="R2658" s="88" t="n">
        <v>147.791666666667</v>
      </c>
      <c r="S2658" s="89" t="n">
        <v>34.2083333333333</v>
      </c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MG2658" s="0"/>
      <c r="AMH2658" s="0"/>
      <c r="AMI2658" s="0"/>
      <c r="AMJ2658" s="0"/>
    </row>
    <row r="2659" s="4" customFormat="true" ht="37.5" hidden="false" customHeight="true" outlineLevel="0" collapsed="false">
      <c r="A2659" s="23" t="s">
        <v>401</v>
      </c>
      <c r="B2659" s="82" t="n">
        <v>8022</v>
      </c>
      <c r="C2659" s="25" t="n">
        <f aca="false">VLOOKUP(B2659,[1]Planilha8!$X$4:$Y$6629,2,0)</f>
        <v>2040871</v>
      </c>
      <c r="D2659" s="26" t="s">
        <v>673</v>
      </c>
      <c r="E2659" s="26" t="str">
        <f aca="false">VLOOKUP(B2659,[1]Planilha8!$X$4:$Z$6629,3,0)</f>
        <v>HEMODIALISE / DIÁLISE</v>
      </c>
      <c r="F2659" s="26" t="str">
        <f aca="false">VLOOKUP(B2659,[1]Planilha8!$X$4:$AD$6629,7,0)</f>
        <v>BOM</v>
      </c>
      <c r="G2659" s="27" t="n">
        <v>41673</v>
      </c>
      <c r="H2659" s="83" t="n">
        <v>182</v>
      </c>
      <c r="I2659" s="29" t="s">
        <v>23</v>
      </c>
      <c r="J2659" s="30" t="s">
        <v>601</v>
      </c>
      <c r="K2659" s="31" t="n">
        <v>2518</v>
      </c>
      <c r="L2659" s="32" t="n">
        <v>2013004063</v>
      </c>
      <c r="M2659" s="33" t="n">
        <v>43465</v>
      </c>
      <c r="N2659" s="84" t="n">
        <v>140.208333333333</v>
      </c>
      <c r="O2659" s="85" t="n">
        <v>0.5</v>
      </c>
      <c r="P2659" s="86" t="n">
        <v>0.0416666666666667</v>
      </c>
      <c r="Q2659" s="87" t="n">
        <v>7.58333333333333</v>
      </c>
      <c r="R2659" s="88" t="n">
        <v>147.791666666667</v>
      </c>
      <c r="S2659" s="89" t="n">
        <v>34.2083333333333</v>
      </c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MG2659" s="0"/>
      <c r="AMH2659" s="0"/>
      <c r="AMI2659" s="0"/>
      <c r="AMJ2659" s="0"/>
    </row>
    <row r="2660" s="4" customFormat="true" ht="37.5" hidden="false" customHeight="true" outlineLevel="0" collapsed="false">
      <c r="A2660" s="23" t="s">
        <v>401</v>
      </c>
      <c r="B2660" s="82" t="n">
        <v>8023</v>
      </c>
      <c r="C2660" s="25" t="n">
        <f aca="false">VLOOKUP(B2660,[1]Planilha8!$X$4:$Y$6629,2,0)</f>
        <v>2040872</v>
      </c>
      <c r="D2660" s="26" t="s">
        <v>673</v>
      </c>
      <c r="E2660" s="26" t="str">
        <f aca="false">VLOOKUP(B2660,[1]Planilha8!$X$4:$Z$6629,3,0)</f>
        <v>HEMODIALISE / DIÁLISE</v>
      </c>
      <c r="F2660" s="26" t="str">
        <f aca="false">VLOOKUP(B2660,[1]Planilha8!$X$4:$AD$6629,7,0)</f>
        <v>BOM</v>
      </c>
      <c r="G2660" s="27" t="n">
        <v>41673</v>
      </c>
      <c r="H2660" s="83" t="n">
        <v>182</v>
      </c>
      <c r="I2660" s="29" t="s">
        <v>23</v>
      </c>
      <c r="J2660" s="30" t="s">
        <v>601</v>
      </c>
      <c r="K2660" s="31" t="n">
        <v>2518</v>
      </c>
      <c r="L2660" s="32" t="n">
        <v>2013004063</v>
      </c>
      <c r="M2660" s="33" t="n">
        <v>43465</v>
      </c>
      <c r="N2660" s="84" t="n">
        <v>140.208333333333</v>
      </c>
      <c r="O2660" s="85" t="n">
        <v>0.5</v>
      </c>
      <c r="P2660" s="86" t="n">
        <v>0.0416666666666667</v>
      </c>
      <c r="Q2660" s="87" t="n">
        <v>7.58333333333333</v>
      </c>
      <c r="R2660" s="88" t="n">
        <v>147.791666666667</v>
      </c>
      <c r="S2660" s="89" t="n">
        <v>34.2083333333333</v>
      </c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MG2660" s="0"/>
      <c r="AMH2660" s="0"/>
      <c r="AMI2660" s="0"/>
      <c r="AMJ2660" s="0"/>
    </row>
    <row r="2661" s="4" customFormat="true" ht="37.5" hidden="false" customHeight="true" outlineLevel="0" collapsed="false">
      <c r="A2661" s="23" t="s">
        <v>401</v>
      </c>
      <c r="B2661" s="82" t="n">
        <v>8024</v>
      </c>
      <c r="C2661" s="25" t="n">
        <f aca="false">VLOOKUP(B2661,[1]Planilha8!$X$4:$Y$6629,2,0)</f>
        <v>2040873</v>
      </c>
      <c r="D2661" s="26" t="s">
        <v>673</v>
      </c>
      <c r="E2661" s="26" t="str">
        <f aca="false">VLOOKUP(B2661,[1]Planilha8!$X$4:$Z$6629,3,0)</f>
        <v>HEMODIALISE / DIÁLISE</v>
      </c>
      <c r="F2661" s="26" t="str">
        <f aca="false">VLOOKUP(B2661,[1]Planilha8!$X$4:$AD$6629,7,0)</f>
        <v>BOM</v>
      </c>
      <c r="G2661" s="27" t="n">
        <v>41673</v>
      </c>
      <c r="H2661" s="83" t="n">
        <v>182</v>
      </c>
      <c r="I2661" s="29" t="s">
        <v>23</v>
      </c>
      <c r="J2661" s="30" t="s">
        <v>601</v>
      </c>
      <c r="K2661" s="31" t="n">
        <v>2518</v>
      </c>
      <c r="L2661" s="32" t="n">
        <v>2013004063</v>
      </c>
      <c r="M2661" s="33" t="n">
        <v>43465</v>
      </c>
      <c r="N2661" s="84" t="n">
        <v>140.208333333333</v>
      </c>
      <c r="O2661" s="85" t="n">
        <v>0.5</v>
      </c>
      <c r="P2661" s="86" t="n">
        <v>0.0416666666666667</v>
      </c>
      <c r="Q2661" s="87" t="n">
        <v>7.58333333333333</v>
      </c>
      <c r="R2661" s="88" t="n">
        <v>147.791666666667</v>
      </c>
      <c r="S2661" s="89" t="n">
        <v>34.2083333333333</v>
      </c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MG2661" s="0"/>
      <c r="AMH2661" s="0"/>
      <c r="AMI2661" s="0"/>
      <c r="AMJ2661" s="0"/>
    </row>
    <row r="2662" s="4" customFormat="true" ht="37.5" hidden="false" customHeight="true" outlineLevel="0" collapsed="false">
      <c r="A2662" s="23" t="s">
        <v>401</v>
      </c>
      <c r="B2662" s="82" t="n">
        <v>8025</v>
      </c>
      <c r="C2662" s="25" t="n">
        <f aca="false">VLOOKUP(B2662,[1]Planilha8!$X$4:$Y$6629,2,0)</f>
        <v>2040874</v>
      </c>
      <c r="D2662" s="26" t="s">
        <v>673</v>
      </c>
      <c r="E2662" s="26" t="str">
        <f aca="false">VLOOKUP(B2662,[1]Planilha8!$X$4:$Z$6629,3,0)</f>
        <v>CENTRO CIRÚRGICO</v>
      </c>
      <c r="F2662" s="26" t="str">
        <f aca="false">VLOOKUP(B2662,[1]Planilha8!$X$4:$AD$6629,7,0)</f>
        <v>BOM</v>
      </c>
      <c r="G2662" s="27" t="n">
        <v>41673</v>
      </c>
      <c r="H2662" s="83" t="n">
        <v>182</v>
      </c>
      <c r="I2662" s="29" t="s">
        <v>23</v>
      </c>
      <c r="J2662" s="30" t="s">
        <v>601</v>
      </c>
      <c r="K2662" s="31" t="n">
        <v>2518</v>
      </c>
      <c r="L2662" s="32" t="n">
        <v>2013004063</v>
      </c>
      <c r="M2662" s="33" t="n">
        <v>43465</v>
      </c>
      <c r="N2662" s="84" t="n">
        <v>140.208333333333</v>
      </c>
      <c r="O2662" s="85" t="n">
        <v>0.5</v>
      </c>
      <c r="P2662" s="86" t="n">
        <v>0.0416666666666667</v>
      </c>
      <c r="Q2662" s="87" t="n">
        <v>7.58333333333333</v>
      </c>
      <c r="R2662" s="88" t="n">
        <v>147.791666666667</v>
      </c>
      <c r="S2662" s="89" t="n">
        <v>34.2083333333333</v>
      </c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MG2662" s="0"/>
      <c r="AMH2662" s="0"/>
      <c r="AMI2662" s="0"/>
      <c r="AMJ2662" s="0"/>
    </row>
    <row r="2663" s="4" customFormat="true" ht="37.5" hidden="false" customHeight="true" outlineLevel="0" collapsed="false">
      <c r="A2663" s="23" t="s">
        <v>401</v>
      </c>
      <c r="B2663" s="82" t="n">
        <v>8026</v>
      </c>
      <c r="C2663" s="25" t="n">
        <f aca="false">VLOOKUP(B2663,[1]Planilha8!$X$4:$Y$6629,2,0)</f>
        <v>2040875</v>
      </c>
      <c r="D2663" s="26" t="s">
        <v>673</v>
      </c>
      <c r="E2663" s="26" t="str">
        <f aca="false">VLOOKUP(B2663,[1]Planilha8!$X$4:$Z$6629,3,0)</f>
        <v>HEMODIALISE / DIÁLISE</v>
      </c>
      <c r="F2663" s="26" t="str">
        <f aca="false">VLOOKUP(B2663,[1]Planilha8!$X$4:$AD$6629,7,0)</f>
        <v>BOM</v>
      </c>
      <c r="G2663" s="27" t="n">
        <v>41673</v>
      </c>
      <c r="H2663" s="83" t="n">
        <v>182</v>
      </c>
      <c r="I2663" s="29" t="s">
        <v>23</v>
      </c>
      <c r="J2663" s="30" t="s">
        <v>601</v>
      </c>
      <c r="K2663" s="31" t="n">
        <v>2518</v>
      </c>
      <c r="L2663" s="32" t="n">
        <v>2013004063</v>
      </c>
      <c r="M2663" s="33" t="n">
        <v>43465</v>
      </c>
      <c r="N2663" s="84" t="n">
        <v>140.208333333333</v>
      </c>
      <c r="O2663" s="85" t="n">
        <v>0.5</v>
      </c>
      <c r="P2663" s="86" t="n">
        <v>0.0416666666666667</v>
      </c>
      <c r="Q2663" s="87" t="n">
        <v>7.58333333333333</v>
      </c>
      <c r="R2663" s="88" t="n">
        <v>147.791666666667</v>
      </c>
      <c r="S2663" s="89" t="n">
        <v>34.2083333333333</v>
      </c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MG2663" s="0"/>
      <c r="AMH2663" s="0"/>
      <c r="AMI2663" s="0"/>
      <c r="AMJ2663" s="0"/>
    </row>
    <row r="2664" s="4" customFormat="true" ht="37.5" hidden="false" customHeight="true" outlineLevel="0" collapsed="false">
      <c r="A2664" s="23" t="s">
        <v>401</v>
      </c>
      <c r="B2664" s="82" t="n">
        <v>8027</v>
      </c>
      <c r="C2664" s="25" t="n">
        <f aca="false">VLOOKUP(B2664,[1]Planilha8!$X$4:$Y$6629,2,0)</f>
        <v>2040876</v>
      </c>
      <c r="D2664" s="26" t="s">
        <v>673</v>
      </c>
      <c r="E2664" s="26" t="str">
        <f aca="false">VLOOKUP(B2664,[1]Planilha8!$X$4:$Z$6629,3,0)</f>
        <v>CLINICA MEDICA</v>
      </c>
      <c r="F2664" s="26" t="str">
        <f aca="false">VLOOKUP(B2664,[1]Planilha8!$X$4:$AD$6629,7,0)</f>
        <v>BOM</v>
      </c>
      <c r="G2664" s="27" t="n">
        <v>41673</v>
      </c>
      <c r="H2664" s="83" t="n">
        <v>182</v>
      </c>
      <c r="I2664" s="29" t="s">
        <v>23</v>
      </c>
      <c r="J2664" s="30" t="s">
        <v>601</v>
      </c>
      <c r="K2664" s="31" t="n">
        <v>2518</v>
      </c>
      <c r="L2664" s="32" t="n">
        <v>2013004063</v>
      </c>
      <c r="M2664" s="33" t="n">
        <v>43465</v>
      </c>
      <c r="N2664" s="84" t="n">
        <v>140.208333333333</v>
      </c>
      <c r="O2664" s="85" t="n">
        <v>0.5</v>
      </c>
      <c r="P2664" s="86" t="n">
        <v>0.0416666666666667</v>
      </c>
      <c r="Q2664" s="87" t="n">
        <v>7.58333333333333</v>
      </c>
      <c r="R2664" s="88" t="n">
        <v>147.791666666667</v>
      </c>
      <c r="S2664" s="89" t="n">
        <v>34.2083333333333</v>
      </c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MG2664" s="0"/>
      <c r="AMH2664" s="0"/>
      <c r="AMI2664" s="0"/>
      <c r="AMJ2664" s="0"/>
    </row>
    <row r="2665" s="4" customFormat="true" ht="37.5" hidden="false" customHeight="true" outlineLevel="0" collapsed="false">
      <c r="A2665" s="23" t="s">
        <v>401</v>
      </c>
      <c r="B2665" s="82" t="n">
        <v>8028</v>
      </c>
      <c r="C2665" s="25" t="n">
        <f aca="false">VLOOKUP(B2665,[1]Planilha8!$X$4:$Y$6629,2,0)</f>
        <v>2040877</v>
      </c>
      <c r="D2665" s="26" t="s">
        <v>673</v>
      </c>
      <c r="E2665" s="26" t="str">
        <f aca="false">VLOOKUP(B2665,[1]Planilha8!$X$4:$Z$6629,3,0)</f>
        <v>CENTRO CIRÚRGICO</v>
      </c>
      <c r="F2665" s="26" t="str">
        <f aca="false">VLOOKUP(B2665,[1]Planilha8!$X$4:$AD$6629,7,0)</f>
        <v>BOM</v>
      </c>
      <c r="G2665" s="27" t="n">
        <v>41673</v>
      </c>
      <c r="H2665" s="83" t="n">
        <v>182</v>
      </c>
      <c r="I2665" s="29" t="s">
        <v>23</v>
      </c>
      <c r="J2665" s="30" t="s">
        <v>601</v>
      </c>
      <c r="K2665" s="31" t="n">
        <v>2518</v>
      </c>
      <c r="L2665" s="32" t="n">
        <v>2013004063</v>
      </c>
      <c r="M2665" s="33" t="n">
        <v>43465</v>
      </c>
      <c r="N2665" s="84" t="n">
        <v>140.208333333333</v>
      </c>
      <c r="O2665" s="85" t="n">
        <v>0.5</v>
      </c>
      <c r="P2665" s="86" t="n">
        <v>0.0416666666666667</v>
      </c>
      <c r="Q2665" s="87" t="n">
        <v>7.58333333333333</v>
      </c>
      <c r="R2665" s="88" t="n">
        <v>147.791666666667</v>
      </c>
      <c r="S2665" s="89" t="n">
        <v>34.2083333333333</v>
      </c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MG2665" s="0"/>
      <c r="AMH2665" s="0"/>
      <c r="AMI2665" s="0"/>
      <c r="AMJ2665" s="0"/>
    </row>
    <row r="2666" s="4" customFormat="true" ht="37.5" hidden="false" customHeight="true" outlineLevel="0" collapsed="false">
      <c r="A2666" s="23" t="s">
        <v>401</v>
      </c>
      <c r="B2666" s="82" t="n">
        <v>8029</v>
      </c>
      <c r="C2666" s="25" t="n">
        <f aca="false">VLOOKUP(B2666,[1]Planilha8!$X$4:$Y$6629,2,0)</f>
        <v>2040878</v>
      </c>
      <c r="D2666" s="26" t="s">
        <v>673</v>
      </c>
      <c r="E2666" s="26" t="str">
        <f aca="false">VLOOKUP(B2666,[1]Planilha8!$X$4:$Z$6629,3,0)</f>
        <v>HEMODIALISE / DIÁLISE</v>
      </c>
      <c r="F2666" s="26" t="str">
        <f aca="false">VLOOKUP(B2666,[1]Planilha8!$X$4:$AD$6629,7,0)</f>
        <v>BOM</v>
      </c>
      <c r="G2666" s="27" t="n">
        <v>41673</v>
      </c>
      <c r="H2666" s="83" t="n">
        <v>182</v>
      </c>
      <c r="I2666" s="29" t="s">
        <v>23</v>
      </c>
      <c r="J2666" s="30" t="s">
        <v>601</v>
      </c>
      <c r="K2666" s="31" t="n">
        <v>2518</v>
      </c>
      <c r="L2666" s="32" t="n">
        <v>2013004063</v>
      </c>
      <c r="M2666" s="33" t="n">
        <v>43465</v>
      </c>
      <c r="N2666" s="84" t="n">
        <v>140.208333333333</v>
      </c>
      <c r="O2666" s="85" t="n">
        <v>0.5</v>
      </c>
      <c r="P2666" s="86" t="n">
        <v>0.0416666666666667</v>
      </c>
      <c r="Q2666" s="87" t="n">
        <v>7.58333333333333</v>
      </c>
      <c r="R2666" s="88" t="n">
        <v>147.791666666667</v>
      </c>
      <c r="S2666" s="89" t="n">
        <v>34.2083333333333</v>
      </c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MG2666" s="0"/>
      <c r="AMH2666" s="0"/>
      <c r="AMI2666" s="0"/>
      <c r="AMJ2666" s="0"/>
    </row>
    <row r="2667" s="4" customFormat="true" ht="37.5" hidden="false" customHeight="true" outlineLevel="0" collapsed="false">
      <c r="A2667" s="23" t="s">
        <v>401</v>
      </c>
      <c r="B2667" s="82" t="n">
        <v>8030</v>
      </c>
      <c r="C2667" s="25" t="n">
        <f aca="false">VLOOKUP(B2667,[1]Planilha8!$X$4:$Y$6629,2,0)</f>
        <v>2040879</v>
      </c>
      <c r="D2667" s="26" t="s">
        <v>673</v>
      </c>
      <c r="E2667" s="26" t="str">
        <f aca="false">VLOOKUP(B2667,[1]Planilha8!$X$4:$Z$6629,3,0)</f>
        <v>CENTRO CIRÚRGICO</v>
      </c>
      <c r="F2667" s="26" t="str">
        <f aca="false">VLOOKUP(B2667,[1]Planilha8!$X$4:$AD$6629,7,0)</f>
        <v>BOM</v>
      </c>
      <c r="G2667" s="27" t="n">
        <v>41673</v>
      </c>
      <c r="H2667" s="83" t="n">
        <v>182</v>
      </c>
      <c r="I2667" s="29" t="s">
        <v>23</v>
      </c>
      <c r="J2667" s="30" t="s">
        <v>601</v>
      </c>
      <c r="K2667" s="31" t="n">
        <v>2518</v>
      </c>
      <c r="L2667" s="32" t="n">
        <v>2013004063</v>
      </c>
      <c r="M2667" s="33" t="n">
        <v>43465</v>
      </c>
      <c r="N2667" s="84" t="n">
        <v>140.208333333333</v>
      </c>
      <c r="O2667" s="85" t="n">
        <v>0.5</v>
      </c>
      <c r="P2667" s="86" t="n">
        <v>0.0416666666666667</v>
      </c>
      <c r="Q2667" s="87" t="n">
        <v>7.58333333333333</v>
      </c>
      <c r="R2667" s="88" t="n">
        <v>147.791666666667</v>
      </c>
      <c r="S2667" s="89" t="n">
        <v>34.2083333333333</v>
      </c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MG2667" s="0"/>
      <c r="AMH2667" s="0"/>
      <c r="AMI2667" s="0"/>
      <c r="AMJ2667" s="0"/>
    </row>
    <row r="2668" s="4" customFormat="true" ht="37.5" hidden="false" customHeight="true" outlineLevel="0" collapsed="false">
      <c r="A2668" s="23" t="s">
        <v>401</v>
      </c>
      <c r="B2668" s="82" t="n">
        <v>8031</v>
      </c>
      <c r="C2668" s="25" t="n">
        <f aca="false">VLOOKUP(B2668,[1]Planilha8!$X$4:$Y$6629,2,0)</f>
        <v>2040880</v>
      </c>
      <c r="D2668" s="26" t="s">
        <v>673</v>
      </c>
      <c r="E2668" s="26" t="str">
        <f aca="false">VLOOKUP(B2668,[1]Planilha8!$X$4:$Z$6629,3,0)</f>
        <v>CLINICA MEDICA</v>
      </c>
      <c r="F2668" s="26" t="str">
        <f aca="false">VLOOKUP(B2668,[1]Planilha8!$X$4:$AD$6629,7,0)</f>
        <v>BOM</v>
      </c>
      <c r="G2668" s="27" t="n">
        <v>41673</v>
      </c>
      <c r="H2668" s="83" t="n">
        <v>182</v>
      </c>
      <c r="I2668" s="29" t="s">
        <v>23</v>
      </c>
      <c r="J2668" s="30" t="s">
        <v>601</v>
      </c>
      <c r="K2668" s="31" t="n">
        <v>2518</v>
      </c>
      <c r="L2668" s="32" t="n">
        <v>2013004063</v>
      </c>
      <c r="M2668" s="33" t="n">
        <v>43465</v>
      </c>
      <c r="N2668" s="84" t="n">
        <v>140.208333333333</v>
      </c>
      <c r="O2668" s="85" t="n">
        <v>0.5</v>
      </c>
      <c r="P2668" s="86" t="n">
        <v>0.0416666666666667</v>
      </c>
      <c r="Q2668" s="87" t="n">
        <v>7.58333333333333</v>
      </c>
      <c r="R2668" s="88" t="n">
        <v>147.791666666667</v>
      </c>
      <c r="S2668" s="89" t="n">
        <v>34.2083333333333</v>
      </c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MG2668" s="0"/>
      <c r="AMH2668" s="0"/>
      <c r="AMI2668" s="0"/>
      <c r="AMJ2668" s="0"/>
    </row>
    <row r="2669" s="4" customFormat="true" ht="37.5" hidden="false" customHeight="true" outlineLevel="0" collapsed="false">
      <c r="A2669" s="23" t="s">
        <v>401</v>
      </c>
      <c r="B2669" s="82" t="n">
        <v>8032</v>
      </c>
      <c r="C2669" s="25" t="n">
        <f aca="false">VLOOKUP(B2669,[1]Planilha8!$X$4:$Y$6629,2,0)</f>
        <v>2040881</v>
      </c>
      <c r="D2669" s="26" t="s">
        <v>673</v>
      </c>
      <c r="E2669" s="26" t="str">
        <f aca="false">VLOOKUP(B2669,[1]Planilha8!$X$4:$Z$6629,3,0)</f>
        <v>CLINICA CIRURGICA</v>
      </c>
      <c r="F2669" s="26" t="str">
        <f aca="false">VLOOKUP(B2669,[1]Planilha8!$X$4:$AD$6629,7,0)</f>
        <v>BOM</v>
      </c>
      <c r="G2669" s="27" t="n">
        <v>41673</v>
      </c>
      <c r="H2669" s="83" t="n">
        <v>182</v>
      </c>
      <c r="I2669" s="29" t="s">
        <v>23</v>
      </c>
      <c r="J2669" s="30" t="s">
        <v>601</v>
      </c>
      <c r="K2669" s="31" t="n">
        <v>2518</v>
      </c>
      <c r="L2669" s="32" t="n">
        <v>2013004063</v>
      </c>
      <c r="M2669" s="33" t="n">
        <v>43465</v>
      </c>
      <c r="N2669" s="84" t="n">
        <v>140.208333333333</v>
      </c>
      <c r="O2669" s="85" t="n">
        <v>0.5</v>
      </c>
      <c r="P2669" s="86" t="n">
        <v>0.0416666666666667</v>
      </c>
      <c r="Q2669" s="87" t="n">
        <v>7.58333333333333</v>
      </c>
      <c r="R2669" s="88" t="n">
        <v>147.791666666667</v>
      </c>
      <c r="S2669" s="89" t="n">
        <v>34.2083333333333</v>
      </c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MG2669" s="0"/>
      <c r="AMH2669" s="0"/>
      <c r="AMI2669" s="0"/>
      <c r="AMJ2669" s="0"/>
    </row>
    <row r="2670" s="4" customFormat="true" ht="37.5" hidden="false" customHeight="true" outlineLevel="0" collapsed="false">
      <c r="A2670" s="23" t="s">
        <v>401</v>
      </c>
      <c r="B2670" s="82" t="n">
        <v>8033</v>
      </c>
      <c r="C2670" s="25" t="n">
        <f aca="false">VLOOKUP(B2670,[1]Planilha8!$X$4:$Y$6629,2,0)</f>
        <v>2040882</v>
      </c>
      <c r="D2670" s="26" t="s">
        <v>673</v>
      </c>
      <c r="E2670" s="26" t="str">
        <f aca="false">VLOOKUP(B2670,[1]Planilha8!$X$4:$Z$6629,3,0)</f>
        <v>CLINICA MEDICA</v>
      </c>
      <c r="F2670" s="26" t="str">
        <f aca="false">VLOOKUP(B2670,[1]Planilha8!$X$4:$AD$6629,7,0)</f>
        <v>BOM</v>
      </c>
      <c r="G2670" s="27" t="n">
        <v>41673</v>
      </c>
      <c r="H2670" s="83" t="n">
        <v>182</v>
      </c>
      <c r="I2670" s="29" t="s">
        <v>23</v>
      </c>
      <c r="J2670" s="30" t="s">
        <v>601</v>
      </c>
      <c r="K2670" s="31" t="n">
        <v>2518</v>
      </c>
      <c r="L2670" s="32" t="n">
        <v>2013004063</v>
      </c>
      <c r="M2670" s="33" t="n">
        <v>43465</v>
      </c>
      <c r="N2670" s="84" t="n">
        <v>140.208333333333</v>
      </c>
      <c r="O2670" s="85" t="n">
        <v>0.5</v>
      </c>
      <c r="P2670" s="86" t="n">
        <v>0.0416666666666667</v>
      </c>
      <c r="Q2670" s="87" t="n">
        <v>7.58333333333333</v>
      </c>
      <c r="R2670" s="88" t="n">
        <v>147.791666666667</v>
      </c>
      <c r="S2670" s="89" t="n">
        <v>34.2083333333333</v>
      </c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MG2670" s="0"/>
      <c r="AMH2670" s="0"/>
      <c r="AMI2670" s="0"/>
      <c r="AMJ2670" s="0"/>
    </row>
    <row r="2671" s="4" customFormat="true" ht="37.5" hidden="false" customHeight="true" outlineLevel="0" collapsed="false">
      <c r="A2671" s="23" t="s">
        <v>401</v>
      </c>
      <c r="B2671" s="82" t="n">
        <v>8034</v>
      </c>
      <c r="C2671" s="25" t="n">
        <f aca="false">VLOOKUP(B2671,[1]Planilha8!$X$4:$Y$6629,2,0)</f>
        <v>2040883</v>
      </c>
      <c r="D2671" s="26" t="s">
        <v>673</v>
      </c>
      <c r="E2671" s="26" t="str">
        <f aca="false">VLOOKUP(B2671,[1]Planilha8!$X$4:$Z$6629,3,0)</f>
        <v>CENTRO CIRÚRGICO</v>
      </c>
      <c r="F2671" s="26" t="str">
        <f aca="false">VLOOKUP(B2671,[1]Planilha8!$X$4:$AD$6629,7,0)</f>
        <v>BOM</v>
      </c>
      <c r="G2671" s="27" t="n">
        <v>41673</v>
      </c>
      <c r="H2671" s="83" t="n">
        <v>182</v>
      </c>
      <c r="I2671" s="29" t="s">
        <v>23</v>
      </c>
      <c r="J2671" s="30" t="s">
        <v>601</v>
      </c>
      <c r="K2671" s="31" t="n">
        <v>2518</v>
      </c>
      <c r="L2671" s="32" t="n">
        <v>2013004063</v>
      </c>
      <c r="M2671" s="33" t="n">
        <v>43465</v>
      </c>
      <c r="N2671" s="84" t="n">
        <v>140.208333333333</v>
      </c>
      <c r="O2671" s="85" t="n">
        <v>0.5</v>
      </c>
      <c r="P2671" s="86" t="n">
        <v>0.0416666666666667</v>
      </c>
      <c r="Q2671" s="87" t="n">
        <v>7.58333333333333</v>
      </c>
      <c r="R2671" s="88" t="n">
        <v>147.791666666667</v>
      </c>
      <c r="S2671" s="89" t="n">
        <v>34.2083333333333</v>
      </c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MG2671" s="0"/>
      <c r="AMH2671" s="0"/>
      <c r="AMI2671" s="0"/>
      <c r="AMJ2671" s="0"/>
    </row>
    <row r="2672" s="4" customFormat="true" ht="37.5" hidden="false" customHeight="true" outlineLevel="0" collapsed="false">
      <c r="A2672" s="23" t="s">
        <v>401</v>
      </c>
      <c r="B2672" s="82" t="n">
        <v>8035</v>
      </c>
      <c r="C2672" s="25" t="e">
        <f aca="false">VLOOKUP(B2672,[1]Planilha8!$X$4:$Y$6629,2,0)</f>
        <v>#N/A</v>
      </c>
      <c r="D2672" s="26" t="s">
        <v>673</v>
      </c>
      <c r="E2672" s="26" t="e">
        <f aca="false">VLOOKUP(B2672,[1]Planilha8!$X$4:$Z$6629,3,0)</f>
        <v>#N/A</v>
      </c>
      <c r="F2672" s="26" t="e">
        <f aca="false">VLOOKUP(B2672,[1]Planilha8!$X$4:$AD$6629,7,0)</f>
        <v>#N/A</v>
      </c>
      <c r="G2672" s="27" t="n">
        <v>41673</v>
      </c>
      <c r="H2672" s="83" t="n">
        <v>182</v>
      </c>
      <c r="I2672" s="29" t="s">
        <v>23</v>
      </c>
      <c r="J2672" s="30" t="s">
        <v>601</v>
      </c>
      <c r="K2672" s="31" t="n">
        <v>2518</v>
      </c>
      <c r="L2672" s="32" t="n">
        <v>2013004063</v>
      </c>
      <c r="M2672" s="33" t="n">
        <v>43465</v>
      </c>
      <c r="N2672" s="84" t="n">
        <v>140.208333333333</v>
      </c>
      <c r="O2672" s="85" t="n">
        <v>0.5</v>
      </c>
      <c r="P2672" s="86" t="n">
        <v>0.0416666666666667</v>
      </c>
      <c r="Q2672" s="87" t="n">
        <v>7.58333333333333</v>
      </c>
      <c r="R2672" s="88" t="n">
        <v>147.791666666667</v>
      </c>
      <c r="S2672" s="89" t="n">
        <v>34.2083333333333</v>
      </c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MG2672" s="0"/>
      <c r="AMH2672" s="0"/>
      <c r="AMI2672" s="0"/>
      <c r="AMJ2672" s="0"/>
    </row>
    <row r="2673" s="4" customFormat="true" ht="37.5" hidden="false" customHeight="true" outlineLevel="0" collapsed="false">
      <c r="A2673" s="23" t="s">
        <v>401</v>
      </c>
      <c r="B2673" s="82" t="n">
        <v>8036</v>
      </c>
      <c r="C2673" s="25" t="n">
        <f aca="false">VLOOKUP(B2673,[1]Planilha8!$X$4:$Y$6629,2,0)</f>
        <v>2040885</v>
      </c>
      <c r="D2673" s="26" t="s">
        <v>673</v>
      </c>
      <c r="E2673" s="26" t="str">
        <f aca="false">VLOOKUP(B2673,[1]Planilha8!$X$4:$Z$6629,3,0)</f>
        <v>CLINICA MEDICA</v>
      </c>
      <c r="F2673" s="26" t="str">
        <f aca="false">VLOOKUP(B2673,[1]Planilha8!$X$4:$AD$6629,7,0)</f>
        <v>BOM</v>
      </c>
      <c r="G2673" s="27" t="n">
        <v>41673</v>
      </c>
      <c r="H2673" s="83" t="n">
        <v>182</v>
      </c>
      <c r="I2673" s="29" t="s">
        <v>23</v>
      </c>
      <c r="J2673" s="30" t="s">
        <v>601</v>
      </c>
      <c r="K2673" s="31" t="n">
        <v>2518</v>
      </c>
      <c r="L2673" s="32" t="n">
        <v>2013004063</v>
      </c>
      <c r="M2673" s="33" t="n">
        <v>43465</v>
      </c>
      <c r="N2673" s="84" t="n">
        <v>140.208333333333</v>
      </c>
      <c r="O2673" s="85" t="n">
        <v>0.5</v>
      </c>
      <c r="P2673" s="86" t="n">
        <v>0.0416666666666667</v>
      </c>
      <c r="Q2673" s="87" t="n">
        <v>7.58333333333333</v>
      </c>
      <c r="R2673" s="88" t="n">
        <v>147.791666666667</v>
      </c>
      <c r="S2673" s="89" t="n">
        <v>34.2083333333333</v>
      </c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MG2673" s="0"/>
      <c r="AMH2673" s="0"/>
      <c r="AMI2673" s="0"/>
      <c r="AMJ2673" s="0"/>
    </row>
    <row r="2674" s="4" customFormat="true" ht="37.5" hidden="false" customHeight="true" outlineLevel="0" collapsed="false">
      <c r="A2674" s="23" t="s">
        <v>401</v>
      </c>
      <c r="B2674" s="82" t="n">
        <v>8037</v>
      </c>
      <c r="C2674" s="25" t="n">
        <f aca="false">VLOOKUP(B2674,[1]Planilha8!$X$4:$Y$6629,2,0)</f>
        <v>2040886</v>
      </c>
      <c r="D2674" s="26" t="s">
        <v>673</v>
      </c>
      <c r="E2674" s="26" t="str">
        <f aca="false">VLOOKUP(B2674,[1]Planilha8!$X$4:$Z$6629,3,0)</f>
        <v>CLINICA MEDICA</v>
      </c>
      <c r="F2674" s="26" t="str">
        <f aca="false">VLOOKUP(B2674,[1]Planilha8!$X$4:$AD$6629,7,0)</f>
        <v>BOM</v>
      </c>
      <c r="G2674" s="27" t="n">
        <v>41673</v>
      </c>
      <c r="H2674" s="83" t="n">
        <v>182</v>
      </c>
      <c r="I2674" s="29" t="s">
        <v>23</v>
      </c>
      <c r="J2674" s="30" t="s">
        <v>601</v>
      </c>
      <c r="K2674" s="31" t="n">
        <v>2518</v>
      </c>
      <c r="L2674" s="32" t="n">
        <v>2013004063</v>
      </c>
      <c r="M2674" s="33" t="n">
        <v>43465</v>
      </c>
      <c r="N2674" s="84" t="n">
        <v>140.208333333333</v>
      </c>
      <c r="O2674" s="85" t="n">
        <v>0.5</v>
      </c>
      <c r="P2674" s="86" t="n">
        <v>0.0416666666666667</v>
      </c>
      <c r="Q2674" s="87" t="n">
        <v>7.58333333333333</v>
      </c>
      <c r="R2674" s="88" t="n">
        <v>147.791666666667</v>
      </c>
      <c r="S2674" s="89" t="n">
        <v>34.2083333333333</v>
      </c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MG2674" s="0"/>
      <c r="AMH2674" s="0"/>
      <c r="AMI2674" s="0"/>
      <c r="AMJ2674" s="0"/>
    </row>
    <row r="2675" s="4" customFormat="true" ht="37.5" hidden="false" customHeight="true" outlineLevel="0" collapsed="false">
      <c r="A2675" s="23" t="s">
        <v>401</v>
      </c>
      <c r="B2675" s="82" t="n">
        <v>8038</v>
      </c>
      <c r="C2675" s="25" t="n">
        <f aca="false">VLOOKUP(B2675,[1]Planilha8!$X$4:$Y$6629,2,0)</f>
        <v>2040887</v>
      </c>
      <c r="D2675" s="26" t="s">
        <v>673</v>
      </c>
      <c r="E2675" s="26" t="str">
        <f aca="false">VLOOKUP(B2675,[1]Planilha8!$X$4:$Z$6629,3,0)</f>
        <v>CLINICA MEDICA</v>
      </c>
      <c r="F2675" s="26" t="str">
        <f aca="false">VLOOKUP(B2675,[1]Planilha8!$X$4:$AD$6629,7,0)</f>
        <v>BOM</v>
      </c>
      <c r="G2675" s="27" t="n">
        <v>41673</v>
      </c>
      <c r="H2675" s="83" t="n">
        <v>182</v>
      </c>
      <c r="I2675" s="29" t="s">
        <v>23</v>
      </c>
      <c r="J2675" s="30" t="s">
        <v>601</v>
      </c>
      <c r="K2675" s="31" t="n">
        <v>2518</v>
      </c>
      <c r="L2675" s="32" t="n">
        <v>2013004063</v>
      </c>
      <c r="M2675" s="33" t="n">
        <v>43465</v>
      </c>
      <c r="N2675" s="84" t="n">
        <v>140.208333333333</v>
      </c>
      <c r="O2675" s="85" t="n">
        <v>0.5</v>
      </c>
      <c r="P2675" s="86" t="n">
        <v>0.0416666666666667</v>
      </c>
      <c r="Q2675" s="87" t="n">
        <v>7.58333333333333</v>
      </c>
      <c r="R2675" s="88" t="n">
        <v>147.791666666667</v>
      </c>
      <c r="S2675" s="89" t="n">
        <v>34.2083333333333</v>
      </c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MG2675" s="0"/>
      <c r="AMH2675" s="0"/>
      <c r="AMI2675" s="0"/>
      <c r="AMJ2675" s="0"/>
    </row>
    <row r="2676" s="4" customFormat="true" ht="37.5" hidden="false" customHeight="true" outlineLevel="0" collapsed="false">
      <c r="A2676" s="23" t="s">
        <v>401</v>
      </c>
      <c r="B2676" s="82" t="n">
        <v>8039</v>
      </c>
      <c r="C2676" s="25" t="n">
        <f aca="false">VLOOKUP(B2676,[1]Planilha8!$X$4:$Y$6629,2,0)</f>
        <v>2040888</v>
      </c>
      <c r="D2676" s="26" t="s">
        <v>673</v>
      </c>
      <c r="E2676" s="26" t="str">
        <f aca="false">VLOOKUP(B2676,[1]Planilha8!$X$4:$Z$6629,3,0)</f>
        <v>CLINICA MEDICA</v>
      </c>
      <c r="F2676" s="26" t="str">
        <f aca="false">VLOOKUP(B2676,[1]Planilha8!$X$4:$AD$6629,7,0)</f>
        <v>BOM</v>
      </c>
      <c r="G2676" s="27" t="n">
        <v>41673</v>
      </c>
      <c r="H2676" s="83" t="n">
        <v>182</v>
      </c>
      <c r="I2676" s="29" t="s">
        <v>23</v>
      </c>
      <c r="J2676" s="30" t="s">
        <v>601</v>
      </c>
      <c r="K2676" s="31" t="n">
        <v>2518</v>
      </c>
      <c r="L2676" s="32" t="n">
        <v>2013004063</v>
      </c>
      <c r="M2676" s="33" t="n">
        <v>43465</v>
      </c>
      <c r="N2676" s="84" t="n">
        <v>140.208333333333</v>
      </c>
      <c r="O2676" s="85" t="n">
        <v>0.5</v>
      </c>
      <c r="P2676" s="86" t="n">
        <v>0.0416666666666667</v>
      </c>
      <c r="Q2676" s="87" t="n">
        <v>7.58333333333333</v>
      </c>
      <c r="R2676" s="88" t="n">
        <v>147.791666666667</v>
      </c>
      <c r="S2676" s="89" t="n">
        <v>34.2083333333333</v>
      </c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MG2676" s="0"/>
      <c r="AMH2676" s="0"/>
      <c r="AMI2676" s="0"/>
      <c r="AMJ2676" s="0"/>
    </row>
    <row r="2677" s="4" customFormat="true" ht="37.5" hidden="false" customHeight="true" outlineLevel="0" collapsed="false">
      <c r="A2677" s="23" t="s">
        <v>401</v>
      </c>
      <c r="B2677" s="82" t="n">
        <v>8040</v>
      </c>
      <c r="C2677" s="25" t="n">
        <f aca="false">VLOOKUP(B2677,[1]Planilha8!$X$4:$Y$6629,2,0)</f>
        <v>2040889</v>
      </c>
      <c r="D2677" s="26" t="s">
        <v>673</v>
      </c>
      <c r="E2677" s="26" t="str">
        <f aca="false">VLOOKUP(B2677,[1]Planilha8!$X$4:$Z$6629,3,0)</f>
        <v>CLINICA MEDICA</v>
      </c>
      <c r="F2677" s="26" t="str">
        <f aca="false">VLOOKUP(B2677,[1]Planilha8!$X$4:$AD$6629,7,0)</f>
        <v>BOM</v>
      </c>
      <c r="G2677" s="27" t="n">
        <v>41673</v>
      </c>
      <c r="H2677" s="83" t="n">
        <v>182</v>
      </c>
      <c r="I2677" s="29" t="s">
        <v>23</v>
      </c>
      <c r="J2677" s="30" t="s">
        <v>601</v>
      </c>
      <c r="K2677" s="31" t="n">
        <v>2518</v>
      </c>
      <c r="L2677" s="32" t="n">
        <v>2013004063</v>
      </c>
      <c r="M2677" s="33" t="n">
        <v>43465</v>
      </c>
      <c r="N2677" s="84" t="n">
        <v>140.208333333333</v>
      </c>
      <c r="O2677" s="85" t="n">
        <v>0.5</v>
      </c>
      <c r="P2677" s="86" t="n">
        <v>0.0416666666666667</v>
      </c>
      <c r="Q2677" s="87" t="n">
        <v>7.58333333333333</v>
      </c>
      <c r="R2677" s="88" t="n">
        <v>147.791666666667</v>
      </c>
      <c r="S2677" s="89" t="n">
        <v>34.2083333333333</v>
      </c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MG2677" s="0"/>
      <c r="AMH2677" s="0"/>
      <c r="AMI2677" s="0"/>
      <c r="AMJ2677" s="0"/>
    </row>
    <row r="2678" s="4" customFormat="true" ht="37.5" hidden="false" customHeight="true" outlineLevel="0" collapsed="false">
      <c r="A2678" s="23" t="s">
        <v>401</v>
      </c>
      <c r="B2678" s="82" t="n">
        <v>8041</v>
      </c>
      <c r="C2678" s="25" t="n">
        <f aca="false">VLOOKUP(B2678,[1]Planilha8!$X$4:$Y$6629,2,0)</f>
        <v>2040890</v>
      </c>
      <c r="D2678" s="26" t="s">
        <v>673</v>
      </c>
      <c r="E2678" s="26" t="str">
        <f aca="false">VLOOKUP(B2678,[1]Planilha8!$X$4:$Z$6629,3,0)</f>
        <v>HEMODIALISE / DIÁLISE</v>
      </c>
      <c r="F2678" s="26" t="str">
        <f aca="false">VLOOKUP(B2678,[1]Planilha8!$X$4:$AD$6629,7,0)</f>
        <v>BOM</v>
      </c>
      <c r="G2678" s="27" t="n">
        <v>41673</v>
      </c>
      <c r="H2678" s="83" t="n">
        <v>182</v>
      </c>
      <c r="I2678" s="29" t="s">
        <v>23</v>
      </c>
      <c r="J2678" s="30" t="s">
        <v>601</v>
      </c>
      <c r="K2678" s="31" t="n">
        <v>2518</v>
      </c>
      <c r="L2678" s="32" t="n">
        <v>2013004063</v>
      </c>
      <c r="M2678" s="33" t="n">
        <v>43465</v>
      </c>
      <c r="N2678" s="84" t="n">
        <v>140.208333333333</v>
      </c>
      <c r="O2678" s="85" t="n">
        <v>0.5</v>
      </c>
      <c r="P2678" s="86" t="n">
        <v>0.0416666666666667</v>
      </c>
      <c r="Q2678" s="87" t="n">
        <v>7.58333333333333</v>
      </c>
      <c r="R2678" s="88" t="n">
        <v>147.791666666667</v>
      </c>
      <c r="S2678" s="89" t="n">
        <v>34.2083333333333</v>
      </c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MG2678" s="0"/>
      <c r="AMH2678" s="0"/>
      <c r="AMI2678" s="0"/>
      <c r="AMJ2678" s="0"/>
    </row>
    <row r="2679" s="4" customFormat="true" ht="37.5" hidden="false" customHeight="true" outlineLevel="0" collapsed="false">
      <c r="A2679" s="23" t="s">
        <v>401</v>
      </c>
      <c r="B2679" s="82" t="n">
        <v>8042</v>
      </c>
      <c r="C2679" s="25" t="n">
        <f aca="false">VLOOKUP(B2679,[1]Planilha8!$X$4:$Y$6629,2,0)</f>
        <v>2040891</v>
      </c>
      <c r="D2679" s="26" t="s">
        <v>673</v>
      </c>
      <c r="E2679" s="26" t="str">
        <f aca="false">VLOOKUP(B2679,[1]Planilha8!$X$4:$Z$6629,3,0)</f>
        <v>HEMODIALISE / DIÁLISE</v>
      </c>
      <c r="F2679" s="26" t="str">
        <f aca="false">VLOOKUP(B2679,[1]Planilha8!$X$4:$AD$6629,7,0)</f>
        <v>BOM</v>
      </c>
      <c r="G2679" s="27" t="n">
        <v>41673</v>
      </c>
      <c r="H2679" s="83" t="n">
        <v>182</v>
      </c>
      <c r="I2679" s="29" t="s">
        <v>23</v>
      </c>
      <c r="J2679" s="30" t="s">
        <v>601</v>
      </c>
      <c r="K2679" s="31" t="n">
        <v>2518</v>
      </c>
      <c r="L2679" s="32" t="n">
        <v>2013004063</v>
      </c>
      <c r="M2679" s="33" t="n">
        <v>43465</v>
      </c>
      <c r="N2679" s="84" t="n">
        <v>140.208333333333</v>
      </c>
      <c r="O2679" s="85" t="n">
        <v>0.5</v>
      </c>
      <c r="P2679" s="86" t="n">
        <v>0.0416666666666667</v>
      </c>
      <c r="Q2679" s="87" t="n">
        <v>7.58333333333333</v>
      </c>
      <c r="R2679" s="88" t="n">
        <v>147.791666666667</v>
      </c>
      <c r="S2679" s="89" t="n">
        <v>34.2083333333333</v>
      </c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MG2679" s="0"/>
      <c r="AMH2679" s="0"/>
      <c r="AMI2679" s="0"/>
      <c r="AMJ2679" s="0"/>
    </row>
    <row r="2680" s="4" customFormat="true" ht="37.5" hidden="false" customHeight="true" outlineLevel="0" collapsed="false">
      <c r="A2680" s="23" t="s">
        <v>401</v>
      </c>
      <c r="B2680" s="82" t="n">
        <v>8043</v>
      </c>
      <c r="C2680" s="25" t="n">
        <f aca="false">VLOOKUP(B2680,[1]Planilha8!$X$4:$Y$6629,2,0)</f>
        <v>2040892</v>
      </c>
      <c r="D2680" s="26" t="s">
        <v>673</v>
      </c>
      <c r="E2680" s="26" t="str">
        <f aca="false">VLOOKUP(B2680,[1]Planilha8!$X$4:$Z$6629,3,0)</f>
        <v>CLINICA MEDICA</v>
      </c>
      <c r="F2680" s="26" t="str">
        <f aca="false">VLOOKUP(B2680,[1]Planilha8!$X$4:$AD$6629,7,0)</f>
        <v>BOM</v>
      </c>
      <c r="G2680" s="27" t="n">
        <v>41673</v>
      </c>
      <c r="H2680" s="83" t="n">
        <v>182</v>
      </c>
      <c r="I2680" s="29" t="s">
        <v>23</v>
      </c>
      <c r="J2680" s="30" t="s">
        <v>601</v>
      </c>
      <c r="K2680" s="31" t="n">
        <v>2518</v>
      </c>
      <c r="L2680" s="32" t="n">
        <v>2013004063</v>
      </c>
      <c r="M2680" s="33" t="n">
        <v>43465</v>
      </c>
      <c r="N2680" s="84" t="n">
        <v>140.208333333333</v>
      </c>
      <c r="O2680" s="85" t="n">
        <v>0.5</v>
      </c>
      <c r="P2680" s="86" t="n">
        <v>0.0416666666666667</v>
      </c>
      <c r="Q2680" s="87" t="n">
        <v>7.58333333333333</v>
      </c>
      <c r="R2680" s="88" t="n">
        <v>147.791666666667</v>
      </c>
      <c r="S2680" s="89" t="n">
        <v>34.2083333333333</v>
      </c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MG2680" s="0"/>
      <c r="AMH2680" s="0"/>
      <c r="AMI2680" s="0"/>
      <c r="AMJ2680" s="0"/>
    </row>
    <row r="2681" s="4" customFormat="true" ht="37.5" hidden="false" customHeight="true" outlineLevel="0" collapsed="false">
      <c r="A2681" s="23" t="s">
        <v>401</v>
      </c>
      <c r="B2681" s="82" t="n">
        <v>8044</v>
      </c>
      <c r="C2681" s="25" t="n">
        <f aca="false">VLOOKUP(B2681,[1]Planilha8!$X$4:$Y$6629,2,0)</f>
        <v>2040893</v>
      </c>
      <c r="D2681" s="26" t="s">
        <v>673</v>
      </c>
      <c r="E2681" s="26" t="str">
        <f aca="false">VLOOKUP(B2681,[1]Planilha8!$X$4:$Z$6629,3,0)</f>
        <v>CLINICA MEDICA</v>
      </c>
      <c r="F2681" s="26" t="str">
        <f aca="false">VLOOKUP(B2681,[1]Planilha8!$X$4:$AD$6629,7,0)</f>
        <v>BOM</v>
      </c>
      <c r="G2681" s="27" t="n">
        <v>41673</v>
      </c>
      <c r="H2681" s="83" t="n">
        <v>182</v>
      </c>
      <c r="I2681" s="29" t="s">
        <v>23</v>
      </c>
      <c r="J2681" s="30" t="s">
        <v>601</v>
      </c>
      <c r="K2681" s="31" t="n">
        <v>2518</v>
      </c>
      <c r="L2681" s="32" t="n">
        <v>2013004063</v>
      </c>
      <c r="M2681" s="33" t="n">
        <v>43465</v>
      </c>
      <c r="N2681" s="84" t="n">
        <v>140.208333333333</v>
      </c>
      <c r="O2681" s="85" t="n">
        <v>0.5</v>
      </c>
      <c r="P2681" s="86" t="n">
        <v>0.0416666666666667</v>
      </c>
      <c r="Q2681" s="87" t="n">
        <v>7.58333333333333</v>
      </c>
      <c r="R2681" s="88" t="n">
        <v>147.791666666667</v>
      </c>
      <c r="S2681" s="89" t="n">
        <v>34.2083333333333</v>
      </c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MG2681" s="0"/>
      <c r="AMH2681" s="0"/>
      <c r="AMI2681" s="0"/>
      <c r="AMJ2681" s="0"/>
    </row>
    <row r="2682" s="4" customFormat="true" ht="37.5" hidden="false" customHeight="true" outlineLevel="0" collapsed="false">
      <c r="A2682" s="23" t="s">
        <v>401</v>
      </c>
      <c r="B2682" s="82" t="n">
        <v>8045</v>
      </c>
      <c r="C2682" s="25" t="n">
        <f aca="false">VLOOKUP(B2682,[1]Planilha8!$X$4:$Y$6629,2,0)</f>
        <v>2040894</v>
      </c>
      <c r="D2682" s="26" t="s">
        <v>673</v>
      </c>
      <c r="E2682" s="26" t="str">
        <f aca="false">VLOOKUP(B2682,[1]Planilha8!$X$4:$Z$6629,3,0)</f>
        <v>CLINICA MEDICA</v>
      </c>
      <c r="F2682" s="26" t="str">
        <f aca="false">VLOOKUP(B2682,[1]Planilha8!$X$4:$AD$6629,7,0)</f>
        <v>BOM</v>
      </c>
      <c r="G2682" s="27" t="n">
        <v>41673</v>
      </c>
      <c r="H2682" s="83" t="n">
        <v>182</v>
      </c>
      <c r="I2682" s="29" t="s">
        <v>23</v>
      </c>
      <c r="J2682" s="30" t="s">
        <v>601</v>
      </c>
      <c r="K2682" s="31" t="n">
        <v>2518</v>
      </c>
      <c r="L2682" s="32" t="n">
        <v>2013004063</v>
      </c>
      <c r="M2682" s="33" t="n">
        <v>43465</v>
      </c>
      <c r="N2682" s="84" t="n">
        <v>140.208333333333</v>
      </c>
      <c r="O2682" s="85" t="n">
        <v>0.5</v>
      </c>
      <c r="P2682" s="86" t="n">
        <v>0.0416666666666667</v>
      </c>
      <c r="Q2682" s="87" t="n">
        <v>7.58333333333333</v>
      </c>
      <c r="R2682" s="88" t="n">
        <v>147.791666666667</v>
      </c>
      <c r="S2682" s="89" t="n">
        <v>34.2083333333333</v>
      </c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MG2682" s="0"/>
      <c r="AMH2682" s="0"/>
      <c r="AMI2682" s="0"/>
      <c r="AMJ2682" s="0"/>
    </row>
    <row r="2683" s="4" customFormat="true" ht="37.5" hidden="false" customHeight="true" outlineLevel="0" collapsed="false">
      <c r="A2683" s="23" t="s">
        <v>401</v>
      </c>
      <c r="B2683" s="82" t="n">
        <v>8046</v>
      </c>
      <c r="C2683" s="25" t="n">
        <f aca="false">VLOOKUP(B2683,[1]Planilha8!$X$4:$Y$6629,2,0)</f>
        <v>2040895</v>
      </c>
      <c r="D2683" s="26" t="s">
        <v>673</v>
      </c>
      <c r="E2683" s="26" t="str">
        <f aca="false">VLOOKUP(B2683,[1]Planilha8!$X$4:$Z$6629,3,0)</f>
        <v>CLINICA MEDICA</v>
      </c>
      <c r="F2683" s="26" t="str">
        <f aca="false">VLOOKUP(B2683,[1]Planilha8!$X$4:$AD$6629,7,0)</f>
        <v>BOM</v>
      </c>
      <c r="G2683" s="27" t="n">
        <v>41673</v>
      </c>
      <c r="H2683" s="83" t="n">
        <v>182</v>
      </c>
      <c r="I2683" s="29" t="s">
        <v>23</v>
      </c>
      <c r="J2683" s="30" t="s">
        <v>601</v>
      </c>
      <c r="K2683" s="31" t="n">
        <v>2518</v>
      </c>
      <c r="L2683" s="32" t="n">
        <v>2013004063</v>
      </c>
      <c r="M2683" s="33" t="n">
        <v>43465</v>
      </c>
      <c r="N2683" s="84" t="n">
        <v>140.208333333333</v>
      </c>
      <c r="O2683" s="85" t="n">
        <v>0.5</v>
      </c>
      <c r="P2683" s="86" t="n">
        <v>0.0416666666666667</v>
      </c>
      <c r="Q2683" s="87" t="n">
        <v>7.58333333333333</v>
      </c>
      <c r="R2683" s="88" t="n">
        <v>147.791666666667</v>
      </c>
      <c r="S2683" s="89" t="n">
        <v>34.2083333333333</v>
      </c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MG2683" s="0"/>
      <c r="AMH2683" s="0"/>
      <c r="AMI2683" s="0"/>
      <c r="AMJ2683" s="0"/>
    </row>
    <row r="2684" s="4" customFormat="true" ht="37.5" hidden="false" customHeight="true" outlineLevel="0" collapsed="false">
      <c r="A2684" s="23" t="s">
        <v>401</v>
      </c>
      <c r="B2684" s="82" t="n">
        <v>8047</v>
      </c>
      <c r="C2684" s="25" t="n">
        <f aca="false">VLOOKUP(B2684,[1]Planilha8!$X$4:$Y$6629,2,0)</f>
        <v>2040896</v>
      </c>
      <c r="D2684" s="26" t="s">
        <v>673</v>
      </c>
      <c r="E2684" s="26" t="str">
        <f aca="false">VLOOKUP(B2684,[1]Planilha8!$X$4:$Z$6629,3,0)</f>
        <v>CLINICA MEDICA</v>
      </c>
      <c r="F2684" s="26" t="str">
        <f aca="false">VLOOKUP(B2684,[1]Planilha8!$X$4:$AD$6629,7,0)</f>
        <v>BOM</v>
      </c>
      <c r="G2684" s="27" t="n">
        <v>41673</v>
      </c>
      <c r="H2684" s="83" t="n">
        <v>182</v>
      </c>
      <c r="I2684" s="29" t="s">
        <v>23</v>
      </c>
      <c r="J2684" s="30" t="s">
        <v>601</v>
      </c>
      <c r="K2684" s="31" t="n">
        <v>2518</v>
      </c>
      <c r="L2684" s="32" t="n">
        <v>2013004063</v>
      </c>
      <c r="M2684" s="33" t="n">
        <v>43465</v>
      </c>
      <c r="N2684" s="84" t="n">
        <v>140.208333333333</v>
      </c>
      <c r="O2684" s="85" t="n">
        <v>0.5</v>
      </c>
      <c r="P2684" s="86" t="n">
        <v>0.0416666666666667</v>
      </c>
      <c r="Q2684" s="87" t="n">
        <v>7.58333333333333</v>
      </c>
      <c r="R2684" s="88" t="n">
        <v>147.791666666667</v>
      </c>
      <c r="S2684" s="89" t="n">
        <v>34.2083333333333</v>
      </c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MG2684" s="0"/>
      <c r="AMH2684" s="0"/>
      <c r="AMI2684" s="0"/>
      <c r="AMJ2684" s="0"/>
    </row>
    <row r="2685" s="4" customFormat="true" ht="37.5" hidden="false" customHeight="true" outlineLevel="0" collapsed="false">
      <c r="A2685" s="23" t="s">
        <v>401</v>
      </c>
      <c r="B2685" s="82" t="n">
        <v>8048</v>
      </c>
      <c r="C2685" s="25" t="n">
        <f aca="false">VLOOKUP(B2685,[1]Planilha8!$X$4:$Y$6629,2,0)</f>
        <v>2040897</v>
      </c>
      <c r="D2685" s="26" t="s">
        <v>673</v>
      </c>
      <c r="E2685" s="26" t="str">
        <f aca="false">VLOOKUP(B2685,[1]Planilha8!$X$4:$Z$6629,3,0)</f>
        <v>CLINICA MEDICA</v>
      </c>
      <c r="F2685" s="26" t="str">
        <f aca="false">VLOOKUP(B2685,[1]Planilha8!$X$4:$AD$6629,7,0)</f>
        <v>BOM</v>
      </c>
      <c r="G2685" s="27" t="n">
        <v>41673</v>
      </c>
      <c r="H2685" s="83" t="n">
        <v>182</v>
      </c>
      <c r="I2685" s="29" t="s">
        <v>23</v>
      </c>
      <c r="J2685" s="30" t="s">
        <v>601</v>
      </c>
      <c r="K2685" s="31" t="n">
        <v>2518</v>
      </c>
      <c r="L2685" s="32" t="n">
        <v>2013004063</v>
      </c>
      <c r="M2685" s="33" t="n">
        <v>43465</v>
      </c>
      <c r="N2685" s="84" t="n">
        <v>140.208333333333</v>
      </c>
      <c r="O2685" s="85" t="n">
        <v>0.5</v>
      </c>
      <c r="P2685" s="86" t="n">
        <v>0.0416666666666667</v>
      </c>
      <c r="Q2685" s="87" t="n">
        <v>7.58333333333333</v>
      </c>
      <c r="R2685" s="88" t="n">
        <v>147.791666666667</v>
      </c>
      <c r="S2685" s="89" t="n">
        <v>34.2083333333333</v>
      </c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MG2685" s="0"/>
      <c r="AMH2685" s="0"/>
      <c r="AMI2685" s="0"/>
      <c r="AMJ2685" s="0"/>
    </row>
    <row r="2686" s="4" customFormat="true" ht="37.5" hidden="false" customHeight="true" outlineLevel="0" collapsed="false">
      <c r="A2686" s="23" t="s">
        <v>401</v>
      </c>
      <c r="B2686" s="82" t="n">
        <v>8049</v>
      </c>
      <c r="C2686" s="25" t="e">
        <f aca="false">VLOOKUP(B2686,[1]Planilha8!$X$4:$Y$6629,2,0)</f>
        <v>#N/A</v>
      </c>
      <c r="D2686" s="26" t="s">
        <v>673</v>
      </c>
      <c r="E2686" s="26" t="e">
        <f aca="false">VLOOKUP(B2686,[1]Planilha8!$X$4:$Z$6629,3,0)</f>
        <v>#N/A</v>
      </c>
      <c r="F2686" s="26" t="e">
        <f aca="false">VLOOKUP(B2686,[1]Planilha8!$X$4:$AD$6629,7,0)</f>
        <v>#N/A</v>
      </c>
      <c r="G2686" s="27" t="n">
        <v>41673</v>
      </c>
      <c r="H2686" s="83" t="n">
        <v>182</v>
      </c>
      <c r="I2686" s="29" t="s">
        <v>23</v>
      </c>
      <c r="J2686" s="30" t="s">
        <v>601</v>
      </c>
      <c r="K2686" s="31" t="n">
        <v>2518</v>
      </c>
      <c r="L2686" s="32" t="n">
        <v>2013004063</v>
      </c>
      <c r="M2686" s="33" t="n">
        <v>43465</v>
      </c>
      <c r="N2686" s="84" t="n">
        <v>140.208333333333</v>
      </c>
      <c r="O2686" s="85" t="n">
        <v>0.5</v>
      </c>
      <c r="P2686" s="86" t="n">
        <v>0.0416666666666667</v>
      </c>
      <c r="Q2686" s="87" t="n">
        <v>7.58333333333333</v>
      </c>
      <c r="R2686" s="88" t="n">
        <v>147.791666666667</v>
      </c>
      <c r="S2686" s="89" t="n">
        <v>34.2083333333333</v>
      </c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MG2686" s="0"/>
      <c r="AMH2686" s="0"/>
      <c r="AMI2686" s="0"/>
      <c r="AMJ2686" s="0"/>
    </row>
    <row r="2687" s="4" customFormat="true" ht="37.5" hidden="false" customHeight="true" outlineLevel="0" collapsed="false">
      <c r="A2687" s="23" t="s">
        <v>401</v>
      </c>
      <c r="B2687" s="82" t="n">
        <v>8050</v>
      </c>
      <c r="C2687" s="25" t="n">
        <f aca="false">VLOOKUP(B2687,[1]Planilha8!$X$4:$Y$6629,2,0)</f>
        <v>2034899</v>
      </c>
      <c r="D2687" s="26" t="s">
        <v>673</v>
      </c>
      <c r="E2687" s="26" t="str">
        <f aca="false">VLOOKUP(B2687,[1]Planilha8!$X$4:$Z$6629,3,0)</f>
        <v>CLINICA MEDICA</v>
      </c>
      <c r="F2687" s="26" t="str">
        <f aca="false">VLOOKUP(B2687,[1]Planilha8!$X$4:$AD$6629,7,0)</f>
        <v>BOM</v>
      </c>
      <c r="G2687" s="27" t="n">
        <v>41673</v>
      </c>
      <c r="H2687" s="83" t="n">
        <v>182</v>
      </c>
      <c r="I2687" s="29" t="s">
        <v>23</v>
      </c>
      <c r="J2687" s="30" t="s">
        <v>601</v>
      </c>
      <c r="K2687" s="31" t="n">
        <v>2518</v>
      </c>
      <c r="L2687" s="32" t="n">
        <v>2013004063</v>
      </c>
      <c r="M2687" s="33" t="n">
        <v>43465</v>
      </c>
      <c r="N2687" s="84" t="n">
        <v>140.208333333333</v>
      </c>
      <c r="O2687" s="85" t="n">
        <v>0.5</v>
      </c>
      <c r="P2687" s="86" t="n">
        <v>0.0416666666666667</v>
      </c>
      <c r="Q2687" s="87" t="n">
        <v>7.58333333333333</v>
      </c>
      <c r="R2687" s="88" t="n">
        <v>147.791666666667</v>
      </c>
      <c r="S2687" s="89" t="n">
        <v>34.2083333333333</v>
      </c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MG2687" s="0"/>
      <c r="AMH2687" s="0"/>
      <c r="AMI2687" s="0"/>
      <c r="AMJ2687" s="0"/>
    </row>
    <row r="2688" s="4" customFormat="true" ht="37.5" hidden="false" customHeight="true" outlineLevel="0" collapsed="false">
      <c r="A2688" s="23" t="s">
        <v>401</v>
      </c>
      <c r="B2688" s="82" t="n">
        <v>8051</v>
      </c>
      <c r="C2688" s="25" t="n">
        <f aca="false">VLOOKUP(B2688,[1]Planilha8!$X$4:$Y$6629,2,0)</f>
        <v>2040900</v>
      </c>
      <c r="D2688" s="26" t="s">
        <v>673</v>
      </c>
      <c r="E2688" s="26" t="str">
        <f aca="false">VLOOKUP(B2688,[1]Planilha8!$X$4:$Z$6629,3,0)</f>
        <v>CLINICA MEDICA</v>
      </c>
      <c r="F2688" s="26" t="str">
        <f aca="false">VLOOKUP(B2688,[1]Planilha8!$X$4:$AD$6629,7,0)</f>
        <v>BOM</v>
      </c>
      <c r="G2688" s="27" t="n">
        <v>41673</v>
      </c>
      <c r="H2688" s="83" t="n">
        <v>182</v>
      </c>
      <c r="I2688" s="29" t="s">
        <v>23</v>
      </c>
      <c r="J2688" s="30" t="s">
        <v>601</v>
      </c>
      <c r="K2688" s="31" t="n">
        <v>2518</v>
      </c>
      <c r="L2688" s="32" t="n">
        <v>2013004063</v>
      </c>
      <c r="M2688" s="33" t="n">
        <v>43465</v>
      </c>
      <c r="N2688" s="84" t="n">
        <v>140.208333333333</v>
      </c>
      <c r="O2688" s="85" t="n">
        <v>0.5</v>
      </c>
      <c r="P2688" s="86" t="n">
        <v>0.0416666666666667</v>
      </c>
      <c r="Q2688" s="87" t="n">
        <v>7.58333333333333</v>
      </c>
      <c r="R2688" s="88" t="n">
        <v>147.791666666667</v>
      </c>
      <c r="S2688" s="89" t="n">
        <v>34.2083333333333</v>
      </c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MG2688" s="0"/>
      <c r="AMH2688" s="0"/>
      <c r="AMI2688" s="0"/>
      <c r="AMJ2688" s="0"/>
    </row>
    <row r="2689" s="4" customFormat="true" ht="37.5" hidden="false" customHeight="true" outlineLevel="0" collapsed="false">
      <c r="A2689" s="23" t="s">
        <v>401</v>
      </c>
      <c r="B2689" s="82" t="n">
        <v>8052</v>
      </c>
      <c r="C2689" s="25" t="n">
        <f aca="false">VLOOKUP(B2689,[1]Planilha8!$X$4:$Y$6629,2,0)</f>
        <v>2040901</v>
      </c>
      <c r="D2689" s="26" t="s">
        <v>673</v>
      </c>
      <c r="E2689" s="26" t="str">
        <f aca="false">VLOOKUP(B2689,[1]Planilha8!$X$4:$Z$6629,3,0)</f>
        <v>CLINICA MEDICA</v>
      </c>
      <c r="F2689" s="26" t="str">
        <f aca="false">VLOOKUP(B2689,[1]Planilha8!$X$4:$AD$6629,7,0)</f>
        <v>BOM</v>
      </c>
      <c r="G2689" s="27" t="n">
        <v>41673</v>
      </c>
      <c r="H2689" s="83" t="n">
        <v>182</v>
      </c>
      <c r="I2689" s="29" t="s">
        <v>23</v>
      </c>
      <c r="J2689" s="30" t="s">
        <v>601</v>
      </c>
      <c r="K2689" s="31" t="n">
        <v>2518</v>
      </c>
      <c r="L2689" s="32" t="n">
        <v>2013004063</v>
      </c>
      <c r="M2689" s="33" t="n">
        <v>43465</v>
      </c>
      <c r="N2689" s="84" t="n">
        <v>140.208333333333</v>
      </c>
      <c r="O2689" s="85" t="n">
        <v>0.5</v>
      </c>
      <c r="P2689" s="86" t="n">
        <v>0.0416666666666667</v>
      </c>
      <c r="Q2689" s="87" t="n">
        <v>7.58333333333333</v>
      </c>
      <c r="R2689" s="88" t="n">
        <v>147.791666666667</v>
      </c>
      <c r="S2689" s="89" t="n">
        <v>34.2083333333333</v>
      </c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MG2689" s="0"/>
      <c r="AMH2689" s="0"/>
      <c r="AMI2689" s="0"/>
      <c r="AMJ2689" s="0"/>
    </row>
    <row r="2690" s="4" customFormat="true" ht="37.5" hidden="false" customHeight="true" outlineLevel="0" collapsed="false">
      <c r="A2690" s="23" t="s">
        <v>401</v>
      </c>
      <c r="B2690" s="82" t="n">
        <v>8053</v>
      </c>
      <c r="C2690" s="25" t="n">
        <f aca="false">VLOOKUP(B2690,[1]Planilha8!$X$4:$Y$6629,2,0)</f>
        <v>2040902</v>
      </c>
      <c r="D2690" s="26" t="s">
        <v>673</v>
      </c>
      <c r="E2690" s="26" t="str">
        <f aca="false">VLOOKUP(B2690,[1]Planilha8!$X$4:$Z$6629,3,0)</f>
        <v>CLINICA MEDICA</v>
      </c>
      <c r="F2690" s="26" t="str">
        <f aca="false">VLOOKUP(B2690,[1]Planilha8!$X$4:$AD$6629,7,0)</f>
        <v>BOM</v>
      </c>
      <c r="G2690" s="27" t="n">
        <v>41673</v>
      </c>
      <c r="H2690" s="83" t="n">
        <v>182</v>
      </c>
      <c r="I2690" s="29" t="s">
        <v>23</v>
      </c>
      <c r="J2690" s="30" t="s">
        <v>601</v>
      </c>
      <c r="K2690" s="31" t="n">
        <v>2518</v>
      </c>
      <c r="L2690" s="32" t="n">
        <v>2013004063</v>
      </c>
      <c r="M2690" s="33" t="n">
        <v>43465</v>
      </c>
      <c r="N2690" s="84" t="n">
        <v>140.208333333333</v>
      </c>
      <c r="O2690" s="85" t="n">
        <v>0.5</v>
      </c>
      <c r="P2690" s="86" t="n">
        <v>0.0416666666666667</v>
      </c>
      <c r="Q2690" s="87" t="n">
        <v>7.58333333333333</v>
      </c>
      <c r="R2690" s="88" t="n">
        <v>147.791666666667</v>
      </c>
      <c r="S2690" s="89" t="n">
        <v>34.2083333333333</v>
      </c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MG2690" s="0"/>
      <c r="AMH2690" s="0"/>
      <c r="AMI2690" s="0"/>
      <c r="AMJ2690" s="0"/>
    </row>
    <row r="2691" s="4" customFormat="true" ht="37.5" hidden="false" customHeight="true" outlineLevel="0" collapsed="false">
      <c r="A2691" s="23" t="s">
        <v>401</v>
      </c>
      <c r="B2691" s="82" t="n">
        <v>8054</v>
      </c>
      <c r="C2691" s="25" t="n">
        <f aca="false">VLOOKUP(B2691,[1]Planilha8!$X$4:$Y$6629,2,0)</f>
        <v>2040903</v>
      </c>
      <c r="D2691" s="26" t="s">
        <v>673</v>
      </c>
      <c r="E2691" s="26" t="str">
        <f aca="false">VLOOKUP(B2691,[1]Planilha8!$X$4:$Z$6629,3,0)</f>
        <v>CLINICA MEDICA</v>
      </c>
      <c r="F2691" s="26" t="str">
        <f aca="false">VLOOKUP(B2691,[1]Planilha8!$X$4:$AD$6629,7,0)</f>
        <v>BOM</v>
      </c>
      <c r="G2691" s="27" t="n">
        <v>41673</v>
      </c>
      <c r="H2691" s="83" t="n">
        <v>182</v>
      </c>
      <c r="I2691" s="29" t="s">
        <v>23</v>
      </c>
      <c r="J2691" s="30" t="s">
        <v>601</v>
      </c>
      <c r="K2691" s="31" t="n">
        <v>2518</v>
      </c>
      <c r="L2691" s="32" t="n">
        <v>2013004063</v>
      </c>
      <c r="M2691" s="33" t="n">
        <v>43465</v>
      </c>
      <c r="N2691" s="84" t="n">
        <v>140.208333333333</v>
      </c>
      <c r="O2691" s="85" t="n">
        <v>0.5</v>
      </c>
      <c r="P2691" s="86" t="n">
        <v>0.0416666666666667</v>
      </c>
      <c r="Q2691" s="87" t="n">
        <v>7.58333333333333</v>
      </c>
      <c r="R2691" s="88" t="n">
        <v>147.791666666667</v>
      </c>
      <c r="S2691" s="89" t="n">
        <v>34.2083333333333</v>
      </c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MG2691" s="0"/>
      <c r="AMH2691" s="0"/>
      <c r="AMI2691" s="0"/>
      <c r="AMJ2691" s="0"/>
    </row>
    <row r="2692" s="4" customFormat="true" ht="37.5" hidden="false" customHeight="true" outlineLevel="0" collapsed="false">
      <c r="A2692" s="23" t="s">
        <v>401</v>
      </c>
      <c r="B2692" s="82" t="n">
        <v>8055</v>
      </c>
      <c r="C2692" s="25" t="e">
        <f aca="false">VLOOKUP(B2692,[1]Planilha8!$X$4:$Y$6629,2,0)</f>
        <v>#N/A</v>
      </c>
      <c r="D2692" s="26" t="s">
        <v>673</v>
      </c>
      <c r="E2692" s="26" t="e">
        <f aca="false">VLOOKUP(B2692,[1]Planilha8!$X$4:$Z$6629,3,0)</f>
        <v>#N/A</v>
      </c>
      <c r="F2692" s="26" t="e">
        <f aca="false">VLOOKUP(B2692,[1]Planilha8!$X$4:$AD$6629,7,0)</f>
        <v>#N/A</v>
      </c>
      <c r="G2692" s="27" t="n">
        <v>41673</v>
      </c>
      <c r="H2692" s="83" t="n">
        <v>182</v>
      </c>
      <c r="I2692" s="29" t="s">
        <v>23</v>
      </c>
      <c r="J2692" s="30" t="s">
        <v>601</v>
      </c>
      <c r="K2692" s="31" t="n">
        <v>2518</v>
      </c>
      <c r="L2692" s="32" t="n">
        <v>2013004063</v>
      </c>
      <c r="M2692" s="33" t="n">
        <v>43465</v>
      </c>
      <c r="N2692" s="84" t="n">
        <v>140.208333333333</v>
      </c>
      <c r="O2692" s="85" t="n">
        <v>0.5</v>
      </c>
      <c r="P2692" s="86" t="n">
        <v>0.0416666666666667</v>
      </c>
      <c r="Q2692" s="87" t="n">
        <v>7.58333333333333</v>
      </c>
      <c r="R2692" s="88" t="n">
        <v>147.791666666667</v>
      </c>
      <c r="S2692" s="89" t="n">
        <v>34.2083333333333</v>
      </c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MG2692" s="0"/>
      <c r="AMH2692" s="0"/>
      <c r="AMI2692" s="0"/>
      <c r="AMJ2692" s="0"/>
    </row>
    <row r="2693" s="4" customFormat="true" ht="37.5" hidden="false" customHeight="true" outlineLevel="0" collapsed="false">
      <c r="A2693" s="23" t="s">
        <v>401</v>
      </c>
      <c r="B2693" s="82" t="n">
        <v>8056</v>
      </c>
      <c r="C2693" s="25" t="n">
        <f aca="false">VLOOKUP(B2693,[1]Planilha8!$X$4:$Y$6629,2,0)</f>
        <v>2040905</v>
      </c>
      <c r="D2693" s="26" t="s">
        <v>673</v>
      </c>
      <c r="E2693" s="26" t="str">
        <f aca="false">VLOOKUP(B2693,[1]Planilha8!$X$4:$Z$6629,3,0)</f>
        <v>CLINICA MEDICA</v>
      </c>
      <c r="F2693" s="26" t="str">
        <f aca="false">VLOOKUP(B2693,[1]Planilha8!$X$4:$AD$6629,7,0)</f>
        <v>BOM</v>
      </c>
      <c r="G2693" s="27" t="n">
        <v>41673</v>
      </c>
      <c r="H2693" s="83" t="n">
        <v>182</v>
      </c>
      <c r="I2693" s="29" t="s">
        <v>23</v>
      </c>
      <c r="J2693" s="30" t="s">
        <v>601</v>
      </c>
      <c r="K2693" s="31" t="n">
        <v>2518</v>
      </c>
      <c r="L2693" s="32" t="n">
        <v>2013004063</v>
      </c>
      <c r="M2693" s="33" t="n">
        <v>43465</v>
      </c>
      <c r="N2693" s="84" t="n">
        <v>140.208333333333</v>
      </c>
      <c r="O2693" s="85" t="n">
        <v>0.5</v>
      </c>
      <c r="P2693" s="86" t="n">
        <v>0.0416666666666667</v>
      </c>
      <c r="Q2693" s="87" t="n">
        <v>7.58333333333333</v>
      </c>
      <c r="R2693" s="88" t="n">
        <v>147.791666666667</v>
      </c>
      <c r="S2693" s="89" t="n">
        <v>34.2083333333333</v>
      </c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MG2693" s="0"/>
      <c r="AMH2693" s="0"/>
      <c r="AMI2693" s="0"/>
      <c r="AMJ2693" s="0"/>
    </row>
    <row r="2694" s="4" customFormat="true" ht="37.5" hidden="false" customHeight="true" outlineLevel="0" collapsed="false">
      <c r="A2694" s="23" t="s">
        <v>401</v>
      </c>
      <c r="B2694" s="82" t="n">
        <v>8057</v>
      </c>
      <c r="C2694" s="25" t="n">
        <f aca="false">VLOOKUP(B2694,[1]Planilha8!$X$4:$Y$6629,2,0)</f>
        <v>2040906</v>
      </c>
      <c r="D2694" s="26" t="s">
        <v>673</v>
      </c>
      <c r="E2694" s="26" t="str">
        <f aca="false">VLOOKUP(B2694,[1]Planilha8!$X$4:$Z$6629,3,0)</f>
        <v>CLINICA MEDICA</v>
      </c>
      <c r="F2694" s="26" t="str">
        <f aca="false">VLOOKUP(B2694,[1]Planilha8!$X$4:$AD$6629,7,0)</f>
        <v>BOM</v>
      </c>
      <c r="G2694" s="27" t="n">
        <v>41673</v>
      </c>
      <c r="H2694" s="83" t="n">
        <v>182</v>
      </c>
      <c r="I2694" s="29" t="s">
        <v>23</v>
      </c>
      <c r="J2694" s="30" t="s">
        <v>601</v>
      </c>
      <c r="K2694" s="31" t="n">
        <v>2518</v>
      </c>
      <c r="L2694" s="32" t="n">
        <v>2013004063</v>
      </c>
      <c r="M2694" s="33" t="n">
        <v>43465</v>
      </c>
      <c r="N2694" s="84" t="n">
        <v>140.208333333333</v>
      </c>
      <c r="O2694" s="85" t="n">
        <v>0.5</v>
      </c>
      <c r="P2694" s="86" t="n">
        <v>0.0416666666666667</v>
      </c>
      <c r="Q2694" s="87" t="n">
        <v>7.58333333333333</v>
      </c>
      <c r="R2694" s="88" t="n">
        <v>147.791666666667</v>
      </c>
      <c r="S2694" s="89" t="n">
        <v>34.2083333333333</v>
      </c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MG2694" s="0"/>
      <c r="AMH2694" s="0"/>
      <c r="AMI2694" s="0"/>
      <c r="AMJ2694" s="0"/>
    </row>
    <row r="2695" s="4" customFormat="true" ht="37.5" hidden="false" customHeight="true" outlineLevel="0" collapsed="false">
      <c r="A2695" s="23" t="s">
        <v>401</v>
      </c>
      <c r="B2695" s="82" t="n">
        <v>8058</v>
      </c>
      <c r="C2695" s="25" t="n">
        <f aca="false">VLOOKUP(B2695,[1]Planilha8!$X$4:$Y$6629,2,0)</f>
        <v>2040907</v>
      </c>
      <c r="D2695" s="26" t="s">
        <v>673</v>
      </c>
      <c r="E2695" s="26" t="str">
        <f aca="false">VLOOKUP(B2695,[1]Planilha8!$X$4:$Z$6629,3,0)</f>
        <v>CLINICA MEDICA</v>
      </c>
      <c r="F2695" s="26" t="str">
        <f aca="false">VLOOKUP(B2695,[1]Planilha8!$X$4:$AD$6629,7,0)</f>
        <v>BOM</v>
      </c>
      <c r="G2695" s="27" t="n">
        <v>41673</v>
      </c>
      <c r="H2695" s="83" t="n">
        <v>182</v>
      </c>
      <c r="I2695" s="29" t="s">
        <v>23</v>
      </c>
      <c r="J2695" s="30" t="s">
        <v>601</v>
      </c>
      <c r="K2695" s="31" t="n">
        <v>2518</v>
      </c>
      <c r="L2695" s="32" t="n">
        <v>2013004063</v>
      </c>
      <c r="M2695" s="33" t="n">
        <v>43465</v>
      </c>
      <c r="N2695" s="84" t="n">
        <v>140.208333333333</v>
      </c>
      <c r="O2695" s="85" t="n">
        <v>0.5</v>
      </c>
      <c r="P2695" s="86" t="n">
        <v>0.0416666666666667</v>
      </c>
      <c r="Q2695" s="87" t="n">
        <v>7.58333333333333</v>
      </c>
      <c r="R2695" s="88" t="n">
        <v>147.791666666667</v>
      </c>
      <c r="S2695" s="89" t="n">
        <v>34.2083333333333</v>
      </c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MG2695" s="0"/>
      <c r="AMH2695" s="0"/>
      <c r="AMI2695" s="0"/>
      <c r="AMJ2695" s="0"/>
    </row>
    <row r="2696" s="4" customFormat="true" ht="37.5" hidden="false" customHeight="true" outlineLevel="0" collapsed="false">
      <c r="A2696" s="23" t="s">
        <v>401</v>
      </c>
      <c r="B2696" s="82" t="n">
        <v>8059</v>
      </c>
      <c r="C2696" s="25" t="n">
        <f aca="false">VLOOKUP(B2696,[1]Planilha8!$X$4:$Y$6629,2,0)</f>
        <v>2040908</v>
      </c>
      <c r="D2696" s="26" t="s">
        <v>673</v>
      </c>
      <c r="E2696" s="26" t="str">
        <f aca="false">VLOOKUP(B2696,[1]Planilha8!$X$4:$Z$6629,3,0)</f>
        <v>CLINICA MEDICA</v>
      </c>
      <c r="F2696" s="26" t="str">
        <f aca="false">VLOOKUP(B2696,[1]Planilha8!$X$4:$AD$6629,7,0)</f>
        <v>BOM</v>
      </c>
      <c r="G2696" s="27" t="n">
        <v>41673</v>
      </c>
      <c r="H2696" s="83" t="n">
        <v>182</v>
      </c>
      <c r="I2696" s="29" t="s">
        <v>23</v>
      </c>
      <c r="J2696" s="30" t="s">
        <v>601</v>
      </c>
      <c r="K2696" s="31" t="n">
        <v>2518</v>
      </c>
      <c r="L2696" s="32" t="n">
        <v>2013004063</v>
      </c>
      <c r="M2696" s="33" t="n">
        <v>43465</v>
      </c>
      <c r="N2696" s="84" t="n">
        <v>140.208333333333</v>
      </c>
      <c r="O2696" s="85" t="n">
        <v>0.5</v>
      </c>
      <c r="P2696" s="86" t="n">
        <v>0.0416666666666667</v>
      </c>
      <c r="Q2696" s="87" t="n">
        <v>7.58333333333333</v>
      </c>
      <c r="R2696" s="88" t="n">
        <v>147.791666666667</v>
      </c>
      <c r="S2696" s="89" t="n">
        <v>34.2083333333333</v>
      </c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MG2696" s="0"/>
      <c r="AMH2696" s="0"/>
      <c r="AMI2696" s="0"/>
      <c r="AMJ2696" s="0"/>
    </row>
    <row r="2697" s="4" customFormat="true" ht="37.5" hidden="false" customHeight="true" outlineLevel="0" collapsed="false">
      <c r="A2697" s="23" t="s">
        <v>401</v>
      </c>
      <c r="B2697" s="82" t="n">
        <v>8060</v>
      </c>
      <c r="C2697" s="25" t="n">
        <f aca="false">VLOOKUP(B2697,[1]Planilha8!$X$4:$Y$6629,2,0)</f>
        <v>2040909</v>
      </c>
      <c r="D2697" s="26" t="s">
        <v>673</v>
      </c>
      <c r="E2697" s="26" t="str">
        <f aca="false">VLOOKUP(B2697,[1]Planilha8!$X$4:$Z$6629,3,0)</f>
        <v>CLINICA MEDICA</v>
      </c>
      <c r="F2697" s="26" t="str">
        <f aca="false">VLOOKUP(B2697,[1]Planilha8!$X$4:$AD$6629,7,0)</f>
        <v>BOM</v>
      </c>
      <c r="G2697" s="27" t="n">
        <v>41673</v>
      </c>
      <c r="H2697" s="83" t="n">
        <v>182</v>
      </c>
      <c r="I2697" s="29" t="s">
        <v>23</v>
      </c>
      <c r="J2697" s="30" t="s">
        <v>601</v>
      </c>
      <c r="K2697" s="31" t="n">
        <v>2518</v>
      </c>
      <c r="L2697" s="32" t="n">
        <v>2013004063</v>
      </c>
      <c r="M2697" s="33" t="n">
        <v>43465</v>
      </c>
      <c r="N2697" s="84" t="n">
        <v>140.208333333333</v>
      </c>
      <c r="O2697" s="85" t="n">
        <v>0.5</v>
      </c>
      <c r="P2697" s="86" t="n">
        <v>0.0416666666666667</v>
      </c>
      <c r="Q2697" s="87" t="n">
        <v>7.58333333333333</v>
      </c>
      <c r="R2697" s="88" t="n">
        <v>147.791666666667</v>
      </c>
      <c r="S2697" s="89" t="n">
        <v>34.2083333333333</v>
      </c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MG2697" s="0"/>
      <c r="AMH2697" s="0"/>
      <c r="AMI2697" s="0"/>
      <c r="AMJ2697" s="0"/>
    </row>
    <row r="2698" s="4" customFormat="true" ht="37.5" hidden="false" customHeight="true" outlineLevel="0" collapsed="false">
      <c r="A2698" s="23" t="s">
        <v>401</v>
      </c>
      <c r="B2698" s="82" t="n">
        <v>8061</v>
      </c>
      <c r="C2698" s="25" t="n">
        <f aca="false">VLOOKUP(B2698,[1]Planilha8!$X$4:$Y$6629,2,0)</f>
        <v>2040910</v>
      </c>
      <c r="D2698" s="26" t="s">
        <v>673</v>
      </c>
      <c r="E2698" s="26" t="str">
        <f aca="false">VLOOKUP(B2698,[1]Planilha8!$X$4:$Z$6629,3,0)</f>
        <v>CLINICA MEDICA</v>
      </c>
      <c r="F2698" s="26" t="str">
        <f aca="false">VLOOKUP(B2698,[1]Planilha8!$X$4:$AD$6629,7,0)</f>
        <v>BOM</v>
      </c>
      <c r="G2698" s="27" t="n">
        <v>41673</v>
      </c>
      <c r="H2698" s="83" t="n">
        <v>182</v>
      </c>
      <c r="I2698" s="29" t="s">
        <v>23</v>
      </c>
      <c r="J2698" s="30" t="s">
        <v>601</v>
      </c>
      <c r="K2698" s="31" t="n">
        <v>2518</v>
      </c>
      <c r="L2698" s="32" t="n">
        <v>2013004063</v>
      </c>
      <c r="M2698" s="33" t="n">
        <v>43465</v>
      </c>
      <c r="N2698" s="84" t="n">
        <v>140.208333333333</v>
      </c>
      <c r="O2698" s="85" t="n">
        <v>0.5</v>
      </c>
      <c r="P2698" s="86" t="n">
        <v>0.0416666666666667</v>
      </c>
      <c r="Q2698" s="87" t="n">
        <v>7.58333333333333</v>
      </c>
      <c r="R2698" s="88" t="n">
        <v>147.791666666667</v>
      </c>
      <c r="S2698" s="89" t="n">
        <v>34.2083333333333</v>
      </c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MG2698" s="0"/>
      <c r="AMH2698" s="0"/>
      <c r="AMI2698" s="0"/>
      <c r="AMJ2698" s="0"/>
    </row>
    <row r="2699" s="4" customFormat="true" ht="37.5" hidden="false" customHeight="true" outlineLevel="0" collapsed="false">
      <c r="A2699" s="23" t="s">
        <v>401</v>
      </c>
      <c r="B2699" s="82" t="n">
        <v>8062</v>
      </c>
      <c r="C2699" s="25" t="n">
        <f aca="false">VLOOKUP(B2699,[1]Planilha8!$X$4:$Y$6629,2,0)</f>
        <v>2040911</v>
      </c>
      <c r="D2699" s="26" t="s">
        <v>674</v>
      </c>
      <c r="E2699" s="26" t="str">
        <f aca="false">VLOOKUP(B2699,[1]Planilha8!$X$4:$Z$6629,3,0)</f>
        <v>CLINICA MEDICA</v>
      </c>
      <c r="F2699" s="26" t="str">
        <f aca="false">VLOOKUP(B2699,[1]Planilha8!$X$4:$AD$6629,7,0)</f>
        <v>BOM</v>
      </c>
      <c r="G2699" s="27" t="n">
        <v>41673</v>
      </c>
      <c r="H2699" s="83" t="n">
        <v>205</v>
      </c>
      <c r="I2699" s="29" t="s">
        <v>23</v>
      </c>
      <c r="J2699" s="30" t="s">
        <v>601</v>
      </c>
      <c r="K2699" s="31" t="n">
        <v>2518</v>
      </c>
      <c r="L2699" s="32" t="n">
        <v>2013004063</v>
      </c>
      <c r="M2699" s="33" t="n">
        <v>43465</v>
      </c>
      <c r="N2699" s="84" t="n">
        <v>162.5</v>
      </c>
      <c r="O2699" s="85" t="n">
        <v>0.5</v>
      </c>
      <c r="P2699" s="86" t="n">
        <v>0.0416666666666667</v>
      </c>
      <c r="Q2699" s="87" t="n">
        <v>8.54166666666667</v>
      </c>
      <c r="R2699" s="88" t="n">
        <v>171.041666666667</v>
      </c>
      <c r="S2699" s="89" t="n">
        <v>33.9583333333333</v>
      </c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MG2699" s="0"/>
      <c r="AMH2699" s="0"/>
      <c r="AMI2699" s="0"/>
      <c r="AMJ2699" s="0"/>
    </row>
    <row r="2700" s="4" customFormat="true" ht="37.5" hidden="false" customHeight="true" outlineLevel="0" collapsed="false">
      <c r="A2700" s="23" t="s">
        <v>401</v>
      </c>
      <c r="B2700" s="82" t="n">
        <v>8062</v>
      </c>
      <c r="C2700" s="25" t="n">
        <f aca="false">VLOOKUP(B2700,[1]Planilha8!$X$4:$Y$6629,2,0)</f>
        <v>2040911</v>
      </c>
      <c r="D2700" s="26" t="s">
        <v>674</v>
      </c>
      <c r="E2700" s="26" t="str">
        <f aca="false">VLOOKUP(B2700,[1]Planilha8!$X$4:$Z$6629,3,0)</f>
        <v>CLINICA MEDICA</v>
      </c>
      <c r="F2700" s="26" t="str">
        <f aca="false">VLOOKUP(B2700,[1]Planilha8!$X$4:$AD$6629,7,0)</f>
        <v>BOM</v>
      </c>
      <c r="G2700" s="27" t="n">
        <v>41673</v>
      </c>
      <c r="H2700" s="83" t="n">
        <v>205</v>
      </c>
      <c r="I2700" s="29" t="s">
        <v>23</v>
      </c>
      <c r="J2700" s="30" t="s">
        <v>601</v>
      </c>
      <c r="K2700" s="31" t="n">
        <v>2518</v>
      </c>
      <c r="L2700" s="32" t="n">
        <v>2013004063</v>
      </c>
      <c r="M2700" s="33" t="n">
        <v>43465</v>
      </c>
      <c r="N2700" s="84" t="n">
        <v>162.5</v>
      </c>
      <c r="O2700" s="85" t="n">
        <v>0.5</v>
      </c>
      <c r="P2700" s="86" t="n">
        <v>0.0416666666666667</v>
      </c>
      <c r="Q2700" s="87" t="n">
        <v>8.54166666666667</v>
      </c>
      <c r="R2700" s="88" t="n">
        <v>171.041666666667</v>
      </c>
      <c r="S2700" s="89" t="n">
        <v>33.9583333333333</v>
      </c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MG2700" s="0"/>
      <c r="AMH2700" s="0"/>
      <c r="AMI2700" s="0"/>
      <c r="AMJ2700" s="0"/>
    </row>
    <row r="2701" s="4" customFormat="true" ht="37.5" hidden="false" customHeight="true" outlineLevel="0" collapsed="false">
      <c r="A2701" s="23" t="s">
        <v>401</v>
      </c>
      <c r="B2701" s="82" t="n">
        <v>8063</v>
      </c>
      <c r="C2701" s="25" t="n">
        <f aca="false">VLOOKUP(B2701,[1]Planilha8!$X$4:$Y$6629,2,0)</f>
        <v>2040913</v>
      </c>
      <c r="D2701" s="26" t="s">
        <v>674</v>
      </c>
      <c r="E2701" s="26" t="str">
        <f aca="false">VLOOKUP(B2701,[1]Planilha8!$X$4:$Z$6629,3,0)</f>
        <v>CLINICA MEDICA</v>
      </c>
      <c r="F2701" s="26" t="str">
        <f aca="false">VLOOKUP(B2701,[1]Planilha8!$X$4:$AD$6629,7,0)</f>
        <v>BOM</v>
      </c>
      <c r="G2701" s="27" t="n">
        <v>41673</v>
      </c>
      <c r="H2701" s="83" t="n">
        <v>205</v>
      </c>
      <c r="I2701" s="29" t="s">
        <v>23</v>
      </c>
      <c r="J2701" s="30" t="s">
        <v>601</v>
      </c>
      <c r="K2701" s="31" t="n">
        <v>2518</v>
      </c>
      <c r="L2701" s="32" t="n">
        <v>2013004063</v>
      </c>
      <c r="M2701" s="33" t="n">
        <v>43465</v>
      </c>
      <c r="N2701" s="84" t="n">
        <v>162.5</v>
      </c>
      <c r="O2701" s="85" t="n">
        <v>0.5</v>
      </c>
      <c r="P2701" s="86" t="n">
        <v>0.0416666666666667</v>
      </c>
      <c r="Q2701" s="87" t="n">
        <v>8.54166666666667</v>
      </c>
      <c r="R2701" s="88" t="n">
        <v>171.041666666667</v>
      </c>
      <c r="S2701" s="89" t="n">
        <v>33.9583333333333</v>
      </c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MG2701" s="0"/>
      <c r="AMH2701" s="0"/>
      <c r="AMI2701" s="0"/>
      <c r="AMJ2701" s="0"/>
    </row>
    <row r="2702" s="4" customFormat="true" ht="37.5" hidden="false" customHeight="true" outlineLevel="0" collapsed="false">
      <c r="A2702" s="23" t="s">
        <v>401</v>
      </c>
      <c r="B2702" s="82" t="n">
        <v>8063</v>
      </c>
      <c r="C2702" s="25" t="n">
        <f aca="false">VLOOKUP(B2702,[1]Planilha8!$X$4:$Y$6629,2,0)</f>
        <v>2040913</v>
      </c>
      <c r="D2702" s="26" t="s">
        <v>674</v>
      </c>
      <c r="E2702" s="26" t="str">
        <f aca="false">VLOOKUP(B2702,[1]Planilha8!$X$4:$Z$6629,3,0)</f>
        <v>CLINICA MEDICA</v>
      </c>
      <c r="F2702" s="26" t="str">
        <f aca="false">VLOOKUP(B2702,[1]Planilha8!$X$4:$AD$6629,7,0)</f>
        <v>BOM</v>
      </c>
      <c r="G2702" s="27" t="n">
        <v>41673</v>
      </c>
      <c r="H2702" s="83" t="n">
        <v>205</v>
      </c>
      <c r="I2702" s="29" t="s">
        <v>23</v>
      </c>
      <c r="J2702" s="30" t="s">
        <v>601</v>
      </c>
      <c r="K2702" s="31" t="n">
        <v>2518</v>
      </c>
      <c r="L2702" s="32" t="n">
        <v>2013004063</v>
      </c>
      <c r="M2702" s="33" t="n">
        <v>43465</v>
      </c>
      <c r="N2702" s="84" t="n">
        <v>162.5</v>
      </c>
      <c r="O2702" s="85" t="n">
        <v>0.5</v>
      </c>
      <c r="P2702" s="86" t="n">
        <v>0.0416666666666667</v>
      </c>
      <c r="Q2702" s="87" t="n">
        <v>8.54166666666667</v>
      </c>
      <c r="R2702" s="88" t="n">
        <v>171.041666666667</v>
      </c>
      <c r="S2702" s="89" t="n">
        <v>33.9583333333333</v>
      </c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MG2702" s="0"/>
      <c r="AMH2702" s="0"/>
      <c r="AMI2702" s="0"/>
      <c r="AMJ2702" s="0"/>
    </row>
    <row r="2703" s="4" customFormat="true" ht="37.5" hidden="false" customHeight="true" outlineLevel="0" collapsed="false">
      <c r="A2703" s="23" t="s">
        <v>401</v>
      </c>
      <c r="B2703" s="82" t="n">
        <v>8064</v>
      </c>
      <c r="C2703" s="25" t="n">
        <f aca="false">VLOOKUP(B2703,[1]Planilha8!$X$4:$Y$6629,2,0)</f>
        <v>2040915</v>
      </c>
      <c r="D2703" s="26" t="s">
        <v>674</v>
      </c>
      <c r="E2703" s="26" t="str">
        <f aca="false">VLOOKUP(B2703,[1]Planilha8!$X$4:$Z$6629,3,0)</f>
        <v>CLINICA MEDICA</v>
      </c>
      <c r="F2703" s="26" t="str">
        <f aca="false">VLOOKUP(B2703,[1]Planilha8!$X$4:$AD$6629,7,0)</f>
        <v>BOM</v>
      </c>
      <c r="G2703" s="27" t="n">
        <v>41673</v>
      </c>
      <c r="H2703" s="83" t="n">
        <v>205</v>
      </c>
      <c r="I2703" s="29" t="s">
        <v>23</v>
      </c>
      <c r="J2703" s="30" t="s">
        <v>601</v>
      </c>
      <c r="K2703" s="31" t="n">
        <v>2518</v>
      </c>
      <c r="L2703" s="32" t="n">
        <v>2013004063</v>
      </c>
      <c r="M2703" s="33" t="n">
        <v>43465</v>
      </c>
      <c r="N2703" s="84" t="n">
        <v>162.5</v>
      </c>
      <c r="O2703" s="85" t="n">
        <v>0.5</v>
      </c>
      <c r="P2703" s="86" t="n">
        <v>0.0416666666666667</v>
      </c>
      <c r="Q2703" s="87" t="n">
        <v>8.54166666666667</v>
      </c>
      <c r="R2703" s="88" t="n">
        <v>171.041666666667</v>
      </c>
      <c r="S2703" s="89" t="n">
        <v>33.9583333333333</v>
      </c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MG2703" s="0"/>
      <c r="AMH2703" s="0"/>
      <c r="AMI2703" s="0"/>
      <c r="AMJ2703" s="0"/>
    </row>
    <row r="2704" s="4" customFormat="true" ht="37.5" hidden="false" customHeight="true" outlineLevel="0" collapsed="false">
      <c r="A2704" s="23" t="s">
        <v>401</v>
      </c>
      <c r="B2704" s="82" t="n">
        <v>8064</v>
      </c>
      <c r="C2704" s="25" t="n">
        <f aca="false">VLOOKUP(B2704,[1]Planilha8!$X$4:$Y$6629,2,0)</f>
        <v>2040915</v>
      </c>
      <c r="D2704" s="26" t="s">
        <v>674</v>
      </c>
      <c r="E2704" s="26" t="str">
        <f aca="false">VLOOKUP(B2704,[1]Planilha8!$X$4:$Z$6629,3,0)</f>
        <v>CLINICA MEDICA</v>
      </c>
      <c r="F2704" s="26" t="str">
        <f aca="false">VLOOKUP(B2704,[1]Planilha8!$X$4:$AD$6629,7,0)</f>
        <v>BOM</v>
      </c>
      <c r="G2704" s="27" t="n">
        <v>41673</v>
      </c>
      <c r="H2704" s="83" t="n">
        <v>205</v>
      </c>
      <c r="I2704" s="29" t="s">
        <v>23</v>
      </c>
      <c r="J2704" s="30" t="s">
        <v>601</v>
      </c>
      <c r="K2704" s="31" t="n">
        <v>2518</v>
      </c>
      <c r="L2704" s="32" t="n">
        <v>2013004063</v>
      </c>
      <c r="M2704" s="33" t="n">
        <v>43465</v>
      </c>
      <c r="N2704" s="84" t="n">
        <v>162.5</v>
      </c>
      <c r="O2704" s="85" t="n">
        <v>0.5</v>
      </c>
      <c r="P2704" s="86" t="n">
        <v>0.0416666666666667</v>
      </c>
      <c r="Q2704" s="87" t="n">
        <v>8.54166666666667</v>
      </c>
      <c r="R2704" s="88" t="n">
        <v>171.041666666667</v>
      </c>
      <c r="S2704" s="89" t="n">
        <v>33.9583333333333</v>
      </c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MG2704" s="0"/>
      <c r="AMH2704" s="0"/>
      <c r="AMI2704" s="0"/>
      <c r="AMJ2704" s="0"/>
    </row>
    <row r="2705" s="4" customFormat="true" ht="37.5" hidden="false" customHeight="true" outlineLevel="0" collapsed="false">
      <c r="A2705" s="23" t="s">
        <v>401</v>
      </c>
      <c r="B2705" s="82" t="n">
        <v>8065</v>
      </c>
      <c r="C2705" s="25" t="n">
        <f aca="false">VLOOKUP(B2705,[1]Planilha8!$X$4:$Y$6629,2,0)</f>
        <v>2040917</v>
      </c>
      <c r="D2705" s="26" t="s">
        <v>674</v>
      </c>
      <c r="E2705" s="26" t="str">
        <f aca="false">VLOOKUP(B2705,[1]Planilha8!$X$4:$Z$6629,3,0)</f>
        <v>CLINICA MEDICA</v>
      </c>
      <c r="F2705" s="26" t="str">
        <f aca="false">VLOOKUP(B2705,[1]Planilha8!$X$4:$AD$6629,7,0)</f>
        <v>BOM</v>
      </c>
      <c r="G2705" s="27" t="n">
        <v>41673</v>
      </c>
      <c r="H2705" s="83" t="n">
        <v>205</v>
      </c>
      <c r="I2705" s="29" t="s">
        <v>23</v>
      </c>
      <c r="J2705" s="30" t="s">
        <v>601</v>
      </c>
      <c r="K2705" s="31" t="n">
        <v>2518</v>
      </c>
      <c r="L2705" s="32" t="n">
        <v>2013004063</v>
      </c>
      <c r="M2705" s="33" t="n">
        <v>43465</v>
      </c>
      <c r="N2705" s="84" t="n">
        <v>162.5</v>
      </c>
      <c r="O2705" s="85" t="n">
        <v>0.5</v>
      </c>
      <c r="P2705" s="86" t="n">
        <v>0.0416666666666667</v>
      </c>
      <c r="Q2705" s="87" t="n">
        <v>8.54166666666667</v>
      </c>
      <c r="R2705" s="88" t="n">
        <v>171.041666666667</v>
      </c>
      <c r="S2705" s="89" t="n">
        <v>33.9583333333333</v>
      </c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MG2705" s="0"/>
      <c r="AMH2705" s="0"/>
      <c r="AMI2705" s="0"/>
      <c r="AMJ2705" s="0"/>
    </row>
    <row r="2706" s="4" customFormat="true" ht="37.5" hidden="false" customHeight="true" outlineLevel="0" collapsed="false">
      <c r="A2706" s="23" t="s">
        <v>401</v>
      </c>
      <c r="B2706" s="82" t="n">
        <v>8065</v>
      </c>
      <c r="C2706" s="25" t="n">
        <f aca="false">VLOOKUP(B2706,[1]Planilha8!$X$4:$Y$6629,2,0)</f>
        <v>2040917</v>
      </c>
      <c r="D2706" s="26" t="s">
        <v>674</v>
      </c>
      <c r="E2706" s="26" t="str">
        <f aca="false">VLOOKUP(B2706,[1]Planilha8!$X$4:$Z$6629,3,0)</f>
        <v>CLINICA MEDICA</v>
      </c>
      <c r="F2706" s="26" t="str">
        <f aca="false">VLOOKUP(B2706,[1]Planilha8!$X$4:$AD$6629,7,0)</f>
        <v>BOM</v>
      </c>
      <c r="G2706" s="27" t="n">
        <v>41673</v>
      </c>
      <c r="H2706" s="83" t="n">
        <v>205</v>
      </c>
      <c r="I2706" s="29" t="s">
        <v>23</v>
      </c>
      <c r="J2706" s="30" t="s">
        <v>601</v>
      </c>
      <c r="K2706" s="31" t="n">
        <v>2518</v>
      </c>
      <c r="L2706" s="32" t="n">
        <v>2013004063</v>
      </c>
      <c r="M2706" s="33" t="n">
        <v>43465</v>
      </c>
      <c r="N2706" s="84" t="n">
        <v>162.5</v>
      </c>
      <c r="O2706" s="85" t="n">
        <v>0.5</v>
      </c>
      <c r="P2706" s="86" t="n">
        <v>0.0416666666666667</v>
      </c>
      <c r="Q2706" s="87" t="n">
        <v>8.54166666666667</v>
      </c>
      <c r="R2706" s="88" t="n">
        <v>171.041666666667</v>
      </c>
      <c r="S2706" s="89" t="n">
        <v>33.9583333333333</v>
      </c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MG2706" s="0"/>
      <c r="AMH2706" s="0"/>
      <c r="AMI2706" s="0"/>
      <c r="AMJ2706" s="0"/>
    </row>
    <row r="2707" s="4" customFormat="true" ht="37.5" hidden="false" customHeight="true" outlineLevel="0" collapsed="false">
      <c r="A2707" s="23" t="s">
        <v>401</v>
      </c>
      <c r="B2707" s="82" t="n">
        <v>8066</v>
      </c>
      <c r="C2707" s="25" t="n">
        <f aca="false">VLOOKUP(B2707,[1]Planilha8!$X$4:$Y$6629,2,0)</f>
        <v>2040919</v>
      </c>
      <c r="D2707" s="26" t="s">
        <v>674</v>
      </c>
      <c r="E2707" s="26" t="str">
        <f aca="false">VLOOKUP(B2707,[1]Planilha8!$X$4:$Z$6629,3,0)</f>
        <v>CLINICA CIRURGICA</v>
      </c>
      <c r="F2707" s="26" t="str">
        <f aca="false">VLOOKUP(B2707,[1]Planilha8!$X$4:$AD$6629,7,0)</f>
        <v>BOM</v>
      </c>
      <c r="G2707" s="27" t="n">
        <v>41673</v>
      </c>
      <c r="H2707" s="83" t="n">
        <v>205</v>
      </c>
      <c r="I2707" s="29" t="s">
        <v>23</v>
      </c>
      <c r="J2707" s="30" t="s">
        <v>601</v>
      </c>
      <c r="K2707" s="31" t="n">
        <v>2518</v>
      </c>
      <c r="L2707" s="32" t="n">
        <v>2013004063</v>
      </c>
      <c r="M2707" s="33" t="n">
        <v>43465</v>
      </c>
      <c r="N2707" s="84" t="n">
        <v>162.5</v>
      </c>
      <c r="O2707" s="85" t="n">
        <v>0.5</v>
      </c>
      <c r="P2707" s="86" t="n">
        <v>0.0416666666666667</v>
      </c>
      <c r="Q2707" s="87" t="n">
        <v>8.54166666666667</v>
      </c>
      <c r="R2707" s="88" t="n">
        <v>171.041666666667</v>
      </c>
      <c r="S2707" s="89" t="n">
        <v>33.9583333333333</v>
      </c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MG2707" s="0"/>
      <c r="AMH2707" s="0"/>
      <c r="AMI2707" s="0"/>
      <c r="AMJ2707" s="0"/>
    </row>
    <row r="2708" s="4" customFormat="true" ht="37.5" hidden="false" customHeight="true" outlineLevel="0" collapsed="false">
      <c r="A2708" s="23" t="s">
        <v>401</v>
      </c>
      <c r="B2708" s="82" t="n">
        <v>8067</v>
      </c>
      <c r="C2708" s="25" t="n">
        <f aca="false">VLOOKUP(B2708,[1]Planilha8!$X$4:$Y$6629,2,0)</f>
        <v>2040920</v>
      </c>
      <c r="D2708" s="26" t="s">
        <v>674</v>
      </c>
      <c r="E2708" s="26" t="str">
        <f aca="false">VLOOKUP(B2708,[1]Planilha8!$X$4:$Z$6629,3,0)</f>
        <v>CLINICA CIRURGICA</v>
      </c>
      <c r="F2708" s="26" t="str">
        <f aca="false">VLOOKUP(B2708,[1]Planilha8!$X$4:$AD$6629,7,0)</f>
        <v>BOM</v>
      </c>
      <c r="G2708" s="27" t="n">
        <v>41673</v>
      </c>
      <c r="H2708" s="83" t="n">
        <v>205</v>
      </c>
      <c r="I2708" s="29" t="s">
        <v>23</v>
      </c>
      <c r="J2708" s="30" t="s">
        <v>601</v>
      </c>
      <c r="K2708" s="31" t="n">
        <v>2518</v>
      </c>
      <c r="L2708" s="32" t="n">
        <v>2013004063</v>
      </c>
      <c r="M2708" s="33" t="n">
        <v>43465</v>
      </c>
      <c r="N2708" s="84" t="n">
        <v>162.5</v>
      </c>
      <c r="O2708" s="85" t="n">
        <v>0.5</v>
      </c>
      <c r="P2708" s="86" t="n">
        <v>0.0416666666666667</v>
      </c>
      <c r="Q2708" s="87" t="n">
        <v>8.54166666666667</v>
      </c>
      <c r="R2708" s="88" t="n">
        <v>171.041666666667</v>
      </c>
      <c r="S2708" s="89" t="n">
        <v>33.9583333333333</v>
      </c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MG2708" s="0"/>
      <c r="AMH2708" s="0"/>
      <c r="AMI2708" s="0"/>
      <c r="AMJ2708" s="0"/>
    </row>
    <row r="2709" s="4" customFormat="true" ht="37.5" hidden="false" customHeight="true" outlineLevel="0" collapsed="false">
      <c r="A2709" s="23" t="s">
        <v>401</v>
      </c>
      <c r="B2709" s="82" t="n">
        <v>8068</v>
      </c>
      <c r="C2709" s="25" t="n">
        <f aca="false">VLOOKUP(B2709,[1]Planilha8!$X$4:$Y$6629,2,0)</f>
        <v>2040921</v>
      </c>
      <c r="D2709" s="26" t="s">
        <v>674</v>
      </c>
      <c r="E2709" s="26" t="str">
        <f aca="false">VLOOKUP(B2709,[1]Planilha8!$X$4:$Z$6629,3,0)</f>
        <v>CLINICA MEDICA</v>
      </c>
      <c r="F2709" s="26" t="str">
        <f aca="false">VLOOKUP(B2709,[1]Planilha8!$X$4:$AD$6629,7,0)</f>
        <v>BOM</v>
      </c>
      <c r="G2709" s="27" t="n">
        <v>41673</v>
      </c>
      <c r="H2709" s="83" t="n">
        <v>205</v>
      </c>
      <c r="I2709" s="29" t="s">
        <v>23</v>
      </c>
      <c r="J2709" s="30" t="s">
        <v>601</v>
      </c>
      <c r="K2709" s="31" t="n">
        <v>2518</v>
      </c>
      <c r="L2709" s="32" t="n">
        <v>2013004063</v>
      </c>
      <c r="M2709" s="33" t="n">
        <v>43465</v>
      </c>
      <c r="N2709" s="84" t="n">
        <v>162.5</v>
      </c>
      <c r="O2709" s="85" t="n">
        <v>0.5</v>
      </c>
      <c r="P2709" s="86" t="n">
        <v>0.0416666666666667</v>
      </c>
      <c r="Q2709" s="87" t="n">
        <v>8.54166666666667</v>
      </c>
      <c r="R2709" s="88" t="n">
        <v>171.041666666667</v>
      </c>
      <c r="S2709" s="89" t="n">
        <v>33.9583333333333</v>
      </c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MG2709" s="0"/>
      <c r="AMH2709" s="0"/>
      <c r="AMI2709" s="0"/>
      <c r="AMJ2709" s="0"/>
    </row>
    <row r="2710" s="4" customFormat="true" ht="37.5" hidden="false" customHeight="true" outlineLevel="0" collapsed="false">
      <c r="A2710" s="23" t="s">
        <v>401</v>
      </c>
      <c r="B2710" s="82" t="n">
        <v>8069</v>
      </c>
      <c r="C2710" s="25" t="n">
        <f aca="false">VLOOKUP(B2710,[1]Planilha8!$X$4:$Y$6629,2,0)</f>
        <v>2040922</v>
      </c>
      <c r="D2710" s="26" t="s">
        <v>674</v>
      </c>
      <c r="E2710" s="26" t="str">
        <f aca="false">VLOOKUP(B2710,[1]Planilha8!$X$4:$Z$6629,3,0)</f>
        <v>CLINICA CIRURGICA</v>
      </c>
      <c r="F2710" s="26" t="str">
        <f aca="false">VLOOKUP(B2710,[1]Planilha8!$X$4:$AD$6629,7,0)</f>
        <v>BOM</v>
      </c>
      <c r="G2710" s="27" t="n">
        <v>41673</v>
      </c>
      <c r="H2710" s="83" t="n">
        <v>205</v>
      </c>
      <c r="I2710" s="29" t="s">
        <v>23</v>
      </c>
      <c r="J2710" s="30" t="s">
        <v>601</v>
      </c>
      <c r="K2710" s="31" t="n">
        <v>2518</v>
      </c>
      <c r="L2710" s="32" t="n">
        <v>2013004063</v>
      </c>
      <c r="M2710" s="33" t="n">
        <v>43465</v>
      </c>
      <c r="N2710" s="84" t="n">
        <v>162.5</v>
      </c>
      <c r="O2710" s="85" t="n">
        <v>0.5</v>
      </c>
      <c r="P2710" s="86" t="n">
        <v>0.0416666666666667</v>
      </c>
      <c r="Q2710" s="87" t="n">
        <v>8.54166666666667</v>
      </c>
      <c r="R2710" s="88" t="n">
        <v>171.041666666667</v>
      </c>
      <c r="S2710" s="89" t="n">
        <v>33.9583333333333</v>
      </c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MG2710" s="0"/>
      <c r="AMH2710" s="0"/>
      <c r="AMI2710" s="0"/>
      <c r="AMJ2710" s="0"/>
    </row>
    <row r="2711" s="4" customFormat="true" ht="37.5" hidden="false" customHeight="true" outlineLevel="0" collapsed="false">
      <c r="A2711" s="23" t="s">
        <v>401</v>
      </c>
      <c r="B2711" s="82" t="n">
        <v>8070</v>
      </c>
      <c r="C2711" s="25" t="n">
        <f aca="false">VLOOKUP(B2711,[1]Planilha8!$X$4:$Y$6629,2,0)</f>
        <v>2040923</v>
      </c>
      <c r="D2711" s="26" t="s">
        <v>674</v>
      </c>
      <c r="E2711" s="26" t="str">
        <f aca="false">VLOOKUP(B2711,[1]Planilha8!$X$4:$Z$6629,3,0)</f>
        <v>CLINICA MEDICA</v>
      </c>
      <c r="F2711" s="26" t="str">
        <f aca="false">VLOOKUP(B2711,[1]Planilha8!$X$4:$AD$6629,7,0)</f>
        <v>BOM</v>
      </c>
      <c r="G2711" s="27" t="n">
        <v>41673</v>
      </c>
      <c r="H2711" s="83" t="n">
        <v>205</v>
      </c>
      <c r="I2711" s="29" t="s">
        <v>23</v>
      </c>
      <c r="J2711" s="30" t="s">
        <v>601</v>
      </c>
      <c r="K2711" s="31" t="n">
        <v>2518</v>
      </c>
      <c r="L2711" s="32" t="n">
        <v>2013004063</v>
      </c>
      <c r="M2711" s="33" t="n">
        <v>43465</v>
      </c>
      <c r="N2711" s="84" t="n">
        <v>162.5</v>
      </c>
      <c r="O2711" s="85" t="n">
        <v>0.5</v>
      </c>
      <c r="P2711" s="86" t="n">
        <v>0.0416666666666667</v>
      </c>
      <c r="Q2711" s="87" t="n">
        <v>8.54166666666667</v>
      </c>
      <c r="R2711" s="88" t="n">
        <v>171.041666666667</v>
      </c>
      <c r="S2711" s="89" t="n">
        <v>33.9583333333333</v>
      </c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MG2711" s="0"/>
      <c r="AMH2711" s="0"/>
      <c r="AMI2711" s="0"/>
      <c r="AMJ2711" s="0"/>
    </row>
    <row r="2712" s="4" customFormat="true" ht="37.5" hidden="false" customHeight="true" outlineLevel="0" collapsed="false">
      <c r="A2712" s="23" t="s">
        <v>401</v>
      </c>
      <c r="B2712" s="82" t="n">
        <v>8071</v>
      </c>
      <c r="C2712" s="25" t="n">
        <f aca="false">VLOOKUP(B2712,[1]Planilha8!$X$4:$Y$6629,2,0)</f>
        <v>2040924</v>
      </c>
      <c r="D2712" s="26" t="s">
        <v>674</v>
      </c>
      <c r="E2712" s="26" t="str">
        <f aca="false">VLOOKUP(B2712,[1]Planilha8!$X$4:$Z$6629,3,0)</f>
        <v>CLINICA CIRURGICA</v>
      </c>
      <c r="F2712" s="26" t="str">
        <f aca="false">VLOOKUP(B2712,[1]Planilha8!$X$4:$AD$6629,7,0)</f>
        <v>BOM</v>
      </c>
      <c r="G2712" s="27" t="n">
        <v>41673</v>
      </c>
      <c r="H2712" s="83" t="n">
        <v>205</v>
      </c>
      <c r="I2712" s="29" t="s">
        <v>23</v>
      </c>
      <c r="J2712" s="30" t="s">
        <v>601</v>
      </c>
      <c r="K2712" s="31" t="n">
        <v>2518</v>
      </c>
      <c r="L2712" s="32" t="n">
        <v>2013004063</v>
      </c>
      <c r="M2712" s="33" t="n">
        <v>43465</v>
      </c>
      <c r="N2712" s="84" t="n">
        <v>162.5</v>
      </c>
      <c r="O2712" s="85" t="n">
        <v>0.5</v>
      </c>
      <c r="P2712" s="86" t="n">
        <v>0.0416666666666667</v>
      </c>
      <c r="Q2712" s="87" t="n">
        <v>8.54166666666667</v>
      </c>
      <c r="R2712" s="88" t="n">
        <v>171.041666666667</v>
      </c>
      <c r="S2712" s="89" t="n">
        <v>33.9583333333333</v>
      </c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MG2712" s="0"/>
      <c r="AMH2712" s="0"/>
      <c r="AMI2712" s="0"/>
      <c r="AMJ2712" s="0"/>
    </row>
    <row r="2713" s="4" customFormat="true" ht="37.5" hidden="false" customHeight="true" outlineLevel="0" collapsed="false">
      <c r="A2713" s="23" t="s">
        <v>401</v>
      </c>
      <c r="B2713" s="82" t="n">
        <v>8072</v>
      </c>
      <c r="C2713" s="25" t="n">
        <f aca="false">VLOOKUP(B2713,[1]Planilha8!$X$4:$Y$6629,2,0)</f>
        <v>2040925</v>
      </c>
      <c r="D2713" s="26" t="s">
        <v>674</v>
      </c>
      <c r="E2713" s="26" t="str">
        <f aca="false">VLOOKUP(B2713,[1]Planilha8!$X$4:$Z$6629,3,0)</f>
        <v>CLINICA MEDICA</v>
      </c>
      <c r="F2713" s="26" t="str">
        <f aca="false">VLOOKUP(B2713,[1]Planilha8!$X$4:$AD$6629,7,0)</f>
        <v>BOM</v>
      </c>
      <c r="G2713" s="27" t="n">
        <v>41673</v>
      </c>
      <c r="H2713" s="83" t="n">
        <v>205</v>
      </c>
      <c r="I2713" s="29" t="s">
        <v>23</v>
      </c>
      <c r="J2713" s="30" t="s">
        <v>601</v>
      </c>
      <c r="K2713" s="31" t="n">
        <v>2518</v>
      </c>
      <c r="L2713" s="32" t="n">
        <v>2013004063</v>
      </c>
      <c r="M2713" s="33" t="n">
        <v>43465</v>
      </c>
      <c r="N2713" s="84" t="n">
        <v>162.5</v>
      </c>
      <c r="O2713" s="85" t="n">
        <v>0.5</v>
      </c>
      <c r="P2713" s="86" t="n">
        <v>0.0416666666666667</v>
      </c>
      <c r="Q2713" s="87" t="n">
        <v>8.54166666666667</v>
      </c>
      <c r="R2713" s="88" t="n">
        <v>171.041666666667</v>
      </c>
      <c r="S2713" s="89" t="n">
        <v>33.9583333333333</v>
      </c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MG2713" s="0"/>
      <c r="AMH2713" s="0"/>
      <c r="AMI2713" s="0"/>
      <c r="AMJ2713" s="0"/>
    </row>
    <row r="2714" s="4" customFormat="true" ht="37.5" hidden="false" customHeight="true" outlineLevel="0" collapsed="false">
      <c r="A2714" s="23" t="s">
        <v>401</v>
      </c>
      <c r="B2714" s="82" t="n">
        <v>8073</v>
      </c>
      <c r="C2714" s="25" t="n">
        <f aca="false">VLOOKUP(B2714,[1]Planilha8!$X$4:$Y$6629,2,0)</f>
        <v>2040926</v>
      </c>
      <c r="D2714" s="26" t="s">
        <v>674</v>
      </c>
      <c r="E2714" s="26" t="str">
        <f aca="false">VLOOKUP(B2714,[1]Planilha8!$X$4:$Z$6629,3,0)</f>
        <v>CLINICA CIRURGICA</v>
      </c>
      <c r="F2714" s="26" t="str">
        <f aca="false">VLOOKUP(B2714,[1]Planilha8!$X$4:$AD$6629,7,0)</f>
        <v>BOM</v>
      </c>
      <c r="G2714" s="27" t="n">
        <v>41673</v>
      </c>
      <c r="H2714" s="83" t="n">
        <v>205</v>
      </c>
      <c r="I2714" s="29" t="s">
        <v>23</v>
      </c>
      <c r="J2714" s="30" t="s">
        <v>601</v>
      </c>
      <c r="K2714" s="31" t="n">
        <v>2518</v>
      </c>
      <c r="L2714" s="32" t="n">
        <v>2013004063</v>
      </c>
      <c r="M2714" s="33" t="n">
        <v>43465</v>
      </c>
      <c r="N2714" s="84" t="n">
        <v>162.5</v>
      </c>
      <c r="O2714" s="85" t="n">
        <v>0.5</v>
      </c>
      <c r="P2714" s="86" t="n">
        <v>0.0416666666666667</v>
      </c>
      <c r="Q2714" s="87" t="n">
        <v>8.54166666666667</v>
      </c>
      <c r="R2714" s="88" t="n">
        <v>171.041666666667</v>
      </c>
      <c r="S2714" s="89" t="n">
        <v>33.9583333333333</v>
      </c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MG2714" s="0"/>
      <c r="AMH2714" s="0"/>
      <c r="AMI2714" s="0"/>
      <c r="AMJ2714" s="0"/>
    </row>
    <row r="2715" s="4" customFormat="true" ht="37.5" hidden="false" customHeight="true" outlineLevel="0" collapsed="false">
      <c r="A2715" s="23" t="s">
        <v>401</v>
      </c>
      <c r="B2715" s="82" t="n">
        <v>8074</v>
      </c>
      <c r="C2715" s="25" t="n">
        <f aca="false">VLOOKUP(B2715,[1]Planilha8!$X$4:$Y$6629,2,0)</f>
        <v>2040927</v>
      </c>
      <c r="D2715" s="26" t="s">
        <v>673</v>
      </c>
      <c r="E2715" s="26" t="str">
        <f aca="false">VLOOKUP(B2715,[1]Planilha8!$X$4:$Z$6629,3,0)</f>
        <v>CLINICA MEDICA</v>
      </c>
      <c r="F2715" s="26" t="str">
        <f aca="false">VLOOKUP(B2715,[1]Planilha8!$X$4:$AD$6629,7,0)</f>
        <v>BOM</v>
      </c>
      <c r="G2715" s="27" t="n">
        <v>41673</v>
      </c>
      <c r="H2715" s="83" t="n">
        <v>182</v>
      </c>
      <c r="I2715" s="29" t="s">
        <v>23</v>
      </c>
      <c r="J2715" s="30" t="s">
        <v>601</v>
      </c>
      <c r="K2715" s="31" t="n">
        <v>2518</v>
      </c>
      <c r="L2715" s="32" t="n">
        <v>2013004063</v>
      </c>
      <c r="M2715" s="33" t="n">
        <v>43465</v>
      </c>
      <c r="N2715" s="84" t="n">
        <v>140.208333333333</v>
      </c>
      <c r="O2715" s="85" t="n">
        <v>0.5</v>
      </c>
      <c r="P2715" s="86" t="n">
        <v>0.0416666666666667</v>
      </c>
      <c r="Q2715" s="87" t="n">
        <v>7.58333333333333</v>
      </c>
      <c r="R2715" s="88" t="n">
        <v>147.791666666667</v>
      </c>
      <c r="S2715" s="89" t="n">
        <v>34.2083333333333</v>
      </c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MG2715" s="0"/>
      <c r="AMH2715" s="0"/>
      <c r="AMI2715" s="0"/>
      <c r="AMJ2715" s="0"/>
    </row>
    <row r="2716" s="4" customFormat="true" ht="37.5" hidden="false" customHeight="true" outlineLevel="0" collapsed="false">
      <c r="A2716" s="23" t="s">
        <v>401</v>
      </c>
      <c r="B2716" s="82" t="n">
        <v>8075</v>
      </c>
      <c r="C2716" s="25" t="n">
        <f aca="false">VLOOKUP(B2716,[1]Planilha8!$X$4:$Y$6629,2,0)</f>
        <v>2040928</v>
      </c>
      <c r="D2716" s="26" t="s">
        <v>673</v>
      </c>
      <c r="E2716" s="26" t="str">
        <f aca="false">VLOOKUP(B2716,[1]Planilha8!$X$4:$Z$6629,3,0)</f>
        <v>CLINICA CIRURGICA</v>
      </c>
      <c r="F2716" s="26" t="str">
        <f aca="false">VLOOKUP(B2716,[1]Planilha8!$X$4:$AD$6629,7,0)</f>
        <v>BOM</v>
      </c>
      <c r="G2716" s="27" t="n">
        <v>41673</v>
      </c>
      <c r="H2716" s="83" t="n">
        <v>182</v>
      </c>
      <c r="I2716" s="29" t="s">
        <v>23</v>
      </c>
      <c r="J2716" s="30" t="s">
        <v>601</v>
      </c>
      <c r="K2716" s="31" t="n">
        <v>2518</v>
      </c>
      <c r="L2716" s="32" t="n">
        <v>2013004063</v>
      </c>
      <c r="M2716" s="33" t="n">
        <v>43465</v>
      </c>
      <c r="N2716" s="84" t="n">
        <v>140.208333333333</v>
      </c>
      <c r="O2716" s="85" t="n">
        <v>0.5</v>
      </c>
      <c r="P2716" s="86" t="n">
        <v>0.0416666666666667</v>
      </c>
      <c r="Q2716" s="87" t="n">
        <v>7.58333333333333</v>
      </c>
      <c r="R2716" s="88" t="n">
        <v>147.791666666667</v>
      </c>
      <c r="S2716" s="89" t="n">
        <v>34.2083333333333</v>
      </c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MG2716" s="0"/>
      <c r="AMH2716" s="0"/>
      <c r="AMI2716" s="0"/>
      <c r="AMJ2716" s="0"/>
    </row>
    <row r="2717" s="4" customFormat="true" ht="37.5" hidden="false" customHeight="true" outlineLevel="0" collapsed="false">
      <c r="A2717" s="23" t="s">
        <v>401</v>
      </c>
      <c r="B2717" s="82" t="n">
        <v>8076</v>
      </c>
      <c r="C2717" s="25" t="n">
        <f aca="false">VLOOKUP(B2717,[1]Planilha8!$X$4:$Y$6629,2,0)</f>
        <v>2040929</v>
      </c>
      <c r="D2717" s="26" t="s">
        <v>673</v>
      </c>
      <c r="E2717" s="26" t="str">
        <f aca="false">VLOOKUP(B2717,[1]Planilha8!$X$4:$Z$6629,3,0)</f>
        <v>CLINICA MEDICA</v>
      </c>
      <c r="F2717" s="26" t="str">
        <f aca="false">VLOOKUP(B2717,[1]Planilha8!$X$4:$AD$6629,7,0)</f>
        <v>BOM</v>
      </c>
      <c r="G2717" s="27" t="n">
        <v>41673</v>
      </c>
      <c r="H2717" s="83" t="n">
        <v>182</v>
      </c>
      <c r="I2717" s="29" t="s">
        <v>23</v>
      </c>
      <c r="J2717" s="30" t="s">
        <v>601</v>
      </c>
      <c r="K2717" s="31" t="n">
        <v>2518</v>
      </c>
      <c r="L2717" s="32" t="n">
        <v>2013004063</v>
      </c>
      <c r="M2717" s="33" t="n">
        <v>43465</v>
      </c>
      <c r="N2717" s="84" t="n">
        <v>140.208333333333</v>
      </c>
      <c r="O2717" s="85" t="n">
        <v>0.5</v>
      </c>
      <c r="P2717" s="86" t="n">
        <v>0.0416666666666667</v>
      </c>
      <c r="Q2717" s="87" t="n">
        <v>7.58333333333333</v>
      </c>
      <c r="R2717" s="88" t="n">
        <v>147.791666666667</v>
      </c>
      <c r="S2717" s="89" t="n">
        <v>34.2083333333333</v>
      </c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MG2717" s="0"/>
      <c r="AMH2717" s="0"/>
      <c r="AMI2717" s="0"/>
      <c r="AMJ2717" s="0"/>
    </row>
    <row r="2718" s="4" customFormat="true" ht="37.5" hidden="false" customHeight="true" outlineLevel="0" collapsed="false">
      <c r="A2718" s="23" t="s">
        <v>401</v>
      </c>
      <c r="B2718" s="82" t="n">
        <v>8077</v>
      </c>
      <c r="C2718" s="25" t="n">
        <f aca="false">VLOOKUP(B2718,[1]Planilha8!$X$4:$Y$6629,2,0)</f>
        <v>2040930</v>
      </c>
      <c r="D2718" s="26" t="s">
        <v>673</v>
      </c>
      <c r="E2718" s="26" t="str">
        <f aca="false">VLOOKUP(B2718,[1]Planilha8!$X$4:$Z$6629,3,0)</f>
        <v>CLINICA MEDICA</v>
      </c>
      <c r="F2718" s="26" t="str">
        <f aca="false">VLOOKUP(B2718,[1]Planilha8!$X$4:$AD$6629,7,0)</f>
        <v>BOM</v>
      </c>
      <c r="G2718" s="27" t="n">
        <v>41673</v>
      </c>
      <c r="H2718" s="83" t="n">
        <v>182</v>
      </c>
      <c r="I2718" s="29" t="s">
        <v>23</v>
      </c>
      <c r="J2718" s="30" t="s">
        <v>601</v>
      </c>
      <c r="K2718" s="31" t="n">
        <v>2518</v>
      </c>
      <c r="L2718" s="32" t="n">
        <v>2013004063</v>
      </c>
      <c r="M2718" s="33" t="n">
        <v>43465</v>
      </c>
      <c r="N2718" s="84" t="n">
        <v>140.208333333333</v>
      </c>
      <c r="O2718" s="85" t="n">
        <v>0.5</v>
      </c>
      <c r="P2718" s="86" t="n">
        <v>0.0416666666666667</v>
      </c>
      <c r="Q2718" s="87" t="n">
        <v>7.58333333333333</v>
      </c>
      <c r="R2718" s="88" t="n">
        <v>147.791666666667</v>
      </c>
      <c r="S2718" s="89" t="n">
        <v>34.2083333333333</v>
      </c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MG2718" s="0"/>
      <c r="AMH2718" s="0"/>
      <c r="AMI2718" s="0"/>
      <c r="AMJ2718" s="0"/>
    </row>
    <row r="2719" s="4" customFormat="true" ht="37.5" hidden="false" customHeight="true" outlineLevel="0" collapsed="false">
      <c r="A2719" s="23" t="s">
        <v>401</v>
      </c>
      <c r="B2719" s="82" t="n">
        <v>8078</v>
      </c>
      <c r="C2719" s="25" t="n">
        <f aca="false">VLOOKUP(B2719,[1]Planilha8!$X$4:$Y$6629,2,0)</f>
        <v>2040931</v>
      </c>
      <c r="D2719" s="26" t="s">
        <v>673</v>
      </c>
      <c r="E2719" s="26" t="str">
        <f aca="false">VLOOKUP(B2719,[1]Planilha8!$X$4:$Z$6629,3,0)</f>
        <v>CLINICA MEDICA</v>
      </c>
      <c r="F2719" s="26" t="str">
        <f aca="false">VLOOKUP(B2719,[1]Planilha8!$X$4:$AD$6629,7,0)</f>
        <v>BOM</v>
      </c>
      <c r="G2719" s="27" t="n">
        <v>41673</v>
      </c>
      <c r="H2719" s="83" t="n">
        <v>182</v>
      </c>
      <c r="I2719" s="29" t="s">
        <v>23</v>
      </c>
      <c r="J2719" s="30" t="s">
        <v>601</v>
      </c>
      <c r="K2719" s="31" t="n">
        <v>2518</v>
      </c>
      <c r="L2719" s="32" t="n">
        <v>2013004063</v>
      </c>
      <c r="M2719" s="33" t="n">
        <v>43465</v>
      </c>
      <c r="N2719" s="84" t="n">
        <v>140.208333333333</v>
      </c>
      <c r="O2719" s="85" t="n">
        <v>0.5</v>
      </c>
      <c r="P2719" s="86" t="n">
        <v>0.0416666666666667</v>
      </c>
      <c r="Q2719" s="87" t="n">
        <v>7.58333333333333</v>
      </c>
      <c r="R2719" s="88" t="n">
        <v>147.791666666667</v>
      </c>
      <c r="S2719" s="89" t="n">
        <v>34.2083333333333</v>
      </c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MG2719" s="0"/>
      <c r="AMH2719" s="0"/>
      <c r="AMI2719" s="0"/>
      <c r="AMJ2719" s="0"/>
    </row>
    <row r="2720" s="4" customFormat="true" ht="37.5" hidden="false" customHeight="true" outlineLevel="0" collapsed="false">
      <c r="A2720" s="23" t="s">
        <v>401</v>
      </c>
      <c r="B2720" s="82" t="n">
        <v>8079</v>
      </c>
      <c r="C2720" s="25" t="n">
        <f aca="false">VLOOKUP(B2720,[1]Planilha8!$X$4:$Y$6629,2,0)</f>
        <v>2040932</v>
      </c>
      <c r="D2720" s="26" t="s">
        <v>673</v>
      </c>
      <c r="E2720" s="26" t="str">
        <f aca="false">VLOOKUP(B2720,[1]Planilha8!$X$4:$Z$6629,3,0)</f>
        <v>CLINICA MEDICA</v>
      </c>
      <c r="F2720" s="26" t="str">
        <f aca="false">VLOOKUP(B2720,[1]Planilha8!$X$4:$AD$6629,7,0)</f>
        <v>BOM</v>
      </c>
      <c r="G2720" s="27" t="n">
        <v>41673</v>
      </c>
      <c r="H2720" s="83" t="n">
        <v>182</v>
      </c>
      <c r="I2720" s="29" t="s">
        <v>23</v>
      </c>
      <c r="J2720" s="30" t="s">
        <v>601</v>
      </c>
      <c r="K2720" s="31" t="n">
        <v>2518</v>
      </c>
      <c r="L2720" s="32" t="n">
        <v>2013004063</v>
      </c>
      <c r="M2720" s="33" t="n">
        <v>43465</v>
      </c>
      <c r="N2720" s="84" t="n">
        <v>140.208333333333</v>
      </c>
      <c r="O2720" s="85" t="n">
        <v>0.5</v>
      </c>
      <c r="P2720" s="86" t="n">
        <v>0.0416666666666667</v>
      </c>
      <c r="Q2720" s="87" t="n">
        <v>7.58333333333333</v>
      </c>
      <c r="R2720" s="88" t="n">
        <v>147.791666666667</v>
      </c>
      <c r="S2720" s="89" t="n">
        <v>34.2083333333333</v>
      </c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MG2720" s="0"/>
      <c r="AMH2720" s="0"/>
      <c r="AMI2720" s="0"/>
      <c r="AMJ2720" s="0"/>
    </row>
    <row r="2721" s="4" customFormat="true" ht="37.5" hidden="false" customHeight="true" outlineLevel="0" collapsed="false">
      <c r="A2721" s="23" t="s">
        <v>401</v>
      </c>
      <c r="B2721" s="82" t="n">
        <v>8080</v>
      </c>
      <c r="C2721" s="25" t="n">
        <f aca="false">VLOOKUP(B2721,[1]Planilha8!$X$4:$Y$6629,2,0)</f>
        <v>2040933</v>
      </c>
      <c r="D2721" s="26" t="s">
        <v>673</v>
      </c>
      <c r="E2721" s="26" t="str">
        <f aca="false">VLOOKUP(B2721,[1]Planilha8!$X$4:$Z$6629,3,0)</f>
        <v>CLINICA CIRURGICA</v>
      </c>
      <c r="F2721" s="26" t="str">
        <f aca="false">VLOOKUP(B2721,[1]Planilha8!$X$4:$AD$6629,7,0)</f>
        <v>BOM</v>
      </c>
      <c r="G2721" s="27" t="n">
        <v>41673</v>
      </c>
      <c r="H2721" s="83" t="n">
        <v>182</v>
      </c>
      <c r="I2721" s="29" t="s">
        <v>23</v>
      </c>
      <c r="J2721" s="30" t="s">
        <v>601</v>
      </c>
      <c r="K2721" s="31" t="n">
        <v>2518</v>
      </c>
      <c r="L2721" s="32" t="n">
        <v>2013004063</v>
      </c>
      <c r="M2721" s="33" t="n">
        <v>43465</v>
      </c>
      <c r="N2721" s="84" t="n">
        <v>140.208333333333</v>
      </c>
      <c r="O2721" s="85" t="n">
        <v>0.5</v>
      </c>
      <c r="P2721" s="86" t="n">
        <v>0.0416666666666667</v>
      </c>
      <c r="Q2721" s="87" t="n">
        <v>7.58333333333333</v>
      </c>
      <c r="R2721" s="88" t="n">
        <v>147.791666666667</v>
      </c>
      <c r="S2721" s="89" t="n">
        <v>34.2083333333333</v>
      </c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MG2721" s="0"/>
      <c r="AMH2721" s="0"/>
      <c r="AMI2721" s="0"/>
      <c r="AMJ2721" s="0"/>
    </row>
    <row r="2722" s="4" customFormat="true" ht="37.5" hidden="false" customHeight="true" outlineLevel="0" collapsed="false">
      <c r="A2722" s="23" t="s">
        <v>401</v>
      </c>
      <c r="B2722" s="82" t="n">
        <v>8081</v>
      </c>
      <c r="C2722" s="25" t="n">
        <f aca="false">VLOOKUP(B2722,[1]Planilha8!$X$4:$Y$6629,2,0)</f>
        <v>2040934</v>
      </c>
      <c r="D2722" s="26" t="s">
        <v>673</v>
      </c>
      <c r="E2722" s="26" t="str">
        <f aca="false">VLOOKUP(B2722,[1]Planilha8!$X$4:$Z$6629,3,0)</f>
        <v>CLINICA CIRURGICA</v>
      </c>
      <c r="F2722" s="26" t="str">
        <f aca="false">VLOOKUP(B2722,[1]Planilha8!$X$4:$AD$6629,7,0)</f>
        <v>BOM</v>
      </c>
      <c r="G2722" s="27" t="n">
        <v>41673</v>
      </c>
      <c r="H2722" s="83" t="n">
        <v>182</v>
      </c>
      <c r="I2722" s="29" t="s">
        <v>23</v>
      </c>
      <c r="J2722" s="30" t="s">
        <v>601</v>
      </c>
      <c r="K2722" s="31" t="n">
        <v>2518</v>
      </c>
      <c r="L2722" s="32" t="n">
        <v>2013004063</v>
      </c>
      <c r="M2722" s="33" t="n">
        <v>43465</v>
      </c>
      <c r="N2722" s="84" t="n">
        <v>140.208333333333</v>
      </c>
      <c r="O2722" s="85" t="n">
        <v>0.5</v>
      </c>
      <c r="P2722" s="86" t="n">
        <v>0.0416666666666667</v>
      </c>
      <c r="Q2722" s="87" t="n">
        <v>7.58333333333333</v>
      </c>
      <c r="R2722" s="88" t="n">
        <v>147.791666666667</v>
      </c>
      <c r="S2722" s="89" t="n">
        <v>34.2083333333333</v>
      </c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MG2722" s="0"/>
      <c r="AMH2722" s="0"/>
      <c r="AMI2722" s="0"/>
      <c r="AMJ2722" s="0"/>
    </row>
    <row r="2723" s="4" customFormat="true" ht="37.5" hidden="false" customHeight="true" outlineLevel="0" collapsed="false">
      <c r="A2723" s="23" t="s">
        <v>401</v>
      </c>
      <c r="B2723" s="82" t="n">
        <v>8082</v>
      </c>
      <c r="C2723" s="25" t="n">
        <f aca="false">VLOOKUP(B2723,[1]Planilha8!$X$4:$Y$6629,2,0)</f>
        <v>2040935</v>
      </c>
      <c r="D2723" s="26" t="s">
        <v>673</v>
      </c>
      <c r="E2723" s="26" t="str">
        <f aca="false">VLOOKUP(B2723,[1]Planilha8!$X$4:$Z$6629,3,0)</f>
        <v>CLINICA CIRURGICA</v>
      </c>
      <c r="F2723" s="26" t="str">
        <f aca="false">VLOOKUP(B2723,[1]Planilha8!$X$4:$AD$6629,7,0)</f>
        <v>BOM</v>
      </c>
      <c r="G2723" s="27" t="n">
        <v>41673</v>
      </c>
      <c r="H2723" s="83" t="n">
        <v>182</v>
      </c>
      <c r="I2723" s="29" t="s">
        <v>23</v>
      </c>
      <c r="J2723" s="30" t="s">
        <v>601</v>
      </c>
      <c r="K2723" s="31" t="n">
        <v>2518</v>
      </c>
      <c r="L2723" s="32" t="n">
        <v>2013004063</v>
      </c>
      <c r="M2723" s="33" t="n">
        <v>43465</v>
      </c>
      <c r="N2723" s="84" t="n">
        <v>140.208333333333</v>
      </c>
      <c r="O2723" s="85" t="n">
        <v>0.5</v>
      </c>
      <c r="P2723" s="86" t="n">
        <v>0.0416666666666667</v>
      </c>
      <c r="Q2723" s="87" t="n">
        <v>7.58333333333333</v>
      </c>
      <c r="R2723" s="88" t="n">
        <v>147.791666666667</v>
      </c>
      <c r="S2723" s="89" t="n">
        <v>34.2083333333333</v>
      </c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MG2723" s="0"/>
      <c r="AMH2723" s="0"/>
      <c r="AMI2723" s="0"/>
      <c r="AMJ2723" s="0"/>
    </row>
    <row r="2724" s="4" customFormat="true" ht="37.5" hidden="false" customHeight="true" outlineLevel="0" collapsed="false">
      <c r="A2724" s="23" t="s">
        <v>401</v>
      </c>
      <c r="B2724" s="82" t="n">
        <v>8083</v>
      </c>
      <c r="C2724" s="25" t="n">
        <f aca="false">VLOOKUP(B2724,[1]Planilha8!$X$4:$Y$6629,2,0)</f>
        <v>2040936</v>
      </c>
      <c r="D2724" s="26" t="s">
        <v>673</v>
      </c>
      <c r="E2724" s="26" t="str">
        <f aca="false">VLOOKUP(B2724,[1]Planilha8!$X$4:$Z$6629,3,0)</f>
        <v>CLINICA CIRURGICA</v>
      </c>
      <c r="F2724" s="26" t="str">
        <f aca="false">VLOOKUP(B2724,[1]Planilha8!$X$4:$AD$6629,7,0)</f>
        <v>BOM</v>
      </c>
      <c r="G2724" s="27" t="n">
        <v>41673</v>
      </c>
      <c r="H2724" s="83" t="n">
        <v>182</v>
      </c>
      <c r="I2724" s="29" t="s">
        <v>23</v>
      </c>
      <c r="J2724" s="30" t="s">
        <v>601</v>
      </c>
      <c r="K2724" s="31" t="n">
        <v>2518</v>
      </c>
      <c r="L2724" s="32" t="n">
        <v>2013004063</v>
      </c>
      <c r="M2724" s="33" t="n">
        <v>43465</v>
      </c>
      <c r="N2724" s="84" t="n">
        <v>140.208333333333</v>
      </c>
      <c r="O2724" s="85" t="n">
        <v>0.5</v>
      </c>
      <c r="P2724" s="86" t="n">
        <v>0.0416666666666667</v>
      </c>
      <c r="Q2724" s="87" t="n">
        <v>7.58333333333333</v>
      </c>
      <c r="R2724" s="88" t="n">
        <v>147.791666666667</v>
      </c>
      <c r="S2724" s="89" t="n">
        <v>34.2083333333333</v>
      </c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MG2724" s="0"/>
      <c r="AMH2724" s="0"/>
      <c r="AMI2724" s="0"/>
      <c r="AMJ2724" s="0"/>
    </row>
    <row r="2725" s="4" customFormat="true" ht="37.5" hidden="false" customHeight="true" outlineLevel="0" collapsed="false">
      <c r="A2725" s="23" t="s">
        <v>401</v>
      </c>
      <c r="B2725" s="82" t="n">
        <v>8084</v>
      </c>
      <c r="C2725" s="25" t="n">
        <f aca="false">VLOOKUP(B2725,[1]Planilha8!$X$4:$Y$6629,2,0)</f>
        <v>2040937</v>
      </c>
      <c r="D2725" s="26" t="s">
        <v>673</v>
      </c>
      <c r="E2725" s="26" t="str">
        <f aca="false">VLOOKUP(B2725,[1]Planilha8!$X$4:$Z$6629,3,0)</f>
        <v>CLINICA MEDICA</v>
      </c>
      <c r="F2725" s="26" t="str">
        <f aca="false">VLOOKUP(B2725,[1]Planilha8!$X$4:$AD$6629,7,0)</f>
        <v>BOM</v>
      </c>
      <c r="G2725" s="27" t="n">
        <v>41673</v>
      </c>
      <c r="H2725" s="83" t="n">
        <v>182</v>
      </c>
      <c r="I2725" s="29" t="s">
        <v>23</v>
      </c>
      <c r="J2725" s="30" t="s">
        <v>601</v>
      </c>
      <c r="K2725" s="31" t="n">
        <v>2518</v>
      </c>
      <c r="L2725" s="32" t="n">
        <v>2013004063</v>
      </c>
      <c r="M2725" s="33" t="n">
        <v>43465</v>
      </c>
      <c r="N2725" s="84" t="n">
        <v>140.208333333333</v>
      </c>
      <c r="O2725" s="85" t="n">
        <v>0.5</v>
      </c>
      <c r="P2725" s="86" t="n">
        <v>0.0416666666666667</v>
      </c>
      <c r="Q2725" s="87" t="n">
        <v>7.58333333333333</v>
      </c>
      <c r="R2725" s="88" t="n">
        <v>147.791666666667</v>
      </c>
      <c r="S2725" s="89" t="n">
        <v>34.2083333333333</v>
      </c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MG2725" s="0"/>
      <c r="AMH2725" s="0"/>
      <c r="AMI2725" s="0"/>
      <c r="AMJ2725" s="0"/>
    </row>
    <row r="2726" s="4" customFormat="true" ht="37.5" hidden="false" customHeight="true" outlineLevel="0" collapsed="false">
      <c r="A2726" s="23" t="s">
        <v>401</v>
      </c>
      <c r="B2726" s="82" t="n">
        <v>8085</v>
      </c>
      <c r="C2726" s="25" t="n">
        <f aca="false">VLOOKUP(B2726,[1]Planilha8!$X$4:$Y$6629,2,0)</f>
        <v>2040938</v>
      </c>
      <c r="D2726" s="26" t="s">
        <v>673</v>
      </c>
      <c r="E2726" s="26" t="str">
        <f aca="false">VLOOKUP(B2726,[1]Planilha8!$X$4:$Z$6629,3,0)</f>
        <v>CLINICA CIRURGICA</v>
      </c>
      <c r="F2726" s="26" t="str">
        <f aca="false">VLOOKUP(B2726,[1]Planilha8!$X$4:$AD$6629,7,0)</f>
        <v>BOM</v>
      </c>
      <c r="G2726" s="27" t="n">
        <v>41673</v>
      </c>
      <c r="H2726" s="83" t="n">
        <v>182</v>
      </c>
      <c r="I2726" s="29" t="s">
        <v>23</v>
      </c>
      <c r="J2726" s="30" t="s">
        <v>601</v>
      </c>
      <c r="K2726" s="31" t="n">
        <v>2518</v>
      </c>
      <c r="L2726" s="32" t="n">
        <v>2013004063</v>
      </c>
      <c r="M2726" s="33" t="n">
        <v>43465</v>
      </c>
      <c r="N2726" s="84" t="n">
        <v>140.208333333333</v>
      </c>
      <c r="O2726" s="85" t="n">
        <v>0.5</v>
      </c>
      <c r="P2726" s="86" t="n">
        <v>0.0416666666666667</v>
      </c>
      <c r="Q2726" s="87" t="n">
        <v>7.58333333333333</v>
      </c>
      <c r="R2726" s="88" t="n">
        <v>147.791666666667</v>
      </c>
      <c r="S2726" s="89" t="n">
        <v>34.2083333333333</v>
      </c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MG2726" s="0"/>
      <c r="AMH2726" s="0"/>
      <c r="AMI2726" s="0"/>
      <c r="AMJ2726" s="0"/>
    </row>
    <row r="2727" s="4" customFormat="true" ht="37.5" hidden="false" customHeight="true" outlineLevel="0" collapsed="false">
      <c r="A2727" s="23" t="s">
        <v>401</v>
      </c>
      <c r="B2727" s="82" t="n">
        <v>8086</v>
      </c>
      <c r="C2727" s="25" t="e">
        <f aca="false">VLOOKUP(B2727,[1]Planilha8!$X$4:$Y$6629,2,0)</f>
        <v>#N/A</v>
      </c>
      <c r="D2727" s="26" t="s">
        <v>673</v>
      </c>
      <c r="E2727" s="26" t="e">
        <f aca="false">VLOOKUP(B2727,[1]Planilha8!$X$4:$Z$6629,3,0)</f>
        <v>#N/A</v>
      </c>
      <c r="F2727" s="26" t="e">
        <f aca="false">VLOOKUP(B2727,[1]Planilha8!$X$4:$AD$6629,7,0)</f>
        <v>#N/A</v>
      </c>
      <c r="G2727" s="27" t="n">
        <v>41673</v>
      </c>
      <c r="H2727" s="83" t="n">
        <v>182</v>
      </c>
      <c r="I2727" s="29" t="s">
        <v>23</v>
      </c>
      <c r="J2727" s="30" t="s">
        <v>601</v>
      </c>
      <c r="K2727" s="31" t="n">
        <v>2518</v>
      </c>
      <c r="L2727" s="32" t="n">
        <v>2013004063</v>
      </c>
      <c r="M2727" s="33" t="n">
        <v>43465</v>
      </c>
      <c r="N2727" s="84" t="n">
        <v>140.208333333333</v>
      </c>
      <c r="O2727" s="85" t="n">
        <v>0.5</v>
      </c>
      <c r="P2727" s="86" t="n">
        <v>0.0416666666666667</v>
      </c>
      <c r="Q2727" s="87" t="n">
        <v>7.58333333333333</v>
      </c>
      <c r="R2727" s="88" t="n">
        <v>147.791666666667</v>
      </c>
      <c r="S2727" s="89" t="n">
        <v>34.2083333333333</v>
      </c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MG2727" s="0"/>
      <c r="AMH2727" s="0"/>
      <c r="AMI2727" s="0"/>
      <c r="AMJ2727" s="0"/>
    </row>
    <row r="2728" s="4" customFormat="true" ht="37.5" hidden="false" customHeight="true" outlineLevel="0" collapsed="false">
      <c r="A2728" s="23" t="s">
        <v>401</v>
      </c>
      <c r="B2728" s="82" t="n">
        <v>8087</v>
      </c>
      <c r="C2728" s="25" t="n">
        <f aca="false">VLOOKUP(B2728,[1]Planilha8!$X$4:$Y$6629,2,0)</f>
        <v>2040940</v>
      </c>
      <c r="D2728" s="26" t="s">
        <v>673</v>
      </c>
      <c r="E2728" s="26" t="str">
        <f aca="false">VLOOKUP(B2728,[1]Planilha8!$X$4:$Z$6629,3,0)</f>
        <v>CLINICA CIRURGICA</v>
      </c>
      <c r="F2728" s="26" t="str">
        <f aca="false">VLOOKUP(B2728,[1]Planilha8!$X$4:$AD$6629,7,0)</f>
        <v>BOM</v>
      </c>
      <c r="G2728" s="27" t="n">
        <v>41673</v>
      </c>
      <c r="H2728" s="83" t="n">
        <v>182</v>
      </c>
      <c r="I2728" s="29" t="s">
        <v>23</v>
      </c>
      <c r="J2728" s="30" t="s">
        <v>601</v>
      </c>
      <c r="K2728" s="31" t="n">
        <v>2518</v>
      </c>
      <c r="L2728" s="32" t="n">
        <v>2013004063</v>
      </c>
      <c r="M2728" s="33" t="n">
        <v>43465</v>
      </c>
      <c r="N2728" s="84" t="n">
        <v>140.208333333333</v>
      </c>
      <c r="O2728" s="85" t="n">
        <v>0.5</v>
      </c>
      <c r="P2728" s="86" t="n">
        <v>0.0416666666666667</v>
      </c>
      <c r="Q2728" s="87" t="n">
        <v>7.58333333333333</v>
      </c>
      <c r="R2728" s="88" t="n">
        <v>147.791666666667</v>
      </c>
      <c r="S2728" s="89" t="n">
        <v>34.2083333333333</v>
      </c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MG2728" s="0"/>
      <c r="AMH2728" s="0"/>
      <c r="AMI2728" s="0"/>
      <c r="AMJ2728" s="0"/>
    </row>
    <row r="2729" s="4" customFormat="true" ht="37.5" hidden="false" customHeight="true" outlineLevel="0" collapsed="false">
      <c r="A2729" s="23" t="s">
        <v>401</v>
      </c>
      <c r="B2729" s="82" t="n">
        <v>8088</v>
      </c>
      <c r="C2729" s="25" t="n">
        <f aca="false">VLOOKUP(B2729,[1]Planilha8!$X$4:$Y$6629,2,0)</f>
        <v>2040941</v>
      </c>
      <c r="D2729" s="26" t="s">
        <v>673</v>
      </c>
      <c r="E2729" s="26" t="str">
        <f aca="false">VLOOKUP(B2729,[1]Planilha8!$X$4:$Z$6629,3,0)</f>
        <v>CLINICA CIRURGICA</v>
      </c>
      <c r="F2729" s="26" t="str">
        <f aca="false">VLOOKUP(B2729,[1]Planilha8!$X$4:$AD$6629,7,0)</f>
        <v>BOM</v>
      </c>
      <c r="G2729" s="27" t="n">
        <v>41673</v>
      </c>
      <c r="H2729" s="83" t="n">
        <v>182</v>
      </c>
      <c r="I2729" s="29" t="s">
        <v>23</v>
      </c>
      <c r="J2729" s="30" t="s">
        <v>601</v>
      </c>
      <c r="K2729" s="31" t="n">
        <v>2518</v>
      </c>
      <c r="L2729" s="32" t="n">
        <v>2013004063</v>
      </c>
      <c r="M2729" s="33" t="n">
        <v>43465</v>
      </c>
      <c r="N2729" s="84" t="n">
        <v>140.208333333333</v>
      </c>
      <c r="O2729" s="85" t="n">
        <v>0.5</v>
      </c>
      <c r="P2729" s="86" t="n">
        <v>0.0416666666666667</v>
      </c>
      <c r="Q2729" s="87" t="n">
        <v>7.58333333333333</v>
      </c>
      <c r="R2729" s="88" t="n">
        <v>147.791666666667</v>
      </c>
      <c r="S2729" s="89" t="n">
        <v>34.2083333333333</v>
      </c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MG2729" s="0"/>
      <c r="AMH2729" s="0"/>
      <c r="AMI2729" s="0"/>
      <c r="AMJ2729" s="0"/>
    </row>
    <row r="2730" s="4" customFormat="true" ht="37.5" hidden="false" customHeight="true" outlineLevel="0" collapsed="false">
      <c r="A2730" s="23" t="s">
        <v>401</v>
      </c>
      <c r="B2730" s="82" t="n">
        <v>8089</v>
      </c>
      <c r="C2730" s="25" t="n">
        <f aca="false">VLOOKUP(B2730,[1]Planilha8!$X$4:$Y$6629,2,0)</f>
        <v>2040942</v>
      </c>
      <c r="D2730" s="26" t="s">
        <v>673</v>
      </c>
      <c r="E2730" s="26" t="str">
        <f aca="false">VLOOKUP(B2730,[1]Planilha8!$X$4:$Z$6629,3,0)</f>
        <v>CLINICA CIRURGICA</v>
      </c>
      <c r="F2730" s="26" t="str">
        <f aca="false">VLOOKUP(B2730,[1]Planilha8!$X$4:$AD$6629,7,0)</f>
        <v>BOM</v>
      </c>
      <c r="G2730" s="27" t="n">
        <v>41673</v>
      </c>
      <c r="H2730" s="83" t="n">
        <v>182</v>
      </c>
      <c r="I2730" s="29" t="s">
        <v>23</v>
      </c>
      <c r="J2730" s="30" t="s">
        <v>601</v>
      </c>
      <c r="K2730" s="31" t="n">
        <v>2518</v>
      </c>
      <c r="L2730" s="32" t="n">
        <v>2013004063</v>
      </c>
      <c r="M2730" s="33" t="n">
        <v>43465</v>
      </c>
      <c r="N2730" s="84" t="n">
        <v>140.208333333333</v>
      </c>
      <c r="O2730" s="85" t="n">
        <v>0.5</v>
      </c>
      <c r="P2730" s="86" t="n">
        <v>0.0416666666666667</v>
      </c>
      <c r="Q2730" s="87" t="n">
        <v>7.58333333333333</v>
      </c>
      <c r="R2730" s="88" t="n">
        <v>147.791666666667</v>
      </c>
      <c r="S2730" s="89" t="n">
        <v>34.2083333333333</v>
      </c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MG2730" s="0"/>
      <c r="AMH2730" s="0"/>
      <c r="AMI2730" s="0"/>
      <c r="AMJ2730" s="0"/>
    </row>
    <row r="2731" s="4" customFormat="true" ht="37.5" hidden="false" customHeight="true" outlineLevel="0" collapsed="false">
      <c r="A2731" s="23" t="s">
        <v>401</v>
      </c>
      <c r="B2731" s="82" t="n">
        <v>8090</v>
      </c>
      <c r="C2731" s="25" t="n">
        <f aca="false">VLOOKUP(B2731,[1]Planilha8!$X$4:$Y$6629,2,0)</f>
        <v>2040943</v>
      </c>
      <c r="D2731" s="26" t="s">
        <v>673</v>
      </c>
      <c r="E2731" s="26" t="str">
        <f aca="false">VLOOKUP(B2731,[1]Planilha8!$X$4:$Z$6629,3,0)</f>
        <v>CLINICA CIRURGICA</v>
      </c>
      <c r="F2731" s="26" t="str">
        <f aca="false">VLOOKUP(B2731,[1]Planilha8!$X$4:$AD$6629,7,0)</f>
        <v>BOM</v>
      </c>
      <c r="G2731" s="27" t="n">
        <v>41673</v>
      </c>
      <c r="H2731" s="83" t="n">
        <v>182</v>
      </c>
      <c r="I2731" s="29" t="s">
        <v>23</v>
      </c>
      <c r="J2731" s="30" t="s">
        <v>601</v>
      </c>
      <c r="K2731" s="31" t="n">
        <v>2518</v>
      </c>
      <c r="L2731" s="32" t="n">
        <v>2013004063</v>
      </c>
      <c r="M2731" s="33" t="n">
        <v>43465</v>
      </c>
      <c r="N2731" s="84" t="n">
        <v>140.208333333333</v>
      </c>
      <c r="O2731" s="85" t="n">
        <v>0.5</v>
      </c>
      <c r="P2731" s="86" t="n">
        <v>0.0416666666666667</v>
      </c>
      <c r="Q2731" s="87" t="n">
        <v>7.58333333333333</v>
      </c>
      <c r="R2731" s="88" t="n">
        <v>147.791666666667</v>
      </c>
      <c r="S2731" s="89" t="n">
        <v>34.2083333333333</v>
      </c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MG2731" s="0"/>
      <c r="AMH2731" s="0"/>
      <c r="AMI2731" s="0"/>
      <c r="AMJ2731" s="0"/>
    </row>
    <row r="2732" s="4" customFormat="true" ht="37.5" hidden="false" customHeight="true" outlineLevel="0" collapsed="false">
      <c r="A2732" s="23" t="s">
        <v>401</v>
      </c>
      <c r="B2732" s="82" t="n">
        <v>8091</v>
      </c>
      <c r="C2732" s="25" t="n">
        <f aca="false">VLOOKUP(B2732,[1]Planilha8!$X$4:$Y$6629,2,0)</f>
        <v>2040944</v>
      </c>
      <c r="D2732" s="26" t="s">
        <v>673</v>
      </c>
      <c r="E2732" s="26" t="str">
        <f aca="false">VLOOKUP(B2732,[1]Planilha8!$X$4:$Z$6629,3,0)</f>
        <v>CLINICA CIRURGICA</v>
      </c>
      <c r="F2732" s="26" t="str">
        <f aca="false">VLOOKUP(B2732,[1]Planilha8!$X$4:$AD$6629,7,0)</f>
        <v>BOM</v>
      </c>
      <c r="G2732" s="27" t="n">
        <v>41673</v>
      </c>
      <c r="H2732" s="83" t="n">
        <v>182</v>
      </c>
      <c r="I2732" s="29" t="s">
        <v>23</v>
      </c>
      <c r="J2732" s="30" t="s">
        <v>601</v>
      </c>
      <c r="K2732" s="31" t="n">
        <v>2518</v>
      </c>
      <c r="L2732" s="32" t="n">
        <v>2013004063</v>
      </c>
      <c r="M2732" s="33" t="n">
        <v>43465</v>
      </c>
      <c r="N2732" s="84" t="n">
        <v>140.208333333333</v>
      </c>
      <c r="O2732" s="85" t="n">
        <v>0.5</v>
      </c>
      <c r="P2732" s="86" t="n">
        <v>0.0416666666666667</v>
      </c>
      <c r="Q2732" s="87" t="n">
        <v>7.58333333333333</v>
      </c>
      <c r="R2732" s="88" t="n">
        <v>147.791666666667</v>
      </c>
      <c r="S2732" s="89" t="n">
        <v>34.2083333333333</v>
      </c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MG2732" s="0"/>
      <c r="AMH2732" s="0"/>
      <c r="AMI2732" s="0"/>
      <c r="AMJ2732" s="0"/>
    </row>
    <row r="2733" s="4" customFormat="true" ht="37.5" hidden="false" customHeight="true" outlineLevel="0" collapsed="false">
      <c r="A2733" s="23" t="s">
        <v>401</v>
      </c>
      <c r="B2733" s="82" t="n">
        <v>8092</v>
      </c>
      <c r="C2733" s="25" t="n">
        <f aca="false">VLOOKUP(B2733,[1]Planilha8!$X$4:$Y$6629,2,0)</f>
        <v>2040945</v>
      </c>
      <c r="D2733" s="26" t="s">
        <v>673</v>
      </c>
      <c r="E2733" s="26" t="str">
        <f aca="false">VLOOKUP(B2733,[1]Planilha8!$X$4:$Z$6629,3,0)</f>
        <v>CLINICA CIRURGICA</v>
      </c>
      <c r="F2733" s="26" t="str">
        <f aca="false">VLOOKUP(B2733,[1]Planilha8!$X$4:$AD$6629,7,0)</f>
        <v>BOM</v>
      </c>
      <c r="G2733" s="27" t="n">
        <v>41673</v>
      </c>
      <c r="H2733" s="83" t="n">
        <v>182</v>
      </c>
      <c r="I2733" s="29" t="s">
        <v>23</v>
      </c>
      <c r="J2733" s="30" t="s">
        <v>601</v>
      </c>
      <c r="K2733" s="31" t="n">
        <v>2518</v>
      </c>
      <c r="L2733" s="32" t="n">
        <v>2013004063</v>
      </c>
      <c r="M2733" s="33" t="n">
        <v>43465</v>
      </c>
      <c r="N2733" s="84" t="n">
        <v>140.208333333333</v>
      </c>
      <c r="O2733" s="85" t="n">
        <v>0.5</v>
      </c>
      <c r="P2733" s="86" t="n">
        <v>0.0416666666666667</v>
      </c>
      <c r="Q2733" s="87" t="n">
        <v>7.58333333333333</v>
      </c>
      <c r="R2733" s="88" t="n">
        <v>147.791666666667</v>
      </c>
      <c r="S2733" s="89" t="n">
        <v>34.2083333333333</v>
      </c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MG2733" s="0"/>
      <c r="AMH2733" s="0"/>
      <c r="AMI2733" s="0"/>
      <c r="AMJ2733" s="0"/>
    </row>
    <row r="2734" s="4" customFormat="true" ht="37.5" hidden="false" customHeight="true" outlineLevel="0" collapsed="false">
      <c r="A2734" s="23" t="s">
        <v>401</v>
      </c>
      <c r="B2734" s="82" t="n">
        <v>8093</v>
      </c>
      <c r="C2734" s="25" t="n">
        <f aca="false">VLOOKUP(B2734,[1]Planilha8!$X$4:$Y$6629,2,0)</f>
        <v>2040946</v>
      </c>
      <c r="D2734" s="26" t="s">
        <v>673</v>
      </c>
      <c r="E2734" s="26" t="str">
        <f aca="false">VLOOKUP(B2734,[1]Planilha8!$X$4:$Z$6629,3,0)</f>
        <v>CLINICA CIRURGICA</v>
      </c>
      <c r="F2734" s="26" t="str">
        <f aca="false">VLOOKUP(B2734,[1]Planilha8!$X$4:$AD$6629,7,0)</f>
        <v>BOM</v>
      </c>
      <c r="G2734" s="27" t="n">
        <v>41673</v>
      </c>
      <c r="H2734" s="83" t="n">
        <v>182</v>
      </c>
      <c r="I2734" s="29" t="s">
        <v>23</v>
      </c>
      <c r="J2734" s="30" t="s">
        <v>601</v>
      </c>
      <c r="K2734" s="31" t="n">
        <v>2518</v>
      </c>
      <c r="L2734" s="32" t="n">
        <v>2013004063</v>
      </c>
      <c r="M2734" s="33" t="n">
        <v>43465</v>
      </c>
      <c r="N2734" s="84" t="n">
        <v>140.208333333333</v>
      </c>
      <c r="O2734" s="85" t="n">
        <v>0.5</v>
      </c>
      <c r="P2734" s="86" t="n">
        <v>0.0416666666666667</v>
      </c>
      <c r="Q2734" s="87" t="n">
        <v>7.58333333333333</v>
      </c>
      <c r="R2734" s="88" t="n">
        <v>147.791666666667</v>
      </c>
      <c r="S2734" s="89" t="n">
        <v>34.2083333333333</v>
      </c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MG2734" s="0"/>
      <c r="AMH2734" s="0"/>
      <c r="AMI2734" s="0"/>
      <c r="AMJ2734" s="0"/>
    </row>
    <row r="2735" s="4" customFormat="true" ht="37.5" hidden="false" customHeight="true" outlineLevel="0" collapsed="false">
      <c r="A2735" s="23" t="s">
        <v>401</v>
      </c>
      <c r="B2735" s="82" t="n">
        <v>8094</v>
      </c>
      <c r="C2735" s="25" t="e">
        <f aca="false">VLOOKUP(B2735,[1]Planilha8!$X$4:$Y$6629,2,0)</f>
        <v>#N/A</v>
      </c>
      <c r="D2735" s="26" t="s">
        <v>673</v>
      </c>
      <c r="E2735" s="26" t="e">
        <f aca="false">VLOOKUP(B2735,[1]Planilha8!$X$4:$Z$6629,3,0)</f>
        <v>#N/A</v>
      </c>
      <c r="F2735" s="26" t="e">
        <f aca="false">VLOOKUP(B2735,[1]Planilha8!$X$4:$AD$6629,7,0)</f>
        <v>#N/A</v>
      </c>
      <c r="G2735" s="27" t="n">
        <v>41673</v>
      </c>
      <c r="H2735" s="83" t="n">
        <v>182</v>
      </c>
      <c r="I2735" s="29" t="s">
        <v>23</v>
      </c>
      <c r="J2735" s="30" t="s">
        <v>601</v>
      </c>
      <c r="K2735" s="31" t="n">
        <v>2518</v>
      </c>
      <c r="L2735" s="32" t="n">
        <v>2013004063</v>
      </c>
      <c r="M2735" s="33" t="n">
        <v>43465</v>
      </c>
      <c r="N2735" s="84" t="n">
        <v>140.208333333333</v>
      </c>
      <c r="O2735" s="85" t="n">
        <v>0.5</v>
      </c>
      <c r="P2735" s="86" t="n">
        <v>0.0416666666666667</v>
      </c>
      <c r="Q2735" s="87" t="n">
        <v>7.58333333333333</v>
      </c>
      <c r="R2735" s="88" t="n">
        <v>147.791666666667</v>
      </c>
      <c r="S2735" s="89" t="n">
        <v>34.2083333333333</v>
      </c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MG2735" s="0"/>
      <c r="AMH2735" s="0"/>
      <c r="AMI2735" s="0"/>
      <c r="AMJ2735" s="0"/>
    </row>
    <row r="2736" s="4" customFormat="true" ht="37.5" hidden="false" customHeight="true" outlineLevel="0" collapsed="false">
      <c r="A2736" s="23" t="s">
        <v>401</v>
      </c>
      <c r="B2736" s="82" t="n">
        <v>8095</v>
      </c>
      <c r="C2736" s="25" t="n">
        <f aca="false">VLOOKUP(B2736,[1]Planilha8!$X$4:$Y$6629,2,0)</f>
        <v>2040948</v>
      </c>
      <c r="D2736" s="26" t="s">
        <v>673</v>
      </c>
      <c r="E2736" s="26" t="str">
        <f aca="false">VLOOKUP(B2736,[1]Planilha8!$X$4:$Z$6629,3,0)</f>
        <v>CLINICA CIRURGICA</v>
      </c>
      <c r="F2736" s="26" t="str">
        <f aca="false">VLOOKUP(B2736,[1]Planilha8!$X$4:$AD$6629,7,0)</f>
        <v>BOM</v>
      </c>
      <c r="G2736" s="27" t="n">
        <v>41673</v>
      </c>
      <c r="H2736" s="83" t="n">
        <v>182</v>
      </c>
      <c r="I2736" s="29" t="s">
        <v>23</v>
      </c>
      <c r="J2736" s="30" t="s">
        <v>601</v>
      </c>
      <c r="K2736" s="31" t="n">
        <v>2518</v>
      </c>
      <c r="L2736" s="32" t="n">
        <v>2013004063</v>
      </c>
      <c r="M2736" s="33" t="n">
        <v>43465</v>
      </c>
      <c r="N2736" s="84" t="n">
        <v>140.208333333333</v>
      </c>
      <c r="O2736" s="85" t="n">
        <v>0.5</v>
      </c>
      <c r="P2736" s="86" t="n">
        <v>0.0416666666666667</v>
      </c>
      <c r="Q2736" s="87" t="n">
        <v>7.58333333333333</v>
      </c>
      <c r="R2736" s="88" t="n">
        <v>147.791666666667</v>
      </c>
      <c r="S2736" s="89" t="n">
        <v>34.2083333333333</v>
      </c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MG2736" s="0"/>
      <c r="AMH2736" s="0"/>
      <c r="AMI2736" s="0"/>
      <c r="AMJ2736" s="0"/>
    </row>
    <row r="2737" s="4" customFormat="true" ht="37.5" hidden="false" customHeight="true" outlineLevel="0" collapsed="false">
      <c r="A2737" s="23" t="s">
        <v>401</v>
      </c>
      <c r="B2737" s="82" t="n">
        <v>8096</v>
      </c>
      <c r="C2737" s="25" t="n">
        <f aca="false">VLOOKUP(B2737,[1]Planilha8!$X$4:$Y$6629,2,0)</f>
        <v>2040949</v>
      </c>
      <c r="D2737" s="26" t="s">
        <v>673</v>
      </c>
      <c r="E2737" s="26" t="str">
        <f aca="false">VLOOKUP(B2737,[1]Planilha8!$X$4:$Z$6629,3,0)</f>
        <v>CLINICA CIRURGICA</v>
      </c>
      <c r="F2737" s="26" t="str">
        <f aca="false">VLOOKUP(B2737,[1]Planilha8!$X$4:$AD$6629,7,0)</f>
        <v>BOM</v>
      </c>
      <c r="G2737" s="27" t="n">
        <v>41673</v>
      </c>
      <c r="H2737" s="83" t="n">
        <v>182</v>
      </c>
      <c r="I2737" s="29" t="s">
        <v>23</v>
      </c>
      <c r="J2737" s="30" t="s">
        <v>601</v>
      </c>
      <c r="K2737" s="31" t="n">
        <v>2518</v>
      </c>
      <c r="L2737" s="32" t="n">
        <v>2013004063</v>
      </c>
      <c r="M2737" s="33" t="n">
        <v>43465</v>
      </c>
      <c r="N2737" s="84" t="n">
        <v>140.208333333333</v>
      </c>
      <c r="O2737" s="85" t="n">
        <v>0.5</v>
      </c>
      <c r="P2737" s="86" t="n">
        <v>0.0416666666666667</v>
      </c>
      <c r="Q2737" s="87" t="n">
        <v>7.58333333333333</v>
      </c>
      <c r="R2737" s="88" t="n">
        <v>147.791666666667</v>
      </c>
      <c r="S2737" s="89" t="n">
        <v>34.2083333333333</v>
      </c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MG2737" s="0"/>
      <c r="AMH2737" s="0"/>
      <c r="AMI2737" s="0"/>
      <c r="AMJ2737" s="0"/>
    </row>
    <row r="2738" s="4" customFormat="true" ht="37.5" hidden="false" customHeight="true" outlineLevel="0" collapsed="false">
      <c r="A2738" s="23" t="s">
        <v>401</v>
      </c>
      <c r="B2738" s="82" t="n">
        <v>8097</v>
      </c>
      <c r="C2738" s="25" t="n">
        <f aca="false">VLOOKUP(B2738,[1]Planilha8!$X$4:$Y$6629,2,0)</f>
        <v>2040950</v>
      </c>
      <c r="D2738" s="26" t="s">
        <v>673</v>
      </c>
      <c r="E2738" s="26" t="str">
        <f aca="false">VLOOKUP(B2738,[1]Planilha8!$X$4:$Z$6629,3,0)</f>
        <v>CLINICA CIRURGICA</v>
      </c>
      <c r="F2738" s="26" t="str">
        <f aca="false">VLOOKUP(B2738,[1]Planilha8!$X$4:$AD$6629,7,0)</f>
        <v>BOM</v>
      </c>
      <c r="G2738" s="27" t="n">
        <v>41673</v>
      </c>
      <c r="H2738" s="83" t="n">
        <v>182</v>
      </c>
      <c r="I2738" s="29" t="s">
        <v>23</v>
      </c>
      <c r="J2738" s="30" t="s">
        <v>601</v>
      </c>
      <c r="K2738" s="31" t="n">
        <v>2518</v>
      </c>
      <c r="L2738" s="32" t="n">
        <v>2013004063</v>
      </c>
      <c r="M2738" s="33" t="n">
        <v>43465</v>
      </c>
      <c r="N2738" s="84" t="n">
        <v>140.208333333333</v>
      </c>
      <c r="O2738" s="85" t="n">
        <v>0.5</v>
      </c>
      <c r="P2738" s="86" t="n">
        <v>0.0416666666666667</v>
      </c>
      <c r="Q2738" s="87" t="n">
        <v>7.58333333333333</v>
      </c>
      <c r="R2738" s="88" t="n">
        <v>147.791666666667</v>
      </c>
      <c r="S2738" s="89" t="n">
        <v>34.2083333333333</v>
      </c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MG2738" s="0"/>
      <c r="AMH2738" s="0"/>
      <c r="AMI2738" s="0"/>
      <c r="AMJ2738" s="0"/>
    </row>
    <row r="2739" s="4" customFormat="true" ht="37.5" hidden="false" customHeight="true" outlineLevel="0" collapsed="false">
      <c r="A2739" s="23" t="s">
        <v>401</v>
      </c>
      <c r="B2739" s="82" t="n">
        <v>8098</v>
      </c>
      <c r="C2739" s="25" t="n">
        <f aca="false">VLOOKUP(B2739,[1]Planilha8!$X$4:$Y$6629,2,0)</f>
        <v>2040951</v>
      </c>
      <c r="D2739" s="26" t="s">
        <v>673</v>
      </c>
      <c r="E2739" s="26" t="str">
        <f aca="false">VLOOKUP(B2739,[1]Planilha8!$X$4:$Z$6629,3,0)</f>
        <v>APOIO AO DIAGNÓSTICO</v>
      </c>
      <c r="F2739" s="26" t="str">
        <f aca="false">VLOOKUP(B2739,[1]Planilha8!$X$4:$AD$6629,7,0)</f>
        <v>BOM</v>
      </c>
      <c r="G2739" s="27" t="n">
        <v>41673</v>
      </c>
      <c r="H2739" s="83" t="n">
        <v>182</v>
      </c>
      <c r="I2739" s="29" t="s">
        <v>23</v>
      </c>
      <c r="J2739" s="30" t="s">
        <v>601</v>
      </c>
      <c r="K2739" s="31" t="n">
        <v>2518</v>
      </c>
      <c r="L2739" s="32" t="n">
        <v>2013004063</v>
      </c>
      <c r="M2739" s="33" t="n">
        <v>43465</v>
      </c>
      <c r="N2739" s="84" t="n">
        <v>140.208333333333</v>
      </c>
      <c r="O2739" s="85" t="n">
        <v>0.5</v>
      </c>
      <c r="P2739" s="86" t="n">
        <v>0.0416666666666667</v>
      </c>
      <c r="Q2739" s="87" t="n">
        <v>7.58333333333333</v>
      </c>
      <c r="R2739" s="88" t="n">
        <v>147.791666666667</v>
      </c>
      <c r="S2739" s="89" t="n">
        <v>34.2083333333333</v>
      </c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MG2739" s="0"/>
      <c r="AMH2739" s="0"/>
      <c r="AMI2739" s="0"/>
      <c r="AMJ2739" s="0"/>
    </row>
    <row r="2740" s="4" customFormat="true" ht="37.5" hidden="false" customHeight="true" outlineLevel="0" collapsed="false">
      <c r="A2740" s="23" t="s">
        <v>401</v>
      </c>
      <c r="B2740" s="82" t="n">
        <v>8099</v>
      </c>
      <c r="C2740" s="25" t="n">
        <f aca="false">VLOOKUP(B2740,[1]Planilha8!$X$4:$Y$6629,2,0)</f>
        <v>2040952</v>
      </c>
      <c r="D2740" s="26" t="s">
        <v>673</v>
      </c>
      <c r="E2740" s="26" t="str">
        <f aca="false">VLOOKUP(B2740,[1]Planilha8!$X$4:$Z$6629,3,0)</f>
        <v>CLINICA CIRURGICA</v>
      </c>
      <c r="F2740" s="26" t="str">
        <f aca="false">VLOOKUP(B2740,[1]Planilha8!$X$4:$AD$6629,7,0)</f>
        <v>BOM</v>
      </c>
      <c r="G2740" s="27" t="n">
        <v>41673</v>
      </c>
      <c r="H2740" s="83" t="n">
        <v>182</v>
      </c>
      <c r="I2740" s="29" t="s">
        <v>23</v>
      </c>
      <c r="J2740" s="30" t="s">
        <v>601</v>
      </c>
      <c r="K2740" s="31" t="n">
        <v>2518</v>
      </c>
      <c r="L2740" s="32" t="n">
        <v>2013004063</v>
      </c>
      <c r="M2740" s="33" t="n">
        <v>43465</v>
      </c>
      <c r="N2740" s="84" t="n">
        <v>140.208333333333</v>
      </c>
      <c r="O2740" s="85" t="n">
        <v>0.5</v>
      </c>
      <c r="P2740" s="86" t="n">
        <v>0.0416666666666667</v>
      </c>
      <c r="Q2740" s="87" t="n">
        <v>7.58333333333333</v>
      </c>
      <c r="R2740" s="88" t="n">
        <v>147.791666666667</v>
      </c>
      <c r="S2740" s="89" t="n">
        <v>34.2083333333333</v>
      </c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MG2740" s="0"/>
      <c r="AMH2740" s="0"/>
      <c r="AMI2740" s="0"/>
      <c r="AMJ2740" s="0"/>
    </row>
    <row r="2741" s="4" customFormat="true" ht="37.5" hidden="false" customHeight="true" outlineLevel="0" collapsed="false">
      <c r="A2741" s="23" t="s">
        <v>401</v>
      </c>
      <c r="B2741" s="82" t="n">
        <v>8101</v>
      </c>
      <c r="C2741" s="25" t="n">
        <f aca="false">VLOOKUP(B2741,[1]Planilha8!$X$4:$Y$6629,2,0)</f>
        <v>2040954</v>
      </c>
      <c r="D2741" s="26" t="s">
        <v>673</v>
      </c>
      <c r="E2741" s="26" t="str">
        <f aca="false">VLOOKUP(B2741,[1]Planilha8!$X$4:$Z$6629,3,0)</f>
        <v>CLINICA CIRURGICA</v>
      </c>
      <c r="F2741" s="26" t="str">
        <f aca="false">VLOOKUP(B2741,[1]Planilha8!$X$4:$AD$6629,7,0)</f>
        <v>BOM</v>
      </c>
      <c r="G2741" s="27" t="n">
        <v>41673</v>
      </c>
      <c r="H2741" s="83" t="n">
        <v>182</v>
      </c>
      <c r="I2741" s="29" t="s">
        <v>23</v>
      </c>
      <c r="J2741" s="30" t="s">
        <v>601</v>
      </c>
      <c r="K2741" s="31" t="n">
        <v>2518</v>
      </c>
      <c r="L2741" s="32" t="n">
        <v>2013004063</v>
      </c>
      <c r="M2741" s="33" t="n">
        <v>43465</v>
      </c>
      <c r="N2741" s="84" t="n">
        <v>140.208333333333</v>
      </c>
      <c r="O2741" s="85" t="n">
        <v>0.5</v>
      </c>
      <c r="P2741" s="86" t="n">
        <v>0.0416666666666667</v>
      </c>
      <c r="Q2741" s="87" t="n">
        <v>7.58333333333333</v>
      </c>
      <c r="R2741" s="88" t="n">
        <v>147.791666666667</v>
      </c>
      <c r="S2741" s="89" t="n">
        <v>34.2083333333333</v>
      </c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MG2741" s="0"/>
      <c r="AMH2741" s="0"/>
      <c r="AMI2741" s="0"/>
      <c r="AMJ2741" s="0"/>
    </row>
    <row r="2742" s="4" customFormat="true" ht="37.5" hidden="false" customHeight="true" outlineLevel="0" collapsed="false">
      <c r="A2742" s="23" t="s">
        <v>401</v>
      </c>
      <c r="B2742" s="82" t="n">
        <v>8102</v>
      </c>
      <c r="C2742" s="25" t="n">
        <f aca="false">VLOOKUP(B2742,[1]Planilha8!$X$4:$Y$6629,2,0)</f>
        <v>2040955</v>
      </c>
      <c r="D2742" s="26" t="s">
        <v>673</v>
      </c>
      <c r="E2742" s="26" t="str">
        <f aca="false">VLOOKUP(B2742,[1]Planilha8!$X$4:$Z$6629,3,0)</f>
        <v>CLINICA CIRURGICA</v>
      </c>
      <c r="F2742" s="26" t="str">
        <f aca="false">VLOOKUP(B2742,[1]Planilha8!$X$4:$AD$6629,7,0)</f>
        <v>BOM</v>
      </c>
      <c r="G2742" s="27" t="n">
        <v>41673</v>
      </c>
      <c r="H2742" s="83" t="n">
        <v>182</v>
      </c>
      <c r="I2742" s="29" t="s">
        <v>23</v>
      </c>
      <c r="J2742" s="30" t="s">
        <v>601</v>
      </c>
      <c r="K2742" s="31" t="n">
        <v>2518</v>
      </c>
      <c r="L2742" s="32" t="n">
        <v>2013004063</v>
      </c>
      <c r="M2742" s="33" t="n">
        <v>43465</v>
      </c>
      <c r="N2742" s="84" t="n">
        <v>140.208333333333</v>
      </c>
      <c r="O2742" s="85" t="n">
        <v>0.5</v>
      </c>
      <c r="P2742" s="86" t="n">
        <v>0.0416666666666667</v>
      </c>
      <c r="Q2742" s="87" t="n">
        <v>7.58333333333333</v>
      </c>
      <c r="R2742" s="88" t="n">
        <v>147.791666666667</v>
      </c>
      <c r="S2742" s="89" t="n">
        <v>34.2083333333333</v>
      </c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MG2742" s="0"/>
      <c r="AMH2742" s="0"/>
      <c r="AMI2742" s="0"/>
      <c r="AMJ2742" s="0"/>
    </row>
    <row r="2743" s="4" customFormat="true" ht="37.5" hidden="false" customHeight="true" outlineLevel="0" collapsed="false">
      <c r="A2743" s="23" t="s">
        <v>401</v>
      </c>
      <c r="B2743" s="82" t="n">
        <v>8102</v>
      </c>
      <c r="C2743" s="25" t="n">
        <f aca="false">VLOOKUP(B2743,[1]Planilha8!$X$4:$Y$6629,2,0)</f>
        <v>2040955</v>
      </c>
      <c r="D2743" s="26" t="s">
        <v>673</v>
      </c>
      <c r="E2743" s="26" t="str">
        <f aca="false">VLOOKUP(B2743,[1]Planilha8!$X$4:$Z$6629,3,0)</f>
        <v>CLINICA CIRURGICA</v>
      </c>
      <c r="F2743" s="26" t="str">
        <f aca="false">VLOOKUP(B2743,[1]Planilha8!$X$4:$AD$6629,7,0)</f>
        <v>BOM</v>
      </c>
      <c r="G2743" s="27" t="n">
        <v>41673</v>
      </c>
      <c r="H2743" s="83" t="n">
        <v>182</v>
      </c>
      <c r="I2743" s="29" t="s">
        <v>23</v>
      </c>
      <c r="J2743" s="30" t="s">
        <v>601</v>
      </c>
      <c r="K2743" s="31" t="n">
        <v>2518</v>
      </c>
      <c r="L2743" s="32" t="n">
        <v>2013004063</v>
      </c>
      <c r="M2743" s="33" t="n">
        <v>43465</v>
      </c>
      <c r="N2743" s="84" t="n">
        <v>140.208333333333</v>
      </c>
      <c r="O2743" s="85" t="n">
        <v>0.5</v>
      </c>
      <c r="P2743" s="86" t="n">
        <v>0.0416666666666667</v>
      </c>
      <c r="Q2743" s="87" t="n">
        <v>7.58333333333333</v>
      </c>
      <c r="R2743" s="88" t="n">
        <v>147.791666666667</v>
      </c>
      <c r="S2743" s="89" t="n">
        <v>34.2083333333333</v>
      </c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MG2743" s="0"/>
      <c r="AMH2743" s="0"/>
      <c r="AMI2743" s="0"/>
      <c r="AMJ2743" s="0"/>
    </row>
    <row r="2744" s="4" customFormat="true" ht="37.5" hidden="false" customHeight="true" outlineLevel="0" collapsed="false">
      <c r="A2744" s="23" t="s">
        <v>401</v>
      </c>
      <c r="B2744" s="82" t="n">
        <v>8103</v>
      </c>
      <c r="C2744" s="25" t="n">
        <f aca="false">VLOOKUP(B2744,[1]Planilha8!$X$4:$Y$6629,2,0)</f>
        <v>2040957</v>
      </c>
      <c r="D2744" s="26" t="s">
        <v>673</v>
      </c>
      <c r="E2744" s="26" t="str">
        <f aca="false">VLOOKUP(B2744,[1]Planilha8!$X$4:$Z$6629,3,0)</f>
        <v>CLINICA CIRURGICA</v>
      </c>
      <c r="F2744" s="26" t="str">
        <f aca="false">VLOOKUP(B2744,[1]Planilha8!$X$4:$AD$6629,7,0)</f>
        <v>BOM</v>
      </c>
      <c r="G2744" s="27" t="n">
        <v>41673</v>
      </c>
      <c r="H2744" s="83" t="n">
        <v>182</v>
      </c>
      <c r="I2744" s="29" t="s">
        <v>23</v>
      </c>
      <c r="J2744" s="30" t="s">
        <v>601</v>
      </c>
      <c r="K2744" s="31" t="n">
        <v>2518</v>
      </c>
      <c r="L2744" s="32" t="n">
        <v>2013004063</v>
      </c>
      <c r="M2744" s="33" t="n">
        <v>43465</v>
      </c>
      <c r="N2744" s="84" t="n">
        <v>140.208333333333</v>
      </c>
      <c r="O2744" s="85" t="n">
        <v>0.5</v>
      </c>
      <c r="P2744" s="86" t="n">
        <v>0.0416666666666667</v>
      </c>
      <c r="Q2744" s="87" t="n">
        <v>7.58333333333333</v>
      </c>
      <c r="R2744" s="88" t="n">
        <v>147.791666666667</v>
      </c>
      <c r="S2744" s="89" t="n">
        <v>34.2083333333333</v>
      </c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MG2744" s="0"/>
      <c r="AMH2744" s="0"/>
      <c r="AMI2744" s="0"/>
      <c r="AMJ2744" s="0"/>
    </row>
    <row r="2745" s="4" customFormat="true" ht="37.5" hidden="false" customHeight="true" outlineLevel="0" collapsed="false">
      <c r="A2745" s="23" t="s">
        <v>401</v>
      </c>
      <c r="B2745" s="82" t="n">
        <v>8104</v>
      </c>
      <c r="C2745" s="25" t="n">
        <f aca="false">VLOOKUP(B2745,[1]Planilha8!$X$4:$Y$6629,2,0)</f>
        <v>2040958</v>
      </c>
      <c r="D2745" s="26" t="s">
        <v>673</v>
      </c>
      <c r="E2745" s="26" t="str">
        <f aca="false">VLOOKUP(B2745,[1]Planilha8!$X$4:$Z$6629,3,0)</f>
        <v>CLINICA CIRURGICA</v>
      </c>
      <c r="F2745" s="26" t="str">
        <f aca="false">VLOOKUP(B2745,[1]Planilha8!$X$4:$AD$6629,7,0)</f>
        <v>BOM</v>
      </c>
      <c r="G2745" s="27" t="n">
        <v>41673</v>
      </c>
      <c r="H2745" s="83" t="n">
        <v>182</v>
      </c>
      <c r="I2745" s="29" t="s">
        <v>23</v>
      </c>
      <c r="J2745" s="30" t="s">
        <v>601</v>
      </c>
      <c r="K2745" s="31" t="n">
        <v>2518</v>
      </c>
      <c r="L2745" s="32" t="n">
        <v>2013004063</v>
      </c>
      <c r="M2745" s="33" t="n">
        <v>43465</v>
      </c>
      <c r="N2745" s="84" t="n">
        <v>140.208333333333</v>
      </c>
      <c r="O2745" s="85" t="n">
        <v>0.5</v>
      </c>
      <c r="P2745" s="86" t="n">
        <v>0.0416666666666667</v>
      </c>
      <c r="Q2745" s="87" t="n">
        <v>7.58333333333333</v>
      </c>
      <c r="R2745" s="88" t="n">
        <v>147.791666666667</v>
      </c>
      <c r="S2745" s="89" t="n">
        <v>34.2083333333333</v>
      </c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MG2745" s="0"/>
      <c r="AMH2745" s="0"/>
      <c r="AMI2745" s="0"/>
      <c r="AMJ2745" s="0"/>
    </row>
    <row r="2746" s="4" customFormat="true" ht="37.5" hidden="false" customHeight="true" outlineLevel="0" collapsed="false">
      <c r="A2746" s="23" t="s">
        <v>401</v>
      </c>
      <c r="B2746" s="82" t="n">
        <v>8105</v>
      </c>
      <c r="C2746" s="25" t="n">
        <f aca="false">VLOOKUP(B2746,[1]Planilha8!$X$4:$Y$6629,2,0)</f>
        <v>2040959</v>
      </c>
      <c r="D2746" s="26" t="s">
        <v>673</v>
      </c>
      <c r="E2746" s="26" t="str">
        <f aca="false">VLOOKUP(B2746,[1]Planilha8!$X$4:$Z$6629,3,0)</f>
        <v>CLINICA CIRURGICA</v>
      </c>
      <c r="F2746" s="26" t="str">
        <f aca="false">VLOOKUP(B2746,[1]Planilha8!$X$4:$AD$6629,7,0)</f>
        <v>BOM</v>
      </c>
      <c r="G2746" s="27" t="n">
        <v>41673</v>
      </c>
      <c r="H2746" s="83" t="n">
        <v>182</v>
      </c>
      <c r="I2746" s="29" t="s">
        <v>23</v>
      </c>
      <c r="J2746" s="30" t="s">
        <v>601</v>
      </c>
      <c r="K2746" s="31" t="n">
        <v>2518</v>
      </c>
      <c r="L2746" s="32" t="n">
        <v>2013004063</v>
      </c>
      <c r="M2746" s="33" t="n">
        <v>43465</v>
      </c>
      <c r="N2746" s="84" t="n">
        <v>140.208333333333</v>
      </c>
      <c r="O2746" s="85" t="n">
        <v>0.5</v>
      </c>
      <c r="P2746" s="86" t="n">
        <v>0.0416666666666667</v>
      </c>
      <c r="Q2746" s="87" t="n">
        <v>7.58333333333333</v>
      </c>
      <c r="R2746" s="88" t="n">
        <v>147.791666666667</v>
      </c>
      <c r="S2746" s="89" t="n">
        <v>34.2083333333333</v>
      </c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MG2746" s="0"/>
      <c r="AMH2746" s="0"/>
      <c r="AMI2746" s="0"/>
      <c r="AMJ2746" s="0"/>
    </row>
    <row r="2747" s="4" customFormat="true" ht="37.5" hidden="false" customHeight="true" outlineLevel="0" collapsed="false">
      <c r="A2747" s="23" t="s">
        <v>401</v>
      </c>
      <c r="B2747" s="82" t="n">
        <v>8106</v>
      </c>
      <c r="C2747" s="25" t="n">
        <f aca="false">VLOOKUP(B2747,[1]Planilha8!$X$4:$Y$6629,2,0)</f>
        <v>2040960</v>
      </c>
      <c r="D2747" s="26" t="s">
        <v>673</v>
      </c>
      <c r="E2747" s="26" t="str">
        <f aca="false">VLOOKUP(B2747,[1]Planilha8!$X$4:$Z$6629,3,0)</f>
        <v>CLINICA CIRURGICA</v>
      </c>
      <c r="F2747" s="26" t="str">
        <f aca="false">VLOOKUP(B2747,[1]Planilha8!$X$4:$AD$6629,7,0)</f>
        <v>BOM</v>
      </c>
      <c r="G2747" s="27" t="n">
        <v>41673</v>
      </c>
      <c r="H2747" s="83" t="n">
        <v>182</v>
      </c>
      <c r="I2747" s="29" t="s">
        <v>23</v>
      </c>
      <c r="J2747" s="30" t="s">
        <v>601</v>
      </c>
      <c r="K2747" s="31" t="n">
        <v>2518</v>
      </c>
      <c r="L2747" s="32" t="n">
        <v>2013004063</v>
      </c>
      <c r="M2747" s="33" t="n">
        <v>43465</v>
      </c>
      <c r="N2747" s="84" t="n">
        <v>140.208333333333</v>
      </c>
      <c r="O2747" s="85" t="n">
        <v>0.5</v>
      </c>
      <c r="P2747" s="86" t="n">
        <v>0.0416666666666667</v>
      </c>
      <c r="Q2747" s="87" t="n">
        <v>7.58333333333333</v>
      </c>
      <c r="R2747" s="88" t="n">
        <v>147.791666666667</v>
      </c>
      <c r="S2747" s="89" t="n">
        <v>34.2083333333333</v>
      </c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MG2747" s="0"/>
      <c r="AMH2747" s="0"/>
      <c r="AMI2747" s="0"/>
      <c r="AMJ2747" s="0"/>
    </row>
    <row r="2748" s="4" customFormat="true" ht="37.5" hidden="false" customHeight="true" outlineLevel="0" collapsed="false">
      <c r="A2748" s="23" t="s">
        <v>401</v>
      </c>
      <c r="B2748" s="82" t="n">
        <v>8107</v>
      </c>
      <c r="C2748" s="25" t="e">
        <f aca="false">VLOOKUP(B2748,[1]Planilha8!$X$4:$Y$6629,2,0)</f>
        <v>#N/A</v>
      </c>
      <c r="D2748" s="26" t="s">
        <v>673</v>
      </c>
      <c r="E2748" s="26" t="e">
        <f aca="false">VLOOKUP(B2748,[1]Planilha8!$X$4:$Z$6629,3,0)</f>
        <v>#N/A</v>
      </c>
      <c r="F2748" s="26" t="e">
        <f aca="false">VLOOKUP(B2748,[1]Planilha8!$X$4:$AD$6629,7,0)</f>
        <v>#N/A</v>
      </c>
      <c r="G2748" s="27" t="n">
        <v>41673</v>
      </c>
      <c r="H2748" s="83" t="n">
        <v>182</v>
      </c>
      <c r="I2748" s="29" t="s">
        <v>23</v>
      </c>
      <c r="J2748" s="30" t="s">
        <v>601</v>
      </c>
      <c r="K2748" s="31" t="n">
        <v>2518</v>
      </c>
      <c r="L2748" s="32" t="n">
        <v>2013004063</v>
      </c>
      <c r="M2748" s="33" t="n">
        <v>43465</v>
      </c>
      <c r="N2748" s="84" t="n">
        <v>140.208333333333</v>
      </c>
      <c r="O2748" s="85" t="n">
        <v>0.5</v>
      </c>
      <c r="P2748" s="86" t="n">
        <v>0.0416666666666667</v>
      </c>
      <c r="Q2748" s="87" t="n">
        <v>7.58333333333333</v>
      </c>
      <c r="R2748" s="88" t="n">
        <v>147.791666666667</v>
      </c>
      <c r="S2748" s="89" t="n">
        <v>34.2083333333333</v>
      </c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MG2748" s="0"/>
      <c r="AMH2748" s="0"/>
      <c r="AMI2748" s="0"/>
      <c r="AMJ2748" s="0"/>
    </row>
    <row r="2749" s="4" customFormat="true" ht="37.5" hidden="false" customHeight="true" outlineLevel="0" collapsed="false">
      <c r="A2749" s="23" t="s">
        <v>401</v>
      </c>
      <c r="B2749" s="82" t="n">
        <v>8108</v>
      </c>
      <c r="C2749" s="25" t="n">
        <f aca="false">VLOOKUP(B2749,[1]Planilha8!$X$4:$Y$6629,2,0)</f>
        <v>2040962</v>
      </c>
      <c r="D2749" s="26" t="s">
        <v>673</v>
      </c>
      <c r="E2749" s="26" t="str">
        <f aca="false">VLOOKUP(B2749,[1]Planilha8!$X$4:$Z$6629,3,0)</f>
        <v>CLINICA CIRURGICA</v>
      </c>
      <c r="F2749" s="26" t="str">
        <f aca="false">VLOOKUP(B2749,[1]Planilha8!$X$4:$AD$6629,7,0)</f>
        <v>BOM</v>
      </c>
      <c r="G2749" s="27" t="n">
        <v>41673</v>
      </c>
      <c r="H2749" s="83" t="n">
        <v>182</v>
      </c>
      <c r="I2749" s="29" t="s">
        <v>23</v>
      </c>
      <c r="J2749" s="30" t="s">
        <v>601</v>
      </c>
      <c r="K2749" s="31" t="n">
        <v>2518</v>
      </c>
      <c r="L2749" s="32" t="n">
        <v>2013004063</v>
      </c>
      <c r="M2749" s="33" t="n">
        <v>43465</v>
      </c>
      <c r="N2749" s="84" t="n">
        <v>140.208333333333</v>
      </c>
      <c r="O2749" s="85" t="n">
        <v>0.5</v>
      </c>
      <c r="P2749" s="86" t="n">
        <v>0.0416666666666667</v>
      </c>
      <c r="Q2749" s="87" t="n">
        <v>7.58333333333333</v>
      </c>
      <c r="R2749" s="88" t="n">
        <v>147.791666666667</v>
      </c>
      <c r="S2749" s="89" t="n">
        <v>34.2083333333333</v>
      </c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MG2749" s="0"/>
      <c r="AMH2749" s="0"/>
      <c r="AMI2749" s="0"/>
      <c r="AMJ2749" s="0"/>
    </row>
    <row r="2750" s="4" customFormat="true" ht="37.5" hidden="false" customHeight="true" outlineLevel="0" collapsed="false">
      <c r="A2750" s="23" t="s">
        <v>401</v>
      </c>
      <c r="B2750" s="82" t="n">
        <v>8109</v>
      </c>
      <c r="C2750" s="25" t="n">
        <f aca="false">VLOOKUP(B2750,[1]Planilha8!$X$4:$Y$6629,2,0)</f>
        <v>2040963</v>
      </c>
      <c r="D2750" s="26" t="s">
        <v>673</v>
      </c>
      <c r="E2750" s="26" t="str">
        <f aca="false">VLOOKUP(B2750,[1]Planilha8!$X$4:$Z$6629,3,0)</f>
        <v>CLINICA CIRURGICA</v>
      </c>
      <c r="F2750" s="26" t="str">
        <f aca="false">VLOOKUP(B2750,[1]Planilha8!$X$4:$AD$6629,7,0)</f>
        <v>BOM</v>
      </c>
      <c r="G2750" s="27" t="n">
        <v>41673</v>
      </c>
      <c r="H2750" s="83" t="n">
        <v>182</v>
      </c>
      <c r="I2750" s="29" t="s">
        <v>23</v>
      </c>
      <c r="J2750" s="30" t="s">
        <v>601</v>
      </c>
      <c r="K2750" s="31" t="n">
        <v>2518</v>
      </c>
      <c r="L2750" s="32" t="n">
        <v>2013004063</v>
      </c>
      <c r="M2750" s="33" t="n">
        <v>43465</v>
      </c>
      <c r="N2750" s="84" t="n">
        <v>140.208333333333</v>
      </c>
      <c r="O2750" s="85" t="n">
        <v>0.5</v>
      </c>
      <c r="P2750" s="86" t="n">
        <v>0.0416666666666667</v>
      </c>
      <c r="Q2750" s="87" t="n">
        <v>7.58333333333333</v>
      </c>
      <c r="R2750" s="88" t="n">
        <v>147.791666666667</v>
      </c>
      <c r="S2750" s="89" t="n">
        <v>34.2083333333333</v>
      </c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MG2750" s="0"/>
      <c r="AMH2750" s="0"/>
      <c r="AMI2750" s="0"/>
      <c r="AMJ2750" s="0"/>
    </row>
    <row r="2751" s="4" customFormat="true" ht="37.5" hidden="false" customHeight="true" outlineLevel="0" collapsed="false">
      <c r="A2751" s="23" t="s">
        <v>401</v>
      </c>
      <c r="B2751" s="82" t="n">
        <v>8110</v>
      </c>
      <c r="C2751" s="25" t="n">
        <f aca="false">VLOOKUP(B2751,[1]Planilha8!$X$4:$Y$6629,2,0)</f>
        <v>2040964</v>
      </c>
      <c r="D2751" s="26" t="s">
        <v>673</v>
      </c>
      <c r="E2751" s="26" t="str">
        <f aca="false">VLOOKUP(B2751,[1]Planilha8!$X$4:$Z$6629,3,0)</f>
        <v>CLINICA CIRURGICA</v>
      </c>
      <c r="F2751" s="26" t="str">
        <f aca="false">VLOOKUP(B2751,[1]Planilha8!$X$4:$AD$6629,7,0)</f>
        <v>BOM</v>
      </c>
      <c r="G2751" s="27" t="n">
        <v>41673</v>
      </c>
      <c r="H2751" s="83" t="n">
        <v>182</v>
      </c>
      <c r="I2751" s="29" t="s">
        <v>23</v>
      </c>
      <c r="J2751" s="30" t="s">
        <v>601</v>
      </c>
      <c r="K2751" s="31" t="n">
        <v>2518</v>
      </c>
      <c r="L2751" s="32" t="n">
        <v>2013004063</v>
      </c>
      <c r="M2751" s="33" t="n">
        <v>43465</v>
      </c>
      <c r="N2751" s="84" t="n">
        <v>140.208333333333</v>
      </c>
      <c r="O2751" s="85" t="n">
        <v>0.5</v>
      </c>
      <c r="P2751" s="86" t="n">
        <v>0.0416666666666667</v>
      </c>
      <c r="Q2751" s="87" t="n">
        <v>7.58333333333333</v>
      </c>
      <c r="R2751" s="88" t="n">
        <v>147.791666666667</v>
      </c>
      <c r="S2751" s="89" t="n">
        <v>34.2083333333333</v>
      </c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MG2751" s="0"/>
      <c r="AMH2751" s="0"/>
      <c r="AMI2751" s="0"/>
      <c r="AMJ2751" s="0"/>
    </row>
    <row r="2752" s="4" customFormat="true" ht="37.5" hidden="false" customHeight="true" outlineLevel="0" collapsed="false">
      <c r="A2752" s="23" t="s">
        <v>401</v>
      </c>
      <c r="B2752" s="82" t="n">
        <v>8111</v>
      </c>
      <c r="C2752" s="25" t="n">
        <f aca="false">VLOOKUP(B2752,[1]Planilha8!$X$4:$Y$6629,2,0)</f>
        <v>2040965</v>
      </c>
      <c r="D2752" s="26" t="s">
        <v>673</v>
      </c>
      <c r="E2752" s="26" t="str">
        <f aca="false">VLOOKUP(B2752,[1]Planilha8!$X$4:$Z$6629,3,0)</f>
        <v>CLINICA CIRURGICA</v>
      </c>
      <c r="F2752" s="26" t="str">
        <f aca="false">VLOOKUP(B2752,[1]Planilha8!$X$4:$AD$6629,7,0)</f>
        <v>BOM</v>
      </c>
      <c r="G2752" s="27" t="n">
        <v>41673</v>
      </c>
      <c r="H2752" s="83" t="n">
        <v>182</v>
      </c>
      <c r="I2752" s="29" t="s">
        <v>23</v>
      </c>
      <c r="J2752" s="30" t="s">
        <v>601</v>
      </c>
      <c r="K2752" s="31" t="n">
        <v>2518</v>
      </c>
      <c r="L2752" s="32" t="n">
        <v>2013004063</v>
      </c>
      <c r="M2752" s="33" t="n">
        <v>43465</v>
      </c>
      <c r="N2752" s="84" t="n">
        <v>140.208333333333</v>
      </c>
      <c r="O2752" s="85" t="n">
        <v>0.5</v>
      </c>
      <c r="P2752" s="86" t="n">
        <v>0.0416666666666667</v>
      </c>
      <c r="Q2752" s="87" t="n">
        <v>7.58333333333333</v>
      </c>
      <c r="R2752" s="88" t="n">
        <v>147.791666666667</v>
      </c>
      <c r="S2752" s="89" t="n">
        <v>34.2083333333333</v>
      </c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MG2752" s="0"/>
      <c r="AMH2752" s="0"/>
      <c r="AMI2752" s="0"/>
      <c r="AMJ2752" s="0"/>
    </row>
    <row r="2753" s="4" customFormat="true" ht="37.5" hidden="false" customHeight="true" outlineLevel="0" collapsed="false">
      <c r="A2753" s="23" t="s">
        <v>401</v>
      </c>
      <c r="B2753" s="82" t="n">
        <v>8112</v>
      </c>
      <c r="C2753" s="25" t="n">
        <f aca="false">VLOOKUP(B2753,[1]Planilha8!$X$4:$Y$6629,2,0)</f>
        <v>2040966</v>
      </c>
      <c r="D2753" s="26" t="s">
        <v>673</v>
      </c>
      <c r="E2753" s="26" t="str">
        <f aca="false">VLOOKUP(B2753,[1]Planilha8!$X$4:$Z$6629,3,0)</f>
        <v>CLINICA CIRURGICA</v>
      </c>
      <c r="F2753" s="26" t="str">
        <f aca="false">VLOOKUP(B2753,[1]Planilha8!$X$4:$AD$6629,7,0)</f>
        <v>BOM</v>
      </c>
      <c r="G2753" s="27" t="n">
        <v>41673</v>
      </c>
      <c r="H2753" s="83" t="n">
        <v>182</v>
      </c>
      <c r="I2753" s="29" t="s">
        <v>23</v>
      </c>
      <c r="J2753" s="30" t="s">
        <v>601</v>
      </c>
      <c r="K2753" s="31" t="n">
        <v>2518</v>
      </c>
      <c r="L2753" s="32" t="n">
        <v>2013004063</v>
      </c>
      <c r="M2753" s="33" t="n">
        <v>43465</v>
      </c>
      <c r="N2753" s="84" t="n">
        <v>140.208333333333</v>
      </c>
      <c r="O2753" s="85" t="n">
        <v>0.5</v>
      </c>
      <c r="P2753" s="86" t="n">
        <v>0.0416666666666667</v>
      </c>
      <c r="Q2753" s="87" t="n">
        <v>7.58333333333333</v>
      </c>
      <c r="R2753" s="88" t="n">
        <v>147.791666666667</v>
      </c>
      <c r="S2753" s="89" t="n">
        <v>34.2083333333333</v>
      </c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MG2753" s="0"/>
      <c r="AMH2753" s="0"/>
      <c r="AMI2753" s="0"/>
      <c r="AMJ2753" s="0"/>
    </row>
    <row r="2754" s="4" customFormat="true" ht="37.5" hidden="false" customHeight="true" outlineLevel="0" collapsed="false">
      <c r="A2754" s="23" t="s">
        <v>401</v>
      </c>
      <c r="B2754" s="82" t="n">
        <v>8113</v>
      </c>
      <c r="C2754" s="25" t="n">
        <f aca="false">VLOOKUP(B2754,[1]Planilha8!$X$4:$Y$6629,2,0)</f>
        <v>2040967</v>
      </c>
      <c r="D2754" s="26" t="s">
        <v>673</v>
      </c>
      <c r="E2754" s="26" t="str">
        <f aca="false">VLOOKUP(B2754,[1]Planilha8!$X$4:$Z$6629,3,0)</f>
        <v>CLINICA CIRURGICA</v>
      </c>
      <c r="F2754" s="26" t="str">
        <f aca="false">VLOOKUP(B2754,[1]Planilha8!$X$4:$AD$6629,7,0)</f>
        <v>BOM</v>
      </c>
      <c r="G2754" s="27" t="n">
        <v>41673</v>
      </c>
      <c r="H2754" s="83" t="n">
        <v>182</v>
      </c>
      <c r="I2754" s="29" t="s">
        <v>23</v>
      </c>
      <c r="J2754" s="30" t="s">
        <v>601</v>
      </c>
      <c r="K2754" s="31" t="n">
        <v>2518</v>
      </c>
      <c r="L2754" s="32" t="n">
        <v>2013004063</v>
      </c>
      <c r="M2754" s="33" t="n">
        <v>43465</v>
      </c>
      <c r="N2754" s="84" t="n">
        <v>140.208333333333</v>
      </c>
      <c r="O2754" s="85" t="n">
        <v>0.5</v>
      </c>
      <c r="P2754" s="86" t="n">
        <v>0.0416666666666667</v>
      </c>
      <c r="Q2754" s="87" t="n">
        <v>7.58333333333333</v>
      </c>
      <c r="R2754" s="88" t="n">
        <v>147.791666666667</v>
      </c>
      <c r="S2754" s="89" t="n">
        <v>34.2083333333333</v>
      </c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MG2754" s="0"/>
      <c r="AMH2754" s="0"/>
      <c r="AMI2754" s="0"/>
      <c r="AMJ2754" s="0"/>
    </row>
    <row r="2755" s="4" customFormat="true" ht="37.5" hidden="false" customHeight="true" outlineLevel="0" collapsed="false">
      <c r="A2755" s="23" t="s">
        <v>401</v>
      </c>
      <c r="B2755" s="82" t="n">
        <v>8114</v>
      </c>
      <c r="C2755" s="25" t="n">
        <f aca="false">VLOOKUP(B2755,[1]Planilha8!$X$4:$Y$6629,2,0)</f>
        <v>2040968</v>
      </c>
      <c r="D2755" s="26" t="s">
        <v>673</v>
      </c>
      <c r="E2755" s="26" t="str">
        <f aca="false">VLOOKUP(B2755,[1]Planilha8!$X$4:$Z$6629,3,0)</f>
        <v>CLINICA CIRURGICA</v>
      </c>
      <c r="F2755" s="26" t="str">
        <f aca="false">VLOOKUP(B2755,[1]Planilha8!$X$4:$AD$6629,7,0)</f>
        <v>BOM</v>
      </c>
      <c r="G2755" s="27" t="n">
        <v>41673</v>
      </c>
      <c r="H2755" s="83" t="n">
        <v>182</v>
      </c>
      <c r="I2755" s="29" t="s">
        <v>23</v>
      </c>
      <c r="J2755" s="30" t="s">
        <v>601</v>
      </c>
      <c r="K2755" s="31" t="n">
        <v>2518</v>
      </c>
      <c r="L2755" s="32" t="n">
        <v>2013004063</v>
      </c>
      <c r="M2755" s="33" t="n">
        <v>43465</v>
      </c>
      <c r="N2755" s="84" t="n">
        <v>140.208333333333</v>
      </c>
      <c r="O2755" s="85" t="n">
        <v>0.5</v>
      </c>
      <c r="P2755" s="86" t="n">
        <v>0.0416666666666667</v>
      </c>
      <c r="Q2755" s="87" t="n">
        <v>7.58333333333333</v>
      </c>
      <c r="R2755" s="88" t="n">
        <v>147.791666666667</v>
      </c>
      <c r="S2755" s="89" t="n">
        <v>34.2083333333333</v>
      </c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MG2755" s="0"/>
      <c r="AMH2755" s="0"/>
      <c r="AMI2755" s="0"/>
      <c r="AMJ2755" s="0"/>
    </row>
    <row r="2756" s="4" customFormat="true" ht="37.5" hidden="false" customHeight="true" outlineLevel="0" collapsed="false">
      <c r="A2756" s="23" t="s">
        <v>401</v>
      </c>
      <c r="B2756" s="82" t="n">
        <v>8115</v>
      </c>
      <c r="C2756" s="25" t="n">
        <f aca="false">VLOOKUP(B2756,[1]Planilha8!$X$4:$Y$6629,2,0)</f>
        <v>2040969</v>
      </c>
      <c r="D2756" s="26" t="s">
        <v>673</v>
      </c>
      <c r="E2756" s="26" t="str">
        <f aca="false">VLOOKUP(B2756,[1]Planilha8!$X$4:$Z$6629,3,0)</f>
        <v>CLINICA CIRURGICA</v>
      </c>
      <c r="F2756" s="26" t="str">
        <f aca="false">VLOOKUP(B2756,[1]Planilha8!$X$4:$AD$6629,7,0)</f>
        <v>BOM</v>
      </c>
      <c r="G2756" s="27" t="n">
        <v>41673</v>
      </c>
      <c r="H2756" s="83" t="n">
        <v>182</v>
      </c>
      <c r="I2756" s="29" t="s">
        <v>23</v>
      </c>
      <c r="J2756" s="30" t="s">
        <v>601</v>
      </c>
      <c r="K2756" s="31" t="n">
        <v>2518</v>
      </c>
      <c r="L2756" s="32" t="n">
        <v>2013004063</v>
      </c>
      <c r="M2756" s="33" t="n">
        <v>43465</v>
      </c>
      <c r="N2756" s="84" t="n">
        <v>140.208333333333</v>
      </c>
      <c r="O2756" s="85" t="n">
        <v>0.5</v>
      </c>
      <c r="P2756" s="86" t="n">
        <v>0.0416666666666667</v>
      </c>
      <c r="Q2756" s="87" t="n">
        <v>7.58333333333333</v>
      </c>
      <c r="R2756" s="88" t="n">
        <v>147.791666666667</v>
      </c>
      <c r="S2756" s="89" t="n">
        <v>34.2083333333333</v>
      </c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MG2756" s="0"/>
      <c r="AMH2756" s="0"/>
      <c r="AMI2756" s="0"/>
      <c r="AMJ2756" s="0"/>
    </row>
    <row r="2757" s="4" customFormat="true" ht="37.5" hidden="false" customHeight="true" outlineLevel="0" collapsed="false">
      <c r="A2757" s="23" t="s">
        <v>401</v>
      </c>
      <c r="B2757" s="82" t="n">
        <v>8116</v>
      </c>
      <c r="C2757" s="25" t="n">
        <f aca="false">VLOOKUP(B2757,[1]Planilha8!$X$4:$Y$6629,2,0)</f>
        <v>2040970</v>
      </c>
      <c r="D2757" s="26" t="s">
        <v>673</v>
      </c>
      <c r="E2757" s="26" t="str">
        <f aca="false">VLOOKUP(B2757,[1]Planilha8!$X$4:$Z$6629,3,0)</f>
        <v>CLINICA CIRURGICA</v>
      </c>
      <c r="F2757" s="26" t="str">
        <f aca="false">VLOOKUP(B2757,[1]Planilha8!$X$4:$AD$6629,7,0)</f>
        <v>BOM</v>
      </c>
      <c r="G2757" s="27" t="n">
        <v>41673</v>
      </c>
      <c r="H2757" s="83" t="n">
        <v>182</v>
      </c>
      <c r="I2757" s="29" t="s">
        <v>23</v>
      </c>
      <c r="J2757" s="30" t="s">
        <v>601</v>
      </c>
      <c r="K2757" s="31" t="n">
        <v>2518</v>
      </c>
      <c r="L2757" s="32" t="n">
        <v>2013004063</v>
      </c>
      <c r="M2757" s="33" t="n">
        <v>43465</v>
      </c>
      <c r="N2757" s="84" t="n">
        <v>140.208333333333</v>
      </c>
      <c r="O2757" s="85" t="n">
        <v>0.5</v>
      </c>
      <c r="P2757" s="86" t="n">
        <v>0.0416666666666667</v>
      </c>
      <c r="Q2757" s="87" t="n">
        <v>7.58333333333333</v>
      </c>
      <c r="R2757" s="88" t="n">
        <v>147.791666666667</v>
      </c>
      <c r="S2757" s="89" t="n">
        <v>34.2083333333333</v>
      </c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MG2757" s="0"/>
      <c r="AMH2757" s="0"/>
      <c r="AMI2757" s="0"/>
      <c r="AMJ2757" s="0"/>
    </row>
    <row r="2758" s="4" customFormat="true" ht="37.5" hidden="false" customHeight="true" outlineLevel="0" collapsed="false">
      <c r="A2758" s="23" t="s">
        <v>401</v>
      </c>
      <c r="B2758" s="82" t="n">
        <v>8117</v>
      </c>
      <c r="C2758" s="25" t="n">
        <f aca="false">VLOOKUP(B2758,[1]Planilha8!$X$4:$Y$6629,2,0)</f>
        <v>2040971</v>
      </c>
      <c r="D2758" s="26" t="s">
        <v>673</v>
      </c>
      <c r="E2758" s="26" t="str">
        <f aca="false">VLOOKUP(B2758,[1]Planilha8!$X$4:$Z$6629,3,0)</f>
        <v>CLINICA CIRURGICA</v>
      </c>
      <c r="F2758" s="26" t="str">
        <f aca="false">VLOOKUP(B2758,[1]Planilha8!$X$4:$AD$6629,7,0)</f>
        <v>BOM</v>
      </c>
      <c r="G2758" s="27" t="n">
        <v>41673</v>
      </c>
      <c r="H2758" s="83" t="n">
        <v>182</v>
      </c>
      <c r="I2758" s="29" t="s">
        <v>23</v>
      </c>
      <c r="J2758" s="30" t="s">
        <v>601</v>
      </c>
      <c r="K2758" s="31" t="n">
        <v>2518</v>
      </c>
      <c r="L2758" s="32" t="n">
        <v>2013004063</v>
      </c>
      <c r="M2758" s="33" t="n">
        <v>43465</v>
      </c>
      <c r="N2758" s="84" t="n">
        <v>140.208333333333</v>
      </c>
      <c r="O2758" s="85" t="n">
        <v>0.5</v>
      </c>
      <c r="P2758" s="86" t="n">
        <v>0.0416666666666667</v>
      </c>
      <c r="Q2758" s="87" t="n">
        <v>7.58333333333333</v>
      </c>
      <c r="R2758" s="88" t="n">
        <v>147.791666666667</v>
      </c>
      <c r="S2758" s="89" t="n">
        <v>34.2083333333333</v>
      </c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MG2758" s="0"/>
      <c r="AMH2758" s="0"/>
      <c r="AMI2758" s="0"/>
      <c r="AMJ2758" s="0"/>
    </row>
    <row r="2759" s="4" customFormat="true" ht="37.5" hidden="false" customHeight="true" outlineLevel="0" collapsed="false">
      <c r="A2759" s="23" t="s">
        <v>401</v>
      </c>
      <c r="B2759" s="82" t="n">
        <v>8118</v>
      </c>
      <c r="C2759" s="25" t="n">
        <f aca="false">VLOOKUP(B2759,[1]Planilha8!$X$4:$Y$6629,2,0)</f>
        <v>2040972</v>
      </c>
      <c r="D2759" s="26" t="s">
        <v>673</v>
      </c>
      <c r="E2759" s="26" t="str">
        <f aca="false">VLOOKUP(B2759,[1]Planilha8!$X$4:$Z$6629,3,0)</f>
        <v>CLINICA CIRURGICA</v>
      </c>
      <c r="F2759" s="26" t="str">
        <f aca="false">VLOOKUP(B2759,[1]Planilha8!$X$4:$AD$6629,7,0)</f>
        <v>BOM</v>
      </c>
      <c r="G2759" s="27" t="n">
        <v>41673</v>
      </c>
      <c r="H2759" s="83" t="n">
        <v>182</v>
      </c>
      <c r="I2759" s="29" t="s">
        <v>23</v>
      </c>
      <c r="J2759" s="30" t="s">
        <v>601</v>
      </c>
      <c r="K2759" s="31" t="n">
        <v>2518</v>
      </c>
      <c r="L2759" s="32" t="n">
        <v>2013004063</v>
      </c>
      <c r="M2759" s="33" t="n">
        <v>43465</v>
      </c>
      <c r="N2759" s="84" t="n">
        <v>140.208333333333</v>
      </c>
      <c r="O2759" s="85" t="n">
        <v>0.5</v>
      </c>
      <c r="P2759" s="86" t="n">
        <v>0.0416666666666667</v>
      </c>
      <c r="Q2759" s="87" t="n">
        <v>7.58333333333333</v>
      </c>
      <c r="R2759" s="88" t="n">
        <v>147.791666666667</v>
      </c>
      <c r="S2759" s="89" t="n">
        <v>34.2083333333333</v>
      </c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MG2759" s="0"/>
      <c r="AMH2759" s="0"/>
      <c r="AMI2759" s="0"/>
      <c r="AMJ2759" s="0"/>
    </row>
    <row r="2760" s="4" customFormat="true" ht="37.5" hidden="false" customHeight="true" outlineLevel="0" collapsed="false">
      <c r="A2760" s="23" t="s">
        <v>401</v>
      </c>
      <c r="B2760" s="82" t="n">
        <v>8119</v>
      </c>
      <c r="C2760" s="25" t="n">
        <f aca="false">VLOOKUP(B2760,[1]Planilha8!$X$4:$Y$6629,2,0)</f>
        <v>2040973</v>
      </c>
      <c r="D2760" s="26" t="s">
        <v>673</v>
      </c>
      <c r="E2760" s="26" t="str">
        <f aca="false">VLOOKUP(B2760,[1]Planilha8!$X$4:$Z$6629,3,0)</f>
        <v>CLINICA CIRURGICA</v>
      </c>
      <c r="F2760" s="26" t="str">
        <f aca="false">VLOOKUP(B2760,[1]Planilha8!$X$4:$AD$6629,7,0)</f>
        <v>BOM</v>
      </c>
      <c r="G2760" s="27" t="n">
        <v>41673</v>
      </c>
      <c r="H2760" s="83" t="n">
        <v>182</v>
      </c>
      <c r="I2760" s="29" t="s">
        <v>23</v>
      </c>
      <c r="J2760" s="30" t="s">
        <v>601</v>
      </c>
      <c r="K2760" s="31" t="n">
        <v>2518</v>
      </c>
      <c r="L2760" s="32" t="n">
        <v>2013004063</v>
      </c>
      <c r="M2760" s="33" t="n">
        <v>43465</v>
      </c>
      <c r="N2760" s="84" t="n">
        <v>140.208333333333</v>
      </c>
      <c r="O2760" s="85" t="n">
        <v>0.5</v>
      </c>
      <c r="P2760" s="86" t="n">
        <v>0.0416666666666667</v>
      </c>
      <c r="Q2760" s="87" t="n">
        <v>7.58333333333333</v>
      </c>
      <c r="R2760" s="88" t="n">
        <v>147.791666666667</v>
      </c>
      <c r="S2760" s="89" t="n">
        <v>34.2083333333333</v>
      </c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MG2760" s="0"/>
      <c r="AMH2760" s="0"/>
      <c r="AMI2760" s="0"/>
      <c r="AMJ2760" s="0"/>
    </row>
    <row r="2761" s="4" customFormat="true" ht="37.5" hidden="false" customHeight="true" outlineLevel="0" collapsed="false">
      <c r="A2761" s="23" t="s">
        <v>401</v>
      </c>
      <c r="B2761" s="82" t="n">
        <v>8120</v>
      </c>
      <c r="C2761" s="25" t="n">
        <f aca="false">VLOOKUP(B2761,[1]Planilha8!$X$4:$Y$6629,2,0)</f>
        <v>2040974</v>
      </c>
      <c r="D2761" s="26" t="s">
        <v>673</v>
      </c>
      <c r="E2761" s="26" t="str">
        <f aca="false">VLOOKUP(B2761,[1]Planilha8!$X$4:$Z$6629,3,0)</f>
        <v>CLINICA CIRURGICA</v>
      </c>
      <c r="F2761" s="26" t="str">
        <f aca="false">VLOOKUP(B2761,[1]Planilha8!$X$4:$AD$6629,7,0)</f>
        <v>BOM</v>
      </c>
      <c r="G2761" s="27" t="n">
        <v>41673</v>
      </c>
      <c r="H2761" s="83" t="n">
        <v>182</v>
      </c>
      <c r="I2761" s="29" t="s">
        <v>23</v>
      </c>
      <c r="J2761" s="30" t="s">
        <v>601</v>
      </c>
      <c r="K2761" s="31" t="n">
        <v>2518</v>
      </c>
      <c r="L2761" s="32" t="n">
        <v>2013004063</v>
      </c>
      <c r="M2761" s="33" t="n">
        <v>43465</v>
      </c>
      <c r="N2761" s="84" t="n">
        <v>140.208333333333</v>
      </c>
      <c r="O2761" s="85" t="n">
        <v>0.5</v>
      </c>
      <c r="P2761" s="86" t="n">
        <v>0.0416666666666667</v>
      </c>
      <c r="Q2761" s="87" t="n">
        <v>7.58333333333333</v>
      </c>
      <c r="R2761" s="88" t="n">
        <v>147.791666666667</v>
      </c>
      <c r="S2761" s="89" t="n">
        <v>34.2083333333333</v>
      </c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MG2761" s="0"/>
      <c r="AMH2761" s="0"/>
      <c r="AMI2761" s="0"/>
      <c r="AMJ2761" s="0"/>
    </row>
    <row r="2762" s="4" customFormat="true" ht="37.5" hidden="false" customHeight="true" outlineLevel="0" collapsed="false">
      <c r="A2762" s="23" t="s">
        <v>401</v>
      </c>
      <c r="B2762" s="82" t="n">
        <v>8121</v>
      </c>
      <c r="C2762" s="25" t="n">
        <f aca="false">VLOOKUP(B2762,[1]Planilha8!$X$4:$Y$6629,2,0)</f>
        <v>2040975</v>
      </c>
      <c r="D2762" s="26" t="s">
        <v>673</v>
      </c>
      <c r="E2762" s="26" t="str">
        <f aca="false">VLOOKUP(B2762,[1]Planilha8!$X$4:$Z$6629,3,0)</f>
        <v>CLINICA MEDICA</v>
      </c>
      <c r="F2762" s="26" t="str">
        <f aca="false">VLOOKUP(B2762,[1]Planilha8!$X$4:$AD$6629,7,0)</f>
        <v>BOM</v>
      </c>
      <c r="G2762" s="27" t="n">
        <v>41673</v>
      </c>
      <c r="H2762" s="83" t="n">
        <v>182</v>
      </c>
      <c r="I2762" s="29" t="s">
        <v>23</v>
      </c>
      <c r="J2762" s="30" t="s">
        <v>601</v>
      </c>
      <c r="K2762" s="31" t="n">
        <v>2518</v>
      </c>
      <c r="L2762" s="32" t="n">
        <v>2013004063</v>
      </c>
      <c r="M2762" s="33" t="n">
        <v>43465</v>
      </c>
      <c r="N2762" s="84" t="n">
        <v>140.208333333333</v>
      </c>
      <c r="O2762" s="85" t="n">
        <v>0.5</v>
      </c>
      <c r="P2762" s="86" t="n">
        <v>0.0416666666666667</v>
      </c>
      <c r="Q2762" s="87" t="n">
        <v>7.58333333333333</v>
      </c>
      <c r="R2762" s="88" t="n">
        <v>147.791666666667</v>
      </c>
      <c r="S2762" s="89" t="n">
        <v>34.2083333333333</v>
      </c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MG2762" s="0"/>
      <c r="AMH2762" s="0"/>
      <c r="AMI2762" s="0"/>
      <c r="AMJ2762" s="0"/>
    </row>
    <row r="2763" s="4" customFormat="true" ht="37.5" hidden="false" customHeight="true" outlineLevel="0" collapsed="false">
      <c r="A2763" s="23" t="s">
        <v>401</v>
      </c>
      <c r="B2763" s="82" t="n">
        <v>8122</v>
      </c>
      <c r="C2763" s="25" t="n">
        <f aca="false">VLOOKUP(B2763,[1]Planilha8!$X$4:$Y$6629,2,0)</f>
        <v>2040976</v>
      </c>
      <c r="D2763" s="26" t="s">
        <v>674</v>
      </c>
      <c r="E2763" s="26" t="str">
        <f aca="false">VLOOKUP(B2763,[1]Planilha8!$X$4:$Z$6629,3,0)</f>
        <v>CLINICA MEDICA</v>
      </c>
      <c r="F2763" s="26" t="str">
        <f aca="false">VLOOKUP(B2763,[1]Planilha8!$X$4:$AD$6629,7,0)</f>
        <v>BOM</v>
      </c>
      <c r="G2763" s="27" t="n">
        <v>41673</v>
      </c>
      <c r="H2763" s="83" t="n">
        <v>205</v>
      </c>
      <c r="I2763" s="29" t="s">
        <v>23</v>
      </c>
      <c r="J2763" s="30" t="s">
        <v>601</v>
      </c>
      <c r="K2763" s="31" t="n">
        <v>2518</v>
      </c>
      <c r="L2763" s="32" t="n">
        <v>2013004063</v>
      </c>
      <c r="M2763" s="33" t="n">
        <v>43465</v>
      </c>
      <c r="N2763" s="84" t="n">
        <v>162.5</v>
      </c>
      <c r="O2763" s="85" t="n">
        <v>0.5</v>
      </c>
      <c r="P2763" s="86" t="n">
        <v>0.0416666666666667</v>
      </c>
      <c r="Q2763" s="87" t="n">
        <v>8.54166666666667</v>
      </c>
      <c r="R2763" s="88" t="n">
        <v>171.041666666667</v>
      </c>
      <c r="S2763" s="89" t="n">
        <v>33.9583333333333</v>
      </c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MG2763" s="0"/>
      <c r="AMH2763" s="0"/>
      <c r="AMI2763" s="0"/>
      <c r="AMJ2763" s="0"/>
    </row>
    <row r="2764" s="4" customFormat="true" ht="37.5" hidden="false" customHeight="true" outlineLevel="0" collapsed="false">
      <c r="A2764" s="23" t="s">
        <v>401</v>
      </c>
      <c r="B2764" s="82" t="n">
        <v>8123</v>
      </c>
      <c r="C2764" s="25" t="n">
        <f aca="false">VLOOKUP(B2764,[1]Planilha8!$X$4:$Y$6629,2,0)</f>
        <v>2040977</v>
      </c>
      <c r="D2764" s="26" t="s">
        <v>674</v>
      </c>
      <c r="E2764" s="26" t="str">
        <f aca="false">VLOOKUP(B2764,[1]Planilha8!$X$4:$Z$6629,3,0)</f>
        <v>GALPÃO ALMOXARIFADO</v>
      </c>
      <c r="F2764" s="26" t="str">
        <f aca="false">VLOOKUP(B2764,[1]Planilha8!$X$4:$AD$6629,7,0)</f>
        <v>SUCATA</v>
      </c>
      <c r="G2764" s="27" t="n">
        <v>41673</v>
      </c>
      <c r="H2764" s="83" t="n">
        <v>205</v>
      </c>
      <c r="I2764" s="29" t="s">
        <v>23</v>
      </c>
      <c r="J2764" s="30" t="s">
        <v>601</v>
      </c>
      <c r="K2764" s="31" t="n">
        <v>2518</v>
      </c>
      <c r="L2764" s="32" t="n">
        <v>2013004063</v>
      </c>
      <c r="M2764" s="33" t="n">
        <v>43465</v>
      </c>
      <c r="N2764" s="84" t="n">
        <v>162.5</v>
      </c>
      <c r="O2764" s="85" t="n">
        <v>0.5</v>
      </c>
      <c r="P2764" s="86" t="n">
        <v>0.0416666666666667</v>
      </c>
      <c r="Q2764" s="87" t="n">
        <v>8.54166666666667</v>
      </c>
      <c r="R2764" s="88" t="n">
        <v>171.041666666667</v>
      </c>
      <c r="S2764" s="89" t="n">
        <v>33.9583333333333</v>
      </c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MG2764" s="0"/>
      <c r="AMH2764" s="0"/>
      <c r="AMI2764" s="0"/>
      <c r="AMJ2764" s="0"/>
    </row>
    <row r="2765" s="4" customFormat="true" ht="37.5" hidden="false" customHeight="true" outlineLevel="0" collapsed="false">
      <c r="A2765" s="23" t="s">
        <v>401</v>
      </c>
      <c r="B2765" s="82" t="n">
        <v>8124</v>
      </c>
      <c r="C2765" s="25" t="n">
        <f aca="false">VLOOKUP(B2765,[1]Planilha8!$X$4:$Y$6629,2,0)</f>
        <v>2040978</v>
      </c>
      <c r="D2765" s="26" t="s">
        <v>674</v>
      </c>
      <c r="E2765" s="26" t="str">
        <f aca="false">VLOOKUP(B2765,[1]Planilha8!$X$4:$Z$6629,3,0)</f>
        <v>GALPÃO ALMOXARIFADO</v>
      </c>
      <c r="F2765" s="26" t="str">
        <f aca="false">VLOOKUP(B2765,[1]Planilha8!$X$4:$AD$6629,7,0)</f>
        <v>SUCATA</v>
      </c>
      <c r="G2765" s="27" t="n">
        <v>41673</v>
      </c>
      <c r="H2765" s="83" t="n">
        <v>205</v>
      </c>
      <c r="I2765" s="29" t="s">
        <v>23</v>
      </c>
      <c r="J2765" s="30" t="s">
        <v>601</v>
      </c>
      <c r="K2765" s="31" t="n">
        <v>2518</v>
      </c>
      <c r="L2765" s="32" t="n">
        <v>2013004063</v>
      </c>
      <c r="M2765" s="33" t="n">
        <v>43465</v>
      </c>
      <c r="N2765" s="84" t="n">
        <v>162.5</v>
      </c>
      <c r="O2765" s="85" t="n">
        <v>0.5</v>
      </c>
      <c r="P2765" s="86" t="n">
        <v>0.0416666666666667</v>
      </c>
      <c r="Q2765" s="87" t="n">
        <v>8.54166666666667</v>
      </c>
      <c r="R2765" s="88" t="n">
        <v>171.041666666667</v>
      </c>
      <c r="S2765" s="89" t="n">
        <v>33.9583333333333</v>
      </c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MG2765" s="0"/>
      <c r="AMH2765" s="0"/>
      <c r="AMI2765" s="0"/>
      <c r="AMJ2765" s="0"/>
    </row>
    <row r="2766" s="4" customFormat="true" ht="37.5" hidden="false" customHeight="true" outlineLevel="0" collapsed="false">
      <c r="A2766" s="23" t="s">
        <v>401</v>
      </c>
      <c r="B2766" s="82" t="n">
        <v>8125</v>
      </c>
      <c r="C2766" s="25" t="n">
        <f aca="false">VLOOKUP(B2766,[1]Planilha8!$X$4:$Y$6629,2,0)</f>
        <v>2040979</v>
      </c>
      <c r="D2766" s="26" t="s">
        <v>674</v>
      </c>
      <c r="E2766" s="26" t="str">
        <f aca="false">VLOOKUP(B2766,[1]Planilha8!$X$4:$Z$6629,3,0)</f>
        <v>CLINICA MEDICA</v>
      </c>
      <c r="F2766" s="26" t="str">
        <f aca="false">VLOOKUP(B2766,[1]Planilha8!$X$4:$AD$6629,7,0)</f>
        <v>BOM</v>
      </c>
      <c r="G2766" s="27" t="n">
        <v>41673</v>
      </c>
      <c r="H2766" s="83" t="n">
        <v>205</v>
      </c>
      <c r="I2766" s="29" t="s">
        <v>23</v>
      </c>
      <c r="J2766" s="30" t="s">
        <v>601</v>
      </c>
      <c r="K2766" s="31" t="n">
        <v>2518</v>
      </c>
      <c r="L2766" s="32" t="n">
        <v>2013004063</v>
      </c>
      <c r="M2766" s="33" t="n">
        <v>43465</v>
      </c>
      <c r="N2766" s="84" t="n">
        <v>162.5</v>
      </c>
      <c r="O2766" s="85" t="n">
        <v>0.5</v>
      </c>
      <c r="P2766" s="86" t="n">
        <v>0.0416666666666667</v>
      </c>
      <c r="Q2766" s="87" t="n">
        <v>8.54166666666667</v>
      </c>
      <c r="R2766" s="88" t="n">
        <v>171.041666666667</v>
      </c>
      <c r="S2766" s="89" t="n">
        <v>33.9583333333333</v>
      </c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MG2766" s="0"/>
      <c r="AMH2766" s="0"/>
      <c r="AMI2766" s="0"/>
      <c r="AMJ2766" s="0"/>
    </row>
    <row r="2767" s="4" customFormat="true" ht="37.5" hidden="false" customHeight="true" outlineLevel="0" collapsed="false">
      <c r="A2767" s="23" t="s">
        <v>401</v>
      </c>
      <c r="B2767" s="82" t="n">
        <v>8126</v>
      </c>
      <c r="C2767" s="25" t="n">
        <f aca="false">VLOOKUP(B2767,[1]Planilha8!$X$4:$Y$6629,2,0)</f>
        <v>2040980</v>
      </c>
      <c r="D2767" s="26" t="s">
        <v>674</v>
      </c>
      <c r="E2767" s="26" t="str">
        <f aca="false">VLOOKUP(B2767,[1]Planilha8!$X$4:$Z$6629,3,0)</f>
        <v>CLINICA MEDICA</v>
      </c>
      <c r="F2767" s="26" t="str">
        <f aca="false">VLOOKUP(B2767,[1]Planilha8!$X$4:$AD$6629,7,0)</f>
        <v>BOM</v>
      </c>
      <c r="G2767" s="27" t="n">
        <v>41673</v>
      </c>
      <c r="H2767" s="83" t="n">
        <v>205</v>
      </c>
      <c r="I2767" s="29" t="s">
        <v>23</v>
      </c>
      <c r="J2767" s="30" t="s">
        <v>601</v>
      </c>
      <c r="K2767" s="31" t="n">
        <v>2518</v>
      </c>
      <c r="L2767" s="32" t="n">
        <v>2013004063</v>
      </c>
      <c r="M2767" s="33" t="n">
        <v>43465</v>
      </c>
      <c r="N2767" s="84" t="n">
        <v>162.5</v>
      </c>
      <c r="O2767" s="85" t="n">
        <v>0.5</v>
      </c>
      <c r="P2767" s="86" t="n">
        <v>0.0416666666666667</v>
      </c>
      <c r="Q2767" s="87" t="n">
        <v>8.54166666666667</v>
      </c>
      <c r="R2767" s="88" t="n">
        <v>171.041666666667</v>
      </c>
      <c r="S2767" s="89" t="n">
        <v>33.9583333333333</v>
      </c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MG2767" s="0"/>
      <c r="AMH2767" s="0"/>
      <c r="AMI2767" s="0"/>
      <c r="AMJ2767" s="0"/>
    </row>
    <row r="2768" s="4" customFormat="true" ht="37.5" hidden="false" customHeight="true" outlineLevel="0" collapsed="false">
      <c r="A2768" s="23" t="s">
        <v>401</v>
      </c>
      <c r="B2768" s="82" t="n">
        <v>8127</v>
      </c>
      <c r="C2768" s="25" t="n">
        <f aca="false">VLOOKUP(B2768,[1]Planilha8!$X$4:$Y$6629,2,0)</f>
        <v>2040981</v>
      </c>
      <c r="D2768" s="26" t="s">
        <v>674</v>
      </c>
      <c r="E2768" s="26" t="str">
        <f aca="false">VLOOKUP(B2768,[1]Planilha8!$X$4:$Z$6629,3,0)</f>
        <v>CLINICA MEDICA</v>
      </c>
      <c r="F2768" s="26" t="str">
        <f aca="false">VLOOKUP(B2768,[1]Planilha8!$X$4:$AD$6629,7,0)</f>
        <v>BOM</v>
      </c>
      <c r="G2768" s="27" t="n">
        <v>41673</v>
      </c>
      <c r="H2768" s="83" t="n">
        <v>205</v>
      </c>
      <c r="I2768" s="29" t="s">
        <v>23</v>
      </c>
      <c r="J2768" s="30" t="s">
        <v>601</v>
      </c>
      <c r="K2768" s="31" t="n">
        <v>2518</v>
      </c>
      <c r="L2768" s="32" t="n">
        <v>2013004063</v>
      </c>
      <c r="M2768" s="33" t="n">
        <v>43465</v>
      </c>
      <c r="N2768" s="84" t="n">
        <v>162.5</v>
      </c>
      <c r="O2768" s="85" t="n">
        <v>0.5</v>
      </c>
      <c r="P2768" s="86" t="n">
        <v>0.0416666666666667</v>
      </c>
      <c r="Q2768" s="87" t="n">
        <v>8.54166666666667</v>
      </c>
      <c r="R2768" s="88" t="n">
        <v>171.041666666667</v>
      </c>
      <c r="S2768" s="89" t="n">
        <v>33.9583333333333</v>
      </c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MG2768" s="0"/>
      <c r="AMH2768" s="0"/>
      <c r="AMI2768" s="0"/>
      <c r="AMJ2768" s="0"/>
    </row>
    <row r="2769" s="4" customFormat="true" ht="37.5" hidden="false" customHeight="true" outlineLevel="0" collapsed="false">
      <c r="A2769" s="23" t="s">
        <v>401</v>
      </c>
      <c r="B2769" s="82" t="n">
        <v>8128</v>
      </c>
      <c r="C2769" s="25" t="n">
        <f aca="false">VLOOKUP(B2769,[1]Planilha8!$X$4:$Y$6629,2,0)</f>
        <v>2040982</v>
      </c>
      <c r="D2769" s="26" t="s">
        <v>674</v>
      </c>
      <c r="E2769" s="26" t="str">
        <f aca="false">VLOOKUP(B2769,[1]Planilha8!$X$4:$Z$6629,3,0)</f>
        <v>CLINICA MEDICA</v>
      </c>
      <c r="F2769" s="26" t="str">
        <f aca="false">VLOOKUP(B2769,[1]Planilha8!$X$4:$AD$6629,7,0)</f>
        <v>BOM</v>
      </c>
      <c r="G2769" s="27" t="n">
        <v>41673</v>
      </c>
      <c r="H2769" s="83" t="n">
        <v>205</v>
      </c>
      <c r="I2769" s="29" t="s">
        <v>23</v>
      </c>
      <c r="J2769" s="30" t="s">
        <v>601</v>
      </c>
      <c r="K2769" s="31" t="n">
        <v>2518</v>
      </c>
      <c r="L2769" s="32" t="n">
        <v>2013004063</v>
      </c>
      <c r="M2769" s="33" t="n">
        <v>43465</v>
      </c>
      <c r="N2769" s="84" t="n">
        <v>162.5</v>
      </c>
      <c r="O2769" s="85" t="n">
        <v>0.5</v>
      </c>
      <c r="P2769" s="86" t="n">
        <v>0.0416666666666667</v>
      </c>
      <c r="Q2769" s="87" t="n">
        <v>8.54166666666667</v>
      </c>
      <c r="R2769" s="88" t="n">
        <v>171.041666666667</v>
      </c>
      <c r="S2769" s="89" t="n">
        <v>33.9583333333333</v>
      </c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MG2769" s="0"/>
      <c r="AMH2769" s="0"/>
      <c r="AMI2769" s="0"/>
      <c r="AMJ2769" s="0"/>
    </row>
    <row r="2770" s="4" customFormat="true" ht="37.5" hidden="false" customHeight="true" outlineLevel="0" collapsed="false">
      <c r="A2770" s="23" t="s">
        <v>401</v>
      </c>
      <c r="B2770" s="82" t="n">
        <v>8129</v>
      </c>
      <c r="C2770" s="25" t="n">
        <f aca="false">VLOOKUP(B2770,[1]Planilha8!$X$4:$Y$6629,2,0)</f>
        <v>2040983</v>
      </c>
      <c r="D2770" s="26" t="s">
        <v>674</v>
      </c>
      <c r="E2770" s="26" t="str">
        <f aca="false">VLOOKUP(B2770,[1]Planilha8!$X$4:$Z$6629,3,0)</f>
        <v>CLINICA MEDICA</v>
      </c>
      <c r="F2770" s="26" t="str">
        <f aca="false">VLOOKUP(B2770,[1]Planilha8!$X$4:$AD$6629,7,0)</f>
        <v>BOM</v>
      </c>
      <c r="G2770" s="27" t="n">
        <v>41673</v>
      </c>
      <c r="H2770" s="83" t="n">
        <v>205</v>
      </c>
      <c r="I2770" s="29" t="s">
        <v>23</v>
      </c>
      <c r="J2770" s="30" t="s">
        <v>601</v>
      </c>
      <c r="K2770" s="31" t="n">
        <v>2518</v>
      </c>
      <c r="L2770" s="32" t="n">
        <v>2013004063</v>
      </c>
      <c r="M2770" s="33" t="n">
        <v>43465</v>
      </c>
      <c r="N2770" s="84" t="n">
        <v>162.5</v>
      </c>
      <c r="O2770" s="85" t="n">
        <v>0.5</v>
      </c>
      <c r="P2770" s="86" t="n">
        <v>0.0416666666666667</v>
      </c>
      <c r="Q2770" s="87" t="n">
        <v>8.54166666666667</v>
      </c>
      <c r="R2770" s="88" t="n">
        <v>171.041666666667</v>
      </c>
      <c r="S2770" s="89" t="n">
        <v>33.9583333333333</v>
      </c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MG2770" s="0"/>
      <c r="AMH2770" s="0"/>
      <c r="AMI2770" s="0"/>
      <c r="AMJ2770" s="0"/>
    </row>
    <row r="2771" s="4" customFormat="true" ht="37.5" hidden="false" customHeight="true" outlineLevel="0" collapsed="false">
      <c r="A2771" s="23" t="s">
        <v>401</v>
      </c>
      <c r="B2771" s="82" t="n">
        <v>8130</v>
      </c>
      <c r="C2771" s="25" t="n">
        <f aca="false">VLOOKUP(B2771,[1]Planilha8!$X$4:$Y$6629,2,0)</f>
        <v>2040984</v>
      </c>
      <c r="D2771" s="26" t="s">
        <v>674</v>
      </c>
      <c r="E2771" s="26" t="str">
        <f aca="false">VLOOKUP(B2771,[1]Planilha8!$X$4:$Z$6629,3,0)</f>
        <v>CLINICA MEDICA</v>
      </c>
      <c r="F2771" s="26" t="str">
        <f aca="false">VLOOKUP(B2771,[1]Planilha8!$X$4:$AD$6629,7,0)</f>
        <v>BOM</v>
      </c>
      <c r="G2771" s="27" t="n">
        <v>41673</v>
      </c>
      <c r="H2771" s="83" t="n">
        <v>205</v>
      </c>
      <c r="I2771" s="29" t="s">
        <v>23</v>
      </c>
      <c r="J2771" s="30" t="s">
        <v>601</v>
      </c>
      <c r="K2771" s="31" t="n">
        <v>2518</v>
      </c>
      <c r="L2771" s="32" t="n">
        <v>2013004063</v>
      </c>
      <c r="M2771" s="33" t="n">
        <v>43465</v>
      </c>
      <c r="N2771" s="84" t="n">
        <v>162.5</v>
      </c>
      <c r="O2771" s="85" t="n">
        <v>0.5</v>
      </c>
      <c r="P2771" s="86" t="n">
        <v>0.0416666666666667</v>
      </c>
      <c r="Q2771" s="87" t="n">
        <v>8.54166666666667</v>
      </c>
      <c r="R2771" s="88" t="n">
        <v>171.041666666667</v>
      </c>
      <c r="S2771" s="89" t="n">
        <v>33.9583333333333</v>
      </c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MG2771" s="0"/>
      <c r="AMH2771" s="0"/>
      <c r="AMI2771" s="0"/>
      <c r="AMJ2771" s="0"/>
    </row>
    <row r="2772" s="4" customFormat="true" ht="37.5" hidden="false" customHeight="true" outlineLevel="0" collapsed="false">
      <c r="A2772" s="23" t="s">
        <v>401</v>
      </c>
      <c r="B2772" s="82" t="n">
        <v>8131</v>
      </c>
      <c r="C2772" s="25" t="n">
        <f aca="false">VLOOKUP(B2772,[1]Planilha8!$X$4:$Y$6629,2,0)</f>
        <v>2040985</v>
      </c>
      <c r="D2772" s="26" t="s">
        <v>674</v>
      </c>
      <c r="E2772" s="26" t="str">
        <f aca="false">VLOOKUP(B2772,[1]Planilha8!$X$4:$Z$6629,3,0)</f>
        <v>GALPÃO ALMOXARIFADO</v>
      </c>
      <c r="F2772" s="26" t="str">
        <f aca="false">VLOOKUP(B2772,[1]Planilha8!$X$4:$AD$6629,7,0)</f>
        <v>SUCATA</v>
      </c>
      <c r="G2772" s="27" t="n">
        <v>41673</v>
      </c>
      <c r="H2772" s="83" t="n">
        <v>205</v>
      </c>
      <c r="I2772" s="29" t="s">
        <v>23</v>
      </c>
      <c r="J2772" s="30" t="s">
        <v>601</v>
      </c>
      <c r="K2772" s="31" t="n">
        <v>2518</v>
      </c>
      <c r="L2772" s="32" t="n">
        <v>2013004063</v>
      </c>
      <c r="M2772" s="33" t="n">
        <v>43465</v>
      </c>
      <c r="N2772" s="84" t="n">
        <v>162.5</v>
      </c>
      <c r="O2772" s="85" t="n">
        <v>0.5</v>
      </c>
      <c r="P2772" s="86" t="n">
        <v>0.0416666666666667</v>
      </c>
      <c r="Q2772" s="87" t="n">
        <v>8.54166666666667</v>
      </c>
      <c r="R2772" s="88" t="n">
        <v>171.041666666667</v>
      </c>
      <c r="S2772" s="89" t="n">
        <v>33.9583333333333</v>
      </c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MG2772" s="0"/>
      <c r="AMH2772" s="0"/>
      <c r="AMI2772" s="0"/>
      <c r="AMJ2772" s="0"/>
    </row>
    <row r="2773" s="4" customFormat="true" ht="37.5" hidden="false" customHeight="true" outlineLevel="0" collapsed="false">
      <c r="A2773" s="23" t="s">
        <v>401</v>
      </c>
      <c r="B2773" s="82" t="n">
        <v>8132</v>
      </c>
      <c r="C2773" s="25" t="n">
        <f aca="false">VLOOKUP(B2773,[1]Planilha8!$X$4:$Y$6629,2,0)</f>
        <v>2040986</v>
      </c>
      <c r="D2773" s="26" t="s">
        <v>674</v>
      </c>
      <c r="E2773" s="26" t="str">
        <f aca="false">VLOOKUP(B2773,[1]Planilha8!$X$4:$Z$6629,3,0)</f>
        <v>CLINICA MEDICA</v>
      </c>
      <c r="F2773" s="26" t="str">
        <f aca="false">VLOOKUP(B2773,[1]Planilha8!$X$4:$AD$6629,7,0)</f>
        <v>BOM</v>
      </c>
      <c r="G2773" s="27" t="n">
        <v>41673</v>
      </c>
      <c r="H2773" s="83" t="n">
        <v>205</v>
      </c>
      <c r="I2773" s="29" t="s">
        <v>23</v>
      </c>
      <c r="J2773" s="30" t="s">
        <v>601</v>
      </c>
      <c r="K2773" s="31" t="n">
        <v>2518</v>
      </c>
      <c r="L2773" s="32" t="n">
        <v>2013004063</v>
      </c>
      <c r="M2773" s="33" t="n">
        <v>43465</v>
      </c>
      <c r="N2773" s="84" t="n">
        <v>162.5</v>
      </c>
      <c r="O2773" s="85" t="n">
        <v>0.5</v>
      </c>
      <c r="P2773" s="86" t="n">
        <v>0.0416666666666667</v>
      </c>
      <c r="Q2773" s="87" t="n">
        <v>8.54166666666667</v>
      </c>
      <c r="R2773" s="88" t="n">
        <v>171.041666666667</v>
      </c>
      <c r="S2773" s="89" t="n">
        <v>33.9583333333333</v>
      </c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MG2773" s="0"/>
      <c r="AMH2773" s="0"/>
      <c r="AMI2773" s="0"/>
      <c r="AMJ2773" s="0"/>
    </row>
    <row r="2774" s="4" customFormat="true" ht="37.5" hidden="false" customHeight="true" outlineLevel="0" collapsed="false">
      <c r="A2774" s="23" t="s">
        <v>401</v>
      </c>
      <c r="B2774" s="82" t="n">
        <v>8133</v>
      </c>
      <c r="C2774" s="25" t="n">
        <f aca="false">VLOOKUP(B2774,[1]Planilha8!$X$4:$Y$6629,2,0)</f>
        <v>2040987</v>
      </c>
      <c r="D2774" s="26" t="s">
        <v>674</v>
      </c>
      <c r="E2774" s="26" t="str">
        <f aca="false">VLOOKUP(B2774,[1]Planilha8!$X$4:$Z$6629,3,0)</f>
        <v>CLINICA MEDICA</v>
      </c>
      <c r="F2774" s="26" t="str">
        <f aca="false">VLOOKUP(B2774,[1]Planilha8!$X$4:$AD$6629,7,0)</f>
        <v>BOM</v>
      </c>
      <c r="G2774" s="27" t="n">
        <v>41673</v>
      </c>
      <c r="H2774" s="83" t="n">
        <v>205</v>
      </c>
      <c r="I2774" s="29" t="s">
        <v>23</v>
      </c>
      <c r="J2774" s="30" t="s">
        <v>601</v>
      </c>
      <c r="K2774" s="31" t="n">
        <v>2518</v>
      </c>
      <c r="L2774" s="32" t="n">
        <v>2013004063</v>
      </c>
      <c r="M2774" s="33" t="n">
        <v>43465</v>
      </c>
      <c r="N2774" s="84" t="n">
        <v>162.5</v>
      </c>
      <c r="O2774" s="85" t="n">
        <v>0.5</v>
      </c>
      <c r="P2774" s="86" t="n">
        <v>0.0416666666666667</v>
      </c>
      <c r="Q2774" s="87" t="n">
        <v>8.54166666666667</v>
      </c>
      <c r="R2774" s="88" t="n">
        <v>171.041666666667</v>
      </c>
      <c r="S2774" s="89" t="n">
        <v>33.9583333333333</v>
      </c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MG2774" s="0"/>
      <c r="AMH2774" s="0"/>
      <c r="AMI2774" s="0"/>
      <c r="AMJ2774" s="0"/>
    </row>
    <row r="2775" s="4" customFormat="true" ht="37.5" hidden="false" customHeight="true" outlineLevel="0" collapsed="false">
      <c r="A2775" s="23" t="s">
        <v>401</v>
      </c>
      <c r="B2775" s="82" t="n">
        <v>8134</v>
      </c>
      <c r="C2775" s="25" t="n">
        <f aca="false">VLOOKUP(B2775,[1]Planilha8!$X$4:$Y$6629,2,0)</f>
        <v>2040988</v>
      </c>
      <c r="D2775" s="26" t="s">
        <v>674</v>
      </c>
      <c r="E2775" s="26" t="str">
        <f aca="false">VLOOKUP(B2775,[1]Planilha8!$X$4:$Z$6629,3,0)</f>
        <v>CLINICA MEDICA</v>
      </c>
      <c r="F2775" s="26" t="str">
        <f aca="false">VLOOKUP(B2775,[1]Planilha8!$X$4:$AD$6629,7,0)</f>
        <v>BOM</v>
      </c>
      <c r="G2775" s="27" t="n">
        <v>41673</v>
      </c>
      <c r="H2775" s="83" t="n">
        <v>205</v>
      </c>
      <c r="I2775" s="29" t="s">
        <v>23</v>
      </c>
      <c r="J2775" s="30" t="s">
        <v>601</v>
      </c>
      <c r="K2775" s="31" t="n">
        <v>2518</v>
      </c>
      <c r="L2775" s="32" t="n">
        <v>2013004063</v>
      </c>
      <c r="M2775" s="33" t="n">
        <v>43465</v>
      </c>
      <c r="N2775" s="84" t="n">
        <v>162.5</v>
      </c>
      <c r="O2775" s="85" t="n">
        <v>0.5</v>
      </c>
      <c r="P2775" s="86" t="n">
        <v>0.0416666666666667</v>
      </c>
      <c r="Q2775" s="87" t="n">
        <v>8.54166666666667</v>
      </c>
      <c r="R2775" s="88" t="n">
        <v>171.041666666667</v>
      </c>
      <c r="S2775" s="89" t="n">
        <v>33.9583333333333</v>
      </c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MG2775" s="0"/>
      <c r="AMH2775" s="0"/>
      <c r="AMI2775" s="0"/>
      <c r="AMJ2775" s="0"/>
    </row>
    <row r="2776" s="4" customFormat="true" ht="37.5" hidden="false" customHeight="true" outlineLevel="0" collapsed="false">
      <c r="A2776" s="23" t="s">
        <v>401</v>
      </c>
      <c r="B2776" s="82" t="n">
        <v>8135</v>
      </c>
      <c r="C2776" s="25" t="n">
        <f aca="false">VLOOKUP(B2776,[1]Planilha8!$X$4:$Y$6629,2,0)</f>
        <v>2040989</v>
      </c>
      <c r="D2776" s="26" t="s">
        <v>674</v>
      </c>
      <c r="E2776" s="26" t="str">
        <f aca="false">VLOOKUP(B2776,[1]Planilha8!$X$4:$Z$6629,3,0)</f>
        <v>CLINICA MEDICA</v>
      </c>
      <c r="F2776" s="26" t="str">
        <f aca="false">VLOOKUP(B2776,[1]Planilha8!$X$4:$AD$6629,7,0)</f>
        <v>BOM</v>
      </c>
      <c r="G2776" s="27" t="n">
        <v>41673</v>
      </c>
      <c r="H2776" s="83" t="n">
        <v>205</v>
      </c>
      <c r="I2776" s="29" t="s">
        <v>23</v>
      </c>
      <c r="J2776" s="30" t="s">
        <v>601</v>
      </c>
      <c r="K2776" s="31" t="n">
        <v>2518</v>
      </c>
      <c r="L2776" s="32" t="n">
        <v>2013004063</v>
      </c>
      <c r="M2776" s="33" t="n">
        <v>43465</v>
      </c>
      <c r="N2776" s="84" t="n">
        <v>162.5</v>
      </c>
      <c r="O2776" s="85" t="n">
        <v>0.5</v>
      </c>
      <c r="P2776" s="86" t="n">
        <v>0.0416666666666667</v>
      </c>
      <c r="Q2776" s="87" t="n">
        <v>8.54166666666667</v>
      </c>
      <c r="R2776" s="88" t="n">
        <v>171.041666666667</v>
      </c>
      <c r="S2776" s="89" t="n">
        <v>33.9583333333333</v>
      </c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MG2776" s="0"/>
      <c r="AMH2776" s="0"/>
      <c r="AMI2776" s="0"/>
      <c r="AMJ2776" s="0"/>
    </row>
    <row r="2777" s="4" customFormat="true" ht="37.5" hidden="false" customHeight="true" outlineLevel="0" collapsed="false">
      <c r="A2777" s="23" t="s">
        <v>401</v>
      </c>
      <c r="B2777" s="82" t="n">
        <v>8136</v>
      </c>
      <c r="C2777" s="25" t="n">
        <f aca="false">VLOOKUP(B2777,[1]Planilha8!$X$4:$Y$6629,2,0)</f>
        <v>2040990</v>
      </c>
      <c r="D2777" s="26" t="s">
        <v>674</v>
      </c>
      <c r="E2777" s="26" t="str">
        <f aca="false">VLOOKUP(B2777,[1]Planilha8!$X$4:$Z$6629,3,0)</f>
        <v>CLINICA MEDICA</v>
      </c>
      <c r="F2777" s="26" t="str">
        <f aca="false">VLOOKUP(B2777,[1]Planilha8!$X$4:$AD$6629,7,0)</f>
        <v>BOM</v>
      </c>
      <c r="G2777" s="27" t="n">
        <v>41673</v>
      </c>
      <c r="H2777" s="83" t="n">
        <v>205</v>
      </c>
      <c r="I2777" s="29" t="s">
        <v>23</v>
      </c>
      <c r="J2777" s="30" t="s">
        <v>601</v>
      </c>
      <c r="K2777" s="31" t="n">
        <v>2518</v>
      </c>
      <c r="L2777" s="32" t="n">
        <v>2013004063</v>
      </c>
      <c r="M2777" s="33" t="n">
        <v>43465</v>
      </c>
      <c r="N2777" s="84" t="n">
        <v>162.5</v>
      </c>
      <c r="O2777" s="85" t="n">
        <v>0.5</v>
      </c>
      <c r="P2777" s="86" t="n">
        <v>0.0416666666666667</v>
      </c>
      <c r="Q2777" s="87" t="n">
        <v>8.54166666666667</v>
      </c>
      <c r="R2777" s="88" t="n">
        <v>171.041666666667</v>
      </c>
      <c r="S2777" s="89" t="n">
        <v>33.9583333333333</v>
      </c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MG2777" s="0"/>
      <c r="AMH2777" s="0"/>
      <c r="AMI2777" s="0"/>
      <c r="AMJ2777" s="0"/>
    </row>
    <row r="2778" s="4" customFormat="true" ht="37.5" hidden="false" customHeight="true" outlineLevel="0" collapsed="false">
      <c r="A2778" s="23" t="s">
        <v>401</v>
      </c>
      <c r="B2778" s="82" t="n">
        <v>8137</v>
      </c>
      <c r="C2778" s="25" t="n">
        <f aca="false">VLOOKUP(B2778,[1]Planilha8!$X$4:$Y$6629,2,0)</f>
        <v>2040991</v>
      </c>
      <c r="D2778" s="26" t="s">
        <v>674</v>
      </c>
      <c r="E2778" s="26" t="str">
        <f aca="false">VLOOKUP(B2778,[1]Planilha8!$X$4:$Z$6629,3,0)</f>
        <v>CLINICA MEDICA</v>
      </c>
      <c r="F2778" s="26" t="str">
        <f aca="false">VLOOKUP(B2778,[1]Planilha8!$X$4:$AD$6629,7,0)</f>
        <v>BOM</v>
      </c>
      <c r="G2778" s="27" t="n">
        <v>41673</v>
      </c>
      <c r="H2778" s="83" t="n">
        <v>205</v>
      </c>
      <c r="I2778" s="29" t="s">
        <v>23</v>
      </c>
      <c r="J2778" s="30" t="s">
        <v>601</v>
      </c>
      <c r="K2778" s="31" t="n">
        <v>2518</v>
      </c>
      <c r="L2778" s="32" t="n">
        <v>2013004063</v>
      </c>
      <c r="M2778" s="33" t="n">
        <v>43465</v>
      </c>
      <c r="N2778" s="84" t="n">
        <v>162.5</v>
      </c>
      <c r="O2778" s="85" t="n">
        <v>0.5</v>
      </c>
      <c r="P2778" s="86" t="n">
        <v>0.0416666666666667</v>
      </c>
      <c r="Q2778" s="87" t="n">
        <v>8.54166666666667</v>
      </c>
      <c r="R2778" s="88" t="n">
        <v>171.041666666667</v>
      </c>
      <c r="S2778" s="89" t="n">
        <v>33.9583333333333</v>
      </c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MG2778" s="0"/>
      <c r="AMH2778" s="0"/>
      <c r="AMI2778" s="0"/>
      <c r="AMJ2778" s="0"/>
    </row>
    <row r="2779" s="4" customFormat="true" ht="37.5" hidden="false" customHeight="true" outlineLevel="0" collapsed="false">
      <c r="A2779" s="23" t="s">
        <v>401</v>
      </c>
      <c r="B2779" s="82" t="n">
        <v>8138</v>
      </c>
      <c r="C2779" s="25" t="n">
        <f aca="false">VLOOKUP(B2779,[1]Planilha8!$X$4:$Y$6629,2,0)</f>
        <v>2040992</v>
      </c>
      <c r="D2779" s="26" t="s">
        <v>674</v>
      </c>
      <c r="E2779" s="26" t="str">
        <f aca="false">VLOOKUP(B2779,[1]Planilha8!$X$4:$Z$6629,3,0)</f>
        <v>HEMODIALISE / DIÁLISE</v>
      </c>
      <c r="F2779" s="26" t="str">
        <f aca="false">VLOOKUP(B2779,[1]Planilha8!$X$4:$AD$6629,7,0)</f>
        <v>BOM</v>
      </c>
      <c r="G2779" s="27" t="n">
        <v>41673</v>
      </c>
      <c r="H2779" s="83" t="n">
        <v>205</v>
      </c>
      <c r="I2779" s="29" t="s">
        <v>23</v>
      </c>
      <c r="J2779" s="30" t="s">
        <v>601</v>
      </c>
      <c r="K2779" s="31" t="n">
        <v>2518</v>
      </c>
      <c r="L2779" s="32" t="n">
        <v>2013004063</v>
      </c>
      <c r="M2779" s="33" t="n">
        <v>43465</v>
      </c>
      <c r="N2779" s="84" t="n">
        <v>162.5</v>
      </c>
      <c r="O2779" s="85" t="n">
        <v>0.5</v>
      </c>
      <c r="P2779" s="86" t="n">
        <v>0.0416666666666667</v>
      </c>
      <c r="Q2779" s="87" t="n">
        <v>8.54166666666667</v>
      </c>
      <c r="R2779" s="88" t="n">
        <v>171.041666666667</v>
      </c>
      <c r="S2779" s="89" t="n">
        <v>33.9583333333333</v>
      </c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MG2779" s="0"/>
      <c r="AMH2779" s="0"/>
      <c r="AMI2779" s="0"/>
      <c r="AMJ2779" s="0"/>
    </row>
    <row r="2780" s="4" customFormat="true" ht="37.5" hidden="false" customHeight="true" outlineLevel="0" collapsed="false">
      <c r="A2780" s="23" t="s">
        <v>401</v>
      </c>
      <c r="B2780" s="82" t="n">
        <v>8139</v>
      </c>
      <c r="C2780" s="25" t="n">
        <f aca="false">VLOOKUP(B2780,[1]Planilha8!$X$4:$Y$6629,2,0)</f>
        <v>2040993</v>
      </c>
      <c r="D2780" s="26" t="s">
        <v>674</v>
      </c>
      <c r="E2780" s="26" t="str">
        <f aca="false">VLOOKUP(B2780,[1]Planilha8!$X$4:$Z$6629,3,0)</f>
        <v>HEMODIALISE / DIÁLISE</v>
      </c>
      <c r="F2780" s="26" t="str">
        <f aca="false">VLOOKUP(B2780,[1]Planilha8!$X$4:$AD$6629,7,0)</f>
        <v>BOM</v>
      </c>
      <c r="G2780" s="27" t="n">
        <v>41673</v>
      </c>
      <c r="H2780" s="83" t="n">
        <v>205</v>
      </c>
      <c r="I2780" s="29" t="s">
        <v>23</v>
      </c>
      <c r="J2780" s="30" t="s">
        <v>601</v>
      </c>
      <c r="K2780" s="31" t="n">
        <v>2518</v>
      </c>
      <c r="L2780" s="32" t="n">
        <v>2013004063</v>
      </c>
      <c r="M2780" s="33" t="n">
        <v>43465</v>
      </c>
      <c r="N2780" s="84" t="n">
        <v>162.5</v>
      </c>
      <c r="O2780" s="85" t="n">
        <v>0.5</v>
      </c>
      <c r="P2780" s="86" t="n">
        <v>0.0416666666666667</v>
      </c>
      <c r="Q2780" s="87" t="n">
        <v>8.54166666666667</v>
      </c>
      <c r="R2780" s="88" t="n">
        <v>171.041666666667</v>
      </c>
      <c r="S2780" s="89" t="n">
        <v>33.9583333333333</v>
      </c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MG2780" s="0"/>
      <c r="AMH2780" s="0"/>
      <c r="AMI2780" s="0"/>
      <c r="AMJ2780" s="0"/>
    </row>
    <row r="2781" s="4" customFormat="true" ht="37.5" hidden="false" customHeight="true" outlineLevel="0" collapsed="false">
      <c r="A2781" s="23" t="s">
        <v>401</v>
      </c>
      <c r="B2781" s="82" t="n">
        <v>8140</v>
      </c>
      <c r="C2781" s="25" t="n">
        <f aca="false">VLOOKUP(B2781,[1]Planilha8!$X$4:$Y$6629,2,0)</f>
        <v>2040994</v>
      </c>
      <c r="D2781" s="26" t="s">
        <v>674</v>
      </c>
      <c r="E2781" s="26" t="str">
        <f aca="false">VLOOKUP(B2781,[1]Planilha8!$X$4:$Z$6629,3,0)</f>
        <v>GALPÃO ALMOXARIFADO</v>
      </c>
      <c r="F2781" s="26" t="str">
        <f aca="false">VLOOKUP(B2781,[1]Planilha8!$X$4:$AD$6629,7,0)</f>
        <v>SUCATA</v>
      </c>
      <c r="G2781" s="27" t="n">
        <v>41673</v>
      </c>
      <c r="H2781" s="83" t="n">
        <v>205</v>
      </c>
      <c r="I2781" s="29" t="s">
        <v>23</v>
      </c>
      <c r="J2781" s="30" t="s">
        <v>601</v>
      </c>
      <c r="K2781" s="31" t="n">
        <v>2518</v>
      </c>
      <c r="L2781" s="32" t="n">
        <v>2013004063</v>
      </c>
      <c r="M2781" s="33" t="n">
        <v>43465</v>
      </c>
      <c r="N2781" s="84" t="n">
        <v>162.5</v>
      </c>
      <c r="O2781" s="85" t="n">
        <v>0.5</v>
      </c>
      <c r="P2781" s="86" t="n">
        <v>0.0416666666666667</v>
      </c>
      <c r="Q2781" s="87" t="n">
        <v>8.54166666666667</v>
      </c>
      <c r="R2781" s="88" t="n">
        <v>171.041666666667</v>
      </c>
      <c r="S2781" s="89" t="n">
        <v>33.9583333333333</v>
      </c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MG2781" s="0"/>
      <c r="AMH2781" s="0"/>
      <c r="AMI2781" s="0"/>
      <c r="AMJ2781" s="0"/>
    </row>
    <row r="2782" s="4" customFormat="true" ht="37.5" hidden="false" customHeight="true" outlineLevel="0" collapsed="false">
      <c r="A2782" s="23" t="s">
        <v>401</v>
      </c>
      <c r="B2782" s="82" t="n">
        <v>8141</v>
      </c>
      <c r="C2782" s="25" t="n">
        <f aca="false">VLOOKUP(B2782,[1]Planilha8!$X$4:$Y$6629,2,0)</f>
        <v>2040995</v>
      </c>
      <c r="D2782" s="26" t="s">
        <v>674</v>
      </c>
      <c r="E2782" s="26" t="str">
        <f aca="false">VLOOKUP(B2782,[1]Planilha8!$X$4:$Z$6629,3,0)</f>
        <v>CLINICA MEDICA</v>
      </c>
      <c r="F2782" s="26" t="str">
        <f aca="false">VLOOKUP(B2782,[1]Planilha8!$X$4:$AD$6629,7,0)</f>
        <v>BOM</v>
      </c>
      <c r="G2782" s="27" t="n">
        <v>41673</v>
      </c>
      <c r="H2782" s="83" t="n">
        <v>205</v>
      </c>
      <c r="I2782" s="29" t="s">
        <v>23</v>
      </c>
      <c r="J2782" s="30" t="s">
        <v>601</v>
      </c>
      <c r="K2782" s="31" t="n">
        <v>2518</v>
      </c>
      <c r="L2782" s="32" t="n">
        <v>2013004063</v>
      </c>
      <c r="M2782" s="33" t="n">
        <v>43465</v>
      </c>
      <c r="N2782" s="84" t="n">
        <v>162.5</v>
      </c>
      <c r="O2782" s="85" t="n">
        <v>0.5</v>
      </c>
      <c r="P2782" s="86" t="n">
        <v>0.0416666666666667</v>
      </c>
      <c r="Q2782" s="87" t="n">
        <v>8.54166666666667</v>
      </c>
      <c r="R2782" s="88" t="n">
        <v>171.041666666667</v>
      </c>
      <c r="S2782" s="89" t="n">
        <v>33.9583333333333</v>
      </c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MG2782" s="0"/>
      <c r="AMH2782" s="0"/>
      <c r="AMI2782" s="0"/>
      <c r="AMJ2782" s="0"/>
    </row>
    <row r="2783" s="4" customFormat="true" ht="37.5" hidden="false" customHeight="true" outlineLevel="0" collapsed="false">
      <c r="A2783" s="23" t="s">
        <v>401</v>
      </c>
      <c r="B2783" s="82" t="n">
        <v>8142</v>
      </c>
      <c r="C2783" s="25" t="n">
        <f aca="false">VLOOKUP(B2783,[1]Planilha8!$X$4:$Y$6629,2,0)</f>
        <v>2040996</v>
      </c>
      <c r="D2783" s="26" t="s">
        <v>674</v>
      </c>
      <c r="E2783" s="26" t="str">
        <f aca="false">VLOOKUP(B2783,[1]Planilha8!$X$4:$Z$6629,3,0)</f>
        <v>HEMODIALISE / DIÁLISE</v>
      </c>
      <c r="F2783" s="26" t="str">
        <f aca="false">VLOOKUP(B2783,[1]Planilha8!$X$4:$AD$6629,7,0)</f>
        <v>BOM</v>
      </c>
      <c r="G2783" s="27" t="n">
        <v>41673</v>
      </c>
      <c r="H2783" s="83" t="n">
        <v>205</v>
      </c>
      <c r="I2783" s="29" t="s">
        <v>23</v>
      </c>
      <c r="J2783" s="30" t="s">
        <v>601</v>
      </c>
      <c r="K2783" s="31" t="n">
        <v>2518</v>
      </c>
      <c r="L2783" s="32" t="n">
        <v>2013004063</v>
      </c>
      <c r="M2783" s="33" t="n">
        <v>43465</v>
      </c>
      <c r="N2783" s="84" t="n">
        <v>162.5</v>
      </c>
      <c r="O2783" s="85" t="n">
        <v>0.5</v>
      </c>
      <c r="P2783" s="86" t="n">
        <v>0.0416666666666667</v>
      </c>
      <c r="Q2783" s="87" t="n">
        <v>8.54166666666667</v>
      </c>
      <c r="R2783" s="88" t="n">
        <v>171.041666666667</v>
      </c>
      <c r="S2783" s="89" t="n">
        <v>33.9583333333333</v>
      </c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MG2783" s="0"/>
      <c r="AMH2783" s="0"/>
      <c r="AMI2783" s="0"/>
      <c r="AMJ2783" s="0"/>
    </row>
    <row r="2784" s="4" customFormat="true" ht="37.5" hidden="false" customHeight="true" outlineLevel="0" collapsed="false">
      <c r="A2784" s="23" t="s">
        <v>401</v>
      </c>
      <c r="B2784" s="82" t="n">
        <v>8143</v>
      </c>
      <c r="C2784" s="25" t="n">
        <f aca="false">VLOOKUP(B2784,[1]Planilha8!$X$4:$Y$6629,2,0)</f>
        <v>2040997</v>
      </c>
      <c r="D2784" s="26" t="s">
        <v>674</v>
      </c>
      <c r="E2784" s="26" t="str">
        <f aca="false">VLOOKUP(B2784,[1]Planilha8!$X$4:$Z$6629,3,0)</f>
        <v>CLINICA MEDICA</v>
      </c>
      <c r="F2784" s="26" t="str">
        <f aca="false">VLOOKUP(B2784,[1]Planilha8!$X$4:$AD$6629,7,0)</f>
        <v>BOM</v>
      </c>
      <c r="G2784" s="27" t="n">
        <v>41673</v>
      </c>
      <c r="H2784" s="83" t="n">
        <v>205</v>
      </c>
      <c r="I2784" s="29" t="s">
        <v>23</v>
      </c>
      <c r="J2784" s="30" t="s">
        <v>601</v>
      </c>
      <c r="K2784" s="31" t="n">
        <v>2518</v>
      </c>
      <c r="L2784" s="32" t="n">
        <v>2013004063</v>
      </c>
      <c r="M2784" s="33" t="n">
        <v>43465</v>
      </c>
      <c r="N2784" s="84" t="n">
        <v>162.5</v>
      </c>
      <c r="O2784" s="85" t="n">
        <v>0.5</v>
      </c>
      <c r="P2784" s="86" t="n">
        <v>0.0416666666666667</v>
      </c>
      <c r="Q2784" s="87" t="n">
        <v>8.54166666666667</v>
      </c>
      <c r="R2784" s="88" t="n">
        <v>171.041666666667</v>
      </c>
      <c r="S2784" s="89" t="n">
        <v>33.9583333333333</v>
      </c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MG2784" s="0"/>
      <c r="AMH2784" s="0"/>
      <c r="AMI2784" s="0"/>
      <c r="AMJ2784" s="0"/>
    </row>
    <row r="2785" s="4" customFormat="true" ht="37.5" hidden="false" customHeight="true" outlineLevel="0" collapsed="false">
      <c r="A2785" s="23" t="s">
        <v>401</v>
      </c>
      <c r="B2785" s="82" t="n">
        <v>8144</v>
      </c>
      <c r="C2785" s="25" t="n">
        <f aca="false">VLOOKUP(B2785,[1]Planilha8!$X$4:$Y$6629,2,0)</f>
        <v>2040998</v>
      </c>
      <c r="D2785" s="26" t="s">
        <v>674</v>
      </c>
      <c r="E2785" s="26" t="str">
        <f aca="false">VLOOKUP(B2785,[1]Planilha8!$X$4:$Z$6629,3,0)</f>
        <v>CLINICA MEDICA</v>
      </c>
      <c r="F2785" s="26" t="str">
        <f aca="false">VLOOKUP(B2785,[1]Planilha8!$X$4:$AD$6629,7,0)</f>
        <v>BOM</v>
      </c>
      <c r="G2785" s="27" t="n">
        <v>41673</v>
      </c>
      <c r="H2785" s="83" t="n">
        <v>205</v>
      </c>
      <c r="I2785" s="29" t="s">
        <v>23</v>
      </c>
      <c r="J2785" s="30" t="s">
        <v>601</v>
      </c>
      <c r="K2785" s="31" t="n">
        <v>2518</v>
      </c>
      <c r="L2785" s="32" t="n">
        <v>2013004063</v>
      </c>
      <c r="M2785" s="33" t="n">
        <v>43465</v>
      </c>
      <c r="N2785" s="84" t="n">
        <v>162.5</v>
      </c>
      <c r="O2785" s="85" t="n">
        <v>0.5</v>
      </c>
      <c r="P2785" s="86" t="n">
        <v>0.0416666666666667</v>
      </c>
      <c r="Q2785" s="87" t="n">
        <v>8.54166666666667</v>
      </c>
      <c r="R2785" s="88" t="n">
        <v>171.041666666667</v>
      </c>
      <c r="S2785" s="89" t="n">
        <v>33.9583333333333</v>
      </c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MG2785" s="0"/>
      <c r="AMH2785" s="0"/>
      <c r="AMI2785" s="0"/>
      <c r="AMJ2785" s="0"/>
    </row>
    <row r="2786" s="4" customFormat="true" ht="37.5" hidden="false" customHeight="true" outlineLevel="0" collapsed="false">
      <c r="A2786" s="23" t="s">
        <v>401</v>
      </c>
      <c r="B2786" s="82" t="n">
        <v>8145</v>
      </c>
      <c r="C2786" s="25" t="n">
        <f aca="false">VLOOKUP(B2786,[1]Planilha8!$X$4:$Y$6629,2,0)</f>
        <v>2040999</v>
      </c>
      <c r="D2786" s="26" t="s">
        <v>674</v>
      </c>
      <c r="E2786" s="26" t="str">
        <f aca="false">VLOOKUP(B2786,[1]Planilha8!$X$4:$Z$6629,3,0)</f>
        <v>CLINICA MEDICA</v>
      </c>
      <c r="F2786" s="26" t="str">
        <f aca="false">VLOOKUP(B2786,[1]Planilha8!$X$4:$AD$6629,7,0)</f>
        <v>BOM</v>
      </c>
      <c r="G2786" s="27" t="n">
        <v>41673</v>
      </c>
      <c r="H2786" s="83" t="n">
        <v>205</v>
      </c>
      <c r="I2786" s="29" t="s">
        <v>23</v>
      </c>
      <c r="J2786" s="30" t="s">
        <v>601</v>
      </c>
      <c r="K2786" s="31" t="n">
        <v>2518</v>
      </c>
      <c r="L2786" s="32" t="n">
        <v>2013004063</v>
      </c>
      <c r="M2786" s="33" t="n">
        <v>43465</v>
      </c>
      <c r="N2786" s="84" t="n">
        <v>162.5</v>
      </c>
      <c r="O2786" s="85" t="n">
        <v>0.5</v>
      </c>
      <c r="P2786" s="86" t="n">
        <v>0.0416666666666667</v>
      </c>
      <c r="Q2786" s="87" t="n">
        <v>8.54166666666667</v>
      </c>
      <c r="R2786" s="88" t="n">
        <v>171.041666666667</v>
      </c>
      <c r="S2786" s="89" t="n">
        <v>33.9583333333333</v>
      </c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MG2786" s="0"/>
      <c r="AMH2786" s="0"/>
      <c r="AMI2786" s="0"/>
      <c r="AMJ2786" s="0"/>
    </row>
    <row r="2787" s="4" customFormat="true" ht="37.5" hidden="false" customHeight="true" outlineLevel="0" collapsed="false">
      <c r="A2787" s="23" t="s">
        <v>401</v>
      </c>
      <c r="B2787" s="82" t="n">
        <v>8146</v>
      </c>
      <c r="C2787" s="25" t="n">
        <f aca="false">VLOOKUP(B2787,[1]Planilha8!$X$4:$Y$6629,2,0)</f>
        <v>2041000</v>
      </c>
      <c r="D2787" s="26" t="s">
        <v>674</v>
      </c>
      <c r="E2787" s="26" t="str">
        <f aca="false">VLOOKUP(B2787,[1]Planilha8!$X$4:$Z$6629,3,0)</f>
        <v>CLINICA MEDICA</v>
      </c>
      <c r="F2787" s="26" t="str">
        <f aca="false">VLOOKUP(B2787,[1]Planilha8!$X$4:$AD$6629,7,0)</f>
        <v>BOM</v>
      </c>
      <c r="G2787" s="27" t="n">
        <v>41673</v>
      </c>
      <c r="H2787" s="83" t="n">
        <v>205</v>
      </c>
      <c r="I2787" s="29" t="s">
        <v>23</v>
      </c>
      <c r="J2787" s="30" t="s">
        <v>601</v>
      </c>
      <c r="K2787" s="31" t="n">
        <v>2518</v>
      </c>
      <c r="L2787" s="32" t="n">
        <v>2013004063</v>
      </c>
      <c r="M2787" s="33" t="n">
        <v>43465</v>
      </c>
      <c r="N2787" s="84" t="n">
        <v>162.5</v>
      </c>
      <c r="O2787" s="85" t="n">
        <v>0.5</v>
      </c>
      <c r="P2787" s="86" t="n">
        <v>0.0416666666666667</v>
      </c>
      <c r="Q2787" s="87" t="n">
        <v>8.54166666666667</v>
      </c>
      <c r="R2787" s="88" t="n">
        <v>171.041666666667</v>
      </c>
      <c r="S2787" s="89" t="n">
        <v>33.9583333333333</v>
      </c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MG2787" s="0"/>
      <c r="AMH2787" s="0"/>
      <c r="AMI2787" s="0"/>
      <c r="AMJ2787" s="0"/>
    </row>
    <row r="2788" s="4" customFormat="true" ht="37.5" hidden="false" customHeight="true" outlineLevel="0" collapsed="false">
      <c r="A2788" s="23" t="s">
        <v>401</v>
      </c>
      <c r="B2788" s="82" t="n">
        <v>8147</v>
      </c>
      <c r="C2788" s="25" t="n">
        <f aca="false">VLOOKUP(B2788,[1]Planilha8!$X$4:$Y$6629,2,0)</f>
        <v>2041001</v>
      </c>
      <c r="D2788" s="26" t="s">
        <v>674</v>
      </c>
      <c r="E2788" s="26" t="str">
        <f aca="false">VLOOKUP(B2788,[1]Planilha8!$X$4:$Z$6629,3,0)</f>
        <v>APOIO AO DIAGNÓSTICO</v>
      </c>
      <c r="F2788" s="26" t="str">
        <f aca="false">VLOOKUP(B2788,[1]Planilha8!$X$4:$AD$6629,7,0)</f>
        <v>BOM</v>
      </c>
      <c r="G2788" s="27" t="n">
        <v>41673</v>
      </c>
      <c r="H2788" s="83" t="n">
        <v>205</v>
      </c>
      <c r="I2788" s="29" t="s">
        <v>23</v>
      </c>
      <c r="J2788" s="30" t="s">
        <v>601</v>
      </c>
      <c r="K2788" s="31" t="n">
        <v>2518</v>
      </c>
      <c r="L2788" s="32" t="n">
        <v>2013004063</v>
      </c>
      <c r="M2788" s="33" t="n">
        <v>43465</v>
      </c>
      <c r="N2788" s="84" t="n">
        <v>162.5</v>
      </c>
      <c r="O2788" s="85" t="n">
        <v>0.5</v>
      </c>
      <c r="P2788" s="86" t="n">
        <v>0.0416666666666667</v>
      </c>
      <c r="Q2788" s="87" t="n">
        <v>8.54166666666667</v>
      </c>
      <c r="R2788" s="88" t="n">
        <v>171.041666666667</v>
      </c>
      <c r="S2788" s="89" t="n">
        <v>33.9583333333333</v>
      </c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MG2788" s="0"/>
      <c r="AMH2788" s="0"/>
      <c r="AMI2788" s="0"/>
      <c r="AMJ2788" s="0"/>
    </row>
    <row r="2789" s="4" customFormat="true" ht="37.5" hidden="false" customHeight="true" outlineLevel="0" collapsed="false">
      <c r="A2789" s="23" t="s">
        <v>401</v>
      </c>
      <c r="B2789" s="82" t="n">
        <v>8148</v>
      </c>
      <c r="C2789" s="25" t="n">
        <f aca="false">VLOOKUP(B2789,[1]Planilha8!$X$4:$Y$6629,2,0)</f>
        <v>2041002</v>
      </c>
      <c r="D2789" s="26" t="s">
        <v>674</v>
      </c>
      <c r="E2789" s="26" t="str">
        <f aca="false">VLOOKUP(B2789,[1]Planilha8!$X$4:$Z$6629,3,0)</f>
        <v>CLINICA MEDICA</v>
      </c>
      <c r="F2789" s="26" t="str">
        <f aca="false">VLOOKUP(B2789,[1]Planilha8!$X$4:$AD$6629,7,0)</f>
        <v>BOM</v>
      </c>
      <c r="G2789" s="27" t="n">
        <v>41673</v>
      </c>
      <c r="H2789" s="83" t="n">
        <v>205</v>
      </c>
      <c r="I2789" s="29" t="s">
        <v>23</v>
      </c>
      <c r="J2789" s="30" t="s">
        <v>601</v>
      </c>
      <c r="K2789" s="31" t="n">
        <v>2518</v>
      </c>
      <c r="L2789" s="32" t="n">
        <v>2013004063</v>
      </c>
      <c r="M2789" s="33" t="n">
        <v>43465</v>
      </c>
      <c r="N2789" s="84" t="n">
        <v>162.5</v>
      </c>
      <c r="O2789" s="85" t="n">
        <v>0.5</v>
      </c>
      <c r="P2789" s="86" t="n">
        <v>0.0416666666666667</v>
      </c>
      <c r="Q2789" s="87" t="n">
        <v>8.54166666666667</v>
      </c>
      <c r="R2789" s="88" t="n">
        <v>171.041666666667</v>
      </c>
      <c r="S2789" s="89" t="n">
        <v>33.9583333333333</v>
      </c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MG2789" s="0"/>
      <c r="AMH2789" s="0"/>
      <c r="AMI2789" s="0"/>
      <c r="AMJ2789" s="0"/>
    </row>
    <row r="2790" s="4" customFormat="true" ht="37.5" hidden="false" customHeight="true" outlineLevel="0" collapsed="false">
      <c r="A2790" s="23" t="s">
        <v>401</v>
      </c>
      <c r="B2790" s="82" t="n">
        <v>8149</v>
      </c>
      <c r="C2790" s="25" t="n">
        <f aca="false">VLOOKUP(B2790,[1]Planilha8!$X$4:$Y$6629,2,0)</f>
        <v>2041003</v>
      </c>
      <c r="D2790" s="26" t="s">
        <v>674</v>
      </c>
      <c r="E2790" s="26" t="str">
        <f aca="false">VLOOKUP(B2790,[1]Planilha8!$X$4:$Z$6629,3,0)</f>
        <v>CLINICA MEDICA</v>
      </c>
      <c r="F2790" s="26" t="str">
        <f aca="false">VLOOKUP(B2790,[1]Planilha8!$X$4:$AD$6629,7,0)</f>
        <v>BOM</v>
      </c>
      <c r="G2790" s="27" t="n">
        <v>41673</v>
      </c>
      <c r="H2790" s="83" t="n">
        <v>205</v>
      </c>
      <c r="I2790" s="29" t="s">
        <v>23</v>
      </c>
      <c r="J2790" s="30" t="s">
        <v>601</v>
      </c>
      <c r="K2790" s="31" t="n">
        <v>2518</v>
      </c>
      <c r="L2790" s="32" t="n">
        <v>2013004063</v>
      </c>
      <c r="M2790" s="33" t="n">
        <v>43465</v>
      </c>
      <c r="N2790" s="84" t="n">
        <v>162.5</v>
      </c>
      <c r="O2790" s="85" t="n">
        <v>0.5</v>
      </c>
      <c r="P2790" s="86" t="n">
        <v>0.0416666666666667</v>
      </c>
      <c r="Q2790" s="87" t="n">
        <v>8.54166666666667</v>
      </c>
      <c r="R2790" s="88" t="n">
        <v>171.041666666667</v>
      </c>
      <c r="S2790" s="89" t="n">
        <v>33.9583333333333</v>
      </c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MG2790" s="0"/>
      <c r="AMH2790" s="0"/>
      <c r="AMI2790" s="0"/>
      <c r="AMJ2790" s="0"/>
    </row>
    <row r="2791" s="4" customFormat="true" ht="37.5" hidden="false" customHeight="true" outlineLevel="0" collapsed="false">
      <c r="A2791" s="23" t="s">
        <v>401</v>
      </c>
      <c r="B2791" s="82" t="n">
        <v>8150</v>
      </c>
      <c r="C2791" s="25" t="n">
        <f aca="false">VLOOKUP(B2791,[1]Planilha8!$X$4:$Y$6629,2,0)</f>
        <v>2041004</v>
      </c>
      <c r="D2791" s="26" t="s">
        <v>674</v>
      </c>
      <c r="E2791" s="26" t="str">
        <f aca="false">VLOOKUP(B2791,[1]Planilha8!$X$4:$Z$6629,3,0)</f>
        <v>CLINICA MEDICA</v>
      </c>
      <c r="F2791" s="26" t="str">
        <f aca="false">VLOOKUP(B2791,[1]Planilha8!$X$4:$AD$6629,7,0)</f>
        <v>BOM</v>
      </c>
      <c r="G2791" s="27" t="n">
        <v>41673</v>
      </c>
      <c r="H2791" s="83" t="n">
        <v>205</v>
      </c>
      <c r="I2791" s="29" t="s">
        <v>23</v>
      </c>
      <c r="J2791" s="30" t="s">
        <v>601</v>
      </c>
      <c r="K2791" s="31" t="n">
        <v>2518</v>
      </c>
      <c r="L2791" s="32" t="n">
        <v>2013004063</v>
      </c>
      <c r="M2791" s="33" t="n">
        <v>43465</v>
      </c>
      <c r="N2791" s="84" t="n">
        <v>162.5</v>
      </c>
      <c r="O2791" s="85" t="n">
        <v>0.5</v>
      </c>
      <c r="P2791" s="86" t="n">
        <v>0.0416666666666667</v>
      </c>
      <c r="Q2791" s="87" t="n">
        <v>8.54166666666667</v>
      </c>
      <c r="R2791" s="88" t="n">
        <v>171.041666666667</v>
      </c>
      <c r="S2791" s="89" t="n">
        <v>33.9583333333333</v>
      </c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MG2791" s="0"/>
      <c r="AMH2791" s="0"/>
      <c r="AMI2791" s="0"/>
      <c r="AMJ2791" s="0"/>
    </row>
    <row r="2792" s="4" customFormat="true" ht="37.5" hidden="false" customHeight="true" outlineLevel="0" collapsed="false">
      <c r="A2792" s="23" t="s">
        <v>401</v>
      </c>
      <c r="B2792" s="82" t="n">
        <v>8151</v>
      </c>
      <c r="C2792" s="25" t="n">
        <f aca="false">VLOOKUP(B2792,[1]Planilha8!$X$4:$Y$6629,2,0)</f>
        <v>2041005</v>
      </c>
      <c r="D2792" s="26" t="s">
        <v>674</v>
      </c>
      <c r="E2792" s="26" t="str">
        <f aca="false">VLOOKUP(B2792,[1]Planilha8!$X$4:$Z$6629,3,0)</f>
        <v>GALPÃO ALMOXARIFADO</v>
      </c>
      <c r="F2792" s="26" t="str">
        <f aca="false">VLOOKUP(B2792,[1]Planilha8!$X$4:$AD$6629,7,0)</f>
        <v>SUCATA</v>
      </c>
      <c r="G2792" s="27" t="n">
        <v>41673</v>
      </c>
      <c r="H2792" s="83" t="n">
        <v>205</v>
      </c>
      <c r="I2792" s="29" t="s">
        <v>23</v>
      </c>
      <c r="J2792" s="30" t="s">
        <v>601</v>
      </c>
      <c r="K2792" s="31" t="n">
        <v>2518</v>
      </c>
      <c r="L2792" s="32" t="n">
        <v>2013004063</v>
      </c>
      <c r="M2792" s="33" t="n">
        <v>43465</v>
      </c>
      <c r="N2792" s="84" t="n">
        <v>162.5</v>
      </c>
      <c r="O2792" s="85" t="n">
        <v>0.5</v>
      </c>
      <c r="P2792" s="86" t="n">
        <v>0.0416666666666667</v>
      </c>
      <c r="Q2792" s="87" t="n">
        <v>8.54166666666667</v>
      </c>
      <c r="R2792" s="88" t="n">
        <v>171.041666666667</v>
      </c>
      <c r="S2792" s="89" t="n">
        <v>33.9583333333333</v>
      </c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MG2792" s="0"/>
      <c r="AMH2792" s="0"/>
      <c r="AMI2792" s="0"/>
      <c r="AMJ2792" s="0"/>
    </row>
    <row r="2793" s="4" customFormat="true" ht="37.5" hidden="false" customHeight="true" outlineLevel="0" collapsed="false">
      <c r="A2793" s="23" t="s">
        <v>401</v>
      </c>
      <c r="B2793" s="82" t="n">
        <v>8152</v>
      </c>
      <c r="C2793" s="25" t="n">
        <f aca="false">VLOOKUP(B2793,[1]Planilha8!$X$4:$Y$6629,2,0)</f>
        <v>2041006</v>
      </c>
      <c r="D2793" s="26" t="s">
        <v>674</v>
      </c>
      <c r="E2793" s="26" t="str">
        <f aca="false">VLOOKUP(B2793,[1]Planilha8!$X$4:$Z$6629,3,0)</f>
        <v>CLINICA MEDICA</v>
      </c>
      <c r="F2793" s="26" t="str">
        <f aca="false">VLOOKUP(B2793,[1]Planilha8!$X$4:$AD$6629,7,0)</f>
        <v>BOM</v>
      </c>
      <c r="G2793" s="27" t="n">
        <v>41673</v>
      </c>
      <c r="H2793" s="83" t="n">
        <v>205</v>
      </c>
      <c r="I2793" s="29" t="s">
        <v>23</v>
      </c>
      <c r="J2793" s="30" t="s">
        <v>601</v>
      </c>
      <c r="K2793" s="31" t="n">
        <v>2518</v>
      </c>
      <c r="L2793" s="32" t="n">
        <v>2013004063</v>
      </c>
      <c r="M2793" s="33" t="n">
        <v>43465</v>
      </c>
      <c r="N2793" s="84" t="n">
        <v>162.5</v>
      </c>
      <c r="O2793" s="85" t="n">
        <v>0.5</v>
      </c>
      <c r="P2793" s="86" t="n">
        <v>0.0416666666666667</v>
      </c>
      <c r="Q2793" s="87" t="n">
        <v>8.54166666666667</v>
      </c>
      <c r="R2793" s="88" t="n">
        <v>171.041666666667</v>
      </c>
      <c r="S2793" s="89" t="n">
        <v>33.9583333333333</v>
      </c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MG2793" s="0"/>
      <c r="AMH2793" s="0"/>
      <c r="AMI2793" s="0"/>
      <c r="AMJ2793" s="0"/>
    </row>
    <row r="2794" s="4" customFormat="true" ht="37.5" hidden="false" customHeight="true" outlineLevel="0" collapsed="false">
      <c r="A2794" s="23" t="s">
        <v>401</v>
      </c>
      <c r="B2794" s="82" t="n">
        <v>8153</v>
      </c>
      <c r="C2794" s="25" t="n">
        <f aca="false">VLOOKUP(B2794,[1]Planilha8!$X$4:$Y$6629,2,0)</f>
        <v>2041007</v>
      </c>
      <c r="D2794" s="26" t="s">
        <v>674</v>
      </c>
      <c r="E2794" s="26" t="str">
        <f aca="false">VLOOKUP(B2794,[1]Planilha8!$X$4:$Z$6629,3,0)</f>
        <v>CLINICA MEDICA</v>
      </c>
      <c r="F2794" s="26" t="str">
        <f aca="false">VLOOKUP(B2794,[1]Planilha8!$X$4:$AD$6629,7,0)</f>
        <v>BOM</v>
      </c>
      <c r="G2794" s="27" t="n">
        <v>41673</v>
      </c>
      <c r="H2794" s="83" t="n">
        <v>205</v>
      </c>
      <c r="I2794" s="29" t="s">
        <v>23</v>
      </c>
      <c r="J2794" s="30" t="s">
        <v>601</v>
      </c>
      <c r="K2794" s="31" t="n">
        <v>2518</v>
      </c>
      <c r="L2794" s="32" t="n">
        <v>2013004063</v>
      </c>
      <c r="M2794" s="33" t="n">
        <v>43465</v>
      </c>
      <c r="N2794" s="84" t="n">
        <v>162.5</v>
      </c>
      <c r="O2794" s="85" t="n">
        <v>0.5</v>
      </c>
      <c r="P2794" s="86" t="n">
        <v>0.0416666666666667</v>
      </c>
      <c r="Q2794" s="87" t="n">
        <v>8.54166666666667</v>
      </c>
      <c r="R2794" s="88" t="n">
        <v>171.041666666667</v>
      </c>
      <c r="S2794" s="89" t="n">
        <v>33.9583333333333</v>
      </c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MG2794" s="0"/>
      <c r="AMH2794" s="0"/>
      <c r="AMI2794" s="0"/>
      <c r="AMJ2794" s="0"/>
    </row>
    <row r="2795" s="4" customFormat="true" ht="37.5" hidden="false" customHeight="true" outlineLevel="0" collapsed="false">
      <c r="A2795" s="23" t="s">
        <v>401</v>
      </c>
      <c r="B2795" s="82" t="n">
        <v>8154</v>
      </c>
      <c r="C2795" s="25" t="n">
        <f aca="false">VLOOKUP(B2795,[1]Planilha8!$X$4:$Y$6629,2,0)</f>
        <v>2041008</v>
      </c>
      <c r="D2795" s="26" t="s">
        <v>674</v>
      </c>
      <c r="E2795" s="26" t="str">
        <f aca="false">VLOOKUP(B2795,[1]Planilha8!$X$4:$Z$6629,3,0)</f>
        <v>CLINICA MEDICA</v>
      </c>
      <c r="F2795" s="26" t="str">
        <f aca="false">VLOOKUP(B2795,[1]Planilha8!$X$4:$AD$6629,7,0)</f>
        <v>BOM</v>
      </c>
      <c r="G2795" s="27" t="n">
        <v>41673</v>
      </c>
      <c r="H2795" s="83" t="n">
        <v>205</v>
      </c>
      <c r="I2795" s="29" t="s">
        <v>23</v>
      </c>
      <c r="J2795" s="30" t="s">
        <v>601</v>
      </c>
      <c r="K2795" s="31" t="n">
        <v>2518</v>
      </c>
      <c r="L2795" s="32" t="n">
        <v>2013004063</v>
      </c>
      <c r="M2795" s="33" t="n">
        <v>43465</v>
      </c>
      <c r="N2795" s="84" t="n">
        <v>162.5</v>
      </c>
      <c r="O2795" s="85" t="n">
        <v>0.5</v>
      </c>
      <c r="P2795" s="86" t="n">
        <v>0.0416666666666667</v>
      </c>
      <c r="Q2795" s="87" t="n">
        <v>8.54166666666667</v>
      </c>
      <c r="R2795" s="88" t="n">
        <v>171.041666666667</v>
      </c>
      <c r="S2795" s="89" t="n">
        <v>33.9583333333333</v>
      </c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MG2795" s="0"/>
      <c r="AMH2795" s="0"/>
      <c r="AMI2795" s="0"/>
      <c r="AMJ2795" s="0"/>
    </row>
    <row r="2796" s="4" customFormat="true" ht="37.5" hidden="false" customHeight="true" outlineLevel="0" collapsed="false">
      <c r="A2796" s="23" t="s">
        <v>401</v>
      </c>
      <c r="B2796" s="82" t="n">
        <v>8155</v>
      </c>
      <c r="C2796" s="25" t="n">
        <f aca="false">VLOOKUP(B2796,[1]Planilha8!$X$4:$Y$6629,2,0)</f>
        <v>2041009</v>
      </c>
      <c r="D2796" s="26" t="s">
        <v>674</v>
      </c>
      <c r="E2796" s="26" t="str">
        <f aca="false">VLOOKUP(B2796,[1]Planilha8!$X$4:$Z$6629,3,0)</f>
        <v>CLINICA MEDICA</v>
      </c>
      <c r="F2796" s="26" t="str">
        <f aca="false">VLOOKUP(B2796,[1]Planilha8!$X$4:$AD$6629,7,0)</f>
        <v>BOM</v>
      </c>
      <c r="G2796" s="27" t="n">
        <v>41673</v>
      </c>
      <c r="H2796" s="83" t="n">
        <v>205</v>
      </c>
      <c r="I2796" s="29" t="s">
        <v>23</v>
      </c>
      <c r="J2796" s="30" t="s">
        <v>601</v>
      </c>
      <c r="K2796" s="31" t="n">
        <v>2518</v>
      </c>
      <c r="L2796" s="32" t="n">
        <v>2013004063</v>
      </c>
      <c r="M2796" s="33" t="n">
        <v>43465</v>
      </c>
      <c r="N2796" s="84" t="n">
        <v>162.5</v>
      </c>
      <c r="O2796" s="85" t="n">
        <v>0.5</v>
      </c>
      <c r="P2796" s="86" t="n">
        <v>0.0416666666666667</v>
      </c>
      <c r="Q2796" s="87" t="n">
        <v>8.54166666666667</v>
      </c>
      <c r="R2796" s="88" t="n">
        <v>171.041666666667</v>
      </c>
      <c r="S2796" s="89" t="n">
        <v>33.9583333333333</v>
      </c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MG2796" s="0"/>
      <c r="AMH2796" s="0"/>
      <c r="AMI2796" s="0"/>
      <c r="AMJ2796" s="0"/>
    </row>
    <row r="2797" s="4" customFormat="true" ht="37.5" hidden="false" customHeight="true" outlineLevel="0" collapsed="false">
      <c r="A2797" s="23" t="s">
        <v>401</v>
      </c>
      <c r="B2797" s="82" t="n">
        <v>8156</v>
      </c>
      <c r="C2797" s="25" t="n">
        <f aca="false">VLOOKUP(B2797,[1]Planilha8!$X$4:$Y$6629,2,0)</f>
        <v>2041010</v>
      </c>
      <c r="D2797" s="26" t="s">
        <v>674</v>
      </c>
      <c r="E2797" s="26" t="str">
        <f aca="false">VLOOKUP(B2797,[1]Planilha8!$X$4:$Z$6629,3,0)</f>
        <v>CLINICA MEDICA</v>
      </c>
      <c r="F2797" s="26" t="str">
        <f aca="false">VLOOKUP(B2797,[1]Planilha8!$X$4:$AD$6629,7,0)</f>
        <v>BOM</v>
      </c>
      <c r="G2797" s="27" t="n">
        <v>41673</v>
      </c>
      <c r="H2797" s="83" t="n">
        <v>205</v>
      </c>
      <c r="I2797" s="29" t="s">
        <v>23</v>
      </c>
      <c r="J2797" s="30" t="s">
        <v>601</v>
      </c>
      <c r="K2797" s="31" t="n">
        <v>2518</v>
      </c>
      <c r="L2797" s="32" t="n">
        <v>2013004063</v>
      </c>
      <c r="M2797" s="33" t="n">
        <v>43465</v>
      </c>
      <c r="N2797" s="84" t="n">
        <v>162.5</v>
      </c>
      <c r="O2797" s="85" t="n">
        <v>0.5</v>
      </c>
      <c r="P2797" s="86" t="n">
        <v>0.0416666666666667</v>
      </c>
      <c r="Q2797" s="87" t="n">
        <v>8.54166666666667</v>
      </c>
      <c r="R2797" s="88" t="n">
        <v>171.041666666667</v>
      </c>
      <c r="S2797" s="89" t="n">
        <v>33.9583333333333</v>
      </c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MG2797" s="0"/>
      <c r="AMH2797" s="0"/>
      <c r="AMI2797" s="0"/>
      <c r="AMJ2797" s="0"/>
    </row>
    <row r="2798" s="4" customFormat="true" ht="37.5" hidden="false" customHeight="true" outlineLevel="0" collapsed="false">
      <c r="A2798" s="23" t="s">
        <v>401</v>
      </c>
      <c r="B2798" s="82" t="n">
        <v>8157</v>
      </c>
      <c r="C2798" s="25" t="n">
        <f aca="false">VLOOKUP(B2798,[1]Planilha8!$X$4:$Y$6629,2,0)</f>
        <v>2041011</v>
      </c>
      <c r="D2798" s="26" t="s">
        <v>674</v>
      </c>
      <c r="E2798" s="26" t="str">
        <f aca="false">VLOOKUP(B2798,[1]Planilha8!$X$4:$Z$6629,3,0)</f>
        <v>CLINICA MEDICA</v>
      </c>
      <c r="F2798" s="26" t="str">
        <f aca="false">VLOOKUP(B2798,[1]Planilha8!$X$4:$AD$6629,7,0)</f>
        <v>BOM</v>
      </c>
      <c r="G2798" s="27" t="n">
        <v>41673</v>
      </c>
      <c r="H2798" s="83" t="n">
        <v>205</v>
      </c>
      <c r="I2798" s="29" t="s">
        <v>23</v>
      </c>
      <c r="J2798" s="30" t="s">
        <v>601</v>
      </c>
      <c r="K2798" s="31" t="n">
        <v>2518</v>
      </c>
      <c r="L2798" s="32" t="n">
        <v>2013004063</v>
      </c>
      <c r="M2798" s="33" t="n">
        <v>43465</v>
      </c>
      <c r="N2798" s="84" t="n">
        <v>162.5</v>
      </c>
      <c r="O2798" s="85" t="n">
        <v>0.5</v>
      </c>
      <c r="P2798" s="86" t="n">
        <v>0.0416666666666667</v>
      </c>
      <c r="Q2798" s="87" t="n">
        <v>8.54166666666667</v>
      </c>
      <c r="R2798" s="88" t="n">
        <v>171.041666666667</v>
      </c>
      <c r="S2798" s="89" t="n">
        <v>33.9583333333333</v>
      </c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MG2798" s="0"/>
      <c r="AMH2798" s="0"/>
      <c r="AMI2798" s="0"/>
      <c r="AMJ2798" s="0"/>
    </row>
    <row r="2799" s="4" customFormat="true" ht="37.5" hidden="false" customHeight="true" outlineLevel="0" collapsed="false">
      <c r="A2799" s="23" t="s">
        <v>401</v>
      </c>
      <c r="B2799" s="82" t="n">
        <v>8158</v>
      </c>
      <c r="C2799" s="25" t="n">
        <f aca="false">VLOOKUP(B2799,[1]Planilha8!$X$4:$Y$6629,2,0)</f>
        <v>2041012</v>
      </c>
      <c r="D2799" s="26" t="s">
        <v>674</v>
      </c>
      <c r="E2799" s="26" t="str">
        <f aca="false">VLOOKUP(B2799,[1]Planilha8!$X$4:$Z$6629,3,0)</f>
        <v>GALPÃO ALMOXARIFADO</v>
      </c>
      <c r="F2799" s="26" t="str">
        <f aca="false">VLOOKUP(B2799,[1]Planilha8!$X$4:$AD$6629,7,0)</f>
        <v>SUCATA</v>
      </c>
      <c r="G2799" s="27" t="n">
        <v>41673</v>
      </c>
      <c r="H2799" s="83" t="n">
        <v>205</v>
      </c>
      <c r="I2799" s="29" t="s">
        <v>23</v>
      </c>
      <c r="J2799" s="30" t="s">
        <v>601</v>
      </c>
      <c r="K2799" s="31" t="n">
        <v>2518</v>
      </c>
      <c r="L2799" s="32" t="n">
        <v>2013004063</v>
      </c>
      <c r="M2799" s="33" t="n">
        <v>43465</v>
      </c>
      <c r="N2799" s="84" t="n">
        <v>162.5</v>
      </c>
      <c r="O2799" s="85" t="n">
        <v>0.5</v>
      </c>
      <c r="P2799" s="86" t="n">
        <v>0.0416666666666667</v>
      </c>
      <c r="Q2799" s="87" t="n">
        <v>8.54166666666667</v>
      </c>
      <c r="R2799" s="88" t="n">
        <v>171.041666666667</v>
      </c>
      <c r="S2799" s="89" t="n">
        <v>33.9583333333333</v>
      </c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MG2799" s="0"/>
      <c r="AMH2799" s="0"/>
      <c r="AMI2799" s="0"/>
      <c r="AMJ2799" s="0"/>
    </row>
    <row r="2800" s="4" customFormat="true" ht="37.5" hidden="false" customHeight="true" outlineLevel="0" collapsed="false">
      <c r="A2800" s="23" t="s">
        <v>401</v>
      </c>
      <c r="B2800" s="82" t="n">
        <v>8159</v>
      </c>
      <c r="C2800" s="25" t="n">
        <f aca="false">VLOOKUP(B2800,[1]Planilha8!$X$4:$Y$6629,2,0)</f>
        <v>2041013</v>
      </c>
      <c r="D2800" s="26" t="s">
        <v>674</v>
      </c>
      <c r="E2800" s="26" t="str">
        <f aca="false">VLOOKUP(B2800,[1]Planilha8!$X$4:$Z$6629,3,0)</f>
        <v>CLINICA MEDICA</v>
      </c>
      <c r="F2800" s="26" t="str">
        <f aca="false">VLOOKUP(B2800,[1]Planilha8!$X$4:$AD$6629,7,0)</f>
        <v>BOM</v>
      </c>
      <c r="G2800" s="27" t="n">
        <v>41673</v>
      </c>
      <c r="H2800" s="83" t="n">
        <v>205</v>
      </c>
      <c r="I2800" s="29" t="s">
        <v>23</v>
      </c>
      <c r="J2800" s="30" t="s">
        <v>601</v>
      </c>
      <c r="K2800" s="31" t="n">
        <v>2518</v>
      </c>
      <c r="L2800" s="32" t="n">
        <v>2013004063</v>
      </c>
      <c r="M2800" s="33" t="n">
        <v>43465</v>
      </c>
      <c r="N2800" s="84" t="n">
        <v>162.5</v>
      </c>
      <c r="O2800" s="85" t="n">
        <v>0.5</v>
      </c>
      <c r="P2800" s="86" t="n">
        <v>0.0416666666666667</v>
      </c>
      <c r="Q2800" s="87" t="n">
        <v>8.54166666666667</v>
      </c>
      <c r="R2800" s="88" t="n">
        <v>171.041666666667</v>
      </c>
      <c r="S2800" s="89" t="n">
        <v>33.9583333333333</v>
      </c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MG2800" s="0"/>
      <c r="AMH2800" s="0"/>
      <c r="AMI2800" s="0"/>
      <c r="AMJ2800" s="0"/>
    </row>
    <row r="2801" s="4" customFormat="true" ht="37.5" hidden="false" customHeight="true" outlineLevel="0" collapsed="false">
      <c r="A2801" s="23" t="s">
        <v>401</v>
      </c>
      <c r="B2801" s="82" t="n">
        <v>8160</v>
      </c>
      <c r="C2801" s="25" t="n">
        <f aca="false">VLOOKUP(B2801,[1]Planilha8!$X$4:$Y$6629,2,0)</f>
        <v>2041014</v>
      </c>
      <c r="D2801" s="26" t="s">
        <v>674</v>
      </c>
      <c r="E2801" s="26" t="str">
        <f aca="false">VLOOKUP(B2801,[1]Planilha8!$X$4:$Z$6629,3,0)</f>
        <v>HEMODIALISE / DIÁLISE</v>
      </c>
      <c r="F2801" s="26" t="str">
        <f aca="false">VLOOKUP(B2801,[1]Planilha8!$X$4:$AD$6629,7,0)</f>
        <v>BOM</v>
      </c>
      <c r="G2801" s="27" t="n">
        <v>41673</v>
      </c>
      <c r="H2801" s="83" t="n">
        <v>205</v>
      </c>
      <c r="I2801" s="29" t="s">
        <v>23</v>
      </c>
      <c r="J2801" s="30" t="s">
        <v>601</v>
      </c>
      <c r="K2801" s="31" t="n">
        <v>2518</v>
      </c>
      <c r="L2801" s="32" t="n">
        <v>2013004063</v>
      </c>
      <c r="M2801" s="33" t="n">
        <v>43465</v>
      </c>
      <c r="N2801" s="84" t="n">
        <v>162.5</v>
      </c>
      <c r="O2801" s="85" t="n">
        <v>0.5</v>
      </c>
      <c r="P2801" s="86" t="n">
        <v>0.0416666666666667</v>
      </c>
      <c r="Q2801" s="87" t="n">
        <v>8.54166666666667</v>
      </c>
      <c r="R2801" s="88" t="n">
        <v>171.041666666667</v>
      </c>
      <c r="S2801" s="89" t="n">
        <v>33.9583333333333</v>
      </c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MG2801" s="0"/>
      <c r="AMH2801" s="0"/>
      <c r="AMI2801" s="0"/>
      <c r="AMJ2801" s="0"/>
    </row>
    <row r="2802" s="4" customFormat="true" ht="37.5" hidden="false" customHeight="true" outlineLevel="0" collapsed="false">
      <c r="A2802" s="23" t="s">
        <v>401</v>
      </c>
      <c r="B2802" s="82" t="n">
        <v>8161</v>
      </c>
      <c r="C2802" s="25" t="n">
        <f aca="false">VLOOKUP(B2802,[1]Planilha8!$X$4:$Y$6629,2,0)</f>
        <v>2041015</v>
      </c>
      <c r="D2802" s="26" t="s">
        <v>674</v>
      </c>
      <c r="E2802" s="26" t="str">
        <f aca="false">VLOOKUP(B2802,[1]Planilha8!$X$4:$Z$6629,3,0)</f>
        <v>CLINICA MEDICA</v>
      </c>
      <c r="F2802" s="26" t="str">
        <f aca="false">VLOOKUP(B2802,[1]Planilha8!$X$4:$AD$6629,7,0)</f>
        <v>BOM</v>
      </c>
      <c r="G2802" s="27" t="n">
        <v>41673</v>
      </c>
      <c r="H2802" s="83" t="n">
        <v>205</v>
      </c>
      <c r="I2802" s="29" t="s">
        <v>23</v>
      </c>
      <c r="J2802" s="30" t="s">
        <v>601</v>
      </c>
      <c r="K2802" s="31" t="n">
        <v>2518</v>
      </c>
      <c r="L2802" s="32" t="n">
        <v>2013004063</v>
      </c>
      <c r="M2802" s="33" t="n">
        <v>43465</v>
      </c>
      <c r="N2802" s="84" t="n">
        <v>162.5</v>
      </c>
      <c r="O2802" s="85" t="n">
        <v>0.5</v>
      </c>
      <c r="P2802" s="86" t="n">
        <v>0.0416666666666667</v>
      </c>
      <c r="Q2802" s="87" t="n">
        <v>8.54166666666667</v>
      </c>
      <c r="R2802" s="88" t="n">
        <v>171.041666666667</v>
      </c>
      <c r="S2802" s="89" t="n">
        <v>33.9583333333333</v>
      </c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MG2802" s="0"/>
      <c r="AMH2802" s="0"/>
      <c r="AMI2802" s="0"/>
      <c r="AMJ2802" s="0"/>
    </row>
    <row r="2803" s="4" customFormat="true" ht="37.5" hidden="false" customHeight="true" outlineLevel="0" collapsed="false">
      <c r="A2803" s="23" t="s">
        <v>401</v>
      </c>
      <c r="B2803" s="82" t="n">
        <v>8162</v>
      </c>
      <c r="C2803" s="25" t="n">
        <f aca="false">VLOOKUP(B2803,[1]Planilha8!$X$4:$Y$6629,2,0)</f>
        <v>2041016</v>
      </c>
      <c r="D2803" s="26" t="s">
        <v>674</v>
      </c>
      <c r="E2803" s="26" t="str">
        <f aca="false">VLOOKUP(B2803,[1]Planilha8!$X$4:$Z$6629,3,0)</f>
        <v>CLINICA MEDICA</v>
      </c>
      <c r="F2803" s="26" t="str">
        <f aca="false">VLOOKUP(B2803,[1]Planilha8!$X$4:$AD$6629,7,0)</f>
        <v>BOM</v>
      </c>
      <c r="G2803" s="27" t="n">
        <v>41673</v>
      </c>
      <c r="H2803" s="83" t="n">
        <v>205</v>
      </c>
      <c r="I2803" s="29" t="s">
        <v>23</v>
      </c>
      <c r="J2803" s="30" t="s">
        <v>601</v>
      </c>
      <c r="K2803" s="31" t="n">
        <v>2518</v>
      </c>
      <c r="L2803" s="32" t="n">
        <v>2013004063</v>
      </c>
      <c r="M2803" s="33" t="n">
        <v>43465</v>
      </c>
      <c r="N2803" s="84" t="n">
        <v>162.5</v>
      </c>
      <c r="O2803" s="85" t="n">
        <v>0.5</v>
      </c>
      <c r="P2803" s="86" t="n">
        <v>0.0416666666666667</v>
      </c>
      <c r="Q2803" s="87" t="n">
        <v>8.54166666666667</v>
      </c>
      <c r="R2803" s="88" t="n">
        <v>171.041666666667</v>
      </c>
      <c r="S2803" s="89" t="n">
        <v>33.9583333333333</v>
      </c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MG2803" s="0"/>
      <c r="AMH2803" s="0"/>
      <c r="AMI2803" s="0"/>
      <c r="AMJ2803" s="0"/>
    </row>
    <row r="2804" s="4" customFormat="true" ht="37.5" hidden="false" customHeight="true" outlineLevel="0" collapsed="false">
      <c r="A2804" s="23" t="s">
        <v>401</v>
      </c>
      <c r="B2804" s="82" t="n">
        <v>8163</v>
      </c>
      <c r="C2804" s="25" t="n">
        <f aca="false">VLOOKUP(B2804,[1]Planilha8!$X$4:$Y$6629,2,0)</f>
        <v>2041017</v>
      </c>
      <c r="D2804" s="26" t="s">
        <v>674</v>
      </c>
      <c r="E2804" s="26" t="str">
        <f aca="false">VLOOKUP(B2804,[1]Planilha8!$X$4:$Z$6629,3,0)</f>
        <v>CLINICA MEDICA</v>
      </c>
      <c r="F2804" s="26" t="str">
        <f aca="false">VLOOKUP(B2804,[1]Planilha8!$X$4:$AD$6629,7,0)</f>
        <v>BOM</v>
      </c>
      <c r="G2804" s="27" t="n">
        <v>41673</v>
      </c>
      <c r="H2804" s="83" t="n">
        <v>205</v>
      </c>
      <c r="I2804" s="29" t="s">
        <v>23</v>
      </c>
      <c r="J2804" s="30" t="s">
        <v>601</v>
      </c>
      <c r="K2804" s="31" t="n">
        <v>2518</v>
      </c>
      <c r="L2804" s="32" t="n">
        <v>2013004063</v>
      </c>
      <c r="M2804" s="33" t="n">
        <v>43465</v>
      </c>
      <c r="N2804" s="84" t="n">
        <v>162.5</v>
      </c>
      <c r="O2804" s="85" t="n">
        <v>0.5</v>
      </c>
      <c r="P2804" s="86" t="n">
        <v>0.0416666666666667</v>
      </c>
      <c r="Q2804" s="87" t="n">
        <v>8.54166666666667</v>
      </c>
      <c r="R2804" s="88" t="n">
        <v>171.041666666667</v>
      </c>
      <c r="S2804" s="89" t="n">
        <v>33.9583333333333</v>
      </c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MG2804" s="0"/>
      <c r="AMH2804" s="0"/>
      <c r="AMI2804" s="0"/>
      <c r="AMJ2804" s="0"/>
    </row>
    <row r="2805" s="4" customFormat="true" ht="37.5" hidden="false" customHeight="true" outlineLevel="0" collapsed="false">
      <c r="A2805" s="23" t="s">
        <v>401</v>
      </c>
      <c r="B2805" s="82" t="n">
        <v>8164</v>
      </c>
      <c r="C2805" s="25" t="n">
        <f aca="false">VLOOKUP(B2805,[1]Planilha8!$X$4:$Y$6629,2,0)</f>
        <v>2041018</v>
      </c>
      <c r="D2805" s="26" t="s">
        <v>674</v>
      </c>
      <c r="E2805" s="26" t="str">
        <f aca="false">VLOOKUP(B2805,[1]Planilha8!$X$4:$Z$6629,3,0)</f>
        <v>CLINICA MEDICA</v>
      </c>
      <c r="F2805" s="26" t="str">
        <f aca="false">VLOOKUP(B2805,[1]Planilha8!$X$4:$AD$6629,7,0)</f>
        <v>BOM</v>
      </c>
      <c r="G2805" s="27" t="n">
        <v>41673</v>
      </c>
      <c r="H2805" s="83" t="n">
        <v>205</v>
      </c>
      <c r="I2805" s="29" t="s">
        <v>23</v>
      </c>
      <c r="J2805" s="30" t="s">
        <v>601</v>
      </c>
      <c r="K2805" s="31" t="n">
        <v>2518</v>
      </c>
      <c r="L2805" s="32" t="n">
        <v>2013004063</v>
      </c>
      <c r="M2805" s="33" t="n">
        <v>43465</v>
      </c>
      <c r="N2805" s="84" t="n">
        <v>162.5</v>
      </c>
      <c r="O2805" s="85" t="n">
        <v>0.5</v>
      </c>
      <c r="P2805" s="86" t="n">
        <v>0.0416666666666667</v>
      </c>
      <c r="Q2805" s="87" t="n">
        <v>8.54166666666667</v>
      </c>
      <c r="R2805" s="88" t="n">
        <v>171.041666666667</v>
      </c>
      <c r="S2805" s="89" t="n">
        <v>33.9583333333333</v>
      </c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MG2805" s="0"/>
      <c r="AMH2805" s="0"/>
      <c r="AMI2805" s="0"/>
      <c r="AMJ2805" s="0"/>
    </row>
    <row r="2806" s="4" customFormat="true" ht="37.5" hidden="false" customHeight="true" outlineLevel="0" collapsed="false">
      <c r="A2806" s="23" t="s">
        <v>401</v>
      </c>
      <c r="B2806" s="82" t="n">
        <v>8165</v>
      </c>
      <c r="C2806" s="25" t="n">
        <f aca="false">VLOOKUP(B2806,[1]Planilha8!$X$4:$Y$6629,2,0)</f>
        <v>2041019</v>
      </c>
      <c r="D2806" s="26" t="s">
        <v>674</v>
      </c>
      <c r="E2806" s="26" t="str">
        <f aca="false">VLOOKUP(B2806,[1]Planilha8!$X$4:$Z$6629,3,0)</f>
        <v>CLINICA MEDICA</v>
      </c>
      <c r="F2806" s="26" t="str">
        <f aca="false">VLOOKUP(B2806,[1]Planilha8!$X$4:$AD$6629,7,0)</f>
        <v>BOM</v>
      </c>
      <c r="G2806" s="27" t="n">
        <v>41673</v>
      </c>
      <c r="H2806" s="83" t="n">
        <v>205</v>
      </c>
      <c r="I2806" s="29" t="s">
        <v>23</v>
      </c>
      <c r="J2806" s="30" t="s">
        <v>601</v>
      </c>
      <c r="K2806" s="31" t="n">
        <v>2518</v>
      </c>
      <c r="L2806" s="32" t="n">
        <v>2013004063</v>
      </c>
      <c r="M2806" s="33" t="n">
        <v>43465</v>
      </c>
      <c r="N2806" s="84" t="n">
        <v>162.5</v>
      </c>
      <c r="O2806" s="85" t="n">
        <v>0.5</v>
      </c>
      <c r="P2806" s="86" t="n">
        <v>0.0416666666666667</v>
      </c>
      <c r="Q2806" s="87" t="n">
        <v>8.54166666666667</v>
      </c>
      <c r="R2806" s="88" t="n">
        <v>171.041666666667</v>
      </c>
      <c r="S2806" s="89" t="n">
        <v>33.9583333333333</v>
      </c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MG2806" s="0"/>
      <c r="AMH2806" s="0"/>
      <c r="AMI2806" s="0"/>
      <c r="AMJ2806" s="0"/>
    </row>
    <row r="2807" s="4" customFormat="true" ht="37.5" hidden="false" customHeight="true" outlineLevel="0" collapsed="false">
      <c r="A2807" s="23" t="s">
        <v>401</v>
      </c>
      <c r="B2807" s="82" t="n">
        <v>8166</v>
      </c>
      <c r="C2807" s="25" t="n">
        <f aca="false">VLOOKUP(B2807,[1]Planilha8!$X$4:$Y$6629,2,0)</f>
        <v>2041020</v>
      </c>
      <c r="D2807" s="26" t="s">
        <v>674</v>
      </c>
      <c r="E2807" s="26" t="str">
        <f aca="false">VLOOKUP(B2807,[1]Planilha8!$X$4:$Z$6629,3,0)</f>
        <v>GALPÃO ALMOXARIFADO</v>
      </c>
      <c r="F2807" s="26" t="str">
        <f aca="false">VLOOKUP(B2807,[1]Planilha8!$X$4:$AD$6629,7,0)</f>
        <v>SUCATA</v>
      </c>
      <c r="G2807" s="27" t="n">
        <v>41673</v>
      </c>
      <c r="H2807" s="83" t="n">
        <v>205</v>
      </c>
      <c r="I2807" s="29" t="s">
        <v>23</v>
      </c>
      <c r="J2807" s="30" t="s">
        <v>601</v>
      </c>
      <c r="K2807" s="31" t="n">
        <v>2518</v>
      </c>
      <c r="L2807" s="32" t="n">
        <v>2013004063</v>
      </c>
      <c r="M2807" s="33" t="n">
        <v>43465</v>
      </c>
      <c r="N2807" s="84" t="n">
        <v>162.5</v>
      </c>
      <c r="O2807" s="85" t="n">
        <v>0.5</v>
      </c>
      <c r="P2807" s="86" t="n">
        <v>0.0416666666666667</v>
      </c>
      <c r="Q2807" s="87" t="n">
        <v>8.54166666666667</v>
      </c>
      <c r="R2807" s="88" t="n">
        <v>171.041666666667</v>
      </c>
      <c r="S2807" s="89" t="n">
        <v>33.9583333333333</v>
      </c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MG2807" s="0"/>
      <c r="AMH2807" s="0"/>
      <c r="AMI2807" s="0"/>
      <c r="AMJ2807" s="0"/>
    </row>
    <row r="2808" s="4" customFormat="true" ht="37.5" hidden="false" customHeight="true" outlineLevel="0" collapsed="false">
      <c r="A2808" s="23" t="s">
        <v>401</v>
      </c>
      <c r="B2808" s="82" t="n">
        <v>8167</v>
      </c>
      <c r="C2808" s="25" t="n">
        <f aca="false">VLOOKUP(B2808,[1]Planilha8!$X$4:$Y$6629,2,0)</f>
        <v>2041021</v>
      </c>
      <c r="D2808" s="26" t="s">
        <v>674</v>
      </c>
      <c r="E2808" s="26" t="str">
        <f aca="false">VLOOKUP(B2808,[1]Planilha8!$X$4:$Z$6629,3,0)</f>
        <v>CLINICA MEDICA</v>
      </c>
      <c r="F2808" s="26" t="str">
        <f aca="false">VLOOKUP(B2808,[1]Planilha8!$X$4:$AD$6629,7,0)</f>
        <v>BOM</v>
      </c>
      <c r="G2808" s="27" t="n">
        <v>41673</v>
      </c>
      <c r="H2808" s="83" t="n">
        <v>205</v>
      </c>
      <c r="I2808" s="29" t="s">
        <v>23</v>
      </c>
      <c r="J2808" s="30" t="s">
        <v>601</v>
      </c>
      <c r="K2808" s="31" t="n">
        <v>2518</v>
      </c>
      <c r="L2808" s="32" t="n">
        <v>2013004063</v>
      </c>
      <c r="M2808" s="33" t="n">
        <v>43465</v>
      </c>
      <c r="N2808" s="84" t="n">
        <v>162.5</v>
      </c>
      <c r="O2808" s="85" t="n">
        <v>0.5</v>
      </c>
      <c r="P2808" s="86" t="n">
        <v>0.0416666666666667</v>
      </c>
      <c r="Q2808" s="87" t="n">
        <v>8.54166666666667</v>
      </c>
      <c r="R2808" s="88" t="n">
        <v>171.041666666667</v>
      </c>
      <c r="S2808" s="89" t="n">
        <v>33.9583333333333</v>
      </c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MG2808" s="0"/>
      <c r="AMH2808" s="0"/>
      <c r="AMI2808" s="0"/>
      <c r="AMJ2808" s="0"/>
    </row>
    <row r="2809" s="4" customFormat="true" ht="37.5" hidden="false" customHeight="true" outlineLevel="0" collapsed="false">
      <c r="A2809" s="23" t="s">
        <v>401</v>
      </c>
      <c r="B2809" s="82" t="n">
        <v>8168</v>
      </c>
      <c r="C2809" s="25" t="n">
        <f aca="false">VLOOKUP(B2809,[1]Planilha8!$X$4:$Y$6629,2,0)</f>
        <v>2041022</v>
      </c>
      <c r="D2809" s="26" t="s">
        <v>674</v>
      </c>
      <c r="E2809" s="26" t="str">
        <f aca="false">VLOOKUP(B2809,[1]Planilha8!$X$4:$Z$6629,3,0)</f>
        <v>CLINICA MEDICA</v>
      </c>
      <c r="F2809" s="26" t="str">
        <f aca="false">VLOOKUP(B2809,[1]Planilha8!$X$4:$AD$6629,7,0)</f>
        <v>BOM</v>
      </c>
      <c r="G2809" s="27" t="n">
        <v>41673</v>
      </c>
      <c r="H2809" s="83" t="n">
        <v>205</v>
      </c>
      <c r="I2809" s="29" t="s">
        <v>23</v>
      </c>
      <c r="J2809" s="30" t="s">
        <v>601</v>
      </c>
      <c r="K2809" s="31" t="n">
        <v>2518</v>
      </c>
      <c r="L2809" s="32" t="n">
        <v>2013004063</v>
      </c>
      <c r="M2809" s="33" t="n">
        <v>43465</v>
      </c>
      <c r="N2809" s="84" t="n">
        <v>162.5</v>
      </c>
      <c r="O2809" s="85" t="n">
        <v>0.5</v>
      </c>
      <c r="P2809" s="86" t="n">
        <v>0.0416666666666667</v>
      </c>
      <c r="Q2809" s="87" t="n">
        <v>8.54166666666667</v>
      </c>
      <c r="R2809" s="88" t="n">
        <v>171.041666666667</v>
      </c>
      <c r="S2809" s="89" t="n">
        <v>33.9583333333333</v>
      </c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MG2809" s="0"/>
      <c r="AMH2809" s="0"/>
      <c r="AMI2809" s="0"/>
      <c r="AMJ2809" s="0"/>
    </row>
    <row r="2810" s="4" customFormat="true" ht="37.5" hidden="false" customHeight="true" outlineLevel="0" collapsed="false">
      <c r="A2810" s="23" t="s">
        <v>401</v>
      </c>
      <c r="B2810" s="82" t="n">
        <v>8169</v>
      </c>
      <c r="C2810" s="25" t="n">
        <f aca="false">VLOOKUP(B2810,[1]Planilha8!$X$4:$Y$6629,2,0)</f>
        <v>2041023</v>
      </c>
      <c r="D2810" s="26" t="s">
        <v>674</v>
      </c>
      <c r="E2810" s="26" t="str">
        <f aca="false">VLOOKUP(B2810,[1]Planilha8!$X$4:$Z$6629,3,0)</f>
        <v>CLINICA MEDICA</v>
      </c>
      <c r="F2810" s="26" t="str">
        <f aca="false">VLOOKUP(B2810,[1]Planilha8!$X$4:$AD$6629,7,0)</f>
        <v>BOM</v>
      </c>
      <c r="G2810" s="27" t="n">
        <v>41673</v>
      </c>
      <c r="H2810" s="83" t="n">
        <v>205</v>
      </c>
      <c r="I2810" s="29" t="s">
        <v>23</v>
      </c>
      <c r="J2810" s="30" t="s">
        <v>601</v>
      </c>
      <c r="K2810" s="31" t="n">
        <v>2518</v>
      </c>
      <c r="L2810" s="32" t="n">
        <v>2013004063</v>
      </c>
      <c r="M2810" s="33" t="n">
        <v>43465</v>
      </c>
      <c r="N2810" s="84" t="n">
        <v>162.5</v>
      </c>
      <c r="O2810" s="85" t="n">
        <v>0.5</v>
      </c>
      <c r="P2810" s="86" t="n">
        <v>0.0416666666666667</v>
      </c>
      <c r="Q2810" s="87" t="n">
        <v>8.54166666666667</v>
      </c>
      <c r="R2810" s="88" t="n">
        <v>171.041666666667</v>
      </c>
      <c r="S2810" s="89" t="n">
        <v>33.9583333333333</v>
      </c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MG2810" s="0"/>
      <c r="AMH2810" s="0"/>
      <c r="AMI2810" s="0"/>
      <c r="AMJ2810" s="0"/>
    </row>
    <row r="2811" s="4" customFormat="true" ht="37.5" hidden="false" customHeight="true" outlineLevel="0" collapsed="false">
      <c r="A2811" s="23" t="s">
        <v>401</v>
      </c>
      <c r="B2811" s="82" t="n">
        <v>8170</v>
      </c>
      <c r="C2811" s="25" t="n">
        <f aca="false">VLOOKUP(B2811,[1]Planilha8!$X$4:$Y$6629,2,0)</f>
        <v>2041024</v>
      </c>
      <c r="D2811" s="26" t="s">
        <v>674</v>
      </c>
      <c r="E2811" s="26" t="str">
        <f aca="false">VLOOKUP(B2811,[1]Planilha8!$X$4:$Z$6629,3,0)</f>
        <v>CLINICA MEDICA</v>
      </c>
      <c r="F2811" s="26" t="str">
        <f aca="false">VLOOKUP(B2811,[1]Planilha8!$X$4:$AD$6629,7,0)</f>
        <v>BOM</v>
      </c>
      <c r="G2811" s="27" t="n">
        <v>41673</v>
      </c>
      <c r="H2811" s="83" t="n">
        <v>205</v>
      </c>
      <c r="I2811" s="29" t="s">
        <v>23</v>
      </c>
      <c r="J2811" s="30" t="s">
        <v>601</v>
      </c>
      <c r="K2811" s="31" t="n">
        <v>2518</v>
      </c>
      <c r="L2811" s="32" t="n">
        <v>2013004063</v>
      </c>
      <c r="M2811" s="33" t="n">
        <v>43465</v>
      </c>
      <c r="N2811" s="84" t="n">
        <v>162.5</v>
      </c>
      <c r="O2811" s="85" t="n">
        <v>0.5</v>
      </c>
      <c r="P2811" s="86" t="n">
        <v>0.0416666666666667</v>
      </c>
      <c r="Q2811" s="87" t="n">
        <v>8.54166666666667</v>
      </c>
      <c r="R2811" s="88" t="n">
        <v>171.041666666667</v>
      </c>
      <c r="S2811" s="89" t="n">
        <v>33.9583333333333</v>
      </c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MG2811" s="0"/>
      <c r="AMH2811" s="0"/>
      <c r="AMI2811" s="0"/>
      <c r="AMJ2811" s="0"/>
    </row>
    <row r="2812" s="4" customFormat="true" ht="37.5" hidden="false" customHeight="true" outlineLevel="0" collapsed="false">
      <c r="A2812" s="23" t="s">
        <v>401</v>
      </c>
      <c r="B2812" s="82" t="n">
        <v>8171</v>
      </c>
      <c r="C2812" s="25" t="n">
        <f aca="false">VLOOKUP(B2812,[1]Planilha8!$X$4:$Y$6629,2,0)</f>
        <v>2041025</v>
      </c>
      <c r="D2812" s="26" t="s">
        <v>674</v>
      </c>
      <c r="E2812" s="26" t="str">
        <f aca="false">VLOOKUP(B2812,[1]Planilha8!$X$4:$Z$6629,3,0)</f>
        <v>CLINICA MEDICA</v>
      </c>
      <c r="F2812" s="26" t="str">
        <f aca="false">VLOOKUP(B2812,[1]Planilha8!$X$4:$AD$6629,7,0)</f>
        <v>BOM</v>
      </c>
      <c r="G2812" s="27" t="n">
        <v>41673</v>
      </c>
      <c r="H2812" s="83" t="n">
        <v>205</v>
      </c>
      <c r="I2812" s="29" t="s">
        <v>23</v>
      </c>
      <c r="J2812" s="30" t="s">
        <v>601</v>
      </c>
      <c r="K2812" s="31" t="n">
        <v>2518</v>
      </c>
      <c r="L2812" s="32" t="n">
        <v>2013004063</v>
      </c>
      <c r="M2812" s="33" t="n">
        <v>43465</v>
      </c>
      <c r="N2812" s="84" t="n">
        <v>162.5</v>
      </c>
      <c r="O2812" s="85" t="n">
        <v>0.5</v>
      </c>
      <c r="P2812" s="86" t="n">
        <v>0.0416666666666667</v>
      </c>
      <c r="Q2812" s="87" t="n">
        <v>8.54166666666667</v>
      </c>
      <c r="R2812" s="88" t="n">
        <v>171.041666666667</v>
      </c>
      <c r="S2812" s="89" t="n">
        <v>33.9583333333333</v>
      </c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MG2812" s="0"/>
      <c r="AMH2812" s="0"/>
      <c r="AMI2812" s="0"/>
      <c r="AMJ2812" s="0"/>
    </row>
    <row r="2813" s="4" customFormat="true" ht="37.5" hidden="false" customHeight="true" outlineLevel="0" collapsed="false">
      <c r="A2813" s="23" t="s">
        <v>401</v>
      </c>
      <c r="B2813" s="82" t="n">
        <v>8172</v>
      </c>
      <c r="C2813" s="25" t="n">
        <f aca="false">VLOOKUP(B2813,[1]Planilha8!$X$4:$Y$6629,2,0)</f>
        <v>2041026</v>
      </c>
      <c r="D2813" s="26" t="s">
        <v>674</v>
      </c>
      <c r="E2813" s="26" t="str">
        <f aca="false">VLOOKUP(B2813,[1]Planilha8!$X$4:$Z$6629,3,0)</f>
        <v>CLINICA MEDICA</v>
      </c>
      <c r="F2813" s="26" t="str">
        <f aca="false">VLOOKUP(B2813,[1]Planilha8!$X$4:$AD$6629,7,0)</f>
        <v>BOM</v>
      </c>
      <c r="G2813" s="27" t="n">
        <v>41673</v>
      </c>
      <c r="H2813" s="83" t="n">
        <v>205</v>
      </c>
      <c r="I2813" s="29" t="s">
        <v>23</v>
      </c>
      <c r="J2813" s="30" t="s">
        <v>601</v>
      </c>
      <c r="K2813" s="31" t="n">
        <v>2518</v>
      </c>
      <c r="L2813" s="32" t="n">
        <v>2013004063</v>
      </c>
      <c r="M2813" s="33" t="n">
        <v>43465</v>
      </c>
      <c r="N2813" s="84" t="n">
        <v>162.5</v>
      </c>
      <c r="O2813" s="85" t="n">
        <v>0.5</v>
      </c>
      <c r="P2813" s="86" t="n">
        <v>0.0416666666666667</v>
      </c>
      <c r="Q2813" s="87" t="n">
        <v>8.54166666666667</v>
      </c>
      <c r="R2813" s="88" t="n">
        <v>171.041666666667</v>
      </c>
      <c r="S2813" s="89" t="n">
        <v>33.9583333333333</v>
      </c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MG2813" s="0"/>
      <c r="AMH2813" s="0"/>
      <c r="AMI2813" s="0"/>
      <c r="AMJ2813" s="0"/>
    </row>
    <row r="2814" s="4" customFormat="true" ht="37.5" hidden="false" customHeight="true" outlineLevel="0" collapsed="false">
      <c r="A2814" s="23" t="s">
        <v>401</v>
      </c>
      <c r="B2814" s="82" t="n">
        <v>8173</v>
      </c>
      <c r="C2814" s="25" t="n">
        <f aca="false">VLOOKUP(B2814,[1]Planilha8!$X$4:$Y$6629,2,0)</f>
        <v>2041027</v>
      </c>
      <c r="D2814" s="26" t="s">
        <v>674</v>
      </c>
      <c r="E2814" s="26" t="str">
        <f aca="false">VLOOKUP(B2814,[1]Planilha8!$X$4:$Z$6629,3,0)</f>
        <v>CLINICA MEDICA</v>
      </c>
      <c r="F2814" s="26" t="str">
        <f aca="false">VLOOKUP(B2814,[1]Planilha8!$X$4:$AD$6629,7,0)</f>
        <v>BOM</v>
      </c>
      <c r="G2814" s="27" t="n">
        <v>41673</v>
      </c>
      <c r="H2814" s="83" t="n">
        <v>205</v>
      </c>
      <c r="I2814" s="29" t="s">
        <v>23</v>
      </c>
      <c r="J2814" s="30" t="s">
        <v>601</v>
      </c>
      <c r="K2814" s="31" t="n">
        <v>2518</v>
      </c>
      <c r="L2814" s="32" t="n">
        <v>2013004063</v>
      </c>
      <c r="M2814" s="33" t="n">
        <v>43465</v>
      </c>
      <c r="N2814" s="84" t="n">
        <v>162.5</v>
      </c>
      <c r="O2814" s="85" t="n">
        <v>0.5</v>
      </c>
      <c r="P2814" s="86" t="n">
        <v>0.0416666666666667</v>
      </c>
      <c r="Q2814" s="87" t="n">
        <v>8.54166666666667</v>
      </c>
      <c r="R2814" s="88" t="n">
        <v>171.041666666667</v>
      </c>
      <c r="S2814" s="89" t="n">
        <v>33.9583333333333</v>
      </c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MG2814" s="0"/>
      <c r="AMH2814" s="0"/>
      <c r="AMI2814" s="0"/>
      <c r="AMJ2814" s="0"/>
    </row>
    <row r="2815" s="4" customFormat="true" ht="37.5" hidden="false" customHeight="true" outlineLevel="0" collapsed="false">
      <c r="A2815" s="23" t="s">
        <v>401</v>
      </c>
      <c r="B2815" s="82" t="n">
        <v>8174</v>
      </c>
      <c r="C2815" s="25" t="n">
        <f aca="false">VLOOKUP(B2815,[1]Planilha8!$X$4:$Y$6629,2,0)</f>
        <v>2041028</v>
      </c>
      <c r="D2815" s="26" t="s">
        <v>674</v>
      </c>
      <c r="E2815" s="26" t="str">
        <f aca="false">VLOOKUP(B2815,[1]Planilha8!$X$4:$Z$6629,3,0)</f>
        <v>CLINICA MEDICA</v>
      </c>
      <c r="F2815" s="26" t="str">
        <f aca="false">VLOOKUP(B2815,[1]Planilha8!$X$4:$AD$6629,7,0)</f>
        <v>BOM</v>
      </c>
      <c r="G2815" s="27" t="n">
        <v>41673</v>
      </c>
      <c r="H2815" s="83" t="n">
        <v>205</v>
      </c>
      <c r="I2815" s="29" t="s">
        <v>23</v>
      </c>
      <c r="J2815" s="30" t="s">
        <v>601</v>
      </c>
      <c r="K2815" s="31" t="n">
        <v>2518</v>
      </c>
      <c r="L2815" s="32" t="n">
        <v>2013004063</v>
      </c>
      <c r="M2815" s="33" t="n">
        <v>43465</v>
      </c>
      <c r="N2815" s="84" t="n">
        <v>162.5</v>
      </c>
      <c r="O2815" s="85" t="n">
        <v>0.5</v>
      </c>
      <c r="P2815" s="86" t="n">
        <v>0.0416666666666667</v>
      </c>
      <c r="Q2815" s="87" t="n">
        <v>8.54166666666667</v>
      </c>
      <c r="R2815" s="88" t="n">
        <v>171.041666666667</v>
      </c>
      <c r="S2815" s="89" t="n">
        <v>33.9583333333333</v>
      </c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MG2815" s="0"/>
      <c r="AMH2815" s="0"/>
      <c r="AMI2815" s="0"/>
      <c r="AMJ2815" s="0"/>
    </row>
    <row r="2816" s="4" customFormat="true" ht="37.5" hidden="false" customHeight="true" outlineLevel="0" collapsed="false">
      <c r="A2816" s="23" t="s">
        <v>401</v>
      </c>
      <c r="B2816" s="82" t="n">
        <v>8175</v>
      </c>
      <c r="C2816" s="25" t="n">
        <f aca="false">VLOOKUP(B2816,[1]Planilha8!$X$4:$Y$6629,2,0)</f>
        <v>2041029</v>
      </c>
      <c r="D2816" s="26" t="s">
        <v>674</v>
      </c>
      <c r="E2816" s="26" t="str">
        <f aca="false">VLOOKUP(B2816,[1]Planilha8!$X$4:$Z$6629,3,0)</f>
        <v>CLINICA MEDICA</v>
      </c>
      <c r="F2816" s="26" t="str">
        <f aca="false">VLOOKUP(B2816,[1]Planilha8!$X$4:$AD$6629,7,0)</f>
        <v>BOM</v>
      </c>
      <c r="G2816" s="27" t="n">
        <v>41673</v>
      </c>
      <c r="H2816" s="83" t="n">
        <v>205</v>
      </c>
      <c r="I2816" s="29" t="s">
        <v>23</v>
      </c>
      <c r="J2816" s="30" t="s">
        <v>601</v>
      </c>
      <c r="K2816" s="31" t="n">
        <v>2518</v>
      </c>
      <c r="L2816" s="32" t="n">
        <v>2013004063</v>
      </c>
      <c r="M2816" s="33" t="n">
        <v>43465</v>
      </c>
      <c r="N2816" s="84" t="n">
        <v>162.5</v>
      </c>
      <c r="O2816" s="85" t="n">
        <v>0.5</v>
      </c>
      <c r="P2816" s="86" t="n">
        <v>0.0416666666666667</v>
      </c>
      <c r="Q2816" s="87" t="n">
        <v>8.54166666666667</v>
      </c>
      <c r="R2816" s="88" t="n">
        <v>171.041666666667</v>
      </c>
      <c r="S2816" s="89" t="n">
        <v>33.9583333333333</v>
      </c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MG2816" s="0"/>
      <c r="AMH2816" s="0"/>
      <c r="AMI2816" s="0"/>
      <c r="AMJ2816" s="0"/>
    </row>
    <row r="2817" s="4" customFormat="true" ht="37.5" hidden="false" customHeight="true" outlineLevel="0" collapsed="false">
      <c r="A2817" s="23" t="s">
        <v>401</v>
      </c>
      <c r="B2817" s="82" t="n">
        <v>8176</v>
      </c>
      <c r="C2817" s="25" t="n">
        <f aca="false">VLOOKUP(B2817,[1]Planilha8!$X$4:$Y$6629,2,0)</f>
        <v>2041030</v>
      </c>
      <c r="D2817" s="26" t="s">
        <v>674</v>
      </c>
      <c r="E2817" s="26" t="str">
        <f aca="false">VLOOKUP(B2817,[1]Planilha8!$X$4:$Z$6629,3,0)</f>
        <v>CLINICA MEDICA</v>
      </c>
      <c r="F2817" s="26" t="str">
        <f aca="false">VLOOKUP(B2817,[1]Planilha8!$X$4:$AD$6629,7,0)</f>
        <v>BOM</v>
      </c>
      <c r="G2817" s="27" t="n">
        <v>41673</v>
      </c>
      <c r="H2817" s="83" t="n">
        <v>205</v>
      </c>
      <c r="I2817" s="29" t="s">
        <v>23</v>
      </c>
      <c r="J2817" s="30" t="s">
        <v>601</v>
      </c>
      <c r="K2817" s="31" t="n">
        <v>2518</v>
      </c>
      <c r="L2817" s="32" t="n">
        <v>2013004063</v>
      </c>
      <c r="M2817" s="33" t="n">
        <v>43465</v>
      </c>
      <c r="N2817" s="84" t="n">
        <v>162.5</v>
      </c>
      <c r="O2817" s="85" t="n">
        <v>0.5</v>
      </c>
      <c r="P2817" s="86" t="n">
        <v>0.0416666666666667</v>
      </c>
      <c r="Q2817" s="87" t="n">
        <v>8.54166666666667</v>
      </c>
      <c r="R2817" s="88" t="n">
        <v>171.041666666667</v>
      </c>
      <c r="S2817" s="89" t="n">
        <v>33.9583333333333</v>
      </c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MG2817" s="0"/>
      <c r="AMH2817" s="0"/>
      <c r="AMI2817" s="0"/>
      <c r="AMJ2817" s="0"/>
    </row>
    <row r="2818" s="4" customFormat="true" ht="37.5" hidden="false" customHeight="true" outlineLevel="0" collapsed="false">
      <c r="A2818" s="23" t="s">
        <v>401</v>
      </c>
      <c r="B2818" s="82" t="n">
        <v>8177</v>
      </c>
      <c r="C2818" s="25" t="n">
        <f aca="false">VLOOKUP(B2818,[1]Planilha8!$X$4:$Y$6629,2,0)</f>
        <v>2041031</v>
      </c>
      <c r="D2818" s="26" t="s">
        <v>674</v>
      </c>
      <c r="E2818" s="26" t="str">
        <f aca="false">VLOOKUP(B2818,[1]Planilha8!$X$4:$Z$6629,3,0)</f>
        <v>CLINICA MEDICA</v>
      </c>
      <c r="F2818" s="26" t="str">
        <f aca="false">VLOOKUP(B2818,[1]Planilha8!$X$4:$AD$6629,7,0)</f>
        <v>BOM</v>
      </c>
      <c r="G2818" s="27" t="n">
        <v>41673</v>
      </c>
      <c r="H2818" s="83" t="n">
        <v>205</v>
      </c>
      <c r="I2818" s="29" t="s">
        <v>23</v>
      </c>
      <c r="J2818" s="30" t="s">
        <v>601</v>
      </c>
      <c r="K2818" s="31" t="n">
        <v>2518</v>
      </c>
      <c r="L2818" s="32" t="n">
        <v>2013004063</v>
      </c>
      <c r="M2818" s="33" t="n">
        <v>43465</v>
      </c>
      <c r="N2818" s="84" t="n">
        <v>162.5</v>
      </c>
      <c r="O2818" s="85" t="n">
        <v>0.5</v>
      </c>
      <c r="P2818" s="86" t="n">
        <v>0.0416666666666667</v>
      </c>
      <c r="Q2818" s="87" t="n">
        <v>8.54166666666667</v>
      </c>
      <c r="R2818" s="88" t="n">
        <v>171.041666666667</v>
      </c>
      <c r="S2818" s="89" t="n">
        <v>33.9583333333333</v>
      </c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MG2818" s="0"/>
      <c r="AMH2818" s="0"/>
      <c r="AMI2818" s="0"/>
      <c r="AMJ2818" s="0"/>
    </row>
    <row r="2819" s="4" customFormat="true" ht="37.5" hidden="false" customHeight="true" outlineLevel="0" collapsed="false">
      <c r="A2819" s="23" t="s">
        <v>401</v>
      </c>
      <c r="B2819" s="82" t="n">
        <v>8178</v>
      </c>
      <c r="C2819" s="25" t="n">
        <f aca="false">VLOOKUP(B2819,[1]Planilha8!$X$4:$Y$6629,2,0)</f>
        <v>2041032</v>
      </c>
      <c r="D2819" s="26" t="s">
        <v>674</v>
      </c>
      <c r="E2819" s="26" t="str">
        <f aca="false">VLOOKUP(B2819,[1]Planilha8!$X$4:$Z$6629,3,0)</f>
        <v>HEMODIALISE / DIÁLISE</v>
      </c>
      <c r="F2819" s="26" t="str">
        <f aca="false">VLOOKUP(B2819,[1]Planilha8!$X$4:$AD$6629,7,0)</f>
        <v>BOM</v>
      </c>
      <c r="G2819" s="27" t="n">
        <v>41673</v>
      </c>
      <c r="H2819" s="83" t="n">
        <v>205</v>
      </c>
      <c r="I2819" s="29" t="s">
        <v>23</v>
      </c>
      <c r="J2819" s="30" t="s">
        <v>601</v>
      </c>
      <c r="K2819" s="31" t="n">
        <v>2518</v>
      </c>
      <c r="L2819" s="32" t="n">
        <v>2013004063</v>
      </c>
      <c r="M2819" s="33" t="n">
        <v>43465</v>
      </c>
      <c r="N2819" s="84" t="n">
        <v>162.5</v>
      </c>
      <c r="O2819" s="85" t="n">
        <v>0.5</v>
      </c>
      <c r="P2819" s="86" t="n">
        <v>0.0416666666666667</v>
      </c>
      <c r="Q2819" s="87" t="n">
        <v>8.54166666666667</v>
      </c>
      <c r="R2819" s="88" t="n">
        <v>171.041666666667</v>
      </c>
      <c r="S2819" s="89" t="n">
        <v>33.9583333333333</v>
      </c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MG2819" s="0"/>
      <c r="AMH2819" s="0"/>
      <c r="AMI2819" s="0"/>
      <c r="AMJ2819" s="0"/>
    </row>
    <row r="2820" s="4" customFormat="true" ht="37.5" hidden="false" customHeight="true" outlineLevel="0" collapsed="false">
      <c r="A2820" s="23" t="s">
        <v>401</v>
      </c>
      <c r="B2820" s="82" t="n">
        <v>8179</v>
      </c>
      <c r="C2820" s="25" t="n">
        <f aca="false">VLOOKUP(B2820,[1]Planilha8!$X$4:$Y$6629,2,0)</f>
        <v>2041033</v>
      </c>
      <c r="D2820" s="26" t="s">
        <v>674</v>
      </c>
      <c r="E2820" s="26" t="str">
        <f aca="false">VLOOKUP(B2820,[1]Planilha8!$X$4:$Z$6629,3,0)</f>
        <v>HEMODIALISE / DIÁLISE</v>
      </c>
      <c r="F2820" s="26" t="str">
        <f aca="false">VLOOKUP(B2820,[1]Planilha8!$X$4:$AD$6629,7,0)</f>
        <v>BOM</v>
      </c>
      <c r="G2820" s="27" t="n">
        <v>41673</v>
      </c>
      <c r="H2820" s="83" t="n">
        <v>205</v>
      </c>
      <c r="I2820" s="29" t="s">
        <v>23</v>
      </c>
      <c r="J2820" s="30" t="s">
        <v>601</v>
      </c>
      <c r="K2820" s="31" t="n">
        <v>2518</v>
      </c>
      <c r="L2820" s="32" t="n">
        <v>2013004063</v>
      </c>
      <c r="M2820" s="33" t="n">
        <v>43465</v>
      </c>
      <c r="N2820" s="84" t="n">
        <v>162.5</v>
      </c>
      <c r="O2820" s="85" t="n">
        <v>0.5</v>
      </c>
      <c r="P2820" s="86" t="n">
        <v>0.0416666666666667</v>
      </c>
      <c r="Q2820" s="87" t="n">
        <v>8.54166666666667</v>
      </c>
      <c r="R2820" s="88" t="n">
        <v>171.041666666667</v>
      </c>
      <c r="S2820" s="89" t="n">
        <v>33.9583333333333</v>
      </c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MG2820" s="0"/>
      <c r="AMH2820" s="0"/>
      <c r="AMI2820" s="0"/>
      <c r="AMJ2820" s="0"/>
    </row>
    <row r="2821" s="4" customFormat="true" ht="37.5" hidden="false" customHeight="true" outlineLevel="0" collapsed="false">
      <c r="A2821" s="23" t="s">
        <v>401</v>
      </c>
      <c r="B2821" s="82" t="n">
        <v>8180</v>
      </c>
      <c r="C2821" s="25" t="n">
        <f aca="false">VLOOKUP(B2821,[1]Planilha8!$X$4:$Y$6629,2,0)</f>
        <v>2041034</v>
      </c>
      <c r="D2821" s="26" t="s">
        <v>674</v>
      </c>
      <c r="E2821" s="26" t="str">
        <f aca="false">VLOOKUP(B2821,[1]Planilha8!$X$4:$Z$6629,3,0)</f>
        <v>HEMODIALISE / DIÁLISE</v>
      </c>
      <c r="F2821" s="26" t="str">
        <f aca="false">VLOOKUP(B2821,[1]Planilha8!$X$4:$AD$6629,7,0)</f>
        <v>BOM</v>
      </c>
      <c r="G2821" s="27" t="n">
        <v>41673</v>
      </c>
      <c r="H2821" s="83" t="n">
        <v>205</v>
      </c>
      <c r="I2821" s="29" t="s">
        <v>23</v>
      </c>
      <c r="J2821" s="30" t="s">
        <v>601</v>
      </c>
      <c r="K2821" s="31" t="n">
        <v>2518</v>
      </c>
      <c r="L2821" s="32" t="n">
        <v>2013004063</v>
      </c>
      <c r="M2821" s="33" t="n">
        <v>43465</v>
      </c>
      <c r="N2821" s="84" t="n">
        <v>162.5</v>
      </c>
      <c r="O2821" s="85" t="n">
        <v>0.5</v>
      </c>
      <c r="P2821" s="86" t="n">
        <v>0.0416666666666667</v>
      </c>
      <c r="Q2821" s="87" t="n">
        <v>8.54166666666667</v>
      </c>
      <c r="R2821" s="88" t="n">
        <v>171.041666666667</v>
      </c>
      <c r="S2821" s="89" t="n">
        <v>33.9583333333333</v>
      </c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MG2821" s="0"/>
      <c r="AMH2821" s="0"/>
      <c r="AMI2821" s="0"/>
      <c r="AMJ2821" s="0"/>
    </row>
    <row r="2822" s="4" customFormat="true" ht="37.5" hidden="false" customHeight="true" outlineLevel="0" collapsed="false">
      <c r="A2822" s="23" t="s">
        <v>401</v>
      </c>
      <c r="B2822" s="82" t="n">
        <v>8181</v>
      </c>
      <c r="C2822" s="25" t="n">
        <f aca="false">VLOOKUP(B2822,[1]Planilha8!$X$4:$Y$6629,2,0)</f>
        <v>2041035</v>
      </c>
      <c r="D2822" s="26" t="s">
        <v>674</v>
      </c>
      <c r="E2822" s="26" t="str">
        <f aca="false">VLOOKUP(B2822,[1]Planilha8!$X$4:$Z$6629,3,0)</f>
        <v>CLINICA CIRURGICA</v>
      </c>
      <c r="F2822" s="26" t="str">
        <f aca="false">VLOOKUP(B2822,[1]Planilha8!$X$4:$AD$6629,7,0)</f>
        <v>BOM</v>
      </c>
      <c r="G2822" s="27" t="n">
        <v>41673</v>
      </c>
      <c r="H2822" s="83" t="n">
        <v>205</v>
      </c>
      <c r="I2822" s="29" t="s">
        <v>23</v>
      </c>
      <c r="J2822" s="30" t="s">
        <v>601</v>
      </c>
      <c r="K2822" s="31" t="n">
        <v>2518</v>
      </c>
      <c r="L2822" s="32" t="n">
        <v>2013004063</v>
      </c>
      <c r="M2822" s="33" t="n">
        <v>43465</v>
      </c>
      <c r="N2822" s="84" t="n">
        <v>162.5</v>
      </c>
      <c r="O2822" s="85" t="n">
        <v>0.5</v>
      </c>
      <c r="P2822" s="86" t="n">
        <v>0.0416666666666667</v>
      </c>
      <c r="Q2822" s="87" t="n">
        <v>8.54166666666667</v>
      </c>
      <c r="R2822" s="88" t="n">
        <v>171.041666666667</v>
      </c>
      <c r="S2822" s="89" t="n">
        <v>33.9583333333333</v>
      </c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MG2822" s="0"/>
      <c r="AMH2822" s="0"/>
      <c r="AMI2822" s="0"/>
      <c r="AMJ2822" s="0"/>
    </row>
    <row r="2823" s="4" customFormat="true" ht="37.5" hidden="false" customHeight="true" outlineLevel="0" collapsed="false">
      <c r="A2823" s="23" t="s">
        <v>401</v>
      </c>
      <c r="B2823" s="82" t="n">
        <v>8182</v>
      </c>
      <c r="C2823" s="25" t="n">
        <f aca="false">VLOOKUP(B2823,[1]Planilha8!$X$4:$Y$6629,2,0)</f>
        <v>2041036</v>
      </c>
      <c r="D2823" s="26" t="s">
        <v>674</v>
      </c>
      <c r="E2823" s="26" t="str">
        <f aca="false">VLOOKUP(B2823,[1]Planilha8!$X$4:$Z$6629,3,0)</f>
        <v>CLINICA CIRURGICA</v>
      </c>
      <c r="F2823" s="26" t="str">
        <f aca="false">VLOOKUP(B2823,[1]Planilha8!$X$4:$AD$6629,7,0)</f>
        <v>BOM</v>
      </c>
      <c r="G2823" s="27" t="n">
        <v>41673</v>
      </c>
      <c r="H2823" s="83" t="n">
        <v>205</v>
      </c>
      <c r="I2823" s="29" t="s">
        <v>23</v>
      </c>
      <c r="J2823" s="30" t="s">
        <v>601</v>
      </c>
      <c r="K2823" s="31" t="n">
        <v>2518</v>
      </c>
      <c r="L2823" s="32" t="n">
        <v>2013004063</v>
      </c>
      <c r="M2823" s="33" t="n">
        <v>43465</v>
      </c>
      <c r="N2823" s="84" t="n">
        <v>162.5</v>
      </c>
      <c r="O2823" s="85" t="n">
        <v>0.5</v>
      </c>
      <c r="P2823" s="86" t="n">
        <v>0.0416666666666667</v>
      </c>
      <c r="Q2823" s="87" t="n">
        <v>8.54166666666667</v>
      </c>
      <c r="R2823" s="88" t="n">
        <v>171.041666666667</v>
      </c>
      <c r="S2823" s="89" t="n">
        <v>33.9583333333333</v>
      </c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MG2823" s="0"/>
      <c r="AMH2823" s="0"/>
      <c r="AMI2823" s="0"/>
      <c r="AMJ2823" s="0"/>
    </row>
    <row r="2824" s="4" customFormat="true" ht="37.5" hidden="false" customHeight="true" outlineLevel="0" collapsed="false">
      <c r="A2824" s="23" t="s">
        <v>401</v>
      </c>
      <c r="B2824" s="82" t="n">
        <v>8183</v>
      </c>
      <c r="C2824" s="25" t="n">
        <f aca="false">VLOOKUP(B2824,[1]Planilha8!$X$4:$Y$6629,2,0)</f>
        <v>2041037</v>
      </c>
      <c r="D2824" s="26" t="s">
        <v>674</v>
      </c>
      <c r="E2824" s="26" t="str">
        <f aca="false">VLOOKUP(B2824,[1]Planilha8!$X$4:$Z$6629,3,0)</f>
        <v>CLINICA CIRURGICA</v>
      </c>
      <c r="F2824" s="26" t="str">
        <f aca="false">VLOOKUP(B2824,[1]Planilha8!$X$4:$AD$6629,7,0)</f>
        <v>BOM</v>
      </c>
      <c r="G2824" s="27" t="n">
        <v>41673</v>
      </c>
      <c r="H2824" s="83" t="n">
        <v>205</v>
      </c>
      <c r="I2824" s="29" t="s">
        <v>23</v>
      </c>
      <c r="J2824" s="30" t="s">
        <v>601</v>
      </c>
      <c r="K2824" s="31" t="n">
        <v>2518</v>
      </c>
      <c r="L2824" s="32" t="n">
        <v>2013004063</v>
      </c>
      <c r="M2824" s="33" t="n">
        <v>43465</v>
      </c>
      <c r="N2824" s="84" t="n">
        <v>162.5</v>
      </c>
      <c r="O2824" s="85" t="n">
        <v>0.5</v>
      </c>
      <c r="P2824" s="86" t="n">
        <v>0.0416666666666667</v>
      </c>
      <c r="Q2824" s="87" t="n">
        <v>8.54166666666667</v>
      </c>
      <c r="R2824" s="88" t="n">
        <v>171.041666666667</v>
      </c>
      <c r="S2824" s="89" t="n">
        <v>33.9583333333333</v>
      </c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MG2824" s="0"/>
      <c r="AMH2824" s="0"/>
      <c r="AMI2824" s="0"/>
      <c r="AMJ2824" s="0"/>
    </row>
    <row r="2825" s="4" customFormat="true" ht="37.5" hidden="false" customHeight="true" outlineLevel="0" collapsed="false">
      <c r="A2825" s="23" t="s">
        <v>401</v>
      </c>
      <c r="B2825" s="82" t="n">
        <v>8184</v>
      </c>
      <c r="C2825" s="25" t="n">
        <f aca="false">VLOOKUP(B2825,[1]Planilha8!$X$4:$Y$6629,2,0)</f>
        <v>2041038</v>
      </c>
      <c r="D2825" s="26" t="s">
        <v>674</v>
      </c>
      <c r="E2825" s="26" t="str">
        <f aca="false">VLOOKUP(B2825,[1]Planilha8!$X$4:$Z$6629,3,0)</f>
        <v>CLINICA CIRURGICA</v>
      </c>
      <c r="F2825" s="26" t="str">
        <f aca="false">VLOOKUP(B2825,[1]Planilha8!$X$4:$AD$6629,7,0)</f>
        <v>BOM</v>
      </c>
      <c r="G2825" s="27" t="n">
        <v>41673</v>
      </c>
      <c r="H2825" s="83" t="n">
        <v>205</v>
      </c>
      <c r="I2825" s="29" t="s">
        <v>23</v>
      </c>
      <c r="J2825" s="30" t="s">
        <v>601</v>
      </c>
      <c r="K2825" s="31" t="n">
        <v>2518</v>
      </c>
      <c r="L2825" s="32" t="n">
        <v>2013004063</v>
      </c>
      <c r="M2825" s="33" t="n">
        <v>43465</v>
      </c>
      <c r="N2825" s="84" t="n">
        <v>162.5</v>
      </c>
      <c r="O2825" s="85" t="n">
        <v>0.5</v>
      </c>
      <c r="P2825" s="86" t="n">
        <v>0.0416666666666667</v>
      </c>
      <c r="Q2825" s="87" t="n">
        <v>8.54166666666667</v>
      </c>
      <c r="R2825" s="88" t="n">
        <v>171.041666666667</v>
      </c>
      <c r="S2825" s="89" t="n">
        <v>33.9583333333333</v>
      </c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MG2825" s="0"/>
      <c r="AMH2825" s="0"/>
      <c r="AMI2825" s="0"/>
      <c r="AMJ2825" s="0"/>
    </row>
    <row r="2826" s="4" customFormat="true" ht="37.5" hidden="false" customHeight="true" outlineLevel="0" collapsed="false">
      <c r="A2826" s="23" t="s">
        <v>401</v>
      </c>
      <c r="B2826" s="82" t="n">
        <v>8185</v>
      </c>
      <c r="C2826" s="25" t="n">
        <f aca="false">VLOOKUP(B2826,[1]Planilha8!$X$4:$Y$6629,2,0)</f>
        <v>2041039</v>
      </c>
      <c r="D2826" s="26" t="s">
        <v>674</v>
      </c>
      <c r="E2826" s="26" t="str">
        <f aca="false">VLOOKUP(B2826,[1]Planilha8!$X$4:$Z$6629,3,0)</f>
        <v>CLINICA CIRURGICA</v>
      </c>
      <c r="F2826" s="26" t="str">
        <f aca="false">VLOOKUP(B2826,[1]Planilha8!$X$4:$AD$6629,7,0)</f>
        <v>BOM</v>
      </c>
      <c r="G2826" s="27" t="n">
        <v>41673</v>
      </c>
      <c r="H2826" s="83" t="n">
        <v>205</v>
      </c>
      <c r="I2826" s="29" t="s">
        <v>23</v>
      </c>
      <c r="J2826" s="30" t="s">
        <v>601</v>
      </c>
      <c r="K2826" s="31" t="n">
        <v>2518</v>
      </c>
      <c r="L2826" s="32" t="n">
        <v>2013004063</v>
      </c>
      <c r="M2826" s="33" t="n">
        <v>43465</v>
      </c>
      <c r="N2826" s="84" t="n">
        <v>162.5</v>
      </c>
      <c r="O2826" s="85" t="n">
        <v>0.5</v>
      </c>
      <c r="P2826" s="86" t="n">
        <v>0.0416666666666667</v>
      </c>
      <c r="Q2826" s="87" t="n">
        <v>8.54166666666667</v>
      </c>
      <c r="R2826" s="88" t="n">
        <v>171.041666666667</v>
      </c>
      <c r="S2826" s="89" t="n">
        <v>33.9583333333333</v>
      </c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MG2826" s="0"/>
      <c r="AMH2826" s="0"/>
      <c r="AMI2826" s="0"/>
      <c r="AMJ2826" s="0"/>
    </row>
    <row r="2827" s="4" customFormat="true" ht="37.5" hidden="false" customHeight="true" outlineLevel="0" collapsed="false">
      <c r="A2827" s="23" t="s">
        <v>401</v>
      </c>
      <c r="B2827" s="82" t="n">
        <v>8186</v>
      </c>
      <c r="C2827" s="25" t="n">
        <f aca="false">VLOOKUP(B2827,[1]Planilha8!$X$4:$Y$6629,2,0)</f>
        <v>2041040</v>
      </c>
      <c r="D2827" s="26" t="s">
        <v>674</v>
      </c>
      <c r="E2827" s="26" t="str">
        <f aca="false">VLOOKUP(B2827,[1]Planilha8!$X$4:$Z$6629,3,0)</f>
        <v>CLINICA CIRURGICA</v>
      </c>
      <c r="F2827" s="26" t="str">
        <f aca="false">VLOOKUP(B2827,[1]Planilha8!$X$4:$AD$6629,7,0)</f>
        <v>BOM</v>
      </c>
      <c r="G2827" s="27" t="n">
        <v>41673</v>
      </c>
      <c r="H2827" s="83" t="n">
        <v>205</v>
      </c>
      <c r="I2827" s="29" t="s">
        <v>23</v>
      </c>
      <c r="J2827" s="30" t="s">
        <v>601</v>
      </c>
      <c r="K2827" s="31" t="n">
        <v>2518</v>
      </c>
      <c r="L2827" s="32" t="n">
        <v>2013004063</v>
      </c>
      <c r="M2827" s="33" t="n">
        <v>43465</v>
      </c>
      <c r="N2827" s="84" t="n">
        <v>162.5</v>
      </c>
      <c r="O2827" s="85" t="n">
        <v>0.5</v>
      </c>
      <c r="P2827" s="86" t="n">
        <v>0.0416666666666667</v>
      </c>
      <c r="Q2827" s="87" t="n">
        <v>8.54166666666667</v>
      </c>
      <c r="R2827" s="88" t="n">
        <v>171.041666666667</v>
      </c>
      <c r="S2827" s="89" t="n">
        <v>33.9583333333333</v>
      </c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MG2827" s="0"/>
      <c r="AMH2827" s="0"/>
      <c r="AMI2827" s="0"/>
      <c r="AMJ2827" s="0"/>
    </row>
    <row r="2828" s="4" customFormat="true" ht="37.5" hidden="false" customHeight="true" outlineLevel="0" collapsed="false">
      <c r="A2828" s="23" t="s">
        <v>401</v>
      </c>
      <c r="B2828" s="82" t="n">
        <v>8187</v>
      </c>
      <c r="C2828" s="25" t="n">
        <f aca="false">VLOOKUP(B2828,[1]Planilha8!$X$4:$Y$6629,2,0)</f>
        <v>2041041</v>
      </c>
      <c r="D2828" s="26" t="s">
        <v>674</v>
      </c>
      <c r="E2828" s="26" t="str">
        <f aca="false">VLOOKUP(B2828,[1]Planilha8!$X$4:$Z$6629,3,0)</f>
        <v>GALPÃO ALMOXARIFADO</v>
      </c>
      <c r="F2828" s="26" t="str">
        <f aca="false">VLOOKUP(B2828,[1]Planilha8!$X$4:$AD$6629,7,0)</f>
        <v>SUCATA</v>
      </c>
      <c r="G2828" s="27" t="n">
        <v>41673</v>
      </c>
      <c r="H2828" s="83" t="n">
        <v>205</v>
      </c>
      <c r="I2828" s="29" t="s">
        <v>23</v>
      </c>
      <c r="J2828" s="30" t="s">
        <v>601</v>
      </c>
      <c r="K2828" s="31" t="n">
        <v>2518</v>
      </c>
      <c r="L2828" s="32" t="n">
        <v>2013004063</v>
      </c>
      <c r="M2828" s="33" t="n">
        <v>43465</v>
      </c>
      <c r="N2828" s="84" t="n">
        <v>162.5</v>
      </c>
      <c r="O2828" s="85" t="n">
        <v>0.5</v>
      </c>
      <c r="P2828" s="86" t="n">
        <v>0.0416666666666667</v>
      </c>
      <c r="Q2828" s="87" t="n">
        <v>8.54166666666667</v>
      </c>
      <c r="R2828" s="88" t="n">
        <v>171.041666666667</v>
      </c>
      <c r="S2828" s="89" t="n">
        <v>33.9583333333333</v>
      </c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MG2828" s="0"/>
      <c r="AMH2828" s="0"/>
      <c r="AMI2828" s="0"/>
      <c r="AMJ2828" s="0"/>
    </row>
    <row r="2829" s="4" customFormat="true" ht="37.5" hidden="false" customHeight="true" outlineLevel="0" collapsed="false">
      <c r="A2829" s="23" t="s">
        <v>401</v>
      </c>
      <c r="B2829" s="82" t="n">
        <v>8188</v>
      </c>
      <c r="C2829" s="25" t="n">
        <f aca="false">VLOOKUP(B2829,[1]Planilha8!$X$4:$Y$6629,2,0)</f>
        <v>2041042</v>
      </c>
      <c r="D2829" s="26" t="s">
        <v>674</v>
      </c>
      <c r="E2829" s="26" t="str">
        <f aca="false">VLOOKUP(B2829,[1]Planilha8!$X$4:$Z$6629,3,0)</f>
        <v>CLINICA CIRURGICA</v>
      </c>
      <c r="F2829" s="26" t="str">
        <f aca="false">VLOOKUP(B2829,[1]Planilha8!$X$4:$AD$6629,7,0)</f>
        <v>BOM</v>
      </c>
      <c r="G2829" s="27" t="n">
        <v>41673</v>
      </c>
      <c r="H2829" s="83" t="n">
        <v>205</v>
      </c>
      <c r="I2829" s="29" t="s">
        <v>23</v>
      </c>
      <c r="J2829" s="30" t="s">
        <v>601</v>
      </c>
      <c r="K2829" s="31" t="n">
        <v>2518</v>
      </c>
      <c r="L2829" s="32" t="n">
        <v>2013004063</v>
      </c>
      <c r="M2829" s="33" t="n">
        <v>43465</v>
      </c>
      <c r="N2829" s="84" t="n">
        <v>162.5</v>
      </c>
      <c r="O2829" s="85" t="n">
        <v>0.5</v>
      </c>
      <c r="P2829" s="86" t="n">
        <v>0.0416666666666667</v>
      </c>
      <c r="Q2829" s="87" t="n">
        <v>8.54166666666667</v>
      </c>
      <c r="R2829" s="88" t="n">
        <v>171.041666666667</v>
      </c>
      <c r="S2829" s="89" t="n">
        <v>33.9583333333333</v>
      </c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MG2829" s="0"/>
      <c r="AMH2829" s="0"/>
      <c r="AMI2829" s="0"/>
      <c r="AMJ2829" s="0"/>
    </row>
    <row r="2830" s="4" customFormat="true" ht="37.5" hidden="false" customHeight="true" outlineLevel="0" collapsed="false">
      <c r="A2830" s="23" t="s">
        <v>401</v>
      </c>
      <c r="B2830" s="82" t="n">
        <v>8189</v>
      </c>
      <c r="C2830" s="25" t="n">
        <f aca="false">VLOOKUP(B2830,[1]Planilha8!$X$4:$Y$6629,2,0)</f>
        <v>2041043</v>
      </c>
      <c r="D2830" s="26" t="s">
        <v>674</v>
      </c>
      <c r="E2830" s="26" t="str">
        <f aca="false">VLOOKUP(B2830,[1]Planilha8!$X$4:$Z$6629,3,0)</f>
        <v>CLINICA CIRURGICA</v>
      </c>
      <c r="F2830" s="26" t="str">
        <f aca="false">VLOOKUP(B2830,[1]Planilha8!$X$4:$AD$6629,7,0)</f>
        <v>BOM</v>
      </c>
      <c r="G2830" s="27" t="n">
        <v>41673</v>
      </c>
      <c r="H2830" s="83" t="n">
        <v>205</v>
      </c>
      <c r="I2830" s="29" t="s">
        <v>23</v>
      </c>
      <c r="J2830" s="30" t="s">
        <v>601</v>
      </c>
      <c r="K2830" s="31" t="n">
        <v>2518</v>
      </c>
      <c r="L2830" s="32" t="n">
        <v>2013004063</v>
      </c>
      <c r="M2830" s="33" t="n">
        <v>43465</v>
      </c>
      <c r="N2830" s="84" t="n">
        <v>162.5</v>
      </c>
      <c r="O2830" s="85" t="n">
        <v>0.5</v>
      </c>
      <c r="P2830" s="86" t="n">
        <v>0.0416666666666667</v>
      </c>
      <c r="Q2830" s="87" t="n">
        <v>8.54166666666667</v>
      </c>
      <c r="R2830" s="88" t="n">
        <v>171.041666666667</v>
      </c>
      <c r="S2830" s="89" t="n">
        <v>33.9583333333333</v>
      </c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MG2830" s="0"/>
      <c r="AMH2830" s="0"/>
      <c r="AMI2830" s="0"/>
      <c r="AMJ2830" s="0"/>
    </row>
    <row r="2831" s="4" customFormat="true" ht="37.5" hidden="false" customHeight="true" outlineLevel="0" collapsed="false">
      <c r="A2831" s="23" t="s">
        <v>401</v>
      </c>
      <c r="B2831" s="82" t="n">
        <v>8190</v>
      </c>
      <c r="C2831" s="25" t="n">
        <f aca="false">VLOOKUP(B2831,[1]Planilha8!$X$4:$Y$6629,2,0)</f>
        <v>2041044</v>
      </c>
      <c r="D2831" s="26" t="s">
        <v>674</v>
      </c>
      <c r="E2831" s="26" t="str">
        <f aca="false">VLOOKUP(B2831,[1]Planilha8!$X$4:$Z$6629,3,0)</f>
        <v>CLINICA CIRURGICA</v>
      </c>
      <c r="F2831" s="26" t="str">
        <f aca="false">VLOOKUP(B2831,[1]Planilha8!$X$4:$AD$6629,7,0)</f>
        <v>BOM</v>
      </c>
      <c r="G2831" s="27" t="n">
        <v>41673</v>
      </c>
      <c r="H2831" s="83" t="n">
        <v>205</v>
      </c>
      <c r="I2831" s="29" t="s">
        <v>23</v>
      </c>
      <c r="J2831" s="30" t="s">
        <v>601</v>
      </c>
      <c r="K2831" s="31" t="n">
        <v>2518</v>
      </c>
      <c r="L2831" s="32" t="n">
        <v>2013004063</v>
      </c>
      <c r="M2831" s="33" t="n">
        <v>43465</v>
      </c>
      <c r="N2831" s="84" t="n">
        <v>162.5</v>
      </c>
      <c r="O2831" s="85" t="n">
        <v>0.5</v>
      </c>
      <c r="P2831" s="86" t="n">
        <v>0.0416666666666667</v>
      </c>
      <c r="Q2831" s="87" t="n">
        <v>8.54166666666667</v>
      </c>
      <c r="R2831" s="88" t="n">
        <v>171.041666666667</v>
      </c>
      <c r="S2831" s="89" t="n">
        <v>33.9583333333333</v>
      </c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MG2831" s="0"/>
      <c r="AMH2831" s="0"/>
      <c r="AMI2831" s="0"/>
      <c r="AMJ2831" s="0"/>
    </row>
    <row r="2832" s="4" customFormat="true" ht="37.5" hidden="false" customHeight="true" outlineLevel="0" collapsed="false">
      <c r="A2832" s="23" t="s">
        <v>401</v>
      </c>
      <c r="B2832" s="82" t="n">
        <v>8191</v>
      </c>
      <c r="C2832" s="25" t="n">
        <f aca="false">VLOOKUP(B2832,[1]Planilha8!$X$4:$Y$6629,2,0)</f>
        <v>2041045</v>
      </c>
      <c r="D2832" s="26" t="s">
        <v>674</v>
      </c>
      <c r="E2832" s="26" t="str">
        <f aca="false">VLOOKUP(B2832,[1]Planilha8!$X$4:$Z$6629,3,0)</f>
        <v>CLINICA CIRURGICA</v>
      </c>
      <c r="F2832" s="26" t="str">
        <f aca="false">VLOOKUP(B2832,[1]Planilha8!$X$4:$AD$6629,7,0)</f>
        <v>BOM</v>
      </c>
      <c r="G2832" s="27" t="n">
        <v>41673</v>
      </c>
      <c r="H2832" s="83" t="n">
        <v>205</v>
      </c>
      <c r="I2832" s="29" t="s">
        <v>23</v>
      </c>
      <c r="J2832" s="30" t="s">
        <v>601</v>
      </c>
      <c r="K2832" s="31" t="n">
        <v>2518</v>
      </c>
      <c r="L2832" s="32" t="n">
        <v>2013004063</v>
      </c>
      <c r="M2832" s="33" t="n">
        <v>43465</v>
      </c>
      <c r="N2832" s="84" t="n">
        <v>162.5</v>
      </c>
      <c r="O2832" s="85" t="n">
        <v>0.5</v>
      </c>
      <c r="P2832" s="86" t="n">
        <v>0.0416666666666667</v>
      </c>
      <c r="Q2832" s="87" t="n">
        <v>8.54166666666667</v>
      </c>
      <c r="R2832" s="88" t="n">
        <v>171.041666666667</v>
      </c>
      <c r="S2832" s="89" t="n">
        <v>33.9583333333333</v>
      </c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MG2832" s="0"/>
      <c r="AMH2832" s="0"/>
      <c r="AMI2832" s="0"/>
      <c r="AMJ2832" s="0"/>
    </row>
    <row r="2833" s="4" customFormat="true" ht="37.5" hidden="false" customHeight="true" outlineLevel="0" collapsed="false">
      <c r="A2833" s="23" t="s">
        <v>401</v>
      </c>
      <c r="B2833" s="82" t="n">
        <v>8192</v>
      </c>
      <c r="C2833" s="25" t="n">
        <f aca="false">VLOOKUP(B2833,[1]Planilha8!$X$4:$Y$6629,2,0)</f>
        <v>2041046</v>
      </c>
      <c r="D2833" s="26" t="s">
        <v>674</v>
      </c>
      <c r="E2833" s="26" t="str">
        <f aca="false">VLOOKUP(B2833,[1]Planilha8!$X$4:$Z$6629,3,0)</f>
        <v>CLINICA CIRURGICA</v>
      </c>
      <c r="F2833" s="26" t="str">
        <f aca="false">VLOOKUP(B2833,[1]Planilha8!$X$4:$AD$6629,7,0)</f>
        <v>BOM</v>
      </c>
      <c r="G2833" s="27" t="n">
        <v>41673</v>
      </c>
      <c r="H2833" s="83" t="n">
        <v>205</v>
      </c>
      <c r="I2833" s="29" t="s">
        <v>23</v>
      </c>
      <c r="J2833" s="30" t="s">
        <v>601</v>
      </c>
      <c r="K2833" s="31" t="n">
        <v>2518</v>
      </c>
      <c r="L2833" s="32" t="n">
        <v>2013004063</v>
      </c>
      <c r="M2833" s="33" t="n">
        <v>43465</v>
      </c>
      <c r="N2833" s="84" t="n">
        <v>162.5</v>
      </c>
      <c r="O2833" s="85" t="n">
        <v>0.5</v>
      </c>
      <c r="P2833" s="86" t="n">
        <v>0.0416666666666667</v>
      </c>
      <c r="Q2833" s="87" t="n">
        <v>8.54166666666667</v>
      </c>
      <c r="R2833" s="88" t="n">
        <v>171.041666666667</v>
      </c>
      <c r="S2833" s="89" t="n">
        <v>33.9583333333333</v>
      </c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MG2833" s="0"/>
      <c r="AMH2833" s="0"/>
      <c r="AMI2833" s="0"/>
      <c r="AMJ2833" s="0"/>
    </row>
    <row r="2834" s="4" customFormat="true" ht="37.5" hidden="false" customHeight="true" outlineLevel="0" collapsed="false">
      <c r="A2834" s="23" t="s">
        <v>401</v>
      </c>
      <c r="B2834" s="82" t="n">
        <v>8193</v>
      </c>
      <c r="C2834" s="25" t="n">
        <f aca="false">VLOOKUP(B2834,[1]Planilha8!$X$4:$Y$6629,2,0)</f>
        <v>2041047</v>
      </c>
      <c r="D2834" s="26" t="s">
        <v>674</v>
      </c>
      <c r="E2834" s="26" t="str">
        <f aca="false">VLOOKUP(B2834,[1]Planilha8!$X$4:$Z$6629,3,0)</f>
        <v>CLINICA CIRURGICA</v>
      </c>
      <c r="F2834" s="26" t="str">
        <f aca="false">VLOOKUP(B2834,[1]Planilha8!$X$4:$AD$6629,7,0)</f>
        <v>BOM</v>
      </c>
      <c r="G2834" s="27" t="n">
        <v>41673</v>
      </c>
      <c r="H2834" s="83" t="n">
        <v>205</v>
      </c>
      <c r="I2834" s="29" t="s">
        <v>23</v>
      </c>
      <c r="J2834" s="30" t="s">
        <v>601</v>
      </c>
      <c r="K2834" s="31" t="n">
        <v>2518</v>
      </c>
      <c r="L2834" s="32" t="n">
        <v>2013004063</v>
      </c>
      <c r="M2834" s="33" t="n">
        <v>43465</v>
      </c>
      <c r="N2834" s="84" t="n">
        <v>162.5</v>
      </c>
      <c r="O2834" s="85" t="n">
        <v>0.5</v>
      </c>
      <c r="P2834" s="86" t="n">
        <v>0.0416666666666667</v>
      </c>
      <c r="Q2834" s="87" t="n">
        <v>8.54166666666667</v>
      </c>
      <c r="R2834" s="88" t="n">
        <v>171.041666666667</v>
      </c>
      <c r="S2834" s="89" t="n">
        <v>33.9583333333333</v>
      </c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MG2834" s="0"/>
      <c r="AMH2834" s="0"/>
      <c r="AMI2834" s="0"/>
      <c r="AMJ2834" s="0"/>
    </row>
    <row r="2835" s="4" customFormat="true" ht="37.5" hidden="false" customHeight="true" outlineLevel="0" collapsed="false">
      <c r="A2835" s="23" t="s">
        <v>401</v>
      </c>
      <c r="B2835" s="82" t="n">
        <v>8194</v>
      </c>
      <c r="C2835" s="25" t="n">
        <f aca="false">VLOOKUP(B2835,[1]Planilha8!$X$4:$Y$6629,2,0)</f>
        <v>2041048</v>
      </c>
      <c r="D2835" s="26" t="s">
        <v>674</v>
      </c>
      <c r="E2835" s="26" t="str">
        <f aca="false">VLOOKUP(B2835,[1]Planilha8!$X$4:$Z$6629,3,0)</f>
        <v>CLINICA CIRURGICA</v>
      </c>
      <c r="F2835" s="26" t="str">
        <f aca="false">VLOOKUP(B2835,[1]Planilha8!$X$4:$AD$6629,7,0)</f>
        <v>BOM</v>
      </c>
      <c r="G2835" s="27" t="n">
        <v>41673</v>
      </c>
      <c r="H2835" s="83" t="n">
        <v>205</v>
      </c>
      <c r="I2835" s="29" t="s">
        <v>23</v>
      </c>
      <c r="J2835" s="30" t="s">
        <v>601</v>
      </c>
      <c r="K2835" s="31" t="n">
        <v>2518</v>
      </c>
      <c r="L2835" s="32" t="n">
        <v>2013004063</v>
      </c>
      <c r="M2835" s="33" t="n">
        <v>43465</v>
      </c>
      <c r="N2835" s="84" t="n">
        <v>162.5</v>
      </c>
      <c r="O2835" s="85" t="n">
        <v>0.5</v>
      </c>
      <c r="P2835" s="86" t="n">
        <v>0.0416666666666667</v>
      </c>
      <c r="Q2835" s="87" t="n">
        <v>8.54166666666667</v>
      </c>
      <c r="R2835" s="88" t="n">
        <v>171.041666666667</v>
      </c>
      <c r="S2835" s="89" t="n">
        <v>33.9583333333333</v>
      </c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MG2835" s="0"/>
      <c r="AMH2835" s="0"/>
      <c r="AMI2835" s="0"/>
      <c r="AMJ2835" s="0"/>
    </row>
    <row r="2836" s="4" customFormat="true" ht="37.5" hidden="false" customHeight="true" outlineLevel="0" collapsed="false">
      <c r="A2836" s="23" t="s">
        <v>401</v>
      </c>
      <c r="B2836" s="82" t="n">
        <v>8195</v>
      </c>
      <c r="C2836" s="25" t="n">
        <f aca="false">VLOOKUP(B2836,[1]Planilha8!$X$4:$Y$6629,2,0)</f>
        <v>2041049</v>
      </c>
      <c r="D2836" s="26" t="s">
        <v>674</v>
      </c>
      <c r="E2836" s="26" t="str">
        <f aca="false">VLOOKUP(B2836,[1]Planilha8!$X$4:$Z$6629,3,0)</f>
        <v>CLINICA CIRURGICA</v>
      </c>
      <c r="F2836" s="26" t="str">
        <f aca="false">VLOOKUP(B2836,[1]Planilha8!$X$4:$AD$6629,7,0)</f>
        <v>BOM</v>
      </c>
      <c r="G2836" s="27" t="n">
        <v>41673</v>
      </c>
      <c r="H2836" s="83" t="n">
        <v>205</v>
      </c>
      <c r="I2836" s="29" t="s">
        <v>23</v>
      </c>
      <c r="J2836" s="30" t="s">
        <v>601</v>
      </c>
      <c r="K2836" s="31" t="n">
        <v>2518</v>
      </c>
      <c r="L2836" s="32" t="n">
        <v>2013004063</v>
      </c>
      <c r="M2836" s="33" t="n">
        <v>43465</v>
      </c>
      <c r="N2836" s="84" t="n">
        <v>162.5</v>
      </c>
      <c r="O2836" s="85" t="n">
        <v>0.5</v>
      </c>
      <c r="P2836" s="86" t="n">
        <v>0.0416666666666667</v>
      </c>
      <c r="Q2836" s="87" t="n">
        <v>8.54166666666667</v>
      </c>
      <c r="R2836" s="88" t="n">
        <v>171.041666666667</v>
      </c>
      <c r="S2836" s="89" t="n">
        <v>33.9583333333333</v>
      </c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MG2836" s="0"/>
      <c r="AMH2836" s="0"/>
      <c r="AMI2836" s="0"/>
      <c r="AMJ2836" s="0"/>
    </row>
    <row r="2837" s="4" customFormat="true" ht="37.5" hidden="false" customHeight="true" outlineLevel="0" collapsed="false">
      <c r="A2837" s="23" t="s">
        <v>401</v>
      </c>
      <c r="B2837" s="82" t="n">
        <v>8196</v>
      </c>
      <c r="C2837" s="25" t="n">
        <f aca="false">VLOOKUP(B2837,[1]Planilha8!$X$4:$Y$6629,2,0)</f>
        <v>2041050</v>
      </c>
      <c r="D2837" s="26" t="s">
        <v>674</v>
      </c>
      <c r="E2837" s="26" t="str">
        <f aca="false">VLOOKUP(B2837,[1]Planilha8!$X$4:$Z$6629,3,0)</f>
        <v>CLINICA CIRURGICA</v>
      </c>
      <c r="F2837" s="26" t="str">
        <f aca="false">VLOOKUP(B2837,[1]Planilha8!$X$4:$AD$6629,7,0)</f>
        <v>BOM</v>
      </c>
      <c r="G2837" s="27" t="n">
        <v>41673</v>
      </c>
      <c r="H2837" s="83" t="n">
        <v>205</v>
      </c>
      <c r="I2837" s="29" t="s">
        <v>23</v>
      </c>
      <c r="J2837" s="30" t="s">
        <v>601</v>
      </c>
      <c r="K2837" s="31" t="n">
        <v>2518</v>
      </c>
      <c r="L2837" s="32" t="n">
        <v>2013004063</v>
      </c>
      <c r="M2837" s="33" t="n">
        <v>43465</v>
      </c>
      <c r="N2837" s="84" t="n">
        <v>162.5</v>
      </c>
      <c r="O2837" s="85" t="n">
        <v>0.5</v>
      </c>
      <c r="P2837" s="86" t="n">
        <v>0.0416666666666667</v>
      </c>
      <c r="Q2837" s="87" t="n">
        <v>8.54166666666667</v>
      </c>
      <c r="R2837" s="88" t="n">
        <v>171.041666666667</v>
      </c>
      <c r="S2837" s="89" t="n">
        <v>33.9583333333333</v>
      </c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MG2837" s="0"/>
      <c r="AMH2837" s="0"/>
      <c r="AMI2837" s="0"/>
      <c r="AMJ2837" s="0"/>
    </row>
    <row r="2838" s="4" customFormat="true" ht="37.5" hidden="false" customHeight="true" outlineLevel="0" collapsed="false">
      <c r="A2838" s="23" t="s">
        <v>401</v>
      </c>
      <c r="B2838" s="82" t="n">
        <v>8197</v>
      </c>
      <c r="C2838" s="25" t="n">
        <f aca="false">VLOOKUP(B2838,[1]Planilha8!$X$4:$Y$6629,2,0)</f>
        <v>2041051</v>
      </c>
      <c r="D2838" s="26" t="s">
        <v>674</v>
      </c>
      <c r="E2838" s="26" t="str">
        <f aca="false">VLOOKUP(B2838,[1]Planilha8!$X$4:$Z$6629,3,0)</f>
        <v>CLINICA CIRURGICA</v>
      </c>
      <c r="F2838" s="26" t="str">
        <f aca="false">VLOOKUP(B2838,[1]Planilha8!$X$4:$AD$6629,7,0)</f>
        <v>BOM</v>
      </c>
      <c r="G2838" s="27" t="n">
        <v>41673</v>
      </c>
      <c r="H2838" s="83" t="n">
        <v>205</v>
      </c>
      <c r="I2838" s="29" t="s">
        <v>23</v>
      </c>
      <c r="J2838" s="30" t="s">
        <v>601</v>
      </c>
      <c r="K2838" s="31" t="n">
        <v>2518</v>
      </c>
      <c r="L2838" s="32" t="n">
        <v>2013004063</v>
      </c>
      <c r="M2838" s="33" t="n">
        <v>43465</v>
      </c>
      <c r="N2838" s="84" t="n">
        <v>162.5</v>
      </c>
      <c r="O2838" s="85" t="n">
        <v>0.5</v>
      </c>
      <c r="P2838" s="86" t="n">
        <v>0.0416666666666667</v>
      </c>
      <c r="Q2838" s="87" t="n">
        <v>8.54166666666667</v>
      </c>
      <c r="R2838" s="88" t="n">
        <v>171.041666666667</v>
      </c>
      <c r="S2838" s="89" t="n">
        <v>33.9583333333333</v>
      </c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MG2838" s="0"/>
      <c r="AMH2838" s="0"/>
      <c r="AMI2838" s="0"/>
      <c r="AMJ2838" s="0"/>
    </row>
    <row r="2839" s="4" customFormat="true" ht="37.5" hidden="false" customHeight="true" outlineLevel="0" collapsed="false">
      <c r="A2839" s="23" t="s">
        <v>401</v>
      </c>
      <c r="B2839" s="82" t="n">
        <v>8198</v>
      </c>
      <c r="C2839" s="25" t="n">
        <f aca="false">VLOOKUP(B2839,[1]Planilha8!$X$4:$Y$6629,2,0)</f>
        <v>2041052</v>
      </c>
      <c r="D2839" s="26" t="s">
        <v>674</v>
      </c>
      <c r="E2839" s="26" t="str">
        <f aca="false">VLOOKUP(B2839,[1]Planilha8!$X$4:$Z$6629,3,0)</f>
        <v>CLINICA CIRURGICA</v>
      </c>
      <c r="F2839" s="26" t="str">
        <f aca="false">VLOOKUP(B2839,[1]Planilha8!$X$4:$AD$6629,7,0)</f>
        <v>BOM</v>
      </c>
      <c r="G2839" s="27" t="n">
        <v>41673</v>
      </c>
      <c r="H2839" s="83" t="n">
        <v>205</v>
      </c>
      <c r="I2839" s="29" t="s">
        <v>23</v>
      </c>
      <c r="J2839" s="30" t="s">
        <v>601</v>
      </c>
      <c r="K2839" s="31" t="n">
        <v>2518</v>
      </c>
      <c r="L2839" s="32" t="n">
        <v>2013004063</v>
      </c>
      <c r="M2839" s="33" t="n">
        <v>43465</v>
      </c>
      <c r="N2839" s="84" t="n">
        <v>162.5</v>
      </c>
      <c r="O2839" s="85" t="n">
        <v>0.5</v>
      </c>
      <c r="P2839" s="86" t="n">
        <v>0.0416666666666667</v>
      </c>
      <c r="Q2839" s="87" t="n">
        <v>8.54166666666667</v>
      </c>
      <c r="R2839" s="88" t="n">
        <v>171.041666666667</v>
      </c>
      <c r="S2839" s="89" t="n">
        <v>33.9583333333333</v>
      </c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MG2839" s="0"/>
      <c r="AMH2839" s="0"/>
      <c r="AMI2839" s="0"/>
      <c r="AMJ2839" s="0"/>
    </row>
    <row r="2840" s="4" customFormat="true" ht="37.5" hidden="false" customHeight="true" outlineLevel="0" collapsed="false">
      <c r="A2840" s="23" t="s">
        <v>401</v>
      </c>
      <c r="B2840" s="82" t="n">
        <v>8199</v>
      </c>
      <c r="C2840" s="25" t="n">
        <f aca="false">VLOOKUP(B2840,[1]Planilha8!$X$4:$Y$6629,2,0)</f>
        <v>2041053</v>
      </c>
      <c r="D2840" s="26" t="s">
        <v>674</v>
      </c>
      <c r="E2840" s="26" t="str">
        <f aca="false">VLOOKUP(B2840,[1]Planilha8!$X$4:$Z$6629,3,0)</f>
        <v>CLINICA CIRURGICA</v>
      </c>
      <c r="F2840" s="26" t="str">
        <f aca="false">VLOOKUP(B2840,[1]Planilha8!$X$4:$AD$6629,7,0)</f>
        <v>BOM</v>
      </c>
      <c r="G2840" s="27" t="n">
        <v>41673</v>
      </c>
      <c r="H2840" s="83" t="n">
        <v>205</v>
      </c>
      <c r="I2840" s="29" t="s">
        <v>23</v>
      </c>
      <c r="J2840" s="30" t="s">
        <v>601</v>
      </c>
      <c r="K2840" s="31" t="n">
        <v>2518</v>
      </c>
      <c r="L2840" s="32" t="n">
        <v>2013004063</v>
      </c>
      <c r="M2840" s="33" t="n">
        <v>43465</v>
      </c>
      <c r="N2840" s="84" t="n">
        <v>162.5</v>
      </c>
      <c r="O2840" s="85" t="n">
        <v>0.5</v>
      </c>
      <c r="P2840" s="86" t="n">
        <v>0.0416666666666667</v>
      </c>
      <c r="Q2840" s="87" t="n">
        <v>8.54166666666667</v>
      </c>
      <c r="R2840" s="88" t="n">
        <v>171.041666666667</v>
      </c>
      <c r="S2840" s="89" t="n">
        <v>33.9583333333333</v>
      </c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MG2840" s="0"/>
      <c r="AMH2840" s="0"/>
      <c r="AMI2840" s="0"/>
      <c r="AMJ2840" s="0"/>
    </row>
    <row r="2841" s="4" customFormat="true" ht="37.5" hidden="false" customHeight="true" outlineLevel="0" collapsed="false">
      <c r="A2841" s="23" t="s">
        <v>401</v>
      </c>
      <c r="B2841" s="82" t="n">
        <v>8200</v>
      </c>
      <c r="C2841" s="25" t="n">
        <f aca="false">VLOOKUP(B2841,[1]Planilha8!$X$4:$Y$6629,2,0)</f>
        <v>2041054</v>
      </c>
      <c r="D2841" s="26" t="s">
        <v>674</v>
      </c>
      <c r="E2841" s="26" t="str">
        <f aca="false">VLOOKUP(B2841,[1]Planilha8!$X$4:$Z$6629,3,0)</f>
        <v>CLINICA CIRURGICA</v>
      </c>
      <c r="F2841" s="26" t="str">
        <f aca="false">VLOOKUP(B2841,[1]Planilha8!$X$4:$AD$6629,7,0)</f>
        <v>BOM</v>
      </c>
      <c r="G2841" s="27" t="n">
        <v>41673</v>
      </c>
      <c r="H2841" s="83" t="n">
        <v>205</v>
      </c>
      <c r="I2841" s="29" t="s">
        <v>23</v>
      </c>
      <c r="J2841" s="30" t="s">
        <v>601</v>
      </c>
      <c r="K2841" s="31" t="n">
        <v>2518</v>
      </c>
      <c r="L2841" s="32" t="n">
        <v>2013004063</v>
      </c>
      <c r="M2841" s="33" t="n">
        <v>43465</v>
      </c>
      <c r="N2841" s="84" t="n">
        <v>162.5</v>
      </c>
      <c r="O2841" s="85" t="n">
        <v>0.5</v>
      </c>
      <c r="P2841" s="86" t="n">
        <v>0.0416666666666667</v>
      </c>
      <c r="Q2841" s="87" t="n">
        <v>8.54166666666667</v>
      </c>
      <c r="R2841" s="88" t="n">
        <v>171.041666666667</v>
      </c>
      <c r="S2841" s="89" t="n">
        <v>33.9583333333333</v>
      </c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MG2841" s="0"/>
      <c r="AMH2841" s="0"/>
      <c r="AMI2841" s="0"/>
      <c r="AMJ2841" s="0"/>
    </row>
    <row r="2842" s="4" customFormat="true" ht="37.5" hidden="false" customHeight="true" outlineLevel="0" collapsed="false">
      <c r="A2842" s="23" t="s">
        <v>401</v>
      </c>
      <c r="B2842" s="82" t="n">
        <v>8201</v>
      </c>
      <c r="C2842" s="25" t="n">
        <f aca="false">VLOOKUP(B2842,[1]Planilha8!$X$4:$Y$6629,2,0)</f>
        <v>2041055</v>
      </c>
      <c r="D2842" s="26" t="s">
        <v>674</v>
      </c>
      <c r="E2842" s="26" t="str">
        <f aca="false">VLOOKUP(B2842,[1]Planilha8!$X$4:$Z$6629,3,0)</f>
        <v>CLINICA CIRURGICA</v>
      </c>
      <c r="F2842" s="26" t="str">
        <f aca="false">VLOOKUP(B2842,[1]Planilha8!$X$4:$AD$6629,7,0)</f>
        <v>BOM</v>
      </c>
      <c r="G2842" s="27" t="n">
        <v>41673</v>
      </c>
      <c r="H2842" s="83" t="n">
        <v>205</v>
      </c>
      <c r="I2842" s="29" t="s">
        <v>23</v>
      </c>
      <c r="J2842" s="30" t="s">
        <v>601</v>
      </c>
      <c r="K2842" s="31" t="n">
        <v>2518</v>
      </c>
      <c r="L2842" s="32" t="n">
        <v>2013004063</v>
      </c>
      <c r="M2842" s="33" t="n">
        <v>43465</v>
      </c>
      <c r="N2842" s="84" t="n">
        <v>162.5</v>
      </c>
      <c r="O2842" s="85" t="n">
        <v>0.5</v>
      </c>
      <c r="P2842" s="86" t="n">
        <v>0.0416666666666667</v>
      </c>
      <c r="Q2842" s="87" t="n">
        <v>8.54166666666667</v>
      </c>
      <c r="R2842" s="88" t="n">
        <v>171.041666666667</v>
      </c>
      <c r="S2842" s="89" t="n">
        <v>33.9583333333333</v>
      </c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MG2842" s="0"/>
      <c r="AMH2842" s="0"/>
      <c r="AMI2842" s="0"/>
      <c r="AMJ2842" s="0"/>
    </row>
    <row r="2843" s="4" customFormat="true" ht="37.5" hidden="false" customHeight="true" outlineLevel="0" collapsed="false">
      <c r="A2843" s="23" t="s">
        <v>401</v>
      </c>
      <c r="B2843" s="82" t="n">
        <v>8202</v>
      </c>
      <c r="C2843" s="25" t="n">
        <f aca="false">VLOOKUP(B2843,[1]Planilha8!$X$4:$Y$6629,2,0)</f>
        <v>2041056</v>
      </c>
      <c r="D2843" s="26" t="s">
        <v>674</v>
      </c>
      <c r="E2843" s="26" t="str">
        <f aca="false">VLOOKUP(B2843,[1]Planilha8!$X$4:$Z$6629,3,0)</f>
        <v>CLINICA CIRURGICA</v>
      </c>
      <c r="F2843" s="26" t="str">
        <f aca="false">VLOOKUP(B2843,[1]Planilha8!$X$4:$AD$6629,7,0)</f>
        <v>BOM</v>
      </c>
      <c r="G2843" s="27" t="n">
        <v>41673</v>
      </c>
      <c r="H2843" s="83" t="n">
        <v>205</v>
      </c>
      <c r="I2843" s="29" t="s">
        <v>23</v>
      </c>
      <c r="J2843" s="30" t="s">
        <v>601</v>
      </c>
      <c r="K2843" s="31" t="n">
        <v>2518</v>
      </c>
      <c r="L2843" s="32" t="n">
        <v>2013004063</v>
      </c>
      <c r="M2843" s="33" t="n">
        <v>43465</v>
      </c>
      <c r="N2843" s="84" t="n">
        <v>162.5</v>
      </c>
      <c r="O2843" s="85" t="n">
        <v>0.5</v>
      </c>
      <c r="P2843" s="86" t="n">
        <v>0.0416666666666667</v>
      </c>
      <c r="Q2843" s="87" t="n">
        <v>8.54166666666667</v>
      </c>
      <c r="R2843" s="88" t="n">
        <v>171.041666666667</v>
      </c>
      <c r="S2843" s="89" t="n">
        <v>33.9583333333333</v>
      </c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MG2843" s="0"/>
      <c r="AMH2843" s="0"/>
      <c r="AMI2843" s="0"/>
      <c r="AMJ2843" s="0"/>
    </row>
    <row r="2844" s="4" customFormat="true" ht="37.5" hidden="false" customHeight="true" outlineLevel="0" collapsed="false">
      <c r="A2844" s="23" t="s">
        <v>401</v>
      </c>
      <c r="B2844" s="82" t="n">
        <v>8203</v>
      </c>
      <c r="C2844" s="25" t="n">
        <f aca="false">VLOOKUP(B2844,[1]Planilha8!$X$4:$Y$6629,2,0)</f>
        <v>2041057</v>
      </c>
      <c r="D2844" s="26" t="s">
        <v>674</v>
      </c>
      <c r="E2844" s="26" t="str">
        <f aca="false">VLOOKUP(B2844,[1]Planilha8!$X$4:$Z$6629,3,0)</f>
        <v>GALPÃO ALMOXARIFADO</v>
      </c>
      <c r="F2844" s="26" t="str">
        <f aca="false">VLOOKUP(B2844,[1]Planilha8!$X$4:$AD$6629,7,0)</f>
        <v>SUCATA</v>
      </c>
      <c r="G2844" s="27" t="n">
        <v>41673</v>
      </c>
      <c r="H2844" s="83" t="n">
        <v>205</v>
      </c>
      <c r="I2844" s="29" t="s">
        <v>23</v>
      </c>
      <c r="J2844" s="30" t="s">
        <v>601</v>
      </c>
      <c r="K2844" s="31" t="n">
        <v>2518</v>
      </c>
      <c r="L2844" s="32" t="n">
        <v>2013004063</v>
      </c>
      <c r="M2844" s="33" t="n">
        <v>43465</v>
      </c>
      <c r="N2844" s="84" t="n">
        <v>162.5</v>
      </c>
      <c r="O2844" s="85" t="n">
        <v>0.5</v>
      </c>
      <c r="P2844" s="86" t="n">
        <v>0.0416666666666667</v>
      </c>
      <c r="Q2844" s="87" t="n">
        <v>8.54166666666667</v>
      </c>
      <c r="R2844" s="88" t="n">
        <v>171.041666666667</v>
      </c>
      <c r="S2844" s="89" t="n">
        <v>33.9583333333333</v>
      </c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MG2844" s="0"/>
      <c r="AMH2844" s="0"/>
      <c r="AMI2844" s="0"/>
      <c r="AMJ2844" s="0"/>
    </row>
    <row r="2845" s="4" customFormat="true" ht="37.5" hidden="false" customHeight="true" outlineLevel="0" collapsed="false">
      <c r="A2845" s="23" t="s">
        <v>401</v>
      </c>
      <c r="B2845" s="82" t="n">
        <v>8204</v>
      </c>
      <c r="C2845" s="25" t="n">
        <f aca="false">VLOOKUP(B2845,[1]Planilha8!$X$4:$Y$6629,2,0)</f>
        <v>2041058</v>
      </c>
      <c r="D2845" s="26" t="s">
        <v>674</v>
      </c>
      <c r="E2845" s="26" t="str">
        <f aca="false">VLOOKUP(B2845,[1]Planilha8!$X$4:$Z$6629,3,0)</f>
        <v>CLINICA CIRURGICA</v>
      </c>
      <c r="F2845" s="26" t="str">
        <f aca="false">VLOOKUP(B2845,[1]Planilha8!$X$4:$AD$6629,7,0)</f>
        <v>BOM</v>
      </c>
      <c r="G2845" s="27" t="n">
        <v>41673</v>
      </c>
      <c r="H2845" s="83" t="n">
        <v>205</v>
      </c>
      <c r="I2845" s="29" t="s">
        <v>23</v>
      </c>
      <c r="J2845" s="30" t="s">
        <v>601</v>
      </c>
      <c r="K2845" s="31" t="n">
        <v>2518</v>
      </c>
      <c r="L2845" s="32" t="n">
        <v>2013004063</v>
      </c>
      <c r="M2845" s="33" t="n">
        <v>43465</v>
      </c>
      <c r="N2845" s="84" t="n">
        <v>162.5</v>
      </c>
      <c r="O2845" s="85" t="n">
        <v>0.5</v>
      </c>
      <c r="P2845" s="86" t="n">
        <v>0.0416666666666667</v>
      </c>
      <c r="Q2845" s="87" t="n">
        <v>8.54166666666667</v>
      </c>
      <c r="R2845" s="88" t="n">
        <v>171.041666666667</v>
      </c>
      <c r="S2845" s="89" t="n">
        <v>33.9583333333333</v>
      </c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MG2845" s="0"/>
      <c r="AMH2845" s="0"/>
      <c r="AMI2845" s="0"/>
      <c r="AMJ2845" s="0"/>
    </row>
    <row r="2846" s="4" customFormat="true" ht="37.5" hidden="false" customHeight="true" outlineLevel="0" collapsed="false">
      <c r="A2846" s="23" t="s">
        <v>401</v>
      </c>
      <c r="B2846" s="82" t="n">
        <v>8205</v>
      </c>
      <c r="C2846" s="25" t="n">
        <f aca="false">VLOOKUP(B2846,[1]Planilha8!$X$4:$Y$6629,2,0)</f>
        <v>2041059</v>
      </c>
      <c r="D2846" s="26" t="s">
        <v>674</v>
      </c>
      <c r="E2846" s="26" t="str">
        <f aca="false">VLOOKUP(B2846,[1]Planilha8!$X$4:$Z$6629,3,0)</f>
        <v>CLINICA CIRURGICA</v>
      </c>
      <c r="F2846" s="26" t="str">
        <f aca="false">VLOOKUP(B2846,[1]Planilha8!$X$4:$AD$6629,7,0)</f>
        <v>BOM</v>
      </c>
      <c r="G2846" s="27" t="n">
        <v>41673</v>
      </c>
      <c r="H2846" s="83" t="n">
        <v>205</v>
      </c>
      <c r="I2846" s="29" t="s">
        <v>23</v>
      </c>
      <c r="J2846" s="30" t="s">
        <v>601</v>
      </c>
      <c r="K2846" s="31" t="n">
        <v>2518</v>
      </c>
      <c r="L2846" s="32" t="n">
        <v>2013004063</v>
      </c>
      <c r="M2846" s="33" t="n">
        <v>43465</v>
      </c>
      <c r="N2846" s="84" t="n">
        <v>162.5</v>
      </c>
      <c r="O2846" s="85" t="n">
        <v>0.5</v>
      </c>
      <c r="P2846" s="86" t="n">
        <v>0.0416666666666667</v>
      </c>
      <c r="Q2846" s="87" t="n">
        <v>8.54166666666667</v>
      </c>
      <c r="R2846" s="88" t="n">
        <v>171.041666666667</v>
      </c>
      <c r="S2846" s="89" t="n">
        <v>33.9583333333333</v>
      </c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MG2846" s="0"/>
      <c r="AMH2846" s="0"/>
      <c r="AMI2846" s="0"/>
      <c r="AMJ2846" s="0"/>
    </row>
    <row r="2847" s="4" customFormat="true" ht="37.5" hidden="false" customHeight="true" outlineLevel="0" collapsed="false">
      <c r="A2847" s="23" t="s">
        <v>401</v>
      </c>
      <c r="B2847" s="82" t="n">
        <v>8206</v>
      </c>
      <c r="C2847" s="25" t="n">
        <f aca="false">VLOOKUP(B2847,[1]Planilha8!$X$4:$Y$6629,2,0)</f>
        <v>2041060</v>
      </c>
      <c r="D2847" s="26" t="s">
        <v>674</v>
      </c>
      <c r="E2847" s="26" t="str">
        <f aca="false">VLOOKUP(B2847,[1]Planilha8!$X$4:$Z$6629,3,0)</f>
        <v>CLINICA CIRURGICA</v>
      </c>
      <c r="F2847" s="26" t="str">
        <f aca="false">VLOOKUP(B2847,[1]Planilha8!$X$4:$AD$6629,7,0)</f>
        <v>BOM</v>
      </c>
      <c r="G2847" s="27" t="n">
        <v>41673</v>
      </c>
      <c r="H2847" s="83" t="n">
        <v>205</v>
      </c>
      <c r="I2847" s="29" t="s">
        <v>23</v>
      </c>
      <c r="J2847" s="30" t="s">
        <v>601</v>
      </c>
      <c r="K2847" s="31" t="n">
        <v>2518</v>
      </c>
      <c r="L2847" s="32" t="n">
        <v>2013004063</v>
      </c>
      <c r="M2847" s="33" t="n">
        <v>43465</v>
      </c>
      <c r="N2847" s="84" t="n">
        <v>162.5</v>
      </c>
      <c r="O2847" s="85" t="n">
        <v>0.5</v>
      </c>
      <c r="P2847" s="86" t="n">
        <v>0.0416666666666667</v>
      </c>
      <c r="Q2847" s="87" t="n">
        <v>8.54166666666667</v>
      </c>
      <c r="R2847" s="88" t="n">
        <v>171.041666666667</v>
      </c>
      <c r="S2847" s="89" t="n">
        <v>33.9583333333333</v>
      </c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MG2847" s="0"/>
      <c r="AMH2847" s="0"/>
      <c r="AMI2847" s="0"/>
      <c r="AMJ2847" s="0"/>
    </row>
    <row r="2848" s="4" customFormat="true" ht="37.5" hidden="false" customHeight="true" outlineLevel="0" collapsed="false">
      <c r="A2848" s="23" t="s">
        <v>401</v>
      </c>
      <c r="B2848" s="82" t="n">
        <v>8207</v>
      </c>
      <c r="C2848" s="25" t="n">
        <f aca="false">VLOOKUP(B2848,[1]Planilha8!$X$4:$Y$6629,2,0)</f>
        <v>2041061</v>
      </c>
      <c r="D2848" s="26" t="s">
        <v>674</v>
      </c>
      <c r="E2848" s="26" t="str">
        <f aca="false">VLOOKUP(B2848,[1]Planilha8!$X$4:$Z$6629,3,0)</f>
        <v>CLINICA CIRURGICA</v>
      </c>
      <c r="F2848" s="26" t="str">
        <f aca="false">VLOOKUP(B2848,[1]Planilha8!$X$4:$AD$6629,7,0)</f>
        <v>BOM</v>
      </c>
      <c r="G2848" s="27" t="n">
        <v>41673</v>
      </c>
      <c r="H2848" s="83" t="n">
        <v>205</v>
      </c>
      <c r="I2848" s="29" t="s">
        <v>23</v>
      </c>
      <c r="J2848" s="30" t="s">
        <v>601</v>
      </c>
      <c r="K2848" s="31" t="n">
        <v>2518</v>
      </c>
      <c r="L2848" s="32" t="n">
        <v>2013004063</v>
      </c>
      <c r="M2848" s="33" t="n">
        <v>43465</v>
      </c>
      <c r="N2848" s="84" t="n">
        <v>162.5</v>
      </c>
      <c r="O2848" s="85" t="n">
        <v>0.5</v>
      </c>
      <c r="P2848" s="86" t="n">
        <v>0.0416666666666667</v>
      </c>
      <c r="Q2848" s="87" t="n">
        <v>8.54166666666667</v>
      </c>
      <c r="R2848" s="88" t="n">
        <v>171.041666666667</v>
      </c>
      <c r="S2848" s="89" t="n">
        <v>33.9583333333333</v>
      </c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MG2848" s="0"/>
      <c r="AMH2848" s="0"/>
      <c r="AMI2848" s="0"/>
      <c r="AMJ2848" s="0"/>
    </row>
    <row r="2849" s="4" customFormat="true" ht="37.5" hidden="false" customHeight="true" outlineLevel="0" collapsed="false">
      <c r="A2849" s="23" t="s">
        <v>401</v>
      </c>
      <c r="B2849" s="82" t="n">
        <v>8208</v>
      </c>
      <c r="C2849" s="25" t="n">
        <f aca="false">VLOOKUP(B2849,[1]Planilha8!$X$4:$Y$6629,2,0)</f>
        <v>2041062</v>
      </c>
      <c r="D2849" s="26" t="s">
        <v>674</v>
      </c>
      <c r="E2849" s="26" t="str">
        <f aca="false">VLOOKUP(B2849,[1]Planilha8!$X$4:$Z$6629,3,0)</f>
        <v>CLINICA CIRURGICA</v>
      </c>
      <c r="F2849" s="26" t="str">
        <f aca="false">VLOOKUP(B2849,[1]Planilha8!$X$4:$AD$6629,7,0)</f>
        <v>BOM</v>
      </c>
      <c r="G2849" s="27" t="n">
        <v>41673</v>
      </c>
      <c r="H2849" s="83" t="n">
        <v>205</v>
      </c>
      <c r="I2849" s="29" t="s">
        <v>23</v>
      </c>
      <c r="J2849" s="30" t="s">
        <v>601</v>
      </c>
      <c r="K2849" s="31" t="n">
        <v>2518</v>
      </c>
      <c r="L2849" s="32" t="n">
        <v>2013004063</v>
      </c>
      <c r="M2849" s="33" t="n">
        <v>43465</v>
      </c>
      <c r="N2849" s="84" t="n">
        <v>162.5</v>
      </c>
      <c r="O2849" s="85" t="n">
        <v>0.5</v>
      </c>
      <c r="P2849" s="86" t="n">
        <v>0.0416666666666667</v>
      </c>
      <c r="Q2849" s="87" t="n">
        <v>8.54166666666667</v>
      </c>
      <c r="R2849" s="88" t="n">
        <v>171.041666666667</v>
      </c>
      <c r="S2849" s="89" t="n">
        <v>33.9583333333333</v>
      </c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MG2849" s="0"/>
      <c r="AMH2849" s="0"/>
      <c r="AMI2849" s="0"/>
      <c r="AMJ2849" s="0"/>
    </row>
    <row r="2850" s="4" customFormat="true" ht="37.5" hidden="false" customHeight="true" outlineLevel="0" collapsed="false">
      <c r="A2850" s="23" t="s">
        <v>401</v>
      </c>
      <c r="B2850" s="82" t="n">
        <v>8209</v>
      </c>
      <c r="C2850" s="25" t="n">
        <f aca="false">VLOOKUP(B2850,[1]Planilha8!$X$4:$Y$6629,2,0)</f>
        <v>2041063</v>
      </c>
      <c r="D2850" s="26" t="s">
        <v>674</v>
      </c>
      <c r="E2850" s="26" t="str">
        <f aca="false">VLOOKUP(B2850,[1]Planilha8!$X$4:$Z$6629,3,0)</f>
        <v>CLINICA CIRURGICA</v>
      </c>
      <c r="F2850" s="26" t="str">
        <f aca="false">VLOOKUP(B2850,[1]Planilha8!$X$4:$AD$6629,7,0)</f>
        <v>BOM</v>
      </c>
      <c r="G2850" s="27" t="n">
        <v>41673</v>
      </c>
      <c r="H2850" s="83" t="n">
        <v>205</v>
      </c>
      <c r="I2850" s="29" t="s">
        <v>23</v>
      </c>
      <c r="J2850" s="30" t="s">
        <v>601</v>
      </c>
      <c r="K2850" s="31" t="n">
        <v>2518</v>
      </c>
      <c r="L2850" s="32" t="n">
        <v>2013004063</v>
      </c>
      <c r="M2850" s="33" t="n">
        <v>43465</v>
      </c>
      <c r="N2850" s="84" t="n">
        <v>162.5</v>
      </c>
      <c r="O2850" s="85" t="n">
        <v>0.5</v>
      </c>
      <c r="P2850" s="86" t="n">
        <v>0.0416666666666667</v>
      </c>
      <c r="Q2850" s="87" t="n">
        <v>8.54166666666667</v>
      </c>
      <c r="R2850" s="88" t="n">
        <v>171.041666666667</v>
      </c>
      <c r="S2850" s="89" t="n">
        <v>33.9583333333333</v>
      </c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MG2850" s="0"/>
      <c r="AMH2850" s="0"/>
      <c r="AMI2850" s="0"/>
      <c r="AMJ2850" s="0"/>
    </row>
    <row r="2851" s="4" customFormat="true" ht="37.5" hidden="false" customHeight="true" outlineLevel="0" collapsed="false">
      <c r="A2851" s="23" t="s">
        <v>401</v>
      </c>
      <c r="B2851" s="82" t="n">
        <v>8210</v>
      </c>
      <c r="C2851" s="25" t="n">
        <f aca="false">VLOOKUP(B2851,[1]Planilha8!$X$4:$Y$6629,2,0)</f>
        <v>2041064</v>
      </c>
      <c r="D2851" s="26" t="s">
        <v>674</v>
      </c>
      <c r="E2851" s="26" t="str">
        <f aca="false">VLOOKUP(B2851,[1]Planilha8!$X$4:$Z$6629,3,0)</f>
        <v>CLINICA CIRURGICA</v>
      </c>
      <c r="F2851" s="26" t="str">
        <f aca="false">VLOOKUP(B2851,[1]Planilha8!$X$4:$AD$6629,7,0)</f>
        <v>BOM</v>
      </c>
      <c r="G2851" s="27" t="n">
        <v>41673</v>
      </c>
      <c r="H2851" s="83" t="n">
        <v>205</v>
      </c>
      <c r="I2851" s="29" t="s">
        <v>23</v>
      </c>
      <c r="J2851" s="30" t="s">
        <v>601</v>
      </c>
      <c r="K2851" s="31" t="n">
        <v>2518</v>
      </c>
      <c r="L2851" s="32" t="n">
        <v>2013004063</v>
      </c>
      <c r="M2851" s="33" t="n">
        <v>43465</v>
      </c>
      <c r="N2851" s="84" t="n">
        <v>162.5</v>
      </c>
      <c r="O2851" s="85" t="n">
        <v>0.5</v>
      </c>
      <c r="P2851" s="86" t="n">
        <v>0.0416666666666667</v>
      </c>
      <c r="Q2851" s="87" t="n">
        <v>8.54166666666667</v>
      </c>
      <c r="R2851" s="88" t="n">
        <v>171.041666666667</v>
      </c>
      <c r="S2851" s="89" t="n">
        <v>33.9583333333333</v>
      </c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MG2851" s="0"/>
      <c r="AMH2851" s="0"/>
      <c r="AMI2851" s="0"/>
      <c r="AMJ2851" s="0"/>
    </row>
    <row r="2852" s="4" customFormat="true" ht="37.5" hidden="false" customHeight="true" outlineLevel="0" collapsed="false">
      <c r="A2852" s="23" t="s">
        <v>401</v>
      </c>
      <c r="B2852" s="82" t="n">
        <v>8211</v>
      </c>
      <c r="C2852" s="25" t="n">
        <f aca="false">VLOOKUP(B2852,[1]Planilha8!$X$4:$Y$6629,2,0)</f>
        <v>2041065</v>
      </c>
      <c r="D2852" s="26" t="s">
        <v>674</v>
      </c>
      <c r="E2852" s="26" t="str">
        <f aca="false">VLOOKUP(B2852,[1]Planilha8!$X$4:$Z$6629,3,0)</f>
        <v>CLINICA CIRURGICA</v>
      </c>
      <c r="F2852" s="26" t="str">
        <f aca="false">VLOOKUP(B2852,[1]Planilha8!$X$4:$AD$6629,7,0)</f>
        <v>BOM</v>
      </c>
      <c r="G2852" s="27" t="n">
        <v>41673</v>
      </c>
      <c r="H2852" s="83" t="n">
        <v>205</v>
      </c>
      <c r="I2852" s="29" t="s">
        <v>23</v>
      </c>
      <c r="J2852" s="30" t="s">
        <v>601</v>
      </c>
      <c r="K2852" s="31" t="n">
        <v>2518</v>
      </c>
      <c r="L2852" s="32" t="n">
        <v>2013004063</v>
      </c>
      <c r="M2852" s="33" t="n">
        <v>43465</v>
      </c>
      <c r="N2852" s="84" t="n">
        <v>162.5</v>
      </c>
      <c r="O2852" s="85" t="n">
        <v>0.5</v>
      </c>
      <c r="P2852" s="86" t="n">
        <v>0.0416666666666667</v>
      </c>
      <c r="Q2852" s="87" t="n">
        <v>8.54166666666667</v>
      </c>
      <c r="R2852" s="88" t="n">
        <v>171.041666666667</v>
      </c>
      <c r="S2852" s="89" t="n">
        <v>33.9583333333333</v>
      </c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MG2852" s="0"/>
      <c r="AMH2852" s="0"/>
      <c r="AMI2852" s="0"/>
      <c r="AMJ2852" s="0"/>
    </row>
    <row r="2853" s="4" customFormat="true" ht="37.5" hidden="false" customHeight="true" outlineLevel="0" collapsed="false">
      <c r="A2853" s="23" t="s">
        <v>401</v>
      </c>
      <c r="B2853" s="82" t="n">
        <v>8212</v>
      </c>
      <c r="C2853" s="25" t="n">
        <f aca="false">VLOOKUP(B2853,[1]Planilha8!$X$4:$Y$6629,2,0)</f>
        <v>2041066</v>
      </c>
      <c r="D2853" s="26" t="s">
        <v>674</v>
      </c>
      <c r="E2853" s="26" t="str">
        <f aca="false">VLOOKUP(B2853,[1]Planilha8!$X$4:$Z$6629,3,0)</f>
        <v>CLINICA CIRURGICA</v>
      </c>
      <c r="F2853" s="26" t="str">
        <f aca="false">VLOOKUP(B2853,[1]Planilha8!$X$4:$AD$6629,7,0)</f>
        <v>BOM</v>
      </c>
      <c r="G2853" s="27" t="n">
        <v>41673</v>
      </c>
      <c r="H2853" s="83" t="n">
        <v>205</v>
      </c>
      <c r="I2853" s="29" t="s">
        <v>23</v>
      </c>
      <c r="J2853" s="30" t="s">
        <v>601</v>
      </c>
      <c r="K2853" s="31" t="n">
        <v>2518</v>
      </c>
      <c r="L2853" s="32" t="n">
        <v>2013004063</v>
      </c>
      <c r="M2853" s="33" t="n">
        <v>43465</v>
      </c>
      <c r="N2853" s="84" t="n">
        <v>162.5</v>
      </c>
      <c r="O2853" s="85" t="n">
        <v>0.5</v>
      </c>
      <c r="P2853" s="86" t="n">
        <v>0.0416666666666667</v>
      </c>
      <c r="Q2853" s="87" t="n">
        <v>8.54166666666667</v>
      </c>
      <c r="R2853" s="88" t="n">
        <v>171.041666666667</v>
      </c>
      <c r="S2853" s="89" t="n">
        <v>33.9583333333333</v>
      </c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MG2853" s="0"/>
      <c r="AMH2853" s="0"/>
      <c r="AMI2853" s="0"/>
      <c r="AMJ2853" s="0"/>
    </row>
    <row r="2854" s="4" customFormat="true" ht="37.5" hidden="false" customHeight="true" outlineLevel="0" collapsed="false">
      <c r="A2854" s="23" t="s">
        <v>401</v>
      </c>
      <c r="B2854" s="82" t="n">
        <v>8213</v>
      </c>
      <c r="C2854" s="25" t="n">
        <f aca="false">VLOOKUP(B2854,[1]Planilha8!$X$4:$Y$6629,2,0)</f>
        <v>2041067</v>
      </c>
      <c r="D2854" s="26" t="s">
        <v>674</v>
      </c>
      <c r="E2854" s="26" t="str">
        <f aca="false">VLOOKUP(B2854,[1]Planilha8!$X$4:$Z$6629,3,0)</f>
        <v>CLINICA CIRURGICA</v>
      </c>
      <c r="F2854" s="26" t="str">
        <f aca="false">VLOOKUP(B2854,[1]Planilha8!$X$4:$AD$6629,7,0)</f>
        <v>BOM</v>
      </c>
      <c r="G2854" s="27" t="n">
        <v>41673</v>
      </c>
      <c r="H2854" s="83" t="n">
        <v>205</v>
      </c>
      <c r="I2854" s="29" t="s">
        <v>23</v>
      </c>
      <c r="J2854" s="30" t="s">
        <v>601</v>
      </c>
      <c r="K2854" s="31" t="n">
        <v>2518</v>
      </c>
      <c r="L2854" s="32" t="n">
        <v>2013004063</v>
      </c>
      <c r="M2854" s="33" t="n">
        <v>43465</v>
      </c>
      <c r="N2854" s="84" t="n">
        <v>162.5</v>
      </c>
      <c r="O2854" s="85" t="n">
        <v>0.5</v>
      </c>
      <c r="P2854" s="86" t="n">
        <v>0.0416666666666667</v>
      </c>
      <c r="Q2854" s="87" t="n">
        <v>8.54166666666667</v>
      </c>
      <c r="R2854" s="88" t="n">
        <v>171.041666666667</v>
      </c>
      <c r="S2854" s="89" t="n">
        <v>33.9583333333333</v>
      </c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MG2854" s="0"/>
      <c r="AMH2854" s="0"/>
      <c r="AMI2854" s="0"/>
      <c r="AMJ2854" s="0"/>
    </row>
    <row r="2855" s="4" customFormat="true" ht="37.5" hidden="false" customHeight="true" outlineLevel="0" collapsed="false">
      <c r="A2855" s="23" t="s">
        <v>401</v>
      </c>
      <c r="B2855" s="82" t="n">
        <v>8214</v>
      </c>
      <c r="C2855" s="25" t="n">
        <f aca="false">VLOOKUP(B2855,[1]Planilha8!$X$4:$Y$6629,2,0)</f>
        <v>2041068</v>
      </c>
      <c r="D2855" s="26" t="s">
        <v>674</v>
      </c>
      <c r="E2855" s="26" t="str">
        <f aca="false">VLOOKUP(B2855,[1]Planilha8!$X$4:$Z$6629,3,0)</f>
        <v>CLINICA CIRURGICA</v>
      </c>
      <c r="F2855" s="26" t="str">
        <f aca="false">VLOOKUP(B2855,[1]Planilha8!$X$4:$AD$6629,7,0)</f>
        <v>BOM</v>
      </c>
      <c r="G2855" s="27" t="n">
        <v>41673</v>
      </c>
      <c r="H2855" s="83" t="n">
        <v>205</v>
      </c>
      <c r="I2855" s="29" t="s">
        <v>23</v>
      </c>
      <c r="J2855" s="30" t="s">
        <v>601</v>
      </c>
      <c r="K2855" s="31" t="n">
        <v>2518</v>
      </c>
      <c r="L2855" s="32" t="n">
        <v>2013004063</v>
      </c>
      <c r="M2855" s="33" t="n">
        <v>43465</v>
      </c>
      <c r="N2855" s="84" t="n">
        <v>162.5</v>
      </c>
      <c r="O2855" s="85" t="n">
        <v>0.5</v>
      </c>
      <c r="P2855" s="86" t="n">
        <v>0.0416666666666667</v>
      </c>
      <c r="Q2855" s="87" t="n">
        <v>8.54166666666667</v>
      </c>
      <c r="R2855" s="88" t="n">
        <v>171.041666666667</v>
      </c>
      <c r="S2855" s="89" t="n">
        <v>33.9583333333333</v>
      </c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MG2855" s="0"/>
      <c r="AMH2855" s="0"/>
      <c r="AMI2855" s="0"/>
      <c r="AMJ2855" s="0"/>
    </row>
    <row r="2856" s="4" customFormat="true" ht="37.5" hidden="false" customHeight="true" outlineLevel="0" collapsed="false">
      <c r="A2856" s="23" t="s">
        <v>401</v>
      </c>
      <c r="B2856" s="82" t="n">
        <v>8215</v>
      </c>
      <c r="C2856" s="25" t="n">
        <f aca="false">VLOOKUP(B2856,[1]Planilha8!$X$4:$Y$6629,2,0)</f>
        <v>2041069</v>
      </c>
      <c r="D2856" s="26" t="s">
        <v>674</v>
      </c>
      <c r="E2856" s="26" t="str">
        <f aca="false">VLOOKUP(B2856,[1]Planilha8!$X$4:$Z$6629,3,0)</f>
        <v>CLINICA CIRURGICA</v>
      </c>
      <c r="F2856" s="26" t="str">
        <f aca="false">VLOOKUP(B2856,[1]Planilha8!$X$4:$AD$6629,7,0)</f>
        <v>BOM</v>
      </c>
      <c r="G2856" s="27" t="n">
        <v>41673</v>
      </c>
      <c r="H2856" s="83" t="n">
        <v>205</v>
      </c>
      <c r="I2856" s="29" t="s">
        <v>23</v>
      </c>
      <c r="J2856" s="30" t="s">
        <v>601</v>
      </c>
      <c r="K2856" s="31" t="n">
        <v>2518</v>
      </c>
      <c r="L2856" s="32" t="n">
        <v>2013004063</v>
      </c>
      <c r="M2856" s="33" t="n">
        <v>43465</v>
      </c>
      <c r="N2856" s="84" t="n">
        <v>162.5</v>
      </c>
      <c r="O2856" s="85" t="n">
        <v>0.5</v>
      </c>
      <c r="P2856" s="86" t="n">
        <v>0.0416666666666667</v>
      </c>
      <c r="Q2856" s="87" t="n">
        <v>8.54166666666667</v>
      </c>
      <c r="R2856" s="88" t="n">
        <v>171.041666666667</v>
      </c>
      <c r="S2856" s="89" t="n">
        <v>33.9583333333333</v>
      </c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MG2856" s="0"/>
      <c r="AMH2856" s="0"/>
      <c r="AMI2856" s="0"/>
      <c r="AMJ2856" s="0"/>
    </row>
    <row r="2857" s="4" customFormat="true" ht="37.5" hidden="false" customHeight="true" outlineLevel="0" collapsed="false">
      <c r="A2857" s="23" t="s">
        <v>401</v>
      </c>
      <c r="B2857" s="82" t="n">
        <v>8216</v>
      </c>
      <c r="C2857" s="25" t="n">
        <f aca="false">VLOOKUP(B2857,[1]Planilha8!$X$4:$Y$6629,2,0)</f>
        <v>2041070</v>
      </c>
      <c r="D2857" s="26" t="s">
        <v>674</v>
      </c>
      <c r="E2857" s="26" t="str">
        <f aca="false">VLOOKUP(B2857,[1]Planilha8!$X$4:$Z$6629,3,0)</f>
        <v>CLINICA CIRURGICA</v>
      </c>
      <c r="F2857" s="26" t="str">
        <f aca="false">VLOOKUP(B2857,[1]Planilha8!$X$4:$AD$6629,7,0)</f>
        <v>BOM</v>
      </c>
      <c r="G2857" s="27" t="n">
        <v>41673</v>
      </c>
      <c r="H2857" s="83" t="n">
        <v>205</v>
      </c>
      <c r="I2857" s="29" t="s">
        <v>23</v>
      </c>
      <c r="J2857" s="30" t="s">
        <v>601</v>
      </c>
      <c r="K2857" s="31" t="n">
        <v>2518</v>
      </c>
      <c r="L2857" s="32" t="n">
        <v>2013004063</v>
      </c>
      <c r="M2857" s="33" t="n">
        <v>43465</v>
      </c>
      <c r="N2857" s="84" t="n">
        <v>162.5</v>
      </c>
      <c r="O2857" s="85" t="n">
        <v>0.5</v>
      </c>
      <c r="P2857" s="86" t="n">
        <v>0.0416666666666667</v>
      </c>
      <c r="Q2857" s="87" t="n">
        <v>8.54166666666667</v>
      </c>
      <c r="R2857" s="88" t="n">
        <v>171.041666666667</v>
      </c>
      <c r="S2857" s="89" t="n">
        <v>33.9583333333333</v>
      </c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MG2857" s="0"/>
      <c r="AMH2857" s="0"/>
      <c r="AMI2857" s="0"/>
      <c r="AMJ2857" s="0"/>
    </row>
    <row r="2858" s="4" customFormat="true" ht="37.5" hidden="false" customHeight="true" outlineLevel="0" collapsed="false">
      <c r="A2858" s="23" t="s">
        <v>401</v>
      </c>
      <c r="B2858" s="82" t="n">
        <v>8217</v>
      </c>
      <c r="C2858" s="25" t="n">
        <f aca="false">VLOOKUP(B2858,[1]Planilha8!$X$4:$Y$6629,2,0)</f>
        <v>2041071</v>
      </c>
      <c r="D2858" s="26" t="s">
        <v>674</v>
      </c>
      <c r="E2858" s="26" t="str">
        <f aca="false">VLOOKUP(B2858,[1]Planilha8!$X$4:$Z$6629,3,0)</f>
        <v>CLINICA CIRURGICA</v>
      </c>
      <c r="F2858" s="26" t="str">
        <f aca="false">VLOOKUP(B2858,[1]Planilha8!$X$4:$AD$6629,7,0)</f>
        <v>BOM</v>
      </c>
      <c r="G2858" s="27" t="n">
        <v>41673</v>
      </c>
      <c r="H2858" s="83" t="n">
        <v>205</v>
      </c>
      <c r="I2858" s="29" t="s">
        <v>23</v>
      </c>
      <c r="J2858" s="30" t="s">
        <v>601</v>
      </c>
      <c r="K2858" s="31" t="n">
        <v>2518</v>
      </c>
      <c r="L2858" s="32" t="n">
        <v>2013004063</v>
      </c>
      <c r="M2858" s="33" t="n">
        <v>43465</v>
      </c>
      <c r="N2858" s="84" t="n">
        <v>162.5</v>
      </c>
      <c r="O2858" s="85" t="n">
        <v>0.5</v>
      </c>
      <c r="P2858" s="86" t="n">
        <v>0.0416666666666667</v>
      </c>
      <c r="Q2858" s="87" t="n">
        <v>8.54166666666667</v>
      </c>
      <c r="R2858" s="88" t="n">
        <v>171.041666666667</v>
      </c>
      <c r="S2858" s="89" t="n">
        <v>33.9583333333333</v>
      </c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MG2858" s="0"/>
      <c r="AMH2858" s="0"/>
      <c r="AMI2858" s="0"/>
      <c r="AMJ2858" s="0"/>
    </row>
    <row r="2859" s="4" customFormat="true" ht="37.5" hidden="false" customHeight="true" outlineLevel="0" collapsed="false">
      <c r="A2859" s="23" t="s">
        <v>401</v>
      </c>
      <c r="B2859" s="82" t="n">
        <v>8218</v>
      </c>
      <c r="C2859" s="25" t="n">
        <f aca="false">VLOOKUP(B2859,[1]Planilha8!$X$4:$Y$6629,2,0)</f>
        <v>2041072</v>
      </c>
      <c r="D2859" s="26" t="s">
        <v>674</v>
      </c>
      <c r="E2859" s="26" t="str">
        <f aca="false">VLOOKUP(B2859,[1]Planilha8!$X$4:$Z$6629,3,0)</f>
        <v>CLINICA CIRURGICA</v>
      </c>
      <c r="F2859" s="26" t="str">
        <f aca="false">VLOOKUP(B2859,[1]Planilha8!$X$4:$AD$6629,7,0)</f>
        <v>BOM</v>
      </c>
      <c r="G2859" s="27" t="n">
        <v>41673</v>
      </c>
      <c r="H2859" s="83" t="n">
        <v>205</v>
      </c>
      <c r="I2859" s="29" t="s">
        <v>23</v>
      </c>
      <c r="J2859" s="30" t="s">
        <v>601</v>
      </c>
      <c r="K2859" s="31" t="n">
        <v>2518</v>
      </c>
      <c r="L2859" s="32" t="n">
        <v>2013004063</v>
      </c>
      <c r="M2859" s="33" t="n">
        <v>43465</v>
      </c>
      <c r="N2859" s="84" t="n">
        <v>162.5</v>
      </c>
      <c r="O2859" s="85" t="n">
        <v>0.5</v>
      </c>
      <c r="P2859" s="86" t="n">
        <v>0.0416666666666667</v>
      </c>
      <c r="Q2859" s="87" t="n">
        <v>8.54166666666667</v>
      </c>
      <c r="R2859" s="88" t="n">
        <v>171.041666666667</v>
      </c>
      <c r="S2859" s="89" t="n">
        <v>33.9583333333333</v>
      </c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MG2859" s="0"/>
      <c r="AMH2859" s="0"/>
      <c r="AMI2859" s="0"/>
      <c r="AMJ2859" s="0"/>
    </row>
    <row r="2860" s="4" customFormat="true" ht="37.5" hidden="false" customHeight="true" outlineLevel="0" collapsed="false">
      <c r="A2860" s="23" t="s">
        <v>401</v>
      </c>
      <c r="B2860" s="82" t="n">
        <v>8219</v>
      </c>
      <c r="C2860" s="25" t="n">
        <f aca="false">VLOOKUP(B2860,[1]Planilha8!$X$4:$Y$6629,2,0)</f>
        <v>2041073</v>
      </c>
      <c r="D2860" s="26" t="s">
        <v>674</v>
      </c>
      <c r="E2860" s="26" t="str">
        <f aca="false">VLOOKUP(B2860,[1]Planilha8!$X$4:$Z$6629,3,0)</f>
        <v>CLINICA CIRURGICA</v>
      </c>
      <c r="F2860" s="26" t="str">
        <f aca="false">VLOOKUP(B2860,[1]Planilha8!$X$4:$AD$6629,7,0)</f>
        <v>BOM</v>
      </c>
      <c r="G2860" s="27" t="n">
        <v>41673</v>
      </c>
      <c r="H2860" s="83" t="n">
        <v>205</v>
      </c>
      <c r="I2860" s="29" t="s">
        <v>23</v>
      </c>
      <c r="J2860" s="30" t="s">
        <v>601</v>
      </c>
      <c r="K2860" s="31" t="n">
        <v>2518</v>
      </c>
      <c r="L2860" s="32" t="n">
        <v>2013004063</v>
      </c>
      <c r="M2860" s="33" t="n">
        <v>43465</v>
      </c>
      <c r="N2860" s="84" t="n">
        <v>162.5</v>
      </c>
      <c r="O2860" s="85" t="n">
        <v>0.5</v>
      </c>
      <c r="P2860" s="86" t="n">
        <v>0.0416666666666667</v>
      </c>
      <c r="Q2860" s="87" t="n">
        <v>8.54166666666667</v>
      </c>
      <c r="R2860" s="88" t="n">
        <v>171.041666666667</v>
      </c>
      <c r="S2860" s="89" t="n">
        <v>33.9583333333333</v>
      </c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MG2860" s="0"/>
      <c r="AMH2860" s="0"/>
      <c r="AMI2860" s="0"/>
      <c r="AMJ2860" s="0"/>
    </row>
    <row r="2861" s="4" customFormat="true" ht="37.5" hidden="false" customHeight="true" outlineLevel="0" collapsed="false">
      <c r="A2861" s="23" t="s">
        <v>401</v>
      </c>
      <c r="B2861" s="82" t="n">
        <v>8220</v>
      </c>
      <c r="C2861" s="25" t="n">
        <f aca="false">VLOOKUP(B2861,[1]Planilha8!$X$4:$Y$6629,2,0)</f>
        <v>2041074</v>
      </c>
      <c r="D2861" s="26" t="s">
        <v>674</v>
      </c>
      <c r="E2861" s="26" t="str">
        <f aca="false">VLOOKUP(B2861,[1]Planilha8!$X$4:$Z$6629,3,0)</f>
        <v>CLINICA CIRURGICA</v>
      </c>
      <c r="F2861" s="26" t="str">
        <f aca="false">VLOOKUP(B2861,[1]Planilha8!$X$4:$AD$6629,7,0)</f>
        <v>BOM</v>
      </c>
      <c r="G2861" s="27" t="n">
        <v>41673</v>
      </c>
      <c r="H2861" s="83" t="n">
        <v>205</v>
      </c>
      <c r="I2861" s="29" t="s">
        <v>23</v>
      </c>
      <c r="J2861" s="30" t="s">
        <v>601</v>
      </c>
      <c r="K2861" s="31" t="n">
        <v>2518</v>
      </c>
      <c r="L2861" s="32" t="n">
        <v>2013004063</v>
      </c>
      <c r="M2861" s="33" t="n">
        <v>43465</v>
      </c>
      <c r="N2861" s="84" t="n">
        <v>162.5</v>
      </c>
      <c r="O2861" s="85" t="n">
        <v>0.5</v>
      </c>
      <c r="P2861" s="86" t="n">
        <v>0.0416666666666667</v>
      </c>
      <c r="Q2861" s="87" t="n">
        <v>8.54166666666667</v>
      </c>
      <c r="R2861" s="88" t="n">
        <v>171.041666666667</v>
      </c>
      <c r="S2861" s="89" t="n">
        <v>33.9583333333333</v>
      </c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MG2861" s="0"/>
      <c r="AMH2861" s="0"/>
      <c r="AMI2861" s="0"/>
      <c r="AMJ2861" s="0"/>
    </row>
    <row r="2862" s="4" customFormat="true" ht="37.5" hidden="false" customHeight="true" outlineLevel="0" collapsed="false">
      <c r="A2862" s="23" t="s">
        <v>401</v>
      </c>
      <c r="B2862" s="82" t="n">
        <v>8221</v>
      </c>
      <c r="C2862" s="25" t="n">
        <f aca="false">VLOOKUP(B2862,[1]Planilha8!$X$4:$Y$6629,2,0)</f>
        <v>2041075</v>
      </c>
      <c r="D2862" s="26" t="s">
        <v>674</v>
      </c>
      <c r="E2862" s="26" t="str">
        <f aca="false">VLOOKUP(B2862,[1]Planilha8!$X$4:$Z$6629,3,0)</f>
        <v>CLINICA CIRURGICA</v>
      </c>
      <c r="F2862" s="26" t="str">
        <f aca="false">VLOOKUP(B2862,[1]Planilha8!$X$4:$AD$6629,7,0)</f>
        <v>BOM</v>
      </c>
      <c r="G2862" s="27" t="n">
        <v>41673</v>
      </c>
      <c r="H2862" s="83" t="n">
        <v>205</v>
      </c>
      <c r="I2862" s="29" t="s">
        <v>23</v>
      </c>
      <c r="J2862" s="30" t="s">
        <v>601</v>
      </c>
      <c r="K2862" s="31" t="n">
        <v>2518</v>
      </c>
      <c r="L2862" s="32" t="n">
        <v>2013004063</v>
      </c>
      <c r="M2862" s="33" t="n">
        <v>43465</v>
      </c>
      <c r="N2862" s="84" t="n">
        <v>162.5</v>
      </c>
      <c r="O2862" s="85" t="n">
        <v>0.5</v>
      </c>
      <c r="P2862" s="86" t="n">
        <v>0.0416666666666667</v>
      </c>
      <c r="Q2862" s="87" t="n">
        <v>8.54166666666667</v>
      </c>
      <c r="R2862" s="88" t="n">
        <v>171.041666666667</v>
      </c>
      <c r="S2862" s="89" t="n">
        <v>33.9583333333333</v>
      </c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MG2862" s="0"/>
      <c r="AMH2862" s="0"/>
      <c r="AMI2862" s="0"/>
      <c r="AMJ2862" s="0"/>
    </row>
    <row r="2863" s="4" customFormat="true" ht="37.5" hidden="false" customHeight="true" outlineLevel="0" collapsed="false">
      <c r="A2863" s="23" t="s">
        <v>401</v>
      </c>
      <c r="B2863" s="82" t="n">
        <v>8222</v>
      </c>
      <c r="C2863" s="25" t="n">
        <f aca="false">VLOOKUP(B2863,[1]Planilha8!$X$4:$Y$6629,2,0)</f>
        <v>2041076</v>
      </c>
      <c r="D2863" s="26" t="s">
        <v>674</v>
      </c>
      <c r="E2863" s="26" t="str">
        <f aca="false">VLOOKUP(B2863,[1]Planilha8!$X$4:$Z$6629,3,0)</f>
        <v>CLINICA CIRURGICA</v>
      </c>
      <c r="F2863" s="26" t="str">
        <f aca="false">VLOOKUP(B2863,[1]Planilha8!$X$4:$AD$6629,7,0)</f>
        <v>BOM</v>
      </c>
      <c r="G2863" s="27" t="n">
        <v>41673</v>
      </c>
      <c r="H2863" s="83" t="n">
        <v>205</v>
      </c>
      <c r="I2863" s="29" t="s">
        <v>23</v>
      </c>
      <c r="J2863" s="30" t="s">
        <v>601</v>
      </c>
      <c r="K2863" s="31" t="n">
        <v>2518</v>
      </c>
      <c r="L2863" s="32" t="n">
        <v>2013004063</v>
      </c>
      <c r="M2863" s="33" t="n">
        <v>43465</v>
      </c>
      <c r="N2863" s="84" t="n">
        <v>162.5</v>
      </c>
      <c r="O2863" s="85" t="n">
        <v>0.5</v>
      </c>
      <c r="P2863" s="86" t="n">
        <v>0.0416666666666667</v>
      </c>
      <c r="Q2863" s="87" t="n">
        <v>8.54166666666667</v>
      </c>
      <c r="R2863" s="88" t="n">
        <v>171.041666666667</v>
      </c>
      <c r="S2863" s="89" t="n">
        <v>33.9583333333333</v>
      </c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MG2863" s="0"/>
      <c r="AMH2863" s="0"/>
      <c r="AMI2863" s="0"/>
      <c r="AMJ2863" s="0"/>
    </row>
    <row r="2864" s="4" customFormat="true" ht="37.5" hidden="false" customHeight="true" outlineLevel="0" collapsed="false">
      <c r="A2864" s="23" t="s">
        <v>401</v>
      </c>
      <c r="B2864" s="82" t="n">
        <v>8223</v>
      </c>
      <c r="C2864" s="25" t="n">
        <f aca="false">VLOOKUP(B2864,[1]Planilha8!$X$4:$Y$6629,2,0)</f>
        <v>2041077</v>
      </c>
      <c r="D2864" s="26" t="s">
        <v>674</v>
      </c>
      <c r="E2864" s="26" t="str">
        <f aca="false">VLOOKUP(B2864,[1]Planilha8!$X$4:$Z$6629,3,0)</f>
        <v>CLINICA CIRURGICA</v>
      </c>
      <c r="F2864" s="26" t="str">
        <f aca="false">VLOOKUP(B2864,[1]Planilha8!$X$4:$AD$6629,7,0)</f>
        <v>BOM</v>
      </c>
      <c r="G2864" s="27" t="n">
        <v>41673</v>
      </c>
      <c r="H2864" s="83" t="n">
        <v>205</v>
      </c>
      <c r="I2864" s="29" t="s">
        <v>23</v>
      </c>
      <c r="J2864" s="30" t="s">
        <v>601</v>
      </c>
      <c r="K2864" s="31" t="n">
        <v>2518</v>
      </c>
      <c r="L2864" s="32" t="n">
        <v>2013004063</v>
      </c>
      <c r="M2864" s="33" t="n">
        <v>43465</v>
      </c>
      <c r="N2864" s="84" t="n">
        <v>162.5</v>
      </c>
      <c r="O2864" s="85" t="n">
        <v>0.5</v>
      </c>
      <c r="P2864" s="86" t="n">
        <v>0.0416666666666667</v>
      </c>
      <c r="Q2864" s="87" t="n">
        <v>8.54166666666667</v>
      </c>
      <c r="R2864" s="88" t="n">
        <v>171.041666666667</v>
      </c>
      <c r="S2864" s="89" t="n">
        <v>33.9583333333333</v>
      </c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MG2864" s="0"/>
      <c r="AMH2864" s="0"/>
      <c r="AMI2864" s="0"/>
      <c r="AMJ2864" s="0"/>
    </row>
    <row r="2865" s="4" customFormat="true" ht="37.5" hidden="false" customHeight="true" outlineLevel="0" collapsed="false">
      <c r="A2865" s="23" t="s">
        <v>401</v>
      </c>
      <c r="B2865" s="82" t="n">
        <v>8224</v>
      </c>
      <c r="C2865" s="25" t="n">
        <f aca="false">VLOOKUP(B2865,[1]Planilha8!$X$4:$Y$6629,2,0)</f>
        <v>2041078</v>
      </c>
      <c r="D2865" s="26" t="s">
        <v>674</v>
      </c>
      <c r="E2865" s="26" t="str">
        <f aca="false">VLOOKUP(B2865,[1]Planilha8!$X$4:$Z$6629,3,0)</f>
        <v>CLINICA CIRURGICA</v>
      </c>
      <c r="F2865" s="26" t="str">
        <f aca="false">VLOOKUP(B2865,[1]Planilha8!$X$4:$AD$6629,7,0)</f>
        <v>BOM</v>
      </c>
      <c r="G2865" s="27" t="n">
        <v>41673</v>
      </c>
      <c r="H2865" s="83" t="n">
        <v>205</v>
      </c>
      <c r="I2865" s="29" t="s">
        <v>23</v>
      </c>
      <c r="J2865" s="30" t="s">
        <v>601</v>
      </c>
      <c r="K2865" s="31" t="n">
        <v>2518</v>
      </c>
      <c r="L2865" s="32" t="n">
        <v>2013004063</v>
      </c>
      <c r="M2865" s="33" t="n">
        <v>43465</v>
      </c>
      <c r="N2865" s="84" t="n">
        <v>162.5</v>
      </c>
      <c r="O2865" s="85" t="n">
        <v>0.5</v>
      </c>
      <c r="P2865" s="86" t="n">
        <v>0.0416666666666667</v>
      </c>
      <c r="Q2865" s="87" t="n">
        <v>8.54166666666667</v>
      </c>
      <c r="R2865" s="88" t="n">
        <v>171.041666666667</v>
      </c>
      <c r="S2865" s="89" t="n">
        <v>33.9583333333333</v>
      </c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MG2865" s="0"/>
      <c r="AMH2865" s="0"/>
      <c r="AMI2865" s="0"/>
      <c r="AMJ2865" s="0"/>
    </row>
    <row r="2866" s="4" customFormat="true" ht="37.5" hidden="false" customHeight="true" outlineLevel="0" collapsed="false">
      <c r="A2866" s="23" t="s">
        <v>401</v>
      </c>
      <c r="B2866" s="82" t="n">
        <v>8225</v>
      </c>
      <c r="C2866" s="25" t="n">
        <f aca="false">VLOOKUP(B2866,[1]Planilha8!$X$4:$Y$6629,2,0)</f>
        <v>2041079</v>
      </c>
      <c r="D2866" s="26" t="s">
        <v>674</v>
      </c>
      <c r="E2866" s="26" t="str">
        <f aca="false">VLOOKUP(B2866,[1]Planilha8!$X$4:$Z$6629,3,0)</f>
        <v>CLINICA CIRURGICA</v>
      </c>
      <c r="F2866" s="26" t="str">
        <f aca="false">VLOOKUP(B2866,[1]Planilha8!$X$4:$AD$6629,7,0)</f>
        <v>BOM</v>
      </c>
      <c r="G2866" s="27" t="n">
        <v>41673</v>
      </c>
      <c r="H2866" s="83" t="n">
        <v>205</v>
      </c>
      <c r="I2866" s="29" t="s">
        <v>23</v>
      </c>
      <c r="J2866" s="30" t="s">
        <v>601</v>
      </c>
      <c r="K2866" s="31" t="n">
        <v>2518</v>
      </c>
      <c r="L2866" s="32" t="n">
        <v>2013004063</v>
      </c>
      <c r="M2866" s="33" t="n">
        <v>43465</v>
      </c>
      <c r="N2866" s="84" t="n">
        <v>162.5</v>
      </c>
      <c r="O2866" s="85" t="n">
        <v>0.5</v>
      </c>
      <c r="P2866" s="86" t="n">
        <v>0.0416666666666667</v>
      </c>
      <c r="Q2866" s="87" t="n">
        <v>8.54166666666667</v>
      </c>
      <c r="R2866" s="88" t="n">
        <v>171.041666666667</v>
      </c>
      <c r="S2866" s="89" t="n">
        <v>33.9583333333333</v>
      </c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MG2866" s="0"/>
      <c r="AMH2866" s="0"/>
      <c r="AMI2866" s="0"/>
      <c r="AMJ2866" s="0"/>
    </row>
    <row r="2867" s="4" customFormat="true" ht="37.5" hidden="false" customHeight="true" outlineLevel="0" collapsed="false">
      <c r="A2867" s="23" t="s">
        <v>401</v>
      </c>
      <c r="B2867" s="82" t="n">
        <v>8226</v>
      </c>
      <c r="C2867" s="25" t="n">
        <f aca="false">VLOOKUP(B2867,[1]Planilha8!$X$4:$Y$6629,2,0)</f>
        <v>2041080</v>
      </c>
      <c r="D2867" s="26" t="s">
        <v>674</v>
      </c>
      <c r="E2867" s="26" t="str">
        <f aca="false">VLOOKUP(B2867,[1]Planilha8!$X$4:$Z$6629,3,0)</f>
        <v>CLINICA CIRURGICA</v>
      </c>
      <c r="F2867" s="26" t="str">
        <f aca="false">VLOOKUP(B2867,[1]Planilha8!$X$4:$AD$6629,7,0)</f>
        <v>BOM</v>
      </c>
      <c r="G2867" s="27" t="n">
        <v>41673</v>
      </c>
      <c r="H2867" s="83" t="n">
        <v>205</v>
      </c>
      <c r="I2867" s="29" t="s">
        <v>23</v>
      </c>
      <c r="J2867" s="30" t="s">
        <v>601</v>
      </c>
      <c r="K2867" s="31" t="n">
        <v>2518</v>
      </c>
      <c r="L2867" s="32" t="n">
        <v>2013004063</v>
      </c>
      <c r="M2867" s="33" t="n">
        <v>43465</v>
      </c>
      <c r="N2867" s="84" t="n">
        <v>162.5</v>
      </c>
      <c r="O2867" s="85" t="n">
        <v>0.5</v>
      </c>
      <c r="P2867" s="86" t="n">
        <v>0.0416666666666667</v>
      </c>
      <c r="Q2867" s="87" t="n">
        <v>8.54166666666667</v>
      </c>
      <c r="R2867" s="88" t="n">
        <v>171.041666666667</v>
      </c>
      <c r="S2867" s="89" t="n">
        <v>33.9583333333333</v>
      </c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MG2867" s="0"/>
      <c r="AMH2867" s="0"/>
      <c r="AMI2867" s="0"/>
      <c r="AMJ2867" s="0"/>
    </row>
    <row r="2868" s="4" customFormat="true" ht="37.5" hidden="false" customHeight="true" outlineLevel="0" collapsed="false">
      <c r="A2868" s="23" t="s">
        <v>401</v>
      </c>
      <c r="B2868" s="82" t="n">
        <v>8227</v>
      </c>
      <c r="C2868" s="25" t="n">
        <f aca="false">VLOOKUP(B2868,[1]Planilha8!$X$4:$Y$6629,2,0)</f>
        <v>2041081</v>
      </c>
      <c r="D2868" s="26" t="s">
        <v>674</v>
      </c>
      <c r="E2868" s="26" t="str">
        <f aca="false">VLOOKUP(B2868,[1]Planilha8!$X$4:$Z$6629,3,0)</f>
        <v>CLINICA CIRURGICA</v>
      </c>
      <c r="F2868" s="26" t="str">
        <f aca="false">VLOOKUP(B2868,[1]Planilha8!$X$4:$AD$6629,7,0)</f>
        <v>BOM</v>
      </c>
      <c r="G2868" s="27" t="n">
        <v>41673</v>
      </c>
      <c r="H2868" s="83" t="n">
        <v>205</v>
      </c>
      <c r="I2868" s="29" t="s">
        <v>23</v>
      </c>
      <c r="J2868" s="30" t="s">
        <v>601</v>
      </c>
      <c r="K2868" s="31" t="n">
        <v>2518</v>
      </c>
      <c r="L2868" s="32" t="n">
        <v>2013004063</v>
      </c>
      <c r="M2868" s="33" t="n">
        <v>43465</v>
      </c>
      <c r="N2868" s="84" t="n">
        <v>162.5</v>
      </c>
      <c r="O2868" s="85" t="n">
        <v>0.5</v>
      </c>
      <c r="P2868" s="86" t="n">
        <v>0.0416666666666667</v>
      </c>
      <c r="Q2868" s="87" t="n">
        <v>8.54166666666667</v>
      </c>
      <c r="R2868" s="88" t="n">
        <v>171.041666666667</v>
      </c>
      <c r="S2868" s="89" t="n">
        <v>33.9583333333333</v>
      </c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MG2868" s="0"/>
      <c r="AMH2868" s="0"/>
      <c r="AMI2868" s="0"/>
      <c r="AMJ2868" s="0"/>
    </row>
    <row r="2869" s="4" customFormat="true" ht="37.5" hidden="false" customHeight="true" outlineLevel="0" collapsed="false">
      <c r="A2869" s="23" t="s">
        <v>401</v>
      </c>
      <c r="B2869" s="82" t="n">
        <v>8228</v>
      </c>
      <c r="C2869" s="25" t="n">
        <f aca="false">VLOOKUP(B2869,[1]Planilha8!$X$4:$Y$6629,2,0)</f>
        <v>2041082</v>
      </c>
      <c r="D2869" s="26" t="s">
        <v>674</v>
      </c>
      <c r="E2869" s="26" t="str">
        <f aca="false">VLOOKUP(B2869,[1]Planilha8!$X$4:$Z$6629,3,0)</f>
        <v>CLINICA CIRURGICA</v>
      </c>
      <c r="F2869" s="26" t="str">
        <f aca="false">VLOOKUP(B2869,[1]Planilha8!$X$4:$AD$6629,7,0)</f>
        <v>BOM</v>
      </c>
      <c r="G2869" s="27" t="n">
        <v>41673</v>
      </c>
      <c r="H2869" s="83" t="n">
        <v>205</v>
      </c>
      <c r="I2869" s="29" t="s">
        <v>23</v>
      </c>
      <c r="J2869" s="30" t="s">
        <v>601</v>
      </c>
      <c r="K2869" s="31" t="n">
        <v>2518</v>
      </c>
      <c r="L2869" s="32" t="n">
        <v>2013004063</v>
      </c>
      <c r="M2869" s="33" t="n">
        <v>43465</v>
      </c>
      <c r="N2869" s="84" t="n">
        <v>162.5</v>
      </c>
      <c r="O2869" s="85" t="n">
        <v>0.5</v>
      </c>
      <c r="P2869" s="86" t="n">
        <v>0.0416666666666667</v>
      </c>
      <c r="Q2869" s="87" t="n">
        <v>8.54166666666667</v>
      </c>
      <c r="R2869" s="88" t="n">
        <v>171.041666666667</v>
      </c>
      <c r="S2869" s="89" t="n">
        <v>33.9583333333333</v>
      </c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MG2869" s="0"/>
      <c r="AMH2869" s="0"/>
      <c r="AMI2869" s="0"/>
      <c r="AMJ2869" s="0"/>
    </row>
    <row r="2870" s="4" customFormat="true" ht="37.5" hidden="false" customHeight="true" outlineLevel="0" collapsed="false">
      <c r="A2870" s="23" t="s">
        <v>401</v>
      </c>
      <c r="B2870" s="82" t="n">
        <v>8229</v>
      </c>
      <c r="C2870" s="25" t="n">
        <f aca="false">VLOOKUP(B2870,[1]Planilha8!$X$4:$Y$6629,2,0)</f>
        <v>2041083</v>
      </c>
      <c r="D2870" s="26" t="s">
        <v>674</v>
      </c>
      <c r="E2870" s="26" t="str">
        <f aca="false">VLOOKUP(B2870,[1]Planilha8!$X$4:$Z$6629,3,0)</f>
        <v>CLINICA CIRURGICA</v>
      </c>
      <c r="F2870" s="26" t="str">
        <f aca="false">VLOOKUP(B2870,[1]Planilha8!$X$4:$AD$6629,7,0)</f>
        <v>BOM</v>
      </c>
      <c r="G2870" s="27" t="n">
        <v>41673</v>
      </c>
      <c r="H2870" s="83" t="n">
        <v>205</v>
      </c>
      <c r="I2870" s="29" t="s">
        <v>23</v>
      </c>
      <c r="J2870" s="30" t="s">
        <v>601</v>
      </c>
      <c r="K2870" s="31" t="n">
        <v>2518</v>
      </c>
      <c r="L2870" s="32" t="n">
        <v>2013004063</v>
      </c>
      <c r="M2870" s="33" t="n">
        <v>43465</v>
      </c>
      <c r="N2870" s="84" t="n">
        <v>162.5</v>
      </c>
      <c r="O2870" s="85" t="n">
        <v>0.5</v>
      </c>
      <c r="P2870" s="86" t="n">
        <v>0.0416666666666667</v>
      </c>
      <c r="Q2870" s="87" t="n">
        <v>8.54166666666667</v>
      </c>
      <c r="R2870" s="88" t="n">
        <v>171.041666666667</v>
      </c>
      <c r="S2870" s="89" t="n">
        <v>33.9583333333333</v>
      </c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MG2870" s="0"/>
      <c r="AMH2870" s="0"/>
      <c r="AMI2870" s="0"/>
      <c r="AMJ2870" s="0"/>
    </row>
    <row r="2871" s="4" customFormat="true" ht="37.5" hidden="false" customHeight="true" outlineLevel="0" collapsed="false">
      <c r="A2871" s="23" t="s">
        <v>401</v>
      </c>
      <c r="B2871" s="82" t="n">
        <v>8230</v>
      </c>
      <c r="C2871" s="25" t="n">
        <f aca="false">VLOOKUP(B2871,[1]Planilha8!$X$4:$Y$6629,2,0)</f>
        <v>2041084</v>
      </c>
      <c r="D2871" s="26" t="s">
        <v>674</v>
      </c>
      <c r="E2871" s="26" t="str">
        <f aca="false">VLOOKUP(B2871,[1]Planilha8!$X$4:$Z$6629,3,0)</f>
        <v>CLINICA CIRURGICA</v>
      </c>
      <c r="F2871" s="26" t="str">
        <f aca="false">VLOOKUP(B2871,[1]Planilha8!$X$4:$AD$6629,7,0)</f>
        <v>BOM</v>
      </c>
      <c r="G2871" s="27" t="n">
        <v>41673</v>
      </c>
      <c r="H2871" s="83" t="n">
        <v>205</v>
      </c>
      <c r="I2871" s="29" t="s">
        <v>23</v>
      </c>
      <c r="J2871" s="30" t="s">
        <v>601</v>
      </c>
      <c r="K2871" s="31" t="n">
        <v>2518</v>
      </c>
      <c r="L2871" s="32" t="n">
        <v>2013004063</v>
      </c>
      <c r="M2871" s="33" t="n">
        <v>43465</v>
      </c>
      <c r="N2871" s="84" t="n">
        <v>162.5</v>
      </c>
      <c r="O2871" s="85" t="n">
        <v>0.5</v>
      </c>
      <c r="P2871" s="86" t="n">
        <v>0.0416666666666667</v>
      </c>
      <c r="Q2871" s="87" t="n">
        <v>8.54166666666667</v>
      </c>
      <c r="R2871" s="88" t="n">
        <v>171.041666666667</v>
      </c>
      <c r="S2871" s="89" t="n">
        <v>33.9583333333333</v>
      </c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MG2871" s="0"/>
      <c r="AMH2871" s="0"/>
      <c r="AMI2871" s="0"/>
      <c r="AMJ2871" s="0"/>
    </row>
    <row r="2872" s="4" customFormat="true" ht="37.5" hidden="false" customHeight="true" outlineLevel="0" collapsed="false">
      <c r="A2872" s="23" t="s">
        <v>401</v>
      </c>
      <c r="B2872" s="82" t="n">
        <v>8231</v>
      </c>
      <c r="C2872" s="25" t="n">
        <f aca="false">VLOOKUP(B2872,[1]Planilha8!$X$4:$Y$6629,2,0)</f>
        <v>2041085</v>
      </c>
      <c r="D2872" s="26" t="s">
        <v>674</v>
      </c>
      <c r="E2872" s="26" t="str">
        <f aca="false">VLOOKUP(B2872,[1]Planilha8!$X$4:$Z$6629,3,0)</f>
        <v>CLINICA CIRURGICA</v>
      </c>
      <c r="F2872" s="26" t="str">
        <f aca="false">VLOOKUP(B2872,[1]Planilha8!$X$4:$AD$6629,7,0)</f>
        <v>BOM</v>
      </c>
      <c r="G2872" s="27" t="n">
        <v>41673</v>
      </c>
      <c r="H2872" s="83" t="n">
        <v>205</v>
      </c>
      <c r="I2872" s="29" t="s">
        <v>23</v>
      </c>
      <c r="J2872" s="30" t="s">
        <v>601</v>
      </c>
      <c r="K2872" s="31" t="n">
        <v>2518</v>
      </c>
      <c r="L2872" s="32" t="n">
        <v>2013004063</v>
      </c>
      <c r="M2872" s="33" t="n">
        <v>43465</v>
      </c>
      <c r="N2872" s="84" t="n">
        <v>162.5</v>
      </c>
      <c r="O2872" s="85" t="n">
        <v>0.5</v>
      </c>
      <c r="P2872" s="86" t="n">
        <v>0.0416666666666667</v>
      </c>
      <c r="Q2872" s="87" t="n">
        <v>8.54166666666667</v>
      </c>
      <c r="R2872" s="88" t="n">
        <v>171.041666666667</v>
      </c>
      <c r="S2872" s="89" t="n">
        <v>33.9583333333333</v>
      </c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MG2872" s="0"/>
      <c r="AMH2872" s="0"/>
      <c r="AMI2872" s="0"/>
      <c r="AMJ2872" s="0"/>
    </row>
    <row r="2873" s="4" customFormat="true" ht="37.5" hidden="false" customHeight="true" outlineLevel="0" collapsed="false">
      <c r="A2873" s="23" t="s">
        <v>401</v>
      </c>
      <c r="B2873" s="82" t="n">
        <v>8232</v>
      </c>
      <c r="C2873" s="25" t="n">
        <f aca="false">VLOOKUP(B2873,[1]Planilha8!$X$4:$Y$6629,2,0)</f>
        <v>2041086</v>
      </c>
      <c r="D2873" s="26" t="s">
        <v>674</v>
      </c>
      <c r="E2873" s="26" t="str">
        <f aca="false">VLOOKUP(B2873,[1]Planilha8!$X$4:$Z$6629,3,0)</f>
        <v>CLINICA CIRURGICA</v>
      </c>
      <c r="F2873" s="26" t="str">
        <f aca="false">VLOOKUP(B2873,[1]Planilha8!$X$4:$AD$6629,7,0)</f>
        <v>BOM</v>
      </c>
      <c r="G2873" s="27" t="n">
        <v>41673</v>
      </c>
      <c r="H2873" s="83" t="n">
        <v>205</v>
      </c>
      <c r="I2873" s="29" t="s">
        <v>23</v>
      </c>
      <c r="J2873" s="30" t="s">
        <v>601</v>
      </c>
      <c r="K2873" s="31" t="n">
        <v>2518</v>
      </c>
      <c r="L2873" s="32" t="n">
        <v>2013004063</v>
      </c>
      <c r="M2873" s="33" t="n">
        <v>43465</v>
      </c>
      <c r="N2873" s="84" t="n">
        <v>162.5</v>
      </c>
      <c r="O2873" s="85" t="n">
        <v>0.5</v>
      </c>
      <c r="P2873" s="86" t="n">
        <v>0.0416666666666667</v>
      </c>
      <c r="Q2873" s="87" t="n">
        <v>8.54166666666667</v>
      </c>
      <c r="R2873" s="88" t="n">
        <v>171.041666666667</v>
      </c>
      <c r="S2873" s="89" t="n">
        <v>33.9583333333333</v>
      </c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MG2873" s="0"/>
      <c r="AMH2873" s="0"/>
      <c r="AMI2873" s="0"/>
      <c r="AMJ2873" s="0"/>
    </row>
    <row r="2874" s="4" customFormat="true" ht="37.5" hidden="false" customHeight="true" outlineLevel="0" collapsed="false">
      <c r="A2874" s="23" t="s">
        <v>401</v>
      </c>
      <c r="B2874" s="82" t="n">
        <v>8233</v>
      </c>
      <c r="C2874" s="25" t="n">
        <f aca="false">VLOOKUP(B2874,[1]Planilha8!$X$4:$Y$6629,2,0)</f>
        <v>2041087</v>
      </c>
      <c r="D2874" s="26" t="s">
        <v>674</v>
      </c>
      <c r="E2874" s="26" t="str">
        <f aca="false">VLOOKUP(B2874,[1]Planilha8!$X$4:$Z$6629,3,0)</f>
        <v>CLINICA CIRURGICA</v>
      </c>
      <c r="F2874" s="26" t="str">
        <f aca="false">VLOOKUP(B2874,[1]Planilha8!$X$4:$AD$6629,7,0)</f>
        <v>BOM</v>
      </c>
      <c r="G2874" s="27" t="n">
        <v>41673</v>
      </c>
      <c r="H2874" s="83" t="n">
        <v>205</v>
      </c>
      <c r="I2874" s="29" t="s">
        <v>23</v>
      </c>
      <c r="J2874" s="30" t="s">
        <v>601</v>
      </c>
      <c r="K2874" s="31" t="n">
        <v>2518</v>
      </c>
      <c r="L2874" s="32" t="n">
        <v>2013004063</v>
      </c>
      <c r="M2874" s="33" t="n">
        <v>43465</v>
      </c>
      <c r="N2874" s="84" t="n">
        <v>162.5</v>
      </c>
      <c r="O2874" s="85" t="n">
        <v>0.5</v>
      </c>
      <c r="P2874" s="86" t="n">
        <v>0.0416666666666667</v>
      </c>
      <c r="Q2874" s="87" t="n">
        <v>8.54166666666667</v>
      </c>
      <c r="R2874" s="88" t="n">
        <v>171.041666666667</v>
      </c>
      <c r="S2874" s="89" t="n">
        <v>33.9583333333333</v>
      </c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MG2874" s="0"/>
      <c r="AMH2874" s="0"/>
      <c r="AMI2874" s="0"/>
      <c r="AMJ2874" s="0"/>
    </row>
    <row r="2875" s="4" customFormat="true" ht="37.5" hidden="false" customHeight="true" outlineLevel="0" collapsed="false">
      <c r="A2875" s="23" t="s">
        <v>401</v>
      </c>
      <c r="B2875" s="82" t="n">
        <v>8234</v>
      </c>
      <c r="C2875" s="25" t="n">
        <f aca="false">VLOOKUP(B2875,[1]Planilha8!$X$4:$Y$6629,2,0)</f>
        <v>2041088</v>
      </c>
      <c r="D2875" s="26" t="s">
        <v>674</v>
      </c>
      <c r="E2875" s="26" t="str">
        <f aca="false">VLOOKUP(B2875,[1]Planilha8!$X$4:$Z$6629,3,0)</f>
        <v>CLINICA CIRURGICA</v>
      </c>
      <c r="F2875" s="26" t="str">
        <f aca="false">VLOOKUP(B2875,[1]Planilha8!$X$4:$AD$6629,7,0)</f>
        <v>BOM</v>
      </c>
      <c r="G2875" s="27" t="n">
        <v>41673</v>
      </c>
      <c r="H2875" s="83" t="n">
        <v>205</v>
      </c>
      <c r="I2875" s="29" t="s">
        <v>23</v>
      </c>
      <c r="J2875" s="30" t="s">
        <v>601</v>
      </c>
      <c r="K2875" s="31" t="n">
        <v>2518</v>
      </c>
      <c r="L2875" s="32" t="n">
        <v>2013004063</v>
      </c>
      <c r="M2875" s="33" t="n">
        <v>43465</v>
      </c>
      <c r="N2875" s="84" t="n">
        <v>162.5</v>
      </c>
      <c r="O2875" s="85" t="n">
        <v>0.5</v>
      </c>
      <c r="P2875" s="86" t="n">
        <v>0.0416666666666667</v>
      </c>
      <c r="Q2875" s="87" t="n">
        <v>8.54166666666667</v>
      </c>
      <c r="R2875" s="88" t="n">
        <v>171.041666666667</v>
      </c>
      <c r="S2875" s="89" t="n">
        <v>33.9583333333333</v>
      </c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MG2875" s="0"/>
      <c r="AMH2875" s="0"/>
      <c r="AMI2875" s="0"/>
      <c r="AMJ2875" s="0"/>
    </row>
    <row r="2876" s="4" customFormat="true" ht="37.5" hidden="false" customHeight="true" outlineLevel="0" collapsed="false">
      <c r="A2876" s="23" t="s">
        <v>401</v>
      </c>
      <c r="B2876" s="82" t="n">
        <v>8235</v>
      </c>
      <c r="C2876" s="25" t="n">
        <f aca="false">VLOOKUP(B2876,[1]Planilha8!$X$4:$Y$6629,2,0)</f>
        <v>2041089</v>
      </c>
      <c r="D2876" s="26" t="s">
        <v>674</v>
      </c>
      <c r="E2876" s="26" t="str">
        <f aca="false">VLOOKUP(B2876,[1]Planilha8!$X$4:$Z$6629,3,0)</f>
        <v>GALPÃO ALMOXARIFADO</v>
      </c>
      <c r="F2876" s="26" t="str">
        <f aca="false">VLOOKUP(B2876,[1]Planilha8!$X$4:$AD$6629,7,0)</f>
        <v>SUCATA</v>
      </c>
      <c r="G2876" s="27" t="n">
        <v>41673</v>
      </c>
      <c r="H2876" s="83" t="n">
        <v>205</v>
      </c>
      <c r="I2876" s="29" t="s">
        <v>23</v>
      </c>
      <c r="J2876" s="30" t="s">
        <v>601</v>
      </c>
      <c r="K2876" s="31" t="n">
        <v>2518</v>
      </c>
      <c r="L2876" s="32" t="n">
        <v>2013004063</v>
      </c>
      <c r="M2876" s="33" t="n">
        <v>43465</v>
      </c>
      <c r="N2876" s="84" t="n">
        <v>162.5</v>
      </c>
      <c r="O2876" s="85" t="n">
        <v>0.5</v>
      </c>
      <c r="P2876" s="86" t="n">
        <v>0.0416666666666667</v>
      </c>
      <c r="Q2876" s="87" t="n">
        <v>8.54166666666667</v>
      </c>
      <c r="R2876" s="88" t="n">
        <v>171.041666666667</v>
      </c>
      <c r="S2876" s="89" t="n">
        <v>33.9583333333333</v>
      </c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MG2876" s="0"/>
      <c r="AMH2876" s="0"/>
      <c r="AMI2876" s="0"/>
      <c r="AMJ2876" s="0"/>
    </row>
    <row r="2877" s="4" customFormat="true" ht="37.5" hidden="false" customHeight="true" outlineLevel="0" collapsed="false">
      <c r="A2877" s="23" t="s">
        <v>401</v>
      </c>
      <c r="B2877" s="82" t="n">
        <v>8236</v>
      </c>
      <c r="C2877" s="25" t="n">
        <f aca="false">VLOOKUP(B2877,[1]Planilha8!$X$4:$Y$6629,2,0)</f>
        <v>2041090</v>
      </c>
      <c r="D2877" s="26" t="s">
        <v>674</v>
      </c>
      <c r="E2877" s="26" t="str">
        <f aca="false">VLOOKUP(B2877,[1]Planilha8!$X$4:$Z$6629,3,0)</f>
        <v>HEMODIALISE / DIÁLISE</v>
      </c>
      <c r="F2877" s="26" t="str">
        <f aca="false">VLOOKUP(B2877,[1]Planilha8!$X$4:$AD$6629,7,0)</f>
        <v>BOM</v>
      </c>
      <c r="G2877" s="27" t="n">
        <v>41673</v>
      </c>
      <c r="H2877" s="83" t="n">
        <v>205</v>
      </c>
      <c r="I2877" s="29" t="s">
        <v>23</v>
      </c>
      <c r="J2877" s="30" t="s">
        <v>601</v>
      </c>
      <c r="K2877" s="31" t="n">
        <v>2518</v>
      </c>
      <c r="L2877" s="32" t="n">
        <v>2013004063</v>
      </c>
      <c r="M2877" s="33" t="n">
        <v>43465</v>
      </c>
      <c r="N2877" s="84" t="n">
        <v>162.5</v>
      </c>
      <c r="O2877" s="85" t="n">
        <v>0.5</v>
      </c>
      <c r="P2877" s="86" t="n">
        <v>0.0416666666666667</v>
      </c>
      <c r="Q2877" s="87" t="n">
        <v>8.54166666666667</v>
      </c>
      <c r="R2877" s="88" t="n">
        <v>171.041666666667</v>
      </c>
      <c r="S2877" s="89" t="n">
        <v>33.9583333333333</v>
      </c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MG2877" s="0"/>
      <c r="AMH2877" s="0"/>
      <c r="AMI2877" s="0"/>
      <c r="AMJ2877" s="0"/>
    </row>
    <row r="2878" s="4" customFormat="true" ht="37.5" hidden="false" customHeight="true" outlineLevel="0" collapsed="false">
      <c r="A2878" s="23" t="s">
        <v>401</v>
      </c>
      <c r="B2878" s="82" t="n">
        <v>8237</v>
      </c>
      <c r="C2878" s="25" t="n">
        <f aca="false">VLOOKUP(B2878,[1]Planilha8!$X$4:$Y$6629,2,0)</f>
        <v>2041091</v>
      </c>
      <c r="D2878" s="26" t="s">
        <v>674</v>
      </c>
      <c r="E2878" s="26" t="str">
        <f aca="false">VLOOKUP(B2878,[1]Planilha8!$X$4:$Z$6629,3,0)</f>
        <v>ASTEC</v>
      </c>
      <c r="F2878" s="26" t="str">
        <f aca="false">VLOOKUP(B2878,[1]Planilha8!$X$4:$AD$6629,7,0)</f>
        <v>BOM</v>
      </c>
      <c r="G2878" s="27" t="n">
        <v>41673</v>
      </c>
      <c r="H2878" s="83" t="n">
        <v>205</v>
      </c>
      <c r="I2878" s="29" t="s">
        <v>23</v>
      </c>
      <c r="J2878" s="30" t="s">
        <v>601</v>
      </c>
      <c r="K2878" s="31" t="n">
        <v>2518</v>
      </c>
      <c r="L2878" s="32" t="n">
        <v>2013004063</v>
      </c>
      <c r="M2878" s="33" t="n">
        <v>43465</v>
      </c>
      <c r="N2878" s="84" t="n">
        <v>162.5</v>
      </c>
      <c r="O2878" s="85" t="n">
        <v>0.5</v>
      </c>
      <c r="P2878" s="86" t="n">
        <v>0.0416666666666667</v>
      </c>
      <c r="Q2878" s="87" t="n">
        <v>8.54166666666667</v>
      </c>
      <c r="R2878" s="88" t="n">
        <v>171.041666666667</v>
      </c>
      <c r="S2878" s="89" t="n">
        <v>33.9583333333333</v>
      </c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MG2878" s="0"/>
      <c r="AMH2878" s="0"/>
      <c r="AMI2878" s="0"/>
      <c r="AMJ2878" s="0"/>
    </row>
    <row r="2879" s="4" customFormat="true" ht="37.5" hidden="false" customHeight="true" outlineLevel="0" collapsed="false">
      <c r="A2879" s="23" t="s">
        <v>401</v>
      </c>
      <c r="B2879" s="82" t="n">
        <v>8238</v>
      </c>
      <c r="C2879" s="25" t="n">
        <f aca="false">VLOOKUP(B2879,[1]Planilha8!$X$4:$Y$6629,2,0)</f>
        <v>2041092</v>
      </c>
      <c r="D2879" s="26" t="s">
        <v>674</v>
      </c>
      <c r="E2879" s="26" t="str">
        <f aca="false">VLOOKUP(B2879,[1]Planilha8!$X$4:$Z$6629,3,0)</f>
        <v>HEMODIALISE / DIÁLISE</v>
      </c>
      <c r="F2879" s="26" t="str">
        <f aca="false">VLOOKUP(B2879,[1]Planilha8!$X$4:$AD$6629,7,0)</f>
        <v>BOM</v>
      </c>
      <c r="G2879" s="27" t="n">
        <v>41673</v>
      </c>
      <c r="H2879" s="83" t="n">
        <v>205</v>
      </c>
      <c r="I2879" s="29" t="s">
        <v>23</v>
      </c>
      <c r="J2879" s="30" t="s">
        <v>601</v>
      </c>
      <c r="K2879" s="31" t="n">
        <v>2518</v>
      </c>
      <c r="L2879" s="32" t="n">
        <v>2013004063</v>
      </c>
      <c r="M2879" s="33" t="n">
        <v>43465</v>
      </c>
      <c r="N2879" s="84" t="n">
        <v>162.5</v>
      </c>
      <c r="O2879" s="85" t="n">
        <v>0.5</v>
      </c>
      <c r="P2879" s="86" t="n">
        <v>0.0416666666666667</v>
      </c>
      <c r="Q2879" s="87" t="n">
        <v>8.54166666666667</v>
      </c>
      <c r="R2879" s="88" t="n">
        <v>171.041666666667</v>
      </c>
      <c r="S2879" s="89" t="n">
        <v>33.9583333333333</v>
      </c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MG2879" s="0"/>
      <c r="AMH2879" s="0"/>
      <c r="AMI2879" s="0"/>
      <c r="AMJ2879" s="0"/>
    </row>
    <row r="2880" s="4" customFormat="true" ht="37.5" hidden="false" customHeight="true" outlineLevel="0" collapsed="false">
      <c r="A2880" s="23" t="s">
        <v>401</v>
      </c>
      <c r="B2880" s="82" t="n">
        <v>8239</v>
      </c>
      <c r="C2880" s="25" t="n">
        <f aca="false">VLOOKUP(B2880,[1]Planilha8!$X$4:$Y$6629,2,0)</f>
        <v>2041093</v>
      </c>
      <c r="D2880" s="26" t="s">
        <v>674</v>
      </c>
      <c r="E2880" s="26" t="str">
        <f aca="false">VLOOKUP(B2880,[1]Planilha8!$X$4:$Z$6629,3,0)</f>
        <v>HEMODIALISE / DIÁLISE</v>
      </c>
      <c r="F2880" s="26" t="str">
        <f aca="false">VLOOKUP(B2880,[1]Planilha8!$X$4:$AD$6629,7,0)</f>
        <v>BOM</v>
      </c>
      <c r="G2880" s="27" t="n">
        <v>41673</v>
      </c>
      <c r="H2880" s="83" t="n">
        <v>205</v>
      </c>
      <c r="I2880" s="29" t="s">
        <v>23</v>
      </c>
      <c r="J2880" s="30" t="s">
        <v>601</v>
      </c>
      <c r="K2880" s="31" t="n">
        <v>2518</v>
      </c>
      <c r="L2880" s="32" t="n">
        <v>2013004063</v>
      </c>
      <c r="M2880" s="33" t="n">
        <v>43465</v>
      </c>
      <c r="N2880" s="84" t="n">
        <v>162.5</v>
      </c>
      <c r="O2880" s="85" t="n">
        <v>0.5</v>
      </c>
      <c r="P2880" s="86" t="n">
        <v>0.0416666666666667</v>
      </c>
      <c r="Q2880" s="87" t="n">
        <v>8.54166666666667</v>
      </c>
      <c r="R2880" s="88" t="n">
        <v>171.041666666667</v>
      </c>
      <c r="S2880" s="89" t="n">
        <v>33.9583333333333</v>
      </c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MG2880" s="0"/>
      <c r="AMH2880" s="0"/>
      <c r="AMI2880" s="0"/>
      <c r="AMJ2880" s="0"/>
    </row>
    <row r="2881" s="4" customFormat="true" ht="37.5" hidden="false" customHeight="true" outlineLevel="0" collapsed="false">
      <c r="A2881" s="23" t="s">
        <v>401</v>
      </c>
      <c r="B2881" s="82" t="n">
        <v>8240</v>
      </c>
      <c r="C2881" s="25" t="n">
        <f aca="false">VLOOKUP(B2881,[1]Planilha8!$X$4:$Y$6629,2,0)</f>
        <v>2041094</v>
      </c>
      <c r="D2881" s="26" t="s">
        <v>674</v>
      </c>
      <c r="E2881" s="26" t="str">
        <f aca="false">VLOOKUP(B2881,[1]Planilha8!$X$4:$Z$6629,3,0)</f>
        <v>CLINICA CIRURGICA</v>
      </c>
      <c r="F2881" s="26" t="str">
        <f aca="false">VLOOKUP(B2881,[1]Planilha8!$X$4:$AD$6629,7,0)</f>
        <v>BOM</v>
      </c>
      <c r="G2881" s="27" t="n">
        <v>41673</v>
      </c>
      <c r="H2881" s="83" t="n">
        <v>205</v>
      </c>
      <c r="I2881" s="29" t="s">
        <v>23</v>
      </c>
      <c r="J2881" s="30" t="s">
        <v>601</v>
      </c>
      <c r="K2881" s="31" t="n">
        <v>2518</v>
      </c>
      <c r="L2881" s="32" t="n">
        <v>2013004063</v>
      </c>
      <c r="M2881" s="33" t="n">
        <v>43465</v>
      </c>
      <c r="N2881" s="84" t="n">
        <v>162.5</v>
      </c>
      <c r="O2881" s="85" t="n">
        <v>0.5</v>
      </c>
      <c r="P2881" s="86" t="n">
        <v>0.0416666666666667</v>
      </c>
      <c r="Q2881" s="87" t="n">
        <v>8.54166666666667</v>
      </c>
      <c r="R2881" s="88" t="n">
        <v>171.041666666667</v>
      </c>
      <c r="S2881" s="89" t="n">
        <v>33.9583333333333</v>
      </c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MG2881" s="0"/>
      <c r="AMH2881" s="0"/>
      <c r="AMI2881" s="0"/>
      <c r="AMJ2881" s="0"/>
    </row>
    <row r="2882" s="4" customFormat="true" ht="37.5" hidden="false" customHeight="true" outlineLevel="0" collapsed="false">
      <c r="A2882" s="23" t="s">
        <v>401</v>
      </c>
      <c r="B2882" s="82" t="n">
        <v>8241</v>
      </c>
      <c r="C2882" s="25" t="n">
        <f aca="false">VLOOKUP(B2882,[1]Planilha8!$X$4:$Y$6629,2,0)</f>
        <v>2041095</v>
      </c>
      <c r="D2882" s="26" t="s">
        <v>674</v>
      </c>
      <c r="E2882" s="26" t="str">
        <f aca="false">VLOOKUP(B2882,[1]Planilha8!$X$4:$Z$6629,3,0)</f>
        <v>CLINICA CIRURGICA</v>
      </c>
      <c r="F2882" s="26" t="str">
        <f aca="false">VLOOKUP(B2882,[1]Planilha8!$X$4:$AD$6629,7,0)</f>
        <v>BOM</v>
      </c>
      <c r="G2882" s="27" t="n">
        <v>41673</v>
      </c>
      <c r="H2882" s="83" t="n">
        <v>205</v>
      </c>
      <c r="I2882" s="29" t="s">
        <v>23</v>
      </c>
      <c r="J2882" s="30" t="s">
        <v>601</v>
      </c>
      <c r="K2882" s="31" t="n">
        <v>2518</v>
      </c>
      <c r="L2882" s="32" t="n">
        <v>2013004063</v>
      </c>
      <c r="M2882" s="33" t="n">
        <v>43465</v>
      </c>
      <c r="N2882" s="84" t="n">
        <v>162.5</v>
      </c>
      <c r="O2882" s="85" t="n">
        <v>0.5</v>
      </c>
      <c r="P2882" s="86" t="n">
        <v>0.0416666666666667</v>
      </c>
      <c r="Q2882" s="87" t="n">
        <v>8.54166666666667</v>
      </c>
      <c r="R2882" s="88" t="n">
        <v>171.041666666667</v>
      </c>
      <c r="S2882" s="89" t="n">
        <v>33.9583333333333</v>
      </c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MG2882" s="0"/>
      <c r="AMH2882" s="0"/>
      <c r="AMI2882" s="0"/>
      <c r="AMJ2882" s="0"/>
    </row>
    <row r="2883" s="4" customFormat="true" ht="37.5" hidden="false" customHeight="true" outlineLevel="0" collapsed="false">
      <c r="A2883" s="23" t="s">
        <v>401</v>
      </c>
      <c r="B2883" s="82" t="n">
        <v>8379</v>
      </c>
      <c r="C2883" s="25" t="n">
        <f aca="false">VLOOKUP(B2883,[1]Planilha8!$X$4:$Y$6629,2,0)</f>
        <v>2041097</v>
      </c>
      <c r="D2883" s="26" t="s">
        <v>675</v>
      </c>
      <c r="E2883" s="26" t="str">
        <f aca="false">VLOOKUP(B2883,[1]Planilha8!$X$4:$Z$6629,3,0)</f>
        <v>CLÍNICA MÉDICA</v>
      </c>
      <c r="F2883" s="26" t="str">
        <f aca="false">VLOOKUP(B2883,[1]Planilha8!$X$4:$AD$6629,7,0)</f>
        <v>REGULAR</v>
      </c>
      <c r="G2883" s="27" t="n">
        <v>41676</v>
      </c>
      <c r="H2883" s="83" t="n">
        <v>570</v>
      </c>
      <c r="I2883" s="29" t="s">
        <v>23</v>
      </c>
      <c r="J2883" s="30" t="s">
        <v>676</v>
      </c>
      <c r="K2883" s="31" t="n">
        <v>67474</v>
      </c>
      <c r="L2883" s="32" t="n">
        <v>2013004879</v>
      </c>
      <c r="M2883" s="33" t="n">
        <v>43465</v>
      </c>
      <c r="N2883" s="84" t="n">
        <v>542.5</v>
      </c>
      <c r="O2883" s="85" t="n">
        <v>1</v>
      </c>
      <c r="P2883" s="86" t="n">
        <v>0.0833333333333333</v>
      </c>
      <c r="Q2883" s="87" t="n">
        <v>0</v>
      </c>
      <c r="R2883" s="88" t="n">
        <v>542.5</v>
      </c>
      <c r="S2883" s="89" t="n">
        <v>27.5</v>
      </c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MG2883" s="0"/>
      <c r="AMH2883" s="0"/>
      <c r="AMI2883" s="0"/>
      <c r="AMJ2883" s="0"/>
    </row>
    <row r="2884" s="4" customFormat="true" ht="37.5" hidden="false" customHeight="true" outlineLevel="0" collapsed="false">
      <c r="A2884" s="23" t="s">
        <v>401</v>
      </c>
      <c r="B2884" s="82" t="n">
        <v>8380</v>
      </c>
      <c r="C2884" s="25" t="n">
        <f aca="false">VLOOKUP(B2884,[1]Planilha8!$X$4:$Y$6629,2,0)</f>
        <v>2041098</v>
      </c>
      <c r="D2884" s="26" t="s">
        <v>675</v>
      </c>
      <c r="E2884" s="26" t="str">
        <f aca="false">VLOOKUP(B2884,[1]Planilha8!$X$4:$Z$6629,3,0)</f>
        <v>CLÍNICA MÉDICA</v>
      </c>
      <c r="F2884" s="26" t="str">
        <f aca="false">VLOOKUP(B2884,[1]Planilha8!$X$4:$AD$6629,7,0)</f>
        <v>REGULAR</v>
      </c>
      <c r="G2884" s="27" t="n">
        <v>41676</v>
      </c>
      <c r="H2884" s="83" t="n">
        <v>570</v>
      </c>
      <c r="I2884" s="29" t="s">
        <v>23</v>
      </c>
      <c r="J2884" s="30" t="s">
        <v>676</v>
      </c>
      <c r="K2884" s="31" t="n">
        <v>67474</v>
      </c>
      <c r="L2884" s="32" t="n">
        <v>2013004879</v>
      </c>
      <c r="M2884" s="33" t="n">
        <v>43465</v>
      </c>
      <c r="N2884" s="84" t="n">
        <v>542.5</v>
      </c>
      <c r="O2884" s="85" t="n">
        <v>1</v>
      </c>
      <c r="P2884" s="86" t="n">
        <v>0.0833333333333333</v>
      </c>
      <c r="Q2884" s="87" t="n">
        <v>0</v>
      </c>
      <c r="R2884" s="88" t="n">
        <v>542.5</v>
      </c>
      <c r="S2884" s="89" t="n">
        <v>27.5</v>
      </c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MG2884" s="0"/>
      <c r="AMH2884" s="0"/>
      <c r="AMI2884" s="0"/>
      <c r="AMJ2884" s="0"/>
    </row>
    <row r="2885" s="4" customFormat="true" ht="37.5" hidden="false" customHeight="true" outlineLevel="0" collapsed="false">
      <c r="A2885" s="23" t="s">
        <v>401</v>
      </c>
      <c r="B2885" s="82" t="n">
        <v>8381</v>
      </c>
      <c r="C2885" s="25" t="n">
        <f aca="false">VLOOKUP(B2885,[1]Planilha8!$X$4:$Y$6629,2,0)</f>
        <v>2041099</v>
      </c>
      <c r="D2885" s="26" t="s">
        <v>675</v>
      </c>
      <c r="E2885" s="26" t="str">
        <f aca="false">VLOOKUP(B2885,[1]Planilha8!$X$4:$Z$6629,3,0)</f>
        <v>UNIDADE DE TERAPIA INTENSIVA</v>
      </c>
      <c r="F2885" s="26" t="str">
        <f aca="false">VLOOKUP(B2885,[1]Planilha8!$X$4:$AD$6629,7,0)</f>
        <v>REGULAR</v>
      </c>
      <c r="G2885" s="27" t="n">
        <v>41676</v>
      </c>
      <c r="H2885" s="83" t="n">
        <v>570</v>
      </c>
      <c r="I2885" s="29" t="s">
        <v>23</v>
      </c>
      <c r="J2885" s="30" t="s">
        <v>676</v>
      </c>
      <c r="K2885" s="31" t="n">
        <v>67474</v>
      </c>
      <c r="L2885" s="32" t="n">
        <v>2013004879</v>
      </c>
      <c r="M2885" s="33" t="n">
        <v>43465</v>
      </c>
      <c r="N2885" s="84" t="n">
        <v>542.5</v>
      </c>
      <c r="O2885" s="85" t="n">
        <v>1</v>
      </c>
      <c r="P2885" s="86" t="n">
        <v>0.0833333333333333</v>
      </c>
      <c r="Q2885" s="87" t="n">
        <v>0</v>
      </c>
      <c r="R2885" s="88" t="n">
        <v>542.5</v>
      </c>
      <c r="S2885" s="89" t="n">
        <v>27.5</v>
      </c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MG2885" s="0"/>
      <c r="AMH2885" s="0"/>
      <c r="AMI2885" s="0"/>
      <c r="AMJ2885" s="0"/>
    </row>
    <row r="2886" s="4" customFormat="true" ht="37.5" hidden="false" customHeight="true" outlineLevel="0" collapsed="false">
      <c r="A2886" s="23" t="s">
        <v>401</v>
      </c>
      <c r="B2886" s="82" t="n">
        <v>8382</v>
      </c>
      <c r="C2886" s="25" t="n">
        <f aca="false">VLOOKUP(B2886,[1]Planilha8!$X$4:$Y$6629,2,0)</f>
        <v>2041100</v>
      </c>
      <c r="D2886" s="26" t="s">
        <v>675</v>
      </c>
      <c r="E2886" s="26" t="str">
        <f aca="false">VLOOKUP(B2886,[1]Planilha8!$X$4:$Z$6629,3,0)</f>
        <v>UNIDADE DE TERAPIA INTENSIVA</v>
      </c>
      <c r="F2886" s="26" t="str">
        <f aca="false">VLOOKUP(B2886,[1]Planilha8!$X$4:$AD$6629,7,0)</f>
        <v>REGULAR</v>
      </c>
      <c r="G2886" s="27" t="n">
        <v>41676</v>
      </c>
      <c r="H2886" s="83" t="n">
        <v>570</v>
      </c>
      <c r="I2886" s="29" t="s">
        <v>23</v>
      </c>
      <c r="J2886" s="30" t="s">
        <v>676</v>
      </c>
      <c r="K2886" s="31" t="n">
        <v>67474</v>
      </c>
      <c r="L2886" s="32" t="n">
        <v>2013004879</v>
      </c>
      <c r="M2886" s="33" t="n">
        <v>43465</v>
      </c>
      <c r="N2886" s="84" t="n">
        <v>542.5</v>
      </c>
      <c r="O2886" s="85" t="n">
        <v>1</v>
      </c>
      <c r="P2886" s="86" t="n">
        <v>0.0833333333333333</v>
      </c>
      <c r="Q2886" s="87" t="n">
        <v>0</v>
      </c>
      <c r="R2886" s="88" t="n">
        <v>542.5</v>
      </c>
      <c r="S2886" s="89" t="n">
        <v>27.5</v>
      </c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MG2886" s="0"/>
      <c r="AMH2886" s="0"/>
      <c r="AMI2886" s="0"/>
      <c r="AMJ2886" s="0"/>
    </row>
    <row r="2887" s="4" customFormat="true" ht="37.5" hidden="false" customHeight="true" outlineLevel="0" collapsed="false">
      <c r="A2887" s="23" t="s">
        <v>401</v>
      </c>
      <c r="B2887" s="82" t="n">
        <v>8383</v>
      </c>
      <c r="C2887" s="25" t="n">
        <f aca="false">VLOOKUP(B2887,[1]Planilha8!$X$4:$Y$6629,2,0)</f>
        <v>2041101</v>
      </c>
      <c r="D2887" s="26" t="s">
        <v>675</v>
      </c>
      <c r="E2887" s="26" t="str">
        <f aca="false">VLOOKUP(B2887,[1]Planilha8!$X$4:$Z$6629,3,0)</f>
        <v>UNIDADE DE TERAPIA INTENSIVA</v>
      </c>
      <c r="F2887" s="26" t="str">
        <f aca="false">VLOOKUP(B2887,[1]Planilha8!$X$4:$AD$6629,7,0)</f>
        <v>REGULAR</v>
      </c>
      <c r="G2887" s="27" t="n">
        <v>41676</v>
      </c>
      <c r="H2887" s="83" t="n">
        <v>570</v>
      </c>
      <c r="I2887" s="29" t="s">
        <v>23</v>
      </c>
      <c r="J2887" s="30" t="s">
        <v>676</v>
      </c>
      <c r="K2887" s="31" t="n">
        <v>67474</v>
      </c>
      <c r="L2887" s="32" t="n">
        <v>2013004879</v>
      </c>
      <c r="M2887" s="33" t="n">
        <v>43465</v>
      </c>
      <c r="N2887" s="84" t="n">
        <v>542.5</v>
      </c>
      <c r="O2887" s="85" t="n">
        <v>1</v>
      </c>
      <c r="P2887" s="86" t="n">
        <v>0.0833333333333333</v>
      </c>
      <c r="Q2887" s="87" t="n">
        <v>0</v>
      </c>
      <c r="R2887" s="88" t="n">
        <v>542.5</v>
      </c>
      <c r="S2887" s="89" t="n">
        <v>27.5</v>
      </c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MG2887" s="0"/>
      <c r="AMH2887" s="0"/>
      <c r="AMI2887" s="0"/>
      <c r="AMJ2887" s="0"/>
    </row>
    <row r="2888" s="4" customFormat="true" ht="37.5" hidden="false" customHeight="true" outlineLevel="0" collapsed="false">
      <c r="A2888" s="23" t="s">
        <v>401</v>
      </c>
      <c r="B2888" s="82" t="n">
        <v>8384</v>
      </c>
      <c r="C2888" s="25" t="n">
        <f aca="false">VLOOKUP(B2888,[1]Planilha8!$X$4:$Y$6629,2,0)</f>
        <v>2041102</v>
      </c>
      <c r="D2888" s="26" t="s">
        <v>675</v>
      </c>
      <c r="E2888" s="26" t="str">
        <f aca="false">VLOOKUP(B2888,[1]Planilha8!$X$4:$Z$6629,3,0)</f>
        <v>UNIDADE DE TERAPIA INTENSIVA</v>
      </c>
      <c r="F2888" s="26" t="str">
        <f aca="false">VLOOKUP(B2888,[1]Planilha8!$X$4:$AD$6629,7,0)</f>
        <v>RUIM</v>
      </c>
      <c r="G2888" s="27" t="n">
        <v>41676</v>
      </c>
      <c r="H2888" s="83" t="n">
        <v>570</v>
      </c>
      <c r="I2888" s="29" t="s">
        <v>23</v>
      </c>
      <c r="J2888" s="30" t="s">
        <v>676</v>
      </c>
      <c r="K2888" s="31" t="n">
        <v>67474</v>
      </c>
      <c r="L2888" s="32" t="n">
        <v>2013004879</v>
      </c>
      <c r="M2888" s="33" t="n">
        <v>43465</v>
      </c>
      <c r="N2888" s="84" t="n">
        <v>542.5</v>
      </c>
      <c r="O2888" s="85" t="n">
        <v>1</v>
      </c>
      <c r="P2888" s="86" t="n">
        <v>0.0833333333333333</v>
      </c>
      <c r="Q2888" s="87" t="n">
        <v>0</v>
      </c>
      <c r="R2888" s="88" t="n">
        <v>542.5</v>
      </c>
      <c r="S2888" s="89" t="n">
        <v>27.5</v>
      </c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MG2888" s="0"/>
      <c r="AMH2888" s="0"/>
      <c r="AMI2888" s="0"/>
      <c r="AMJ2888" s="0"/>
    </row>
    <row r="2889" s="4" customFormat="true" ht="37.5" hidden="false" customHeight="true" outlineLevel="0" collapsed="false">
      <c r="A2889" s="23" t="s">
        <v>401</v>
      </c>
      <c r="B2889" s="82" t="n">
        <v>8385</v>
      </c>
      <c r="C2889" s="25" t="n">
        <f aca="false">VLOOKUP(B2889,[1]Planilha8!$X$4:$Y$6629,2,0)</f>
        <v>2041103</v>
      </c>
      <c r="D2889" s="26" t="s">
        <v>675</v>
      </c>
      <c r="E2889" s="26" t="str">
        <f aca="false">VLOOKUP(B2889,[1]Planilha8!$X$4:$Z$6629,3,0)</f>
        <v>UNIDADE DE TERAPIA INTENSIVA</v>
      </c>
      <c r="F2889" s="26" t="str">
        <f aca="false">VLOOKUP(B2889,[1]Planilha8!$X$4:$AD$6629,7,0)</f>
        <v>REGULAR</v>
      </c>
      <c r="G2889" s="27" t="n">
        <v>41676</v>
      </c>
      <c r="H2889" s="83" t="n">
        <v>570</v>
      </c>
      <c r="I2889" s="29" t="s">
        <v>23</v>
      </c>
      <c r="J2889" s="30" t="s">
        <v>676</v>
      </c>
      <c r="K2889" s="31" t="n">
        <v>67474</v>
      </c>
      <c r="L2889" s="32" t="n">
        <v>2013004879</v>
      </c>
      <c r="M2889" s="33" t="n">
        <v>43465</v>
      </c>
      <c r="N2889" s="84" t="n">
        <v>542.5</v>
      </c>
      <c r="O2889" s="85" t="n">
        <v>1</v>
      </c>
      <c r="P2889" s="86" t="n">
        <v>0.0833333333333333</v>
      </c>
      <c r="Q2889" s="87" t="n">
        <v>0</v>
      </c>
      <c r="R2889" s="88" t="n">
        <v>542.5</v>
      </c>
      <c r="S2889" s="89" t="n">
        <v>27.5</v>
      </c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MG2889" s="0"/>
      <c r="AMH2889" s="0"/>
      <c r="AMI2889" s="0"/>
      <c r="AMJ2889" s="0"/>
    </row>
    <row r="2890" s="4" customFormat="true" ht="37.5" hidden="false" customHeight="true" outlineLevel="0" collapsed="false">
      <c r="A2890" s="23" t="s">
        <v>401</v>
      </c>
      <c r="B2890" s="82" t="n">
        <v>8386</v>
      </c>
      <c r="C2890" s="25" t="n">
        <f aca="false">VLOOKUP(B2890,[1]Planilha8!$X$4:$Y$6629,2,0)</f>
        <v>2041104</v>
      </c>
      <c r="D2890" s="26" t="s">
        <v>675</v>
      </c>
      <c r="E2890" s="26" t="str">
        <f aca="false">VLOOKUP(B2890,[1]Planilha8!$X$4:$Z$6629,3,0)</f>
        <v>UNIDADE DE TERAPIA INTENSIVA</v>
      </c>
      <c r="F2890" s="26" t="str">
        <f aca="false">VLOOKUP(B2890,[1]Planilha8!$X$4:$AD$6629,7,0)</f>
        <v>REGULAR</v>
      </c>
      <c r="G2890" s="27" t="n">
        <v>41676</v>
      </c>
      <c r="H2890" s="83" t="n">
        <v>570</v>
      </c>
      <c r="I2890" s="29" t="s">
        <v>23</v>
      </c>
      <c r="J2890" s="30" t="s">
        <v>676</v>
      </c>
      <c r="K2890" s="31" t="n">
        <v>67474</v>
      </c>
      <c r="L2890" s="32" t="n">
        <v>2013004879</v>
      </c>
      <c r="M2890" s="33" t="n">
        <v>43465</v>
      </c>
      <c r="N2890" s="84" t="n">
        <v>542.5</v>
      </c>
      <c r="O2890" s="85" t="n">
        <v>1</v>
      </c>
      <c r="P2890" s="86" t="n">
        <v>0.0833333333333333</v>
      </c>
      <c r="Q2890" s="87" t="n">
        <v>0</v>
      </c>
      <c r="R2890" s="88" t="n">
        <v>542.5</v>
      </c>
      <c r="S2890" s="89" t="n">
        <v>27.5</v>
      </c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MG2890" s="0"/>
      <c r="AMH2890" s="0"/>
      <c r="AMI2890" s="0"/>
      <c r="AMJ2890" s="0"/>
    </row>
    <row r="2891" s="4" customFormat="true" ht="37.5" hidden="false" customHeight="true" outlineLevel="0" collapsed="false">
      <c r="A2891" s="23" t="s">
        <v>401</v>
      </c>
      <c r="B2891" s="82" t="n">
        <v>8387</v>
      </c>
      <c r="C2891" s="25" t="n">
        <f aca="false">VLOOKUP(B2891,[1]Planilha8!$X$4:$Y$6629,2,0)</f>
        <v>2041105</v>
      </c>
      <c r="D2891" s="26" t="s">
        <v>675</v>
      </c>
      <c r="E2891" s="26" t="str">
        <f aca="false">VLOOKUP(B2891,[1]Planilha8!$X$4:$Z$6629,3,0)</f>
        <v>UNIDADE DE TERAPIA INTENSIVA</v>
      </c>
      <c r="F2891" s="26" t="str">
        <f aca="false">VLOOKUP(B2891,[1]Planilha8!$X$4:$AD$6629,7,0)</f>
        <v>REGULAR</v>
      </c>
      <c r="G2891" s="27" t="n">
        <v>41676</v>
      </c>
      <c r="H2891" s="83" t="n">
        <v>570</v>
      </c>
      <c r="I2891" s="29" t="s">
        <v>23</v>
      </c>
      <c r="J2891" s="30" t="s">
        <v>676</v>
      </c>
      <c r="K2891" s="31" t="n">
        <v>67474</v>
      </c>
      <c r="L2891" s="32" t="n">
        <v>2013004879</v>
      </c>
      <c r="M2891" s="33" t="n">
        <v>43465</v>
      </c>
      <c r="N2891" s="84" t="n">
        <v>542.5</v>
      </c>
      <c r="O2891" s="85" t="n">
        <v>1</v>
      </c>
      <c r="P2891" s="86" t="n">
        <v>0.0833333333333333</v>
      </c>
      <c r="Q2891" s="87" t="n">
        <v>0</v>
      </c>
      <c r="R2891" s="88" t="n">
        <v>542.5</v>
      </c>
      <c r="S2891" s="89" t="n">
        <v>27.5</v>
      </c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MG2891" s="0"/>
      <c r="AMH2891" s="0"/>
      <c r="AMI2891" s="0"/>
      <c r="AMJ2891" s="0"/>
    </row>
    <row r="2892" s="4" customFormat="true" ht="37.5" hidden="false" customHeight="true" outlineLevel="0" collapsed="false">
      <c r="A2892" s="23" t="s">
        <v>401</v>
      </c>
      <c r="B2892" s="82" t="n">
        <v>8388</v>
      </c>
      <c r="C2892" s="25" t="n">
        <f aca="false">VLOOKUP(B2892,[1]Planilha8!$X$4:$Y$6629,2,0)</f>
        <v>2041106</v>
      </c>
      <c r="D2892" s="26" t="s">
        <v>675</v>
      </c>
      <c r="E2892" s="26" t="str">
        <f aca="false">VLOOKUP(B2892,[1]Planilha8!$X$4:$Z$6629,3,0)</f>
        <v>UNIDADE DE TERAPIA INTENSIVA</v>
      </c>
      <c r="F2892" s="26" t="str">
        <f aca="false">VLOOKUP(B2892,[1]Planilha8!$X$4:$AD$6629,7,0)</f>
        <v>REGULAR</v>
      </c>
      <c r="G2892" s="27" t="n">
        <v>41676</v>
      </c>
      <c r="H2892" s="83" t="n">
        <v>570</v>
      </c>
      <c r="I2892" s="29" t="s">
        <v>23</v>
      </c>
      <c r="J2892" s="30" t="s">
        <v>676</v>
      </c>
      <c r="K2892" s="31" t="n">
        <v>67473</v>
      </c>
      <c r="L2892" s="32" t="n">
        <v>2013004879</v>
      </c>
      <c r="M2892" s="33" t="n">
        <v>43465</v>
      </c>
      <c r="N2892" s="84" t="n">
        <v>542.5</v>
      </c>
      <c r="O2892" s="85" t="n">
        <v>1</v>
      </c>
      <c r="P2892" s="86" t="n">
        <v>0.0833333333333333</v>
      </c>
      <c r="Q2892" s="87" t="n">
        <v>0</v>
      </c>
      <c r="R2892" s="88" t="n">
        <v>542.5</v>
      </c>
      <c r="S2892" s="89" t="n">
        <v>27.5</v>
      </c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MG2892" s="0"/>
      <c r="AMH2892" s="0"/>
      <c r="AMI2892" s="0"/>
      <c r="AMJ2892" s="0"/>
    </row>
    <row r="2893" s="4" customFormat="true" ht="37.5" hidden="false" customHeight="true" outlineLevel="0" collapsed="false">
      <c r="A2893" s="23" t="s">
        <v>401</v>
      </c>
      <c r="B2893" s="82" t="n">
        <v>8389</v>
      </c>
      <c r="C2893" s="25" t="n">
        <f aca="false">VLOOKUP(B2893,[1]Planilha8!$X$4:$Y$6629,2,0)</f>
        <v>2041107</v>
      </c>
      <c r="D2893" s="26" t="s">
        <v>675</v>
      </c>
      <c r="E2893" s="26" t="str">
        <f aca="false">VLOOKUP(B2893,[1]Planilha8!$X$4:$Z$6629,3,0)</f>
        <v>CLINICA MEDICA</v>
      </c>
      <c r="F2893" s="26" t="str">
        <f aca="false">VLOOKUP(B2893,[1]Planilha8!$X$4:$AD$6629,7,0)</f>
        <v>REGULAR</v>
      </c>
      <c r="G2893" s="27" t="n">
        <v>41676</v>
      </c>
      <c r="H2893" s="83" t="n">
        <v>570</v>
      </c>
      <c r="I2893" s="29" t="s">
        <v>23</v>
      </c>
      <c r="J2893" s="30" t="s">
        <v>676</v>
      </c>
      <c r="K2893" s="31" t="n">
        <v>67473</v>
      </c>
      <c r="L2893" s="32" t="n">
        <v>2013004879</v>
      </c>
      <c r="M2893" s="33" t="n">
        <v>43465</v>
      </c>
      <c r="N2893" s="84" t="n">
        <v>542.5</v>
      </c>
      <c r="O2893" s="85" t="n">
        <v>1</v>
      </c>
      <c r="P2893" s="86" t="n">
        <v>0.0833333333333333</v>
      </c>
      <c r="Q2893" s="87" t="n">
        <v>0</v>
      </c>
      <c r="R2893" s="88" t="n">
        <v>542.5</v>
      </c>
      <c r="S2893" s="89" t="n">
        <v>27.5</v>
      </c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MG2893" s="0"/>
      <c r="AMH2893" s="0"/>
      <c r="AMI2893" s="0"/>
      <c r="AMJ2893" s="0"/>
    </row>
    <row r="2894" s="4" customFormat="true" ht="37.5" hidden="false" customHeight="true" outlineLevel="0" collapsed="false">
      <c r="A2894" s="23" t="s">
        <v>401</v>
      </c>
      <c r="B2894" s="82" t="n">
        <v>8390</v>
      </c>
      <c r="C2894" s="25" t="n">
        <f aca="false">VLOOKUP(B2894,[1]Planilha8!$X$4:$Y$6629,2,0)</f>
        <v>2041108</v>
      </c>
      <c r="D2894" s="26" t="s">
        <v>675</v>
      </c>
      <c r="E2894" s="26" t="str">
        <f aca="false">VLOOKUP(B2894,[1]Planilha8!$X$4:$Z$6629,3,0)</f>
        <v>UNIDADE DE TERAPIA INTENSIVA</v>
      </c>
      <c r="F2894" s="26" t="str">
        <f aca="false">VLOOKUP(B2894,[1]Planilha8!$X$4:$AD$6629,7,0)</f>
        <v>REGULAR</v>
      </c>
      <c r="G2894" s="27" t="n">
        <v>41676</v>
      </c>
      <c r="H2894" s="83" t="n">
        <v>570</v>
      </c>
      <c r="I2894" s="29" t="s">
        <v>23</v>
      </c>
      <c r="J2894" s="30" t="s">
        <v>676</v>
      </c>
      <c r="K2894" s="31" t="n">
        <v>67473</v>
      </c>
      <c r="L2894" s="32" t="n">
        <v>2013004879</v>
      </c>
      <c r="M2894" s="33" t="n">
        <v>43465</v>
      </c>
      <c r="N2894" s="84" t="n">
        <v>542.5</v>
      </c>
      <c r="O2894" s="85" t="n">
        <v>1</v>
      </c>
      <c r="P2894" s="86" t="n">
        <v>0.0833333333333333</v>
      </c>
      <c r="Q2894" s="87" t="n">
        <v>0</v>
      </c>
      <c r="R2894" s="88" t="n">
        <v>542.5</v>
      </c>
      <c r="S2894" s="89" t="n">
        <v>27.5</v>
      </c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MG2894" s="0"/>
      <c r="AMH2894" s="0"/>
      <c r="AMI2894" s="0"/>
      <c r="AMJ2894" s="0"/>
    </row>
    <row r="2895" s="4" customFormat="true" ht="37.5" hidden="false" customHeight="true" outlineLevel="0" collapsed="false">
      <c r="A2895" s="23" t="s">
        <v>401</v>
      </c>
      <c r="B2895" s="82" t="n">
        <v>8391</v>
      </c>
      <c r="C2895" s="25" t="n">
        <f aca="false">VLOOKUP(B2895,[1]Planilha8!$X$4:$Y$6629,2,0)</f>
        <v>2041109</v>
      </c>
      <c r="D2895" s="26" t="s">
        <v>675</v>
      </c>
      <c r="E2895" s="26" t="str">
        <f aca="false">VLOOKUP(B2895,[1]Planilha8!$X$4:$Z$6629,3,0)</f>
        <v>UNIDADE DE TERAPIA INTENSIVA</v>
      </c>
      <c r="F2895" s="26" t="str">
        <f aca="false">VLOOKUP(B2895,[1]Planilha8!$X$4:$AD$6629,7,0)</f>
        <v>RUIM</v>
      </c>
      <c r="G2895" s="27" t="n">
        <v>41676</v>
      </c>
      <c r="H2895" s="83" t="n">
        <v>570</v>
      </c>
      <c r="I2895" s="29" t="s">
        <v>23</v>
      </c>
      <c r="J2895" s="30" t="s">
        <v>676</v>
      </c>
      <c r="K2895" s="31" t="n">
        <v>67473</v>
      </c>
      <c r="L2895" s="32" t="n">
        <v>2013004879</v>
      </c>
      <c r="M2895" s="33" t="n">
        <v>43465</v>
      </c>
      <c r="N2895" s="84" t="n">
        <v>542.5</v>
      </c>
      <c r="O2895" s="85" t="n">
        <v>1</v>
      </c>
      <c r="P2895" s="86" t="n">
        <v>0.0833333333333333</v>
      </c>
      <c r="Q2895" s="87" t="n">
        <v>0</v>
      </c>
      <c r="R2895" s="88" t="n">
        <v>542.5</v>
      </c>
      <c r="S2895" s="89" t="n">
        <v>27.5</v>
      </c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MG2895" s="0"/>
      <c r="AMH2895" s="0"/>
      <c r="AMI2895" s="0"/>
      <c r="AMJ2895" s="0"/>
    </row>
    <row r="2896" s="4" customFormat="true" ht="37.5" hidden="false" customHeight="true" outlineLevel="0" collapsed="false">
      <c r="A2896" s="23" t="s">
        <v>401</v>
      </c>
      <c r="B2896" s="82" t="n">
        <v>8392</v>
      </c>
      <c r="C2896" s="25" t="n">
        <f aca="false">VLOOKUP(B2896,[1]Planilha8!$X$4:$Y$6629,2,0)</f>
        <v>2041110</v>
      </c>
      <c r="D2896" s="26" t="s">
        <v>675</v>
      </c>
      <c r="E2896" s="26" t="str">
        <f aca="false">VLOOKUP(B2896,[1]Planilha8!$X$4:$Z$6629,3,0)</f>
        <v>UNIDADE DE TERAPIA INTENSIVA</v>
      </c>
      <c r="F2896" s="26" t="str">
        <f aca="false">VLOOKUP(B2896,[1]Planilha8!$X$4:$AD$6629,7,0)</f>
        <v>REGULAR</v>
      </c>
      <c r="G2896" s="27" t="n">
        <v>41676</v>
      </c>
      <c r="H2896" s="83" t="n">
        <v>570</v>
      </c>
      <c r="I2896" s="29" t="s">
        <v>23</v>
      </c>
      <c r="J2896" s="30" t="s">
        <v>676</v>
      </c>
      <c r="K2896" s="31" t="n">
        <v>67473</v>
      </c>
      <c r="L2896" s="32" t="n">
        <v>2013004879</v>
      </c>
      <c r="M2896" s="33" t="n">
        <v>43465</v>
      </c>
      <c r="N2896" s="84" t="n">
        <v>542.5</v>
      </c>
      <c r="O2896" s="85" t="n">
        <v>1</v>
      </c>
      <c r="P2896" s="86" t="n">
        <v>0.0833333333333333</v>
      </c>
      <c r="Q2896" s="87" t="n">
        <v>0</v>
      </c>
      <c r="R2896" s="88" t="n">
        <v>542.5</v>
      </c>
      <c r="S2896" s="89" t="n">
        <v>27.5</v>
      </c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MG2896" s="0"/>
      <c r="AMH2896" s="0"/>
      <c r="AMI2896" s="0"/>
      <c r="AMJ2896" s="0"/>
    </row>
    <row r="2897" s="4" customFormat="true" ht="37.5" hidden="false" customHeight="true" outlineLevel="0" collapsed="false">
      <c r="A2897" s="23" t="s">
        <v>401</v>
      </c>
      <c r="B2897" s="82" t="n">
        <v>8393</v>
      </c>
      <c r="C2897" s="25" t="n">
        <f aca="false">VLOOKUP(B2897,[1]Planilha8!$X$4:$Y$6629,2,0)</f>
        <v>2041111</v>
      </c>
      <c r="D2897" s="26" t="s">
        <v>675</v>
      </c>
      <c r="E2897" s="26" t="str">
        <f aca="false">VLOOKUP(B2897,[1]Planilha8!$X$4:$Z$6629,3,0)</f>
        <v>UNIDADE DE TERAPIA INTENSIVA</v>
      </c>
      <c r="F2897" s="26" t="str">
        <f aca="false">VLOOKUP(B2897,[1]Planilha8!$X$4:$AD$6629,7,0)</f>
        <v>REGULAR</v>
      </c>
      <c r="G2897" s="27" t="n">
        <v>41676</v>
      </c>
      <c r="H2897" s="83" t="n">
        <v>570</v>
      </c>
      <c r="I2897" s="29" t="s">
        <v>23</v>
      </c>
      <c r="J2897" s="30" t="s">
        <v>676</v>
      </c>
      <c r="K2897" s="31" t="n">
        <v>67473</v>
      </c>
      <c r="L2897" s="32" t="n">
        <v>2013004879</v>
      </c>
      <c r="M2897" s="33" t="n">
        <v>43465</v>
      </c>
      <c r="N2897" s="84" t="n">
        <v>542.5</v>
      </c>
      <c r="O2897" s="85" t="n">
        <v>1</v>
      </c>
      <c r="P2897" s="86" t="n">
        <v>0.0833333333333333</v>
      </c>
      <c r="Q2897" s="87" t="n">
        <v>0</v>
      </c>
      <c r="R2897" s="88" t="n">
        <v>542.5</v>
      </c>
      <c r="S2897" s="89" t="n">
        <v>27.5</v>
      </c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MG2897" s="0"/>
      <c r="AMH2897" s="0"/>
      <c r="AMI2897" s="0"/>
      <c r="AMJ2897" s="0"/>
    </row>
    <row r="2898" s="4" customFormat="true" ht="37.5" hidden="false" customHeight="true" outlineLevel="0" collapsed="false">
      <c r="A2898" s="23" t="s">
        <v>401</v>
      </c>
      <c r="B2898" s="82" t="n">
        <v>8394</v>
      </c>
      <c r="C2898" s="25" t="n">
        <f aca="false">VLOOKUP(B2898,[1]Planilha8!$X$4:$Y$6629,2,0)</f>
        <v>2041112</v>
      </c>
      <c r="D2898" s="26" t="s">
        <v>675</v>
      </c>
      <c r="E2898" s="26" t="str">
        <f aca="false">VLOOKUP(B2898,[1]Planilha8!$X$4:$Z$6629,3,0)</f>
        <v>UNIDADE DE TERAPIA INTENSIVA</v>
      </c>
      <c r="F2898" s="26" t="str">
        <f aca="false">VLOOKUP(B2898,[1]Planilha8!$X$4:$AD$6629,7,0)</f>
        <v>REGULAR</v>
      </c>
      <c r="G2898" s="27" t="n">
        <v>41676</v>
      </c>
      <c r="H2898" s="83" t="n">
        <v>570</v>
      </c>
      <c r="I2898" s="29" t="s">
        <v>23</v>
      </c>
      <c r="J2898" s="30" t="s">
        <v>676</v>
      </c>
      <c r="K2898" s="31" t="n">
        <v>67473</v>
      </c>
      <c r="L2898" s="32" t="n">
        <v>2013004879</v>
      </c>
      <c r="M2898" s="33" t="n">
        <v>43465</v>
      </c>
      <c r="N2898" s="84" t="n">
        <v>542.5</v>
      </c>
      <c r="O2898" s="85" t="n">
        <v>1</v>
      </c>
      <c r="P2898" s="86" t="n">
        <v>0.0833333333333333</v>
      </c>
      <c r="Q2898" s="87" t="n">
        <v>0</v>
      </c>
      <c r="R2898" s="88" t="n">
        <v>542.5</v>
      </c>
      <c r="S2898" s="89" t="n">
        <v>27.5</v>
      </c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MG2898" s="0"/>
      <c r="AMH2898" s="0"/>
      <c r="AMI2898" s="0"/>
      <c r="AMJ2898" s="0"/>
    </row>
    <row r="2899" s="4" customFormat="true" ht="37.5" hidden="false" customHeight="true" outlineLevel="0" collapsed="false">
      <c r="A2899" s="23" t="s">
        <v>401</v>
      </c>
      <c r="B2899" s="82" t="n">
        <v>8395</v>
      </c>
      <c r="C2899" s="25" t="n">
        <f aca="false">VLOOKUP(B2899,[1]Planilha8!$X$4:$Y$6629,2,0)</f>
        <v>2041113</v>
      </c>
      <c r="D2899" s="26" t="s">
        <v>675</v>
      </c>
      <c r="E2899" s="26" t="str">
        <f aca="false">VLOOKUP(B2899,[1]Planilha8!$X$4:$Z$6629,3,0)</f>
        <v>UNIDADE DE TERAPIA INTENSIVA</v>
      </c>
      <c r="F2899" s="26" t="str">
        <f aca="false">VLOOKUP(B2899,[1]Planilha8!$X$4:$AD$6629,7,0)</f>
        <v>REGULAR</v>
      </c>
      <c r="G2899" s="27" t="n">
        <v>41676</v>
      </c>
      <c r="H2899" s="83" t="n">
        <v>570</v>
      </c>
      <c r="I2899" s="29" t="s">
        <v>23</v>
      </c>
      <c r="J2899" s="30" t="s">
        <v>676</v>
      </c>
      <c r="K2899" s="31" t="n">
        <v>67473</v>
      </c>
      <c r="L2899" s="32" t="n">
        <v>2013004879</v>
      </c>
      <c r="M2899" s="33" t="n">
        <v>43465</v>
      </c>
      <c r="N2899" s="84" t="n">
        <v>542.5</v>
      </c>
      <c r="O2899" s="85" t="n">
        <v>1</v>
      </c>
      <c r="P2899" s="86" t="n">
        <v>0.0833333333333333</v>
      </c>
      <c r="Q2899" s="87" t="n">
        <v>0</v>
      </c>
      <c r="R2899" s="88" t="n">
        <v>542.5</v>
      </c>
      <c r="S2899" s="89" t="n">
        <v>27.5</v>
      </c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MG2899" s="0"/>
      <c r="AMH2899" s="0"/>
      <c r="AMI2899" s="0"/>
      <c r="AMJ2899" s="0"/>
    </row>
    <row r="2900" s="4" customFormat="true" ht="37.5" hidden="false" customHeight="true" outlineLevel="0" collapsed="false">
      <c r="A2900" s="23" t="s">
        <v>401</v>
      </c>
      <c r="B2900" s="82" t="n">
        <v>8396</v>
      </c>
      <c r="C2900" s="25" t="n">
        <f aca="false">VLOOKUP(B2900,[1]Planilha8!$X$4:$Y$6629,2,0)</f>
        <v>2041114</v>
      </c>
      <c r="D2900" s="26" t="s">
        <v>675</v>
      </c>
      <c r="E2900" s="26" t="str">
        <f aca="false">VLOOKUP(B2900,[1]Planilha8!$X$4:$Z$6629,3,0)</f>
        <v>UNIDADE DE TERAPIA INTENSIVA</v>
      </c>
      <c r="F2900" s="26" t="str">
        <f aca="false">VLOOKUP(B2900,[1]Planilha8!$X$4:$AD$6629,7,0)</f>
        <v>REGULAR</v>
      </c>
      <c r="G2900" s="27" t="n">
        <v>41676</v>
      </c>
      <c r="H2900" s="83" t="n">
        <v>570</v>
      </c>
      <c r="I2900" s="29" t="s">
        <v>23</v>
      </c>
      <c r="J2900" s="30" t="s">
        <v>676</v>
      </c>
      <c r="K2900" s="31" t="n">
        <v>67473</v>
      </c>
      <c r="L2900" s="32" t="n">
        <v>2013004879</v>
      </c>
      <c r="M2900" s="33" t="n">
        <v>43465</v>
      </c>
      <c r="N2900" s="84" t="n">
        <v>524.925</v>
      </c>
      <c r="O2900" s="85" t="n">
        <v>0.33</v>
      </c>
      <c r="P2900" s="86" t="n">
        <v>0.0275</v>
      </c>
      <c r="Q2900" s="87" t="n">
        <v>15.675</v>
      </c>
      <c r="R2900" s="88" t="n">
        <v>540.6</v>
      </c>
      <c r="S2900" s="89" t="n">
        <v>29.4</v>
      </c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MG2900" s="0"/>
      <c r="AMH2900" s="0"/>
      <c r="AMI2900" s="0"/>
      <c r="AMJ2900" s="0"/>
    </row>
    <row r="2901" s="4" customFormat="true" ht="37.5" hidden="false" customHeight="true" outlineLevel="0" collapsed="false">
      <c r="A2901" s="23" t="s">
        <v>401</v>
      </c>
      <c r="B2901" s="82" t="n">
        <v>8397</v>
      </c>
      <c r="C2901" s="25" t="n">
        <f aca="false">VLOOKUP(B2901,[1]Planilha8!$X$4:$Y$6629,2,0)</f>
        <v>2041115</v>
      </c>
      <c r="D2901" s="26" t="s">
        <v>677</v>
      </c>
      <c r="E2901" s="26" t="str">
        <f aca="false">VLOOKUP(B2901,[1]Planilha8!$X$4:$Z$6629,3,0)</f>
        <v>UNIDADE DE TERAPIA INTENSIVA</v>
      </c>
      <c r="F2901" s="26" t="str">
        <f aca="false">VLOOKUP(B2901,[1]Planilha8!$X$4:$AD$6629,7,0)</f>
        <v>BOM</v>
      </c>
      <c r="G2901" s="27" t="n">
        <v>41676</v>
      </c>
      <c r="H2901" s="83" t="n">
        <v>94.5</v>
      </c>
      <c r="I2901" s="29" t="s">
        <v>23</v>
      </c>
      <c r="J2901" s="30" t="s">
        <v>678</v>
      </c>
      <c r="K2901" s="31" t="n">
        <v>347</v>
      </c>
      <c r="L2901" s="32" t="n">
        <v>2013004579</v>
      </c>
      <c r="M2901" s="33" t="n">
        <v>43465</v>
      </c>
      <c r="N2901" s="84" t="n">
        <v>75.0966666666667</v>
      </c>
      <c r="O2901" s="85" t="n">
        <v>0.33</v>
      </c>
      <c r="P2901" s="86" t="n">
        <v>0.0275</v>
      </c>
      <c r="Q2901" s="87" t="n">
        <v>2.59875</v>
      </c>
      <c r="R2901" s="88" t="n">
        <v>77.6954166666667</v>
      </c>
      <c r="S2901" s="89" t="n">
        <v>16.8045833333333</v>
      </c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MG2901" s="0"/>
      <c r="AMH2901" s="0"/>
      <c r="AMI2901" s="0"/>
      <c r="AMJ2901" s="0"/>
    </row>
    <row r="2902" s="4" customFormat="true" ht="37.5" hidden="false" customHeight="true" outlineLevel="0" collapsed="false">
      <c r="A2902" s="23" t="s">
        <v>401</v>
      </c>
      <c r="B2902" s="82" t="n">
        <v>8398</v>
      </c>
      <c r="C2902" s="25" t="n">
        <f aca="false">VLOOKUP(B2902,[1]Planilha8!$X$4:$Y$6629,2,0)</f>
        <v>2041116</v>
      </c>
      <c r="D2902" s="26" t="s">
        <v>677</v>
      </c>
      <c r="E2902" s="26" t="str">
        <f aca="false">VLOOKUP(B2902,[1]Planilha8!$X$4:$Z$6629,3,0)</f>
        <v>GALPÃO ALMOXARIFADO</v>
      </c>
      <c r="F2902" s="26" t="str">
        <f aca="false">VLOOKUP(B2902,[1]Planilha8!$X$4:$AD$6629,7,0)</f>
        <v>SUCATA</v>
      </c>
      <c r="G2902" s="27" t="n">
        <v>41676</v>
      </c>
      <c r="H2902" s="83" t="n">
        <v>94.5</v>
      </c>
      <c r="I2902" s="29" t="s">
        <v>23</v>
      </c>
      <c r="J2902" s="30" t="s">
        <v>678</v>
      </c>
      <c r="K2902" s="31" t="n">
        <v>347</v>
      </c>
      <c r="L2902" s="32" t="n">
        <v>2013004579</v>
      </c>
      <c r="M2902" s="33" t="n">
        <v>43465</v>
      </c>
      <c r="N2902" s="84" t="n">
        <v>75.0966666666667</v>
      </c>
      <c r="O2902" s="85" t="n">
        <v>0.33</v>
      </c>
      <c r="P2902" s="86" t="n">
        <v>0.0275</v>
      </c>
      <c r="Q2902" s="87" t="n">
        <v>2.59875</v>
      </c>
      <c r="R2902" s="88" t="n">
        <v>77.6954166666667</v>
      </c>
      <c r="S2902" s="89" t="n">
        <v>16.8045833333333</v>
      </c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MG2902" s="0"/>
      <c r="AMH2902" s="0"/>
      <c r="AMI2902" s="0"/>
      <c r="AMJ2902" s="0"/>
    </row>
    <row r="2903" s="4" customFormat="true" ht="37.5" hidden="false" customHeight="true" outlineLevel="0" collapsed="false">
      <c r="A2903" s="23" t="s">
        <v>401</v>
      </c>
      <c r="B2903" s="82" t="n">
        <v>8399</v>
      </c>
      <c r="C2903" s="25" t="n">
        <f aca="false">VLOOKUP(B2903,[1]Planilha8!$X$4:$Y$6629,2,0)</f>
        <v>2041117</v>
      </c>
      <c r="D2903" s="26" t="s">
        <v>677</v>
      </c>
      <c r="E2903" s="26" t="str">
        <f aca="false">VLOOKUP(B2903,[1]Planilha8!$X$4:$Z$6629,3,0)</f>
        <v>GALPÃO ALMOXARIFADO</v>
      </c>
      <c r="F2903" s="26" t="str">
        <f aca="false">VLOOKUP(B2903,[1]Planilha8!$X$4:$AD$6629,7,0)</f>
        <v>SUCATA</v>
      </c>
      <c r="G2903" s="27" t="n">
        <v>41676</v>
      </c>
      <c r="H2903" s="83" t="n">
        <v>94.5</v>
      </c>
      <c r="I2903" s="29" t="s">
        <v>23</v>
      </c>
      <c r="J2903" s="30" t="s">
        <v>678</v>
      </c>
      <c r="K2903" s="31" t="n">
        <v>347</v>
      </c>
      <c r="L2903" s="32" t="n">
        <v>2013004579</v>
      </c>
      <c r="M2903" s="33" t="n">
        <v>43465</v>
      </c>
      <c r="N2903" s="84" t="n">
        <v>75.0966666666667</v>
      </c>
      <c r="O2903" s="85" t="n">
        <v>0.33</v>
      </c>
      <c r="P2903" s="86" t="n">
        <v>0.0275</v>
      </c>
      <c r="Q2903" s="87" t="n">
        <v>2.59875</v>
      </c>
      <c r="R2903" s="88" t="n">
        <v>77.6954166666667</v>
      </c>
      <c r="S2903" s="89" t="n">
        <v>16.8045833333333</v>
      </c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MG2903" s="0"/>
      <c r="AMH2903" s="0"/>
      <c r="AMI2903" s="0"/>
      <c r="AMJ2903" s="0"/>
    </row>
    <row r="2904" s="4" customFormat="true" ht="37.5" hidden="false" customHeight="true" outlineLevel="0" collapsed="false">
      <c r="A2904" s="23" t="s">
        <v>401</v>
      </c>
      <c r="B2904" s="82" t="n">
        <v>8400</v>
      </c>
      <c r="C2904" s="25" t="n">
        <f aca="false">VLOOKUP(B2904,[1]Planilha8!$X$4:$Y$6629,2,0)</f>
        <v>2041118</v>
      </c>
      <c r="D2904" s="26" t="s">
        <v>677</v>
      </c>
      <c r="E2904" s="26" t="str">
        <f aca="false">VLOOKUP(B2904,[1]Planilha8!$X$4:$Z$6629,3,0)</f>
        <v>UNIDADE DE TERAPIA INTENSIVA</v>
      </c>
      <c r="F2904" s="26" t="str">
        <f aca="false">VLOOKUP(B2904,[1]Planilha8!$X$4:$AD$6629,7,0)</f>
        <v>BOM</v>
      </c>
      <c r="G2904" s="27" t="n">
        <v>41676</v>
      </c>
      <c r="H2904" s="83" t="n">
        <v>94.5</v>
      </c>
      <c r="I2904" s="29" t="s">
        <v>23</v>
      </c>
      <c r="J2904" s="30" t="s">
        <v>678</v>
      </c>
      <c r="K2904" s="31" t="n">
        <v>347</v>
      </c>
      <c r="L2904" s="32" t="n">
        <v>2013004579</v>
      </c>
      <c r="M2904" s="33" t="n">
        <v>43465</v>
      </c>
      <c r="N2904" s="84" t="n">
        <v>75.0966666666667</v>
      </c>
      <c r="O2904" s="85" t="n">
        <v>0.33</v>
      </c>
      <c r="P2904" s="86" t="n">
        <v>0.0275</v>
      </c>
      <c r="Q2904" s="87" t="n">
        <v>2.59875</v>
      </c>
      <c r="R2904" s="88" t="n">
        <v>77.6954166666667</v>
      </c>
      <c r="S2904" s="89" t="n">
        <v>16.8045833333333</v>
      </c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MG2904" s="0"/>
      <c r="AMH2904" s="0"/>
      <c r="AMI2904" s="0"/>
      <c r="AMJ2904" s="0"/>
    </row>
    <row r="2905" s="4" customFormat="true" ht="37.5" hidden="false" customHeight="true" outlineLevel="0" collapsed="false">
      <c r="A2905" s="23" t="s">
        <v>401</v>
      </c>
      <c r="B2905" s="82" t="n">
        <v>8401</v>
      </c>
      <c r="C2905" s="25" t="n">
        <f aca="false">VLOOKUP(B2905,[1]Planilha8!$X$4:$Y$6629,2,0)</f>
        <v>2041119</v>
      </c>
      <c r="D2905" s="26" t="s">
        <v>677</v>
      </c>
      <c r="E2905" s="26" t="str">
        <f aca="false">VLOOKUP(B2905,[1]Planilha8!$X$4:$Z$6629,3,0)</f>
        <v>GALPÃO ALMOXARIFADO</v>
      </c>
      <c r="F2905" s="26" t="str">
        <f aca="false">VLOOKUP(B2905,[1]Planilha8!$X$4:$AD$6629,7,0)</f>
        <v>SUCATA</v>
      </c>
      <c r="G2905" s="27" t="n">
        <v>41676</v>
      </c>
      <c r="H2905" s="83" t="n">
        <v>94.5</v>
      </c>
      <c r="I2905" s="29" t="s">
        <v>23</v>
      </c>
      <c r="J2905" s="30" t="s">
        <v>678</v>
      </c>
      <c r="K2905" s="31" t="n">
        <v>347</v>
      </c>
      <c r="L2905" s="32" t="n">
        <v>2013004579</v>
      </c>
      <c r="M2905" s="33" t="n">
        <v>43465</v>
      </c>
      <c r="N2905" s="84" t="n">
        <v>75.0966666666667</v>
      </c>
      <c r="O2905" s="85" t="n">
        <v>0.33</v>
      </c>
      <c r="P2905" s="86" t="n">
        <v>0.0275</v>
      </c>
      <c r="Q2905" s="87" t="n">
        <v>2.59875</v>
      </c>
      <c r="R2905" s="88" t="n">
        <v>77.6954166666667</v>
      </c>
      <c r="S2905" s="89" t="n">
        <v>16.8045833333333</v>
      </c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MG2905" s="0"/>
      <c r="AMH2905" s="0"/>
      <c r="AMI2905" s="0"/>
      <c r="AMJ2905" s="0"/>
    </row>
    <row r="2906" s="4" customFormat="true" ht="37.5" hidden="false" customHeight="true" outlineLevel="0" collapsed="false">
      <c r="A2906" s="23" t="s">
        <v>401</v>
      </c>
      <c r="B2906" s="82" t="n">
        <v>8402</v>
      </c>
      <c r="C2906" s="25" t="n">
        <f aca="false">VLOOKUP(B2906,[1]Planilha8!$X$4:$Y$6629,2,0)</f>
        <v>2041120</v>
      </c>
      <c r="D2906" s="26" t="s">
        <v>677</v>
      </c>
      <c r="E2906" s="26" t="str">
        <f aca="false">VLOOKUP(B2906,[1]Planilha8!$X$4:$Z$6629,3,0)</f>
        <v>GALPÃO ALMOXARIFADO</v>
      </c>
      <c r="F2906" s="26" t="str">
        <f aca="false">VLOOKUP(B2906,[1]Planilha8!$X$4:$AD$6629,7,0)</f>
        <v>SUCATA</v>
      </c>
      <c r="G2906" s="27" t="n">
        <v>41676</v>
      </c>
      <c r="H2906" s="83" t="n">
        <v>94.5</v>
      </c>
      <c r="I2906" s="29" t="s">
        <v>23</v>
      </c>
      <c r="J2906" s="30" t="s">
        <v>678</v>
      </c>
      <c r="K2906" s="31" t="n">
        <v>347</v>
      </c>
      <c r="L2906" s="32" t="n">
        <v>2013004579</v>
      </c>
      <c r="M2906" s="33" t="n">
        <v>43465</v>
      </c>
      <c r="N2906" s="84" t="n">
        <v>75.0966666666667</v>
      </c>
      <c r="O2906" s="85" t="n">
        <v>0.33</v>
      </c>
      <c r="P2906" s="86" t="n">
        <v>0.0275</v>
      </c>
      <c r="Q2906" s="87" t="n">
        <v>2.59875</v>
      </c>
      <c r="R2906" s="88" t="n">
        <v>77.6954166666667</v>
      </c>
      <c r="S2906" s="89" t="n">
        <v>16.8045833333333</v>
      </c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MG2906" s="0"/>
      <c r="AMH2906" s="0"/>
      <c r="AMI2906" s="0"/>
      <c r="AMJ2906" s="0"/>
    </row>
    <row r="2907" s="4" customFormat="true" ht="37.5" hidden="false" customHeight="true" outlineLevel="0" collapsed="false">
      <c r="A2907" s="23" t="s">
        <v>401</v>
      </c>
      <c r="B2907" s="82" t="n">
        <v>8403</v>
      </c>
      <c r="C2907" s="25" t="n">
        <f aca="false">VLOOKUP(B2907,[1]Planilha8!$X$4:$Y$6629,2,0)</f>
        <v>2041121</v>
      </c>
      <c r="D2907" s="26" t="s">
        <v>677</v>
      </c>
      <c r="E2907" s="26" t="str">
        <f aca="false">VLOOKUP(B2907,[1]Planilha8!$X$4:$Z$6629,3,0)</f>
        <v>GALPÃO ALMOXARIFADO</v>
      </c>
      <c r="F2907" s="26" t="str">
        <f aca="false">VLOOKUP(B2907,[1]Planilha8!$X$4:$AD$6629,7,0)</f>
        <v>SUCATA</v>
      </c>
      <c r="G2907" s="27" t="n">
        <v>41676</v>
      </c>
      <c r="H2907" s="83" t="n">
        <v>94.5</v>
      </c>
      <c r="I2907" s="29" t="s">
        <v>23</v>
      </c>
      <c r="J2907" s="30" t="s">
        <v>678</v>
      </c>
      <c r="K2907" s="31" t="n">
        <v>347</v>
      </c>
      <c r="L2907" s="32" t="n">
        <v>2013004579</v>
      </c>
      <c r="M2907" s="33" t="n">
        <v>43465</v>
      </c>
      <c r="N2907" s="84" t="n">
        <v>75.0966666666667</v>
      </c>
      <c r="O2907" s="85" t="n">
        <v>0.33</v>
      </c>
      <c r="P2907" s="86" t="n">
        <v>0.0275</v>
      </c>
      <c r="Q2907" s="87" t="n">
        <v>2.59875</v>
      </c>
      <c r="R2907" s="88" t="n">
        <v>77.6954166666667</v>
      </c>
      <c r="S2907" s="89" t="n">
        <v>16.8045833333333</v>
      </c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MG2907" s="0"/>
      <c r="AMH2907" s="0"/>
      <c r="AMI2907" s="0"/>
      <c r="AMJ2907" s="0"/>
    </row>
    <row r="2908" s="4" customFormat="true" ht="37.5" hidden="false" customHeight="true" outlineLevel="0" collapsed="false">
      <c r="A2908" s="23" t="s">
        <v>401</v>
      </c>
      <c r="B2908" s="82" t="n">
        <v>8404</v>
      </c>
      <c r="C2908" s="25" t="n">
        <f aca="false">VLOOKUP(B2908,[1]Planilha8!$X$4:$Y$6629,2,0)</f>
        <v>2041122</v>
      </c>
      <c r="D2908" s="26" t="s">
        <v>677</v>
      </c>
      <c r="E2908" s="26" t="str">
        <f aca="false">VLOOKUP(B2908,[1]Planilha8!$X$4:$Z$6629,3,0)</f>
        <v>GALPÃO ALMOXARIFADO</v>
      </c>
      <c r="F2908" s="26" t="str">
        <f aca="false">VLOOKUP(B2908,[1]Planilha8!$X$4:$AD$6629,7,0)</f>
        <v>SUCATA</v>
      </c>
      <c r="G2908" s="27" t="n">
        <v>41676</v>
      </c>
      <c r="H2908" s="83" t="n">
        <v>94.5</v>
      </c>
      <c r="I2908" s="29" t="s">
        <v>23</v>
      </c>
      <c r="J2908" s="30" t="s">
        <v>678</v>
      </c>
      <c r="K2908" s="31" t="n">
        <v>347</v>
      </c>
      <c r="L2908" s="32" t="n">
        <v>2013004579</v>
      </c>
      <c r="M2908" s="33" t="n">
        <v>43465</v>
      </c>
      <c r="N2908" s="84" t="n">
        <v>75.0966666666667</v>
      </c>
      <c r="O2908" s="85" t="n">
        <v>0.33</v>
      </c>
      <c r="P2908" s="86" t="n">
        <v>0.0275</v>
      </c>
      <c r="Q2908" s="87" t="n">
        <v>2.59875</v>
      </c>
      <c r="R2908" s="88" t="n">
        <v>77.6954166666667</v>
      </c>
      <c r="S2908" s="89" t="n">
        <v>16.8045833333333</v>
      </c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MG2908" s="0"/>
      <c r="AMH2908" s="0"/>
      <c r="AMI2908" s="0"/>
      <c r="AMJ2908" s="0"/>
    </row>
    <row r="2909" s="4" customFormat="true" ht="37.5" hidden="false" customHeight="true" outlineLevel="0" collapsed="false">
      <c r="A2909" s="23" t="s">
        <v>401</v>
      </c>
      <c r="B2909" s="82" t="n">
        <v>8405</v>
      </c>
      <c r="C2909" s="25" t="n">
        <f aca="false">VLOOKUP(B2909,[1]Planilha8!$X$4:$Y$6629,2,0)</f>
        <v>2041123</v>
      </c>
      <c r="D2909" s="26" t="s">
        <v>677</v>
      </c>
      <c r="E2909" s="26" t="str">
        <f aca="false">VLOOKUP(B2909,[1]Planilha8!$X$4:$Z$6629,3,0)</f>
        <v>UNIDADE DE TERAPIA INTENSIVA</v>
      </c>
      <c r="F2909" s="26" t="str">
        <f aca="false">VLOOKUP(B2909,[1]Planilha8!$X$4:$AD$6629,7,0)</f>
        <v>BOM</v>
      </c>
      <c r="G2909" s="27" t="n">
        <v>41676</v>
      </c>
      <c r="H2909" s="83" t="n">
        <v>94.5</v>
      </c>
      <c r="I2909" s="29" t="s">
        <v>23</v>
      </c>
      <c r="J2909" s="30" t="s">
        <v>678</v>
      </c>
      <c r="K2909" s="31" t="n">
        <v>347</v>
      </c>
      <c r="L2909" s="32" t="n">
        <v>2013004579</v>
      </c>
      <c r="M2909" s="33" t="n">
        <v>43465</v>
      </c>
      <c r="N2909" s="84" t="n">
        <v>75.0966666666667</v>
      </c>
      <c r="O2909" s="85" t="n">
        <v>0.33</v>
      </c>
      <c r="P2909" s="86" t="n">
        <v>0.0275</v>
      </c>
      <c r="Q2909" s="87" t="n">
        <v>2.59875</v>
      </c>
      <c r="R2909" s="88" t="n">
        <v>77.6954166666667</v>
      </c>
      <c r="S2909" s="89" t="n">
        <v>16.8045833333333</v>
      </c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MG2909" s="0"/>
      <c r="AMH2909" s="0"/>
      <c r="AMI2909" s="0"/>
      <c r="AMJ2909" s="0"/>
    </row>
    <row r="2910" s="4" customFormat="true" ht="37.5" hidden="false" customHeight="true" outlineLevel="0" collapsed="false">
      <c r="A2910" s="23" t="s">
        <v>401</v>
      </c>
      <c r="B2910" s="82" t="n">
        <v>8406</v>
      </c>
      <c r="C2910" s="25" t="n">
        <f aca="false">VLOOKUP(B2910,[1]Planilha8!$X$4:$Y$6629,2,0)</f>
        <v>2041124</v>
      </c>
      <c r="D2910" s="26" t="s">
        <v>677</v>
      </c>
      <c r="E2910" s="26" t="str">
        <f aca="false">VLOOKUP(B2910,[1]Planilha8!$X$4:$Z$6629,3,0)</f>
        <v>GALPÃO ALMOXARIFADO</v>
      </c>
      <c r="F2910" s="26" t="str">
        <f aca="false">VLOOKUP(B2910,[1]Planilha8!$X$4:$AD$6629,7,0)</f>
        <v>SUCATA</v>
      </c>
      <c r="G2910" s="27" t="n">
        <v>41676</v>
      </c>
      <c r="H2910" s="83" t="n">
        <v>94.5</v>
      </c>
      <c r="I2910" s="29" t="s">
        <v>23</v>
      </c>
      <c r="J2910" s="30" t="s">
        <v>678</v>
      </c>
      <c r="K2910" s="31" t="n">
        <v>347</v>
      </c>
      <c r="L2910" s="32" t="n">
        <v>2013004579</v>
      </c>
      <c r="M2910" s="33" t="n">
        <v>43465</v>
      </c>
      <c r="N2910" s="84" t="n">
        <v>75.0966666666667</v>
      </c>
      <c r="O2910" s="85" t="n">
        <v>0.33</v>
      </c>
      <c r="P2910" s="86" t="n">
        <v>0.0275</v>
      </c>
      <c r="Q2910" s="87" t="n">
        <v>2.59875</v>
      </c>
      <c r="R2910" s="88" t="n">
        <v>77.6954166666667</v>
      </c>
      <c r="S2910" s="89" t="n">
        <v>16.8045833333333</v>
      </c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MG2910" s="0"/>
      <c r="AMH2910" s="0"/>
      <c r="AMI2910" s="0"/>
      <c r="AMJ2910" s="0"/>
    </row>
    <row r="2911" s="4" customFormat="true" ht="37.5" hidden="false" customHeight="true" outlineLevel="0" collapsed="false">
      <c r="A2911" s="23" t="s">
        <v>401</v>
      </c>
      <c r="B2911" s="82" t="n">
        <v>8407</v>
      </c>
      <c r="C2911" s="25" t="n">
        <f aca="false">VLOOKUP(B2911,[1]Planilha8!$X$4:$Y$6629,2,0)</f>
        <v>2041125</v>
      </c>
      <c r="D2911" s="26" t="s">
        <v>677</v>
      </c>
      <c r="E2911" s="26" t="str">
        <f aca="false">VLOOKUP(B2911,[1]Planilha8!$X$4:$Z$6629,3,0)</f>
        <v>UNIDADE DE TERAPIA INTENSIVA</v>
      </c>
      <c r="F2911" s="26" t="str">
        <f aca="false">VLOOKUP(B2911,[1]Planilha8!$X$4:$AD$6629,7,0)</f>
        <v>BOM</v>
      </c>
      <c r="G2911" s="27" t="n">
        <v>41676</v>
      </c>
      <c r="H2911" s="83" t="n">
        <v>94.5</v>
      </c>
      <c r="I2911" s="29" t="s">
        <v>23</v>
      </c>
      <c r="J2911" s="30" t="s">
        <v>678</v>
      </c>
      <c r="K2911" s="31" t="n">
        <v>347</v>
      </c>
      <c r="L2911" s="32" t="n">
        <v>2013004579</v>
      </c>
      <c r="M2911" s="33" t="n">
        <v>43465</v>
      </c>
      <c r="N2911" s="84" t="n">
        <v>75.0966666666667</v>
      </c>
      <c r="O2911" s="85" t="n">
        <v>0.33</v>
      </c>
      <c r="P2911" s="86" t="n">
        <v>0.0275</v>
      </c>
      <c r="Q2911" s="87" t="n">
        <v>2.59875</v>
      </c>
      <c r="R2911" s="88" t="n">
        <v>77.6954166666667</v>
      </c>
      <c r="S2911" s="89" t="n">
        <v>16.8045833333333</v>
      </c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MG2911" s="0"/>
      <c r="AMH2911" s="0"/>
      <c r="AMI2911" s="0"/>
      <c r="AMJ2911" s="0"/>
    </row>
    <row r="2912" s="4" customFormat="true" ht="37.5" hidden="false" customHeight="true" outlineLevel="0" collapsed="false">
      <c r="A2912" s="23" t="s">
        <v>401</v>
      </c>
      <c r="B2912" s="82" t="n">
        <v>8408</v>
      </c>
      <c r="C2912" s="25" t="n">
        <f aca="false">VLOOKUP(B2912,[1]Planilha8!$X$4:$Y$6629,2,0)</f>
        <v>2041126</v>
      </c>
      <c r="D2912" s="26" t="s">
        <v>677</v>
      </c>
      <c r="E2912" s="26" t="str">
        <f aca="false">VLOOKUP(B2912,[1]Planilha8!$X$4:$Z$6629,3,0)</f>
        <v>UNIDADE DE TERAPIA INTENSIVA</v>
      </c>
      <c r="F2912" s="26" t="str">
        <f aca="false">VLOOKUP(B2912,[1]Planilha8!$X$4:$AD$6629,7,0)</f>
        <v>BOM</v>
      </c>
      <c r="G2912" s="27" t="n">
        <v>41676</v>
      </c>
      <c r="H2912" s="83" t="n">
        <v>94.5</v>
      </c>
      <c r="I2912" s="29" t="s">
        <v>23</v>
      </c>
      <c r="J2912" s="30" t="s">
        <v>678</v>
      </c>
      <c r="K2912" s="31" t="n">
        <v>347</v>
      </c>
      <c r="L2912" s="32" t="n">
        <v>2013004579</v>
      </c>
      <c r="M2912" s="33" t="n">
        <v>43465</v>
      </c>
      <c r="N2912" s="84" t="n">
        <v>75.0966666666667</v>
      </c>
      <c r="O2912" s="85" t="n">
        <v>0.33</v>
      </c>
      <c r="P2912" s="86" t="n">
        <v>0.0275</v>
      </c>
      <c r="Q2912" s="87" t="n">
        <v>2.59875</v>
      </c>
      <c r="R2912" s="88" t="n">
        <v>77.6954166666667</v>
      </c>
      <c r="S2912" s="89" t="n">
        <v>16.8045833333333</v>
      </c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MG2912" s="0"/>
      <c r="AMH2912" s="0"/>
      <c r="AMI2912" s="0"/>
      <c r="AMJ2912" s="0"/>
    </row>
    <row r="2913" s="4" customFormat="true" ht="37.5" hidden="false" customHeight="true" outlineLevel="0" collapsed="false">
      <c r="A2913" s="23" t="s">
        <v>401</v>
      </c>
      <c r="B2913" s="82" t="n">
        <v>8409</v>
      </c>
      <c r="C2913" s="25" t="n">
        <f aca="false">VLOOKUP(B2913,[1]Planilha8!$X$4:$Y$6629,2,0)</f>
        <v>2041127</v>
      </c>
      <c r="D2913" s="26" t="s">
        <v>677</v>
      </c>
      <c r="E2913" s="26" t="str">
        <f aca="false">VLOOKUP(B2913,[1]Planilha8!$X$4:$Z$6629,3,0)</f>
        <v>UNIDADE DE TERAPIA INTENSIVA</v>
      </c>
      <c r="F2913" s="26" t="str">
        <f aca="false">VLOOKUP(B2913,[1]Planilha8!$X$4:$AD$6629,7,0)</f>
        <v>BOM</v>
      </c>
      <c r="G2913" s="27" t="n">
        <v>41676</v>
      </c>
      <c r="H2913" s="83" t="n">
        <v>94.5</v>
      </c>
      <c r="I2913" s="29" t="s">
        <v>23</v>
      </c>
      <c r="J2913" s="30" t="s">
        <v>678</v>
      </c>
      <c r="K2913" s="31" t="n">
        <v>347</v>
      </c>
      <c r="L2913" s="32" t="n">
        <v>2013004579</v>
      </c>
      <c r="M2913" s="33" t="n">
        <v>43465</v>
      </c>
      <c r="N2913" s="84" t="n">
        <v>75.0966666666667</v>
      </c>
      <c r="O2913" s="85" t="n">
        <v>0.33</v>
      </c>
      <c r="P2913" s="86" t="n">
        <v>0.0275</v>
      </c>
      <c r="Q2913" s="87" t="n">
        <v>2.59875</v>
      </c>
      <c r="R2913" s="88" t="n">
        <v>77.6954166666667</v>
      </c>
      <c r="S2913" s="89" t="n">
        <v>16.8045833333333</v>
      </c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MG2913" s="0"/>
      <c r="AMH2913" s="0"/>
      <c r="AMI2913" s="0"/>
      <c r="AMJ2913" s="0"/>
    </row>
    <row r="2914" s="4" customFormat="true" ht="37.5" hidden="false" customHeight="true" outlineLevel="0" collapsed="false">
      <c r="A2914" s="23" t="s">
        <v>401</v>
      </c>
      <c r="B2914" s="82" t="n">
        <v>8410</v>
      </c>
      <c r="C2914" s="25" t="n">
        <f aca="false">VLOOKUP(B2914,[1]Planilha8!$X$4:$Y$6629,2,0)</f>
        <v>2041128</v>
      </c>
      <c r="D2914" s="26" t="s">
        <v>677</v>
      </c>
      <c r="E2914" s="26" t="str">
        <f aca="false">VLOOKUP(B2914,[1]Planilha8!$X$4:$Z$6629,3,0)</f>
        <v>UNIDADE DE TERAPIA INTENSIVA</v>
      </c>
      <c r="F2914" s="26" t="str">
        <f aca="false">VLOOKUP(B2914,[1]Planilha8!$X$4:$AD$6629,7,0)</f>
        <v>BOM</v>
      </c>
      <c r="G2914" s="27" t="n">
        <v>41676</v>
      </c>
      <c r="H2914" s="83" t="n">
        <v>94.5</v>
      </c>
      <c r="I2914" s="29" t="s">
        <v>23</v>
      </c>
      <c r="J2914" s="30" t="s">
        <v>678</v>
      </c>
      <c r="K2914" s="31" t="n">
        <v>347</v>
      </c>
      <c r="L2914" s="32" t="n">
        <v>2013004579</v>
      </c>
      <c r="M2914" s="33" t="n">
        <v>43465</v>
      </c>
      <c r="N2914" s="84" t="n">
        <v>75.0966666666667</v>
      </c>
      <c r="O2914" s="85" t="n">
        <v>0.33</v>
      </c>
      <c r="P2914" s="86" t="n">
        <v>0.0275</v>
      </c>
      <c r="Q2914" s="87" t="n">
        <v>2.59875</v>
      </c>
      <c r="R2914" s="88" t="n">
        <v>77.6954166666667</v>
      </c>
      <c r="S2914" s="89" t="n">
        <v>16.8045833333333</v>
      </c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MG2914" s="0"/>
      <c r="AMH2914" s="0"/>
      <c r="AMI2914" s="0"/>
      <c r="AMJ2914" s="0"/>
    </row>
    <row r="2915" s="4" customFormat="true" ht="37.5" hidden="false" customHeight="true" outlineLevel="0" collapsed="false">
      <c r="A2915" s="23" t="s">
        <v>401</v>
      </c>
      <c r="B2915" s="82" t="n">
        <v>8411</v>
      </c>
      <c r="C2915" s="25" t="n">
        <f aca="false">VLOOKUP(B2915,[1]Planilha8!$X$4:$Y$6629,2,0)</f>
        <v>2041129</v>
      </c>
      <c r="D2915" s="26" t="s">
        <v>677</v>
      </c>
      <c r="E2915" s="26" t="str">
        <f aca="false">VLOOKUP(B2915,[1]Planilha8!$X$4:$Z$6629,3,0)</f>
        <v>GALPÃO ALMOXARIFADO</v>
      </c>
      <c r="F2915" s="26" t="str">
        <f aca="false">VLOOKUP(B2915,[1]Planilha8!$X$4:$AD$6629,7,0)</f>
        <v>SUCATA</v>
      </c>
      <c r="G2915" s="27" t="n">
        <v>41676</v>
      </c>
      <c r="H2915" s="83" t="n">
        <v>94.5</v>
      </c>
      <c r="I2915" s="29" t="s">
        <v>23</v>
      </c>
      <c r="J2915" s="30" t="s">
        <v>678</v>
      </c>
      <c r="K2915" s="31" t="n">
        <v>347</v>
      </c>
      <c r="L2915" s="32" t="n">
        <v>2013004579</v>
      </c>
      <c r="M2915" s="33" t="n">
        <v>43465</v>
      </c>
      <c r="N2915" s="84" t="n">
        <v>75.0966666666667</v>
      </c>
      <c r="O2915" s="85" t="n">
        <v>0.33</v>
      </c>
      <c r="P2915" s="86" t="n">
        <v>0.0275</v>
      </c>
      <c r="Q2915" s="87" t="n">
        <v>2.59875</v>
      </c>
      <c r="R2915" s="88" t="n">
        <v>77.6954166666667</v>
      </c>
      <c r="S2915" s="89" t="n">
        <v>16.8045833333333</v>
      </c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MG2915" s="0"/>
      <c r="AMH2915" s="0"/>
      <c r="AMI2915" s="0"/>
      <c r="AMJ2915" s="0"/>
    </row>
    <row r="2916" s="4" customFormat="true" ht="37.5" hidden="false" customHeight="true" outlineLevel="0" collapsed="false">
      <c r="A2916" s="23" t="s">
        <v>401</v>
      </c>
      <c r="B2916" s="82" t="n">
        <v>8412</v>
      </c>
      <c r="C2916" s="25" t="n">
        <f aca="false">VLOOKUP(B2916,[1]Planilha8!$X$4:$Y$6629,2,0)</f>
        <v>2041130</v>
      </c>
      <c r="D2916" s="26" t="s">
        <v>677</v>
      </c>
      <c r="E2916" s="26" t="str">
        <f aca="false">VLOOKUP(B2916,[1]Planilha8!$X$4:$Z$6629,3,0)</f>
        <v>GALPÃO ALMOXARIFADO</v>
      </c>
      <c r="F2916" s="26" t="str">
        <f aca="false">VLOOKUP(B2916,[1]Planilha8!$X$4:$AD$6629,7,0)</f>
        <v>SUCATA</v>
      </c>
      <c r="G2916" s="27" t="n">
        <v>41676</v>
      </c>
      <c r="H2916" s="83" t="n">
        <v>94.5</v>
      </c>
      <c r="I2916" s="29" t="s">
        <v>23</v>
      </c>
      <c r="J2916" s="30" t="s">
        <v>678</v>
      </c>
      <c r="K2916" s="31" t="n">
        <v>347</v>
      </c>
      <c r="L2916" s="32" t="n">
        <v>2013004579</v>
      </c>
      <c r="M2916" s="33" t="n">
        <v>43465</v>
      </c>
      <c r="N2916" s="84" t="n">
        <v>75.0966666666667</v>
      </c>
      <c r="O2916" s="85" t="n">
        <v>0.33</v>
      </c>
      <c r="P2916" s="86" t="n">
        <v>0.0275</v>
      </c>
      <c r="Q2916" s="87" t="n">
        <v>2.59875</v>
      </c>
      <c r="R2916" s="88" t="n">
        <v>77.6954166666667</v>
      </c>
      <c r="S2916" s="89" t="n">
        <v>16.8045833333333</v>
      </c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MG2916" s="0"/>
      <c r="AMH2916" s="0"/>
      <c r="AMI2916" s="0"/>
      <c r="AMJ2916" s="0"/>
    </row>
    <row r="2917" s="4" customFormat="true" ht="37.5" hidden="false" customHeight="true" outlineLevel="0" collapsed="false">
      <c r="A2917" s="23" t="s">
        <v>401</v>
      </c>
      <c r="B2917" s="82" t="n">
        <v>8413</v>
      </c>
      <c r="C2917" s="25" t="n">
        <f aca="false">VLOOKUP(B2917,[1]Planilha8!$X$4:$Y$6629,2,0)</f>
        <v>2041131</v>
      </c>
      <c r="D2917" s="26" t="s">
        <v>677</v>
      </c>
      <c r="E2917" s="26" t="str">
        <f aca="false">VLOOKUP(B2917,[1]Planilha8!$X$4:$Z$6629,3,0)</f>
        <v>UNIDADE DE TERAPIA INTENSIVA</v>
      </c>
      <c r="F2917" s="26" t="str">
        <f aca="false">VLOOKUP(B2917,[1]Planilha8!$X$4:$AD$6629,7,0)</f>
        <v>BOM</v>
      </c>
      <c r="G2917" s="27" t="n">
        <v>41676</v>
      </c>
      <c r="H2917" s="83" t="n">
        <v>94.5</v>
      </c>
      <c r="I2917" s="29" t="s">
        <v>23</v>
      </c>
      <c r="J2917" s="30" t="s">
        <v>678</v>
      </c>
      <c r="K2917" s="31" t="n">
        <v>347</v>
      </c>
      <c r="L2917" s="32" t="n">
        <v>2013004579</v>
      </c>
      <c r="M2917" s="33" t="n">
        <v>43465</v>
      </c>
      <c r="N2917" s="84" t="n">
        <v>75.0966666666667</v>
      </c>
      <c r="O2917" s="85" t="n">
        <v>0.33</v>
      </c>
      <c r="P2917" s="86" t="n">
        <v>0.0275</v>
      </c>
      <c r="Q2917" s="87" t="n">
        <v>2.59875</v>
      </c>
      <c r="R2917" s="88" t="n">
        <v>77.6954166666667</v>
      </c>
      <c r="S2917" s="89" t="n">
        <v>16.8045833333333</v>
      </c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MG2917" s="0"/>
      <c r="AMH2917" s="0"/>
      <c r="AMI2917" s="0"/>
      <c r="AMJ2917" s="0"/>
    </row>
    <row r="2918" s="4" customFormat="true" ht="37.5" hidden="false" customHeight="true" outlineLevel="0" collapsed="false">
      <c r="A2918" s="23" t="s">
        <v>401</v>
      </c>
      <c r="B2918" s="82" t="n">
        <v>8414</v>
      </c>
      <c r="C2918" s="25" t="n">
        <f aca="false">VLOOKUP(B2918,[1]Planilha8!$X$4:$Y$6629,2,0)</f>
        <v>2041132</v>
      </c>
      <c r="D2918" s="26" t="s">
        <v>677</v>
      </c>
      <c r="E2918" s="26" t="str">
        <f aca="false">VLOOKUP(B2918,[1]Planilha8!$X$4:$Z$6629,3,0)</f>
        <v>UNIDADE DE TERAPIA INTENSIVA</v>
      </c>
      <c r="F2918" s="26" t="str">
        <f aca="false">VLOOKUP(B2918,[1]Planilha8!$X$4:$AD$6629,7,0)</f>
        <v>BOM</v>
      </c>
      <c r="G2918" s="27" t="n">
        <v>41676</v>
      </c>
      <c r="H2918" s="83" t="n">
        <v>94.5</v>
      </c>
      <c r="I2918" s="29" t="s">
        <v>23</v>
      </c>
      <c r="J2918" s="30" t="s">
        <v>678</v>
      </c>
      <c r="K2918" s="31" t="n">
        <v>347</v>
      </c>
      <c r="L2918" s="32" t="n">
        <v>2013004579</v>
      </c>
      <c r="M2918" s="33" t="n">
        <v>43465</v>
      </c>
      <c r="N2918" s="84" t="n">
        <v>75.0966666666667</v>
      </c>
      <c r="O2918" s="85" t="n">
        <v>0.33</v>
      </c>
      <c r="P2918" s="86" t="n">
        <v>0.0275</v>
      </c>
      <c r="Q2918" s="87" t="n">
        <v>2.59875</v>
      </c>
      <c r="R2918" s="88" t="n">
        <v>77.6954166666667</v>
      </c>
      <c r="S2918" s="89" t="n">
        <v>16.8045833333333</v>
      </c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MG2918" s="0"/>
      <c r="AMH2918" s="0"/>
      <c r="AMI2918" s="0"/>
      <c r="AMJ2918" s="0"/>
    </row>
    <row r="2919" s="4" customFormat="true" ht="37.5" hidden="false" customHeight="true" outlineLevel="0" collapsed="false">
      <c r="A2919" s="23" t="s">
        <v>401</v>
      </c>
      <c r="B2919" s="82" t="n">
        <v>8415</v>
      </c>
      <c r="C2919" s="25" t="n">
        <f aca="false">VLOOKUP(B2919,[1]Planilha8!$X$4:$Y$6629,2,0)</f>
        <v>2041133</v>
      </c>
      <c r="D2919" s="26" t="s">
        <v>677</v>
      </c>
      <c r="E2919" s="26" t="str">
        <f aca="false">VLOOKUP(B2919,[1]Planilha8!$X$4:$Z$6629,3,0)</f>
        <v>UNIDADE DE TERAPIA INTENSIVA</v>
      </c>
      <c r="F2919" s="26" t="str">
        <f aca="false">VLOOKUP(B2919,[1]Planilha8!$X$4:$AD$6629,7,0)</f>
        <v>BOM</v>
      </c>
      <c r="G2919" s="27" t="n">
        <v>41676</v>
      </c>
      <c r="H2919" s="83" t="n">
        <v>94.5</v>
      </c>
      <c r="I2919" s="29" t="s">
        <v>23</v>
      </c>
      <c r="J2919" s="30" t="s">
        <v>678</v>
      </c>
      <c r="K2919" s="31" t="n">
        <v>347</v>
      </c>
      <c r="L2919" s="32" t="n">
        <v>2013004579</v>
      </c>
      <c r="M2919" s="33" t="n">
        <v>43465</v>
      </c>
      <c r="N2919" s="84" t="n">
        <v>75.0966666666667</v>
      </c>
      <c r="O2919" s="85" t="n">
        <v>0.33</v>
      </c>
      <c r="P2919" s="86" t="n">
        <v>0.0275</v>
      </c>
      <c r="Q2919" s="87" t="n">
        <v>2.59875</v>
      </c>
      <c r="R2919" s="88" t="n">
        <v>77.6954166666667</v>
      </c>
      <c r="S2919" s="89" t="n">
        <v>16.8045833333333</v>
      </c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MG2919" s="0"/>
      <c r="AMH2919" s="0"/>
      <c r="AMI2919" s="0"/>
      <c r="AMJ2919" s="0"/>
    </row>
    <row r="2920" s="4" customFormat="true" ht="37.5" hidden="false" customHeight="true" outlineLevel="0" collapsed="false">
      <c r="A2920" s="23" t="s">
        <v>401</v>
      </c>
      <c r="B2920" s="82" t="n">
        <v>8416</v>
      </c>
      <c r="C2920" s="25" t="n">
        <f aca="false">VLOOKUP(B2920,[1]Planilha8!$X$4:$Y$6629,2,0)</f>
        <v>2041134</v>
      </c>
      <c r="D2920" s="26" t="s">
        <v>677</v>
      </c>
      <c r="E2920" s="26" t="str">
        <f aca="false">VLOOKUP(B2920,[1]Planilha8!$X$4:$Z$6629,3,0)</f>
        <v>UNIDADE DE TERAPIA INTENSIVA</v>
      </c>
      <c r="F2920" s="26" t="str">
        <f aca="false">VLOOKUP(B2920,[1]Planilha8!$X$4:$AD$6629,7,0)</f>
        <v>BOM</v>
      </c>
      <c r="G2920" s="27" t="n">
        <v>41676</v>
      </c>
      <c r="H2920" s="83" t="n">
        <v>94.5</v>
      </c>
      <c r="I2920" s="29" t="s">
        <v>23</v>
      </c>
      <c r="J2920" s="30" t="s">
        <v>678</v>
      </c>
      <c r="K2920" s="31" t="n">
        <v>347</v>
      </c>
      <c r="L2920" s="32" t="n">
        <v>2013004579</v>
      </c>
      <c r="M2920" s="33" t="n">
        <v>43465</v>
      </c>
      <c r="N2920" s="84" t="n">
        <v>75.0966666666667</v>
      </c>
      <c r="O2920" s="85" t="n">
        <v>0.33</v>
      </c>
      <c r="P2920" s="86" t="n">
        <v>0.0275</v>
      </c>
      <c r="Q2920" s="87" t="n">
        <v>2.59875</v>
      </c>
      <c r="R2920" s="88" t="n">
        <v>77.6954166666667</v>
      </c>
      <c r="S2920" s="89" t="n">
        <v>16.8045833333333</v>
      </c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MG2920" s="0"/>
      <c r="AMH2920" s="0"/>
      <c r="AMI2920" s="0"/>
      <c r="AMJ2920" s="0"/>
    </row>
    <row r="2921" s="4" customFormat="true" ht="37.5" hidden="false" customHeight="true" outlineLevel="0" collapsed="false">
      <c r="A2921" s="23" t="s">
        <v>401</v>
      </c>
      <c r="B2921" s="82" t="n">
        <v>8417</v>
      </c>
      <c r="C2921" s="25" t="n">
        <f aca="false">VLOOKUP(B2921,[1]Planilha8!$X$4:$Y$6629,2,0)</f>
        <v>2041135</v>
      </c>
      <c r="D2921" s="26" t="s">
        <v>677</v>
      </c>
      <c r="E2921" s="26" t="str">
        <f aca="false">VLOOKUP(B2921,[1]Planilha8!$X$4:$Z$6629,3,0)</f>
        <v>GALPÃO ALMOXARIFADO</v>
      </c>
      <c r="F2921" s="26" t="str">
        <f aca="false">VLOOKUP(B2921,[1]Planilha8!$X$4:$AD$6629,7,0)</f>
        <v>SUCATA</v>
      </c>
      <c r="G2921" s="27" t="n">
        <v>41676</v>
      </c>
      <c r="H2921" s="83" t="n">
        <v>94.5</v>
      </c>
      <c r="I2921" s="29" t="s">
        <v>23</v>
      </c>
      <c r="J2921" s="30" t="s">
        <v>678</v>
      </c>
      <c r="K2921" s="31" t="n">
        <v>347</v>
      </c>
      <c r="L2921" s="32" t="n">
        <v>2013004579</v>
      </c>
      <c r="M2921" s="33" t="n">
        <v>43465</v>
      </c>
      <c r="N2921" s="84" t="n">
        <v>75.0966666666667</v>
      </c>
      <c r="O2921" s="85" t="n">
        <v>0.33</v>
      </c>
      <c r="P2921" s="86" t="n">
        <v>0.0275</v>
      </c>
      <c r="Q2921" s="87" t="n">
        <v>2.59875</v>
      </c>
      <c r="R2921" s="88" t="n">
        <v>77.6954166666667</v>
      </c>
      <c r="S2921" s="89" t="n">
        <v>16.8045833333333</v>
      </c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MG2921" s="0"/>
      <c r="AMH2921" s="0"/>
      <c r="AMI2921" s="0"/>
      <c r="AMJ2921" s="0"/>
    </row>
    <row r="2922" s="4" customFormat="true" ht="37.5" hidden="false" customHeight="true" outlineLevel="0" collapsed="false">
      <c r="A2922" s="23" t="s">
        <v>401</v>
      </c>
      <c r="B2922" s="82" t="n">
        <v>8418</v>
      </c>
      <c r="C2922" s="25" t="n">
        <f aca="false">VLOOKUP(B2922,[1]Planilha8!$X$4:$Y$6629,2,0)</f>
        <v>2041136</v>
      </c>
      <c r="D2922" s="26" t="s">
        <v>677</v>
      </c>
      <c r="E2922" s="26" t="str">
        <f aca="false">VLOOKUP(B2922,[1]Planilha8!$X$4:$Z$6629,3,0)</f>
        <v>GALPÃO ALMOXARIFADO</v>
      </c>
      <c r="F2922" s="26" t="str">
        <f aca="false">VLOOKUP(B2922,[1]Planilha8!$X$4:$AD$6629,7,0)</f>
        <v>SUCATA</v>
      </c>
      <c r="G2922" s="27" t="n">
        <v>41676</v>
      </c>
      <c r="H2922" s="83" t="n">
        <v>94.5</v>
      </c>
      <c r="I2922" s="29" t="s">
        <v>23</v>
      </c>
      <c r="J2922" s="30" t="s">
        <v>678</v>
      </c>
      <c r="K2922" s="31" t="n">
        <v>347</v>
      </c>
      <c r="L2922" s="32" t="n">
        <v>2013004579</v>
      </c>
      <c r="M2922" s="33" t="n">
        <v>43465</v>
      </c>
      <c r="N2922" s="84" t="n">
        <v>75.0966666666667</v>
      </c>
      <c r="O2922" s="85" t="n">
        <v>0.33</v>
      </c>
      <c r="P2922" s="86" t="n">
        <v>0.0275</v>
      </c>
      <c r="Q2922" s="87" t="n">
        <v>2.59875</v>
      </c>
      <c r="R2922" s="88" t="n">
        <v>77.6954166666667</v>
      </c>
      <c r="S2922" s="89" t="n">
        <v>16.8045833333333</v>
      </c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MG2922" s="0"/>
      <c r="AMH2922" s="0"/>
      <c r="AMI2922" s="0"/>
      <c r="AMJ2922" s="0"/>
    </row>
    <row r="2923" s="4" customFormat="true" ht="37.5" hidden="false" customHeight="true" outlineLevel="0" collapsed="false">
      <c r="A2923" s="23" t="s">
        <v>401</v>
      </c>
      <c r="B2923" s="82" t="n">
        <v>8419</v>
      </c>
      <c r="C2923" s="25" t="n">
        <f aca="false">VLOOKUP(B2923,[1]Planilha8!$X$4:$Y$6629,2,0)</f>
        <v>2041137</v>
      </c>
      <c r="D2923" s="26" t="s">
        <v>677</v>
      </c>
      <c r="E2923" s="26" t="str">
        <f aca="false">VLOOKUP(B2923,[1]Planilha8!$X$4:$Z$6629,3,0)</f>
        <v>UNIDADE DE TERAPIA INTENSIVA</v>
      </c>
      <c r="F2923" s="26" t="str">
        <f aca="false">VLOOKUP(B2923,[1]Planilha8!$X$4:$AD$6629,7,0)</f>
        <v>BOM</v>
      </c>
      <c r="G2923" s="27" t="n">
        <v>41676</v>
      </c>
      <c r="H2923" s="83" t="n">
        <v>94.5</v>
      </c>
      <c r="I2923" s="29" t="s">
        <v>23</v>
      </c>
      <c r="J2923" s="30" t="s">
        <v>678</v>
      </c>
      <c r="K2923" s="31" t="n">
        <v>347</v>
      </c>
      <c r="L2923" s="32" t="n">
        <v>2013004579</v>
      </c>
      <c r="M2923" s="33" t="n">
        <v>43465</v>
      </c>
      <c r="N2923" s="84" t="n">
        <v>75.0966666666667</v>
      </c>
      <c r="O2923" s="85" t="n">
        <v>0.33</v>
      </c>
      <c r="P2923" s="86" t="n">
        <v>0.0275</v>
      </c>
      <c r="Q2923" s="87" t="n">
        <v>2.59875</v>
      </c>
      <c r="R2923" s="88" t="n">
        <v>77.6954166666667</v>
      </c>
      <c r="S2923" s="89" t="n">
        <v>16.8045833333333</v>
      </c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MG2923" s="0"/>
      <c r="AMH2923" s="0"/>
      <c r="AMI2923" s="0"/>
      <c r="AMJ2923" s="0"/>
    </row>
    <row r="2924" s="4" customFormat="true" ht="37.5" hidden="false" customHeight="true" outlineLevel="0" collapsed="false">
      <c r="A2924" s="23" t="s">
        <v>401</v>
      </c>
      <c r="B2924" s="82" t="n">
        <v>8420</v>
      </c>
      <c r="C2924" s="25" t="n">
        <f aca="false">VLOOKUP(B2924,[1]Planilha8!$X$4:$Y$6629,2,0)</f>
        <v>2041138</v>
      </c>
      <c r="D2924" s="26" t="s">
        <v>677</v>
      </c>
      <c r="E2924" s="26" t="str">
        <f aca="false">VLOOKUP(B2924,[1]Planilha8!$X$4:$Z$6629,3,0)</f>
        <v>GALPÃO ALMOXARIFADO</v>
      </c>
      <c r="F2924" s="26" t="str">
        <f aca="false">VLOOKUP(B2924,[1]Planilha8!$X$4:$AD$6629,7,0)</f>
        <v>SUCATA</v>
      </c>
      <c r="G2924" s="27" t="n">
        <v>41676</v>
      </c>
      <c r="H2924" s="83" t="n">
        <v>94.5</v>
      </c>
      <c r="I2924" s="29" t="s">
        <v>23</v>
      </c>
      <c r="J2924" s="30" t="s">
        <v>678</v>
      </c>
      <c r="K2924" s="31" t="n">
        <v>347</v>
      </c>
      <c r="L2924" s="32" t="n">
        <v>2013004579</v>
      </c>
      <c r="M2924" s="33" t="n">
        <v>43465</v>
      </c>
      <c r="N2924" s="84" t="n">
        <v>75.0966666666667</v>
      </c>
      <c r="O2924" s="85" t="n">
        <v>0.33</v>
      </c>
      <c r="P2924" s="86" t="n">
        <v>0.0275</v>
      </c>
      <c r="Q2924" s="87" t="n">
        <v>2.59875</v>
      </c>
      <c r="R2924" s="88" t="n">
        <v>77.6954166666667</v>
      </c>
      <c r="S2924" s="89" t="n">
        <v>16.8045833333333</v>
      </c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MG2924" s="0"/>
      <c r="AMH2924" s="0"/>
      <c r="AMI2924" s="0"/>
      <c r="AMJ2924" s="0"/>
    </row>
    <row r="2925" s="4" customFormat="true" ht="37.5" hidden="false" customHeight="true" outlineLevel="0" collapsed="false">
      <c r="A2925" s="23" t="s">
        <v>401</v>
      </c>
      <c r="B2925" s="82" t="n">
        <v>8421</v>
      </c>
      <c r="C2925" s="25" t="n">
        <f aca="false">VLOOKUP(B2925,[1]Planilha8!$X$4:$Y$6629,2,0)</f>
        <v>2041139</v>
      </c>
      <c r="D2925" s="26" t="s">
        <v>677</v>
      </c>
      <c r="E2925" s="26" t="str">
        <f aca="false">VLOOKUP(B2925,[1]Planilha8!$X$4:$Z$6629,3,0)</f>
        <v>GALPÃO ALMOXARIFADO</v>
      </c>
      <c r="F2925" s="26" t="str">
        <f aca="false">VLOOKUP(B2925,[1]Planilha8!$X$4:$AD$6629,7,0)</f>
        <v>SUCATA</v>
      </c>
      <c r="G2925" s="27" t="n">
        <v>41676</v>
      </c>
      <c r="H2925" s="83" t="n">
        <v>94.5</v>
      </c>
      <c r="I2925" s="29" t="s">
        <v>23</v>
      </c>
      <c r="J2925" s="30" t="s">
        <v>678</v>
      </c>
      <c r="K2925" s="31" t="n">
        <v>347</v>
      </c>
      <c r="L2925" s="32" t="n">
        <v>2013004579</v>
      </c>
      <c r="M2925" s="33" t="n">
        <v>43465</v>
      </c>
      <c r="N2925" s="84" t="n">
        <v>75.0966666666667</v>
      </c>
      <c r="O2925" s="85" t="n">
        <v>0.33</v>
      </c>
      <c r="P2925" s="86" t="n">
        <v>0.0275</v>
      </c>
      <c r="Q2925" s="87" t="n">
        <v>2.59875</v>
      </c>
      <c r="R2925" s="88" t="n">
        <v>77.6954166666667</v>
      </c>
      <c r="S2925" s="89" t="n">
        <v>16.8045833333333</v>
      </c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MG2925" s="0"/>
      <c r="AMH2925" s="0"/>
      <c r="AMI2925" s="0"/>
      <c r="AMJ2925" s="0"/>
    </row>
    <row r="2926" s="4" customFormat="true" ht="37.5" hidden="false" customHeight="true" outlineLevel="0" collapsed="false">
      <c r="A2926" s="23" t="s">
        <v>401</v>
      </c>
      <c r="B2926" s="82" t="n">
        <v>8422</v>
      </c>
      <c r="C2926" s="25" t="n">
        <f aca="false">VLOOKUP(B2926,[1]Planilha8!$X$4:$Y$6629,2,0)</f>
        <v>2041140</v>
      </c>
      <c r="D2926" s="26" t="s">
        <v>677</v>
      </c>
      <c r="E2926" s="26" t="str">
        <f aca="false">VLOOKUP(B2926,[1]Planilha8!$X$4:$Z$6629,3,0)</f>
        <v>GALPÃO ALMOXARIFADO</v>
      </c>
      <c r="F2926" s="26" t="str">
        <f aca="false">VLOOKUP(B2926,[1]Planilha8!$X$4:$AD$6629,7,0)</f>
        <v>SUCATA</v>
      </c>
      <c r="G2926" s="27" t="n">
        <v>41676</v>
      </c>
      <c r="H2926" s="83" t="n">
        <v>94.5</v>
      </c>
      <c r="I2926" s="29" t="s">
        <v>23</v>
      </c>
      <c r="J2926" s="30" t="s">
        <v>678</v>
      </c>
      <c r="K2926" s="31" t="n">
        <v>347</v>
      </c>
      <c r="L2926" s="32" t="n">
        <v>2013004579</v>
      </c>
      <c r="M2926" s="33" t="n">
        <v>43465</v>
      </c>
      <c r="N2926" s="84" t="n">
        <v>75.0966666666667</v>
      </c>
      <c r="O2926" s="85" t="n">
        <v>0.33</v>
      </c>
      <c r="P2926" s="86" t="n">
        <v>0.0275</v>
      </c>
      <c r="Q2926" s="87" t="n">
        <v>2.59875</v>
      </c>
      <c r="R2926" s="88" t="n">
        <v>77.6954166666667</v>
      </c>
      <c r="S2926" s="89" t="n">
        <v>16.8045833333333</v>
      </c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MG2926" s="0"/>
      <c r="AMH2926" s="0"/>
      <c r="AMI2926" s="0"/>
      <c r="AMJ2926" s="0"/>
    </row>
    <row r="2927" s="4" customFormat="true" ht="37.5" hidden="false" customHeight="true" outlineLevel="0" collapsed="false">
      <c r="A2927" s="23" t="s">
        <v>401</v>
      </c>
      <c r="B2927" s="82" t="n">
        <v>8423</v>
      </c>
      <c r="C2927" s="25" t="n">
        <f aca="false">VLOOKUP(B2927,[1]Planilha8!$X$4:$Y$6629,2,0)</f>
        <v>2041141</v>
      </c>
      <c r="D2927" s="26" t="s">
        <v>677</v>
      </c>
      <c r="E2927" s="26" t="str">
        <f aca="false">VLOOKUP(B2927,[1]Planilha8!$X$4:$Z$6629,3,0)</f>
        <v>GALPÃO ALMOXARIFADO</v>
      </c>
      <c r="F2927" s="26" t="str">
        <f aca="false">VLOOKUP(B2927,[1]Planilha8!$X$4:$AD$6629,7,0)</f>
        <v>SUCATA</v>
      </c>
      <c r="G2927" s="27" t="n">
        <v>41676</v>
      </c>
      <c r="H2927" s="83" t="n">
        <v>94.5</v>
      </c>
      <c r="I2927" s="29" t="s">
        <v>23</v>
      </c>
      <c r="J2927" s="30" t="s">
        <v>678</v>
      </c>
      <c r="K2927" s="31" t="n">
        <v>347</v>
      </c>
      <c r="L2927" s="32" t="n">
        <v>2013004579</v>
      </c>
      <c r="M2927" s="33" t="n">
        <v>43465</v>
      </c>
      <c r="N2927" s="84" t="n">
        <v>75.0966666666667</v>
      </c>
      <c r="O2927" s="85" t="n">
        <v>0.33</v>
      </c>
      <c r="P2927" s="86" t="n">
        <v>0.0275</v>
      </c>
      <c r="Q2927" s="87" t="n">
        <v>2.59875</v>
      </c>
      <c r="R2927" s="88" t="n">
        <v>77.6954166666667</v>
      </c>
      <c r="S2927" s="89" t="n">
        <v>16.8045833333333</v>
      </c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MG2927" s="0"/>
      <c r="AMH2927" s="0"/>
      <c r="AMI2927" s="0"/>
      <c r="AMJ2927" s="0"/>
    </row>
    <row r="2928" s="4" customFormat="true" ht="37.5" hidden="false" customHeight="true" outlineLevel="0" collapsed="false">
      <c r="A2928" s="23" t="s">
        <v>401</v>
      </c>
      <c r="B2928" s="82" t="n">
        <v>8424</v>
      </c>
      <c r="C2928" s="25" t="n">
        <f aca="false">VLOOKUP(B2928,[1]Planilha8!$X$4:$Y$6629,2,0)</f>
        <v>2041142</v>
      </c>
      <c r="D2928" s="26" t="s">
        <v>677</v>
      </c>
      <c r="E2928" s="26" t="str">
        <f aca="false">VLOOKUP(B2928,[1]Planilha8!$X$4:$Z$6629,3,0)</f>
        <v>UNIDADE DE TERAPIA INTENSIVA</v>
      </c>
      <c r="F2928" s="26" t="str">
        <f aca="false">VLOOKUP(B2928,[1]Planilha8!$X$4:$AD$6629,7,0)</f>
        <v>BOM</v>
      </c>
      <c r="G2928" s="27" t="n">
        <v>41676</v>
      </c>
      <c r="H2928" s="83" t="n">
        <v>94.5</v>
      </c>
      <c r="I2928" s="29" t="s">
        <v>23</v>
      </c>
      <c r="J2928" s="30" t="s">
        <v>678</v>
      </c>
      <c r="K2928" s="31" t="n">
        <v>347</v>
      </c>
      <c r="L2928" s="32" t="n">
        <v>2013004579</v>
      </c>
      <c r="M2928" s="33" t="n">
        <v>43465</v>
      </c>
      <c r="N2928" s="84" t="n">
        <v>75.0966666666667</v>
      </c>
      <c r="O2928" s="85" t="n">
        <v>0.33</v>
      </c>
      <c r="P2928" s="86" t="n">
        <v>0.0275</v>
      </c>
      <c r="Q2928" s="87" t="n">
        <v>2.59875</v>
      </c>
      <c r="R2928" s="88" t="n">
        <v>77.6954166666667</v>
      </c>
      <c r="S2928" s="89" t="n">
        <v>16.8045833333333</v>
      </c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MG2928" s="0"/>
      <c r="AMH2928" s="0"/>
      <c r="AMI2928" s="0"/>
      <c r="AMJ2928" s="0"/>
    </row>
    <row r="2929" s="4" customFormat="true" ht="37.5" hidden="false" customHeight="true" outlineLevel="0" collapsed="false">
      <c r="A2929" s="23" t="s">
        <v>401</v>
      </c>
      <c r="B2929" s="82" t="n">
        <v>8425</v>
      </c>
      <c r="C2929" s="25" t="n">
        <f aca="false">VLOOKUP(B2929,[1]Planilha8!$X$4:$Y$6629,2,0)</f>
        <v>2041143</v>
      </c>
      <c r="D2929" s="26" t="s">
        <v>677</v>
      </c>
      <c r="E2929" s="26" t="str">
        <f aca="false">VLOOKUP(B2929,[1]Planilha8!$X$4:$Z$6629,3,0)</f>
        <v>UNIDADE DE TERAPIA INTENSIVA</v>
      </c>
      <c r="F2929" s="26" t="str">
        <f aca="false">VLOOKUP(B2929,[1]Planilha8!$X$4:$AD$6629,7,0)</f>
        <v>BOM</v>
      </c>
      <c r="G2929" s="27" t="n">
        <v>41676</v>
      </c>
      <c r="H2929" s="83" t="n">
        <v>94.5</v>
      </c>
      <c r="I2929" s="29" t="s">
        <v>23</v>
      </c>
      <c r="J2929" s="30" t="s">
        <v>678</v>
      </c>
      <c r="K2929" s="31" t="n">
        <v>347</v>
      </c>
      <c r="L2929" s="32" t="n">
        <v>2013004579</v>
      </c>
      <c r="M2929" s="33" t="n">
        <v>43465</v>
      </c>
      <c r="N2929" s="84" t="n">
        <v>75.0966666666667</v>
      </c>
      <c r="O2929" s="85" t="n">
        <v>0.33</v>
      </c>
      <c r="P2929" s="86" t="n">
        <v>0.0275</v>
      </c>
      <c r="Q2929" s="87" t="n">
        <v>2.59875</v>
      </c>
      <c r="R2929" s="88" t="n">
        <v>77.6954166666667</v>
      </c>
      <c r="S2929" s="89" t="n">
        <v>16.8045833333333</v>
      </c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MG2929" s="0"/>
      <c r="AMH2929" s="0"/>
      <c r="AMI2929" s="0"/>
      <c r="AMJ2929" s="0"/>
    </row>
    <row r="2930" s="4" customFormat="true" ht="37.5" hidden="false" customHeight="true" outlineLevel="0" collapsed="false">
      <c r="A2930" s="23" t="s">
        <v>401</v>
      </c>
      <c r="B2930" s="82" t="n">
        <v>8426</v>
      </c>
      <c r="C2930" s="25" t="n">
        <f aca="false">VLOOKUP(B2930,[1]Planilha8!$X$4:$Y$6629,2,0)</f>
        <v>2041144</v>
      </c>
      <c r="D2930" s="26" t="s">
        <v>677</v>
      </c>
      <c r="E2930" s="26" t="str">
        <f aca="false">VLOOKUP(B2930,[1]Planilha8!$X$4:$Z$6629,3,0)</f>
        <v>GALPÃO ALMOXARIFADO</v>
      </c>
      <c r="F2930" s="26" t="str">
        <f aca="false">VLOOKUP(B2930,[1]Planilha8!$X$4:$AD$6629,7,0)</f>
        <v>SUCATA</v>
      </c>
      <c r="G2930" s="27" t="n">
        <v>41676</v>
      </c>
      <c r="H2930" s="83" t="n">
        <v>94.5</v>
      </c>
      <c r="I2930" s="29" t="s">
        <v>23</v>
      </c>
      <c r="J2930" s="30" t="s">
        <v>678</v>
      </c>
      <c r="K2930" s="31" t="n">
        <v>347</v>
      </c>
      <c r="L2930" s="32" t="n">
        <v>2013004579</v>
      </c>
      <c r="M2930" s="33" t="n">
        <v>43465</v>
      </c>
      <c r="N2930" s="84" t="n">
        <v>75.0966666666667</v>
      </c>
      <c r="O2930" s="85" t="n">
        <v>0.33</v>
      </c>
      <c r="P2930" s="86" t="n">
        <v>0.0275</v>
      </c>
      <c r="Q2930" s="87" t="n">
        <v>2.59875</v>
      </c>
      <c r="R2930" s="88" t="n">
        <v>77.6954166666667</v>
      </c>
      <c r="S2930" s="89" t="n">
        <v>16.8045833333333</v>
      </c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MG2930" s="0"/>
      <c r="AMH2930" s="0"/>
      <c r="AMI2930" s="0"/>
      <c r="AMJ2930" s="0"/>
    </row>
    <row r="2931" s="4" customFormat="true" ht="37.5" hidden="false" customHeight="true" outlineLevel="0" collapsed="false">
      <c r="A2931" s="23" t="s">
        <v>401</v>
      </c>
      <c r="B2931" s="82" t="n">
        <v>8427</v>
      </c>
      <c r="C2931" s="25" t="n">
        <f aca="false">VLOOKUP(B2931,[1]Planilha8!$X$4:$Y$6629,2,0)</f>
        <v>2041145</v>
      </c>
      <c r="D2931" s="26" t="s">
        <v>677</v>
      </c>
      <c r="E2931" s="26" t="str">
        <f aca="false">VLOOKUP(B2931,[1]Planilha8!$X$4:$Z$6629,3,0)</f>
        <v>GALPÃO ALMOXARIFADO</v>
      </c>
      <c r="F2931" s="26" t="str">
        <f aca="false">VLOOKUP(B2931,[1]Planilha8!$X$4:$AD$6629,7,0)</f>
        <v>SUCATA</v>
      </c>
      <c r="G2931" s="27" t="n">
        <v>41676</v>
      </c>
      <c r="H2931" s="83" t="n">
        <v>94.5</v>
      </c>
      <c r="I2931" s="29" t="s">
        <v>23</v>
      </c>
      <c r="J2931" s="30" t="s">
        <v>678</v>
      </c>
      <c r="K2931" s="31" t="n">
        <v>347</v>
      </c>
      <c r="L2931" s="32" t="n">
        <v>2013004579</v>
      </c>
      <c r="M2931" s="33" t="n">
        <v>43465</v>
      </c>
      <c r="N2931" s="84" t="n">
        <v>75.0966666666667</v>
      </c>
      <c r="O2931" s="85" t="n">
        <v>0.33</v>
      </c>
      <c r="P2931" s="86" t="n">
        <v>0.0275</v>
      </c>
      <c r="Q2931" s="87" t="n">
        <v>2.59875</v>
      </c>
      <c r="R2931" s="88" t="n">
        <v>77.6954166666667</v>
      </c>
      <c r="S2931" s="89" t="n">
        <v>16.8045833333333</v>
      </c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MG2931" s="0"/>
      <c r="AMH2931" s="0"/>
      <c r="AMI2931" s="0"/>
      <c r="AMJ2931" s="0"/>
    </row>
    <row r="2932" s="4" customFormat="true" ht="37.5" hidden="false" customHeight="true" outlineLevel="0" collapsed="false">
      <c r="A2932" s="23" t="s">
        <v>401</v>
      </c>
      <c r="B2932" s="82" t="n">
        <v>8428</v>
      </c>
      <c r="C2932" s="25" t="n">
        <f aca="false">VLOOKUP(B2932,[1]Planilha8!$X$4:$Y$6629,2,0)</f>
        <v>2041146</v>
      </c>
      <c r="D2932" s="26" t="s">
        <v>677</v>
      </c>
      <c r="E2932" s="26" t="str">
        <f aca="false">VLOOKUP(B2932,[1]Planilha8!$X$4:$Z$6629,3,0)</f>
        <v>UNIDADE DE TERAPIA INTENSIVA</v>
      </c>
      <c r="F2932" s="26" t="str">
        <f aca="false">VLOOKUP(B2932,[1]Planilha8!$X$4:$AD$6629,7,0)</f>
        <v>BOM</v>
      </c>
      <c r="G2932" s="27" t="n">
        <v>41676</v>
      </c>
      <c r="H2932" s="83" t="n">
        <v>94.5</v>
      </c>
      <c r="I2932" s="29" t="s">
        <v>23</v>
      </c>
      <c r="J2932" s="30" t="s">
        <v>678</v>
      </c>
      <c r="K2932" s="31" t="n">
        <v>347</v>
      </c>
      <c r="L2932" s="32" t="n">
        <v>2013004579</v>
      </c>
      <c r="M2932" s="33" t="n">
        <v>43465</v>
      </c>
      <c r="N2932" s="84" t="n">
        <v>75.0966666666667</v>
      </c>
      <c r="O2932" s="85" t="n">
        <v>0.33</v>
      </c>
      <c r="P2932" s="86" t="n">
        <v>0.0275</v>
      </c>
      <c r="Q2932" s="87" t="n">
        <v>2.59875</v>
      </c>
      <c r="R2932" s="88" t="n">
        <v>77.6954166666667</v>
      </c>
      <c r="S2932" s="89" t="n">
        <v>16.8045833333333</v>
      </c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MG2932" s="0"/>
      <c r="AMH2932" s="0"/>
      <c r="AMI2932" s="0"/>
      <c r="AMJ2932" s="0"/>
    </row>
    <row r="2933" s="4" customFormat="true" ht="37.5" hidden="false" customHeight="true" outlineLevel="0" collapsed="false">
      <c r="A2933" s="23" t="s">
        <v>401</v>
      </c>
      <c r="B2933" s="82" t="n">
        <v>8429</v>
      </c>
      <c r="C2933" s="25" t="n">
        <f aca="false">VLOOKUP(B2933,[1]Planilha8!$X$4:$Y$6629,2,0)</f>
        <v>2041147</v>
      </c>
      <c r="D2933" s="26" t="s">
        <v>677</v>
      </c>
      <c r="E2933" s="26" t="str">
        <f aca="false">VLOOKUP(B2933,[1]Planilha8!$X$4:$Z$6629,3,0)</f>
        <v>GALPÃO ALMOXARIFADO</v>
      </c>
      <c r="F2933" s="26" t="str">
        <f aca="false">VLOOKUP(B2933,[1]Planilha8!$X$4:$AD$6629,7,0)</f>
        <v>SUCATA</v>
      </c>
      <c r="G2933" s="27" t="n">
        <v>41676</v>
      </c>
      <c r="H2933" s="83" t="n">
        <v>94.5</v>
      </c>
      <c r="I2933" s="29" t="s">
        <v>23</v>
      </c>
      <c r="J2933" s="30" t="s">
        <v>678</v>
      </c>
      <c r="K2933" s="31" t="n">
        <v>347</v>
      </c>
      <c r="L2933" s="32" t="n">
        <v>2013004579</v>
      </c>
      <c r="M2933" s="33" t="n">
        <v>43465</v>
      </c>
      <c r="N2933" s="84" t="n">
        <v>75.0966666666667</v>
      </c>
      <c r="O2933" s="85" t="n">
        <v>0.33</v>
      </c>
      <c r="P2933" s="86" t="n">
        <v>0.0275</v>
      </c>
      <c r="Q2933" s="87" t="n">
        <v>2.59875</v>
      </c>
      <c r="R2933" s="88" t="n">
        <v>77.6954166666667</v>
      </c>
      <c r="S2933" s="89" t="n">
        <v>16.8045833333333</v>
      </c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MG2933" s="0"/>
      <c r="AMH2933" s="0"/>
      <c r="AMI2933" s="0"/>
      <c r="AMJ2933" s="0"/>
    </row>
    <row r="2934" s="4" customFormat="true" ht="37.5" hidden="false" customHeight="true" outlineLevel="0" collapsed="false">
      <c r="A2934" s="23" t="s">
        <v>401</v>
      </c>
      <c r="B2934" s="82" t="n">
        <v>8430</v>
      </c>
      <c r="C2934" s="25" t="n">
        <f aca="false">VLOOKUP(B2934,[1]Planilha8!$X$4:$Y$6629,2,0)</f>
        <v>2041148</v>
      </c>
      <c r="D2934" s="26" t="s">
        <v>677</v>
      </c>
      <c r="E2934" s="26" t="str">
        <f aca="false">VLOOKUP(B2934,[1]Planilha8!$X$4:$Z$6629,3,0)</f>
        <v>GALPÃO ALMOXARIFADO</v>
      </c>
      <c r="F2934" s="26" t="str">
        <f aca="false">VLOOKUP(B2934,[1]Planilha8!$X$4:$AD$6629,7,0)</f>
        <v>SUCATA</v>
      </c>
      <c r="G2934" s="27" t="n">
        <v>41676</v>
      </c>
      <c r="H2934" s="83" t="n">
        <v>94.5</v>
      </c>
      <c r="I2934" s="29" t="s">
        <v>23</v>
      </c>
      <c r="J2934" s="30" t="s">
        <v>678</v>
      </c>
      <c r="K2934" s="31" t="n">
        <v>347</v>
      </c>
      <c r="L2934" s="32" t="n">
        <v>2013004579</v>
      </c>
      <c r="M2934" s="33" t="n">
        <v>43465</v>
      </c>
      <c r="N2934" s="84" t="n">
        <v>75.0966666666667</v>
      </c>
      <c r="O2934" s="85" t="n">
        <v>0.33</v>
      </c>
      <c r="P2934" s="86" t="n">
        <v>0.0275</v>
      </c>
      <c r="Q2934" s="87" t="n">
        <v>2.59875</v>
      </c>
      <c r="R2934" s="88" t="n">
        <v>77.6954166666667</v>
      </c>
      <c r="S2934" s="89" t="n">
        <v>16.8045833333333</v>
      </c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MG2934" s="0"/>
      <c r="AMH2934" s="0"/>
      <c r="AMI2934" s="0"/>
      <c r="AMJ2934" s="0"/>
    </row>
    <row r="2935" s="4" customFormat="true" ht="37.5" hidden="false" customHeight="true" outlineLevel="0" collapsed="false">
      <c r="A2935" s="23" t="s">
        <v>401</v>
      </c>
      <c r="B2935" s="82" t="n">
        <v>8431</v>
      </c>
      <c r="C2935" s="25" t="n">
        <f aca="false">VLOOKUP(B2935,[1]Planilha8!$X$4:$Y$6629,2,0)</f>
        <v>2041149</v>
      </c>
      <c r="D2935" s="26" t="s">
        <v>677</v>
      </c>
      <c r="E2935" s="26" t="str">
        <f aca="false">VLOOKUP(B2935,[1]Planilha8!$X$4:$Z$6629,3,0)</f>
        <v>UNIDADE DE TERAPIA INTENSIVA</v>
      </c>
      <c r="F2935" s="26" t="str">
        <f aca="false">VLOOKUP(B2935,[1]Planilha8!$X$4:$AD$6629,7,0)</f>
        <v>BOM</v>
      </c>
      <c r="G2935" s="27" t="n">
        <v>41676</v>
      </c>
      <c r="H2935" s="83" t="n">
        <v>94.5</v>
      </c>
      <c r="I2935" s="29" t="s">
        <v>23</v>
      </c>
      <c r="J2935" s="30" t="s">
        <v>678</v>
      </c>
      <c r="K2935" s="31" t="n">
        <v>347</v>
      </c>
      <c r="L2935" s="32" t="n">
        <v>2013004579</v>
      </c>
      <c r="M2935" s="33" t="n">
        <v>43465</v>
      </c>
      <c r="N2935" s="84" t="n">
        <v>75.0966666666667</v>
      </c>
      <c r="O2935" s="85" t="n">
        <v>0.33</v>
      </c>
      <c r="P2935" s="86" t="n">
        <v>0.0275</v>
      </c>
      <c r="Q2935" s="87" t="n">
        <v>2.59875</v>
      </c>
      <c r="R2935" s="88" t="n">
        <v>77.6954166666667</v>
      </c>
      <c r="S2935" s="89" t="n">
        <v>16.8045833333333</v>
      </c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MG2935" s="0"/>
      <c r="AMH2935" s="0"/>
      <c r="AMI2935" s="0"/>
      <c r="AMJ2935" s="0"/>
    </row>
    <row r="2936" s="4" customFormat="true" ht="37.5" hidden="false" customHeight="true" outlineLevel="0" collapsed="false">
      <c r="A2936" s="23" t="s">
        <v>401</v>
      </c>
      <c r="B2936" s="82" t="n">
        <v>8432</v>
      </c>
      <c r="C2936" s="25" t="n">
        <f aca="false">VLOOKUP(B2936,[1]Planilha8!$X$4:$Y$6629,2,0)</f>
        <v>2041150</v>
      </c>
      <c r="D2936" s="26" t="s">
        <v>677</v>
      </c>
      <c r="E2936" s="26" t="str">
        <f aca="false">VLOOKUP(B2936,[1]Planilha8!$X$4:$Z$6629,3,0)</f>
        <v>UNIDADE DE TERAPIA INTENSIVA</v>
      </c>
      <c r="F2936" s="26" t="str">
        <f aca="false">VLOOKUP(B2936,[1]Planilha8!$X$4:$AD$6629,7,0)</f>
        <v>BOM</v>
      </c>
      <c r="G2936" s="27" t="n">
        <v>41676</v>
      </c>
      <c r="H2936" s="83" t="n">
        <v>94.5</v>
      </c>
      <c r="I2936" s="29" t="s">
        <v>23</v>
      </c>
      <c r="J2936" s="30" t="s">
        <v>678</v>
      </c>
      <c r="K2936" s="31" t="n">
        <v>347</v>
      </c>
      <c r="L2936" s="32" t="n">
        <v>2013004579</v>
      </c>
      <c r="M2936" s="33" t="n">
        <v>43465</v>
      </c>
      <c r="N2936" s="84" t="n">
        <v>75.0966666666667</v>
      </c>
      <c r="O2936" s="85" t="n">
        <v>0.33</v>
      </c>
      <c r="P2936" s="86" t="n">
        <v>0.0275</v>
      </c>
      <c r="Q2936" s="87" t="n">
        <v>2.59875</v>
      </c>
      <c r="R2936" s="88" t="n">
        <v>77.6954166666667</v>
      </c>
      <c r="S2936" s="89" t="n">
        <v>16.8045833333333</v>
      </c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MG2936" s="0"/>
      <c r="AMH2936" s="0"/>
      <c r="AMI2936" s="0"/>
      <c r="AMJ2936" s="0"/>
    </row>
    <row r="2937" s="4" customFormat="true" ht="37.5" hidden="false" customHeight="true" outlineLevel="0" collapsed="false">
      <c r="A2937" s="23" t="s">
        <v>401</v>
      </c>
      <c r="B2937" s="82" t="n">
        <v>8433</v>
      </c>
      <c r="C2937" s="25" t="n">
        <f aca="false">VLOOKUP(B2937,[1]Planilha8!$X$4:$Y$6629,2,0)</f>
        <v>2041151</v>
      </c>
      <c r="D2937" s="26" t="s">
        <v>677</v>
      </c>
      <c r="E2937" s="26" t="str">
        <f aca="false">VLOOKUP(B2937,[1]Planilha8!$X$4:$Z$6629,3,0)</f>
        <v>GALPÃO ALMOXARIFADO</v>
      </c>
      <c r="F2937" s="26" t="str">
        <f aca="false">VLOOKUP(B2937,[1]Planilha8!$X$4:$AD$6629,7,0)</f>
        <v>SUCATA</v>
      </c>
      <c r="G2937" s="27" t="n">
        <v>41676</v>
      </c>
      <c r="H2937" s="83" t="n">
        <v>94.5</v>
      </c>
      <c r="I2937" s="29" t="s">
        <v>23</v>
      </c>
      <c r="J2937" s="30" t="s">
        <v>678</v>
      </c>
      <c r="K2937" s="31" t="n">
        <v>347</v>
      </c>
      <c r="L2937" s="32" t="n">
        <v>2013004579</v>
      </c>
      <c r="M2937" s="33" t="n">
        <v>43465</v>
      </c>
      <c r="N2937" s="84" t="n">
        <v>75.0966666666667</v>
      </c>
      <c r="O2937" s="85" t="n">
        <v>0.33</v>
      </c>
      <c r="P2937" s="86" t="n">
        <v>0.0275</v>
      </c>
      <c r="Q2937" s="87" t="n">
        <v>2.59875</v>
      </c>
      <c r="R2937" s="88" t="n">
        <v>77.6954166666667</v>
      </c>
      <c r="S2937" s="89" t="n">
        <v>16.8045833333333</v>
      </c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MG2937" s="0"/>
      <c r="AMH2937" s="0"/>
      <c r="AMI2937" s="0"/>
      <c r="AMJ2937" s="0"/>
    </row>
    <row r="2938" s="4" customFormat="true" ht="37.5" hidden="false" customHeight="true" outlineLevel="0" collapsed="false">
      <c r="A2938" s="23" t="s">
        <v>401</v>
      </c>
      <c r="B2938" s="82" t="n">
        <v>8434</v>
      </c>
      <c r="C2938" s="25" t="n">
        <f aca="false">VLOOKUP(B2938,[1]Planilha8!$X$4:$Y$6629,2,0)</f>
        <v>2041152</v>
      </c>
      <c r="D2938" s="26" t="s">
        <v>677</v>
      </c>
      <c r="E2938" s="26" t="str">
        <f aca="false">VLOOKUP(B2938,[1]Planilha8!$X$4:$Z$6629,3,0)</f>
        <v>UNIDADE DE TERAPIA INTENSIVA</v>
      </c>
      <c r="F2938" s="26" t="str">
        <f aca="false">VLOOKUP(B2938,[1]Planilha8!$X$4:$AD$6629,7,0)</f>
        <v>BOM</v>
      </c>
      <c r="G2938" s="27" t="n">
        <v>41676</v>
      </c>
      <c r="H2938" s="83" t="n">
        <v>94.5</v>
      </c>
      <c r="I2938" s="29" t="s">
        <v>23</v>
      </c>
      <c r="J2938" s="30" t="s">
        <v>678</v>
      </c>
      <c r="K2938" s="31" t="n">
        <v>347</v>
      </c>
      <c r="L2938" s="32" t="n">
        <v>2013004579</v>
      </c>
      <c r="M2938" s="33" t="n">
        <v>43465</v>
      </c>
      <c r="N2938" s="84" t="n">
        <v>75.0966666666667</v>
      </c>
      <c r="O2938" s="85" t="n">
        <v>0.33</v>
      </c>
      <c r="P2938" s="86" t="n">
        <v>0.0275</v>
      </c>
      <c r="Q2938" s="87" t="n">
        <v>2.59875</v>
      </c>
      <c r="R2938" s="88" t="n">
        <v>77.6954166666667</v>
      </c>
      <c r="S2938" s="89" t="n">
        <v>16.8045833333333</v>
      </c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MG2938" s="0"/>
      <c r="AMH2938" s="0"/>
      <c r="AMI2938" s="0"/>
      <c r="AMJ2938" s="0"/>
    </row>
    <row r="2939" s="4" customFormat="true" ht="37.5" hidden="false" customHeight="true" outlineLevel="0" collapsed="false">
      <c r="A2939" s="23" t="s">
        <v>401</v>
      </c>
      <c r="B2939" s="82" t="n">
        <v>8435</v>
      </c>
      <c r="C2939" s="25" t="n">
        <f aca="false">VLOOKUP(B2939,[1]Planilha8!$X$4:$Y$6629,2,0)</f>
        <v>2041153</v>
      </c>
      <c r="D2939" s="26" t="s">
        <v>677</v>
      </c>
      <c r="E2939" s="26" t="str">
        <f aca="false">VLOOKUP(B2939,[1]Planilha8!$X$4:$Z$6629,3,0)</f>
        <v>GALPÃO ALMOXARIFADO</v>
      </c>
      <c r="F2939" s="26" t="str">
        <f aca="false">VLOOKUP(B2939,[1]Planilha8!$X$4:$AD$6629,7,0)</f>
        <v>SUCATA</v>
      </c>
      <c r="G2939" s="27" t="n">
        <v>41676</v>
      </c>
      <c r="H2939" s="83" t="n">
        <v>94.5</v>
      </c>
      <c r="I2939" s="29" t="s">
        <v>23</v>
      </c>
      <c r="J2939" s="30" t="s">
        <v>678</v>
      </c>
      <c r="K2939" s="31" t="n">
        <v>347</v>
      </c>
      <c r="L2939" s="32" t="n">
        <v>2013004579</v>
      </c>
      <c r="M2939" s="33" t="n">
        <v>43465</v>
      </c>
      <c r="N2939" s="84" t="n">
        <v>75.0966666666667</v>
      </c>
      <c r="O2939" s="85" t="n">
        <v>0.33</v>
      </c>
      <c r="P2939" s="86" t="n">
        <v>0.0275</v>
      </c>
      <c r="Q2939" s="87" t="n">
        <v>2.59875</v>
      </c>
      <c r="R2939" s="88" t="n">
        <v>77.6954166666667</v>
      </c>
      <c r="S2939" s="89" t="n">
        <v>16.8045833333333</v>
      </c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MG2939" s="0"/>
      <c r="AMH2939" s="0"/>
      <c r="AMI2939" s="0"/>
      <c r="AMJ2939" s="0"/>
    </row>
    <row r="2940" s="4" customFormat="true" ht="37.5" hidden="false" customHeight="true" outlineLevel="0" collapsed="false">
      <c r="A2940" s="23" t="s">
        <v>401</v>
      </c>
      <c r="B2940" s="82" t="n">
        <v>8436</v>
      </c>
      <c r="C2940" s="25" t="n">
        <f aca="false">VLOOKUP(B2940,[1]Planilha8!$X$4:$Y$6629,2,0)</f>
        <v>2041154</v>
      </c>
      <c r="D2940" s="26" t="s">
        <v>677</v>
      </c>
      <c r="E2940" s="26" t="str">
        <f aca="false">VLOOKUP(B2940,[1]Planilha8!$X$4:$Z$6629,3,0)</f>
        <v>GALPÃO ALMOXARIFADO</v>
      </c>
      <c r="F2940" s="26" t="str">
        <f aca="false">VLOOKUP(B2940,[1]Planilha8!$X$4:$AD$6629,7,0)</f>
        <v>SUCATA</v>
      </c>
      <c r="G2940" s="27" t="n">
        <v>41676</v>
      </c>
      <c r="H2940" s="83" t="n">
        <v>94.5</v>
      </c>
      <c r="I2940" s="29" t="s">
        <v>23</v>
      </c>
      <c r="J2940" s="30" t="s">
        <v>678</v>
      </c>
      <c r="K2940" s="31" t="n">
        <v>347</v>
      </c>
      <c r="L2940" s="32" t="n">
        <v>2013004579</v>
      </c>
      <c r="M2940" s="33" t="n">
        <v>43465</v>
      </c>
      <c r="N2940" s="84" t="n">
        <v>75.0966666666667</v>
      </c>
      <c r="O2940" s="85" t="n">
        <v>0.33</v>
      </c>
      <c r="P2940" s="86" t="n">
        <v>0.0275</v>
      </c>
      <c r="Q2940" s="87" t="n">
        <v>2.59875</v>
      </c>
      <c r="R2940" s="88" t="n">
        <v>77.6954166666667</v>
      </c>
      <c r="S2940" s="89" t="n">
        <v>16.8045833333333</v>
      </c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MG2940" s="0"/>
      <c r="AMH2940" s="0"/>
      <c r="AMI2940" s="0"/>
      <c r="AMJ2940" s="0"/>
    </row>
    <row r="2941" s="4" customFormat="true" ht="37.5" hidden="false" customHeight="true" outlineLevel="0" collapsed="false">
      <c r="A2941" s="23" t="s">
        <v>401</v>
      </c>
      <c r="B2941" s="82" t="n">
        <v>8448</v>
      </c>
      <c r="C2941" s="25" t="n">
        <f aca="false">VLOOKUP(B2941,[1]Planilha8!$X$4:$Y$6629,2,0)</f>
        <v>2041155</v>
      </c>
      <c r="D2941" s="26" t="s">
        <v>677</v>
      </c>
      <c r="E2941" s="26" t="str">
        <f aca="false">VLOOKUP(B2941,[1]Planilha8!$X$4:$Z$6629,3,0)</f>
        <v>HEMODIALISE / DIÁLISE</v>
      </c>
      <c r="F2941" s="26" t="str">
        <f aca="false">VLOOKUP(B2941,[1]Planilha8!$X$4:$AD$6629,7,0)</f>
        <v>BOM</v>
      </c>
      <c r="G2941" s="27" t="n">
        <v>41676</v>
      </c>
      <c r="H2941" s="83" t="n">
        <v>94.5</v>
      </c>
      <c r="I2941" s="29" t="s">
        <v>23</v>
      </c>
      <c r="J2941" s="30" t="s">
        <v>678</v>
      </c>
      <c r="K2941" s="31" t="n">
        <v>347</v>
      </c>
      <c r="L2941" s="32" t="n">
        <v>2013004579</v>
      </c>
      <c r="M2941" s="33" t="n">
        <v>43465</v>
      </c>
      <c r="N2941" s="84" t="n">
        <v>75.0966666666667</v>
      </c>
      <c r="O2941" s="85" t="n">
        <v>0.33</v>
      </c>
      <c r="P2941" s="86" t="n">
        <v>0.0275</v>
      </c>
      <c r="Q2941" s="87" t="n">
        <v>2.59875</v>
      </c>
      <c r="R2941" s="88" t="n">
        <v>77.6954166666667</v>
      </c>
      <c r="S2941" s="89" t="n">
        <v>16.8045833333333</v>
      </c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MG2941" s="0"/>
      <c r="AMH2941" s="0"/>
      <c r="AMI2941" s="0"/>
      <c r="AMJ2941" s="0"/>
    </row>
    <row r="2942" s="4" customFormat="true" ht="37.5" hidden="false" customHeight="true" outlineLevel="0" collapsed="false">
      <c r="A2942" s="23" t="s">
        <v>401</v>
      </c>
      <c r="B2942" s="82" t="n">
        <v>8449</v>
      </c>
      <c r="C2942" s="25" t="n">
        <f aca="false">VLOOKUP(B2942,[1]Planilha8!$X$4:$Y$6629,2,0)</f>
        <v>2041156</v>
      </c>
      <c r="D2942" s="26" t="s">
        <v>677</v>
      </c>
      <c r="E2942" s="26" t="str">
        <f aca="false">VLOOKUP(B2942,[1]Planilha8!$X$4:$Z$6629,3,0)</f>
        <v>HEMODIALISE / DIÁLISE</v>
      </c>
      <c r="F2942" s="26" t="str">
        <f aca="false">VLOOKUP(B2942,[1]Planilha8!$X$4:$AD$6629,7,0)</f>
        <v>BOM</v>
      </c>
      <c r="G2942" s="27" t="n">
        <v>41676</v>
      </c>
      <c r="H2942" s="83" t="n">
        <v>94.5</v>
      </c>
      <c r="I2942" s="29" t="s">
        <v>23</v>
      </c>
      <c r="J2942" s="30" t="s">
        <v>678</v>
      </c>
      <c r="K2942" s="31" t="n">
        <v>347</v>
      </c>
      <c r="L2942" s="32" t="n">
        <v>2013004579</v>
      </c>
      <c r="M2942" s="33" t="n">
        <v>43465</v>
      </c>
      <c r="N2942" s="84" t="n">
        <v>75.0966666666667</v>
      </c>
      <c r="O2942" s="85" t="n">
        <v>0.33</v>
      </c>
      <c r="P2942" s="86" t="n">
        <v>0.0275</v>
      </c>
      <c r="Q2942" s="87" t="n">
        <v>2.59875</v>
      </c>
      <c r="R2942" s="88" t="n">
        <v>77.6954166666667</v>
      </c>
      <c r="S2942" s="89" t="n">
        <v>16.8045833333333</v>
      </c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MG2942" s="0"/>
      <c r="AMH2942" s="0"/>
      <c r="AMI2942" s="0"/>
      <c r="AMJ2942" s="0"/>
    </row>
    <row r="2943" s="4" customFormat="true" ht="37.5" hidden="false" customHeight="true" outlineLevel="0" collapsed="false">
      <c r="A2943" s="23" t="s">
        <v>401</v>
      </c>
      <c r="B2943" s="82" t="n">
        <v>8450</v>
      </c>
      <c r="C2943" s="25" t="n">
        <f aca="false">VLOOKUP(B2943,[1]Planilha8!$X$4:$Y$6629,2,0)</f>
        <v>2041157</v>
      </c>
      <c r="D2943" s="26" t="s">
        <v>677</v>
      </c>
      <c r="E2943" s="26" t="str">
        <f aca="false">VLOOKUP(B2943,[1]Planilha8!$X$4:$Z$6629,3,0)</f>
        <v>CLÍNICA CIRÚRGICA</v>
      </c>
      <c r="F2943" s="26" t="str">
        <f aca="false">VLOOKUP(B2943,[1]Planilha8!$X$4:$AD$6629,7,0)</f>
        <v>BOM</v>
      </c>
      <c r="G2943" s="27" t="n">
        <v>41676</v>
      </c>
      <c r="H2943" s="83" t="n">
        <v>94.5</v>
      </c>
      <c r="I2943" s="29" t="s">
        <v>23</v>
      </c>
      <c r="J2943" s="30" t="s">
        <v>678</v>
      </c>
      <c r="K2943" s="31" t="n">
        <v>347</v>
      </c>
      <c r="L2943" s="32" t="n">
        <v>2013004579</v>
      </c>
      <c r="M2943" s="33" t="n">
        <v>43465</v>
      </c>
      <c r="N2943" s="84" t="n">
        <v>75.0966666666667</v>
      </c>
      <c r="O2943" s="85" t="n">
        <v>0.33</v>
      </c>
      <c r="P2943" s="86" t="n">
        <v>0.0275</v>
      </c>
      <c r="Q2943" s="87" t="n">
        <v>2.59875</v>
      </c>
      <c r="R2943" s="88" t="n">
        <v>77.6954166666667</v>
      </c>
      <c r="S2943" s="89" t="n">
        <v>16.8045833333333</v>
      </c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MG2943" s="0"/>
      <c r="AMH2943" s="0"/>
      <c r="AMI2943" s="0"/>
      <c r="AMJ2943" s="0"/>
    </row>
    <row r="2944" s="4" customFormat="true" ht="37.5" hidden="false" customHeight="true" outlineLevel="0" collapsed="false">
      <c r="A2944" s="23" t="s">
        <v>401</v>
      </c>
      <c r="B2944" s="82" t="n">
        <v>8451</v>
      </c>
      <c r="C2944" s="25" t="n">
        <f aca="false">VLOOKUP(B2944,[1]Planilha8!$X$4:$Y$6629,2,0)</f>
        <v>2041158</v>
      </c>
      <c r="D2944" s="26" t="s">
        <v>677</v>
      </c>
      <c r="E2944" s="26" t="str">
        <f aca="false">VLOOKUP(B2944,[1]Planilha8!$X$4:$Z$6629,3,0)</f>
        <v>CLÍNICA CIRÚRGICA</v>
      </c>
      <c r="F2944" s="26" t="str">
        <f aca="false">VLOOKUP(B2944,[1]Planilha8!$X$4:$AD$6629,7,0)</f>
        <v>BOM</v>
      </c>
      <c r="G2944" s="27" t="n">
        <v>41676</v>
      </c>
      <c r="H2944" s="83" t="n">
        <v>94.5</v>
      </c>
      <c r="I2944" s="29" t="s">
        <v>23</v>
      </c>
      <c r="J2944" s="30" t="s">
        <v>678</v>
      </c>
      <c r="K2944" s="31" t="n">
        <v>347</v>
      </c>
      <c r="L2944" s="32" t="n">
        <v>2013004579</v>
      </c>
      <c r="M2944" s="33" t="n">
        <v>43465</v>
      </c>
      <c r="N2944" s="84" t="n">
        <v>75.0966666666667</v>
      </c>
      <c r="O2944" s="85" t="n">
        <v>0.33</v>
      </c>
      <c r="P2944" s="86" t="n">
        <v>0.0275</v>
      </c>
      <c r="Q2944" s="87" t="n">
        <v>2.59875</v>
      </c>
      <c r="R2944" s="88" t="n">
        <v>77.6954166666667</v>
      </c>
      <c r="S2944" s="89" t="n">
        <v>16.8045833333333</v>
      </c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MG2944" s="0"/>
      <c r="AMH2944" s="0"/>
      <c r="AMI2944" s="0"/>
      <c r="AMJ2944" s="0"/>
    </row>
    <row r="2945" s="4" customFormat="true" ht="37.5" hidden="false" customHeight="true" outlineLevel="0" collapsed="false">
      <c r="A2945" s="23" t="s">
        <v>401</v>
      </c>
      <c r="B2945" s="82" t="n">
        <v>8452</v>
      </c>
      <c r="C2945" s="25" t="n">
        <f aca="false">VLOOKUP(B2945,[1]Planilha8!$X$4:$Y$6629,2,0)</f>
        <v>2041159</v>
      </c>
      <c r="D2945" s="26" t="s">
        <v>677</v>
      </c>
      <c r="E2945" s="26" t="str">
        <f aca="false">VLOOKUP(B2945,[1]Planilha8!$X$4:$Z$6629,3,0)</f>
        <v>CLÍNICA CIRÚRGICA</v>
      </c>
      <c r="F2945" s="26" t="str">
        <f aca="false">VLOOKUP(B2945,[1]Planilha8!$X$4:$AD$6629,7,0)</f>
        <v>BOM</v>
      </c>
      <c r="G2945" s="27" t="n">
        <v>41676</v>
      </c>
      <c r="H2945" s="83" t="n">
        <v>94.5</v>
      </c>
      <c r="I2945" s="29" t="s">
        <v>23</v>
      </c>
      <c r="J2945" s="30" t="s">
        <v>678</v>
      </c>
      <c r="K2945" s="31" t="n">
        <v>347</v>
      </c>
      <c r="L2945" s="32" t="n">
        <v>2013004579</v>
      </c>
      <c r="M2945" s="33" t="n">
        <v>43465</v>
      </c>
      <c r="N2945" s="84" t="n">
        <v>75.0966666666667</v>
      </c>
      <c r="O2945" s="85" t="n">
        <v>0.33</v>
      </c>
      <c r="P2945" s="86" t="n">
        <v>0.0275</v>
      </c>
      <c r="Q2945" s="87" t="n">
        <v>2.59875</v>
      </c>
      <c r="R2945" s="88" t="n">
        <v>77.6954166666667</v>
      </c>
      <c r="S2945" s="89" t="n">
        <v>16.8045833333333</v>
      </c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MG2945" s="0"/>
      <c r="AMH2945" s="0"/>
      <c r="AMI2945" s="0"/>
      <c r="AMJ2945" s="0"/>
    </row>
    <row r="2946" s="4" customFormat="true" ht="37.5" hidden="false" customHeight="true" outlineLevel="0" collapsed="false">
      <c r="A2946" s="23" t="s">
        <v>401</v>
      </c>
      <c r="B2946" s="82" t="n">
        <v>8453</v>
      </c>
      <c r="C2946" s="25" t="n">
        <f aca="false">VLOOKUP(B2946,[1]Planilha8!$X$4:$Y$6629,2,0)</f>
        <v>2041160</v>
      </c>
      <c r="D2946" s="26" t="s">
        <v>677</v>
      </c>
      <c r="E2946" s="26" t="str">
        <f aca="false">VLOOKUP(B2946,[1]Planilha8!$X$4:$Z$6629,3,0)</f>
        <v>CLÍNICA MÉDICA</v>
      </c>
      <c r="F2946" s="26" t="str">
        <f aca="false">VLOOKUP(B2946,[1]Planilha8!$X$4:$AD$6629,7,0)</f>
        <v>BOM</v>
      </c>
      <c r="G2946" s="27" t="n">
        <v>41676</v>
      </c>
      <c r="H2946" s="83" t="n">
        <v>94.5</v>
      </c>
      <c r="I2946" s="29" t="s">
        <v>23</v>
      </c>
      <c r="J2946" s="30" t="s">
        <v>678</v>
      </c>
      <c r="K2946" s="31" t="n">
        <v>347</v>
      </c>
      <c r="L2946" s="32" t="n">
        <v>2013004579</v>
      </c>
      <c r="M2946" s="33" t="n">
        <v>43465</v>
      </c>
      <c r="N2946" s="84" t="n">
        <v>75.0966666666667</v>
      </c>
      <c r="O2946" s="85" t="n">
        <v>0.33</v>
      </c>
      <c r="P2946" s="86" t="n">
        <v>0.0275</v>
      </c>
      <c r="Q2946" s="87" t="n">
        <v>2.59875</v>
      </c>
      <c r="R2946" s="88" t="n">
        <v>77.6954166666667</v>
      </c>
      <c r="S2946" s="89" t="n">
        <v>16.8045833333333</v>
      </c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MG2946" s="0"/>
      <c r="AMH2946" s="0"/>
      <c r="AMI2946" s="0"/>
      <c r="AMJ2946" s="0"/>
    </row>
    <row r="2947" s="4" customFormat="true" ht="37.5" hidden="false" customHeight="true" outlineLevel="0" collapsed="false">
      <c r="A2947" s="23" t="s">
        <v>401</v>
      </c>
      <c r="B2947" s="82" t="n">
        <v>8454</v>
      </c>
      <c r="C2947" s="25" t="n">
        <f aca="false">VLOOKUP(B2947,[1]Planilha8!$X$4:$Y$6629,2,0)</f>
        <v>2041161</v>
      </c>
      <c r="D2947" s="26" t="s">
        <v>677</v>
      </c>
      <c r="E2947" s="26" t="str">
        <f aca="false">VLOOKUP(B2947,[1]Planilha8!$X$4:$Z$6629,3,0)</f>
        <v>CLÍNICA MÉDICA</v>
      </c>
      <c r="F2947" s="26" t="str">
        <f aca="false">VLOOKUP(B2947,[1]Planilha8!$X$4:$AD$6629,7,0)</f>
        <v>BOM</v>
      </c>
      <c r="G2947" s="27" t="n">
        <v>41676</v>
      </c>
      <c r="H2947" s="83" t="n">
        <v>94.5</v>
      </c>
      <c r="I2947" s="29" t="s">
        <v>23</v>
      </c>
      <c r="J2947" s="30" t="s">
        <v>678</v>
      </c>
      <c r="K2947" s="31" t="n">
        <v>347</v>
      </c>
      <c r="L2947" s="32" t="n">
        <v>2013004579</v>
      </c>
      <c r="M2947" s="33" t="n">
        <v>43465</v>
      </c>
      <c r="N2947" s="84" t="n">
        <v>75.0966666666667</v>
      </c>
      <c r="O2947" s="85" t="n">
        <v>0.33</v>
      </c>
      <c r="P2947" s="86" t="n">
        <v>0.0275</v>
      </c>
      <c r="Q2947" s="87" t="n">
        <v>2.59875</v>
      </c>
      <c r="R2947" s="88" t="n">
        <v>77.6954166666667</v>
      </c>
      <c r="S2947" s="89" t="n">
        <v>16.8045833333333</v>
      </c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MG2947" s="0"/>
      <c r="AMH2947" s="0"/>
      <c r="AMI2947" s="0"/>
      <c r="AMJ2947" s="0"/>
    </row>
    <row r="2948" s="4" customFormat="true" ht="37.5" hidden="false" customHeight="true" outlineLevel="0" collapsed="false">
      <c r="A2948" s="23" t="s">
        <v>401</v>
      </c>
      <c r="B2948" s="82" t="n">
        <v>8455</v>
      </c>
      <c r="C2948" s="25" t="n">
        <f aca="false">VLOOKUP(B2948,[1]Planilha8!$X$4:$Y$6629,2,0)</f>
        <v>2041162</v>
      </c>
      <c r="D2948" s="26" t="s">
        <v>677</v>
      </c>
      <c r="E2948" s="26" t="str">
        <f aca="false">VLOOKUP(B2948,[1]Planilha8!$X$4:$Z$6629,3,0)</f>
        <v>GALPÃO ALMOXARIFADO</v>
      </c>
      <c r="F2948" s="26" t="str">
        <f aca="false">VLOOKUP(B2948,[1]Planilha8!$X$4:$AD$6629,7,0)</f>
        <v>SUCATA</v>
      </c>
      <c r="G2948" s="27" t="n">
        <v>41676</v>
      </c>
      <c r="H2948" s="83" t="n">
        <v>94.5</v>
      </c>
      <c r="I2948" s="29" t="s">
        <v>23</v>
      </c>
      <c r="J2948" s="30" t="s">
        <v>678</v>
      </c>
      <c r="K2948" s="31" t="n">
        <v>347</v>
      </c>
      <c r="L2948" s="32" t="n">
        <v>2013004579</v>
      </c>
      <c r="M2948" s="33" t="n">
        <v>43465</v>
      </c>
      <c r="N2948" s="84" t="n">
        <v>75.0966666666667</v>
      </c>
      <c r="O2948" s="85" t="n">
        <v>0.33</v>
      </c>
      <c r="P2948" s="86" t="n">
        <v>0.0275</v>
      </c>
      <c r="Q2948" s="87" t="n">
        <v>2.59875</v>
      </c>
      <c r="R2948" s="88" t="n">
        <v>77.6954166666667</v>
      </c>
      <c r="S2948" s="89" t="n">
        <v>16.8045833333333</v>
      </c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MG2948" s="0"/>
      <c r="AMH2948" s="0"/>
      <c r="AMI2948" s="0"/>
      <c r="AMJ2948" s="0"/>
    </row>
    <row r="2949" s="4" customFormat="true" ht="37.5" hidden="false" customHeight="true" outlineLevel="0" collapsed="false">
      <c r="A2949" s="23" t="s">
        <v>401</v>
      </c>
      <c r="B2949" s="82" t="n">
        <v>8456</v>
      </c>
      <c r="C2949" s="25" t="n">
        <f aca="false">VLOOKUP(B2949,[1]Planilha8!$X$4:$Y$6629,2,0)</f>
        <v>2041163</v>
      </c>
      <c r="D2949" s="26" t="s">
        <v>677</v>
      </c>
      <c r="E2949" s="26" t="str">
        <f aca="false">VLOOKUP(B2949,[1]Planilha8!$X$4:$Z$6629,3,0)</f>
        <v>CLÍNICA MÉDICA</v>
      </c>
      <c r="F2949" s="26" t="str">
        <f aca="false">VLOOKUP(B2949,[1]Planilha8!$X$4:$AD$6629,7,0)</f>
        <v>BOM</v>
      </c>
      <c r="G2949" s="27" t="n">
        <v>41676</v>
      </c>
      <c r="H2949" s="83" t="n">
        <v>94.5</v>
      </c>
      <c r="I2949" s="29" t="s">
        <v>23</v>
      </c>
      <c r="J2949" s="30" t="s">
        <v>678</v>
      </c>
      <c r="K2949" s="31" t="n">
        <v>347</v>
      </c>
      <c r="L2949" s="32" t="n">
        <v>2013004579</v>
      </c>
      <c r="M2949" s="33" t="n">
        <v>43465</v>
      </c>
      <c r="N2949" s="84" t="n">
        <v>75.0966666666667</v>
      </c>
      <c r="O2949" s="85" t="n">
        <v>0.33</v>
      </c>
      <c r="P2949" s="86" t="n">
        <v>0.0275</v>
      </c>
      <c r="Q2949" s="87" t="n">
        <v>2.59875</v>
      </c>
      <c r="R2949" s="88" t="n">
        <v>77.6954166666667</v>
      </c>
      <c r="S2949" s="89" t="n">
        <v>16.8045833333333</v>
      </c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MG2949" s="0"/>
      <c r="AMH2949" s="0"/>
      <c r="AMI2949" s="0"/>
      <c r="AMJ2949" s="0"/>
    </row>
    <row r="2950" s="4" customFormat="true" ht="37.5" hidden="false" customHeight="true" outlineLevel="0" collapsed="false">
      <c r="A2950" s="23" t="s">
        <v>401</v>
      </c>
      <c r="B2950" s="82" t="n">
        <v>8458</v>
      </c>
      <c r="C2950" s="25" t="n">
        <f aca="false">VLOOKUP(B2950,[1]Planilha8!$X$4:$Y$6629,2,0)</f>
        <v>2041164</v>
      </c>
      <c r="D2950" s="26" t="s">
        <v>677</v>
      </c>
      <c r="E2950" s="26" t="str">
        <f aca="false">VLOOKUP(B2950,[1]Planilha8!$X$4:$Z$6629,3,0)</f>
        <v>AMBULATÓRIO</v>
      </c>
      <c r="F2950" s="26" t="str">
        <f aca="false">VLOOKUP(B2950,[1]Planilha8!$X$4:$AD$6629,7,0)</f>
        <v>BOM</v>
      </c>
      <c r="G2950" s="27" t="n">
        <v>41676</v>
      </c>
      <c r="H2950" s="83" t="n">
        <v>94.5</v>
      </c>
      <c r="I2950" s="29" t="s">
        <v>23</v>
      </c>
      <c r="J2950" s="30" t="s">
        <v>678</v>
      </c>
      <c r="K2950" s="31" t="n">
        <v>347</v>
      </c>
      <c r="L2950" s="32" t="n">
        <v>2013004579</v>
      </c>
      <c r="M2950" s="33" t="n">
        <v>43465</v>
      </c>
      <c r="N2950" s="84" t="n">
        <v>75.0966666666667</v>
      </c>
      <c r="O2950" s="85" t="n">
        <v>0.33</v>
      </c>
      <c r="P2950" s="86" t="n">
        <v>0.0275</v>
      </c>
      <c r="Q2950" s="87" t="n">
        <v>2.59875</v>
      </c>
      <c r="R2950" s="88" t="n">
        <v>77.6954166666667</v>
      </c>
      <c r="S2950" s="89" t="n">
        <v>16.8045833333333</v>
      </c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MG2950" s="0"/>
      <c r="AMH2950" s="0"/>
      <c r="AMI2950" s="0"/>
      <c r="AMJ2950" s="0"/>
    </row>
    <row r="2951" s="4" customFormat="true" ht="37.5" hidden="false" customHeight="true" outlineLevel="0" collapsed="false">
      <c r="A2951" s="23" t="s">
        <v>401</v>
      </c>
      <c r="B2951" s="82" t="s">
        <v>679</v>
      </c>
      <c r="C2951" s="25" t="n">
        <f aca="false">VLOOKUP(B2951,[1]Planilha8!$X$4:$Y$6629,2,0)</f>
        <v>2041165</v>
      </c>
      <c r="D2951" s="26" t="s">
        <v>677</v>
      </c>
      <c r="E2951" s="26" t="str">
        <f aca="false">VLOOKUP(B2951,[1]Planilha8!$X$4:$Z$6629,3,0)</f>
        <v>CENTRO CIRÚRGICO</v>
      </c>
      <c r="F2951" s="26" t="str">
        <f aca="false">VLOOKUP(B2951,[1]Planilha8!$X$4:$AD$6629,7,0)</f>
        <v>BOM</v>
      </c>
      <c r="G2951" s="27" t="n">
        <v>41676</v>
      </c>
      <c r="H2951" s="83" t="n">
        <v>94.5</v>
      </c>
      <c r="I2951" s="29" t="s">
        <v>23</v>
      </c>
      <c r="J2951" s="30" t="s">
        <v>678</v>
      </c>
      <c r="K2951" s="31" t="n">
        <v>347</v>
      </c>
      <c r="L2951" s="32" t="n">
        <v>2013004579</v>
      </c>
      <c r="M2951" s="33" t="n">
        <v>43465</v>
      </c>
      <c r="N2951" s="84" t="n">
        <v>75.0966666666667</v>
      </c>
      <c r="O2951" s="85" t="n">
        <v>0.33</v>
      </c>
      <c r="P2951" s="86" t="n">
        <v>0.0275</v>
      </c>
      <c r="Q2951" s="87" t="n">
        <v>2.59875</v>
      </c>
      <c r="R2951" s="88" t="n">
        <v>77.6954166666667</v>
      </c>
      <c r="S2951" s="89" t="n">
        <v>16.8045833333333</v>
      </c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MG2951" s="0"/>
      <c r="AMH2951" s="0"/>
      <c r="AMI2951" s="0"/>
      <c r="AMJ2951" s="0"/>
    </row>
    <row r="2952" s="4" customFormat="true" ht="37.5" hidden="false" customHeight="true" outlineLevel="0" collapsed="false">
      <c r="A2952" s="23" t="s">
        <v>401</v>
      </c>
      <c r="B2952" s="82" t="s">
        <v>680</v>
      </c>
      <c r="C2952" s="25" t="n">
        <f aca="false">VLOOKUP(B2952,[1]Planilha8!$X$4:$Y$6629,2,0)</f>
        <v>2041166</v>
      </c>
      <c r="D2952" s="26" t="s">
        <v>677</v>
      </c>
      <c r="E2952" s="26" t="str">
        <f aca="false">VLOOKUP(B2952,[1]Planilha8!$X$4:$Z$6629,3,0)</f>
        <v>CENTRO CIRÚRGICO</v>
      </c>
      <c r="F2952" s="26" t="str">
        <f aca="false">VLOOKUP(B2952,[1]Planilha8!$X$4:$AD$6629,7,0)</f>
        <v>BOM</v>
      </c>
      <c r="G2952" s="27" t="n">
        <v>41676</v>
      </c>
      <c r="H2952" s="83" t="n">
        <v>94.5</v>
      </c>
      <c r="I2952" s="29" t="s">
        <v>23</v>
      </c>
      <c r="J2952" s="30" t="s">
        <v>678</v>
      </c>
      <c r="K2952" s="31" t="n">
        <v>347</v>
      </c>
      <c r="L2952" s="32" t="n">
        <v>2013004579</v>
      </c>
      <c r="M2952" s="33" t="n">
        <v>43465</v>
      </c>
      <c r="N2952" s="84" t="n">
        <v>75.0966666666667</v>
      </c>
      <c r="O2952" s="85" t="n">
        <v>0.33</v>
      </c>
      <c r="P2952" s="86" t="n">
        <v>0.0275</v>
      </c>
      <c r="Q2952" s="87" t="n">
        <v>2.59875</v>
      </c>
      <c r="R2952" s="88" t="n">
        <v>77.6954166666667</v>
      </c>
      <c r="S2952" s="89" t="n">
        <v>16.8045833333333</v>
      </c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MG2952" s="0"/>
      <c r="AMH2952" s="0"/>
      <c r="AMI2952" s="0"/>
      <c r="AMJ2952" s="0"/>
    </row>
    <row r="2953" s="4" customFormat="true" ht="37.5" hidden="false" customHeight="true" outlineLevel="0" collapsed="false">
      <c r="A2953" s="23" t="s">
        <v>401</v>
      </c>
      <c r="B2953" s="82" t="s">
        <v>681</v>
      </c>
      <c r="C2953" s="25" t="n">
        <f aca="false">VLOOKUP(B2953,[1]Planilha8!$X$4:$Y$6629,2,0)</f>
        <v>2041167</v>
      </c>
      <c r="D2953" s="26" t="s">
        <v>677</v>
      </c>
      <c r="E2953" s="26" t="str">
        <f aca="false">VLOOKUP(B2953,[1]Planilha8!$X$4:$Z$6629,3,0)</f>
        <v>CENTRO CIRÚRGICO</v>
      </c>
      <c r="F2953" s="26" t="str">
        <f aca="false">VLOOKUP(B2953,[1]Planilha8!$X$4:$AD$6629,7,0)</f>
        <v>BOM</v>
      </c>
      <c r="G2953" s="27" t="n">
        <v>41676</v>
      </c>
      <c r="H2953" s="83" t="n">
        <v>94.5</v>
      </c>
      <c r="I2953" s="29" t="s">
        <v>23</v>
      </c>
      <c r="J2953" s="30" t="s">
        <v>678</v>
      </c>
      <c r="K2953" s="31" t="n">
        <v>347</v>
      </c>
      <c r="L2953" s="32" t="n">
        <v>2013004579</v>
      </c>
      <c r="M2953" s="33" t="n">
        <v>43465</v>
      </c>
      <c r="N2953" s="84" t="n">
        <v>75.0966666666667</v>
      </c>
      <c r="O2953" s="85" t="n">
        <v>0.33</v>
      </c>
      <c r="P2953" s="86" t="n">
        <v>0.0275</v>
      </c>
      <c r="Q2953" s="87" t="n">
        <v>2.59875</v>
      </c>
      <c r="R2953" s="88" t="n">
        <v>77.6954166666667</v>
      </c>
      <c r="S2953" s="89" t="n">
        <v>16.8045833333333</v>
      </c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MG2953" s="0"/>
      <c r="AMH2953" s="0"/>
      <c r="AMI2953" s="0"/>
      <c r="AMJ2953" s="0"/>
    </row>
    <row r="2954" s="4" customFormat="true" ht="37.5" hidden="false" customHeight="true" outlineLevel="0" collapsed="false">
      <c r="A2954" s="23" t="s">
        <v>401</v>
      </c>
      <c r="B2954" s="82" t="s">
        <v>682</v>
      </c>
      <c r="C2954" s="25" t="n">
        <f aca="false">VLOOKUP(B2954,[1]Planilha8!$X$4:$Y$6629,2,0)</f>
        <v>2041168</v>
      </c>
      <c r="D2954" s="26" t="s">
        <v>677</v>
      </c>
      <c r="E2954" s="26" t="str">
        <f aca="false">VLOOKUP(B2954,[1]Planilha8!$X$4:$Z$6629,3,0)</f>
        <v>CENTRO CIRÚRGICO</v>
      </c>
      <c r="F2954" s="26" t="str">
        <f aca="false">VLOOKUP(B2954,[1]Planilha8!$X$4:$AD$6629,7,0)</f>
        <v>BOM</v>
      </c>
      <c r="G2954" s="27" t="n">
        <v>41676</v>
      </c>
      <c r="H2954" s="83" t="n">
        <v>94.5</v>
      </c>
      <c r="I2954" s="29" t="s">
        <v>23</v>
      </c>
      <c r="J2954" s="30" t="s">
        <v>678</v>
      </c>
      <c r="K2954" s="31" t="n">
        <v>347</v>
      </c>
      <c r="L2954" s="32" t="n">
        <v>2013004579</v>
      </c>
      <c r="M2954" s="33" t="n">
        <v>43465</v>
      </c>
      <c r="N2954" s="84" t="n">
        <v>75.0966666666667</v>
      </c>
      <c r="O2954" s="85" t="n">
        <v>0.33</v>
      </c>
      <c r="P2954" s="86" t="n">
        <v>0.0275</v>
      </c>
      <c r="Q2954" s="87" t="n">
        <v>2.59875</v>
      </c>
      <c r="R2954" s="88" t="n">
        <v>77.6954166666667</v>
      </c>
      <c r="S2954" s="89" t="n">
        <v>16.8045833333333</v>
      </c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MG2954" s="0"/>
      <c r="AMH2954" s="0"/>
      <c r="AMI2954" s="0"/>
      <c r="AMJ2954" s="0"/>
    </row>
    <row r="2955" s="4" customFormat="true" ht="37.5" hidden="false" customHeight="true" outlineLevel="0" collapsed="false">
      <c r="A2955" s="23" t="s">
        <v>401</v>
      </c>
      <c r="B2955" s="82" t="s">
        <v>683</v>
      </c>
      <c r="C2955" s="25" t="n">
        <f aca="false">VLOOKUP(B2955,[1]Planilha8!$X$4:$Y$6629,2,0)</f>
        <v>2041169</v>
      </c>
      <c r="D2955" s="26" t="s">
        <v>677</v>
      </c>
      <c r="E2955" s="26" t="str">
        <f aca="false">VLOOKUP(B2955,[1]Planilha8!$X$4:$Z$6629,3,0)</f>
        <v>CENTRO CIRÚRGICO</v>
      </c>
      <c r="F2955" s="26" t="str">
        <f aca="false">VLOOKUP(B2955,[1]Planilha8!$X$4:$AD$6629,7,0)</f>
        <v>BOM</v>
      </c>
      <c r="G2955" s="27" t="n">
        <v>41676</v>
      </c>
      <c r="H2955" s="83" t="n">
        <v>94.5</v>
      </c>
      <c r="I2955" s="29" t="s">
        <v>23</v>
      </c>
      <c r="J2955" s="30" t="s">
        <v>678</v>
      </c>
      <c r="K2955" s="31" t="n">
        <v>347</v>
      </c>
      <c r="L2955" s="32" t="n">
        <v>2013004579</v>
      </c>
      <c r="M2955" s="33" t="n">
        <v>43465</v>
      </c>
      <c r="N2955" s="84" t="n">
        <v>75.0966666666667</v>
      </c>
      <c r="O2955" s="85" t="n">
        <v>0.33</v>
      </c>
      <c r="P2955" s="86" t="n">
        <v>0.0275</v>
      </c>
      <c r="Q2955" s="87" t="n">
        <v>2.59875</v>
      </c>
      <c r="R2955" s="88" t="n">
        <v>77.6954166666667</v>
      </c>
      <c r="S2955" s="89" t="n">
        <v>16.8045833333333</v>
      </c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MG2955" s="0"/>
      <c r="AMH2955" s="0"/>
      <c r="AMI2955" s="0"/>
      <c r="AMJ2955" s="0"/>
    </row>
    <row r="2956" s="4" customFormat="true" ht="37.5" hidden="false" customHeight="true" outlineLevel="0" collapsed="false">
      <c r="A2956" s="23" t="s">
        <v>401</v>
      </c>
      <c r="B2956" s="82" t="s">
        <v>684</v>
      </c>
      <c r="C2956" s="25" t="n">
        <f aca="false">VLOOKUP(B2956,[1]Planilha8!$X$4:$Y$6629,2,0)</f>
        <v>2041170</v>
      </c>
      <c r="D2956" s="26" t="s">
        <v>677</v>
      </c>
      <c r="E2956" s="26" t="str">
        <f aca="false">VLOOKUP(B2956,[1]Planilha8!$X$4:$Z$6629,3,0)</f>
        <v>CENTRO CIRÚRGICO</v>
      </c>
      <c r="F2956" s="26" t="str">
        <f aca="false">VLOOKUP(B2956,[1]Planilha8!$X$4:$AD$6629,7,0)</f>
        <v>BOM</v>
      </c>
      <c r="G2956" s="27" t="n">
        <v>41676</v>
      </c>
      <c r="H2956" s="83" t="n">
        <v>94.5</v>
      </c>
      <c r="I2956" s="29" t="s">
        <v>23</v>
      </c>
      <c r="J2956" s="30" t="s">
        <v>678</v>
      </c>
      <c r="K2956" s="31" t="n">
        <v>347</v>
      </c>
      <c r="L2956" s="32" t="n">
        <v>2013004579</v>
      </c>
      <c r="M2956" s="33" t="n">
        <v>43465</v>
      </c>
      <c r="N2956" s="84" t="n">
        <v>75.0966666666667</v>
      </c>
      <c r="O2956" s="85" t="n">
        <v>0.33</v>
      </c>
      <c r="P2956" s="86" t="n">
        <v>0.0275</v>
      </c>
      <c r="Q2956" s="87" t="n">
        <v>2.59875</v>
      </c>
      <c r="R2956" s="88" t="n">
        <v>77.6954166666667</v>
      </c>
      <c r="S2956" s="89" t="n">
        <v>16.8045833333333</v>
      </c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MG2956" s="0"/>
      <c r="AMH2956" s="0"/>
      <c r="AMI2956" s="0"/>
      <c r="AMJ2956" s="0"/>
    </row>
    <row r="2957" s="4" customFormat="true" ht="37.5" hidden="false" customHeight="true" outlineLevel="0" collapsed="false">
      <c r="A2957" s="23" t="s">
        <v>401</v>
      </c>
      <c r="B2957" s="82" t="s">
        <v>685</v>
      </c>
      <c r="C2957" s="25" t="n">
        <f aca="false">VLOOKUP(B2957,[1]Planilha8!$X$4:$Y$6629,2,0)</f>
        <v>2041171</v>
      </c>
      <c r="D2957" s="26" t="s">
        <v>677</v>
      </c>
      <c r="E2957" s="26" t="str">
        <f aca="false">VLOOKUP(B2957,[1]Planilha8!$X$4:$Z$6629,3,0)</f>
        <v>CENTRO CIRÚRGICO</v>
      </c>
      <c r="F2957" s="26" t="str">
        <f aca="false">VLOOKUP(B2957,[1]Planilha8!$X$4:$AD$6629,7,0)</f>
        <v>BOM</v>
      </c>
      <c r="G2957" s="27" t="n">
        <v>41676</v>
      </c>
      <c r="H2957" s="83" t="n">
        <v>94.5</v>
      </c>
      <c r="I2957" s="29" t="s">
        <v>23</v>
      </c>
      <c r="J2957" s="30" t="s">
        <v>678</v>
      </c>
      <c r="K2957" s="31" t="n">
        <v>347</v>
      </c>
      <c r="L2957" s="32" t="n">
        <v>2013004579</v>
      </c>
      <c r="M2957" s="33" t="n">
        <v>43465</v>
      </c>
      <c r="N2957" s="84" t="n">
        <v>75.0966666666667</v>
      </c>
      <c r="O2957" s="85" t="n">
        <v>0.33</v>
      </c>
      <c r="P2957" s="86" t="n">
        <v>0.0275</v>
      </c>
      <c r="Q2957" s="87" t="n">
        <v>2.59875</v>
      </c>
      <c r="R2957" s="88" t="n">
        <v>77.6954166666667</v>
      </c>
      <c r="S2957" s="89" t="n">
        <v>16.8045833333333</v>
      </c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MG2957" s="0"/>
      <c r="AMH2957" s="0"/>
      <c r="AMI2957" s="0"/>
      <c r="AMJ2957" s="0"/>
    </row>
    <row r="2958" s="4" customFormat="true" ht="37.5" hidden="false" customHeight="true" outlineLevel="0" collapsed="false">
      <c r="A2958" s="23" t="s">
        <v>401</v>
      </c>
      <c r="B2958" s="82" t="s">
        <v>686</v>
      </c>
      <c r="C2958" s="25" t="n">
        <f aca="false">VLOOKUP(B2958,[1]Planilha8!$X$4:$Y$6629,2,0)</f>
        <v>2041172</v>
      </c>
      <c r="D2958" s="26" t="s">
        <v>677</v>
      </c>
      <c r="E2958" s="26" t="str">
        <f aca="false">VLOOKUP(B2958,[1]Planilha8!$X$4:$Z$6629,3,0)</f>
        <v>CENTRO CIRÚRGICO</v>
      </c>
      <c r="F2958" s="26" t="str">
        <f aca="false">VLOOKUP(B2958,[1]Planilha8!$X$4:$AD$6629,7,0)</f>
        <v>BOM</v>
      </c>
      <c r="G2958" s="27" t="n">
        <v>41676</v>
      </c>
      <c r="H2958" s="83" t="n">
        <v>94.5</v>
      </c>
      <c r="I2958" s="29" t="s">
        <v>23</v>
      </c>
      <c r="J2958" s="30" t="s">
        <v>678</v>
      </c>
      <c r="K2958" s="31" t="n">
        <v>347</v>
      </c>
      <c r="L2958" s="32" t="n">
        <v>2013004579</v>
      </c>
      <c r="M2958" s="33" t="n">
        <v>43465</v>
      </c>
      <c r="N2958" s="84" t="n">
        <v>75.0966666666667</v>
      </c>
      <c r="O2958" s="85" t="n">
        <v>0.33</v>
      </c>
      <c r="P2958" s="86" t="n">
        <v>0.0275</v>
      </c>
      <c r="Q2958" s="87" t="n">
        <v>2.59875</v>
      </c>
      <c r="R2958" s="88" t="n">
        <v>77.6954166666667</v>
      </c>
      <c r="S2958" s="89" t="n">
        <v>16.8045833333333</v>
      </c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MG2958" s="0"/>
      <c r="AMH2958" s="0"/>
      <c r="AMI2958" s="0"/>
      <c r="AMJ2958" s="0"/>
    </row>
    <row r="2959" s="4" customFormat="true" ht="37.5" hidden="false" customHeight="true" outlineLevel="0" collapsed="false">
      <c r="A2959" s="23" t="s">
        <v>401</v>
      </c>
      <c r="B2959" s="82" t="s">
        <v>687</v>
      </c>
      <c r="C2959" s="25" t="n">
        <f aca="false">VLOOKUP(B2959,[1]Planilha8!$X$4:$Y$6629,2,0)</f>
        <v>2041173</v>
      </c>
      <c r="D2959" s="26" t="s">
        <v>677</v>
      </c>
      <c r="E2959" s="26" t="str">
        <f aca="false">VLOOKUP(B2959,[1]Planilha8!$X$4:$Z$6629,3,0)</f>
        <v>CENTRO CIRÚRGICO</v>
      </c>
      <c r="F2959" s="26" t="str">
        <f aca="false">VLOOKUP(B2959,[1]Planilha8!$X$4:$AD$6629,7,0)</f>
        <v>BOM</v>
      </c>
      <c r="G2959" s="27" t="n">
        <v>41676</v>
      </c>
      <c r="H2959" s="83" t="n">
        <v>94.5</v>
      </c>
      <c r="I2959" s="29" t="s">
        <v>23</v>
      </c>
      <c r="J2959" s="30" t="s">
        <v>678</v>
      </c>
      <c r="K2959" s="31" t="n">
        <v>347</v>
      </c>
      <c r="L2959" s="32" t="n">
        <v>2013004579</v>
      </c>
      <c r="M2959" s="33" t="n">
        <v>43465</v>
      </c>
      <c r="N2959" s="84" t="n">
        <v>75.0966666666667</v>
      </c>
      <c r="O2959" s="85" t="n">
        <v>0.33</v>
      </c>
      <c r="P2959" s="86" t="n">
        <v>0.0275</v>
      </c>
      <c r="Q2959" s="87" t="n">
        <v>2.59875</v>
      </c>
      <c r="R2959" s="88" t="n">
        <v>77.6954166666667</v>
      </c>
      <c r="S2959" s="89" t="n">
        <v>16.8045833333333</v>
      </c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MG2959" s="0"/>
      <c r="AMH2959" s="0"/>
      <c r="AMI2959" s="0"/>
      <c r="AMJ2959" s="0"/>
    </row>
    <row r="2960" s="4" customFormat="true" ht="37.5" hidden="false" customHeight="true" outlineLevel="0" collapsed="false">
      <c r="A2960" s="23" t="s">
        <v>401</v>
      </c>
      <c r="B2960" s="82" t="s">
        <v>688</v>
      </c>
      <c r="C2960" s="25" t="n">
        <f aca="false">VLOOKUP(B2960,[1]Planilha8!$X$4:$Y$6629,2,0)</f>
        <v>2041174</v>
      </c>
      <c r="D2960" s="26" t="s">
        <v>677</v>
      </c>
      <c r="E2960" s="26" t="str">
        <f aca="false">VLOOKUP(B2960,[1]Planilha8!$X$4:$Z$6629,3,0)</f>
        <v>CENTRO CIRÚRGICO</v>
      </c>
      <c r="F2960" s="26" t="str">
        <f aca="false">VLOOKUP(B2960,[1]Planilha8!$X$4:$AD$6629,7,0)</f>
        <v>BOM</v>
      </c>
      <c r="G2960" s="27" t="n">
        <v>41676</v>
      </c>
      <c r="H2960" s="83" t="n">
        <v>94.5</v>
      </c>
      <c r="I2960" s="29" t="s">
        <v>23</v>
      </c>
      <c r="J2960" s="30" t="s">
        <v>678</v>
      </c>
      <c r="K2960" s="31" t="n">
        <v>347</v>
      </c>
      <c r="L2960" s="32" t="n">
        <v>2013004579</v>
      </c>
      <c r="M2960" s="33" t="n">
        <v>43465</v>
      </c>
      <c r="N2960" s="84" t="n">
        <v>75.0966666666667</v>
      </c>
      <c r="O2960" s="85" t="n">
        <v>0.33</v>
      </c>
      <c r="P2960" s="86" t="n">
        <v>0.0275</v>
      </c>
      <c r="Q2960" s="87" t="n">
        <v>2.59875</v>
      </c>
      <c r="R2960" s="88" t="n">
        <v>77.6954166666667</v>
      </c>
      <c r="S2960" s="89" t="n">
        <v>16.8045833333333</v>
      </c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MG2960" s="0"/>
      <c r="AMH2960" s="0"/>
      <c r="AMI2960" s="0"/>
      <c r="AMJ2960" s="0"/>
    </row>
    <row r="2961" s="4" customFormat="true" ht="37.5" hidden="false" customHeight="true" outlineLevel="0" collapsed="false">
      <c r="A2961" s="23" t="s">
        <v>401</v>
      </c>
      <c r="B2961" s="82" t="s">
        <v>689</v>
      </c>
      <c r="C2961" s="25" t="n">
        <f aca="false">VLOOKUP(B2961,[1]Planilha8!$X$4:$Y$6629,2,0)</f>
        <v>2041175</v>
      </c>
      <c r="D2961" s="26" t="s">
        <v>677</v>
      </c>
      <c r="E2961" s="26" t="str">
        <f aca="false">VLOOKUP(B2961,[1]Planilha8!$X$4:$Z$6629,3,0)</f>
        <v>CENTRO CIRÚRGICO</v>
      </c>
      <c r="F2961" s="26" t="str">
        <f aca="false">VLOOKUP(B2961,[1]Planilha8!$X$4:$AD$6629,7,0)</f>
        <v>BOM</v>
      </c>
      <c r="G2961" s="27" t="n">
        <v>41676</v>
      </c>
      <c r="H2961" s="83" t="n">
        <v>94.5</v>
      </c>
      <c r="I2961" s="29" t="s">
        <v>23</v>
      </c>
      <c r="J2961" s="30" t="s">
        <v>678</v>
      </c>
      <c r="K2961" s="31" t="n">
        <v>347</v>
      </c>
      <c r="L2961" s="32" t="n">
        <v>2013004579</v>
      </c>
      <c r="M2961" s="33" t="n">
        <v>43465</v>
      </c>
      <c r="N2961" s="84" t="n">
        <v>75.0966666666667</v>
      </c>
      <c r="O2961" s="85" t="n">
        <v>0.33</v>
      </c>
      <c r="P2961" s="86" t="n">
        <v>0.0275</v>
      </c>
      <c r="Q2961" s="87" t="n">
        <v>2.59875</v>
      </c>
      <c r="R2961" s="88" t="n">
        <v>77.6954166666667</v>
      </c>
      <c r="S2961" s="89" t="n">
        <v>16.8045833333333</v>
      </c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MG2961" s="0"/>
      <c r="AMH2961" s="0"/>
      <c r="AMI2961" s="0"/>
      <c r="AMJ2961" s="0"/>
    </row>
    <row r="2962" s="4" customFormat="true" ht="37.5" hidden="false" customHeight="true" outlineLevel="0" collapsed="false">
      <c r="A2962" s="23" t="s">
        <v>401</v>
      </c>
      <c r="B2962" s="82" t="s">
        <v>690</v>
      </c>
      <c r="C2962" s="25" t="n">
        <f aca="false">VLOOKUP(B2962,[1]Planilha8!$X$4:$Y$6629,2,0)</f>
        <v>2041176</v>
      </c>
      <c r="D2962" s="26" t="s">
        <v>677</v>
      </c>
      <c r="E2962" s="26" t="str">
        <f aca="false">VLOOKUP(B2962,[1]Planilha8!$X$4:$Z$6629,3,0)</f>
        <v>CENTRO CIRÚRGICO</v>
      </c>
      <c r="F2962" s="26" t="str">
        <f aca="false">VLOOKUP(B2962,[1]Planilha8!$X$4:$AD$6629,7,0)</f>
        <v>BOM</v>
      </c>
      <c r="G2962" s="27" t="n">
        <v>41676</v>
      </c>
      <c r="H2962" s="83" t="n">
        <v>94.5</v>
      </c>
      <c r="I2962" s="29" t="s">
        <v>23</v>
      </c>
      <c r="J2962" s="30" t="s">
        <v>678</v>
      </c>
      <c r="K2962" s="31" t="n">
        <v>347</v>
      </c>
      <c r="L2962" s="32" t="n">
        <v>2013004579</v>
      </c>
      <c r="M2962" s="33" t="n">
        <v>43465</v>
      </c>
      <c r="N2962" s="84" t="n">
        <v>75.0966666666667</v>
      </c>
      <c r="O2962" s="85" t="n">
        <v>0.33</v>
      </c>
      <c r="P2962" s="86" t="n">
        <v>0.0275</v>
      </c>
      <c r="Q2962" s="87" t="n">
        <v>2.59875</v>
      </c>
      <c r="R2962" s="88" t="n">
        <v>77.6954166666667</v>
      </c>
      <c r="S2962" s="89" t="n">
        <v>16.8045833333333</v>
      </c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MG2962" s="0"/>
      <c r="AMH2962" s="0"/>
      <c r="AMI2962" s="0"/>
      <c r="AMJ2962" s="0"/>
    </row>
    <row r="2963" s="4" customFormat="true" ht="37.5" hidden="false" customHeight="true" outlineLevel="0" collapsed="false">
      <c r="A2963" s="23" t="s">
        <v>401</v>
      </c>
      <c r="B2963" s="82" t="n">
        <v>8487</v>
      </c>
      <c r="C2963" s="25" t="n">
        <f aca="false">VLOOKUP(B2963,[1]Planilha8!$X$4:$Y$6629,2,0)</f>
        <v>2041190</v>
      </c>
      <c r="D2963" s="26" t="s">
        <v>691</v>
      </c>
      <c r="E2963" s="26" t="str">
        <f aca="false">VLOOKUP(B2963,[1]Planilha8!$X$4:$Z$6629,3,0)</f>
        <v>SDRH</v>
      </c>
      <c r="F2963" s="26" t="str">
        <f aca="false">VLOOKUP(B2963,[1]Planilha8!$X$4:$AD$6629,7,0)</f>
        <v>BOM</v>
      </c>
      <c r="G2963" s="27" t="n">
        <v>41681</v>
      </c>
      <c r="H2963" s="83" t="n">
        <v>310</v>
      </c>
      <c r="I2963" s="29" t="s">
        <v>23</v>
      </c>
      <c r="J2963" s="30" t="s">
        <v>149</v>
      </c>
      <c r="K2963" s="31" t="n">
        <v>4000</v>
      </c>
      <c r="L2963" s="32" t="n">
        <v>2014000479</v>
      </c>
      <c r="M2963" s="33" t="n">
        <v>43465</v>
      </c>
      <c r="N2963" s="84" t="n">
        <v>298.333333333333</v>
      </c>
      <c r="O2963" s="85" t="n">
        <v>1</v>
      </c>
      <c r="P2963" s="86" t="n">
        <v>0.0833333333333333</v>
      </c>
      <c r="Q2963" s="87" t="n">
        <v>0</v>
      </c>
      <c r="R2963" s="88" t="n">
        <v>298.333333333333</v>
      </c>
      <c r="S2963" s="89" t="n">
        <v>11.6666666666666</v>
      </c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MG2963" s="0"/>
      <c r="AMH2963" s="0"/>
      <c r="AMI2963" s="0"/>
      <c r="AMJ2963" s="0"/>
    </row>
    <row r="2964" s="4" customFormat="true" ht="37.5" hidden="false" customHeight="true" outlineLevel="0" collapsed="false">
      <c r="A2964" s="23" t="s">
        <v>401</v>
      </c>
      <c r="B2964" s="82" t="n">
        <v>8604</v>
      </c>
      <c r="C2964" s="25" t="n">
        <f aca="false">VLOOKUP(B2964,[1]Planilha8!$X$4:$Y$6629,2,0)</f>
        <v>2041191</v>
      </c>
      <c r="D2964" s="26" t="s">
        <v>692</v>
      </c>
      <c r="E2964" s="26" t="str">
        <f aca="false">VLOOKUP(B2964,[1]Planilha8!$X$4:$Z$6629,3,0)</f>
        <v>ROUPARIA</v>
      </c>
      <c r="F2964" s="26" t="str">
        <f aca="false">VLOOKUP(B2964,[1]Planilha8!$X$4:$AD$6629,7,0)</f>
        <v>BOM</v>
      </c>
      <c r="G2964" s="27" t="n">
        <v>41682</v>
      </c>
      <c r="H2964" s="83" t="n">
        <v>4700</v>
      </c>
      <c r="I2964" s="29" t="s">
        <v>23</v>
      </c>
      <c r="J2964" s="30" t="s">
        <v>646</v>
      </c>
      <c r="K2964" s="31" t="n">
        <v>23</v>
      </c>
      <c r="L2964" s="32" t="n">
        <v>2013004095</v>
      </c>
      <c r="M2964" s="33" t="n">
        <v>43465</v>
      </c>
      <c r="N2964" s="84" t="n">
        <v>1523.58333333333</v>
      </c>
      <c r="O2964" s="85" t="n">
        <v>0.14</v>
      </c>
      <c r="P2964" s="86" t="n">
        <v>0.0116666666666667</v>
      </c>
      <c r="Q2964" s="87" t="n">
        <v>54.8333333333333</v>
      </c>
      <c r="R2964" s="88" t="n">
        <v>1578.41666666667</v>
      </c>
      <c r="S2964" s="89" t="n">
        <v>3121.58333333333</v>
      </c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MG2964" s="0"/>
      <c r="AMH2964" s="0"/>
      <c r="AMI2964" s="0"/>
      <c r="AMJ2964" s="0"/>
    </row>
    <row r="2965" s="4" customFormat="true" ht="37.5" hidden="false" customHeight="true" outlineLevel="0" collapsed="false">
      <c r="A2965" s="23" t="s">
        <v>401</v>
      </c>
      <c r="B2965" s="82" t="n">
        <v>8474</v>
      </c>
      <c r="C2965" s="25" t="n">
        <f aca="false">VLOOKUP(B2965,[1]Planilha8!$X$4:$Y$6629,2,0)</f>
        <v>2041193</v>
      </c>
      <c r="D2965" s="26" t="s">
        <v>693</v>
      </c>
      <c r="E2965" s="26" t="str">
        <f aca="false">VLOOKUP(B2965,[1]Planilha8!$X$4:$Z$6629,3,0)</f>
        <v>APOIO AO DIAGNÓSTICO</v>
      </c>
      <c r="F2965" s="26" t="str">
        <f aca="false">VLOOKUP(B2965,[1]Planilha8!$X$4:$AD$6629,7,0)</f>
        <v>BOM</v>
      </c>
      <c r="G2965" s="27" t="n">
        <v>41684</v>
      </c>
      <c r="H2965" s="83" t="n">
        <v>1512.43</v>
      </c>
      <c r="I2965" s="29" t="s">
        <v>23</v>
      </c>
      <c r="J2965" s="30" t="s">
        <v>694</v>
      </c>
      <c r="K2965" s="31" t="n">
        <v>15197</v>
      </c>
      <c r="L2965" s="32" t="n">
        <v>2014000408</v>
      </c>
      <c r="M2965" s="33" t="n">
        <v>43465</v>
      </c>
      <c r="N2965" s="84" t="n">
        <v>1509.76725</v>
      </c>
      <c r="O2965" s="85" t="n">
        <v>0.5</v>
      </c>
      <c r="P2965" s="86" t="n">
        <v>0.0416666666666667</v>
      </c>
      <c r="Q2965" s="87" t="n">
        <v>0</v>
      </c>
      <c r="R2965" s="88" t="n">
        <v>1509.76725</v>
      </c>
      <c r="S2965" s="89" t="n">
        <v>2.66275000000041</v>
      </c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MG2965" s="0"/>
      <c r="AMH2965" s="0"/>
      <c r="AMI2965" s="0"/>
      <c r="AMJ2965" s="0"/>
    </row>
    <row r="2966" s="4" customFormat="true" ht="37.5" hidden="false" customHeight="true" outlineLevel="0" collapsed="false">
      <c r="A2966" s="23" t="s">
        <v>401</v>
      </c>
      <c r="B2966" s="82" t="n">
        <v>8475</v>
      </c>
      <c r="C2966" s="25" t="n">
        <f aca="false">VLOOKUP(B2966,[1]Planilha8!$X$4:$Y$6629,2,0)</f>
        <v>2041194</v>
      </c>
      <c r="D2966" s="26" t="s">
        <v>693</v>
      </c>
      <c r="E2966" s="26" t="str">
        <f aca="false">VLOOKUP(B2966,[1]Planilha8!$X$4:$Z$6629,3,0)</f>
        <v>APOIO AO DIAGNÓSTICO</v>
      </c>
      <c r="F2966" s="26" t="str">
        <f aca="false">VLOOKUP(B2966,[1]Planilha8!$X$4:$AD$6629,7,0)</f>
        <v>BOM</v>
      </c>
      <c r="G2966" s="27" t="n">
        <v>41684</v>
      </c>
      <c r="H2966" s="83" t="n">
        <v>1512.43</v>
      </c>
      <c r="I2966" s="29" t="s">
        <v>23</v>
      </c>
      <c r="J2966" s="30" t="s">
        <v>694</v>
      </c>
      <c r="K2966" s="31" t="n">
        <v>15197</v>
      </c>
      <c r="L2966" s="32" t="n">
        <v>2014000408</v>
      </c>
      <c r="M2966" s="33" t="n">
        <v>43465</v>
      </c>
      <c r="N2966" s="84" t="n">
        <v>1509.76725</v>
      </c>
      <c r="O2966" s="85" t="n">
        <v>0.5</v>
      </c>
      <c r="P2966" s="86" t="n">
        <v>0.0416666666666667</v>
      </c>
      <c r="Q2966" s="87" t="n">
        <v>0</v>
      </c>
      <c r="R2966" s="88" t="n">
        <v>1509.76725</v>
      </c>
      <c r="S2966" s="89" t="n">
        <v>2.66275000000041</v>
      </c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MG2966" s="0"/>
      <c r="AMH2966" s="0"/>
      <c r="AMI2966" s="0"/>
      <c r="AMJ2966" s="0"/>
    </row>
    <row r="2967" s="4" customFormat="true" ht="37.5" hidden="false" customHeight="true" outlineLevel="0" collapsed="false">
      <c r="A2967" s="23" t="s">
        <v>401</v>
      </c>
      <c r="B2967" s="82" t="n">
        <v>8476</v>
      </c>
      <c r="C2967" s="25" t="n">
        <f aca="false">VLOOKUP(B2967,[1]Planilha8!$X$4:$Y$6629,2,0)</f>
        <v>2041195</v>
      </c>
      <c r="D2967" s="26" t="s">
        <v>695</v>
      </c>
      <c r="E2967" s="26" t="str">
        <f aca="false">VLOOKUP(B2967,[1]Planilha8!$X$4:$Z$6629,3,0)</f>
        <v>GALPÃO ALMOXARIFADO</v>
      </c>
      <c r="F2967" s="26" t="str">
        <f aca="false">VLOOKUP(B2967,[1]Planilha8!$X$4:$AD$6629,7,0)</f>
        <v>RUIM</v>
      </c>
      <c r="G2967" s="27" t="n">
        <v>41684</v>
      </c>
      <c r="H2967" s="83" t="n">
        <v>535</v>
      </c>
      <c r="I2967" s="29" t="s">
        <v>23</v>
      </c>
      <c r="J2967" s="30" t="s">
        <v>696</v>
      </c>
      <c r="K2967" s="31" t="n">
        <v>1411</v>
      </c>
      <c r="L2967" s="32" t="n">
        <v>2014000396</v>
      </c>
      <c r="M2967" s="33" t="n">
        <v>43465</v>
      </c>
      <c r="N2967" s="84" t="n">
        <v>491.958333333334</v>
      </c>
      <c r="O2967" s="85" t="n">
        <v>0.5</v>
      </c>
      <c r="P2967" s="86" t="n">
        <v>0.0416666666666667</v>
      </c>
      <c r="Q2967" s="87" t="n">
        <v>22.2916666666667</v>
      </c>
      <c r="R2967" s="88" t="n">
        <v>514.25</v>
      </c>
      <c r="S2967" s="89" t="n">
        <v>20.7499999999998</v>
      </c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MG2967" s="0"/>
      <c r="AMH2967" s="0"/>
      <c r="AMI2967" s="0"/>
      <c r="AMJ2967" s="0"/>
    </row>
    <row r="2968" s="4" customFormat="true" ht="37.5" hidden="false" customHeight="true" outlineLevel="0" collapsed="false">
      <c r="A2968" s="23" t="s">
        <v>401</v>
      </c>
      <c r="B2968" s="82" t="n">
        <v>8477</v>
      </c>
      <c r="C2968" s="25" t="n">
        <f aca="false">VLOOKUP(B2968,[1]Planilha8!$X$4:$Y$6629,2,0)</f>
        <v>2041196</v>
      </c>
      <c r="D2968" s="26" t="s">
        <v>695</v>
      </c>
      <c r="E2968" s="26" t="str">
        <f aca="false">VLOOKUP(B2968,[1]Planilha8!$X$4:$Z$6629,3,0)</f>
        <v>GALPÃO ALMOXARIFADO</v>
      </c>
      <c r="F2968" s="26" t="str">
        <f aca="false">VLOOKUP(B2968,[1]Planilha8!$X$4:$AD$6629,7,0)</f>
        <v>RUIM</v>
      </c>
      <c r="G2968" s="27" t="n">
        <v>41684</v>
      </c>
      <c r="H2968" s="83" t="n">
        <v>535</v>
      </c>
      <c r="I2968" s="29" t="s">
        <v>23</v>
      </c>
      <c r="J2968" s="30" t="s">
        <v>696</v>
      </c>
      <c r="K2968" s="31" t="n">
        <v>1411</v>
      </c>
      <c r="L2968" s="32" t="n">
        <v>2014000396</v>
      </c>
      <c r="M2968" s="33" t="n">
        <v>43465</v>
      </c>
      <c r="N2968" s="84" t="n">
        <v>491.958333333334</v>
      </c>
      <c r="O2968" s="85" t="n">
        <v>0.5</v>
      </c>
      <c r="P2968" s="86" t="n">
        <v>0.0416666666666667</v>
      </c>
      <c r="Q2968" s="87" t="n">
        <v>22.2916666666667</v>
      </c>
      <c r="R2968" s="88" t="n">
        <v>514.25</v>
      </c>
      <c r="S2968" s="89" t="n">
        <v>20.7499999999998</v>
      </c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MG2968" s="0"/>
      <c r="AMH2968" s="0"/>
      <c r="AMI2968" s="0"/>
      <c r="AMJ2968" s="0"/>
    </row>
    <row r="2969" s="4" customFormat="true" ht="37.5" hidden="false" customHeight="true" outlineLevel="0" collapsed="false">
      <c r="A2969" s="23" t="s">
        <v>401</v>
      </c>
      <c r="B2969" s="82" t="n">
        <v>8478</v>
      </c>
      <c r="C2969" s="25" t="n">
        <f aca="false">VLOOKUP(B2969,[1]Planilha8!$X$4:$Y$6629,2,0)</f>
        <v>2041197</v>
      </c>
      <c r="D2969" s="26" t="s">
        <v>695</v>
      </c>
      <c r="E2969" s="26" t="str">
        <f aca="false">VLOOKUP(B2969,[1]Planilha8!$X$4:$Z$6629,3,0)</f>
        <v>GALPÃO ALMOXARIFADO</v>
      </c>
      <c r="F2969" s="26" t="str">
        <f aca="false">VLOOKUP(B2969,[1]Planilha8!$X$4:$AD$6629,7,0)</f>
        <v>RUIM</v>
      </c>
      <c r="G2969" s="27" t="n">
        <v>41684</v>
      </c>
      <c r="H2969" s="83" t="n">
        <v>535</v>
      </c>
      <c r="I2969" s="29" t="s">
        <v>23</v>
      </c>
      <c r="J2969" s="30" t="s">
        <v>696</v>
      </c>
      <c r="K2969" s="31" t="n">
        <v>1411</v>
      </c>
      <c r="L2969" s="32" t="n">
        <v>2014000396</v>
      </c>
      <c r="M2969" s="33" t="n">
        <v>43465</v>
      </c>
      <c r="N2969" s="84" t="n">
        <v>491.958333333334</v>
      </c>
      <c r="O2969" s="85" t="n">
        <v>0.5</v>
      </c>
      <c r="P2969" s="86" t="n">
        <v>0.0416666666666667</v>
      </c>
      <c r="Q2969" s="87" t="n">
        <v>22.2916666666667</v>
      </c>
      <c r="R2969" s="88" t="n">
        <v>514.25</v>
      </c>
      <c r="S2969" s="89" t="n">
        <v>20.7499999999998</v>
      </c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MG2969" s="0"/>
      <c r="AMH2969" s="0"/>
      <c r="AMI2969" s="0"/>
      <c r="AMJ2969" s="0"/>
    </row>
    <row r="2970" s="4" customFormat="true" ht="37.5" hidden="false" customHeight="true" outlineLevel="0" collapsed="false">
      <c r="A2970" s="23" t="s">
        <v>401</v>
      </c>
      <c r="B2970" s="82" t="n">
        <v>8479</v>
      </c>
      <c r="C2970" s="25" t="n">
        <f aca="false">VLOOKUP(B2970,[1]Planilha8!$X$4:$Y$6629,2,0)</f>
        <v>2041198</v>
      </c>
      <c r="D2970" s="26" t="s">
        <v>695</v>
      </c>
      <c r="E2970" s="26" t="str">
        <f aca="false">VLOOKUP(B2970,[1]Planilha8!$X$4:$Z$6629,3,0)</f>
        <v>GALPÃO ALMOXARIFADO</v>
      </c>
      <c r="F2970" s="26" t="str">
        <f aca="false">VLOOKUP(B2970,[1]Planilha8!$X$4:$AD$6629,7,0)</f>
        <v>RUIM</v>
      </c>
      <c r="G2970" s="27" t="n">
        <v>41684</v>
      </c>
      <c r="H2970" s="83" t="n">
        <v>535</v>
      </c>
      <c r="I2970" s="29" t="s">
        <v>23</v>
      </c>
      <c r="J2970" s="30" t="s">
        <v>696</v>
      </c>
      <c r="K2970" s="31" t="n">
        <v>1411</v>
      </c>
      <c r="L2970" s="32" t="n">
        <v>2014000396</v>
      </c>
      <c r="M2970" s="33" t="n">
        <v>43465</v>
      </c>
      <c r="N2970" s="84" t="n">
        <v>491.958333333334</v>
      </c>
      <c r="O2970" s="85" t="n">
        <v>0.5</v>
      </c>
      <c r="P2970" s="86" t="n">
        <v>0.0416666666666667</v>
      </c>
      <c r="Q2970" s="87" t="n">
        <v>22.2916666666667</v>
      </c>
      <c r="R2970" s="88" t="n">
        <v>514.25</v>
      </c>
      <c r="S2970" s="89" t="n">
        <v>20.7499999999998</v>
      </c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MG2970" s="0"/>
      <c r="AMH2970" s="0"/>
      <c r="AMI2970" s="0"/>
      <c r="AMJ2970" s="0"/>
    </row>
    <row r="2971" s="4" customFormat="true" ht="37.5" hidden="false" customHeight="true" outlineLevel="0" collapsed="false">
      <c r="A2971" s="23" t="s">
        <v>401</v>
      </c>
      <c r="B2971" s="82" t="n">
        <v>8480</v>
      </c>
      <c r="C2971" s="25" t="n">
        <f aca="false">VLOOKUP(B2971,[1]Planilha8!$X$4:$Y$6629,2,0)</f>
        <v>2041199</v>
      </c>
      <c r="D2971" s="26" t="s">
        <v>695</v>
      </c>
      <c r="E2971" s="26" t="str">
        <f aca="false">VLOOKUP(B2971,[1]Planilha8!$X$4:$Z$6629,3,0)</f>
        <v>GALPÃO ALMOXARIFADO</v>
      </c>
      <c r="F2971" s="26" t="str">
        <f aca="false">VLOOKUP(B2971,[1]Planilha8!$X$4:$AD$6629,7,0)</f>
        <v>RUIM</v>
      </c>
      <c r="G2971" s="27" t="n">
        <v>41684</v>
      </c>
      <c r="H2971" s="83" t="n">
        <v>535</v>
      </c>
      <c r="I2971" s="29" t="s">
        <v>23</v>
      </c>
      <c r="J2971" s="30" t="s">
        <v>696</v>
      </c>
      <c r="K2971" s="31" t="n">
        <v>1411</v>
      </c>
      <c r="L2971" s="32" t="n">
        <v>2014000396</v>
      </c>
      <c r="M2971" s="33" t="n">
        <v>43465</v>
      </c>
      <c r="N2971" s="84" t="n">
        <v>491.958333333334</v>
      </c>
      <c r="O2971" s="85" t="n">
        <v>0.5</v>
      </c>
      <c r="P2971" s="86" t="n">
        <v>0.0416666666666667</v>
      </c>
      <c r="Q2971" s="87" t="n">
        <v>22.2916666666667</v>
      </c>
      <c r="R2971" s="88" t="n">
        <v>514.25</v>
      </c>
      <c r="S2971" s="89" t="n">
        <v>20.7499999999998</v>
      </c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MG2971" s="0"/>
      <c r="AMH2971" s="0"/>
      <c r="AMI2971" s="0"/>
      <c r="AMJ2971" s="0"/>
    </row>
    <row r="2972" s="4" customFormat="true" ht="37.5" hidden="false" customHeight="true" outlineLevel="0" collapsed="false">
      <c r="A2972" s="23" t="s">
        <v>401</v>
      </c>
      <c r="B2972" s="82" t="n">
        <v>8481</v>
      </c>
      <c r="C2972" s="25" t="n">
        <f aca="false">VLOOKUP(B2972,[1]Planilha8!$X$4:$Y$6629,2,0)</f>
        <v>2041200</v>
      </c>
      <c r="D2972" s="26" t="s">
        <v>695</v>
      </c>
      <c r="E2972" s="26" t="str">
        <f aca="false">VLOOKUP(B2972,[1]Planilha8!$X$4:$Z$6629,3,0)</f>
        <v>GALPÃO ALMOXARIFADO</v>
      </c>
      <c r="F2972" s="26" t="str">
        <f aca="false">VLOOKUP(B2972,[1]Planilha8!$X$4:$AD$6629,7,0)</f>
        <v>RUIM</v>
      </c>
      <c r="G2972" s="27" t="n">
        <v>41684</v>
      </c>
      <c r="H2972" s="83" t="n">
        <v>535</v>
      </c>
      <c r="I2972" s="29" t="s">
        <v>23</v>
      </c>
      <c r="J2972" s="30" t="s">
        <v>696</v>
      </c>
      <c r="K2972" s="31" t="n">
        <v>1411</v>
      </c>
      <c r="L2972" s="32" t="n">
        <v>2014000396</v>
      </c>
      <c r="M2972" s="33" t="n">
        <v>43465</v>
      </c>
      <c r="N2972" s="84" t="n">
        <v>491.958333333334</v>
      </c>
      <c r="O2972" s="85" t="n">
        <v>0.5</v>
      </c>
      <c r="P2972" s="86" t="n">
        <v>0.0416666666666667</v>
      </c>
      <c r="Q2972" s="87" t="n">
        <v>22.2916666666667</v>
      </c>
      <c r="R2972" s="88" t="n">
        <v>514.25</v>
      </c>
      <c r="S2972" s="89" t="n">
        <v>20.7499999999998</v>
      </c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MG2972" s="0"/>
      <c r="AMH2972" s="0"/>
      <c r="AMI2972" s="0"/>
      <c r="AMJ2972" s="0"/>
    </row>
    <row r="2973" s="4" customFormat="true" ht="37.5" hidden="false" customHeight="true" outlineLevel="0" collapsed="false">
      <c r="A2973" s="23" t="s">
        <v>401</v>
      </c>
      <c r="B2973" s="82" t="n">
        <v>8482</v>
      </c>
      <c r="C2973" s="25" t="n">
        <f aca="false">VLOOKUP(B2973,[1]Planilha8!$X$4:$Y$6629,2,0)</f>
        <v>2041201</v>
      </c>
      <c r="D2973" s="26" t="s">
        <v>695</v>
      </c>
      <c r="E2973" s="26" t="str">
        <f aca="false">VLOOKUP(B2973,[1]Planilha8!$X$4:$Z$6629,3,0)</f>
        <v>GALPÃO ALMOXARIFADO</v>
      </c>
      <c r="F2973" s="26" t="str">
        <f aca="false">VLOOKUP(B2973,[1]Planilha8!$X$4:$AD$6629,7,0)</f>
        <v>RUIM</v>
      </c>
      <c r="G2973" s="27" t="n">
        <v>41684</v>
      </c>
      <c r="H2973" s="83" t="n">
        <v>535</v>
      </c>
      <c r="I2973" s="29" t="s">
        <v>23</v>
      </c>
      <c r="J2973" s="30" t="s">
        <v>696</v>
      </c>
      <c r="K2973" s="31" t="n">
        <v>1411</v>
      </c>
      <c r="L2973" s="32" t="n">
        <v>2014000396</v>
      </c>
      <c r="M2973" s="33" t="n">
        <v>43465</v>
      </c>
      <c r="N2973" s="84" t="n">
        <v>491.958333333334</v>
      </c>
      <c r="O2973" s="85" t="n">
        <v>0.5</v>
      </c>
      <c r="P2973" s="86" t="n">
        <v>0.0416666666666667</v>
      </c>
      <c r="Q2973" s="87" t="n">
        <v>22.2916666666667</v>
      </c>
      <c r="R2973" s="88" t="n">
        <v>514.25</v>
      </c>
      <c r="S2973" s="89" t="n">
        <v>20.7499999999998</v>
      </c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MG2973" s="0"/>
      <c r="AMH2973" s="0"/>
      <c r="AMI2973" s="0"/>
      <c r="AMJ2973" s="0"/>
    </row>
    <row r="2974" s="4" customFormat="true" ht="37.5" hidden="false" customHeight="true" outlineLevel="0" collapsed="false">
      <c r="A2974" s="23" t="s">
        <v>401</v>
      </c>
      <c r="B2974" s="82" t="n">
        <v>8483</v>
      </c>
      <c r="C2974" s="25" t="n">
        <f aca="false">VLOOKUP(B2974,[1]Planilha8!$X$4:$Y$6629,2,0)</f>
        <v>2041202</v>
      </c>
      <c r="D2974" s="26" t="s">
        <v>695</v>
      </c>
      <c r="E2974" s="26" t="str">
        <f aca="false">VLOOKUP(B2974,[1]Planilha8!$X$4:$Z$6629,3,0)</f>
        <v>GALPÃO ALMOXARIFADO</v>
      </c>
      <c r="F2974" s="26" t="str">
        <f aca="false">VLOOKUP(B2974,[1]Planilha8!$X$4:$AD$6629,7,0)</f>
        <v>RUIM</v>
      </c>
      <c r="G2974" s="27" t="n">
        <v>41684</v>
      </c>
      <c r="H2974" s="83" t="n">
        <v>535</v>
      </c>
      <c r="I2974" s="29" t="s">
        <v>23</v>
      </c>
      <c r="J2974" s="30" t="s">
        <v>696</v>
      </c>
      <c r="K2974" s="31" t="n">
        <v>1411</v>
      </c>
      <c r="L2974" s="32" t="n">
        <v>2014000396</v>
      </c>
      <c r="M2974" s="33" t="n">
        <v>43465</v>
      </c>
      <c r="N2974" s="84" t="n">
        <v>491.958333333334</v>
      </c>
      <c r="O2974" s="85" t="n">
        <v>0.5</v>
      </c>
      <c r="P2974" s="86" t="n">
        <v>0.0416666666666667</v>
      </c>
      <c r="Q2974" s="87" t="n">
        <v>22.2916666666667</v>
      </c>
      <c r="R2974" s="88" t="n">
        <v>514.25</v>
      </c>
      <c r="S2974" s="89" t="n">
        <v>20.7499999999998</v>
      </c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MG2974" s="0"/>
      <c r="AMH2974" s="0"/>
      <c r="AMI2974" s="0"/>
      <c r="AMJ2974" s="0"/>
    </row>
    <row r="2975" s="4" customFormat="true" ht="37.5" hidden="false" customHeight="true" outlineLevel="0" collapsed="false">
      <c r="A2975" s="23" t="s">
        <v>401</v>
      </c>
      <c r="B2975" s="82" t="n">
        <v>8484</v>
      </c>
      <c r="C2975" s="25" t="n">
        <f aca="false">VLOOKUP(B2975,[1]Planilha8!$X$4:$Y$6629,2,0)</f>
        <v>2041203</v>
      </c>
      <c r="D2975" s="26" t="s">
        <v>695</v>
      </c>
      <c r="E2975" s="26" t="str">
        <f aca="false">VLOOKUP(B2975,[1]Planilha8!$X$4:$Z$6629,3,0)</f>
        <v>GALPÃO ALMOXARIFADO</v>
      </c>
      <c r="F2975" s="26" t="str">
        <f aca="false">VLOOKUP(B2975,[1]Planilha8!$X$4:$AD$6629,7,0)</f>
        <v>RUIM</v>
      </c>
      <c r="G2975" s="27" t="n">
        <v>41684</v>
      </c>
      <c r="H2975" s="83" t="n">
        <v>535</v>
      </c>
      <c r="I2975" s="29" t="s">
        <v>23</v>
      </c>
      <c r="J2975" s="30" t="s">
        <v>696</v>
      </c>
      <c r="K2975" s="31" t="n">
        <v>1411</v>
      </c>
      <c r="L2975" s="32" t="n">
        <v>2014000396</v>
      </c>
      <c r="M2975" s="33" t="n">
        <v>43465</v>
      </c>
      <c r="N2975" s="84" t="n">
        <v>491.958333333334</v>
      </c>
      <c r="O2975" s="85" t="n">
        <v>0.5</v>
      </c>
      <c r="P2975" s="86" t="n">
        <v>0.0416666666666667</v>
      </c>
      <c r="Q2975" s="87" t="n">
        <v>22.2916666666667</v>
      </c>
      <c r="R2975" s="88" t="n">
        <v>514.25</v>
      </c>
      <c r="S2975" s="89" t="n">
        <v>20.7499999999998</v>
      </c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MG2975" s="0"/>
      <c r="AMH2975" s="0"/>
      <c r="AMI2975" s="0"/>
      <c r="AMJ2975" s="0"/>
    </row>
    <row r="2976" s="4" customFormat="true" ht="37.5" hidden="false" customHeight="true" outlineLevel="0" collapsed="false">
      <c r="A2976" s="23" t="s">
        <v>401</v>
      </c>
      <c r="B2976" s="82" t="n">
        <v>8485</v>
      </c>
      <c r="C2976" s="25" t="n">
        <f aca="false">VLOOKUP(B2976,[1]Planilha8!$X$4:$Y$6629,2,0)</f>
        <v>2041204</v>
      </c>
      <c r="D2976" s="26" t="s">
        <v>695</v>
      </c>
      <c r="E2976" s="26" t="str">
        <f aca="false">VLOOKUP(B2976,[1]Planilha8!$X$4:$Z$6629,3,0)</f>
        <v>GALPÃO ALMOXARIFADO</v>
      </c>
      <c r="F2976" s="26" t="str">
        <f aca="false">VLOOKUP(B2976,[1]Planilha8!$X$4:$AD$6629,7,0)</f>
        <v>RUIM</v>
      </c>
      <c r="G2976" s="27" t="n">
        <v>41684</v>
      </c>
      <c r="H2976" s="83" t="n">
        <v>535</v>
      </c>
      <c r="I2976" s="29" t="s">
        <v>23</v>
      </c>
      <c r="J2976" s="30" t="s">
        <v>696</v>
      </c>
      <c r="K2976" s="31" t="n">
        <v>1411</v>
      </c>
      <c r="L2976" s="32" t="n">
        <v>2014000396</v>
      </c>
      <c r="M2976" s="33" t="n">
        <v>43465</v>
      </c>
      <c r="N2976" s="84" t="n">
        <v>491.958333333334</v>
      </c>
      <c r="O2976" s="85" t="n">
        <v>0.5</v>
      </c>
      <c r="P2976" s="86" t="n">
        <v>0.0416666666666667</v>
      </c>
      <c r="Q2976" s="87" t="n">
        <v>22.2916666666667</v>
      </c>
      <c r="R2976" s="88" t="n">
        <v>514.25</v>
      </c>
      <c r="S2976" s="89" t="n">
        <v>20.7499999999998</v>
      </c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MG2976" s="0"/>
      <c r="AMH2976" s="0"/>
      <c r="AMI2976" s="0"/>
      <c r="AMJ2976" s="0"/>
    </row>
    <row r="2977" s="4" customFormat="true" ht="37.5" hidden="false" customHeight="true" outlineLevel="0" collapsed="false">
      <c r="A2977" s="23" t="s">
        <v>401</v>
      </c>
      <c r="B2977" s="82" t="n">
        <v>8486</v>
      </c>
      <c r="C2977" s="25" t="n">
        <f aca="false">VLOOKUP(B2977,[1]Planilha8!$X$4:$Y$6629,2,0)</f>
        <v>2041205</v>
      </c>
      <c r="D2977" s="26" t="s">
        <v>695</v>
      </c>
      <c r="E2977" s="26" t="str">
        <f aca="false">VLOOKUP(B2977,[1]Planilha8!$X$4:$Z$6629,3,0)</f>
        <v>GALPÃO ALMOXARIFADO</v>
      </c>
      <c r="F2977" s="26" t="str">
        <f aca="false">VLOOKUP(B2977,[1]Planilha8!$X$4:$AD$6629,7,0)</f>
        <v>RUIM</v>
      </c>
      <c r="G2977" s="27" t="n">
        <v>41684</v>
      </c>
      <c r="H2977" s="83" t="n">
        <v>535</v>
      </c>
      <c r="I2977" s="29" t="s">
        <v>23</v>
      </c>
      <c r="J2977" s="30" t="s">
        <v>696</v>
      </c>
      <c r="K2977" s="31" t="n">
        <v>1411</v>
      </c>
      <c r="L2977" s="32" t="n">
        <v>2014000396</v>
      </c>
      <c r="M2977" s="33" t="n">
        <v>43465</v>
      </c>
      <c r="N2977" s="84" t="n">
        <v>491.958333333334</v>
      </c>
      <c r="O2977" s="85" t="n">
        <v>0.5</v>
      </c>
      <c r="P2977" s="86" t="n">
        <v>0.0416666666666667</v>
      </c>
      <c r="Q2977" s="87" t="n">
        <v>22.2916666666667</v>
      </c>
      <c r="R2977" s="88" t="n">
        <v>514.25</v>
      </c>
      <c r="S2977" s="89" t="n">
        <v>20.7499999999998</v>
      </c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MG2977" s="0"/>
      <c r="AMH2977" s="0"/>
      <c r="AMI2977" s="0"/>
      <c r="AMJ2977" s="0"/>
    </row>
    <row r="2978" s="4" customFormat="true" ht="37.5" hidden="false" customHeight="true" outlineLevel="0" collapsed="false">
      <c r="A2978" s="23" t="s">
        <v>401</v>
      </c>
      <c r="B2978" s="82" t="n">
        <v>8488</v>
      </c>
      <c r="C2978" s="25" t="n">
        <f aca="false">VLOOKUP(B2978,[1]Planilha8!$X$4:$Y$6629,2,0)</f>
        <v>2041206</v>
      </c>
      <c r="D2978" s="26" t="s">
        <v>697</v>
      </c>
      <c r="E2978" s="26" t="str">
        <f aca="false">VLOOKUP(B2978,[1]Planilha8!$X$4:$Z$6629,3,0)</f>
        <v>HEMODIALISE / DIÁLISE</v>
      </c>
      <c r="F2978" s="26" t="str">
        <f aca="false">VLOOKUP(B2978,[1]Planilha8!$X$4:$AD$6629,7,0)</f>
        <v>BOM</v>
      </c>
      <c r="G2978" s="27" t="n">
        <v>41689</v>
      </c>
      <c r="H2978" s="83" t="n">
        <v>12000</v>
      </c>
      <c r="I2978" s="29" t="s">
        <v>23</v>
      </c>
      <c r="J2978" s="30" t="s">
        <v>663</v>
      </c>
      <c r="K2978" s="31" t="n">
        <v>3046</v>
      </c>
      <c r="L2978" s="32" t="n">
        <v>2013004558</v>
      </c>
      <c r="M2978" s="33" t="n">
        <v>43465</v>
      </c>
      <c r="N2978" s="84" t="n">
        <v>6079.16666666667</v>
      </c>
      <c r="O2978" s="85" t="n">
        <v>0.25</v>
      </c>
      <c r="P2978" s="86" t="n">
        <v>0.0208333333333333</v>
      </c>
      <c r="Q2978" s="87" t="n">
        <v>250</v>
      </c>
      <c r="R2978" s="88" t="n">
        <v>6329.16666666667</v>
      </c>
      <c r="S2978" s="89" t="n">
        <v>5670.83333333333</v>
      </c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MG2978" s="0"/>
      <c r="AMH2978" s="0"/>
      <c r="AMI2978" s="0"/>
      <c r="AMJ2978" s="0"/>
    </row>
    <row r="2979" s="4" customFormat="true" ht="37.5" hidden="false" customHeight="true" outlineLevel="0" collapsed="false">
      <c r="A2979" s="23" t="s">
        <v>401</v>
      </c>
      <c r="B2979" s="82" t="n">
        <v>8489</v>
      </c>
      <c r="C2979" s="25" t="n">
        <f aca="false">VLOOKUP(B2979,[1]Planilha8!$X$4:$Y$6629,2,0)</f>
        <v>2041207</v>
      </c>
      <c r="D2979" s="26" t="s">
        <v>697</v>
      </c>
      <c r="E2979" s="26" t="str">
        <f aca="false">VLOOKUP(B2979,[1]Planilha8!$X$4:$Z$6629,3,0)</f>
        <v>CENTRO CIRÚRGICO</v>
      </c>
      <c r="F2979" s="26" t="str">
        <f aca="false">VLOOKUP(B2979,[1]Planilha8!$X$4:$AD$6629,7,0)</f>
        <v>BOM</v>
      </c>
      <c r="G2979" s="27" t="n">
        <v>41689</v>
      </c>
      <c r="H2979" s="83" t="n">
        <v>12000</v>
      </c>
      <c r="I2979" s="29" t="s">
        <v>23</v>
      </c>
      <c r="J2979" s="30" t="s">
        <v>663</v>
      </c>
      <c r="K2979" s="31" t="n">
        <v>3046</v>
      </c>
      <c r="L2979" s="32" t="n">
        <v>2013004558</v>
      </c>
      <c r="M2979" s="33" t="n">
        <v>43465</v>
      </c>
      <c r="N2979" s="84" t="n">
        <v>5511.25</v>
      </c>
      <c r="O2979" s="85" t="n">
        <v>0.25</v>
      </c>
      <c r="P2979" s="86" t="n">
        <v>0.0208333333333333</v>
      </c>
      <c r="Q2979" s="87" t="n">
        <v>250</v>
      </c>
      <c r="R2979" s="88" t="n">
        <v>5761.25</v>
      </c>
      <c r="S2979" s="89" t="n">
        <v>6238.75</v>
      </c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MG2979" s="0"/>
      <c r="AMH2979" s="0"/>
      <c r="AMI2979" s="0"/>
      <c r="AMJ2979" s="0"/>
    </row>
    <row r="2980" s="4" customFormat="true" ht="37.5" hidden="false" customHeight="true" outlineLevel="0" collapsed="false">
      <c r="A2980" s="23" t="s">
        <v>401</v>
      </c>
      <c r="B2980" s="82" t="n">
        <v>8490</v>
      </c>
      <c r="C2980" s="25" t="n">
        <f aca="false">VLOOKUP(B2980,[1]Planilha8!$X$4:$Y$6629,2,0)</f>
        <v>2041208</v>
      </c>
      <c r="D2980" s="26" t="s">
        <v>698</v>
      </c>
      <c r="E2980" s="26" t="str">
        <f aca="false">VLOOKUP(B2980,[1]Planilha8!$X$4:$Z$6629,3,0)</f>
        <v>HEMODIALISE / DIÁLISE</v>
      </c>
      <c r="F2980" s="26" t="str">
        <f aca="false">VLOOKUP(B2980,[1]Planilha8!$X$4:$AD$6629,7,0)</f>
        <v>BOM</v>
      </c>
      <c r="G2980" s="27" t="n">
        <v>41689</v>
      </c>
      <c r="H2980" s="83" t="n">
        <v>1400</v>
      </c>
      <c r="I2980" s="29" t="s">
        <v>23</v>
      </c>
      <c r="J2980" s="30" t="s">
        <v>663</v>
      </c>
      <c r="K2980" s="31" t="n">
        <v>3046</v>
      </c>
      <c r="L2980" s="32" t="n">
        <v>2013004558</v>
      </c>
      <c r="M2980" s="33" t="n">
        <v>43465</v>
      </c>
      <c r="N2980" s="84" t="n">
        <v>609.166666666667</v>
      </c>
      <c r="O2980" s="85" t="n">
        <v>0.2</v>
      </c>
      <c r="P2980" s="86" t="n">
        <v>0.0166666666666667</v>
      </c>
      <c r="Q2980" s="87" t="n">
        <v>23.3333333333333</v>
      </c>
      <c r="R2980" s="88" t="n">
        <v>632.5</v>
      </c>
      <c r="S2980" s="89" t="n">
        <v>767.5</v>
      </c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MG2980" s="0"/>
      <c r="AMH2980" s="0"/>
      <c r="AMI2980" s="0"/>
      <c r="AMJ2980" s="0"/>
    </row>
    <row r="2981" s="4" customFormat="true" ht="37.5" hidden="false" customHeight="true" outlineLevel="0" collapsed="false">
      <c r="A2981" s="23" t="s">
        <v>401</v>
      </c>
      <c r="B2981" s="82" t="n">
        <v>8702</v>
      </c>
      <c r="C2981" s="25" t="n">
        <f aca="false">VLOOKUP(B2981,[1]Planilha8!$X$4:$Y$6629,2,0)</f>
        <v>2041296</v>
      </c>
      <c r="D2981" s="26" t="s">
        <v>699</v>
      </c>
      <c r="E2981" s="26" t="str">
        <f aca="false">VLOOKUP(B2981,[1]Planilha8!$X$4:$Z$6629,3,0)</f>
        <v>ADMINISTRAÇÃO - SEDE</v>
      </c>
      <c r="F2981" s="26" t="str">
        <f aca="false">VLOOKUP(B2981,[1]Planilha8!$X$4:$AD$6629,7,0)</f>
        <v>BOM</v>
      </c>
      <c r="G2981" s="27" t="n">
        <v>41696</v>
      </c>
      <c r="H2981" s="83" t="n">
        <v>67.64</v>
      </c>
      <c r="I2981" s="29" t="s">
        <v>23</v>
      </c>
      <c r="J2981" s="30" t="s">
        <v>700</v>
      </c>
      <c r="K2981" s="31" t="n">
        <v>1941</v>
      </c>
      <c r="L2981" s="32" t="n">
        <v>2014000200</v>
      </c>
      <c r="M2981" s="33" t="n">
        <v>43465</v>
      </c>
      <c r="N2981" s="84" t="n">
        <v>45.6844333333333</v>
      </c>
      <c r="O2981" s="85" t="n">
        <v>0.33</v>
      </c>
      <c r="P2981" s="86" t="n">
        <v>0.0275</v>
      </c>
      <c r="Q2981" s="87" t="n">
        <v>1.8601</v>
      </c>
      <c r="R2981" s="88" t="n">
        <v>47.5445333333333</v>
      </c>
      <c r="S2981" s="89" t="n">
        <v>20.0954666666667</v>
      </c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MG2981" s="0"/>
      <c r="AMH2981" s="0"/>
      <c r="AMI2981" s="0"/>
      <c r="AMJ2981" s="0"/>
    </row>
    <row r="2982" s="4" customFormat="true" ht="37.5" hidden="false" customHeight="true" outlineLevel="0" collapsed="false">
      <c r="A2982" s="23" t="s">
        <v>401</v>
      </c>
      <c r="B2982" s="82" t="n">
        <v>8703</v>
      </c>
      <c r="C2982" s="25" t="n">
        <f aca="false">VLOOKUP(B2982,[1]Planilha8!$X$4:$Y$6629,2,0)</f>
        <v>2041297</v>
      </c>
      <c r="D2982" s="26" t="s">
        <v>699</v>
      </c>
      <c r="E2982" s="26" t="str">
        <f aca="false">VLOOKUP(B2982,[1]Planilha8!$X$4:$Z$6629,3,0)</f>
        <v>CHI – CENTRAL HUMANIZADA DE INTERNAÇÃO</v>
      </c>
      <c r="F2982" s="26" t="str">
        <f aca="false">VLOOKUP(B2982,[1]Planilha8!$X$4:$AD$6629,7,0)</f>
        <v>BOM</v>
      </c>
      <c r="G2982" s="27" t="n">
        <v>41696</v>
      </c>
      <c r="H2982" s="83" t="n">
        <v>67.64</v>
      </c>
      <c r="I2982" s="29" t="s">
        <v>23</v>
      </c>
      <c r="J2982" s="30" t="s">
        <v>700</v>
      </c>
      <c r="K2982" s="31" t="n">
        <v>1941</v>
      </c>
      <c r="L2982" s="32" t="n">
        <v>2014000200</v>
      </c>
      <c r="M2982" s="33" t="n">
        <v>43465</v>
      </c>
      <c r="N2982" s="84" t="n">
        <v>45.6844333333333</v>
      </c>
      <c r="O2982" s="85" t="n">
        <v>0.33</v>
      </c>
      <c r="P2982" s="86" t="n">
        <v>0.0275</v>
      </c>
      <c r="Q2982" s="87" t="n">
        <v>1.8601</v>
      </c>
      <c r="R2982" s="88" t="n">
        <v>47.5445333333333</v>
      </c>
      <c r="S2982" s="89" t="n">
        <v>20.0954666666667</v>
      </c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MG2982" s="0"/>
      <c r="AMH2982" s="0"/>
      <c r="AMI2982" s="0"/>
      <c r="AMJ2982" s="0"/>
    </row>
    <row r="2983" s="4" customFormat="true" ht="37.5" hidden="false" customHeight="true" outlineLevel="0" collapsed="false">
      <c r="A2983" s="23" t="s">
        <v>401</v>
      </c>
      <c r="B2983" s="82" t="n">
        <v>8704</v>
      </c>
      <c r="C2983" s="25" t="n">
        <f aca="false">VLOOKUP(B2983,[1]Planilha8!$X$4:$Y$6629,2,0)</f>
        <v>2041298</v>
      </c>
      <c r="D2983" s="26" t="s">
        <v>699</v>
      </c>
      <c r="E2983" s="26" t="str">
        <f aca="false">VLOOKUP(B2983,[1]Planilha8!$X$4:$Z$6629,3,0)</f>
        <v>GEMAP</v>
      </c>
      <c r="F2983" s="26" t="str">
        <f aca="false">VLOOKUP(B2983,[1]Planilha8!$X$4:$AD$6629,7,0)</f>
        <v>BOM</v>
      </c>
      <c r="G2983" s="27" t="n">
        <v>41696</v>
      </c>
      <c r="H2983" s="83" t="n">
        <v>67.64</v>
      </c>
      <c r="I2983" s="29" t="s">
        <v>23</v>
      </c>
      <c r="J2983" s="30" t="s">
        <v>700</v>
      </c>
      <c r="K2983" s="31" t="n">
        <v>1941</v>
      </c>
      <c r="L2983" s="32" t="n">
        <v>2014000200</v>
      </c>
      <c r="M2983" s="33" t="n">
        <v>43465</v>
      </c>
      <c r="N2983" s="84" t="n">
        <v>45.6844333333333</v>
      </c>
      <c r="O2983" s="85" t="n">
        <v>0.33</v>
      </c>
      <c r="P2983" s="86" t="n">
        <v>0.0275</v>
      </c>
      <c r="Q2983" s="87" t="n">
        <v>1.8601</v>
      </c>
      <c r="R2983" s="88" t="n">
        <v>47.5445333333333</v>
      </c>
      <c r="S2983" s="89" t="n">
        <v>20.0954666666667</v>
      </c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MG2983" s="0"/>
      <c r="AMH2983" s="0"/>
      <c r="AMI2983" s="0"/>
      <c r="AMJ2983" s="0"/>
    </row>
    <row r="2984" s="4" customFormat="true" ht="37.5" hidden="false" customHeight="true" outlineLevel="0" collapsed="false">
      <c r="A2984" s="23" t="s">
        <v>401</v>
      </c>
      <c r="B2984" s="82" t="n">
        <v>8705</v>
      </c>
      <c r="C2984" s="25" t="n">
        <f aca="false">VLOOKUP(B2984,[1]Planilha8!$X$4:$Y$6629,2,0)</f>
        <v>2041299</v>
      </c>
      <c r="D2984" s="26" t="s">
        <v>699</v>
      </c>
      <c r="E2984" s="26" t="str">
        <f aca="false">VLOOKUP(B2984,[1]Planilha8!$X$4:$Z$6629,3,0)</f>
        <v>ADMINISTRAÇÃO - SEDE - GECOL</v>
      </c>
      <c r="F2984" s="26" t="str">
        <f aca="false">VLOOKUP(B2984,[1]Planilha8!$X$4:$AD$6629,7,0)</f>
        <v>BOM</v>
      </c>
      <c r="G2984" s="27" t="n">
        <v>41696</v>
      </c>
      <c r="H2984" s="83" t="n">
        <v>67.64</v>
      </c>
      <c r="I2984" s="29" t="s">
        <v>23</v>
      </c>
      <c r="J2984" s="30" t="s">
        <v>700</v>
      </c>
      <c r="K2984" s="31" t="n">
        <v>1941</v>
      </c>
      <c r="L2984" s="32" t="n">
        <v>2014000200</v>
      </c>
      <c r="M2984" s="33" t="n">
        <v>43465</v>
      </c>
      <c r="N2984" s="84" t="n">
        <v>45.6844333333333</v>
      </c>
      <c r="O2984" s="85" t="n">
        <v>0.33</v>
      </c>
      <c r="P2984" s="86" t="n">
        <v>0.0275</v>
      </c>
      <c r="Q2984" s="87" t="n">
        <v>1.8601</v>
      </c>
      <c r="R2984" s="88" t="n">
        <v>47.5445333333333</v>
      </c>
      <c r="S2984" s="89" t="n">
        <v>20.0954666666667</v>
      </c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MG2984" s="0"/>
      <c r="AMH2984" s="0"/>
      <c r="AMI2984" s="0"/>
      <c r="AMJ2984" s="0"/>
    </row>
    <row r="2985" s="4" customFormat="true" ht="37.5" hidden="false" customHeight="true" outlineLevel="0" collapsed="false">
      <c r="A2985" s="23" t="s">
        <v>401</v>
      </c>
      <c r="B2985" s="82" t="n">
        <v>8706</v>
      </c>
      <c r="C2985" s="25" t="n">
        <f aca="false">VLOOKUP(B2985,[1]Planilha8!$X$4:$Y$6629,2,0)</f>
        <v>2041300</v>
      </c>
      <c r="D2985" s="26" t="s">
        <v>699</v>
      </c>
      <c r="E2985" s="26" t="str">
        <f aca="false">VLOOKUP(B2985,[1]Planilha8!$X$4:$Z$6629,3,0)</f>
        <v>ADMINISTRAÇÃO - SEDE - ALMOXARIFADO</v>
      </c>
      <c r="F2985" s="26" t="str">
        <f aca="false">VLOOKUP(B2985,[1]Planilha8!$X$4:$AD$6629,7,0)</f>
        <v>BOM</v>
      </c>
      <c r="G2985" s="27" t="n">
        <v>41696</v>
      </c>
      <c r="H2985" s="83" t="n">
        <v>67.64</v>
      </c>
      <c r="I2985" s="29" t="s">
        <v>23</v>
      </c>
      <c r="J2985" s="30" t="s">
        <v>700</v>
      </c>
      <c r="K2985" s="31" t="n">
        <v>1941</v>
      </c>
      <c r="L2985" s="32" t="n">
        <v>2014000200</v>
      </c>
      <c r="M2985" s="33" t="n">
        <v>43465</v>
      </c>
      <c r="N2985" s="84" t="n">
        <v>45.6844333333333</v>
      </c>
      <c r="O2985" s="85" t="n">
        <v>0.33</v>
      </c>
      <c r="P2985" s="86" t="n">
        <v>0.0275</v>
      </c>
      <c r="Q2985" s="87" t="n">
        <v>1.8601</v>
      </c>
      <c r="R2985" s="88" t="n">
        <v>47.5445333333333</v>
      </c>
      <c r="S2985" s="89" t="n">
        <v>20.0954666666667</v>
      </c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MG2985" s="0"/>
      <c r="AMH2985" s="0"/>
      <c r="AMI2985" s="0"/>
      <c r="AMJ2985" s="0"/>
    </row>
    <row r="2986" s="4" customFormat="true" ht="37.5" hidden="false" customHeight="true" outlineLevel="0" collapsed="false">
      <c r="A2986" s="23" t="s">
        <v>401</v>
      </c>
      <c r="B2986" s="82" t="n">
        <v>8707</v>
      </c>
      <c r="C2986" s="25" t="n">
        <f aca="false">VLOOKUP(B2986,[1]Planilha8!$X$4:$Y$6629,2,0)</f>
        <v>2041301</v>
      </c>
      <c r="D2986" s="26" t="s">
        <v>699</v>
      </c>
      <c r="E2986" s="26" t="str">
        <f aca="false">VLOOKUP(B2986,[1]Planilha8!$X$4:$Z$6629,3,0)</f>
        <v>ALMOXARIFADO</v>
      </c>
      <c r="F2986" s="26" t="str">
        <f aca="false">VLOOKUP(B2986,[1]Planilha8!$X$4:$AD$6629,7,0)</f>
        <v>BOM</v>
      </c>
      <c r="G2986" s="27" t="n">
        <v>41696</v>
      </c>
      <c r="H2986" s="83" t="n">
        <v>67.64</v>
      </c>
      <c r="I2986" s="29" t="s">
        <v>23</v>
      </c>
      <c r="J2986" s="30" t="s">
        <v>700</v>
      </c>
      <c r="K2986" s="31" t="n">
        <v>1941</v>
      </c>
      <c r="L2986" s="32" t="n">
        <v>2014000200</v>
      </c>
      <c r="M2986" s="33" t="n">
        <v>43465</v>
      </c>
      <c r="N2986" s="84" t="n">
        <v>45.6844333333333</v>
      </c>
      <c r="O2986" s="85" t="n">
        <v>0.33</v>
      </c>
      <c r="P2986" s="86" t="n">
        <v>0.0275</v>
      </c>
      <c r="Q2986" s="87" t="n">
        <v>1.8601</v>
      </c>
      <c r="R2986" s="88" t="n">
        <v>47.5445333333333</v>
      </c>
      <c r="S2986" s="89" t="n">
        <v>20.0954666666667</v>
      </c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MG2986" s="0"/>
      <c r="AMH2986" s="0"/>
      <c r="AMI2986" s="0"/>
      <c r="AMJ2986" s="0"/>
    </row>
    <row r="2987" s="4" customFormat="true" ht="37.5" hidden="false" customHeight="true" outlineLevel="0" collapsed="false">
      <c r="A2987" s="23" t="s">
        <v>401</v>
      </c>
      <c r="B2987" s="82" t="n">
        <v>8708</v>
      </c>
      <c r="C2987" s="25" t="n">
        <f aca="false">VLOOKUP(B2987,[1]Planilha8!$X$4:$Y$6629,2,0)</f>
        <v>2041302</v>
      </c>
      <c r="D2987" s="26" t="s">
        <v>699</v>
      </c>
      <c r="E2987" s="26" t="str">
        <f aca="false">VLOOKUP(B2987,[1]Planilha8!$X$4:$Z$6629,3,0)</f>
        <v>ALMOXARIFADO - ADM</v>
      </c>
      <c r="F2987" s="26" t="str">
        <f aca="false">VLOOKUP(B2987,[1]Planilha8!$X$4:$AD$6629,7,0)</f>
        <v>BOM</v>
      </c>
      <c r="G2987" s="27" t="n">
        <v>41696</v>
      </c>
      <c r="H2987" s="83" t="n">
        <v>67.64</v>
      </c>
      <c r="I2987" s="29" t="s">
        <v>23</v>
      </c>
      <c r="J2987" s="30" t="s">
        <v>700</v>
      </c>
      <c r="K2987" s="31" t="n">
        <v>1941</v>
      </c>
      <c r="L2987" s="32" t="n">
        <v>2014000200</v>
      </c>
      <c r="M2987" s="33" t="n">
        <v>43465</v>
      </c>
      <c r="N2987" s="84" t="n">
        <v>45.6844333333333</v>
      </c>
      <c r="O2987" s="85" t="n">
        <v>0.33</v>
      </c>
      <c r="P2987" s="86" t="n">
        <v>0.0275</v>
      </c>
      <c r="Q2987" s="87" t="n">
        <v>1.8601</v>
      </c>
      <c r="R2987" s="88" t="n">
        <v>47.5445333333333</v>
      </c>
      <c r="S2987" s="89" t="n">
        <v>20.0954666666667</v>
      </c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MG2987" s="0"/>
      <c r="AMH2987" s="0"/>
      <c r="AMI2987" s="0"/>
      <c r="AMJ2987" s="0"/>
    </row>
    <row r="2988" s="4" customFormat="true" ht="37.5" hidden="false" customHeight="true" outlineLevel="0" collapsed="false">
      <c r="A2988" s="23" t="s">
        <v>401</v>
      </c>
      <c r="B2988" s="82" t="n">
        <v>8709</v>
      </c>
      <c r="C2988" s="25" t="n">
        <f aca="false">VLOOKUP(B2988,[1]Planilha8!$X$4:$Y$6629,2,0)</f>
        <v>2041303</v>
      </c>
      <c r="D2988" s="26" t="s">
        <v>699</v>
      </c>
      <c r="E2988" s="26" t="str">
        <f aca="false">VLOOKUP(B2988,[1]Planilha8!$X$4:$Z$6629,3,0)</f>
        <v>OUVIDORIA</v>
      </c>
      <c r="F2988" s="26" t="str">
        <f aca="false">VLOOKUP(B2988,[1]Planilha8!$X$4:$AD$6629,7,0)</f>
        <v>BOM</v>
      </c>
      <c r="G2988" s="27" t="n">
        <v>41696</v>
      </c>
      <c r="H2988" s="83" t="n">
        <v>67.64</v>
      </c>
      <c r="I2988" s="29" t="s">
        <v>23</v>
      </c>
      <c r="J2988" s="30" t="s">
        <v>700</v>
      </c>
      <c r="K2988" s="31" t="n">
        <v>1941</v>
      </c>
      <c r="L2988" s="32" t="n">
        <v>2014000200</v>
      </c>
      <c r="M2988" s="33" t="n">
        <v>43465</v>
      </c>
      <c r="N2988" s="84" t="n">
        <v>45.6844333333333</v>
      </c>
      <c r="O2988" s="85" t="n">
        <v>0.33</v>
      </c>
      <c r="P2988" s="86" t="n">
        <v>0.0275</v>
      </c>
      <c r="Q2988" s="87" t="n">
        <v>1.8601</v>
      </c>
      <c r="R2988" s="88" t="n">
        <v>47.5445333333333</v>
      </c>
      <c r="S2988" s="89" t="n">
        <v>20.0954666666667</v>
      </c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MG2988" s="0"/>
      <c r="AMH2988" s="0"/>
      <c r="AMI2988" s="0"/>
      <c r="AMJ2988" s="0"/>
    </row>
    <row r="2989" s="4" customFormat="true" ht="37.5" hidden="false" customHeight="true" outlineLevel="0" collapsed="false">
      <c r="A2989" s="23" t="s">
        <v>401</v>
      </c>
      <c r="B2989" s="82" t="n">
        <v>8710</v>
      </c>
      <c r="C2989" s="25" t="n">
        <f aca="false">VLOOKUP(B2989,[1]Planilha8!$X$4:$Y$6629,2,0)</f>
        <v>2041304</v>
      </c>
      <c r="D2989" s="26" t="s">
        <v>699</v>
      </c>
      <c r="E2989" s="26" t="str">
        <f aca="false">VLOOKUP(B2989,[1]Planilha8!$X$4:$Z$6629,3,0)</f>
        <v>SETOR DE SEGURANÇA E TRANSPORTE (SALA DOS MOTORISTAS)</v>
      </c>
      <c r="F2989" s="26" t="str">
        <f aca="false">VLOOKUP(B2989,[1]Planilha8!$X$4:$AD$6629,7,0)</f>
        <v>BOM</v>
      </c>
      <c r="G2989" s="27" t="n">
        <v>41696</v>
      </c>
      <c r="H2989" s="83" t="n">
        <v>67.64</v>
      </c>
      <c r="I2989" s="29" t="s">
        <v>23</v>
      </c>
      <c r="J2989" s="30" t="s">
        <v>700</v>
      </c>
      <c r="K2989" s="31" t="n">
        <v>1941</v>
      </c>
      <c r="L2989" s="32" t="n">
        <v>2014000200</v>
      </c>
      <c r="M2989" s="33" t="n">
        <v>43465</v>
      </c>
      <c r="N2989" s="84" t="n">
        <v>45.6844333333333</v>
      </c>
      <c r="O2989" s="85" t="n">
        <v>0.33</v>
      </c>
      <c r="P2989" s="86" t="n">
        <v>0.0275</v>
      </c>
      <c r="Q2989" s="87" t="n">
        <v>1.8601</v>
      </c>
      <c r="R2989" s="88" t="n">
        <v>47.5445333333333</v>
      </c>
      <c r="S2989" s="89" t="n">
        <v>20.0954666666667</v>
      </c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MG2989" s="0"/>
      <c r="AMH2989" s="0"/>
      <c r="AMI2989" s="0"/>
      <c r="AMJ2989" s="0"/>
    </row>
    <row r="2990" s="4" customFormat="true" ht="37.5" hidden="false" customHeight="true" outlineLevel="0" collapsed="false">
      <c r="A2990" s="23" t="s">
        <v>401</v>
      </c>
      <c r="B2990" s="82" t="n">
        <v>8711</v>
      </c>
      <c r="C2990" s="25" t="n">
        <f aca="false">VLOOKUP(B2990,[1]Planilha8!$X$4:$Y$6629,2,0)</f>
        <v>2041305</v>
      </c>
      <c r="D2990" s="26" t="s">
        <v>699</v>
      </c>
      <c r="E2990" s="26" t="str">
        <f aca="false">VLOOKUP(B2990,[1]Planilha8!$X$4:$Z$6629,3,0)</f>
        <v>ALMOXARIFADO – SUCATA</v>
      </c>
      <c r="F2990" s="26" t="str">
        <f aca="false">VLOOKUP(B2990,[1]Planilha8!$X$4:$AD$6629,7,0)</f>
        <v>BOM</v>
      </c>
      <c r="G2990" s="27" t="n">
        <v>41696</v>
      </c>
      <c r="H2990" s="83" t="n">
        <v>67.64</v>
      </c>
      <c r="I2990" s="29" t="s">
        <v>23</v>
      </c>
      <c r="J2990" s="30" t="s">
        <v>700</v>
      </c>
      <c r="K2990" s="31" t="n">
        <v>1941</v>
      </c>
      <c r="L2990" s="32" t="n">
        <v>2014000200</v>
      </c>
      <c r="M2990" s="33" t="n">
        <v>43465</v>
      </c>
      <c r="N2990" s="84" t="n">
        <v>45.6844333333333</v>
      </c>
      <c r="O2990" s="85" t="n">
        <v>0.33</v>
      </c>
      <c r="P2990" s="86" t="n">
        <v>0.0275</v>
      </c>
      <c r="Q2990" s="87" t="n">
        <v>1.8601</v>
      </c>
      <c r="R2990" s="88" t="n">
        <v>47.5445333333333</v>
      </c>
      <c r="S2990" s="89" t="n">
        <v>20.0954666666667</v>
      </c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MG2990" s="0"/>
      <c r="AMH2990" s="0"/>
      <c r="AMI2990" s="0"/>
      <c r="AMJ2990" s="0"/>
    </row>
    <row r="2991" s="4" customFormat="true" ht="37.5" hidden="false" customHeight="true" outlineLevel="0" collapsed="false">
      <c r="A2991" s="23" t="s">
        <v>401</v>
      </c>
      <c r="B2991" s="82" t="n">
        <v>8712</v>
      </c>
      <c r="C2991" s="25" t="n">
        <f aca="false">VLOOKUP(B2991,[1]Planilha8!$X$4:$Y$6629,2,0)</f>
        <v>2041306</v>
      </c>
      <c r="D2991" s="26" t="s">
        <v>699</v>
      </c>
      <c r="E2991" s="26" t="str">
        <f aca="false">VLOOKUP(B2991,[1]Planilha8!$X$4:$Z$6629,3,0)</f>
        <v>FARMÁCIA</v>
      </c>
      <c r="F2991" s="26" t="str">
        <f aca="false">VLOOKUP(B2991,[1]Planilha8!$X$4:$AD$6629,7,0)</f>
        <v>BOM</v>
      </c>
      <c r="G2991" s="27" t="n">
        <v>41696</v>
      </c>
      <c r="H2991" s="83" t="n">
        <v>67.64</v>
      </c>
      <c r="I2991" s="29" t="s">
        <v>23</v>
      </c>
      <c r="J2991" s="30" t="s">
        <v>700</v>
      </c>
      <c r="K2991" s="31" t="n">
        <v>1941</v>
      </c>
      <c r="L2991" s="32" t="n">
        <v>2014000200</v>
      </c>
      <c r="M2991" s="33" t="n">
        <v>43465</v>
      </c>
      <c r="N2991" s="84" t="n">
        <v>45.6844333333333</v>
      </c>
      <c r="O2991" s="85" t="n">
        <v>0.33</v>
      </c>
      <c r="P2991" s="86" t="n">
        <v>0.0275</v>
      </c>
      <c r="Q2991" s="87" t="n">
        <v>1.8601</v>
      </c>
      <c r="R2991" s="88" t="n">
        <v>47.5445333333333</v>
      </c>
      <c r="S2991" s="89" t="n">
        <v>20.0954666666667</v>
      </c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MG2991" s="0"/>
      <c r="AMH2991" s="0"/>
      <c r="AMI2991" s="0"/>
      <c r="AMJ2991" s="0"/>
    </row>
    <row r="2992" s="4" customFormat="true" ht="37.5" hidden="false" customHeight="true" outlineLevel="0" collapsed="false">
      <c r="A2992" s="23" t="s">
        <v>401</v>
      </c>
      <c r="B2992" s="82" t="n">
        <v>8713</v>
      </c>
      <c r="C2992" s="25" t="n">
        <f aca="false">VLOOKUP(B2992,[1]Planilha8!$X$4:$Y$6629,2,0)</f>
        <v>2041307</v>
      </c>
      <c r="D2992" s="26" t="s">
        <v>699</v>
      </c>
      <c r="E2992" s="26" t="str">
        <f aca="false">VLOOKUP(B2992,[1]Planilha8!$X$4:$Z$6629,3,0)</f>
        <v>ROUPARIA</v>
      </c>
      <c r="F2992" s="26" t="str">
        <f aca="false">VLOOKUP(B2992,[1]Planilha8!$X$4:$AD$6629,7,0)</f>
        <v>BOM</v>
      </c>
      <c r="G2992" s="27" t="n">
        <v>41696</v>
      </c>
      <c r="H2992" s="83" t="n">
        <v>67.64</v>
      </c>
      <c r="I2992" s="29" t="s">
        <v>23</v>
      </c>
      <c r="J2992" s="30" t="s">
        <v>700</v>
      </c>
      <c r="K2992" s="31" t="n">
        <v>1941</v>
      </c>
      <c r="L2992" s="32" t="n">
        <v>2014000200</v>
      </c>
      <c r="M2992" s="33" t="n">
        <v>43465</v>
      </c>
      <c r="N2992" s="84" t="n">
        <v>45.6844333333333</v>
      </c>
      <c r="O2992" s="85" t="n">
        <v>0.33</v>
      </c>
      <c r="P2992" s="86" t="n">
        <v>0.0275</v>
      </c>
      <c r="Q2992" s="87" t="n">
        <v>1.8601</v>
      </c>
      <c r="R2992" s="88" t="n">
        <v>47.5445333333333</v>
      </c>
      <c r="S2992" s="89" t="n">
        <v>20.0954666666667</v>
      </c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MG2992" s="0"/>
      <c r="AMH2992" s="0"/>
      <c r="AMI2992" s="0"/>
      <c r="AMJ2992" s="0"/>
    </row>
    <row r="2993" s="4" customFormat="true" ht="37.5" hidden="false" customHeight="true" outlineLevel="0" collapsed="false">
      <c r="A2993" s="23" t="s">
        <v>401</v>
      </c>
      <c r="B2993" s="82" t="n">
        <v>8714</v>
      </c>
      <c r="C2993" s="25" t="n">
        <f aca="false">VLOOKUP(B2993,[1]Planilha8!$X$4:$Y$6629,2,0)</f>
        <v>2041308</v>
      </c>
      <c r="D2993" s="26" t="s">
        <v>699</v>
      </c>
      <c r="E2993" s="26" t="str">
        <f aca="false">VLOOKUP(B2993,[1]Planilha8!$X$4:$Z$6629,3,0)</f>
        <v>COEX - HGG</v>
      </c>
      <c r="F2993" s="26" t="str">
        <f aca="false">VLOOKUP(B2993,[1]Planilha8!$X$4:$AD$6629,7,0)</f>
        <v>BOM</v>
      </c>
      <c r="G2993" s="27" t="n">
        <v>41696</v>
      </c>
      <c r="H2993" s="83" t="n">
        <v>67.64</v>
      </c>
      <c r="I2993" s="29" t="s">
        <v>23</v>
      </c>
      <c r="J2993" s="30" t="s">
        <v>700</v>
      </c>
      <c r="K2993" s="31" t="n">
        <v>1941</v>
      </c>
      <c r="L2993" s="32" t="n">
        <v>2014000200</v>
      </c>
      <c r="M2993" s="33" t="n">
        <v>43465</v>
      </c>
      <c r="N2993" s="84" t="n">
        <v>45.6844333333333</v>
      </c>
      <c r="O2993" s="85" t="n">
        <v>0.33</v>
      </c>
      <c r="P2993" s="86" t="n">
        <v>0.0275</v>
      </c>
      <c r="Q2993" s="87" t="n">
        <v>1.8601</v>
      </c>
      <c r="R2993" s="88" t="n">
        <v>47.5445333333333</v>
      </c>
      <c r="S2993" s="89" t="n">
        <v>20.0954666666667</v>
      </c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MG2993" s="0"/>
      <c r="AMH2993" s="0"/>
      <c r="AMI2993" s="0"/>
      <c r="AMJ2993" s="0"/>
    </row>
    <row r="2994" s="4" customFormat="true" ht="37.5" hidden="false" customHeight="true" outlineLevel="0" collapsed="false">
      <c r="A2994" s="23" t="s">
        <v>401</v>
      </c>
      <c r="B2994" s="82" t="n">
        <v>8715</v>
      </c>
      <c r="C2994" s="25" t="n">
        <f aca="false">VLOOKUP(B2994,[1]Planilha8!$X$4:$Y$6629,2,0)</f>
        <v>2041309</v>
      </c>
      <c r="D2994" s="26" t="s">
        <v>699</v>
      </c>
      <c r="E2994" s="26" t="str">
        <f aca="false">VLOOKUP(B2994,[1]Planilha8!$X$4:$Z$6629,3,0)</f>
        <v>REPOUSO RESIDENTE – CLÍNICA CIRÚRGICA</v>
      </c>
      <c r="F2994" s="26" t="str">
        <f aca="false">VLOOKUP(B2994,[1]Planilha8!$X$4:$AD$6629,7,0)</f>
        <v>BOM</v>
      </c>
      <c r="G2994" s="27" t="n">
        <v>41696</v>
      </c>
      <c r="H2994" s="83" t="n">
        <v>67.64</v>
      </c>
      <c r="I2994" s="29" t="s">
        <v>23</v>
      </c>
      <c r="J2994" s="30" t="s">
        <v>700</v>
      </c>
      <c r="K2994" s="31" t="n">
        <v>1941</v>
      </c>
      <c r="L2994" s="32" t="n">
        <v>2014000200</v>
      </c>
      <c r="M2994" s="33" t="n">
        <v>43465</v>
      </c>
      <c r="N2994" s="84" t="n">
        <v>45.6844333333333</v>
      </c>
      <c r="O2994" s="85" t="n">
        <v>0.33</v>
      </c>
      <c r="P2994" s="86" t="n">
        <v>0.0275</v>
      </c>
      <c r="Q2994" s="87" t="n">
        <v>1.8601</v>
      </c>
      <c r="R2994" s="88" t="n">
        <v>47.5445333333333</v>
      </c>
      <c r="S2994" s="89" t="n">
        <v>20.0954666666667</v>
      </c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MG2994" s="0"/>
      <c r="AMH2994" s="0"/>
      <c r="AMI2994" s="0"/>
      <c r="AMJ2994" s="0"/>
    </row>
    <row r="2995" s="4" customFormat="true" ht="37.5" hidden="false" customHeight="true" outlineLevel="0" collapsed="false">
      <c r="A2995" s="23" t="s">
        <v>401</v>
      </c>
      <c r="B2995" s="82" t="n">
        <v>8716</v>
      </c>
      <c r="C2995" s="25" t="n">
        <f aca="false">VLOOKUP(B2995,[1]Planilha8!$X$4:$Y$6629,2,0)</f>
        <v>2041310</v>
      </c>
      <c r="D2995" s="26" t="s">
        <v>699</v>
      </c>
      <c r="E2995" s="26" t="str">
        <f aca="false">VLOOKUP(B2995,[1]Planilha8!$X$4:$Z$6629,3,0)</f>
        <v>REPOUSO RESIDENTE – CLÍNICA MÉDICA</v>
      </c>
      <c r="F2995" s="26" t="str">
        <f aca="false">VLOOKUP(B2995,[1]Planilha8!$X$4:$AD$6629,7,0)</f>
        <v>BOM</v>
      </c>
      <c r="G2995" s="27" t="n">
        <v>41696</v>
      </c>
      <c r="H2995" s="83" t="n">
        <v>67.64</v>
      </c>
      <c r="I2995" s="29" t="s">
        <v>23</v>
      </c>
      <c r="J2995" s="30" t="s">
        <v>700</v>
      </c>
      <c r="K2995" s="31" t="n">
        <v>1941</v>
      </c>
      <c r="L2995" s="32" t="n">
        <v>2014000200</v>
      </c>
      <c r="M2995" s="33" t="n">
        <v>43465</v>
      </c>
      <c r="N2995" s="84" t="n">
        <v>45.6844333333333</v>
      </c>
      <c r="O2995" s="85" t="n">
        <v>0.33</v>
      </c>
      <c r="P2995" s="86" t="n">
        <v>0.0275</v>
      </c>
      <c r="Q2995" s="87" t="n">
        <v>1.8601</v>
      </c>
      <c r="R2995" s="88" t="n">
        <v>47.5445333333333</v>
      </c>
      <c r="S2995" s="89" t="n">
        <v>20.0954666666667</v>
      </c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MG2995" s="0"/>
      <c r="AMH2995" s="0"/>
      <c r="AMI2995" s="0"/>
      <c r="AMJ2995" s="0"/>
    </row>
    <row r="2996" s="4" customFormat="true" ht="37.5" hidden="false" customHeight="true" outlineLevel="0" collapsed="false">
      <c r="A2996" s="23" t="s">
        <v>401</v>
      </c>
      <c r="B2996" s="82" t="n">
        <v>8719</v>
      </c>
      <c r="C2996" s="25" t="n">
        <f aca="false">VLOOKUP(B2996,[1]Planilha8!$X$4:$Y$6629,2,0)</f>
        <v>2041312</v>
      </c>
      <c r="D2996" s="26" t="s">
        <v>699</v>
      </c>
      <c r="E2996" s="26" t="str">
        <f aca="false">VLOOKUP(B2996,[1]Planilha8!$X$4:$Z$6629,3,0)</f>
        <v>CLINICA CIRURGICA</v>
      </c>
      <c r="F2996" s="26" t="str">
        <f aca="false">VLOOKUP(B2996,[1]Planilha8!$X$4:$AD$6629,7,0)</f>
        <v>BOM</v>
      </c>
      <c r="G2996" s="27" t="n">
        <v>41696</v>
      </c>
      <c r="H2996" s="83" t="n">
        <v>67.64</v>
      </c>
      <c r="I2996" s="29" t="s">
        <v>23</v>
      </c>
      <c r="J2996" s="30" t="s">
        <v>700</v>
      </c>
      <c r="K2996" s="31" t="n">
        <v>1941</v>
      </c>
      <c r="L2996" s="32" t="n">
        <v>2014000200</v>
      </c>
      <c r="M2996" s="33" t="n">
        <v>43465</v>
      </c>
      <c r="N2996" s="84" t="n">
        <v>45.6844333333333</v>
      </c>
      <c r="O2996" s="85" t="n">
        <v>0.33</v>
      </c>
      <c r="P2996" s="86" t="n">
        <v>0.0275</v>
      </c>
      <c r="Q2996" s="87" t="n">
        <v>1.8601</v>
      </c>
      <c r="R2996" s="88" t="n">
        <v>47.5445333333333</v>
      </c>
      <c r="S2996" s="89" t="n">
        <v>20.0954666666667</v>
      </c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MG2996" s="0"/>
      <c r="AMH2996" s="0"/>
      <c r="AMI2996" s="0"/>
      <c r="AMJ2996" s="0"/>
    </row>
    <row r="2997" s="4" customFormat="true" ht="37.5" hidden="false" customHeight="true" outlineLevel="0" collapsed="false">
      <c r="A2997" s="23" t="s">
        <v>401</v>
      </c>
      <c r="B2997" s="82" t="n">
        <v>8720</v>
      </c>
      <c r="C2997" s="25" t="n">
        <f aca="false">VLOOKUP(B2997,[1]Planilha8!$X$4:$Y$6629,2,0)</f>
        <v>2041313</v>
      </c>
      <c r="D2997" s="26" t="s">
        <v>699</v>
      </c>
      <c r="E2997" s="26" t="str">
        <f aca="false">VLOOKUP(B2997,[1]Planilha8!$X$4:$Z$6629,3,0)</f>
        <v>APOIO AO DIAGNÓSTICO</v>
      </c>
      <c r="F2997" s="26" t="str">
        <f aca="false">VLOOKUP(B2997,[1]Planilha8!$X$4:$AD$6629,7,0)</f>
        <v>BOM</v>
      </c>
      <c r="G2997" s="27" t="n">
        <v>41696</v>
      </c>
      <c r="H2997" s="83" t="n">
        <v>67.64</v>
      </c>
      <c r="I2997" s="29" t="s">
        <v>23</v>
      </c>
      <c r="J2997" s="30" t="s">
        <v>700</v>
      </c>
      <c r="K2997" s="31" t="n">
        <v>1941</v>
      </c>
      <c r="L2997" s="32" t="n">
        <v>2014000200</v>
      </c>
      <c r="M2997" s="33" t="n">
        <v>43465</v>
      </c>
      <c r="N2997" s="84" t="n">
        <v>45.6844333333333</v>
      </c>
      <c r="O2997" s="85" t="n">
        <v>0.33</v>
      </c>
      <c r="P2997" s="86" t="n">
        <v>0.0275</v>
      </c>
      <c r="Q2997" s="87" t="n">
        <v>1.8601</v>
      </c>
      <c r="R2997" s="88" t="n">
        <v>47.5445333333333</v>
      </c>
      <c r="S2997" s="89" t="n">
        <v>20.0954666666667</v>
      </c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MG2997" s="0"/>
      <c r="AMH2997" s="0"/>
      <c r="AMI2997" s="0"/>
      <c r="AMJ2997" s="0"/>
    </row>
    <row r="2998" s="4" customFormat="true" ht="37.5" hidden="false" customHeight="true" outlineLevel="0" collapsed="false">
      <c r="A2998" s="23" t="s">
        <v>401</v>
      </c>
      <c r="B2998" s="82" t="n">
        <v>8721</v>
      </c>
      <c r="C2998" s="25" t="n">
        <f aca="false">VLOOKUP(B2998,[1]Planilha8!$X$4:$Y$6629,2,0)</f>
        <v>2041314</v>
      </c>
      <c r="D2998" s="26" t="s">
        <v>699</v>
      </c>
      <c r="E2998" s="26" t="str">
        <f aca="false">VLOOKUP(B2998,[1]Planilha8!$X$4:$Z$6629,3,0)</f>
        <v>AMBULATÓRIO</v>
      </c>
      <c r="F2998" s="26" t="str">
        <f aca="false">VLOOKUP(B2998,[1]Planilha8!$X$4:$AD$6629,7,0)</f>
        <v>BOM</v>
      </c>
      <c r="G2998" s="27" t="n">
        <v>41696</v>
      </c>
      <c r="H2998" s="83" t="n">
        <v>67.64</v>
      </c>
      <c r="I2998" s="29" t="s">
        <v>23</v>
      </c>
      <c r="J2998" s="30" t="s">
        <v>700</v>
      </c>
      <c r="K2998" s="31" t="n">
        <v>1941</v>
      </c>
      <c r="L2998" s="32" t="n">
        <v>2014000200</v>
      </c>
      <c r="M2998" s="33" t="n">
        <v>43465</v>
      </c>
      <c r="N2998" s="84" t="n">
        <v>45.6844333333333</v>
      </c>
      <c r="O2998" s="85" t="n">
        <v>0.33</v>
      </c>
      <c r="P2998" s="86" t="n">
        <v>0.0275</v>
      </c>
      <c r="Q2998" s="87" t="n">
        <v>1.8601</v>
      </c>
      <c r="R2998" s="88" t="n">
        <v>47.5445333333333</v>
      </c>
      <c r="S2998" s="89" t="n">
        <v>20.0954666666667</v>
      </c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MG2998" s="0"/>
      <c r="AMH2998" s="0"/>
      <c r="AMI2998" s="0"/>
      <c r="AMJ2998" s="0"/>
    </row>
    <row r="2999" s="4" customFormat="true" ht="37.5" hidden="false" customHeight="true" outlineLevel="0" collapsed="false">
      <c r="A2999" s="23" t="s">
        <v>401</v>
      </c>
      <c r="B2999" s="82" t="n">
        <v>8722</v>
      </c>
      <c r="C2999" s="25" t="n">
        <f aca="false">VLOOKUP(B2999,[1]Planilha8!$X$4:$Y$6629,2,0)</f>
        <v>2041315</v>
      </c>
      <c r="D2999" s="26" t="s">
        <v>699</v>
      </c>
      <c r="E2999" s="26" t="str">
        <f aca="false">VLOOKUP(B2999,[1]Planilha8!$X$4:$Z$6629,3,0)</f>
        <v>ALMOXARIFADO</v>
      </c>
      <c r="F2999" s="26" t="str">
        <f aca="false">VLOOKUP(B2999,[1]Planilha8!$X$4:$AD$6629,7,0)</f>
        <v>BOM</v>
      </c>
      <c r="G2999" s="27" t="n">
        <v>41696</v>
      </c>
      <c r="H2999" s="83" t="n">
        <v>67.64</v>
      </c>
      <c r="I2999" s="29" t="s">
        <v>23</v>
      </c>
      <c r="J2999" s="30" t="s">
        <v>700</v>
      </c>
      <c r="K2999" s="31" t="n">
        <v>1941</v>
      </c>
      <c r="L2999" s="32" t="n">
        <v>2014000200</v>
      </c>
      <c r="M2999" s="33" t="n">
        <v>43465</v>
      </c>
      <c r="N2999" s="84" t="n">
        <v>45.6844333333333</v>
      </c>
      <c r="O2999" s="85" t="n">
        <v>0.33</v>
      </c>
      <c r="P2999" s="86" t="n">
        <v>0.0275</v>
      </c>
      <c r="Q2999" s="87" t="n">
        <v>1.8601</v>
      </c>
      <c r="R2999" s="88" t="n">
        <v>47.5445333333333</v>
      </c>
      <c r="S2999" s="89" t="n">
        <v>20.0954666666667</v>
      </c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MG2999" s="0"/>
      <c r="AMH2999" s="0"/>
      <c r="AMI2999" s="0"/>
      <c r="AMJ2999" s="0"/>
    </row>
    <row r="3000" s="4" customFormat="true" ht="37.5" hidden="false" customHeight="true" outlineLevel="0" collapsed="false">
      <c r="A3000" s="23" t="s">
        <v>401</v>
      </c>
      <c r="B3000" s="82" t="n">
        <v>8723</v>
      </c>
      <c r="C3000" s="25" t="n">
        <f aca="false">VLOOKUP(B3000,[1]Planilha8!$X$4:$Y$6629,2,0)</f>
        <v>2041316</v>
      </c>
      <c r="D3000" s="26" t="s">
        <v>699</v>
      </c>
      <c r="E3000" s="26" t="str">
        <f aca="false">VLOOKUP(B3000,[1]Planilha8!$X$4:$Z$6629,3,0)</f>
        <v>AMBULATÓRIO</v>
      </c>
      <c r="F3000" s="26" t="str">
        <f aca="false">VLOOKUP(B3000,[1]Planilha8!$X$4:$AD$6629,7,0)</f>
        <v>BOM</v>
      </c>
      <c r="G3000" s="27" t="n">
        <v>41696</v>
      </c>
      <c r="H3000" s="83" t="n">
        <v>67.64</v>
      </c>
      <c r="I3000" s="29" t="s">
        <v>23</v>
      </c>
      <c r="J3000" s="30" t="s">
        <v>700</v>
      </c>
      <c r="K3000" s="31" t="n">
        <v>1941</v>
      </c>
      <c r="L3000" s="32" t="n">
        <v>2014000200</v>
      </c>
      <c r="M3000" s="33" t="n">
        <v>43465</v>
      </c>
      <c r="N3000" s="84" t="n">
        <v>45.6844333333333</v>
      </c>
      <c r="O3000" s="85" t="n">
        <v>0.33</v>
      </c>
      <c r="P3000" s="86" t="n">
        <v>0.0275</v>
      </c>
      <c r="Q3000" s="87" t="n">
        <v>1.8601</v>
      </c>
      <c r="R3000" s="88" t="n">
        <v>47.5445333333333</v>
      </c>
      <c r="S3000" s="89" t="n">
        <v>20.0954666666667</v>
      </c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MG3000" s="0"/>
      <c r="AMH3000" s="0"/>
      <c r="AMI3000" s="0"/>
      <c r="AMJ3000" s="0"/>
    </row>
    <row r="3001" s="4" customFormat="true" ht="37.5" hidden="false" customHeight="true" outlineLevel="0" collapsed="false">
      <c r="A3001" s="23" t="s">
        <v>401</v>
      </c>
      <c r="B3001" s="82" t="n">
        <v>8724</v>
      </c>
      <c r="C3001" s="25" t="n">
        <f aca="false">VLOOKUP(B3001,[1]Planilha8!$X$4:$Y$6629,2,0)</f>
        <v>2041317</v>
      </c>
      <c r="D3001" s="26" t="s">
        <v>699</v>
      </c>
      <c r="E3001" s="26" t="str">
        <f aca="false">VLOOKUP(B3001,[1]Planilha8!$X$4:$Z$6629,3,0)</f>
        <v>ALMOXARIFADO</v>
      </c>
      <c r="F3001" s="26" t="str">
        <f aca="false">VLOOKUP(B3001,[1]Planilha8!$X$4:$AD$6629,7,0)</f>
        <v>BOM</v>
      </c>
      <c r="G3001" s="27" t="n">
        <v>41696</v>
      </c>
      <c r="H3001" s="83" t="n">
        <v>67.64</v>
      </c>
      <c r="I3001" s="29" t="s">
        <v>23</v>
      </c>
      <c r="J3001" s="30" t="s">
        <v>700</v>
      </c>
      <c r="K3001" s="31" t="n">
        <v>1941</v>
      </c>
      <c r="L3001" s="32" t="n">
        <v>2014000200</v>
      </c>
      <c r="M3001" s="33" t="n">
        <v>43465</v>
      </c>
      <c r="N3001" s="84" t="n">
        <v>45.6844333333333</v>
      </c>
      <c r="O3001" s="85" t="n">
        <v>0.33</v>
      </c>
      <c r="P3001" s="86" t="n">
        <v>0.0275</v>
      </c>
      <c r="Q3001" s="87" t="n">
        <v>1.8601</v>
      </c>
      <c r="R3001" s="88" t="n">
        <v>47.5445333333333</v>
      </c>
      <c r="S3001" s="89" t="n">
        <v>20.0954666666667</v>
      </c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MG3001" s="0"/>
      <c r="AMH3001" s="0"/>
      <c r="AMI3001" s="0"/>
      <c r="AMJ3001" s="0"/>
    </row>
    <row r="3002" s="4" customFormat="true" ht="37.5" hidden="false" customHeight="true" outlineLevel="0" collapsed="false">
      <c r="A3002" s="23" t="s">
        <v>401</v>
      </c>
      <c r="B3002" s="82" t="n">
        <v>8725</v>
      </c>
      <c r="C3002" s="25" t="n">
        <f aca="false">VLOOKUP(B3002,[1]Planilha8!$X$4:$Y$6629,2,0)</f>
        <v>2041318</v>
      </c>
      <c r="D3002" s="26" t="s">
        <v>699</v>
      </c>
      <c r="E3002" s="26" t="str">
        <f aca="false">VLOOKUP(B3002,[1]Planilha8!$X$4:$Z$6629,3,0)</f>
        <v>COMITÊ DE ÉTICA</v>
      </c>
      <c r="F3002" s="26" t="str">
        <f aca="false">VLOOKUP(B3002,[1]Planilha8!$X$4:$AD$6629,7,0)</f>
        <v>BOM</v>
      </c>
      <c r="G3002" s="27" t="n">
        <v>41696</v>
      </c>
      <c r="H3002" s="83" t="n">
        <v>67.64</v>
      </c>
      <c r="I3002" s="29" t="s">
        <v>23</v>
      </c>
      <c r="J3002" s="30" t="s">
        <v>700</v>
      </c>
      <c r="K3002" s="31" t="n">
        <v>1941</v>
      </c>
      <c r="L3002" s="32" t="n">
        <v>2014000200</v>
      </c>
      <c r="M3002" s="33" t="n">
        <v>43465</v>
      </c>
      <c r="N3002" s="84" t="n">
        <v>45.6844333333333</v>
      </c>
      <c r="O3002" s="85" t="n">
        <v>0.33</v>
      </c>
      <c r="P3002" s="86" t="n">
        <v>0.0275</v>
      </c>
      <c r="Q3002" s="87" t="n">
        <v>1.8601</v>
      </c>
      <c r="R3002" s="88" t="n">
        <v>47.5445333333333</v>
      </c>
      <c r="S3002" s="89" t="n">
        <v>20.0954666666667</v>
      </c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MG3002" s="0"/>
      <c r="AMH3002" s="0"/>
      <c r="AMI3002" s="0"/>
      <c r="AMJ3002" s="0"/>
    </row>
    <row r="3003" s="4" customFormat="true" ht="37.5" hidden="false" customHeight="true" outlineLevel="0" collapsed="false">
      <c r="A3003" s="23" t="s">
        <v>401</v>
      </c>
      <c r="B3003" s="82" t="n">
        <v>8726</v>
      </c>
      <c r="C3003" s="25" t="n">
        <f aca="false">VLOOKUP(B3003,[1]Planilha8!$X$4:$Y$6629,2,0)</f>
        <v>2041319</v>
      </c>
      <c r="D3003" s="26" t="s">
        <v>699</v>
      </c>
      <c r="E3003" s="26" t="str">
        <f aca="false">VLOOKUP(B3003,[1]Planilha8!$X$4:$Z$6629,3,0)</f>
        <v>COREME</v>
      </c>
      <c r="F3003" s="26" t="str">
        <f aca="false">VLOOKUP(B3003,[1]Planilha8!$X$4:$AD$6629,7,0)</f>
        <v>BOM</v>
      </c>
      <c r="G3003" s="27" t="n">
        <v>41696</v>
      </c>
      <c r="H3003" s="83" t="n">
        <v>67.64</v>
      </c>
      <c r="I3003" s="29" t="s">
        <v>23</v>
      </c>
      <c r="J3003" s="30" t="s">
        <v>700</v>
      </c>
      <c r="K3003" s="31" t="n">
        <v>1941</v>
      </c>
      <c r="L3003" s="32" t="n">
        <v>2014000200</v>
      </c>
      <c r="M3003" s="33" t="n">
        <v>43465</v>
      </c>
      <c r="N3003" s="84" t="n">
        <v>45.6844333333333</v>
      </c>
      <c r="O3003" s="85" t="n">
        <v>0.33</v>
      </c>
      <c r="P3003" s="86" t="n">
        <v>0.0275</v>
      </c>
      <c r="Q3003" s="87" t="n">
        <v>1.8601</v>
      </c>
      <c r="R3003" s="88" t="n">
        <v>47.5445333333333</v>
      </c>
      <c r="S3003" s="89" t="n">
        <v>20.0954666666667</v>
      </c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MG3003" s="0"/>
      <c r="AMH3003" s="0"/>
      <c r="AMI3003" s="0"/>
      <c r="AMJ3003" s="0"/>
    </row>
    <row r="3004" s="4" customFormat="true" ht="37.5" hidden="false" customHeight="true" outlineLevel="0" collapsed="false">
      <c r="A3004" s="23" t="s">
        <v>401</v>
      </c>
      <c r="B3004" s="82" t="n">
        <v>8727</v>
      </c>
      <c r="C3004" s="25" t="n">
        <f aca="false">VLOOKUP(B3004,[1]Planilha8!$X$4:$Y$6629,2,0)</f>
        <v>2041320</v>
      </c>
      <c r="D3004" s="26" t="s">
        <v>699</v>
      </c>
      <c r="E3004" s="26" t="str">
        <f aca="false">VLOOKUP(B3004,[1]Planilha8!$X$4:$Z$6629,3,0)</f>
        <v>REPOUSO STAFF – CLÍNICA MÉDICA</v>
      </c>
      <c r="F3004" s="26" t="str">
        <f aca="false">VLOOKUP(B3004,[1]Planilha8!$X$4:$AD$6629,7,0)</f>
        <v>BOM</v>
      </c>
      <c r="G3004" s="27" t="n">
        <v>41696</v>
      </c>
      <c r="H3004" s="83" t="n">
        <v>67.64</v>
      </c>
      <c r="I3004" s="29" t="s">
        <v>23</v>
      </c>
      <c r="J3004" s="30" t="s">
        <v>700</v>
      </c>
      <c r="K3004" s="31" t="n">
        <v>1941</v>
      </c>
      <c r="L3004" s="32" t="n">
        <v>2014000200</v>
      </c>
      <c r="M3004" s="33" t="n">
        <v>43465</v>
      </c>
      <c r="N3004" s="84" t="n">
        <v>45.6844333333333</v>
      </c>
      <c r="O3004" s="85" t="n">
        <v>0.33</v>
      </c>
      <c r="P3004" s="86" t="n">
        <v>0.0275</v>
      </c>
      <c r="Q3004" s="87" t="n">
        <v>1.8601</v>
      </c>
      <c r="R3004" s="88" t="n">
        <v>47.5445333333333</v>
      </c>
      <c r="S3004" s="89" t="n">
        <v>20.0954666666667</v>
      </c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MG3004" s="0"/>
      <c r="AMH3004" s="0"/>
      <c r="AMI3004" s="0"/>
      <c r="AMJ3004" s="0"/>
    </row>
    <row r="3005" s="4" customFormat="true" ht="37.5" hidden="false" customHeight="true" outlineLevel="0" collapsed="false">
      <c r="A3005" s="23" t="s">
        <v>401</v>
      </c>
      <c r="B3005" s="82" t="n">
        <v>8728</v>
      </c>
      <c r="C3005" s="25" t="n">
        <f aca="false">VLOOKUP(B3005,[1]Planilha8!$X$4:$Y$6629,2,0)</f>
        <v>2041321</v>
      </c>
      <c r="D3005" s="26" t="s">
        <v>699</v>
      </c>
      <c r="E3005" s="26" t="str">
        <f aca="false">VLOOKUP(B3005,[1]Planilha8!$X$4:$Z$6629,3,0)</f>
        <v>REPOUSO MÉDICO – STAFF CLÍNICA CIRÚRGICA</v>
      </c>
      <c r="F3005" s="26" t="str">
        <f aca="false">VLOOKUP(B3005,[1]Planilha8!$X$4:$AD$6629,7,0)</f>
        <v>BOM</v>
      </c>
      <c r="G3005" s="27" t="n">
        <v>41696</v>
      </c>
      <c r="H3005" s="83" t="n">
        <v>67.64</v>
      </c>
      <c r="I3005" s="29" t="s">
        <v>23</v>
      </c>
      <c r="J3005" s="30" t="s">
        <v>700</v>
      </c>
      <c r="K3005" s="31" t="n">
        <v>1941</v>
      </c>
      <c r="L3005" s="32" t="n">
        <v>2014000200</v>
      </c>
      <c r="M3005" s="33" t="n">
        <v>43465</v>
      </c>
      <c r="N3005" s="84" t="n">
        <v>45.6844333333333</v>
      </c>
      <c r="O3005" s="85" t="n">
        <v>0.33</v>
      </c>
      <c r="P3005" s="86" t="n">
        <v>0.0275</v>
      </c>
      <c r="Q3005" s="87" t="n">
        <v>1.8601</v>
      </c>
      <c r="R3005" s="88" t="n">
        <v>47.5445333333333</v>
      </c>
      <c r="S3005" s="89" t="n">
        <v>20.0954666666667</v>
      </c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MG3005" s="0"/>
      <c r="AMH3005" s="0"/>
      <c r="AMI3005" s="0"/>
      <c r="AMJ3005" s="0"/>
    </row>
    <row r="3006" s="4" customFormat="true" ht="37.5" hidden="false" customHeight="true" outlineLevel="0" collapsed="false">
      <c r="A3006" s="23" t="s">
        <v>401</v>
      </c>
      <c r="B3006" s="82" t="n">
        <v>8729</v>
      </c>
      <c r="C3006" s="25" t="n">
        <f aca="false">VLOOKUP(B3006,[1]Planilha8!$X$4:$Y$6629,2,0)</f>
        <v>2041322</v>
      </c>
      <c r="D3006" s="26" t="s">
        <v>699</v>
      </c>
      <c r="E3006" s="26" t="str">
        <f aca="false">VLOOKUP(B3006,[1]Planilha8!$X$4:$Z$6629,3,0)</f>
        <v>UNIDADE DE TERAPIA INTENSIVA</v>
      </c>
      <c r="F3006" s="26" t="str">
        <f aca="false">VLOOKUP(B3006,[1]Planilha8!$X$4:$AD$6629,7,0)</f>
        <v>BOM</v>
      </c>
      <c r="G3006" s="27" t="n">
        <v>41696</v>
      </c>
      <c r="H3006" s="83" t="n">
        <v>67.64</v>
      </c>
      <c r="I3006" s="29" t="s">
        <v>23</v>
      </c>
      <c r="J3006" s="30" t="s">
        <v>700</v>
      </c>
      <c r="K3006" s="31" t="n">
        <v>1941</v>
      </c>
      <c r="L3006" s="32" t="n">
        <v>2014000200</v>
      </c>
      <c r="M3006" s="33" t="n">
        <v>43465</v>
      </c>
      <c r="N3006" s="84" t="n">
        <v>45.6844333333333</v>
      </c>
      <c r="O3006" s="85" t="n">
        <v>0.33</v>
      </c>
      <c r="P3006" s="86" t="n">
        <v>0.0275</v>
      </c>
      <c r="Q3006" s="87" t="n">
        <v>1.8601</v>
      </c>
      <c r="R3006" s="88" t="n">
        <v>47.5445333333333</v>
      </c>
      <c r="S3006" s="89" t="n">
        <v>20.0954666666667</v>
      </c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MG3006" s="0"/>
      <c r="AMH3006" s="0"/>
      <c r="AMI3006" s="0"/>
      <c r="AMJ3006" s="0"/>
    </row>
    <row r="3007" s="4" customFormat="true" ht="37.5" hidden="false" customHeight="true" outlineLevel="0" collapsed="false">
      <c r="A3007" s="23" t="s">
        <v>401</v>
      </c>
      <c r="B3007" s="82" t="n">
        <v>8730</v>
      </c>
      <c r="C3007" s="25" t="n">
        <f aca="false">VLOOKUP(B3007,[1]Planilha8!$X$4:$Y$6629,2,0)</f>
        <v>2041323</v>
      </c>
      <c r="D3007" s="26" t="s">
        <v>699</v>
      </c>
      <c r="E3007" s="26" t="str">
        <f aca="false">VLOOKUP(B3007,[1]Planilha8!$X$4:$Z$6629,3,0)</f>
        <v>HEMODIALISE / DIÁLISE</v>
      </c>
      <c r="F3007" s="26" t="str">
        <f aca="false">VLOOKUP(B3007,[1]Planilha8!$X$4:$AD$6629,7,0)</f>
        <v>BOM</v>
      </c>
      <c r="G3007" s="27" t="n">
        <v>41696</v>
      </c>
      <c r="H3007" s="83" t="n">
        <v>67.64</v>
      </c>
      <c r="I3007" s="29" t="s">
        <v>23</v>
      </c>
      <c r="J3007" s="30" t="s">
        <v>700</v>
      </c>
      <c r="K3007" s="31" t="n">
        <v>1941</v>
      </c>
      <c r="L3007" s="32" t="n">
        <v>2014000200</v>
      </c>
      <c r="M3007" s="33" t="n">
        <v>43465</v>
      </c>
      <c r="N3007" s="84" t="n">
        <v>45.6844333333333</v>
      </c>
      <c r="O3007" s="85" t="n">
        <v>0.33</v>
      </c>
      <c r="P3007" s="86" t="n">
        <v>0.0275</v>
      </c>
      <c r="Q3007" s="87" t="n">
        <v>1.8601</v>
      </c>
      <c r="R3007" s="88" t="n">
        <v>47.5445333333333</v>
      </c>
      <c r="S3007" s="89" t="n">
        <v>20.0954666666667</v>
      </c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MG3007" s="0"/>
      <c r="AMH3007" s="0"/>
      <c r="AMI3007" s="0"/>
      <c r="AMJ3007" s="0"/>
    </row>
    <row r="3008" s="4" customFormat="true" ht="37.5" hidden="false" customHeight="true" outlineLevel="0" collapsed="false">
      <c r="A3008" s="23" t="s">
        <v>401</v>
      </c>
      <c r="B3008" s="82" t="n">
        <v>8731</v>
      </c>
      <c r="C3008" s="25" t="n">
        <f aca="false">VLOOKUP(B3008,[1]Planilha8!$X$4:$Y$6629,2,0)</f>
        <v>2041324</v>
      </c>
      <c r="D3008" s="26" t="s">
        <v>699</v>
      </c>
      <c r="E3008" s="26" t="str">
        <f aca="false">VLOOKUP(B3008,[1]Planilha8!$X$4:$Z$6629,3,0)</f>
        <v>COORDENAÇÃO DE CONDUTORES</v>
      </c>
      <c r="F3008" s="26" t="str">
        <f aca="false">VLOOKUP(B3008,[1]Planilha8!$X$4:$AD$6629,7,0)</f>
        <v>BOM</v>
      </c>
      <c r="G3008" s="27" t="n">
        <v>41696</v>
      </c>
      <c r="H3008" s="83" t="n">
        <v>67.64</v>
      </c>
      <c r="I3008" s="29" t="s">
        <v>23</v>
      </c>
      <c r="J3008" s="30" t="s">
        <v>700</v>
      </c>
      <c r="K3008" s="31" t="n">
        <v>1941</v>
      </c>
      <c r="L3008" s="32" t="n">
        <v>2014000200</v>
      </c>
      <c r="M3008" s="33" t="n">
        <v>43465</v>
      </c>
      <c r="N3008" s="84" t="n">
        <v>45.6844333333333</v>
      </c>
      <c r="O3008" s="85" t="n">
        <v>0.33</v>
      </c>
      <c r="P3008" s="86" t="n">
        <v>0.0275</v>
      </c>
      <c r="Q3008" s="87" t="n">
        <v>1.8601</v>
      </c>
      <c r="R3008" s="88" t="n">
        <v>47.5445333333333</v>
      </c>
      <c r="S3008" s="89" t="n">
        <v>20.0954666666667</v>
      </c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MG3008" s="0"/>
      <c r="AMH3008" s="0"/>
      <c r="AMI3008" s="0"/>
      <c r="AMJ3008" s="0"/>
    </row>
    <row r="3009" s="4" customFormat="true" ht="37.5" hidden="false" customHeight="true" outlineLevel="0" collapsed="false">
      <c r="A3009" s="23" t="s">
        <v>401</v>
      </c>
      <c r="B3009" s="82" t="n">
        <v>8732</v>
      </c>
      <c r="C3009" s="25" t="n">
        <f aca="false">VLOOKUP(B3009,[1]Planilha8!$X$4:$Y$6629,2,0)</f>
        <v>2041325</v>
      </c>
      <c r="D3009" s="26" t="s">
        <v>699</v>
      </c>
      <c r="E3009" s="26" t="str">
        <f aca="false">VLOOKUP(B3009,[1]Planilha8!$X$4:$Z$6629,3,0)</f>
        <v>COREME</v>
      </c>
      <c r="F3009" s="26" t="str">
        <f aca="false">VLOOKUP(B3009,[1]Planilha8!$X$4:$AD$6629,7,0)</f>
        <v>BOM</v>
      </c>
      <c r="G3009" s="27" t="n">
        <v>41696</v>
      </c>
      <c r="H3009" s="83" t="n">
        <v>67.64</v>
      </c>
      <c r="I3009" s="29" t="s">
        <v>23</v>
      </c>
      <c r="J3009" s="30" t="s">
        <v>700</v>
      </c>
      <c r="K3009" s="31" t="n">
        <v>1941</v>
      </c>
      <c r="L3009" s="32" t="n">
        <v>2014000200</v>
      </c>
      <c r="M3009" s="33" t="n">
        <v>43465</v>
      </c>
      <c r="N3009" s="84" t="n">
        <v>45.6844333333333</v>
      </c>
      <c r="O3009" s="85" t="n">
        <v>0.33</v>
      </c>
      <c r="P3009" s="86" t="n">
        <v>0.0275</v>
      </c>
      <c r="Q3009" s="87" t="n">
        <v>1.8601</v>
      </c>
      <c r="R3009" s="88" t="n">
        <v>47.5445333333333</v>
      </c>
      <c r="S3009" s="89" t="n">
        <v>20.0954666666667</v>
      </c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MG3009" s="0"/>
      <c r="AMH3009" s="0"/>
      <c r="AMI3009" s="0"/>
      <c r="AMJ3009" s="0"/>
    </row>
    <row r="3010" s="4" customFormat="true" ht="37.5" hidden="false" customHeight="true" outlineLevel="0" collapsed="false">
      <c r="A3010" s="23" t="s">
        <v>401</v>
      </c>
      <c r="B3010" s="82" t="n">
        <v>8733</v>
      </c>
      <c r="C3010" s="25" t="n">
        <f aca="false">VLOOKUP(B3010,[1]Planilha8!$X$4:$Y$6629,2,0)</f>
        <v>2041326</v>
      </c>
      <c r="D3010" s="26" t="s">
        <v>699</v>
      </c>
      <c r="E3010" s="26" t="str">
        <f aca="false">VLOOKUP(B3010,[1]Planilha8!$X$4:$Z$6629,3,0)</f>
        <v>SALA DE REUNIÃO</v>
      </c>
      <c r="F3010" s="26" t="str">
        <f aca="false">VLOOKUP(B3010,[1]Planilha8!$X$4:$AD$6629,7,0)</f>
        <v>BOM</v>
      </c>
      <c r="G3010" s="27" t="n">
        <v>41696</v>
      </c>
      <c r="H3010" s="83" t="n">
        <v>67.64</v>
      </c>
      <c r="I3010" s="29" t="s">
        <v>23</v>
      </c>
      <c r="J3010" s="30" t="s">
        <v>700</v>
      </c>
      <c r="K3010" s="31" t="n">
        <v>1941</v>
      </c>
      <c r="L3010" s="32" t="n">
        <v>2014000200</v>
      </c>
      <c r="M3010" s="33" t="n">
        <v>43465</v>
      </c>
      <c r="N3010" s="84" t="n">
        <v>45.6844333333333</v>
      </c>
      <c r="O3010" s="85" t="n">
        <v>0.33</v>
      </c>
      <c r="P3010" s="86" t="n">
        <v>0.0275</v>
      </c>
      <c r="Q3010" s="87" t="n">
        <v>1.8601</v>
      </c>
      <c r="R3010" s="88" t="n">
        <v>47.5445333333333</v>
      </c>
      <c r="S3010" s="89" t="n">
        <v>20.0954666666667</v>
      </c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MG3010" s="0"/>
      <c r="AMH3010" s="0"/>
      <c r="AMI3010" s="0"/>
      <c r="AMJ3010" s="0"/>
    </row>
    <row r="3011" s="4" customFormat="true" ht="37.5" hidden="false" customHeight="true" outlineLevel="0" collapsed="false">
      <c r="A3011" s="23" t="s">
        <v>401</v>
      </c>
      <c r="B3011" s="82" t="n">
        <v>8912</v>
      </c>
      <c r="C3011" s="25" t="n">
        <f aca="false">VLOOKUP(B3011,[1]Planilha8!$X$4:$Y$6629,2,0)</f>
        <v>2041331</v>
      </c>
      <c r="D3011" s="26" t="s">
        <v>701</v>
      </c>
      <c r="E3011" s="26" t="str">
        <f aca="false">VLOOKUP(B3011,[1]Planilha8!$X$4:$Z$6629,3,0)</f>
        <v>DIRETORIA MULTIDISCIPLINAR</v>
      </c>
      <c r="F3011" s="26" t="str">
        <f aca="false">VLOOKUP(B3011,[1]Planilha8!$X$4:$AD$6629,7,0)</f>
        <v>BOM</v>
      </c>
      <c r="G3011" s="27" t="n">
        <v>41696</v>
      </c>
      <c r="H3011" s="83" t="n">
        <v>229.9</v>
      </c>
      <c r="I3011" s="29" t="s">
        <v>23</v>
      </c>
      <c r="J3011" s="30" t="s">
        <v>69</v>
      </c>
      <c r="K3011" s="31" t="n">
        <v>123731</v>
      </c>
      <c r="L3011" s="32" t="n">
        <v>2014000200</v>
      </c>
      <c r="M3011" s="33" t="n">
        <v>43465</v>
      </c>
      <c r="N3011" s="84" t="n">
        <v>190.166666666667</v>
      </c>
      <c r="O3011" s="85" t="n">
        <v>0.5</v>
      </c>
      <c r="P3011" s="86" t="n">
        <v>0.0416666666666667</v>
      </c>
      <c r="Q3011" s="87" t="n">
        <v>9.57916666666667</v>
      </c>
      <c r="R3011" s="88" t="n">
        <v>199.745833333333</v>
      </c>
      <c r="S3011" s="89" t="n">
        <v>30.1541666666668</v>
      </c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MG3011" s="0"/>
      <c r="AMH3011" s="0"/>
      <c r="AMI3011" s="0"/>
      <c r="AMJ3011" s="0"/>
    </row>
    <row r="3012" s="4" customFormat="true" ht="37.5" hidden="false" customHeight="true" outlineLevel="0" collapsed="false">
      <c r="A3012" s="23" t="s">
        <v>401</v>
      </c>
      <c r="B3012" s="82" t="n">
        <v>8913</v>
      </c>
      <c r="C3012" s="25" t="n">
        <f aca="false">VLOOKUP(B3012,[1]Planilha8!$X$4:$Y$6629,2,0)</f>
        <v>2041332</v>
      </c>
      <c r="D3012" s="26" t="s">
        <v>701</v>
      </c>
      <c r="E3012" s="26" t="str">
        <f aca="false">VLOOKUP(B3012,[1]Planilha8!$X$4:$Z$6629,3,0)</f>
        <v>FARMÁCIA</v>
      </c>
      <c r="F3012" s="26" t="str">
        <f aca="false">VLOOKUP(B3012,[1]Planilha8!$X$4:$AD$6629,7,0)</f>
        <v>BOM</v>
      </c>
      <c r="G3012" s="27" t="n">
        <v>41696</v>
      </c>
      <c r="H3012" s="83" t="n">
        <v>229.9</v>
      </c>
      <c r="I3012" s="29" t="s">
        <v>23</v>
      </c>
      <c r="J3012" s="30" t="s">
        <v>69</v>
      </c>
      <c r="K3012" s="31" t="n">
        <v>123731</v>
      </c>
      <c r="L3012" s="32" t="n">
        <v>2014000200</v>
      </c>
      <c r="M3012" s="33" t="n">
        <v>43465</v>
      </c>
      <c r="N3012" s="84" t="n">
        <v>190.166666666667</v>
      </c>
      <c r="O3012" s="85" t="n">
        <v>0.5</v>
      </c>
      <c r="P3012" s="86" t="n">
        <v>0.0416666666666667</v>
      </c>
      <c r="Q3012" s="87" t="n">
        <v>9.57916666666667</v>
      </c>
      <c r="R3012" s="88" t="n">
        <v>199.745833333333</v>
      </c>
      <c r="S3012" s="89" t="n">
        <v>30.1541666666668</v>
      </c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MG3012" s="0"/>
      <c r="AMH3012" s="0"/>
      <c r="AMI3012" s="0"/>
      <c r="AMJ3012" s="0"/>
    </row>
    <row r="3013" s="4" customFormat="true" ht="37.5" hidden="false" customHeight="true" outlineLevel="0" collapsed="false">
      <c r="A3013" s="23" t="s">
        <v>401</v>
      </c>
      <c r="B3013" s="82" t="n">
        <v>8914</v>
      </c>
      <c r="C3013" s="25" t="n">
        <f aca="false">VLOOKUP(B3013,[1]Planilha8!$X$4:$Y$6629,2,0)</f>
        <v>2041333</v>
      </c>
      <c r="D3013" s="26" t="s">
        <v>701</v>
      </c>
      <c r="E3013" s="26" t="str">
        <f aca="false">VLOOKUP(B3013,[1]Planilha8!$X$4:$Z$6629,3,0)</f>
        <v>ADMINISTRAÇÃO - SEDE - COAF</v>
      </c>
      <c r="F3013" s="26" t="str">
        <f aca="false">VLOOKUP(B3013,[1]Planilha8!$X$4:$AD$6629,7,0)</f>
        <v>BOM</v>
      </c>
      <c r="G3013" s="27" t="n">
        <v>41696</v>
      </c>
      <c r="H3013" s="83" t="n">
        <v>229.9</v>
      </c>
      <c r="I3013" s="29" t="s">
        <v>23</v>
      </c>
      <c r="J3013" s="30" t="s">
        <v>69</v>
      </c>
      <c r="K3013" s="31" t="n">
        <v>123731</v>
      </c>
      <c r="L3013" s="32" t="n">
        <v>2014000200</v>
      </c>
      <c r="M3013" s="33" t="n">
        <v>43465</v>
      </c>
      <c r="N3013" s="84" t="n">
        <v>190.166666666667</v>
      </c>
      <c r="O3013" s="85" t="n">
        <v>0.5</v>
      </c>
      <c r="P3013" s="86" t="n">
        <v>0.0416666666666667</v>
      </c>
      <c r="Q3013" s="87" t="n">
        <v>9.57916666666667</v>
      </c>
      <c r="R3013" s="88" t="n">
        <v>199.745833333333</v>
      </c>
      <c r="S3013" s="89" t="n">
        <v>30.1541666666668</v>
      </c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MG3013" s="0"/>
      <c r="AMH3013" s="0"/>
      <c r="AMI3013" s="0"/>
      <c r="AMJ3013" s="0"/>
    </row>
    <row r="3014" s="4" customFormat="true" ht="37.5" hidden="false" customHeight="true" outlineLevel="0" collapsed="false">
      <c r="A3014" s="23" t="s">
        <v>401</v>
      </c>
      <c r="B3014" s="82" t="n">
        <v>8737</v>
      </c>
      <c r="C3014" s="25" t="n">
        <f aca="false">VLOOKUP(B3014,[1]Planilha8!$X$4:$Y$6629,2,0)</f>
        <v>2041441</v>
      </c>
      <c r="D3014" s="26" t="s">
        <v>702</v>
      </c>
      <c r="E3014" s="26" t="str">
        <f aca="false">VLOOKUP(B3014,[1]Planilha8!$X$4:$Z$6629,3,0)</f>
        <v>CENTRO CIRÚRGICO</v>
      </c>
      <c r="F3014" s="26" t="str">
        <f aca="false">VLOOKUP(B3014,[1]Planilha8!$X$4:$AD$6629,7,0)</f>
        <v>BOM</v>
      </c>
      <c r="G3014" s="27" t="n">
        <v>41712</v>
      </c>
      <c r="H3014" s="83" t="n">
        <v>17000</v>
      </c>
      <c r="I3014" s="29" t="s">
        <v>23</v>
      </c>
      <c r="J3014" s="30" t="s">
        <v>703</v>
      </c>
      <c r="K3014" s="31" t="n">
        <v>2939</v>
      </c>
      <c r="L3014" s="32" t="n">
        <v>2013004548</v>
      </c>
      <c r="M3014" s="33" t="n">
        <v>43465</v>
      </c>
      <c r="N3014" s="84" t="n">
        <v>6770.83333333334</v>
      </c>
      <c r="O3014" s="85" t="n">
        <v>0.25</v>
      </c>
      <c r="P3014" s="86" t="n">
        <v>0.0208333333333333</v>
      </c>
      <c r="Q3014" s="87" t="n">
        <v>354.166666666667</v>
      </c>
      <c r="R3014" s="88" t="n">
        <v>7125</v>
      </c>
      <c r="S3014" s="89" t="n">
        <v>9875</v>
      </c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MG3014" s="0"/>
      <c r="AMH3014" s="0"/>
      <c r="AMI3014" s="0"/>
      <c r="AMJ3014" s="0"/>
    </row>
    <row r="3015" s="4" customFormat="true" ht="37.5" hidden="false" customHeight="true" outlineLevel="0" collapsed="false">
      <c r="A3015" s="23" t="s">
        <v>401</v>
      </c>
      <c r="B3015" s="82" t="n">
        <v>8759</v>
      </c>
      <c r="C3015" s="25" t="n">
        <f aca="false">VLOOKUP(B3015,[1]Planilha8!$X$4:$Y$6629,2,0)</f>
        <v>2041442</v>
      </c>
      <c r="D3015" s="26" t="s">
        <v>704</v>
      </c>
      <c r="E3015" s="26" t="str">
        <f aca="false">VLOOKUP(B3015,[1]Planilha8!$X$4:$Z$6629,3,0)</f>
        <v>GALPÃO ALMOXARIFADO</v>
      </c>
      <c r="F3015" s="26" t="str">
        <f aca="false">VLOOKUP(B3015,[1]Planilha8!$X$4:$AD$6629,7,0)</f>
        <v>SUCATA</v>
      </c>
      <c r="G3015" s="27" t="n">
        <v>41712</v>
      </c>
      <c r="H3015" s="83" t="n">
        <v>858</v>
      </c>
      <c r="I3015" s="29" t="s">
        <v>23</v>
      </c>
      <c r="J3015" s="30" t="s">
        <v>705</v>
      </c>
      <c r="K3015" s="31" t="n">
        <v>1490</v>
      </c>
      <c r="L3015" s="32" t="n">
        <v>2014000139</v>
      </c>
      <c r="M3015" s="33" t="n">
        <v>43465</v>
      </c>
      <c r="N3015" s="84" t="n">
        <v>636.666666666667</v>
      </c>
      <c r="O3015" s="85" t="n">
        <v>0.5</v>
      </c>
      <c r="P3015" s="86" t="n">
        <v>0.0416666666666667</v>
      </c>
      <c r="Q3015" s="87" t="n">
        <v>35.75</v>
      </c>
      <c r="R3015" s="88" t="n">
        <v>672.416666666667</v>
      </c>
      <c r="S3015" s="89" t="n">
        <v>185.583333333333</v>
      </c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MG3015" s="0"/>
      <c r="AMH3015" s="0"/>
      <c r="AMI3015" s="0"/>
      <c r="AMJ3015" s="0"/>
    </row>
    <row r="3016" s="4" customFormat="true" ht="37.5" hidden="false" customHeight="true" outlineLevel="0" collapsed="false">
      <c r="A3016" s="23" t="s">
        <v>401</v>
      </c>
      <c r="B3016" s="82" t="n">
        <v>8760</v>
      </c>
      <c r="C3016" s="25" t="n">
        <f aca="false">VLOOKUP(B3016,[1]Planilha8!$X$4:$Y$6629,2,0)</f>
        <v>2041443</v>
      </c>
      <c r="D3016" s="26" t="s">
        <v>704</v>
      </c>
      <c r="E3016" s="26" t="str">
        <f aca="false">VLOOKUP(B3016,[1]Planilha8!$X$4:$Z$6629,3,0)</f>
        <v>GALPÃO ALMOXARIFADO</v>
      </c>
      <c r="F3016" s="26" t="str">
        <f aca="false">VLOOKUP(B3016,[1]Planilha8!$X$4:$AD$6629,7,0)</f>
        <v>SUCATA</v>
      </c>
      <c r="G3016" s="27" t="n">
        <v>41712</v>
      </c>
      <c r="H3016" s="83" t="n">
        <v>858</v>
      </c>
      <c r="I3016" s="29" t="s">
        <v>23</v>
      </c>
      <c r="J3016" s="30" t="s">
        <v>705</v>
      </c>
      <c r="K3016" s="31" t="n">
        <v>1490</v>
      </c>
      <c r="L3016" s="32" t="n">
        <v>2014000139</v>
      </c>
      <c r="M3016" s="33" t="n">
        <v>43465</v>
      </c>
      <c r="N3016" s="84" t="n">
        <v>646.25</v>
      </c>
      <c r="O3016" s="85" t="n">
        <v>0.5</v>
      </c>
      <c r="P3016" s="86" t="n">
        <v>0.0416666666666667</v>
      </c>
      <c r="Q3016" s="87" t="n">
        <v>35.75</v>
      </c>
      <c r="R3016" s="88" t="n">
        <v>682</v>
      </c>
      <c r="S3016" s="89" t="n">
        <v>176</v>
      </c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MG3016" s="0"/>
      <c r="AMH3016" s="0"/>
      <c r="AMI3016" s="0"/>
      <c r="AMJ3016" s="0"/>
    </row>
    <row r="3017" s="4" customFormat="true" ht="37.5" hidden="false" customHeight="true" outlineLevel="0" collapsed="false">
      <c r="A3017" s="23" t="s">
        <v>401</v>
      </c>
      <c r="B3017" s="82" t="n">
        <v>8701</v>
      </c>
      <c r="C3017" s="25" t="n">
        <f aca="false">VLOOKUP(B3017,[1]Planilha8!$X$4:$Y$6629,2,0)</f>
        <v>2041448</v>
      </c>
      <c r="D3017" s="26" t="s">
        <v>706</v>
      </c>
      <c r="E3017" s="26" t="str">
        <f aca="false">VLOOKUP(B3017,[1]Planilha8!$X$4:$Z$6629,3,0)</f>
        <v>UNIDADE DE TERAPIA INTENSIVA</v>
      </c>
      <c r="F3017" s="26" t="str">
        <f aca="false">VLOOKUP(B3017,[1]Planilha8!$X$4:$AD$6629,7,0)</f>
        <v>BOM</v>
      </c>
      <c r="G3017" s="27" t="n">
        <v>41722</v>
      </c>
      <c r="H3017" s="83" t="n">
        <v>750</v>
      </c>
      <c r="I3017" s="29" t="s">
        <v>23</v>
      </c>
      <c r="J3017" s="30" t="s">
        <v>707</v>
      </c>
      <c r="K3017" s="31" t="n">
        <v>1287</v>
      </c>
      <c r="L3017" s="32" t="n">
        <v>2013004557</v>
      </c>
      <c r="M3017" s="33" t="n">
        <v>43465</v>
      </c>
      <c r="N3017" s="84" t="n">
        <v>338.75</v>
      </c>
      <c r="O3017" s="85" t="n">
        <v>0.2</v>
      </c>
      <c r="P3017" s="86" t="n">
        <v>0.0166666666666667</v>
      </c>
      <c r="Q3017" s="87" t="n">
        <v>12.5</v>
      </c>
      <c r="R3017" s="88" t="n">
        <v>351.25</v>
      </c>
      <c r="S3017" s="89" t="n">
        <v>398.75</v>
      </c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MG3017" s="0"/>
      <c r="AMH3017" s="0"/>
      <c r="AMI3017" s="0"/>
      <c r="AMJ3017" s="0"/>
    </row>
    <row r="3018" s="4" customFormat="true" ht="37.5" hidden="false" customHeight="true" outlineLevel="0" collapsed="false">
      <c r="A3018" s="23" t="s">
        <v>401</v>
      </c>
      <c r="B3018" s="82" t="n">
        <v>8702</v>
      </c>
      <c r="C3018" s="25" t="n">
        <f aca="false">VLOOKUP(B3018,[1]Planilha8!$X$4:$Y$6629,2,0)</f>
        <v>2041296</v>
      </c>
      <c r="D3018" s="26" t="s">
        <v>706</v>
      </c>
      <c r="E3018" s="26" t="str">
        <f aca="false">VLOOKUP(B3018,[1]Planilha8!$X$4:$Z$6629,3,0)</f>
        <v>ADMINISTRAÇÃO - SEDE</v>
      </c>
      <c r="F3018" s="26" t="str">
        <f aca="false">VLOOKUP(B3018,[1]Planilha8!$X$4:$AD$6629,7,0)</f>
        <v>BOM</v>
      </c>
      <c r="G3018" s="27" t="n">
        <v>41722</v>
      </c>
      <c r="H3018" s="83" t="n">
        <v>750</v>
      </c>
      <c r="I3018" s="29" t="s">
        <v>23</v>
      </c>
      <c r="J3018" s="30" t="s">
        <v>707</v>
      </c>
      <c r="K3018" s="31" t="n">
        <v>1287</v>
      </c>
      <c r="L3018" s="32" t="n">
        <v>2013004557</v>
      </c>
      <c r="M3018" s="33" t="n">
        <v>43465</v>
      </c>
      <c r="N3018" s="84" t="n">
        <v>428.125</v>
      </c>
      <c r="O3018" s="85" t="n">
        <v>0.33</v>
      </c>
      <c r="P3018" s="86" t="n">
        <v>0.0275</v>
      </c>
      <c r="Q3018" s="87" t="n">
        <v>20.625</v>
      </c>
      <c r="R3018" s="88" t="n">
        <v>448.75</v>
      </c>
      <c r="S3018" s="89" t="n">
        <v>301.25</v>
      </c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MG3018" s="0"/>
      <c r="AMH3018" s="0"/>
      <c r="AMI3018" s="0"/>
      <c r="AMJ3018" s="0"/>
    </row>
    <row r="3019" s="4" customFormat="true" ht="37.5" hidden="false" customHeight="true" outlineLevel="0" collapsed="false">
      <c r="A3019" s="23" t="s">
        <v>401</v>
      </c>
      <c r="B3019" s="82" t="n">
        <v>8758</v>
      </c>
      <c r="C3019" s="25" t="n">
        <f aca="false">VLOOKUP(B3019,[1]Planilha8!$X$4:$Y$6629,2,0)</f>
        <v>2041459</v>
      </c>
      <c r="D3019" s="26" t="s">
        <v>708</v>
      </c>
      <c r="E3019" s="26" t="str">
        <f aca="false">VLOOKUP(B3019,[1]Planilha8!$X$4:$Z$6629,3,0)</f>
        <v>RECEPÇÃO CENTRAL</v>
      </c>
      <c r="F3019" s="26" t="str">
        <f aca="false">VLOOKUP(B3019,[1]Planilha8!$X$4:$AD$6629,7,0)</f>
        <v>BOM</v>
      </c>
      <c r="G3019" s="27" t="n">
        <v>41729</v>
      </c>
      <c r="H3019" s="83" t="n">
        <v>179.9</v>
      </c>
      <c r="I3019" s="29" t="s">
        <v>23</v>
      </c>
      <c r="J3019" s="30" t="s">
        <v>709</v>
      </c>
      <c r="K3019" s="31" t="n">
        <v>10064</v>
      </c>
      <c r="L3019" s="32" t="n">
        <v>2014001188</v>
      </c>
      <c r="M3019" s="33" t="n">
        <v>43465</v>
      </c>
      <c r="N3019" s="84" t="n">
        <v>143.084722222222</v>
      </c>
      <c r="O3019" s="85" t="n">
        <v>0.5</v>
      </c>
      <c r="P3019" s="86" t="n">
        <v>0.0416666666666667</v>
      </c>
      <c r="Q3019" s="87" t="n">
        <v>7.49583333333333</v>
      </c>
      <c r="R3019" s="88" t="n">
        <v>150.580555555556</v>
      </c>
      <c r="S3019" s="89" t="n">
        <v>29.3194444444445</v>
      </c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MG3019" s="0"/>
      <c r="AMH3019" s="0"/>
      <c r="AMI3019" s="0"/>
      <c r="AMJ3019" s="0"/>
    </row>
    <row r="3020" s="4" customFormat="true" ht="37.5" hidden="false" customHeight="true" outlineLevel="0" collapsed="false">
      <c r="A3020" s="23" t="s">
        <v>401</v>
      </c>
      <c r="B3020" s="82" t="n">
        <v>8683</v>
      </c>
      <c r="C3020" s="25" t="n">
        <f aca="false">VLOOKUP(B3020,[1]Planilha8!$X$4:$Y$6629,2,0)</f>
        <v>2041460</v>
      </c>
      <c r="D3020" s="26" t="s">
        <v>710</v>
      </c>
      <c r="E3020" s="26" t="str">
        <f aca="false">VLOOKUP(B3020,[1]Planilha8!$X$4:$Z$6629,3,0)</f>
        <v>CENTRO CIRÚRGICO</v>
      </c>
      <c r="F3020" s="26" t="str">
        <f aca="false">VLOOKUP(B3020,[1]Planilha8!$X$4:$AD$6629,7,0)</f>
        <v>BOM</v>
      </c>
      <c r="G3020" s="27" t="n">
        <v>41730</v>
      </c>
      <c r="H3020" s="83" t="n">
        <v>2083.3333</v>
      </c>
      <c r="I3020" s="29" t="s">
        <v>23</v>
      </c>
      <c r="J3020" s="30" t="s">
        <v>601</v>
      </c>
      <c r="K3020" s="31" t="n">
        <v>2652</v>
      </c>
      <c r="L3020" s="32" t="n">
        <v>2013004776</v>
      </c>
      <c r="M3020" s="33" t="n">
        <v>43465</v>
      </c>
      <c r="N3020" s="84" t="n">
        <v>960.069422708333</v>
      </c>
      <c r="O3020" s="85" t="n">
        <v>0.2</v>
      </c>
      <c r="P3020" s="86" t="n">
        <v>0.0166666666666667</v>
      </c>
      <c r="Q3020" s="87" t="n">
        <v>34.7222216666667</v>
      </c>
      <c r="R3020" s="88" t="n">
        <v>994.791644375</v>
      </c>
      <c r="S3020" s="89" t="n">
        <v>1088.541655625</v>
      </c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MG3020" s="0"/>
      <c r="AMH3020" s="0"/>
      <c r="AMI3020" s="0"/>
      <c r="AMJ3020" s="0"/>
    </row>
    <row r="3021" s="4" customFormat="true" ht="37.5" hidden="false" customHeight="true" outlineLevel="0" collapsed="false">
      <c r="A3021" s="23" t="s">
        <v>401</v>
      </c>
      <c r="B3021" s="82" t="n">
        <v>8684</v>
      </c>
      <c r="C3021" s="25" t="n">
        <f aca="false">VLOOKUP(B3021,[1]Planilha8!$X$4:$Y$6629,2,0)</f>
        <v>2041461</v>
      </c>
      <c r="D3021" s="26" t="s">
        <v>710</v>
      </c>
      <c r="E3021" s="26" t="str">
        <f aca="false">VLOOKUP(B3021,[1]Planilha8!$X$4:$Z$6629,3,0)</f>
        <v>CENTRO CIRÚRGICO</v>
      </c>
      <c r="F3021" s="26" t="str">
        <f aca="false">VLOOKUP(B3021,[1]Planilha8!$X$4:$AD$6629,7,0)</f>
        <v>BOM</v>
      </c>
      <c r="G3021" s="27" t="n">
        <v>41730</v>
      </c>
      <c r="H3021" s="83" t="n">
        <v>2083.3333</v>
      </c>
      <c r="I3021" s="29" t="s">
        <v>23</v>
      </c>
      <c r="J3021" s="30" t="s">
        <v>601</v>
      </c>
      <c r="K3021" s="31" t="n">
        <v>2652</v>
      </c>
      <c r="L3021" s="32" t="n">
        <v>2013004776</v>
      </c>
      <c r="M3021" s="33" t="n">
        <v>43465</v>
      </c>
      <c r="N3021" s="84" t="n">
        <v>960.069422708333</v>
      </c>
      <c r="O3021" s="85" t="n">
        <v>0.2</v>
      </c>
      <c r="P3021" s="86" t="n">
        <v>0.0166666666666667</v>
      </c>
      <c r="Q3021" s="87" t="n">
        <v>34.7222216666667</v>
      </c>
      <c r="R3021" s="88" t="n">
        <v>994.791644375</v>
      </c>
      <c r="S3021" s="89" t="n">
        <v>1088.541655625</v>
      </c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MG3021" s="0"/>
      <c r="AMH3021" s="0"/>
      <c r="AMI3021" s="0"/>
      <c r="AMJ3021" s="0"/>
    </row>
    <row r="3022" s="4" customFormat="true" ht="37.5" hidden="false" customHeight="true" outlineLevel="0" collapsed="false">
      <c r="A3022" s="23" t="s">
        <v>401</v>
      </c>
      <c r="B3022" s="82" t="n">
        <v>8685</v>
      </c>
      <c r="C3022" s="25" t="n">
        <f aca="false">VLOOKUP(B3022,[1]Planilha8!$X$4:$Y$6629,2,0)</f>
        <v>2041462</v>
      </c>
      <c r="D3022" s="26" t="s">
        <v>710</v>
      </c>
      <c r="E3022" s="26" t="str">
        <f aca="false">VLOOKUP(B3022,[1]Planilha8!$X$4:$Z$6629,3,0)</f>
        <v>CENTRAL DE MATERIAL E ESTERILIZAÇÃO</v>
      </c>
      <c r="F3022" s="26" t="str">
        <f aca="false">VLOOKUP(B3022,[1]Planilha8!$X$4:$AD$6629,7,0)</f>
        <v>BOM</v>
      </c>
      <c r="G3022" s="27" t="n">
        <v>41730</v>
      </c>
      <c r="H3022" s="83" t="n">
        <v>2083.3333</v>
      </c>
      <c r="I3022" s="29" t="s">
        <v>23</v>
      </c>
      <c r="J3022" s="30" t="s">
        <v>601</v>
      </c>
      <c r="K3022" s="31" t="n">
        <v>2652</v>
      </c>
      <c r="L3022" s="32" t="n">
        <v>2013004776</v>
      </c>
      <c r="M3022" s="33" t="n">
        <v>43465</v>
      </c>
      <c r="N3022" s="84" t="n">
        <v>960.069422708333</v>
      </c>
      <c r="O3022" s="85" t="n">
        <v>0.2</v>
      </c>
      <c r="P3022" s="86" t="n">
        <v>0.0166666666666667</v>
      </c>
      <c r="Q3022" s="87" t="n">
        <v>34.7222216666667</v>
      </c>
      <c r="R3022" s="88" t="n">
        <v>994.791644375</v>
      </c>
      <c r="S3022" s="89" t="n">
        <v>1088.541655625</v>
      </c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MG3022" s="0"/>
      <c r="AMH3022" s="0"/>
      <c r="AMI3022" s="0"/>
      <c r="AMJ3022" s="0"/>
    </row>
    <row r="3023" s="4" customFormat="true" ht="37.5" hidden="false" customHeight="true" outlineLevel="0" collapsed="false">
      <c r="A3023" s="23" t="s">
        <v>401</v>
      </c>
      <c r="B3023" s="82" t="n">
        <v>8686</v>
      </c>
      <c r="C3023" s="25" t="n">
        <f aca="false">VLOOKUP(B3023,[1]Planilha8!$X$4:$Y$6629,2,0)</f>
        <v>2041463</v>
      </c>
      <c r="D3023" s="26" t="s">
        <v>710</v>
      </c>
      <c r="E3023" s="26" t="str">
        <f aca="false">VLOOKUP(B3023,[1]Planilha8!$X$4:$Z$6629,3,0)</f>
        <v>CENTRAL DE MATERIAL E ESTERILIZAÇÃO</v>
      </c>
      <c r="F3023" s="26" t="str">
        <f aca="false">VLOOKUP(B3023,[1]Planilha8!$X$4:$AD$6629,7,0)</f>
        <v>BOM</v>
      </c>
      <c r="G3023" s="27" t="n">
        <v>41730</v>
      </c>
      <c r="H3023" s="83" t="n">
        <v>2083.3333</v>
      </c>
      <c r="I3023" s="29" t="s">
        <v>23</v>
      </c>
      <c r="J3023" s="30" t="s">
        <v>601</v>
      </c>
      <c r="K3023" s="31" t="n">
        <v>2652</v>
      </c>
      <c r="L3023" s="32" t="n">
        <v>2013004776</v>
      </c>
      <c r="M3023" s="33" t="n">
        <v>43465</v>
      </c>
      <c r="N3023" s="84" t="n">
        <v>960.069422708333</v>
      </c>
      <c r="O3023" s="85" t="n">
        <v>0.2</v>
      </c>
      <c r="P3023" s="86" t="n">
        <v>0.0166666666666667</v>
      </c>
      <c r="Q3023" s="87" t="n">
        <v>34.7222216666667</v>
      </c>
      <c r="R3023" s="88" t="n">
        <v>994.791644375</v>
      </c>
      <c r="S3023" s="89" t="n">
        <v>1088.541655625</v>
      </c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MG3023" s="0"/>
      <c r="AMH3023" s="0"/>
      <c r="AMI3023" s="0"/>
      <c r="AMJ3023" s="0"/>
    </row>
    <row r="3024" s="4" customFormat="true" ht="37.5" hidden="false" customHeight="true" outlineLevel="0" collapsed="false">
      <c r="A3024" s="23" t="s">
        <v>401</v>
      </c>
      <c r="B3024" s="82" t="n">
        <v>8687</v>
      </c>
      <c r="C3024" s="25" t="n">
        <f aca="false">VLOOKUP(B3024,[1]Planilha8!$X$4:$Y$6629,2,0)</f>
        <v>2041464</v>
      </c>
      <c r="D3024" s="26" t="s">
        <v>710</v>
      </c>
      <c r="E3024" s="26" t="str">
        <f aca="false">VLOOKUP(B3024,[1]Planilha8!$X$4:$Z$6629,3,0)</f>
        <v>CENTRAL DE MATERIAL E ESTERILIZAÇÃO</v>
      </c>
      <c r="F3024" s="26" t="str">
        <f aca="false">VLOOKUP(B3024,[1]Planilha8!$X$4:$AD$6629,7,0)</f>
        <v>BOM</v>
      </c>
      <c r="G3024" s="27" t="n">
        <v>41730</v>
      </c>
      <c r="H3024" s="83" t="n">
        <v>2083.3333</v>
      </c>
      <c r="I3024" s="29" t="s">
        <v>23</v>
      </c>
      <c r="J3024" s="30" t="s">
        <v>601</v>
      </c>
      <c r="K3024" s="31" t="n">
        <v>2652</v>
      </c>
      <c r="L3024" s="32" t="n">
        <v>2013004776</v>
      </c>
      <c r="M3024" s="33" t="n">
        <v>43465</v>
      </c>
      <c r="N3024" s="84" t="n">
        <v>960.069422708333</v>
      </c>
      <c r="O3024" s="85" t="n">
        <v>0.2</v>
      </c>
      <c r="P3024" s="86" t="n">
        <v>0.0166666666666667</v>
      </c>
      <c r="Q3024" s="87" t="n">
        <v>34.7222216666667</v>
      </c>
      <c r="R3024" s="88" t="n">
        <v>994.791644375</v>
      </c>
      <c r="S3024" s="89" t="n">
        <v>1088.541655625</v>
      </c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MG3024" s="0"/>
      <c r="AMH3024" s="0"/>
      <c r="AMI3024" s="0"/>
      <c r="AMJ3024" s="0"/>
    </row>
    <row r="3025" s="4" customFormat="true" ht="37.5" hidden="false" customHeight="true" outlineLevel="0" collapsed="false">
      <c r="A3025" s="23" t="s">
        <v>401</v>
      </c>
      <c r="B3025" s="82" t="n">
        <v>8688</v>
      </c>
      <c r="C3025" s="25" t="n">
        <f aca="false">VLOOKUP(B3025,[1]Planilha8!$X$4:$Y$6629,2,0)</f>
        <v>2041465</v>
      </c>
      <c r="D3025" s="26" t="s">
        <v>710</v>
      </c>
      <c r="E3025" s="26" t="str">
        <f aca="false">VLOOKUP(B3025,[1]Planilha8!$X$4:$Z$6629,3,0)</f>
        <v>CENTRAL DE MATERIAL E ESTERILIZAÇÃO</v>
      </c>
      <c r="F3025" s="26" t="str">
        <f aca="false">VLOOKUP(B3025,[1]Planilha8!$X$4:$AD$6629,7,0)</f>
        <v>BOM</v>
      </c>
      <c r="G3025" s="27" t="n">
        <v>41730</v>
      </c>
      <c r="H3025" s="83" t="n">
        <v>2083.3333</v>
      </c>
      <c r="I3025" s="29" t="s">
        <v>23</v>
      </c>
      <c r="J3025" s="30" t="s">
        <v>601</v>
      </c>
      <c r="K3025" s="31" t="n">
        <v>2652</v>
      </c>
      <c r="L3025" s="32" t="n">
        <v>2013004776</v>
      </c>
      <c r="M3025" s="33" t="n">
        <v>43465</v>
      </c>
      <c r="N3025" s="84" t="n">
        <v>960.069422708333</v>
      </c>
      <c r="O3025" s="85" t="n">
        <v>0.2</v>
      </c>
      <c r="P3025" s="86" t="n">
        <v>0.0166666666666667</v>
      </c>
      <c r="Q3025" s="87" t="n">
        <v>34.7222216666667</v>
      </c>
      <c r="R3025" s="88" t="n">
        <v>994.791644375</v>
      </c>
      <c r="S3025" s="89" t="n">
        <v>1088.541655625</v>
      </c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MG3025" s="0"/>
      <c r="AMH3025" s="0"/>
      <c r="AMI3025" s="0"/>
      <c r="AMJ3025" s="0"/>
    </row>
    <row r="3026" s="4" customFormat="true" ht="37.5" hidden="false" customHeight="true" outlineLevel="0" collapsed="false">
      <c r="A3026" s="23" t="s">
        <v>401</v>
      </c>
      <c r="B3026" s="82" t="n">
        <v>8791</v>
      </c>
      <c r="C3026" s="25" t="n">
        <f aca="false">VLOOKUP(B3026,[1]Planilha8!$X$4:$Y$6629,2,0)</f>
        <v>2041494</v>
      </c>
      <c r="D3026" s="26" t="s">
        <v>711</v>
      </c>
      <c r="E3026" s="26" t="str">
        <f aca="false">VLOOKUP(B3026,[1]Planilha8!$X$4:$Z$6629,3,0)</f>
        <v>ALMOXARIFADO</v>
      </c>
      <c r="F3026" s="26" t="str">
        <f aca="false">VLOOKUP(B3026,[1]Planilha8!$X$4:$AD$6629,7,0)</f>
        <v>BOM</v>
      </c>
      <c r="G3026" s="27" t="n">
        <v>41732</v>
      </c>
      <c r="H3026" s="83" t="n">
        <v>60.185</v>
      </c>
      <c r="I3026" s="29" t="s">
        <v>23</v>
      </c>
      <c r="J3026" s="30" t="s">
        <v>712</v>
      </c>
      <c r="K3026" s="31" t="n">
        <v>47314</v>
      </c>
      <c r="L3026" s="32" t="n">
        <v>2014000752</v>
      </c>
      <c r="M3026" s="33" t="n">
        <v>43465</v>
      </c>
      <c r="N3026" s="84" t="n">
        <v>59.5869791666667</v>
      </c>
      <c r="O3026" s="85" t="n">
        <v>0.5</v>
      </c>
      <c r="P3026" s="86" t="n">
        <v>0.0416666666666667</v>
      </c>
      <c r="Q3026" s="87" t="n">
        <v>0</v>
      </c>
      <c r="R3026" s="88" t="n">
        <v>59.5869791666667</v>
      </c>
      <c r="S3026" s="89" t="n">
        <v>0.598020833333308</v>
      </c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MG3026" s="0"/>
      <c r="AMH3026" s="0"/>
      <c r="AMI3026" s="0"/>
      <c r="AMJ3026" s="0"/>
    </row>
    <row r="3027" s="4" customFormat="true" ht="37.5" hidden="false" customHeight="true" outlineLevel="0" collapsed="false">
      <c r="A3027" s="23" t="s">
        <v>401</v>
      </c>
      <c r="B3027" s="82" t="n">
        <v>8792</v>
      </c>
      <c r="C3027" s="25" t="n">
        <f aca="false">VLOOKUP(B3027,[1]Planilha8!$X$4:$Y$6629,2,0)</f>
        <v>2041495</v>
      </c>
      <c r="D3027" s="26" t="s">
        <v>711</v>
      </c>
      <c r="E3027" s="26" t="str">
        <f aca="false">VLOOKUP(B3027,[1]Planilha8!$X$4:$Z$6629,3,0)</f>
        <v>ALMOXARIFADO</v>
      </c>
      <c r="F3027" s="26" t="str">
        <f aca="false">VLOOKUP(B3027,[1]Planilha8!$X$4:$AD$6629,7,0)</f>
        <v>BOM</v>
      </c>
      <c r="G3027" s="27" t="n">
        <v>41732</v>
      </c>
      <c r="H3027" s="83" t="n">
        <v>60.185</v>
      </c>
      <c r="I3027" s="29" t="s">
        <v>23</v>
      </c>
      <c r="J3027" s="30" t="s">
        <v>712</v>
      </c>
      <c r="K3027" s="31" t="n">
        <v>47314</v>
      </c>
      <c r="L3027" s="32" t="n">
        <v>2014000752</v>
      </c>
      <c r="M3027" s="33" t="n">
        <v>43465</v>
      </c>
      <c r="N3027" s="84" t="n">
        <v>59.5869791666667</v>
      </c>
      <c r="O3027" s="85" t="n">
        <v>0.5</v>
      </c>
      <c r="P3027" s="86" t="n">
        <v>0.0416666666666667</v>
      </c>
      <c r="Q3027" s="87" t="n">
        <v>0</v>
      </c>
      <c r="R3027" s="88" t="n">
        <v>59.5869791666667</v>
      </c>
      <c r="S3027" s="89" t="n">
        <v>0.598020833333308</v>
      </c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MG3027" s="0"/>
      <c r="AMH3027" s="0"/>
      <c r="AMI3027" s="0"/>
      <c r="AMJ3027" s="0"/>
    </row>
    <row r="3028" s="4" customFormat="true" ht="37.5" hidden="false" customHeight="true" outlineLevel="0" collapsed="false">
      <c r="A3028" s="23" t="s">
        <v>401</v>
      </c>
      <c r="B3028" s="82" t="n">
        <v>8793</v>
      </c>
      <c r="C3028" s="25" t="n">
        <f aca="false">VLOOKUP(B3028,[1]Planilha8!$X$4:$Y$6629,2,0)</f>
        <v>2041496</v>
      </c>
      <c r="D3028" s="26" t="s">
        <v>711</v>
      </c>
      <c r="E3028" s="26" t="str">
        <f aca="false">VLOOKUP(B3028,[1]Planilha8!$X$4:$Z$6629,3,0)</f>
        <v>ALMOXARIFADO</v>
      </c>
      <c r="F3028" s="26" t="str">
        <f aca="false">VLOOKUP(B3028,[1]Planilha8!$X$4:$AD$6629,7,0)</f>
        <v>BOM</v>
      </c>
      <c r="G3028" s="27" t="n">
        <v>41732</v>
      </c>
      <c r="H3028" s="83" t="n">
        <v>60.185</v>
      </c>
      <c r="I3028" s="29" t="s">
        <v>23</v>
      </c>
      <c r="J3028" s="30" t="s">
        <v>712</v>
      </c>
      <c r="K3028" s="31" t="n">
        <v>47314</v>
      </c>
      <c r="L3028" s="32" t="n">
        <v>2014000752</v>
      </c>
      <c r="M3028" s="33" t="n">
        <v>43465</v>
      </c>
      <c r="N3028" s="84" t="n">
        <v>59.5869791666667</v>
      </c>
      <c r="O3028" s="85" t="n">
        <v>0.5</v>
      </c>
      <c r="P3028" s="86" t="n">
        <v>0.0416666666666667</v>
      </c>
      <c r="Q3028" s="87" t="n">
        <v>0</v>
      </c>
      <c r="R3028" s="88" t="n">
        <v>59.5869791666667</v>
      </c>
      <c r="S3028" s="89" t="n">
        <v>0.598020833333308</v>
      </c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MG3028" s="0"/>
      <c r="AMH3028" s="0"/>
      <c r="AMI3028" s="0"/>
      <c r="AMJ3028" s="0"/>
    </row>
    <row r="3029" s="4" customFormat="true" ht="37.5" hidden="false" customHeight="true" outlineLevel="0" collapsed="false">
      <c r="A3029" s="23" t="s">
        <v>401</v>
      </c>
      <c r="B3029" s="82" t="n">
        <v>8794</v>
      </c>
      <c r="C3029" s="25" t="n">
        <f aca="false">VLOOKUP(B3029,[1]Planilha8!$X$4:$Y$6629,2,0)</f>
        <v>2041497</v>
      </c>
      <c r="D3029" s="26" t="s">
        <v>711</v>
      </c>
      <c r="E3029" s="26" t="str">
        <f aca="false">VLOOKUP(B3029,[1]Planilha8!$X$4:$Z$6629,3,0)</f>
        <v>ALMOXARIFADO</v>
      </c>
      <c r="F3029" s="26" t="str">
        <f aca="false">VLOOKUP(B3029,[1]Planilha8!$X$4:$AD$6629,7,0)</f>
        <v>BOM</v>
      </c>
      <c r="G3029" s="27" t="n">
        <v>41732</v>
      </c>
      <c r="H3029" s="83" t="n">
        <v>60.185</v>
      </c>
      <c r="I3029" s="29" t="s">
        <v>23</v>
      </c>
      <c r="J3029" s="30" t="s">
        <v>712</v>
      </c>
      <c r="K3029" s="31" t="n">
        <v>47314</v>
      </c>
      <c r="L3029" s="32" t="n">
        <v>2014000752</v>
      </c>
      <c r="M3029" s="33" t="n">
        <v>43465</v>
      </c>
      <c r="N3029" s="84" t="n">
        <v>59.5869791666667</v>
      </c>
      <c r="O3029" s="85" t="n">
        <v>0.5</v>
      </c>
      <c r="P3029" s="86" t="n">
        <v>0.0416666666666667</v>
      </c>
      <c r="Q3029" s="87" t="n">
        <v>0</v>
      </c>
      <c r="R3029" s="88" t="n">
        <v>59.5869791666667</v>
      </c>
      <c r="S3029" s="89" t="n">
        <v>0.598020833333308</v>
      </c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MG3029" s="0"/>
      <c r="AMH3029" s="0"/>
      <c r="AMI3029" s="0"/>
      <c r="AMJ3029" s="0"/>
    </row>
    <row r="3030" s="4" customFormat="true" ht="37.5" hidden="false" customHeight="true" outlineLevel="0" collapsed="false">
      <c r="A3030" s="23" t="s">
        <v>401</v>
      </c>
      <c r="B3030" s="82" t="n">
        <v>8795</v>
      </c>
      <c r="C3030" s="25" t="n">
        <f aca="false">VLOOKUP(B3030,[1]Planilha8!$X$4:$Y$6629,2,0)</f>
        <v>2041498</v>
      </c>
      <c r="D3030" s="26" t="s">
        <v>711</v>
      </c>
      <c r="E3030" s="26" t="str">
        <f aca="false">VLOOKUP(B3030,[1]Planilha8!$X$4:$Z$6629,3,0)</f>
        <v>ALMOXARIFADO</v>
      </c>
      <c r="F3030" s="26" t="str">
        <f aca="false">VLOOKUP(B3030,[1]Planilha8!$X$4:$AD$6629,7,0)</f>
        <v>BOM</v>
      </c>
      <c r="G3030" s="27" t="n">
        <v>41732</v>
      </c>
      <c r="H3030" s="83" t="n">
        <v>60.185</v>
      </c>
      <c r="I3030" s="29" t="s">
        <v>23</v>
      </c>
      <c r="J3030" s="30" t="s">
        <v>712</v>
      </c>
      <c r="K3030" s="31" t="n">
        <v>47314</v>
      </c>
      <c r="L3030" s="32" t="n">
        <v>2014000752</v>
      </c>
      <c r="M3030" s="33" t="n">
        <v>43465</v>
      </c>
      <c r="N3030" s="84" t="n">
        <v>59.5869791666667</v>
      </c>
      <c r="O3030" s="85" t="n">
        <v>0.5</v>
      </c>
      <c r="P3030" s="86" t="n">
        <v>0.0416666666666667</v>
      </c>
      <c r="Q3030" s="87" t="n">
        <v>0</v>
      </c>
      <c r="R3030" s="88" t="n">
        <v>59.5869791666667</v>
      </c>
      <c r="S3030" s="89" t="n">
        <v>0.598020833333308</v>
      </c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MG3030" s="0"/>
      <c r="AMH3030" s="0"/>
      <c r="AMI3030" s="0"/>
      <c r="AMJ3030" s="0"/>
    </row>
    <row r="3031" s="4" customFormat="true" ht="37.5" hidden="false" customHeight="true" outlineLevel="0" collapsed="false">
      <c r="A3031" s="23" t="s">
        <v>401</v>
      </c>
      <c r="B3031" s="82" t="n">
        <v>8796</v>
      </c>
      <c r="C3031" s="25" t="n">
        <f aca="false">VLOOKUP(B3031,[1]Planilha8!$X$4:$Y$6629,2,0)</f>
        <v>2041499</v>
      </c>
      <c r="D3031" s="26" t="s">
        <v>711</v>
      </c>
      <c r="E3031" s="26" t="str">
        <f aca="false">VLOOKUP(B3031,[1]Planilha8!$X$4:$Z$6629,3,0)</f>
        <v>ALMOXARIFADO</v>
      </c>
      <c r="F3031" s="26" t="str">
        <f aca="false">VLOOKUP(B3031,[1]Planilha8!$X$4:$AD$6629,7,0)</f>
        <v>BOM</v>
      </c>
      <c r="G3031" s="27" t="n">
        <v>41732</v>
      </c>
      <c r="H3031" s="83" t="n">
        <v>60.185</v>
      </c>
      <c r="I3031" s="29" t="s">
        <v>23</v>
      </c>
      <c r="J3031" s="30" t="s">
        <v>712</v>
      </c>
      <c r="K3031" s="31" t="n">
        <v>47314</v>
      </c>
      <c r="L3031" s="32" t="n">
        <v>2014000752</v>
      </c>
      <c r="M3031" s="33" t="n">
        <v>43465</v>
      </c>
      <c r="N3031" s="84" t="n">
        <v>59.5869791666667</v>
      </c>
      <c r="O3031" s="85" t="n">
        <v>0.5</v>
      </c>
      <c r="P3031" s="86" t="n">
        <v>0.0416666666666667</v>
      </c>
      <c r="Q3031" s="87" t="n">
        <v>0</v>
      </c>
      <c r="R3031" s="88" t="n">
        <v>59.5869791666667</v>
      </c>
      <c r="S3031" s="89" t="n">
        <v>0.598020833333308</v>
      </c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MG3031" s="0"/>
      <c r="AMH3031" s="0"/>
      <c r="AMI3031" s="0"/>
      <c r="AMJ3031" s="0"/>
    </row>
    <row r="3032" s="4" customFormat="true" ht="37.5" hidden="false" customHeight="true" outlineLevel="0" collapsed="false">
      <c r="A3032" s="23" t="s">
        <v>401</v>
      </c>
      <c r="B3032" s="82" t="n">
        <v>8797</v>
      </c>
      <c r="C3032" s="25" t="n">
        <f aca="false">VLOOKUP(B3032,[1]Planilha8!$X$4:$Y$6629,2,0)</f>
        <v>2041500</v>
      </c>
      <c r="D3032" s="26" t="s">
        <v>711</v>
      </c>
      <c r="E3032" s="26" t="str">
        <f aca="false">VLOOKUP(B3032,[1]Planilha8!$X$4:$Z$6629,3,0)</f>
        <v>ALMOXARIFADO</v>
      </c>
      <c r="F3032" s="26" t="str">
        <f aca="false">VLOOKUP(B3032,[1]Planilha8!$X$4:$AD$6629,7,0)</f>
        <v>BOM</v>
      </c>
      <c r="G3032" s="27" t="n">
        <v>41732</v>
      </c>
      <c r="H3032" s="83" t="n">
        <v>60.185</v>
      </c>
      <c r="I3032" s="29" t="s">
        <v>23</v>
      </c>
      <c r="J3032" s="30" t="s">
        <v>712</v>
      </c>
      <c r="K3032" s="31" t="n">
        <v>47314</v>
      </c>
      <c r="L3032" s="32" t="n">
        <v>2014000752</v>
      </c>
      <c r="M3032" s="33" t="n">
        <v>43465</v>
      </c>
      <c r="N3032" s="84" t="n">
        <v>59.5869791666667</v>
      </c>
      <c r="O3032" s="85" t="n">
        <v>0.5</v>
      </c>
      <c r="P3032" s="86" t="n">
        <v>0.0416666666666667</v>
      </c>
      <c r="Q3032" s="87" t="n">
        <v>0</v>
      </c>
      <c r="R3032" s="88" t="n">
        <v>59.5869791666667</v>
      </c>
      <c r="S3032" s="89" t="n">
        <v>0.598020833333308</v>
      </c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MG3032" s="0"/>
      <c r="AMH3032" s="0"/>
      <c r="AMI3032" s="0"/>
      <c r="AMJ3032" s="0"/>
    </row>
    <row r="3033" s="4" customFormat="true" ht="37.5" hidden="false" customHeight="true" outlineLevel="0" collapsed="false">
      <c r="A3033" s="23" t="s">
        <v>401</v>
      </c>
      <c r="B3033" s="82" t="n">
        <v>8798</v>
      </c>
      <c r="C3033" s="25" t="n">
        <f aca="false">VLOOKUP(B3033,[1]Planilha8!$X$4:$Y$6629,2,0)</f>
        <v>2041501</v>
      </c>
      <c r="D3033" s="26" t="s">
        <v>711</v>
      </c>
      <c r="E3033" s="26" t="str">
        <f aca="false">VLOOKUP(B3033,[1]Planilha8!$X$4:$Z$6629,3,0)</f>
        <v>ALMOXARIFADO</v>
      </c>
      <c r="F3033" s="26" t="str">
        <f aca="false">VLOOKUP(B3033,[1]Planilha8!$X$4:$AD$6629,7,0)</f>
        <v>BOM</v>
      </c>
      <c r="G3033" s="27" t="n">
        <v>41732</v>
      </c>
      <c r="H3033" s="83" t="n">
        <v>60.185</v>
      </c>
      <c r="I3033" s="29" t="s">
        <v>23</v>
      </c>
      <c r="J3033" s="30" t="s">
        <v>712</v>
      </c>
      <c r="K3033" s="31" t="n">
        <v>47314</v>
      </c>
      <c r="L3033" s="32" t="n">
        <v>2014000752</v>
      </c>
      <c r="M3033" s="33" t="n">
        <v>43465</v>
      </c>
      <c r="N3033" s="84" t="n">
        <v>59.5869791666667</v>
      </c>
      <c r="O3033" s="85" t="n">
        <v>0.5</v>
      </c>
      <c r="P3033" s="86" t="n">
        <v>0.0416666666666667</v>
      </c>
      <c r="Q3033" s="87" t="n">
        <v>0</v>
      </c>
      <c r="R3033" s="88" t="n">
        <v>59.5869791666667</v>
      </c>
      <c r="S3033" s="89" t="n">
        <v>0.598020833333308</v>
      </c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MG3033" s="0"/>
      <c r="AMH3033" s="0"/>
      <c r="AMI3033" s="0"/>
      <c r="AMJ3033" s="0"/>
    </row>
    <row r="3034" s="4" customFormat="true" ht="37.5" hidden="false" customHeight="true" outlineLevel="0" collapsed="false">
      <c r="A3034" s="23" t="s">
        <v>401</v>
      </c>
      <c r="B3034" s="82" t="n">
        <v>8799</v>
      </c>
      <c r="C3034" s="25" t="n">
        <f aca="false">VLOOKUP(B3034,[1]Planilha8!$X$4:$Y$6629,2,0)</f>
        <v>2041502</v>
      </c>
      <c r="D3034" s="26" t="s">
        <v>711</v>
      </c>
      <c r="E3034" s="26" t="str">
        <f aca="false">VLOOKUP(B3034,[1]Planilha8!$X$4:$Z$6629,3,0)</f>
        <v>ALMOXARIFADO</v>
      </c>
      <c r="F3034" s="26" t="str">
        <f aca="false">VLOOKUP(B3034,[1]Planilha8!$X$4:$AD$6629,7,0)</f>
        <v>BOM</v>
      </c>
      <c r="G3034" s="27" t="n">
        <v>41732</v>
      </c>
      <c r="H3034" s="83" t="n">
        <v>60.185</v>
      </c>
      <c r="I3034" s="29" t="s">
        <v>23</v>
      </c>
      <c r="J3034" s="30" t="s">
        <v>712</v>
      </c>
      <c r="K3034" s="31" t="n">
        <v>47314</v>
      </c>
      <c r="L3034" s="32" t="n">
        <v>2014000752</v>
      </c>
      <c r="M3034" s="33" t="n">
        <v>43465</v>
      </c>
      <c r="N3034" s="84" t="n">
        <v>59.5869791666667</v>
      </c>
      <c r="O3034" s="85" t="n">
        <v>0.5</v>
      </c>
      <c r="P3034" s="86" t="n">
        <v>0.0416666666666667</v>
      </c>
      <c r="Q3034" s="87" t="n">
        <v>0</v>
      </c>
      <c r="R3034" s="88" t="n">
        <v>59.5869791666667</v>
      </c>
      <c r="S3034" s="89" t="n">
        <v>0.598020833333308</v>
      </c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MG3034" s="0"/>
      <c r="AMH3034" s="0"/>
      <c r="AMI3034" s="0"/>
      <c r="AMJ3034" s="0"/>
    </row>
    <row r="3035" s="4" customFormat="true" ht="37.5" hidden="false" customHeight="true" outlineLevel="0" collapsed="false">
      <c r="A3035" s="23" t="s">
        <v>401</v>
      </c>
      <c r="B3035" s="82" t="n">
        <v>8800</v>
      </c>
      <c r="C3035" s="25" t="n">
        <f aca="false">VLOOKUP(B3035,[1]Planilha8!$X$4:$Y$6629,2,0)</f>
        <v>2041503</v>
      </c>
      <c r="D3035" s="26" t="s">
        <v>711</v>
      </c>
      <c r="E3035" s="26" t="str">
        <f aca="false">VLOOKUP(B3035,[1]Planilha8!$X$4:$Z$6629,3,0)</f>
        <v>ALMOXARIFADO</v>
      </c>
      <c r="F3035" s="26" t="str">
        <f aca="false">VLOOKUP(B3035,[1]Planilha8!$X$4:$AD$6629,7,0)</f>
        <v>BOM</v>
      </c>
      <c r="G3035" s="27" t="n">
        <v>41732</v>
      </c>
      <c r="H3035" s="83" t="n">
        <v>60.185</v>
      </c>
      <c r="I3035" s="29" t="s">
        <v>23</v>
      </c>
      <c r="J3035" s="30" t="s">
        <v>712</v>
      </c>
      <c r="K3035" s="31" t="n">
        <v>47314</v>
      </c>
      <c r="L3035" s="32" t="n">
        <v>2014000752</v>
      </c>
      <c r="M3035" s="33" t="n">
        <v>43465</v>
      </c>
      <c r="N3035" s="84" t="n">
        <v>59.5869791666667</v>
      </c>
      <c r="O3035" s="85" t="n">
        <v>0.5</v>
      </c>
      <c r="P3035" s="86" t="n">
        <v>0.0416666666666667</v>
      </c>
      <c r="Q3035" s="87" t="n">
        <v>0</v>
      </c>
      <c r="R3035" s="88" t="n">
        <v>59.5869791666667</v>
      </c>
      <c r="S3035" s="89" t="n">
        <v>0.598020833333308</v>
      </c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MG3035" s="0"/>
      <c r="AMH3035" s="0"/>
      <c r="AMI3035" s="0"/>
      <c r="AMJ3035" s="0"/>
    </row>
    <row r="3036" s="4" customFormat="true" ht="37.5" hidden="false" customHeight="true" outlineLevel="0" collapsed="false">
      <c r="A3036" s="23" t="s">
        <v>401</v>
      </c>
      <c r="B3036" s="82" t="n">
        <v>8787</v>
      </c>
      <c r="C3036" s="25" t="n">
        <f aca="false">VLOOKUP(B3036,[1]Planilha8!$X$4:$Y$6629,2,0)</f>
        <v>2041505</v>
      </c>
      <c r="D3036" s="26" t="s">
        <v>713</v>
      </c>
      <c r="E3036" s="26" t="str">
        <f aca="false">VLOOKUP(B3036,[1]Planilha8!$X$4:$Z$6629,3,0)</f>
        <v>ROUPARIA</v>
      </c>
      <c r="F3036" s="26" t="str">
        <f aca="false">VLOOKUP(B3036,[1]Planilha8!$X$4:$AD$6629,7,0)</f>
        <v>BOM</v>
      </c>
      <c r="G3036" s="27" t="n">
        <v>41733</v>
      </c>
      <c r="H3036" s="83" t="n">
        <v>1900</v>
      </c>
      <c r="I3036" s="29" t="s">
        <v>23</v>
      </c>
      <c r="J3036" s="30" t="s">
        <v>601</v>
      </c>
      <c r="K3036" s="31" t="n">
        <v>2910</v>
      </c>
      <c r="L3036" s="32" t="n">
        <v>2014000139</v>
      </c>
      <c r="M3036" s="33" t="n">
        <v>43465</v>
      </c>
      <c r="N3036" s="84" t="n">
        <v>1433.33333333333</v>
      </c>
      <c r="O3036" s="85" t="n">
        <v>0.5</v>
      </c>
      <c r="P3036" s="86" t="n">
        <v>0.0416666666666667</v>
      </c>
      <c r="Q3036" s="87" t="n">
        <v>79.1666666666667</v>
      </c>
      <c r="R3036" s="88" t="n">
        <v>1512.5</v>
      </c>
      <c r="S3036" s="89" t="n">
        <v>387.5</v>
      </c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MG3036" s="0"/>
      <c r="AMH3036" s="0"/>
      <c r="AMI3036" s="0"/>
      <c r="AMJ3036" s="0"/>
    </row>
    <row r="3037" s="4" customFormat="true" ht="37.5" hidden="false" customHeight="true" outlineLevel="0" collapsed="false">
      <c r="A3037" s="23" t="s">
        <v>401</v>
      </c>
      <c r="B3037" s="82" t="n">
        <v>8788</v>
      </c>
      <c r="C3037" s="25" t="n">
        <f aca="false">VLOOKUP(B3037,[1]Planilha8!$X$4:$Y$6629,2,0)</f>
        <v>2041506</v>
      </c>
      <c r="D3037" s="26" t="s">
        <v>713</v>
      </c>
      <c r="E3037" s="26" t="str">
        <f aca="false">VLOOKUP(B3037,[1]Planilha8!$X$4:$Z$6629,3,0)</f>
        <v>ROUPARIA</v>
      </c>
      <c r="F3037" s="26" t="str">
        <f aca="false">VLOOKUP(B3037,[1]Planilha8!$X$4:$AD$6629,7,0)</f>
        <v>BOM</v>
      </c>
      <c r="G3037" s="27" t="n">
        <v>41733</v>
      </c>
      <c r="H3037" s="83" t="n">
        <v>1900</v>
      </c>
      <c r="I3037" s="29" t="s">
        <v>23</v>
      </c>
      <c r="J3037" s="30" t="s">
        <v>601</v>
      </c>
      <c r="K3037" s="31" t="n">
        <v>2910</v>
      </c>
      <c r="L3037" s="32" t="n">
        <v>2014000139</v>
      </c>
      <c r="M3037" s="33" t="n">
        <v>43465</v>
      </c>
      <c r="N3037" s="84" t="n">
        <v>1433.33333333333</v>
      </c>
      <c r="O3037" s="85" t="n">
        <v>0.5</v>
      </c>
      <c r="P3037" s="86" t="n">
        <v>0.0416666666666667</v>
      </c>
      <c r="Q3037" s="87" t="n">
        <v>79.1666666666667</v>
      </c>
      <c r="R3037" s="88" t="n">
        <v>1512.5</v>
      </c>
      <c r="S3037" s="89" t="n">
        <v>387.5</v>
      </c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MG3037" s="0"/>
      <c r="AMH3037" s="0"/>
      <c r="AMI3037" s="0"/>
      <c r="AMJ3037" s="0"/>
    </row>
    <row r="3038" s="4" customFormat="true" ht="37.5" hidden="false" customHeight="true" outlineLevel="0" collapsed="false">
      <c r="A3038" s="23" t="s">
        <v>401</v>
      </c>
      <c r="B3038" s="82" t="n">
        <v>8734</v>
      </c>
      <c r="C3038" s="25" t="n">
        <f aca="false">VLOOKUP(B3038,[1]Planilha8!$X$4:$Y$6629,2,0)</f>
        <v>2041507</v>
      </c>
      <c r="D3038" s="26" t="s">
        <v>714</v>
      </c>
      <c r="E3038" s="26" t="str">
        <f aca="false">VLOOKUP(B3038,[1]Planilha8!$X$4:$Z$6629,3,0)</f>
        <v>CENTRAL DE MATERIAL E ESTERILIZAÇÃO</v>
      </c>
      <c r="F3038" s="26" t="str">
        <f aca="false">VLOOKUP(B3038,[1]Planilha8!$X$4:$AD$6629,7,0)</f>
        <v>BOM</v>
      </c>
      <c r="G3038" s="27" t="n">
        <v>41735</v>
      </c>
      <c r="H3038" s="83" t="n">
        <v>1712</v>
      </c>
      <c r="I3038" s="29" t="s">
        <v>23</v>
      </c>
      <c r="J3038" s="30" t="s">
        <v>575</v>
      </c>
      <c r="K3038" s="31" t="n">
        <v>4511</v>
      </c>
      <c r="L3038" s="32" t="n">
        <v>2014000408</v>
      </c>
      <c r="M3038" s="33" t="n">
        <v>43465</v>
      </c>
      <c r="N3038" s="84" t="n">
        <v>1690</v>
      </c>
      <c r="O3038" s="85" t="n">
        <v>1</v>
      </c>
      <c r="P3038" s="86" t="n">
        <v>0.0833333333333333</v>
      </c>
      <c r="Q3038" s="87" t="n">
        <v>0</v>
      </c>
      <c r="R3038" s="88" t="n">
        <v>1690</v>
      </c>
      <c r="S3038" s="89" t="n">
        <v>22.0000000000007</v>
      </c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MG3038" s="0"/>
      <c r="AMH3038" s="0"/>
      <c r="AMI3038" s="0"/>
      <c r="AMJ3038" s="0"/>
    </row>
    <row r="3039" s="4" customFormat="true" ht="37.5" hidden="false" customHeight="true" outlineLevel="0" collapsed="false">
      <c r="A3039" s="23" t="s">
        <v>401</v>
      </c>
      <c r="B3039" s="82" t="n">
        <v>8735</v>
      </c>
      <c r="C3039" s="25" t="n">
        <f aca="false">VLOOKUP(B3039,[1]Planilha8!$X$4:$Y$6629,2,0)</f>
        <v>2041508</v>
      </c>
      <c r="D3039" s="26" t="s">
        <v>714</v>
      </c>
      <c r="E3039" s="26" t="str">
        <f aca="false">VLOOKUP(B3039,[1]Planilha8!$X$4:$Z$6629,3,0)</f>
        <v>CENTRAL DE MATERIAL E ESTERILIZAÇÃO</v>
      </c>
      <c r="F3039" s="26" t="str">
        <f aca="false">VLOOKUP(B3039,[1]Planilha8!$X$4:$AD$6629,7,0)</f>
        <v>BOM</v>
      </c>
      <c r="G3039" s="27" t="n">
        <v>41735</v>
      </c>
      <c r="H3039" s="83" t="n">
        <v>1712</v>
      </c>
      <c r="I3039" s="29" t="s">
        <v>23</v>
      </c>
      <c r="J3039" s="30" t="s">
        <v>575</v>
      </c>
      <c r="K3039" s="31" t="n">
        <v>4511</v>
      </c>
      <c r="L3039" s="32" t="n">
        <v>2014000408</v>
      </c>
      <c r="M3039" s="33" t="n">
        <v>43465</v>
      </c>
      <c r="N3039" s="84" t="n">
        <v>1690</v>
      </c>
      <c r="O3039" s="85" t="n">
        <v>1</v>
      </c>
      <c r="P3039" s="86" t="n">
        <v>0.0833333333333333</v>
      </c>
      <c r="Q3039" s="87" t="n">
        <v>0</v>
      </c>
      <c r="R3039" s="88" t="n">
        <v>1690</v>
      </c>
      <c r="S3039" s="89" t="n">
        <v>22.0000000000007</v>
      </c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MG3039" s="0"/>
      <c r="AMH3039" s="0"/>
      <c r="AMI3039" s="0"/>
      <c r="AMJ3039" s="0"/>
    </row>
    <row r="3040" s="4" customFormat="true" ht="37.5" hidden="false" customHeight="true" outlineLevel="0" collapsed="false">
      <c r="A3040" s="23" t="s">
        <v>401</v>
      </c>
      <c r="B3040" s="82" t="n">
        <v>8859</v>
      </c>
      <c r="C3040" s="25" t="n">
        <f aca="false">VLOOKUP(B3040,[1]Planilha8!$X$4:$Y$6629,2,0)</f>
        <v>2041509</v>
      </c>
      <c r="D3040" s="26" t="s">
        <v>715</v>
      </c>
      <c r="E3040" s="26" t="str">
        <f aca="false">VLOOKUP(B3040,[1]Planilha8!$X$4:$Z$6629,3,0)</f>
        <v>LABORATORIO</v>
      </c>
      <c r="F3040" s="26" t="str">
        <f aca="false">VLOOKUP(B3040,[1]Planilha8!$X$4:$AD$6629,7,0)</f>
        <v>BOM</v>
      </c>
      <c r="G3040" s="27" t="n">
        <v>41736</v>
      </c>
      <c r="H3040" s="83" t="n">
        <v>1173.12</v>
      </c>
      <c r="I3040" s="29" t="s">
        <v>23</v>
      </c>
      <c r="J3040" s="30" t="s">
        <v>579</v>
      </c>
      <c r="K3040" s="31" t="n">
        <v>21473</v>
      </c>
      <c r="L3040" s="32" t="n">
        <v>2014001531</v>
      </c>
      <c r="M3040" s="33" t="n">
        <v>43465</v>
      </c>
      <c r="N3040" s="84" t="n">
        <v>440.4704</v>
      </c>
      <c r="O3040" s="85" t="n">
        <v>0.14</v>
      </c>
      <c r="P3040" s="86" t="n">
        <v>0.0116666666666667</v>
      </c>
      <c r="Q3040" s="87" t="n">
        <v>13.6864</v>
      </c>
      <c r="R3040" s="88" t="n">
        <v>454.1568</v>
      </c>
      <c r="S3040" s="89" t="n">
        <v>718.9632</v>
      </c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MG3040" s="0"/>
      <c r="AMH3040" s="0"/>
      <c r="AMI3040" s="0"/>
      <c r="AMJ3040" s="0"/>
    </row>
    <row r="3041" s="4" customFormat="true" ht="37.5" hidden="false" customHeight="true" outlineLevel="0" collapsed="false">
      <c r="A3041" s="23" t="s">
        <v>401</v>
      </c>
      <c r="B3041" s="82" t="n">
        <v>8822</v>
      </c>
      <c r="C3041" s="25" t="n">
        <f aca="false">VLOOKUP(B3041,[1]Planilha8!$X$4:$Y$6629,2,0)</f>
        <v>2041520</v>
      </c>
      <c r="D3041" s="26" t="s">
        <v>716</v>
      </c>
      <c r="E3041" s="26" t="str">
        <f aca="false">VLOOKUP(B3041,[1]Planilha8!$X$4:$Z$6629,3,0)</f>
        <v>CLÍNICA CIRÚRGICA</v>
      </c>
      <c r="F3041" s="26" t="str">
        <f aca="false">VLOOKUP(B3041,[1]Planilha8!$X$4:$AD$6629,7,0)</f>
        <v>BOM</v>
      </c>
      <c r="G3041" s="27" t="n">
        <v>41746</v>
      </c>
      <c r="H3041" s="83" t="n">
        <v>2069</v>
      </c>
      <c r="I3041" s="29" t="s">
        <v>23</v>
      </c>
      <c r="J3041" s="30" t="s">
        <v>717</v>
      </c>
      <c r="K3041" s="31" t="n">
        <v>2475</v>
      </c>
      <c r="L3041" s="32" t="n">
        <v>2014000507</v>
      </c>
      <c r="M3041" s="33" t="n">
        <v>43465</v>
      </c>
      <c r="N3041" s="84" t="n">
        <v>960.097916666667</v>
      </c>
      <c r="O3041" s="85" t="n">
        <v>0.2</v>
      </c>
      <c r="P3041" s="86" t="n">
        <v>0.0166666666666667</v>
      </c>
      <c r="Q3041" s="87" t="n">
        <v>34.4833333333333</v>
      </c>
      <c r="R3041" s="88" t="n">
        <v>994.58125</v>
      </c>
      <c r="S3041" s="89" t="n">
        <v>1074.41875</v>
      </c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MG3041" s="0"/>
      <c r="AMH3041" s="0"/>
      <c r="AMI3041" s="0"/>
      <c r="AMJ3041" s="0"/>
    </row>
    <row r="3042" s="4" customFormat="true" ht="37.5" hidden="false" customHeight="true" outlineLevel="0" collapsed="false">
      <c r="A3042" s="23" t="s">
        <v>401</v>
      </c>
      <c r="B3042" s="82" t="n">
        <v>8823</v>
      </c>
      <c r="C3042" s="25" t="n">
        <f aca="false">VLOOKUP(B3042,[1]Planilha8!$X$4:$Y$6629,2,0)</f>
        <v>2041521</v>
      </c>
      <c r="D3042" s="26" t="s">
        <v>716</v>
      </c>
      <c r="E3042" s="26" t="str">
        <f aca="false">VLOOKUP(B3042,[1]Planilha8!$X$4:$Z$6629,3,0)</f>
        <v>CLÍNICA CIRÚRGICA</v>
      </c>
      <c r="F3042" s="26" t="str">
        <f aca="false">VLOOKUP(B3042,[1]Planilha8!$X$4:$AD$6629,7,0)</f>
        <v>BOM</v>
      </c>
      <c r="G3042" s="27" t="n">
        <v>41746</v>
      </c>
      <c r="H3042" s="83" t="n">
        <v>2069</v>
      </c>
      <c r="I3042" s="29" t="s">
        <v>23</v>
      </c>
      <c r="J3042" s="30" t="s">
        <v>717</v>
      </c>
      <c r="K3042" s="31" t="n">
        <v>2475</v>
      </c>
      <c r="L3042" s="32" t="n">
        <v>2014000507</v>
      </c>
      <c r="M3042" s="33" t="n">
        <v>43465</v>
      </c>
      <c r="N3042" s="84" t="n">
        <v>960.097916666667</v>
      </c>
      <c r="O3042" s="85" t="n">
        <v>0.2</v>
      </c>
      <c r="P3042" s="86" t="n">
        <v>0.0166666666666667</v>
      </c>
      <c r="Q3042" s="87" t="n">
        <v>34.4833333333333</v>
      </c>
      <c r="R3042" s="88" t="n">
        <v>994.58125</v>
      </c>
      <c r="S3042" s="89" t="n">
        <v>1074.41875</v>
      </c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MG3042" s="0"/>
      <c r="AMH3042" s="0"/>
      <c r="AMI3042" s="0"/>
      <c r="AMJ3042" s="0"/>
    </row>
    <row r="3043" s="4" customFormat="true" ht="37.5" hidden="false" customHeight="true" outlineLevel="0" collapsed="false">
      <c r="A3043" s="23" t="s">
        <v>401</v>
      </c>
      <c r="B3043" s="82" t="n">
        <v>8824</v>
      </c>
      <c r="C3043" s="25" t="n">
        <f aca="false">VLOOKUP(B3043,[1]Planilha8!$X$4:$Y$6629,2,0)</f>
        <v>2041522</v>
      </c>
      <c r="D3043" s="26" t="s">
        <v>716</v>
      </c>
      <c r="E3043" s="26" t="str">
        <f aca="false">VLOOKUP(B3043,[1]Planilha8!$X$4:$Z$6629,3,0)</f>
        <v>CLÍNICA CIRÚRGICA</v>
      </c>
      <c r="F3043" s="26" t="str">
        <f aca="false">VLOOKUP(B3043,[1]Planilha8!$X$4:$AD$6629,7,0)</f>
        <v>BOM</v>
      </c>
      <c r="G3043" s="27" t="n">
        <v>41746</v>
      </c>
      <c r="H3043" s="83" t="n">
        <v>2069</v>
      </c>
      <c r="I3043" s="29" t="s">
        <v>23</v>
      </c>
      <c r="J3043" s="30" t="s">
        <v>717</v>
      </c>
      <c r="K3043" s="31" t="n">
        <v>2475</v>
      </c>
      <c r="L3043" s="32" t="n">
        <v>2014000507</v>
      </c>
      <c r="M3043" s="33" t="n">
        <v>43465</v>
      </c>
      <c r="N3043" s="84" t="n">
        <v>960.097916666667</v>
      </c>
      <c r="O3043" s="85" t="n">
        <v>0.2</v>
      </c>
      <c r="P3043" s="86" t="n">
        <v>0.0166666666666667</v>
      </c>
      <c r="Q3043" s="87" t="n">
        <v>34.4833333333333</v>
      </c>
      <c r="R3043" s="88" t="n">
        <v>994.58125</v>
      </c>
      <c r="S3043" s="89" t="n">
        <v>1074.41875</v>
      </c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MG3043" s="0"/>
      <c r="AMH3043" s="0"/>
      <c r="AMI3043" s="0"/>
      <c r="AMJ3043" s="0"/>
    </row>
    <row r="3044" s="4" customFormat="true" ht="37.5" hidden="false" customHeight="true" outlineLevel="0" collapsed="false">
      <c r="A3044" s="23" t="s">
        <v>401</v>
      </c>
      <c r="B3044" s="82" t="n">
        <v>8825</v>
      </c>
      <c r="C3044" s="25" t="n">
        <f aca="false">VLOOKUP(B3044,[1]Planilha8!$X$4:$Y$6629,2,0)</f>
        <v>2041523</v>
      </c>
      <c r="D3044" s="26" t="s">
        <v>716</v>
      </c>
      <c r="E3044" s="26" t="str">
        <f aca="false">VLOOKUP(B3044,[1]Planilha8!$X$4:$Z$6629,3,0)</f>
        <v>CLÍNICA CIRÚRGICA</v>
      </c>
      <c r="F3044" s="26" t="str">
        <f aca="false">VLOOKUP(B3044,[1]Planilha8!$X$4:$AD$6629,7,0)</f>
        <v>BOM</v>
      </c>
      <c r="G3044" s="27" t="n">
        <v>41746</v>
      </c>
      <c r="H3044" s="83" t="n">
        <v>2069</v>
      </c>
      <c r="I3044" s="29" t="s">
        <v>23</v>
      </c>
      <c r="J3044" s="30" t="s">
        <v>717</v>
      </c>
      <c r="K3044" s="31" t="n">
        <v>2475</v>
      </c>
      <c r="L3044" s="32" t="n">
        <v>2014000507</v>
      </c>
      <c r="M3044" s="33" t="n">
        <v>43465</v>
      </c>
      <c r="N3044" s="84" t="n">
        <v>960.097916666667</v>
      </c>
      <c r="O3044" s="85" t="n">
        <v>0.2</v>
      </c>
      <c r="P3044" s="86" t="n">
        <v>0.0166666666666667</v>
      </c>
      <c r="Q3044" s="87" t="n">
        <v>34.4833333333333</v>
      </c>
      <c r="R3044" s="88" t="n">
        <v>994.58125</v>
      </c>
      <c r="S3044" s="89" t="n">
        <v>1074.41875</v>
      </c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MG3044" s="0"/>
      <c r="AMH3044" s="0"/>
      <c r="AMI3044" s="0"/>
      <c r="AMJ3044" s="0"/>
    </row>
    <row r="3045" s="4" customFormat="true" ht="37.5" hidden="false" customHeight="true" outlineLevel="0" collapsed="false">
      <c r="A3045" s="23" t="s">
        <v>401</v>
      </c>
      <c r="B3045" s="82" t="n">
        <v>8826</v>
      </c>
      <c r="C3045" s="25" t="n">
        <f aca="false">VLOOKUP(B3045,[1]Planilha8!$X$4:$Y$6629,2,0)</f>
        <v>2041524</v>
      </c>
      <c r="D3045" s="26" t="s">
        <v>716</v>
      </c>
      <c r="E3045" s="26" t="str">
        <f aca="false">VLOOKUP(B3045,[1]Planilha8!$X$4:$Z$6629,3,0)</f>
        <v>CLÍNICA CIRÚRGICA</v>
      </c>
      <c r="F3045" s="26" t="str">
        <f aca="false">VLOOKUP(B3045,[1]Planilha8!$X$4:$AD$6629,7,0)</f>
        <v>BOM</v>
      </c>
      <c r="G3045" s="27" t="n">
        <v>41746</v>
      </c>
      <c r="H3045" s="83" t="n">
        <v>2069</v>
      </c>
      <c r="I3045" s="29" t="s">
        <v>23</v>
      </c>
      <c r="J3045" s="30" t="s">
        <v>717</v>
      </c>
      <c r="K3045" s="31" t="n">
        <v>2475</v>
      </c>
      <c r="L3045" s="32" t="n">
        <v>2014000507</v>
      </c>
      <c r="M3045" s="33" t="n">
        <v>43465</v>
      </c>
      <c r="N3045" s="84" t="n">
        <v>960.097916666667</v>
      </c>
      <c r="O3045" s="85" t="n">
        <v>0.2</v>
      </c>
      <c r="P3045" s="86" t="n">
        <v>0.0166666666666667</v>
      </c>
      <c r="Q3045" s="87" t="n">
        <v>34.4833333333333</v>
      </c>
      <c r="R3045" s="88" t="n">
        <v>994.58125</v>
      </c>
      <c r="S3045" s="89" t="n">
        <v>1074.41875</v>
      </c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MG3045" s="0"/>
      <c r="AMH3045" s="0"/>
      <c r="AMI3045" s="0"/>
      <c r="AMJ3045" s="0"/>
    </row>
    <row r="3046" s="4" customFormat="true" ht="37.5" hidden="false" customHeight="true" outlineLevel="0" collapsed="false">
      <c r="A3046" s="23" t="s">
        <v>401</v>
      </c>
      <c r="B3046" s="82" t="n">
        <v>8827</v>
      </c>
      <c r="C3046" s="25" t="n">
        <f aca="false">VLOOKUP(B3046,[1]Planilha8!$X$4:$Y$6629,2,0)</f>
        <v>2041525</v>
      </c>
      <c r="D3046" s="26" t="s">
        <v>716</v>
      </c>
      <c r="E3046" s="26" t="str">
        <f aca="false">VLOOKUP(B3046,[1]Planilha8!$X$4:$Z$6629,3,0)</f>
        <v>CLÍNICA CIRÚRGICA</v>
      </c>
      <c r="F3046" s="26" t="str">
        <f aca="false">VLOOKUP(B3046,[1]Planilha8!$X$4:$AD$6629,7,0)</f>
        <v>BOM</v>
      </c>
      <c r="G3046" s="27" t="n">
        <v>41746</v>
      </c>
      <c r="H3046" s="83" t="n">
        <v>2069</v>
      </c>
      <c r="I3046" s="29" t="s">
        <v>23</v>
      </c>
      <c r="J3046" s="30" t="s">
        <v>717</v>
      </c>
      <c r="K3046" s="31" t="n">
        <v>2475</v>
      </c>
      <c r="L3046" s="32" t="n">
        <v>2014000507</v>
      </c>
      <c r="M3046" s="33" t="n">
        <v>43465</v>
      </c>
      <c r="N3046" s="84" t="n">
        <v>960.097916666667</v>
      </c>
      <c r="O3046" s="85" t="n">
        <v>0.2</v>
      </c>
      <c r="P3046" s="86" t="n">
        <v>0.0166666666666667</v>
      </c>
      <c r="Q3046" s="87" t="n">
        <v>34.4833333333333</v>
      </c>
      <c r="R3046" s="88" t="n">
        <v>994.58125</v>
      </c>
      <c r="S3046" s="89" t="n">
        <v>1074.41875</v>
      </c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MG3046" s="0"/>
      <c r="AMH3046" s="0"/>
      <c r="AMI3046" s="0"/>
      <c r="AMJ3046" s="0"/>
    </row>
    <row r="3047" s="4" customFormat="true" ht="37.5" hidden="false" customHeight="true" outlineLevel="0" collapsed="false">
      <c r="A3047" s="23" t="s">
        <v>401</v>
      </c>
      <c r="B3047" s="82" t="n">
        <v>8828</v>
      </c>
      <c r="C3047" s="25" t="n">
        <f aca="false">VLOOKUP(B3047,[1]Planilha8!$X$4:$Y$6629,2,0)</f>
        <v>2041526</v>
      </c>
      <c r="D3047" s="26" t="s">
        <v>716</v>
      </c>
      <c r="E3047" s="26" t="str">
        <f aca="false">VLOOKUP(B3047,[1]Planilha8!$X$4:$Z$6629,3,0)</f>
        <v>CLÍNICA CIRÚRGICA</v>
      </c>
      <c r="F3047" s="26" t="str">
        <f aca="false">VLOOKUP(B3047,[1]Planilha8!$X$4:$AD$6629,7,0)</f>
        <v>BOM</v>
      </c>
      <c r="G3047" s="27" t="n">
        <v>41746</v>
      </c>
      <c r="H3047" s="83" t="n">
        <v>2069</v>
      </c>
      <c r="I3047" s="29" t="s">
        <v>23</v>
      </c>
      <c r="J3047" s="30" t="s">
        <v>717</v>
      </c>
      <c r="K3047" s="31" t="n">
        <v>2475</v>
      </c>
      <c r="L3047" s="32" t="n">
        <v>2014000507</v>
      </c>
      <c r="M3047" s="33" t="n">
        <v>43465</v>
      </c>
      <c r="N3047" s="84" t="n">
        <v>960.097916666667</v>
      </c>
      <c r="O3047" s="85" t="n">
        <v>0.2</v>
      </c>
      <c r="P3047" s="86" t="n">
        <v>0.0166666666666667</v>
      </c>
      <c r="Q3047" s="87" t="n">
        <v>34.4833333333333</v>
      </c>
      <c r="R3047" s="88" t="n">
        <v>994.58125</v>
      </c>
      <c r="S3047" s="89" t="n">
        <v>1074.41875</v>
      </c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MG3047" s="0"/>
      <c r="AMH3047" s="0"/>
      <c r="AMI3047" s="0"/>
      <c r="AMJ3047" s="0"/>
    </row>
    <row r="3048" s="4" customFormat="true" ht="37.5" hidden="false" customHeight="true" outlineLevel="0" collapsed="false">
      <c r="A3048" s="23" t="s">
        <v>401</v>
      </c>
      <c r="B3048" s="82" t="n">
        <v>8829</v>
      </c>
      <c r="C3048" s="25" t="n">
        <f aca="false">VLOOKUP(B3048,[1]Planilha8!$X$4:$Y$6629,2,0)</f>
        <v>2041527</v>
      </c>
      <c r="D3048" s="26" t="s">
        <v>716</v>
      </c>
      <c r="E3048" s="26" t="str">
        <f aca="false">VLOOKUP(B3048,[1]Planilha8!$X$4:$Z$6629,3,0)</f>
        <v>CLÍNICA CIRÚRGICA</v>
      </c>
      <c r="F3048" s="26" t="str">
        <f aca="false">VLOOKUP(B3048,[1]Planilha8!$X$4:$AD$6629,7,0)</f>
        <v>BOM</v>
      </c>
      <c r="G3048" s="27" t="n">
        <v>41746</v>
      </c>
      <c r="H3048" s="83" t="n">
        <v>2069</v>
      </c>
      <c r="I3048" s="29" t="s">
        <v>23</v>
      </c>
      <c r="J3048" s="30" t="s">
        <v>717</v>
      </c>
      <c r="K3048" s="31" t="n">
        <v>2475</v>
      </c>
      <c r="L3048" s="32" t="n">
        <v>2014000507</v>
      </c>
      <c r="M3048" s="33" t="n">
        <v>43465</v>
      </c>
      <c r="N3048" s="84" t="n">
        <v>960.097916666667</v>
      </c>
      <c r="O3048" s="85" t="n">
        <v>0.2</v>
      </c>
      <c r="P3048" s="86" t="n">
        <v>0.0166666666666667</v>
      </c>
      <c r="Q3048" s="87" t="n">
        <v>34.4833333333333</v>
      </c>
      <c r="R3048" s="88" t="n">
        <v>994.58125</v>
      </c>
      <c r="S3048" s="89" t="n">
        <v>1074.41875</v>
      </c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MG3048" s="0"/>
      <c r="AMH3048" s="0"/>
      <c r="AMI3048" s="0"/>
      <c r="AMJ3048" s="0"/>
    </row>
    <row r="3049" s="4" customFormat="true" ht="37.5" hidden="false" customHeight="true" outlineLevel="0" collapsed="false">
      <c r="A3049" s="23" t="s">
        <v>401</v>
      </c>
      <c r="B3049" s="82" t="n">
        <v>8830</v>
      </c>
      <c r="C3049" s="25" t="n">
        <f aca="false">VLOOKUP(B3049,[1]Planilha8!$X$4:$Y$6629,2,0)</f>
        <v>2041528</v>
      </c>
      <c r="D3049" s="26" t="s">
        <v>716</v>
      </c>
      <c r="E3049" s="26" t="str">
        <f aca="false">VLOOKUP(B3049,[1]Planilha8!$X$4:$Z$6629,3,0)</f>
        <v>CLÍNICA CIRÚRGICA</v>
      </c>
      <c r="F3049" s="26" t="str">
        <f aca="false">VLOOKUP(B3049,[1]Planilha8!$X$4:$AD$6629,7,0)</f>
        <v>BOM</v>
      </c>
      <c r="G3049" s="27" t="n">
        <v>41746</v>
      </c>
      <c r="H3049" s="83" t="n">
        <v>2069</v>
      </c>
      <c r="I3049" s="29" t="s">
        <v>23</v>
      </c>
      <c r="J3049" s="30" t="s">
        <v>717</v>
      </c>
      <c r="K3049" s="31" t="n">
        <v>2475</v>
      </c>
      <c r="L3049" s="32" t="n">
        <v>2014000507</v>
      </c>
      <c r="M3049" s="33" t="n">
        <v>43465</v>
      </c>
      <c r="N3049" s="84" t="n">
        <v>960.097916666667</v>
      </c>
      <c r="O3049" s="85" t="n">
        <v>0.2</v>
      </c>
      <c r="P3049" s="86" t="n">
        <v>0.0166666666666667</v>
      </c>
      <c r="Q3049" s="87" t="n">
        <v>34.4833333333333</v>
      </c>
      <c r="R3049" s="88" t="n">
        <v>994.58125</v>
      </c>
      <c r="S3049" s="89" t="n">
        <v>1074.41875</v>
      </c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MG3049" s="0"/>
      <c r="AMH3049" s="0"/>
      <c r="AMI3049" s="0"/>
      <c r="AMJ3049" s="0"/>
    </row>
    <row r="3050" s="4" customFormat="true" ht="37.5" hidden="false" customHeight="true" outlineLevel="0" collapsed="false">
      <c r="A3050" s="23" t="s">
        <v>401</v>
      </c>
      <c r="B3050" s="82" t="n">
        <v>8831</v>
      </c>
      <c r="C3050" s="25" t="n">
        <f aca="false">VLOOKUP(B3050,[1]Planilha8!$X$4:$Y$6629,2,0)</f>
        <v>2041529</v>
      </c>
      <c r="D3050" s="26" t="s">
        <v>716</v>
      </c>
      <c r="E3050" s="26" t="str">
        <f aca="false">VLOOKUP(B3050,[1]Planilha8!$X$4:$Z$6629,3,0)</f>
        <v>CLÍNICA CIRÚRGICA</v>
      </c>
      <c r="F3050" s="26" t="str">
        <f aca="false">VLOOKUP(B3050,[1]Planilha8!$X$4:$AD$6629,7,0)</f>
        <v>BOM</v>
      </c>
      <c r="G3050" s="27" t="n">
        <v>41746</v>
      </c>
      <c r="H3050" s="83" t="n">
        <v>2069</v>
      </c>
      <c r="I3050" s="29" t="s">
        <v>23</v>
      </c>
      <c r="J3050" s="30" t="s">
        <v>717</v>
      </c>
      <c r="K3050" s="31" t="n">
        <v>2475</v>
      </c>
      <c r="L3050" s="32" t="n">
        <v>2014000507</v>
      </c>
      <c r="M3050" s="33" t="n">
        <v>43465</v>
      </c>
      <c r="N3050" s="84" t="n">
        <v>960.097916666667</v>
      </c>
      <c r="O3050" s="85" t="n">
        <v>0.2</v>
      </c>
      <c r="P3050" s="86" t="n">
        <v>0.0166666666666667</v>
      </c>
      <c r="Q3050" s="87" t="n">
        <v>34.4833333333333</v>
      </c>
      <c r="R3050" s="88" t="n">
        <v>994.58125</v>
      </c>
      <c r="S3050" s="89" t="n">
        <v>1074.41875</v>
      </c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MG3050" s="0"/>
      <c r="AMH3050" s="0"/>
      <c r="AMI3050" s="0"/>
      <c r="AMJ3050" s="0"/>
    </row>
    <row r="3051" s="4" customFormat="true" ht="37.5" hidden="false" customHeight="true" outlineLevel="0" collapsed="false">
      <c r="A3051" s="23" t="s">
        <v>401</v>
      </c>
      <c r="B3051" s="82" t="n">
        <v>8832</v>
      </c>
      <c r="C3051" s="25" t="n">
        <f aca="false">VLOOKUP(B3051,[1]Planilha8!$X$4:$Y$6629,2,0)</f>
        <v>2041530</v>
      </c>
      <c r="D3051" s="26" t="s">
        <v>716</v>
      </c>
      <c r="E3051" s="26" t="str">
        <f aca="false">VLOOKUP(B3051,[1]Planilha8!$X$4:$Z$6629,3,0)</f>
        <v>CLÍNICA CIRÚRGICA</v>
      </c>
      <c r="F3051" s="26" t="str">
        <f aca="false">VLOOKUP(B3051,[1]Planilha8!$X$4:$AD$6629,7,0)</f>
        <v>BOM</v>
      </c>
      <c r="G3051" s="27" t="n">
        <v>41746</v>
      </c>
      <c r="H3051" s="83" t="n">
        <v>2069</v>
      </c>
      <c r="I3051" s="29" t="s">
        <v>23</v>
      </c>
      <c r="J3051" s="30" t="s">
        <v>717</v>
      </c>
      <c r="K3051" s="31" t="n">
        <v>2475</v>
      </c>
      <c r="L3051" s="32" t="n">
        <v>2014000507</v>
      </c>
      <c r="M3051" s="33" t="n">
        <v>43465</v>
      </c>
      <c r="N3051" s="84" t="n">
        <v>960.097916666667</v>
      </c>
      <c r="O3051" s="85" t="n">
        <v>0.2</v>
      </c>
      <c r="P3051" s="86" t="n">
        <v>0.0166666666666667</v>
      </c>
      <c r="Q3051" s="87" t="n">
        <v>34.4833333333333</v>
      </c>
      <c r="R3051" s="88" t="n">
        <v>994.58125</v>
      </c>
      <c r="S3051" s="89" t="n">
        <v>1074.41875</v>
      </c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MG3051" s="0"/>
      <c r="AMH3051" s="0"/>
      <c r="AMI3051" s="0"/>
      <c r="AMJ3051" s="0"/>
    </row>
    <row r="3052" s="4" customFormat="true" ht="37.5" hidden="false" customHeight="true" outlineLevel="0" collapsed="false">
      <c r="A3052" s="23" t="s">
        <v>401</v>
      </c>
      <c r="B3052" s="82" t="n">
        <v>8833</v>
      </c>
      <c r="C3052" s="25" t="n">
        <f aca="false">VLOOKUP(B3052,[1]Planilha8!$X$4:$Y$6629,2,0)</f>
        <v>2041531</v>
      </c>
      <c r="D3052" s="26" t="s">
        <v>716</v>
      </c>
      <c r="E3052" s="26" t="str">
        <f aca="false">VLOOKUP(B3052,[1]Planilha8!$X$4:$Z$6629,3,0)</f>
        <v>CLÍNICA CIRÚRGICA</v>
      </c>
      <c r="F3052" s="26" t="str">
        <f aca="false">VLOOKUP(B3052,[1]Planilha8!$X$4:$AD$6629,7,0)</f>
        <v>BOM</v>
      </c>
      <c r="G3052" s="27" t="n">
        <v>41746</v>
      </c>
      <c r="H3052" s="83" t="n">
        <v>2069</v>
      </c>
      <c r="I3052" s="29" t="s">
        <v>23</v>
      </c>
      <c r="J3052" s="30" t="s">
        <v>717</v>
      </c>
      <c r="K3052" s="31" t="n">
        <v>2475</v>
      </c>
      <c r="L3052" s="32" t="n">
        <v>2014000507</v>
      </c>
      <c r="M3052" s="33" t="n">
        <v>43465</v>
      </c>
      <c r="N3052" s="84" t="n">
        <v>960.097916666667</v>
      </c>
      <c r="O3052" s="85" t="n">
        <v>0.2</v>
      </c>
      <c r="P3052" s="86" t="n">
        <v>0.0166666666666667</v>
      </c>
      <c r="Q3052" s="87" t="n">
        <v>34.4833333333333</v>
      </c>
      <c r="R3052" s="88" t="n">
        <v>994.58125</v>
      </c>
      <c r="S3052" s="89" t="n">
        <v>1074.41875</v>
      </c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MG3052" s="0"/>
      <c r="AMH3052" s="0"/>
      <c r="AMI3052" s="0"/>
      <c r="AMJ3052" s="0"/>
    </row>
    <row r="3053" s="4" customFormat="true" ht="37.5" hidden="false" customHeight="true" outlineLevel="0" collapsed="false">
      <c r="A3053" s="23" t="s">
        <v>401</v>
      </c>
      <c r="B3053" s="82" t="n">
        <v>8834</v>
      </c>
      <c r="C3053" s="25" t="n">
        <f aca="false">VLOOKUP(B3053,[1]Planilha8!$X$4:$Y$6629,2,0)</f>
        <v>2041532</v>
      </c>
      <c r="D3053" s="26" t="s">
        <v>716</v>
      </c>
      <c r="E3053" s="26" t="str">
        <f aca="false">VLOOKUP(B3053,[1]Planilha8!$X$4:$Z$6629,3,0)</f>
        <v>CLÍNICA CIRÚRGICA</v>
      </c>
      <c r="F3053" s="26" t="str">
        <f aca="false">VLOOKUP(B3053,[1]Planilha8!$X$4:$AD$6629,7,0)</f>
        <v>BOM</v>
      </c>
      <c r="G3053" s="27" t="n">
        <v>41746</v>
      </c>
      <c r="H3053" s="83" t="n">
        <v>2069</v>
      </c>
      <c r="I3053" s="29" t="s">
        <v>23</v>
      </c>
      <c r="J3053" s="30" t="s">
        <v>717</v>
      </c>
      <c r="K3053" s="31" t="n">
        <v>2475</v>
      </c>
      <c r="L3053" s="32" t="n">
        <v>2014000507</v>
      </c>
      <c r="M3053" s="33" t="n">
        <v>43465</v>
      </c>
      <c r="N3053" s="84" t="n">
        <v>960.097916666667</v>
      </c>
      <c r="O3053" s="85" t="n">
        <v>0.2</v>
      </c>
      <c r="P3053" s="86" t="n">
        <v>0.0166666666666667</v>
      </c>
      <c r="Q3053" s="87" t="n">
        <v>34.4833333333333</v>
      </c>
      <c r="R3053" s="88" t="n">
        <v>994.58125</v>
      </c>
      <c r="S3053" s="89" t="n">
        <v>1074.41875</v>
      </c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MG3053" s="0"/>
      <c r="AMH3053" s="0"/>
      <c r="AMI3053" s="0"/>
      <c r="AMJ3053" s="0"/>
    </row>
    <row r="3054" s="4" customFormat="true" ht="37.5" hidden="false" customHeight="true" outlineLevel="0" collapsed="false">
      <c r="A3054" s="23" t="s">
        <v>401</v>
      </c>
      <c r="B3054" s="82" t="n">
        <v>8835</v>
      </c>
      <c r="C3054" s="25" t="n">
        <f aca="false">VLOOKUP(B3054,[1]Planilha8!$X$4:$Y$6629,2,0)</f>
        <v>2041533</v>
      </c>
      <c r="D3054" s="26" t="s">
        <v>716</v>
      </c>
      <c r="E3054" s="26" t="str">
        <f aca="false">VLOOKUP(B3054,[1]Planilha8!$X$4:$Z$6629,3,0)</f>
        <v>CLÍNICA CIRÚRGICA</v>
      </c>
      <c r="F3054" s="26" t="str">
        <f aca="false">VLOOKUP(B3054,[1]Planilha8!$X$4:$AD$6629,7,0)</f>
        <v>BOM</v>
      </c>
      <c r="G3054" s="27" t="n">
        <v>41746</v>
      </c>
      <c r="H3054" s="83" t="n">
        <v>2069</v>
      </c>
      <c r="I3054" s="29" t="s">
        <v>23</v>
      </c>
      <c r="J3054" s="30" t="s">
        <v>717</v>
      </c>
      <c r="K3054" s="31" t="n">
        <v>2475</v>
      </c>
      <c r="L3054" s="32" t="n">
        <v>2014000507</v>
      </c>
      <c r="M3054" s="33" t="n">
        <v>43465</v>
      </c>
      <c r="N3054" s="84" t="n">
        <v>960.097916666667</v>
      </c>
      <c r="O3054" s="85" t="n">
        <v>0.2</v>
      </c>
      <c r="P3054" s="86" t="n">
        <v>0.0166666666666667</v>
      </c>
      <c r="Q3054" s="87" t="n">
        <v>34.4833333333333</v>
      </c>
      <c r="R3054" s="88" t="n">
        <v>994.58125</v>
      </c>
      <c r="S3054" s="89" t="n">
        <v>1074.41875</v>
      </c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MG3054" s="0"/>
      <c r="AMH3054" s="0"/>
      <c r="AMI3054" s="0"/>
      <c r="AMJ3054" s="0"/>
    </row>
    <row r="3055" s="4" customFormat="true" ht="37.5" hidden="false" customHeight="true" outlineLevel="0" collapsed="false">
      <c r="A3055" s="23" t="s">
        <v>401</v>
      </c>
      <c r="B3055" s="82" t="n">
        <v>8836</v>
      </c>
      <c r="C3055" s="25" t="n">
        <f aca="false">VLOOKUP(B3055,[1]Planilha8!$X$4:$Y$6629,2,0)</f>
        <v>2041534</v>
      </c>
      <c r="D3055" s="26" t="s">
        <v>716</v>
      </c>
      <c r="E3055" s="26" t="str">
        <f aca="false">VLOOKUP(B3055,[1]Planilha8!$X$4:$Z$6629,3,0)</f>
        <v>CLÍNICA CIRÚRGICA</v>
      </c>
      <c r="F3055" s="26" t="str">
        <f aca="false">VLOOKUP(B3055,[1]Planilha8!$X$4:$AD$6629,7,0)</f>
        <v>BOM</v>
      </c>
      <c r="G3055" s="27" t="n">
        <v>41746</v>
      </c>
      <c r="H3055" s="83" t="n">
        <v>2069</v>
      </c>
      <c r="I3055" s="29" t="s">
        <v>23</v>
      </c>
      <c r="J3055" s="30" t="s">
        <v>717</v>
      </c>
      <c r="K3055" s="31" t="n">
        <v>2475</v>
      </c>
      <c r="L3055" s="32" t="n">
        <v>2014000507</v>
      </c>
      <c r="M3055" s="33" t="n">
        <v>43465</v>
      </c>
      <c r="N3055" s="84" t="n">
        <v>960.097916666667</v>
      </c>
      <c r="O3055" s="85" t="n">
        <v>0.2</v>
      </c>
      <c r="P3055" s="86" t="n">
        <v>0.0166666666666667</v>
      </c>
      <c r="Q3055" s="87" t="n">
        <v>34.4833333333333</v>
      </c>
      <c r="R3055" s="88" t="n">
        <v>994.58125</v>
      </c>
      <c r="S3055" s="89" t="n">
        <v>1074.41875</v>
      </c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MG3055" s="0"/>
      <c r="AMH3055" s="0"/>
      <c r="AMI3055" s="0"/>
      <c r="AMJ3055" s="0"/>
    </row>
    <row r="3056" s="4" customFormat="true" ht="37.5" hidden="false" customHeight="true" outlineLevel="0" collapsed="false">
      <c r="A3056" s="23" t="s">
        <v>401</v>
      </c>
      <c r="B3056" s="82" t="n">
        <v>8837</v>
      </c>
      <c r="C3056" s="25" t="n">
        <f aca="false">VLOOKUP(B3056,[1]Planilha8!$X$4:$Y$6629,2,0)</f>
        <v>2041535</v>
      </c>
      <c r="D3056" s="26" t="s">
        <v>716</v>
      </c>
      <c r="E3056" s="26" t="str">
        <f aca="false">VLOOKUP(B3056,[1]Planilha8!$X$4:$Z$6629,3,0)</f>
        <v>CLÍNICA CIRÚRGICA</v>
      </c>
      <c r="F3056" s="26" t="str">
        <f aca="false">VLOOKUP(B3056,[1]Planilha8!$X$4:$AD$6629,7,0)</f>
        <v>BOM</v>
      </c>
      <c r="G3056" s="27" t="n">
        <v>41746</v>
      </c>
      <c r="H3056" s="83" t="n">
        <v>2069</v>
      </c>
      <c r="I3056" s="29" t="s">
        <v>23</v>
      </c>
      <c r="J3056" s="30" t="s">
        <v>717</v>
      </c>
      <c r="K3056" s="31" t="n">
        <v>2475</v>
      </c>
      <c r="L3056" s="32" t="n">
        <v>2014000507</v>
      </c>
      <c r="M3056" s="33" t="n">
        <v>43465</v>
      </c>
      <c r="N3056" s="84" t="n">
        <v>960.097916666667</v>
      </c>
      <c r="O3056" s="85" t="n">
        <v>0.2</v>
      </c>
      <c r="P3056" s="86" t="n">
        <v>0.0166666666666667</v>
      </c>
      <c r="Q3056" s="87" t="n">
        <v>34.4833333333333</v>
      </c>
      <c r="R3056" s="88" t="n">
        <v>994.58125</v>
      </c>
      <c r="S3056" s="89" t="n">
        <v>1074.41875</v>
      </c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MG3056" s="0"/>
      <c r="AMH3056" s="0"/>
      <c r="AMI3056" s="0"/>
      <c r="AMJ3056" s="0"/>
    </row>
    <row r="3057" s="4" customFormat="true" ht="37.5" hidden="false" customHeight="true" outlineLevel="0" collapsed="false">
      <c r="A3057" s="23" t="s">
        <v>401</v>
      </c>
      <c r="B3057" s="82" t="n">
        <v>8838</v>
      </c>
      <c r="C3057" s="25" t="n">
        <f aca="false">VLOOKUP(B3057,[1]Planilha8!$X$4:$Y$6629,2,0)</f>
        <v>2041536</v>
      </c>
      <c r="D3057" s="26" t="s">
        <v>716</v>
      </c>
      <c r="E3057" s="26" t="str">
        <f aca="false">VLOOKUP(B3057,[1]Planilha8!$X$4:$Z$6629,3,0)</f>
        <v>CLÍNICA CIRÚRGICA</v>
      </c>
      <c r="F3057" s="26" t="str">
        <f aca="false">VLOOKUP(B3057,[1]Planilha8!$X$4:$AD$6629,7,0)</f>
        <v>BOM</v>
      </c>
      <c r="G3057" s="27" t="n">
        <v>41746</v>
      </c>
      <c r="H3057" s="83" t="n">
        <v>2069</v>
      </c>
      <c r="I3057" s="29" t="s">
        <v>23</v>
      </c>
      <c r="J3057" s="30" t="s">
        <v>717</v>
      </c>
      <c r="K3057" s="31" t="n">
        <v>2475</v>
      </c>
      <c r="L3057" s="32" t="n">
        <v>2014000507</v>
      </c>
      <c r="M3057" s="33" t="n">
        <v>43465</v>
      </c>
      <c r="N3057" s="84" t="n">
        <v>960.097916666667</v>
      </c>
      <c r="O3057" s="85" t="n">
        <v>0.2</v>
      </c>
      <c r="P3057" s="86" t="n">
        <v>0.0166666666666667</v>
      </c>
      <c r="Q3057" s="87" t="n">
        <v>34.4833333333333</v>
      </c>
      <c r="R3057" s="88" t="n">
        <v>994.58125</v>
      </c>
      <c r="S3057" s="89" t="n">
        <v>1074.41875</v>
      </c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MG3057" s="0"/>
      <c r="AMH3057" s="0"/>
      <c r="AMI3057" s="0"/>
      <c r="AMJ3057" s="0"/>
    </row>
    <row r="3058" s="4" customFormat="true" ht="37.5" hidden="false" customHeight="true" outlineLevel="0" collapsed="false">
      <c r="A3058" s="23" t="s">
        <v>401</v>
      </c>
      <c r="B3058" s="82" t="n">
        <v>8839</v>
      </c>
      <c r="C3058" s="25" t="n">
        <f aca="false">VLOOKUP(B3058,[1]Planilha8!$X$4:$Y$6629,2,0)</f>
        <v>2041537</v>
      </c>
      <c r="D3058" s="26" t="s">
        <v>716</v>
      </c>
      <c r="E3058" s="26" t="str">
        <f aca="false">VLOOKUP(B3058,[1]Planilha8!$X$4:$Z$6629,3,0)</f>
        <v>CLINICA MÉDICA</v>
      </c>
      <c r="F3058" s="26" t="str">
        <f aca="false">VLOOKUP(B3058,[1]Planilha8!$X$4:$AD$6629,7,0)</f>
        <v>BOM</v>
      </c>
      <c r="G3058" s="27" t="n">
        <v>41746</v>
      </c>
      <c r="H3058" s="83" t="n">
        <v>2069</v>
      </c>
      <c r="I3058" s="29" t="s">
        <v>23</v>
      </c>
      <c r="J3058" s="30" t="s">
        <v>717</v>
      </c>
      <c r="K3058" s="31" t="n">
        <v>2475</v>
      </c>
      <c r="L3058" s="32" t="n">
        <v>2014000507</v>
      </c>
      <c r="M3058" s="33" t="n">
        <v>43465</v>
      </c>
      <c r="N3058" s="84" t="n">
        <v>960.097916666667</v>
      </c>
      <c r="O3058" s="85" t="n">
        <v>0.2</v>
      </c>
      <c r="P3058" s="86" t="n">
        <v>0.0166666666666667</v>
      </c>
      <c r="Q3058" s="87" t="n">
        <v>34.4833333333333</v>
      </c>
      <c r="R3058" s="88" t="n">
        <v>994.58125</v>
      </c>
      <c r="S3058" s="89" t="n">
        <v>1074.41875</v>
      </c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MG3058" s="0"/>
      <c r="AMH3058" s="0"/>
      <c r="AMI3058" s="0"/>
      <c r="AMJ3058" s="0"/>
    </row>
    <row r="3059" s="4" customFormat="true" ht="37.5" hidden="false" customHeight="true" outlineLevel="0" collapsed="false">
      <c r="A3059" s="23" t="s">
        <v>401</v>
      </c>
      <c r="B3059" s="82" t="n">
        <v>8840</v>
      </c>
      <c r="C3059" s="25" t="n">
        <f aca="false">VLOOKUP(B3059,[1]Planilha8!$X$4:$Y$6629,2,0)</f>
        <v>2041538</v>
      </c>
      <c r="D3059" s="26" t="s">
        <v>716</v>
      </c>
      <c r="E3059" s="26" t="str">
        <f aca="false">VLOOKUP(B3059,[1]Planilha8!$X$4:$Z$6629,3,0)</f>
        <v>CLINICA MÉDICA</v>
      </c>
      <c r="F3059" s="26" t="str">
        <f aca="false">VLOOKUP(B3059,[1]Planilha8!$X$4:$AD$6629,7,0)</f>
        <v>BOM</v>
      </c>
      <c r="G3059" s="27" t="n">
        <v>41746</v>
      </c>
      <c r="H3059" s="83" t="n">
        <v>2069</v>
      </c>
      <c r="I3059" s="29" t="s">
        <v>23</v>
      </c>
      <c r="J3059" s="30" t="s">
        <v>717</v>
      </c>
      <c r="K3059" s="31" t="n">
        <v>2475</v>
      </c>
      <c r="L3059" s="32" t="n">
        <v>2014000507</v>
      </c>
      <c r="M3059" s="33" t="n">
        <v>43465</v>
      </c>
      <c r="N3059" s="84" t="n">
        <v>960.097916666667</v>
      </c>
      <c r="O3059" s="85" t="n">
        <v>0.2</v>
      </c>
      <c r="P3059" s="86" t="n">
        <v>0.0166666666666667</v>
      </c>
      <c r="Q3059" s="87" t="n">
        <v>34.4833333333333</v>
      </c>
      <c r="R3059" s="88" t="n">
        <v>994.58125</v>
      </c>
      <c r="S3059" s="89" t="n">
        <v>1074.41875</v>
      </c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MG3059" s="0"/>
      <c r="AMH3059" s="0"/>
      <c r="AMI3059" s="0"/>
      <c r="AMJ3059" s="0"/>
    </row>
    <row r="3060" s="4" customFormat="true" ht="37.5" hidden="false" customHeight="true" outlineLevel="0" collapsed="false">
      <c r="A3060" s="23" t="s">
        <v>401</v>
      </c>
      <c r="B3060" s="82" t="n">
        <v>8841</v>
      </c>
      <c r="C3060" s="25" t="n">
        <f aca="false">VLOOKUP(B3060,[1]Planilha8!$X$4:$Y$6629,2,0)</f>
        <v>2041539</v>
      </c>
      <c r="D3060" s="26" t="s">
        <v>716</v>
      </c>
      <c r="E3060" s="26" t="str">
        <f aca="false">VLOOKUP(B3060,[1]Planilha8!$X$4:$Z$6629,3,0)</f>
        <v>CLINICA MÉDICA</v>
      </c>
      <c r="F3060" s="26" t="str">
        <f aca="false">VLOOKUP(B3060,[1]Planilha8!$X$4:$AD$6629,7,0)</f>
        <v>BOM</v>
      </c>
      <c r="G3060" s="27" t="n">
        <v>41746</v>
      </c>
      <c r="H3060" s="83" t="n">
        <v>2069</v>
      </c>
      <c r="I3060" s="29" t="s">
        <v>23</v>
      </c>
      <c r="J3060" s="30" t="s">
        <v>717</v>
      </c>
      <c r="K3060" s="31" t="n">
        <v>2475</v>
      </c>
      <c r="L3060" s="32" t="n">
        <v>2014000507</v>
      </c>
      <c r="M3060" s="33" t="n">
        <v>43465</v>
      </c>
      <c r="N3060" s="84" t="n">
        <v>960.097916666667</v>
      </c>
      <c r="O3060" s="85" t="n">
        <v>0.2</v>
      </c>
      <c r="P3060" s="86" t="n">
        <v>0.0166666666666667</v>
      </c>
      <c r="Q3060" s="87" t="n">
        <v>34.4833333333333</v>
      </c>
      <c r="R3060" s="88" t="n">
        <v>994.58125</v>
      </c>
      <c r="S3060" s="89" t="n">
        <v>1074.41875</v>
      </c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MG3060" s="0"/>
      <c r="AMH3060" s="0"/>
      <c r="AMI3060" s="0"/>
      <c r="AMJ3060" s="0"/>
    </row>
    <row r="3061" s="4" customFormat="true" ht="37.5" hidden="false" customHeight="true" outlineLevel="0" collapsed="false">
      <c r="A3061" s="23" t="s">
        <v>401</v>
      </c>
      <c r="B3061" s="82" t="n">
        <v>8842</v>
      </c>
      <c r="C3061" s="25" t="n">
        <f aca="false">VLOOKUP(B3061,[1]Planilha8!$X$4:$Y$6629,2,0)</f>
        <v>2041540</v>
      </c>
      <c r="D3061" s="26" t="s">
        <v>716</v>
      </c>
      <c r="E3061" s="26" t="str">
        <f aca="false">VLOOKUP(B3061,[1]Planilha8!$X$4:$Z$6629,3,0)</f>
        <v>CLINICA MÉDICA</v>
      </c>
      <c r="F3061" s="26" t="str">
        <f aca="false">VLOOKUP(B3061,[1]Planilha8!$X$4:$AD$6629,7,0)</f>
        <v>BOM</v>
      </c>
      <c r="G3061" s="27" t="n">
        <v>41746</v>
      </c>
      <c r="H3061" s="83" t="n">
        <v>2069</v>
      </c>
      <c r="I3061" s="29" t="s">
        <v>23</v>
      </c>
      <c r="J3061" s="30" t="s">
        <v>717</v>
      </c>
      <c r="K3061" s="31" t="n">
        <v>2475</v>
      </c>
      <c r="L3061" s="32" t="n">
        <v>2014000507</v>
      </c>
      <c r="M3061" s="33" t="n">
        <v>43465</v>
      </c>
      <c r="N3061" s="84" t="n">
        <v>960.097916666667</v>
      </c>
      <c r="O3061" s="85" t="n">
        <v>0.2</v>
      </c>
      <c r="P3061" s="86" t="n">
        <v>0.0166666666666667</v>
      </c>
      <c r="Q3061" s="87" t="n">
        <v>34.4833333333333</v>
      </c>
      <c r="R3061" s="88" t="n">
        <v>994.58125</v>
      </c>
      <c r="S3061" s="89" t="n">
        <v>1074.41875</v>
      </c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MG3061" s="0"/>
      <c r="AMH3061" s="0"/>
      <c r="AMI3061" s="0"/>
      <c r="AMJ3061" s="0"/>
    </row>
    <row r="3062" s="4" customFormat="true" ht="37.5" hidden="false" customHeight="true" outlineLevel="0" collapsed="false">
      <c r="A3062" s="23" t="s">
        <v>401</v>
      </c>
      <c r="B3062" s="82" t="n">
        <v>8843</v>
      </c>
      <c r="C3062" s="25" t="n">
        <f aca="false">VLOOKUP(B3062,[1]Planilha8!$X$4:$Y$6629,2,0)</f>
        <v>2041541</v>
      </c>
      <c r="D3062" s="26" t="s">
        <v>716</v>
      </c>
      <c r="E3062" s="26" t="str">
        <f aca="false">VLOOKUP(B3062,[1]Planilha8!$X$4:$Z$6629,3,0)</f>
        <v>CLINICA MÉDICA</v>
      </c>
      <c r="F3062" s="26" t="str">
        <f aca="false">VLOOKUP(B3062,[1]Planilha8!$X$4:$AD$6629,7,0)</f>
        <v>BOM</v>
      </c>
      <c r="G3062" s="27" t="n">
        <v>41746</v>
      </c>
      <c r="H3062" s="83" t="n">
        <v>2069</v>
      </c>
      <c r="I3062" s="29" t="s">
        <v>23</v>
      </c>
      <c r="J3062" s="30" t="s">
        <v>717</v>
      </c>
      <c r="K3062" s="31" t="n">
        <v>2475</v>
      </c>
      <c r="L3062" s="32" t="n">
        <v>2014000507</v>
      </c>
      <c r="M3062" s="33" t="n">
        <v>43465</v>
      </c>
      <c r="N3062" s="84" t="n">
        <v>960.097916666667</v>
      </c>
      <c r="O3062" s="85" t="n">
        <v>0.2</v>
      </c>
      <c r="P3062" s="86" t="n">
        <v>0.0166666666666667</v>
      </c>
      <c r="Q3062" s="87" t="n">
        <v>34.4833333333333</v>
      </c>
      <c r="R3062" s="88" t="n">
        <v>994.58125</v>
      </c>
      <c r="S3062" s="89" t="n">
        <v>1074.41875</v>
      </c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MG3062" s="0"/>
      <c r="AMH3062" s="0"/>
      <c r="AMI3062" s="0"/>
      <c r="AMJ3062" s="0"/>
    </row>
    <row r="3063" s="4" customFormat="true" ht="37.5" hidden="false" customHeight="true" outlineLevel="0" collapsed="false">
      <c r="A3063" s="23" t="s">
        <v>401</v>
      </c>
      <c r="B3063" s="82" t="n">
        <v>8844</v>
      </c>
      <c r="C3063" s="25" t="n">
        <f aca="false">VLOOKUP(B3063,[1]Planilha8!$X$4:$Y$6629,2,0)</f>
        <v>2041542</v>
      </c>
      <c r="D3063" s="26" t="s">
        <v>716</v>
      </c>
      <c r="E3063" s="26" t="str">
        <f aca="false">VLOOKUP(B3063,[1]Planilha8!$X$4:$Z$6629,3,0)</f>
        <v>CLINICA MÉDICA</v>
      </c>
      <c r="F3063" s="26" t="str">
        <f aca="false">VLOOKUP(B3063,[1]Planilha8!$X$4:$AD$6629,7,0)</f>
        <v>BOM</v>
      </c>
      <c r="G3063" s="27" t="n">
        <v>41746</v>
      </c>
      <c r="H3063" s="83" t="n">
        <v>2069</v>
      </c>
      <c r="I3063" s="29" t="s">
        <v>23</v>
      </c>
      <c r="J3063" s="30" t="s">
        <v>717</v>
      </c>
      <c r="K3063" s="31" t="n">
        <v>2475</v>
      </c>
      <c r="L3063" s="32" t="n">
        <v>2014000507</v>
      </c>
      <c r="M3063" s="33" t="n">
        <v>43465</v>
      </c>
      <c r="N3063" s="84" t="n">
        <v>960.097916666667</v>
      </c>
      <c r="O3063" s="85" t="n">
        <v>0.2</v>
      </c>
      <c r="P3063" s="86" t="n">
        <v>0.0166666666666667</v>
      </c>
      <c r="Q3063" s="87" t="n">
        <v>34.4833333333333</v>
      </c>
      <c r="R3063" s="88" t="n">
        <v>994.58125</v>
      </c>
      <c r="S3063" s="89" t="n">
        <v>1074.41875</v>
      </c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MG3063" s="0"/>
      <c r="AMH3063" s="0"/>
      <c r="AMI3063" s="0"/>
      <c r="AMJ3063" s="0"/>
    </row>
    <row r="3064" s="4" customFormat="true" ht="37.5" hidden="false" customHeight="true" outlineLevel="0" collapsed="false">
      <c r="A3064" s="23" t="s">
        <v>401</v>
      </c>
      <c r="B3064" s="82" t="n">
        <v>8845</v>
      </c>
      <c r="C3064" s="25" t="n">
        <f aca="false">VLOOKUP(B3064,[1]Planilha8!$X$4:$Y$6629,2,0)</f>
        <v>2041543</v>
      </c>
      <c r="D3064" s="26" t="s">
        <v>716</v>
      </c>
      <c r="E3064" s="26" t="str">
        <f aca="false">VLOOKUP(B3064,[1]Planilha8!$X$4:$Z$6629,3,0)</f>
        <v>CLINICA MÉDICA</v>
      </c>
      <c r="F3064" s="26" t="str">
        <f aca="false">VLOOKUP(B3064,[1]Planilha8!$X$4:$AD$6629,7,0)</f>
        <v>BOM</v>
      </c>
      <c r="G3064" s="27" t="n">
        <v>41746</v>
      </c>
      <c r="H3064" s="83" t="n">
        <v>2069</v>
      </c>
      <c r="I3064" s="29" t="s">
        <v>23</v>
      </c>
      <c r="J3064" s="30" t="s">
        <v>717</v>
      </c>
      <c r="K3064" s="31" t="n">
        <v>2475</v>
      </c>
      <c r="L3064" s="32" t="n">
        <v>2014000507</v>
      </c>
      <c r="M3064" s="33" t="n">
        <v>43465</v>
      </c>
      <c r="N3064" s="84" t="n">
        <v>960.097916666667</v>
      </c>
      <c r="O3064" s="85" t="n">
        <v>0.2</v>
      </c>
      <c r="P3064" s="86" t="n">
        <v>0.0166666666666667</v>
      </c>
      <c r="Q3064" s="87" t="n">
        <v>34.4833333333333</v>
      </c>
      <c r="R3064" s="88" t="n">
        <v>994.58125</v>
      </c>
      <c r="S3064" s="89" t="n">
        <v>1074.41875</v>
      </c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MG3064" s="0"/>
      <c r="AMH3064" s="0"/>
      <c r="AMI3064" s="0"/>
      <c r="AMJ3064" s="0"/>
    </row>
    <row r="3065" s="4" customFormat="true" ht="37.5" hidden="false" customHeight="true" outlineLevel="0" collapsed="false">
      <c r="A3065" s="23" t="s">
        <v>401</v>
      </c>
      <c r="B3065" s="82" t="n">
        <v>8846</v>
      </c>
      <c r="C3065" s="25" t="n">
        <f aca="false">VLOOKUP(B3065,[1]Planilha8!$X$4:$Y$6629,2,0)</f>
        <v>2041544</v>
      </c>
      <c r="D3065" s="26" t="s">
        <v>716</v>
      </c>
      <c r="E3065" s="26" t="str">
        <f aca="false">VLOOKUP(B3065,[1]Planilha8!$X$4:$Z$6629,3,0)</f>
        <v>CLINICA MÉDICA</v>
      </c>
      <c r="F3065" s="26" t="str">
        <f aca="false">VLOOKUP(B3065,[1]Planilha8!$X$4:$AD$6629,7,0)</f>
        <v>BOM</v>
      </c>
      <c r="G3065" s="27" t="n">
        <v>41746</v>
      </c>
      <c r="H3065" s="83" t="n">
        <v>2069</v>
      </c>
      <c r="I3065" s="29" t="s">
        <v>23</v>
      </c>
      <c r="J3065" s="30" t="s">
        <v>717</v>
      </c>
      <c r="K3065" s="31" t="n">
        <v>2475</v>
      </c>
      <c r="L3065" s="32" t="n">
        <v>2014000507</v>
      </c>
      <c r="M3065" s="33" t="n">
        <v>43465</v>
      </c>
      <c r="N3065" s="84" t="n">
        <v>960.097916666667</v>
      </c>
      <c r="O3065" s="85" t="n">
        <v>0.2</v>
      </c>
      <c r="P3065" s="86" t="n">
        <v>0.0166666666666667</v>
      </c>
      <c r="Q3065" s="87" t="n">
        <v>34.4833333333333</v>
      </c>
      <c r="R3065" s="88" t="n">
        <v>994.58125</v>
      </c>
      <c r="S3065" s="89" t="n">
        <v>1074.41875</v>
      </c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MG3065" s="0"/>
      <c r="AMH3065" s="0"/>
      <c r="AMI3065" s="0"/>
      <c r="AMJ3065" s="0"/>
    </row>
    <row r="3066" s="4" customFormat="true" ht="37.5" hidden="false" customHeight="true" outlineLevel="0" collapsed="false">
      <c r="A3066" s="23" t="s">
        <v>401</v>
      </c>
      <c r="B3066" s="82" t="n">
        <v>8847</v>
      </c>
      <c r="C3066" s="25" t="n">
        <f aca="false">VLOOKUP(B3066,[1]Planilha8!$X$4:$Y$6629,2,0)</f>
        <v>2041545</v>
      </c>
      <c r="D3066" s="26" t="s">
        <v>716</v>
      </c>
      <c r="E3066" s="26" t="str">
        <f aca="false">VLOOKUP(B3066,[1]Planilha8!$X$4:$Z$6629,3,0)</f>
        <v>CLINICA MÉDICA</v>
      </c>
      <c r="F3066" s="26" t="str">
        <f aca="false">VLOOKUP(B3066,[1]Planilha8!$X$4:$AD$6629,7,0)</f>
        <v>BOM</v>
      </c>
      <c r="G3066" s="27" t="n">
        <v>41746</v>
      </c>
      <c r="H3066" s="83" t="n">
        <v>2069</v>
      </c>
      <c r="I3066" s="29" t="s">
        <v>23</v>
      </c>
      <c r="J3066" s="30" t="s">
        <v>717</v>
      </c>
      <c r="K3066" s="31" t="n">
        <v>2475</v>
      </c>
      <c r="L3066" s="32" t="n">
        <v>2014000507</v>
      </c>
      <c r="M3066" s="33" t="n">
        <v>43465</v>
      </c>
      <c r="N3066" s="84" t="n">
        <v>960.097916666667</v>
      </c>
      <c r="O3066" s="85" t="n">
        <v>0.2</v>
      </c>
      <c r="P3066" s="86" t="n">
        <v>0.0166666666666667</v>
      </c>
      <c r="Q3066" s="87" t="n">
        <v>34.4833333333333</v>
      </c>
      <c r="R3066" s="88" t="n">
        <v>994.58125</v>
      </c>
      <c r="S3066" s="89" t="n">
        <v>1074.41875</v>
      </c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MG3066" s="0"/>
      <c r="AMH3066" s="0"/>
      <c r="AMI3066" s="0"/>
      <c r="AMJ3066" s="0"/>
    </row>
    <row r="3067" s="4" customFormat="true" ht="37.5" hidden="false" customHeight="true" outlineLevel="0" collapsed="false">
      <c r="A3067" s="23" t="s">
        <v>401</v>
      </c>
      <c r="B3067" s="82" t="n">
        <v>8848</v>
      </c>
      <c r="C3067" s="25" t="n">
        <f aca="false">VLOOKUP(B3067,[1]Planilha8!$X$4:$Y$6629,2,0)</f>
        <v>2041546</v>
      </c>
      <c r="D3067" s="26" t="s">
        <v>716</v>
      </c>
      <c r="E3067" s="26" t="str">
        <f aca="false">VLOOKUP(B3067,[1]Planilha8!$X$4:$Z$6629,3,0)</f>
        <v>CLINICA MÉDICA</v>
      </c>
      <c r="F3067" s="26" t="str">
        <f aca="false">VLOOKUP(B3067,[1]Planilha8!$X$4:$AD$6629,7,0)</f>
        <v>BOM</v>
      </c>
      <c r="G3067" s="27" t="n">
        <v>41746</v>
      </c>
      <c r="H3067" s="83" t="n">
        <v>2069</v>
      </c>
      <c r="I3067" s="29" t="s">
        <v>23</v>
      </c>
      <c r="J3067" s="30" t="s">
        <v>717</v>
      </c>
      <c r="K3067" s="31" t="n">
        <v>2475</v>
      </c>
      <c r="L3067" s="32" t="n">
        <v>2014000507</v>
      </c>
      <c r="M3067" s="33" t="n">
        <v>43465</v>
      </c>
      <c r="N3067" s="84" t="n">
        <v>960.097916666667</v>
      </c>
      <c r="O3067" s="85" t="n">
        <v>0.2</v>
      </c>
      <c r="P3067" s="86" t="n">
        <v>0.0166666666666667</v>
      </c>
      <c r="Q3067" s="87" t="n">
        <v>34.4833333333333</v>
      </c>
      <c r="R3067" s="88" t="n">
        <v>994.58125</v>
      </c>
      <c r="S3067" s="89" t="n">
        <v>1074.41875</v>
      </c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MG3067" s="0"/>
      <c r="AMH3067" s="0"/>
      <c r="AMI3067" s="0"/>
      <c r="AMJ3067" s="0"/>
    </row>
    <row r="3068" s="4" customFormat="true" ht="37.5" hidden="false" customHeight="true" outlineLevel="0" collapsed="false">
      <c r="A3068" s="23" t="s">
        <v>401</v>
      </c>
      <c r="B3068" s="82" t="n">
        <v>8849</v>
      </c>
      <c r="C3068" s="25" t="n">
        <f aca="false">VLOOKUP(B3068,[1]Planilha8!$X$4:$Y$6629,2,0)</f>
        <v>2041547</v>
      </c>
      <c r="D3068" s="26" t="s">
        <v>716</v>
      </c>
      <c r="E3068" s="26" t="str">
        <f aca="false">VLOOKUP(B3068,[1]Planilha8!$X$4:$Z$6629,3,0)</f>
        <v>CLINICA MÉDICA</v>
      </c>
      <c r="F3068" s="26" t="str">
        <f aca="false">VLOOKUP(B3068,[1]Planilha8!$X$4:$AD$6629,7,0)</f>
        <v>BOM</v>
      </c>
      <c r="G3068" s="27" t="n">
        <v>41746</v>
      </c>
      <c r="H3068" s="83" t="n">
        <v>2069</v>
      </c>
      <c r="I3068" s="29" t="s">
        <v>23</v>
      </c>
      <c r="J3068" s="30" t="s">
        <v>717</v>
      </c>
      <c r="K3068" s="31" t="n">
        <v>2475</v>
      </c>
      <c r="L3068" s="32" t="n">
        <v>2014000507</v>
      </c>
      <c r="M3068" s="33" t="n">
        <v>43465</v>
      </c>
      <c r="N3068" s="84" t="n">
        <v>960.097916666667</v>
      </c>
      <c r="O3068" s="85" t="n">
        <v>0.2</v>
      </c>
      <c r="P3068" s="86" t="n">
        <v>0.0166666666666667</v>
      </c>
      <c r="Q3068" s="87" t="n">
        <v>34.4833333333333</v>
      </c>
      <c r="R3068" s="88" t="n">
        <v>994.58125</v>
      </c>
      <c r="S3068" s="89" t="n">
        <v>1074.41875</v>
      </c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MG3068" s="0"/>
      <c r="AMH3068" s="0"/>
      <c r="AMI3068" s="0"/>
      <c r="AMJ3068" s="0"/>
    </row>
    <row r="3069" s="4" customFormat="true" ht="37.5" hidden="false" customHeight="true" outlineLevel="0" collapsed="false">
      <c r="A3069" s="23" t="s">
        <v>401</v>
      </c>
      <c r="B3069" s="82" t="n">
        <v>8850</v>
      </c>
      <c r="C3069" s="25" t="n">
        <f aca="false">VLOOKUP(B3069,[1]Planilha8!$X$4:$Y$6629,2,0)</f>
        <v>2041548</v>
      </c>
      <c r="D3069" s="26" t="s">
        <v>716</v>
      </c>
      <c r="E3069" s="26" t="str">
        <f aca="false">VLOOKUP(B3069,[1]Planilha8!$X$4:$Z$6629,3,0)</f>
        <v>CENTRO DE TERAPIA INTENSIVA</v>
      </c>
      <c r="F3069" s="26" t="str">
        <f aca="false">VLOOKUP(B3069,[1]Planilha8!$X$4:$AD$6629,7,0)</f>
        <v>BOM</v>
      </c>
      <c r="G3069" s="27" t="n">
        <v>41746</v>
      </c>
      <c r="H3069" s="83" t="n">
        <v>2069</v>
      </c>
      <c r="I3069" s="29" t="s">
        <v>23</v>
      </c>
      <c r="J3069" s="30" t="s">
        <v>717</v>
      </c>
      <c r="K3069" s="31" t="n">
        <v>2475</v>
      </c>
      <c r="L3069" s="32" t="n">
        <v>2014000507</v>
      </c>
      <c r="M3069" s="33" t="n">
        <v>43465</v>
      </c>
      <c r="N3069" s="84" t="n">
        <v>960.097916666667</v>
      </c>
      <c r="O3069" s="85" t="n">
        <v>0.2</v>
      </c>
      <c r="P3069" s="86" t="n">
        <v>0.0166666666666667</v>
      </c>
      <c r="Q3069" s="87" t="n">
        <v>34.4833333333333</v>
      </c>
      <c r="R3069" s="88" t="n">
        <v>994.58125</v>
      </c>
      <c r="S3069" s="89" t="n">
        <v>1074.41875</v>
      </c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MG3069" s="0"/>
      <c r="AMH3069" s="0"/>
      <c r="AMI3069" s="0"/>
      <c r="AMJ3069" s="0"/>
    </row>
    <row r="3070" s="4" customFormat="true" ht="37.5" hidden="false" customHeight="true" outlineLevel="0" collapsed="false">
      <c r="A3070" s="23" t="s">
        <v>401</v>
      </c>
      <c r="B3070" s="82" t="n">
        <v>8851</v>
      </c>
      <c r="C3070" s="25" t="n">
        <f aca="false">VLOOKUP(B3070,[1]Planilha8!$X$4:$Y$6629,2,0)</f>
        <v>2041549</v>
      </c>
      <c r="D3070" s="26" t="s">
        <v>716</v>
      </c>
      <c r="E3070" s="26" t="str">
        <f aca="false">VLOOKUP(B3070,[1]Planilha8!$X$4:$Z$6629,3,0)</f>
        <v>CLINICA MÉDICA</v>
      </c>
      <c r="F3070" s="26" t="str">
        <f aca="false">VLOOKUP(B3070,[1]Planilha8!$X$4:$AD$6629,7,0)</f>
        <v>BOM</v>
      </c>
      <c r="G3070" s="27" t="n">
        <v>41746</v>
      </c>
      <c r="H3070" s="83" t="n">
        <v>2069</v>
      </c>
      <c r="I3070" s="29" t="s">
        <v>23</v>
      </c>
      <c r="J3070" s="30" t="s">
        <v>717</v>
      </c>
      <c r="K3070" s="31" t="n">
        <v>2475</v>
      </c>
      <c r="L3070" s="32" t="n">
        <v>2014000507</v>
      </c>
      <c r="M3070" s="33" t="n">
        <v>43465</v>
      </c>
      <c r="N3070" s="84" t="n">
        <v>960.097916666667</v>
      </c>
      <c r="O3070" s="85" t="n">
        <v>0.2</v>
      </c>
      <c r="P3070" s="86" t="n">
        <v>0.0166666666666667</v>
      </c>
      <c r="Q3070" s="87" t="n">
        <v>34.4833333333333</v>
      </c>
      <c r="R3070" s="88" t="n">
        <v>994.58125</v>
      </c>
      <c r="S3070" s="89" t="n">
        <v>1074.41875</v>
      </c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MG3070" s="0"/>
      <c r="AMH3070" s="0"/>
      <c r="AMI3070" s="0"/>
      <c r="AMJ3070" s="0"/>
    </row>
    <row r="3071" s="4" customFormat="true" ht="37.5" hidden="false" customHeight="true" outlineLevel="0" collapsed="false">
      <c r="A3071" s="23" t="s">
        <v>401</v>
      </c>
      <c r="B3071" s="82" t="n">
        <v>8852</v>
      </c>
      <c r="C3071" s="25" t="n">
        <f aca="false">VLOOKUP(B3071,[1]Planilha8!$X$4:$Y$6629,2,0)</f>
        <v>2041550</v>
      </c>
      <c r="D3071" s="26" t="s">
        <v>716</v>
      </c>
      <c r="E3071" s="26" t="str">
        <f aca="false">VLOOKUP(B3071,[1]Planilha8!$X$4:$Z$6629,3,0)</f>
        <v>CLINICA MÉDICA</v>
      </c>
      <c r="F3071" s="26" t="str">
        <f aca="false">VLOOKUP(B3071,[1]Planilha8!$X$4:$AD$6629,7,0)</f>
        <v>BOM</v>
      </c>
      <c r="G3071" s="27" t="n">
        <v>41746</v>
      </c>
      <c r="H3071" s="83" t="n">
        <v>2069</v>
      </c>
      <c r="I3071" s="29" t="s">
        <v>23</v>
      </c>
      <c r="J3071" s="30" t="s">
        <v>717</v>
      </c>
      <c r="K3071" s="31" t="n">
        <v>2475</v>
      </c>
      <c r="L3071" s="32" t="n">
        <v>2014000507</v>
      </c>
      <c r="M3071" s="33" t="n">
        <v>43465</v>
      </c>
      <c r="N3071" s="84" t="n">
        <v>960.097916666667</v>
      </c>
      <c r="O3071" s="85" t="n">
        <v>0.2</v>
      </c>
      <c r="P3071" s="86" t="n">
        <v>0.0166666666666667</v>
      </c>
      <c r="Q3071" s="87" t="n">
        <v>34.4833333333333</v>
      </c>
      <c r="R3071" s="88" t="n">
        <v>994.58125</v>
      </c>
      <c r="S3071" s="89" t="n">
        <v>1074.41875</v>
      </c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MG3071" s="0"/>
      <c r="AMH3071" s="0"/>
      <c r="AMI3071" s="0"/>
      <c r="AMJ3071" s="0"/>
    </row>
    <row r="3072" s="4" customFormat="true" ht="37.5" hidden="false" customHeight="true" outlineLevel="0" collapsed="false">
      <c r="A3072" s="23" t="s">
        <v>401</v>
      </c>
      <c r="B3072" s="82" t="n">
        <v>8853</v>
      </c>
      <c r="C3072" s="25" t="n">
        <f aca="false">VLOOKUP(B3072,[1]Planilha8!$X$4:$Y$6629,2,0)</f>
        <v>2041551</v>
      </c>
      <c r="D3072" s="26" t="s">
        <v>716</v>
      </c>
      <c r="E3072" s="26" t="str">
        <f aca="false">VLOOKUP(B3072,[1]Planilha8!$X$4:$Z$6629,3,0)</f>
        <v>CLINICA MÉDICA</v>
      </c>
      <c r="F3072" s="26" t="str">
        <f aca="false">VLOOKUP(B3072,[1]Planilha8!$X$4:$AD$6629,7,0)</f>
        <v>BOM</v>
      </c>
      <c r="G3072" s="27" t="n">
        <v>41746</v>
      </c>
      <c r="H3072" s="83" t="n">
        <v>2069</v>
      </c>
      <c r="I3072" s="29" t="s">
        <v>23</v>
      </c>
      <c r="J3072" s="30" t="s">
        <v>717</v>
      </c>
      <c r="K3072" s="31" t="n">
        <v>2475</v>
      </c>
      <c r="L3072" s="32" t="n">
        <v>2014000507</v>
      </c>
      <c r="M3072" s="33" t="n">
        <v>43465</v>
      </c>
      <c r="N3072" s="84" t="n">
        <v>960.097916666667</v>
      </c>
      <c r="O3072" s="85" t="n">
        <v>0.2</v>
      </c>
      <c r="P3072" s="86" t="n">
        <v>0.0166666666666667</v>
      </c>
      <c r="Q3072" s="87" t="n">
        <v>34.4833333333333</v>
      </c>
      <c r="R3072" s="88" t="n">
        <v>994.58125</v>
      </c>
      <c r="S3072" s="89" t="n">
        <v>1074.41875</v>
      </c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MG3072" s="0"/>
      <c r="AMH3072" s="0"/>
      <c r="AMI3072" s="0"/>
      <c r="AMJ3072" s="0"/>
    </row>
    <row r="3073" s="4" customFormat="true" ht="37.5" hidden="false" customHeight="true" outlineLevel="0" collapsed="false">
      <c r="A3073" s="23" t="s">
        <v>401</v>
      </c>
      <c r="B3073" s="82" t="n">
        <v>8854</v>
      </c>
      <c r="C3073" s="25" t="n">
        <f aca="false">VLOOKUP(B3073,[1]Planilha8!$X$4:$Y$6629,2,0)</f>
        <v>2041552</v>
      </c>
      <c r="D3073" s="26" t="s">
        <v>716</v>
      </c>
      <c r="E3073" s="26" t="str">
        <f aca="false">VLOOKUP(B3073,[1]Planilha8!$X$4:$Z$6629,3,0)</f>
        <v>CLINICA MÉDICA</v>
      </c>
      <c r="F3073" s="26" t="str">
        <f aca="false">VLOOKUP(B3073,[1]Planilha8!$X$4:$AD$6629,7,0)</f>
        <v>BOM</v>
      </c>
      <c r="G3073" s="27" t="n">
        <v>41746</v>
      </c>
      <c r="H3073" s="83" t="n">
        <v>2069</v>
      </c>
      <c r="I3073" s="29" t="s">
        <v>23</v>
      </c>
      <c r="J3073" s="30" t="s">
        <v>717</v>
      </c>
      <c r="K3073" s="31" t="n">
        <v>2475</v>
      </c>
      <c r="L3073" s="32" t="n">
        <v>2014000507</v>
      </c>
      <c r="M3073" s="33" t="n">
        <v>43465</v>
      </c>
      <c r="N3073" s="84" t="n">
        <v>960.097916666667</v>
      </c>
      <c r="O3073" s="85" t="n">
        <v>0.2</v>
      </c>
      <c r="P3073" s="86" t="n">
        <v>0.0166666666666667</v>
      </c>
      <c r="Q3073" s="87" t="n">
        <v>34.4833333333333</v>
      </c>
      <c r="R3073" s="88" t="n">
        <v>994.58125</v>
      </c>
      <c r="S3073" s="89" t="n">
        <v>1074.41875</v>
      </c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MG3073" s="0"/>
      <c r="AMH3073" s="0"/>
      <c r="AMI3073" s="0"/>
      <c r="AMJ3073" s="0"/>
    </row>
    <row r="3074" s="4" customFormat="true" ht="37.5" hidden="false" customHeight="true" outlineLevel="0" collapsed="false">
      <c r="A3074" s="23" t="s">
        <v>401</v>
      </c>
      <c r="B3074" s="82" t="n">
        <v>8855</v>
      </c>
      <c r="C3074" s="25" t="n">
        <f aca="false">VLOOKUP(B3074,[1]Planilha8!$X$4:$Y$6629,2,0)</f>
        <v>2041553</v>
      </c>
      <c r="D3074" s="26" t="s">
        <v>716</v>
      </c>
      <c r="E3074" s="26" t="str">
        <f aca="false">VLOOKUP(B3074,[1]Planilha8!$X$4:$Z$6629,3,0)</f>
        <v>TRANSPLANTE</v>
      </c>
      <c r="F3074" s="26" t="str">
        <f aca="false">VLOOKUP(B3074,[1]Planilha8!$X$4:$AD$6629,7,0)</f>
        <v>BOM</v>
      </c>
      <c r="G3074" s="27" t="n">
        <v>41746</v>
      </c>
      <c r="H3074" s="83" t="n">
        <v>2069</v>
      </c>
      <c r="I3074" s="29" t="s">
        <v>23</v>
      </c>
      <c r="J3074" s="30" t="s">
        <v>717</v>
      </c>
      <c r="K3074" s="31" t="n">
        <v>2475</v>
      </c>
      <c r="L3074" s="32" t="n">
        <v>2014000507</v>
      </c>
      <c r="M3074" s="33" t="n">
        <v>43465</v>
      </c>
      <c r="N3074" s="84" t="n">
        <v>960.097916666667</v>
      </c>
      <c r="O3074" s="85" t="n">
        <v>0.2</v>
      </c>
      <c r="P3074" s="86" t="n">
        <v>0.0166666666666667</v>
      </c>
      <c r="Q3074" s="87" t="n">
        <v>34.4833333333333</v>
      </c>
      <c r="R3074" s="88" t="n">
        <v>994.58125</v>
      </c>
      <c r="S3074" s="89" t="n">
        <v>1074.41875</v>
      </c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MG3074" s="0"/>
      <c r="AMH3074" s="0"/>
      <c r="AMI3074" s="0"/>
      <c r="AMJ3074" s="0"/>
    </row>
    <row r="3075" s="4" customFormat="true" ht="37.5" hidden="false" customHeight="true" outlineLevel="0" collapsed="false">
      <c r="A3075" s="23" t="s">
        <v>401</v>
      </c>
      <c r="B3075" s="82" t="n">
        <v>8856</v>
      </c>
      <c r="C3075" s="25" t="n">
        <f aca="false">VLOOKUP(B3075,[1]Planilha8!$X$4:$Y$6629,2,0)</f>
        <v>2041554</v>
      </c>
      <c r="D3075" s="26" t="s">
        <v>716</v>
      </c>
      <c r="E3075" s="26" t="str">
        <f aca="false">VLOOKUP(B3075,[1]Planilha8!$X$4:$Z$6629,3,0)</f>
        <v>TRANSPLANTE</v>
      </c>
      <c r="F3075" s="26" t="str">
        <f aca="false">VLOOKUP(B3075,[1]Planilha8!$X$4:$AD$6629,7,0)</f>
        <v>BOM</v>
      </c>
      <c r="G3075" s="27" t="n">
        <v>41746</v>
      </c>
      <c r="H3075" s="83" t="n">
        <v>2069</v>
      </c>
      <c r="I3075" s="29" t="s">
        <v>23</v>
      </c>
      <c r="J3075" s="30" t="s">
        <v>717</v>
      </c>
      <c r="K3075" s="31" t="n">
        <v>2475</v>
      </c>
      <c r="L3075" s="32" t="n">
        <v>2014000507</v>
      </c>
      <c r="M3075" s="33" t="n">
        <v>43465</v>
      </c>
      <c r="N3075" s="84" t="n">
        <v>960.097916666667</v>
      </c>
      <c r="O3075" s="85" t="n">
        <v>0.2</v>
      </c>
      <c r="P3075" s="86" t="n">
        <v>0.0166666666666667</v>
      </c>
      <c r="Q3075" s="87" t="n">
        <v>34.4833333333333</v>
      </c>
      <c r="R3075" s="88" t="n">
        <v>994.58125</v>
      </c>
      <c r="S3075" s="89" t="n">
        <v>1074.41875</v>
      </c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MG3075" s="0"/>
      <c r="AMH3075" s="0"/>
      <c r="AMI3075" s="0"/>
      <c r="AMJ3075" s="0"/>
    </row>
    <row r="3076" s="4" customFormat="true" ht="37.5" hidden="false" customHeight="true" outlineLevel="0" collapsed="false">
      <c r="A3076" s="23" t="s">
        <v>401</v>
      </c>
      <c r="B3076" s="82" t="n">
        <v>8857</v>
      </c>
      <c r="C3076" s="25" t="n">
        <f aca="false">VLOOKUP(B3076,[1]Planilha8!$X$4:$Y$6629,2,0)</f>
        <v>2041555</v>
      </c>
      <c r="D3076" s="26" t="s">
        <v>716</v>
      </c>
      <c r="E3076" s="26" t="str">
        <f aca="false">VLOOKUP(B3076,[1]Planilha8!$X$4:$Z$6629,3,0)</f>
        <v>TRANSPLANTE</v>
      </c>
      <c r="F3076" s="26" t="str">
        <f aca="false">VLOOKUP(B3076,[1]Planilha8!$X$4:$AD$6629,7,0)</f>
        <v>BOM</v>
      </c>
      <c r="G3076" s="27" t="n">
        <v>41746</v>
      </c>
      <c r="H3076" s="83" t="n">
        <v>2069</v>
      </c>
      <c r="I3076" s="29" t="s">
        <v>23</v>
      </c>
      <c r="J3076" s="30" t="s">
        <v>717</v>
      </c>
      <c r="K3076" s="31" t="n">
        <v>2475</v>
      </c>
      <c r="L3076" s="32" t="n">
        <v>2014000507</v>
      </c>
      <c r="M3076" s="33" t="n">
        <v>43465</v>
      </c>
      <c r="N3076" s="84" t="n">
        <v>960.097916666667</v>
      </c>
      <c r="O3076" s="85" t="n">
        <v>0.2</v>
      </c>
      <c r="P3076" s="86" t="n">
        <v>0.0166666666666667</v>
      </c>
      <c r="Q3076" s="87" t="n">
        <v>34.4833333333333</v>
      </c>
      <c r="R3076" s="88" t="n">
        <v>994.58125</v>
      </c>
      <c r="S3076" s="89" t="n">
        <v>1074.41875</v>
      </c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MG3076" s="0"/>
      <c r="AMH3076" s="0"/>
      <c r="AMI3076" s="0"/>
      <c r="AMJ3076" s="0"/>
    </row>
    <row r="3077" s="4" customFormat="true" ht="37.5" hidden="false" customHeight="true" outlineLevel="0" collapsed="false">
      <c r="A3077" s="23" t="s">
        <v>401</v>
      </c>
      <c r="B3077" s="82" t="n">
        <v>8817</v>
      </c>
      <c r="C3077" s="25" t="n">
        <f aca="false">VLOOKUP(B3077,[1]Planilha8!$X$4:$Y$6629,2,0)</f>
        <v>2041556</v>
      </c>
      <c r="D3077" s="26" t="s">
        <v>718</v>
      </c>
      <c r="E3077" s="26" t="str">
        <f aca="false">VLOOKUP(B3077,[1]Planilha8!$X$4:$Z$6629,3,0)</f>
        <v>GALPÃO ALMOXARIFADO</v>
      </c>
      <c r="F3077" s="26" t="str">
        <f aca="false">VLOOKUP(B3077,[1]Planilha8!$X$4:$AD$6629,7,0)</f>
        <v>SUCATA</v>
      </c>
      <c r="G3077" s="27" t="n">
        <v>41751</v>
      </c>
      <c r="H3077" s="83" t="n">
        <v>1730</v>
      </c>
      <c r="I3077" s="29" t="s">
        <v>23</v>
      </c>
      <c r="J3077" s="30" t="s">
        <v>601</v>
      </c>
      <c r="K3077" s="31" t="n">
        <v>2807</v>
      </c>
      <c r="L3077" s="32" t="n">
        <v>2014000178</v>
      </c>
      <c r="M3077" s="33" t="n">
        <v>43465</v>
      </c>
      <c r="N3077" s="84" t="n">
        <v>814.041666666667</v>
      </c>
      <c r="O3077" s="85" t="n">
        <v>0.2</v>
      </c>
      <c r="P3077" s="86" t="n">
        <v>0.0166666666666667</v>
      </c>
      <c r="Q3077" s="87" t="n">
        <v>28.8333333333333</v>
      </c>
      <c r="R3077" s="88" t="n">
        <v>842.875000000001</v>
      </c>
      <c r="S3077" s="89" t="n">
        <v>887.124999999999</v>
      </c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MG3077" s="0"/>
      <c r="AMH3077" s="0"/>
      <c r="AMI3077" s="0"/>
      <c r="AMJ3077" s="0"/>
    </row>
    <row r="3078" s="4" customFormat="true" ht="37.5" hidden="false" customHeight="true" outlineLevel="0" collapsed="false">
      <c r="A3078" s="23" t="s">
        <v>401</v>
      </c>
      <c r="B3078" s="82" t="n">
        <v>8818</v>
      </c>
      <c r="C3078" s="25" t="n">
        <f aca="false">VLOOKUP(B3078,[1]Planilha8!$X$4:$Y$6629,2,0)</f>
        <v>2041557</v>
      </c>
      <c r="D3078" s="26" t="s">
        <v>718</v>
      </c>
      <c r="E3078" s="26" t="str">
        <f aca="false">VLOOKUP(B3078,[1]Planilha8!$X$4:$Z$6629,3,0)</f>
        <v>UNIDADE DE TERAPIA INTENSIVA</v>
      </c>
      <c r="F3078" s="26" t="str">
        <f aca="false">VLOOKUP(B3078,[1]Planilha8!$X$4:$AD$6629,7,0)</f>
        <v>BOM</v>
      </c>
      <c r="G3078" s="27" t="n">
        <v>41751</v>
      </c>
      <c r="H3078" s="83" t="n">
        <v>1730</v>
      </c>
      <c r="I3078" s="29" t="s">
        <v>23</v>
      </c>
      <c r="J3078" s="30" t="s">
        <v>601</v>
      </c>
      <c r="K3078" s="31" t="n">
        <v>2807</v>
      </c>
      <c r="L3078" s="32" t="n">
        <v>2014000178</v>
      </c>
      <c r="M3078" s="33" t="n">
        <v>43465</v>
      </c>
      <c r="N3078" s="84" t="n">
        <v>814.041666666667</v>
      </c>
      <c r="O3078" s="85" t="n">
        <v>0.2</v>
      </c>
      <c r="P3078" s="86" t="n">
        <v>0.0166666666666667</v>
      </c>
      <c r="Q3078" s="87" t="n">
        <v>28.8333333333333</v>
      </c>
      <c r="R3078" s="88" t="n">
        <v>842.875000000001</v>
      </c>
      <c r="S3078" s="89" t="n">
        <v>887.124999999999</v>
      </c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MG3078" s="0"/>
      <c r="AMH3078" s="0"/>
      <c r="AMI3078" s="0"/>
      <c r="AMJ3078" s="0"/>
    </row>
    <row r="3079" s="4" customFormat="true" ht="37.5" hidden="false" customHeight="true" outlineLevel="0" collapsed="false">
      <c r="A3079" s="23" t="s">
        <v>401</v>
      </c>
      <c r="B3079" s="82" t="n">
        <v>8819</v>
      </c>
      <c r="C3079" s="25" t="n">
        <f aca="false">VLOOKUP(B3079,[1]Planilha8!$X$4:$Y$6629,2,0)</f>
        <v>2041558</v>
      </c>
      <c r="D3079" s="26" t="s">
        <v>718</v>
      </c>
      <c r="E3079" s="26" t="str">
        <f aca="false">VLOOKUP(B3079,[1]Planilha8!$X$4:$Z$6629,3,0)</f>
        <v>UNIDADE DE TERAPIA INTENSIVA</v>
      </c>
      <c r="F3079" s="26" t="str">
        <f aca="false">VLOOKUP(B3079,[1]Planilha8!$X$4:$AD$6629,7,0)</f>
        <v>BOM</v>
      </c>
      <c r="G3079" s="27" t="n">
        <v>41751</v>
      </c>
      <c r="H3079" s="83" t="n">
        <v>1730</v>
      </c>
      <c r="I3079" s="29" t="s">
        <v>23</v>
      </c>
      <c r="J3079" s="30" t="s">
        <v>601</v>
      </c>
      <c r="K3079" s="31" t="n">
        <v>2807</v>
      </c>
      <c r="L3079" s="32" t="n">
        <v>2014000178</v>
      </c>
      <c r="M3079" s="33" t="n">
        <v>43465</v>
      </c>
      <c r="N3079" s="84" t="n">
        <v>814.041666666667</v>
      </c>
      <c r="O3079" s="85" t="n">
        <v>0.2</v>
      </c>
      <c r="P3079" s="86" t="n">
        <v>0.0166666666666667</v>
      </c>
      <c r="Q3079" s="87" t="n">
        <v>28.8333333333333</v>
      </c>
      <c r="R3079" s="88" t="n">
        <v>842.875000000001</v>
      </c>
      <c r="S3079" s="89" t="n">
        <v>887.124999999999</v>
      </c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MG3079" s="0"/>
      <c r="AMH3079" s="0"/>
      <c r="AMI3079" s="0"/>
      <c r="AMJ3079" s="0"/>
    </row>
    <row r="3080" s="4" customFormat="true" ht="37.5" hidden="false" customHeight="true" outlineLevel="0" collapsed="false">
      <c r="A3080" s="23" t="s">
        <v>401</v>
      </c>
      <c r="B3080" s="82" t="n">
        <v>8820</v>
      </c>
      <c r="C3080" s="25" t="n">
        <f aca="false">VLOOKUP(B3080,[1]Planilha8!$X$4:$Y$6629,2,0)</f>
        <v>2041559</v>
      </c>
      <c r="D3080" s="26" t="s">
        <v>718</v>
      </c>
      <c r="E3080" s="26" t="str">
        <f aca="false">VLOOKUP(B3080,[1]Planilha8!$X$4:$Z$6629,3,0)</f>
        <v>COORDENAÇÃO DE CONDUTORES</v>
      </c>
      <c r="F3080" s="26" t="str">
        <f aca="false">VLOOKUP(B3080,[1]Planilha8!$X$4:$AD$6629,7,0)</f>
        <v>BOM</v>
      </c>
      <c r="G3080" s="27" t="n">
        <v>41751</v>
      </c>
      <c r="H3080" s="83" t="n">
        <v>1730</v>
      </c>
      <c r="I3080" s="29" t="s">
        <v>23</v>
      </c>
      <c r="J3080" s="30" t="s">
        <v>601</v>
      </c>
      <c r="K3080" s="31" t="n">
        <v>2807</v>
      </c>
      <c r="L3080" s="32" t="n">
        <v>2014000178</v>
      </c>
      <c r="M3080" s="33" t="n">
        <v>43465</v>
      </c>
      <c r="N3080" s="84" t="n">
        <v>814.041666666667</v>
      </c>
      <c r="O3080" s="85" t="n">
        <v>0.2</v>
      </c>
      <c r="P3080" s="86" t="n">
        <v>0.0166666666666667</v>
      </c>
      <c r="Q3080" s="87" t="n">
        <v>28.8333333333333</v>
      </c>
      <c r="R3080" s="88" t="n">
        <v>842.875000000001</v>
      </c>
      <c r="S3080" s="89" t="n">
        <v>887.124999999999</v>
      </c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MG3080" s="0"/>
      <c r="AMH3080" s="0"/>
      <c r="AMI3080" s="0"/>
      <c r="AMJ3080" s="0"/>
    </row>
    <row r="3081" s="4" customFormat="true" ht="37.5" hidden="false" customHeight="true" outlineLevel="0" collapsed="false">
      <c r="A3081" s="23" t="s">
        <v>401</v>
      </c>
      <c r="B3081" s="82" t="n">
        <v>8858</v>
      </c>
      <c r="C3081" s="25" t="n">
        <f aca="false">VLOOKUP(B3081,[1]Planilha8!$X$4:$Y$6629,2,0)</f>
        <v>2041580</v>
      </c>
      <c r="D3081" s="26" t="s">
        <v>719</v>
      </c>
      <c r="E3081" s="26" t="str">
        <f aca="false">VLOOKUP(B3081,[1]Planilha8!$X$4:$Z$6629,3,0)</f>
        <v>UNIDADE DE TERAPIA INTENSIVA</v>
      </c>
      <c r="F3081" s="26" t="str">
        <f aca="false">VLOOKUP(B3081,[1]Planilha8!$X$4:$AD$6629,7,0)</f>
        <v>BOM</v>
      </c>
      <c r="G3081" s="27" t="n">
        <v>41753</v>
      </c>
      <c r="H3081" s="83" t="n">
        <v>514</v>
      </c>
      <c r="I3081" s="29" t="s">
        <v>23</v>
      </c>
      <c r="J3081" s="30" t="s">
        <v>470</v>
      </c>
      <c r="K3081" s="31" t="n">
        <v>12338</v>
      </c>
      <c r="L3081" s="32" t="n">
        <v>2014001708</v>
      </c>
      <c r="M3081" s="33" t="n">
        <v>43465</v>
      </c>
      <c r="N3081" s="84" t="n">
        <v>509.666666666667</v>
      </c>
      <c r="O3081" s="85" t="n">
        <v>1</v>
      </c>
      <c r="P3081" s="86" t="n">
        <v>0.0833333333333333</v>
      </c>
      <c r="Q3081" s="87" t="n">
        <v>0</v>
      </c>
      <c r="R3081" s="88" t="n">
        <v>509.666666666667</v>
      </c>
      <c r="S3081" s="89" t="n">
        <v>4.33333333333354</v>
      </c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MG3081" s="0"/>
      <c r="AMH3081" s="0"/>
      <c r="AMI3081" s="0"/>
      <c r="AMJ3081" s="0"/>
    </row>
    <row r="3082" s="4" customFormat="true" ht="37.5" hidden="false" customHeight="true" outlineLevel="0" collapsed="false">
      <c r="A3082" s="23" t="s">
        <v>401</v>
      </c>
      <c r="B3082" s="82" t="n">
        <v>8752</v>
      </c>
      <c r="C3082" s="25" t="n">
        <f aca="false">VLOOKUP(B3082,[1]Planilha8!$X$4:$Y$6629,2,0)</f>
        <v>2041581</v>
      </c>
      <c r="D3082" s="26" t="s">
        <v>720</v>
      </c>
      <c r="E3082" s="26" t="str">
        <f aca="false">VLOOKUP(B3082,[1]Planilha8!$X$4:$Z$6629,3,0)</f>
        <v>SETOR DE FISIOTERAPIA</v>
      </c>
      <c r="F3082" s="26" t="str">
        <f aca="false">VLOOKUP(B3082,[1]Planilha8!$X$4:$AD$6629,7,0)</f>
        <v>BOM</v>
      </c>
      <c r="G3082" s="27" t="n">
        <v>41764</v>
      </c>
      <c r="H3082" s="83" t="n">
        <v>1656.94</v>
      </c>
      <c r="I3082" s="29" t="s">
        <v>23</v>
      </c>
      <c r="J3082" s="30" t="s">
        <v>721</v>
      </c>
      <c r="K3082" s="31" t="n">
        <v>7058</v>
      </c>
      <c r="L3082" s="32" t="n">
        <v>2014000177</v>
      </c>
      <c r="M3082" s="33" t="n">
        <v>43465</v>
      </c>
      <c r="N3082" s="84" t="n">
        <v>925.435683333333</v>
      </c>
      <c r="O3082" s="85" t="n">
        <v>0.33</v>
      </c>
      <c r="P3082" s="86" t="n">
        <v>0.0275</v>
      </c>
      <c r="Q3082" s="87" t="n">
        <v>45.56585</v>
      </c>
      <c r="R3082" s="88" t="n">
        <v>971.001533333333</v>
      </c>
      <c r="S3082" s="89" t="n">
        <v>685.938466666667</v>
      </c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MG3082" s="0"/>
      <c r="AMH3082" s="0"/>
      <c r="AMI3082" s="0"/>
      <c r="AMJ3082" s="0"/>
    </row>
    <row r="3083" s="4" customFormat="true" ht="37.5" hidden="false" customHeight="true" outlineLevel="0" collapsed="false">
      <c r="A3083" s="23" t="s">
        <v>401</v>
      </c>
      <c r="B3083" s="82" t="n">
        <v>8753</v>
      </c>
      <c r="C3083" s="25" t="n">
        <f aca="false">VLOOKUP(B3083,[1]Planilha8!$X$4:$Y$6629,2,0)</f>
        <v>2041582</v>
      </c>
      <c r="D3083" s="26" t="s">
        <v>720</v>
      </c>
      <c r="E3083" s="26" t="str">
        <f aca="false">VLOOKUP(B3083,[1]Planilha8!$X$4:$Z$6629,3,0)</f>
        <v>SETOR DE FISIOTERAPIA</v>
      </c>
      <c r="F3083" s="26" t="str">
        <f aca="false">VLOOKUP(B3083,[1]Planilha8!$X$4:$AD$6629,7,0)</f>
        <v>BOM</v>
      </c>
      <c r="G3083" s="27" t="n">
        <v>41764</v>
      </c>
      <c r="H3083" s="83" t="n">
        <v>1656.94</v>
      </c>
      <c r="I3083" s="29" t="s">
        <v>23</v>
      </c>
      <c r="J3083" s="30" t="s">
        <v>721</v>
      </c>
      <c r="K3083" s="31" t="n">
        <v>7058</v>
      </c>
      <c r="L3083" s="32" t="n">
        <v>2014000177</v>
      </c>
      <c r="M3083" s="33" t="n">
        <v>43465</v>
      </c>
      <c r="N3083" s="84" t="n">
        <v>925.435683333333</v>
      </c>
      <c r="O3083" s="85" t="n">
        <v>0.33</v>
      </c>
      <c r="P3083" s="86" t="n">
        <v>0.0275</v>
      </c>
      <c r="Q3083" s="87" t="n">
        <v>45.56585</v>
      </c>
      <c r="R3083" s="88" t="n">
        <v>971.001533333333</v>
      </c>
      <c r="S3083" s="89" t="n">
        <v>685.938466666667</v>
      </c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MG3083" s="0"/>
      <c r="AMH3083" s="0"/>
      <c r="AMI3083" s="0"/>
      <c r="AMJ3083" s="0"/>
    </row>
    <row r="3084" s="4" customFormat="true" ht="37.5" hidden="false" customHeight="true" outlineLevel="0" collapsed="false">
      <c r="A3084" s="23" t="s">
        <v>401</v>
      </c>
      <c r="B3084" s="82" t="n">
        <v>8754</v>
      </c>
      <c r="C3084" s="25" t="n">
        <f aca="false">VLOOKUP(B3084,[1]Planilha8!$X$4:$Y$6629,2,0)</f>
        <v>2067875</v>
      </c>
      <c r="D3084" s="26" t="s">
        <v>720</v>
      </c>
      <c r="E3084" s="26" t="str">
        <f aca="false">VLOOKUP(B3084,[1]Planilha8!$X$4:$Z$6629,3,0)</f>
        <v>SETOR DE FISIOTERAPIA</v>
      </c>
      <c r="F3084" s="26" t="str">
        <f aca="false">VLOOKUP(B3084,[1]Planilha8!$X$4:$AD$6629,7,0)</f>
        <v>BOM</v>
      </c>
      <c r="G3084" s="27" t="n">
        <v>41764</v>
      </c>
      <c r="H3084" s="83" t="n">
        <v>1656.94</v>
      </c>
      <c r="I3084" s="29" t="s">
        <v>23</v>
      </c>
      <c r="J3084" s="30" t="s">
        <v>721</v>
      </c>
      <c r="K3084" s="31" t="n">
        <v>7058</v>
      </c>
      <c r="L3084" s="32" t="n">
        <v>2014000177</v>
      </c>
      <c r="M3084" s="33" t="n">
        <v>43465</v>
      </c>
      <c r="N3084" s="84" t="n">
        <v>925.435683333333</v>
      </c>
      <c r="O3084" s="85" t="n">
        <v>0.33</v>
      </c>
      <c r="P3084" s="86" t="n">
        <v>0.0275</v>
      </c>
      <c r="Q3084" s="87" t="n">
        <v>45.56585</v>
      </c>
      <c r="R3084" s="88" t="n">
        <v>971.001533333333</v>
      </c>
      <c r="S3084" s="89" t="n">
        <v>685.938466666667</v>
      </c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MG3084" s="0"/>
      <c r="AMH3084" s="0"/>
      <c r="AMI3084" s="0"/>
      <c r="AMJ3084" s="0"/>
    </row>
    <row r="3085" s="4" customFormat="true" ht="37.5" hidden="false" customHeight="true" outlineLevel="0" collapsed="false">
      <c r="A3085" s="23" t="s">
        <v>401</v>
      </c>
      <c r="B3085" s="82" t="n">
        <v>8882</v>
      </c>
      <c r="C3085" s="25" t="n">
        <f aca="false">VLOOKUP(B3085,[1]Planilha8!$X$4:$Y$6629,2,0)</f>
        <v>2041598</v>
      </c>
      <c r="D3085" s="26" t="s">
        <v>722</v>
      </c>
      <c r="E3085" s="26" t="str">
        <f aca="false">VLOOKUP(B3085,[1]Planilha8!$X$4:$Z$6629,3,0)</f>
        <v>LAVANDERIA</v>
      </c>
      <c r="F3085" s="26" t="str">
        <f aca="false">VLOOKUP(B3085,[1]Planilha8!$X$4:$AD$6629,7,0)</f>
        <v>BOM</v>
      </c>
      <c r="G3085" s="27" t="n">
        <v>41765</v>
      </c>
      <c r="H3085" s="83" t="n">
        <v>87740</v>
      </c>
      <c r="I3085" s="29" t="s">
        <v>23</v>
      </c>
      <c r="J3085" s="30" t="s">
        <v>723</v>
      </c>
      <c r="K3085" s="31" t="n">
        <v>68594</v>
      </c>
      <c r="L3085" s="32" t="n">
        <v>2013003997</v>
      </c>
      <c r="M3085" s="33" t="n">
        <v>43465</v>
      </c>
      <c r="N3085" s="84" t="n">
        <v>14494.7</v>
      </c>
      <c r="O3085" s="85" t="n">
        <v>0.06</v>
      </c>
      <c r="P3085" s="86" t="n">
        <v>0.005</v>
      </c>
      <c r="Q3085" s="87" t="n">
        <v>438.7</v>
      </c>
      <c r="R3085" s="88" t="n">
        <v>14933.4</v>
      </c>
      <c r="S3085" s="89" t="n">
        <v>72806.6</v>
      </c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MG3085" s="0"/>
      <c r="AMH3085" s="0"/>
      <c r="AMI3085" s="0"/>
      <c r="AMJ3085" s="0"/>
    </row>
    <row r="3086" s="4" customFormat="true" ht="37.5" hidden="false" customHeight="true" outlineLevel="0" collapsed="false">
      <c r="A3086" s="23" t="s">
        <v>401</v>
      </c>
      <c r="B3086" s="82" t="n">
        <v>8881</v>
      </c>
      <c r="C3086" s="25" t="n">
        <f aca="false">VLOOKUP(B3086,[1]Planilha8!$X$4:$Y$6629,2,0)</f>
        <v>2041510</v>
      </c>
      <c r="D3086" s="26" t="s">
        <v>724</v>
      </c>
      <c r="E3086" s="26" t="str">
        <f aca="false">VLOOKUP(B3086,[1]Planilha8!$X$4:$Z$6629,3,0)</f>
        <v>ASTEC</v>
      </c>
      <c r="F3086" s="26" t="str">
        <f aca="false">VLOOKUP(B3086,[1]Planilha8!$X$4:$AD$6629,7,0)</f>
        <v>BOM</v>
      </c>
      <c r="G3086" s="27" t="n">
        <v>41768</v>
      </c>
      <c r="H3086" s="83" t="n">
        <v>4567</v>
      </c>
      <c r="I3086" s="29" t="s">
        <v>23</v>
      </c>
      <c r="J3086" s="30" t="s">
        <v>725</v>
      </c>
      <c r="K3086" s="31" t="n">
        <v>6660</v>
      </c>
      <c r="L3086" s="32" t="n">
        <v>2014000370</v>
      </c>
      <c r="M3086" s="33" t="n">
        <v>43465</v>
      </c>
      <c r="N3086" s="84" t="n">
        <v>1485.4675</v>
      </c>
      <c r="O3086" s="85" t="n">
        <v>0.13</v>
      </c>
      <c r="P3086" s="86" t="n">
        <v>0.0108333333333333</v>
      </c>
      <c r="Q3086" s="87" t="n">
        <v>49.4758333333333</v>
      </c>
      <c r="R3086" s="88" t="n">
        <v>1534.94333333333</v>
      </c>
      <c r="S3086" s="89" t="n">
        <v>3032.05666666667</v>
      </c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MG3086" s="0"/>
      <c r="AMH3086" s="0"/>
      <c r="AMI3086" s="0"/>
      <c r="AMJ3086" s="0"/>
    </row>
    <row r="3087" s="4" customFormat="true" ht="37.5" hidden="false" customHeight="true" outlineLevel="0" collapsed="false">
      <c r="A3087" s="23" t="s">
        <v>401</v>
      </c>
      <c r="B3087" s="82" t="n">
        <v>10014</v>
      </c>
      <c r="C3087" s="25" t="n">
        <f aca="false">VLOOKUP(B3087,[1]Planilha8!$X$4:$Y$6629,2,0)</f>
        <v>2041603</v>
      </c>
      <c r="D3087" s="26" t="s">
        <v>726</v>
      </c>
      <c r="E3087" s="26" t="str">
        <f aca="false">VLOOKUP(B3087,[1]Planilha8!$X$4:$Z$6629,3,0)</f>
        <v>ROUPARIA</v>
      </c>
      <c r="F3087" s="26" t="str">
        <f aca="false">VLOOKUP(B3087,[1]Planilha8!$X$4:$AD$6629,7,0)</f>
        <v>BOM</v>
      </c>
      <c r="G3087" s="27" t="n">
        <v>41778</v>
      </c>
      <c r="H3087" s="83" t="n">
        <v>260</v>
      </c>
      <c r="I3087" s="29" t="s">
        <v>23</v>
      </c>
      <c r="J3087" s="30" t="s">
        <v>601</v>
      </c>
      <c r="K3087" s="31" t="n">
        <v>3021</v>
      </c>
      <c r="L3087" s="32" t="n">
        <v>2014001711</v>
      </c>
      <c r="M3087" s="33" t="n">
        <v>43465</v>
      </c>
      <c r="N3087" s="84" t="n">
        <v>216.944444444445</v>
      </c>
      <c r="O3087" s="85" t="n">
        <v>0.5</v>
      </c>
      <c r="P3087" s="86" t="n">
        <v>0.0416666666666667</v>
      </c>
      <c r="Q3087" s="87" t="n">
        <v>10.8333333333333</v>
      </c>
      <c r="R3087" s="88" t="n">
        <v>227.777777777778</v>
      </c>
      <c r="S3087" s="89" t="n">
        <v>32.2222222222221</v>
      </c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MG3087" s="0"/>
      <c r="AMH3087" s="0"/>
      <c r="AMI3087" s="0"/>
      <c r="AMJ3087" s="0"/>
    </row>
    <row r="3088" s="4" customFormat="true" ht="37.5" hidden="false" customHeight="true" outlineLevel="0" collapsed="false">
      <c r="A3088" s="23" t="s">
        <v>401</v>
      </c>
      <c r="B3088" s="82" t="n">
        <v>10015</v>
      </c>
      <c r="C3088" s="25" t="n">
        <f aca="false">VLOOKUP(B3088,[1]Planilha8!$X$4:$Y$6629,2,0)</f>
        <v>2041604</v>
      </c>
      <c r="D3088" s="26" t="s">
        <v>726</v>
      </c>
      <c r="E3088" s="26" t="str">
        <f aca="false">VLOOKUP(B3088,[1]Planilha8!$X$4:$Z$6629,3,0)</f>
        <v>ROUPARIA</v>
      </c>
      <c r="F3088" s="26" t="str">
        <f aca="false">VLOOKUP(B3088,[1]Planilha8!$X$4:$AD$6629,7,0)</f>
        <v>BOM</v>
      </c>
      <c r="G3088" s="27" t="n">
        <v>41778</v>
      </c>
      <c r="H3088" s="83" t="n">
        <v>260</v>
      </c>
      <c r="I3088" s="29" t="s">
        <v>23</v>
      </c>
      <c r="J3088" s="30" t="s">
        <v>601</v>
      </c>
      <c r="K3088" s="31" t="n">
        <v>3021</v>
      </c>
      <c r="L3088" s="32" t="n">
        <v>2014001711</v>
      </c>
      <c r="M3088" s="33" t="n">
        <v>43465</v>
      </c>
      <c r="N3088" s="84" t="n">
        <v>216.944444444445</v>
      </c>
      <c r="O3088" s="85" t="n">
        <v>0.5</v>
      </c>
      <c r="P3088" s="86" t="n">
        <v>0.0416666666666667</v>
      </c>
      <c r="Q3088" s="87" t="n">
        <v>10.8333333333333</v>
      </c>
      <c r="R3088" s="88" t="n">
        <v>227.777777777778</v>
      </c>
      <c r="S3088" s="89" t="n">
        <v>32.2222222222221</v>
      </c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MG3088" s="0"/>
      <c r="AMH3088" s="0"/>
      <c r="AMI3088" s="0"/>
      <c r="AMJ3088" s="0"/>
    </row>
    <row r="3089" s="4" customFormat="true" ht="37.5" hidden="false" customHeight="true" outlineLevel="0" collapsed="false">
      <c r="A3089" s="23" t="s">
        <v>401</v>
      </c>
      <c r="B3089" s="82" t="n">
        <v>10016</v>
      </c>
      <c r="C3089" s="25" t="n">
        <f aca="false">VLOOKUP(B3089,[1]Planilha8!$X$4:$Y$6629,2,0)</f>
        <v>2041605</v>
      </c>
      <c r="D3089" s="26" t="s">
        <v>726</v>
      </c>
      <c r="E3089" s="26" t="str">
        <f aca="false">VLOOKUP(B3089,[1]Planilha8!$X$4:$Z$6629,3,0)</f>
        <v>ROUPARIA</v>
      </c>
      <c r="F3089" s="26" t="str">
        <f aca="false">VLOOKUP(B3089,[1]Planilha8!$X$4:$AD$6629,7,0)</f>
        <v>BOM</v>
      </c>
      <c r="G3089" s="27" t="n">
        <v>41778</v>
      </c>
      <c r="H3089" s="83" t="n">
        <v>260</v>
      </c>
      <c r="I3089" s="29" t="s">
        <v>23</v>
      </c>
      <c r="J3089" s="30" t="s">
        <v>601</v>
      </c>
      <c r="K3089" s="31" t="n">
        <v>3021</v>
      </c>
      <c r="L3089" s="32" t="n">
        <v>2014001711</v>
      </c>
      <c r="M3089" s="33" t="n">
        <v>43465</v>
      </c>
      <c r="N3089" s="84" t="n">
        <v>216.944444444445</v>
      </c>
      <c r="O3089" s="85" t="n">
        <v>0.5</v>
      </c>
      <c r="P3089" s="86" t="n">
        <v>0.0416666666666667</v>
      </c>
      <c r="Q3089" s="87" t="n">
        <v>10.8333333333333</v>
      </c>
      <c r="R3089" s="88" t="n">
        <v>227.777777777778</v>
      </c>
      <c r="S3089" s="89" t="n">
        <v>32.2222222222221</v>
      </c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MG3089" s="0"/>
      <c r="AMH3089" s="0"/>
      <c r="AMI3089" s="0"/>
      <c r="AMJ3089" s="0"/>
    </row>
    <row r="3090" s="4" customFormat="true" ht="37.5" hidden="false" customHeight="true" outlineLevel="0" collapsed="false">
      <c r="A3090" s="23" t="s">
        <v>401</v>
      </c>
      <c r="B3090" s="82" t="n">
        <v>10017</v>
      </c>
      <c r="C3090" s="25" t="n">
        <f aca="false">VLOOKUP(B3090,[1]Planilha8!$X$4:$Y$6629,2,0)</f>
        <v>2041606</v>
      </c>
      <c r="D3090" s="26" t="s">
        <v>726</v>
      </c>
      <c r="E3090" s="26" t="str">
        <f aca="false">VLOOKUP(B3090,[1]Planilha8!$X$4:$Z$6629,3,0)</f>
        <v>ROUPARIA</v>
      </c>
      <c r="F3090" s="26" t="str">
        <f aca="false">VLOOKUP(B3090,[1]Planilha8!$X$4:$AD$6629,7,0)</f>
        <v>BOM</v>
      </c>
      <c r="G3090" s="27" t="n">
        <v>41778</v>
      </c>
      <c r="H3090" s="83" t="n">
        <v>260</v>
      </c>
      <c r="I3090" s="29" t="s">
        <v>23</v>
      </c>
      <c r="J3090" s="30" t="s">
        <v>601</v>
      </c>
      <c r="K3090" s="31" t="n">
        <v>3021</v>
      </c>
      <c r="L3090" s="32" t="n">
        <v>2014001711</v>
      </c>
      <c r="M3090" s="33" t="n">
        <v>43465</v>
      </c>
      <c r="N3090" s="84" t="n">
        <v>216.944444444445</v>
      </c>
      <c r="O3090" s="85" t="n">
        <v>0.5</v>
      </c>
      <c r="P3090" s="86" t="n">
        <v>0.0416666666666667</v>
      </c>
      <c r="Q3090" s="87" t="n">
        <v>10.8333333333333</v>
      </c>
      <c r="R3090" s="88" t="n">
        <v>227.777777777778</v>
      </c>
      <c r="S3090" s="89" t="n">
        <v>32.2222222222221</v>
      </c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MG3090" s="0"/>
      <c r="AMH3090" s="0"/>
      <c r="AMI3090" s="0"/>
      <c r="AMJ3090" s="0"/>
    </row>
    <row r="3091" s="4" customFormat="true" ht="37.5" hidden="false" customHeight="true" outlineLevel="0" collapsed="false">
      <c r="A3091" s="23" t="s">
        <v>401</v>
      </c>
      <c r="B3091" s="82" t="n">
        <v>10018</v>
      </c>
      <c r="C3091" s="25" t="n">
        <f aca="false">VLOOKUP(B3091,[1]Planilha8!$X$4:$Y$6629,2,0)</f>
        <v>2041607</v>
      </c>
      <c r="D3091" s="26" t="s">
        <v>726</v>
      </c>
      <c r="E3091" s="26" t="str">
        <f aca="false">VLOOKUP(B3091,[1]Planilha8!$X$4:$Z$6629,3,0)</f>
        <v>CENTRAL DE MATERIAL E ESTERILIZAÇÃO</v>
      </c>
      <c r="F3091" s="26" t="str">
        <f aca="false">VLOOKUP(B3091,[1]Planilha8!$X$4:$AD$6629,7,0)</f>
        <v>BOM</v>
      </c>
      <c r="G3091" s="27" t="n">
        <v>41778</v>
      </c>
      <c r="H3091" s="83" t="n">
        <v>260</v>
      </c>
      <c r="I3091" s="29" t="s">
        <v>23</v>
      </c>
      <c r="J3091" s="30" t="s">
        <v>601</v>
      </c>
      <c r="K3091" s="31" t="n">
        <v>3021</v>
      </c>
      <c r="L3091" s="32" t="n">
        <v>2014001711</v>
      </c>
      <c r="M3091" s="33" t="n">
        <v>43465</v>
      </c>
      <c r="N3091" s="84" t="n">
        <v>216.944444444445</v>
      </c>
      <c r="O3091" s="85" t="n">
        <v>0.5</v>
      </c>
      <c r="P3091" s="86" t="n">
        <v>0.0416666666666667</v>
      </c>
      <c r="Q3091" s="87" t="n">
        <v>10.8333333333333</v>
      </c>
      <c r="R3091" s="88" t="n">
        <v>227.777777777778</v>
      </c>
      <c r="S3091" s="89" t="n">
        <v>32.2222222222221</v>
      </c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MG3091" s="0"/>
      <c r="AMH3091" s="0"/>
      <c r="AMI3091" s="0"/>
      <c r="AMJ3091" s="0"/>
    </row>
    <row r="3092" s="4" customFormat="true" ht="37.5" hidden="false" customHeight="true" outlineLevel="0" collapsed="false">
      <c r="A3092" s="23" t="s">
        <v>401</v>
      </c>
      <c r="B3092" s="82" t="n">
        <v>10019</v>
      </c>
      <c r="C3092" s="25" t="n">
        <f aca="false">VLOOKUP(B3092,[1]Planilha8!$X$4:$Y$6629,2,0)</f>
        <v>2041608</v>
      </c>
      <c r="D3092" s="26" t="s">
        <v>726</v>
      </c>
      <c r="E3092" s="26" t="str">
        <f aca="false">VLOOKUP(B3092,[1]Planilha8!$X$4:$Z$6629,3,0)</f>
        <v>ROUPARIA</v>
      </c>
      <c r="F3092" s="26" t="str">
        <f aca="false">VLOOKUP(B3092,[1]Planilha8!$X$4:$AD$6629,7,0)</f>
        <v>BOM</v>
      </c>
      <c r="G3092" s="27" t="n">
        <v>41778</v>
      </c>
      <c r="H3092" s="83" t="n">
        <v>260</v>
      </c>
      <c r="I3092" s="29" t="s">
        <v>23</v>
      </c>
      <c r="J3092" s="30" t="s">
        <v>601</v>
      </c>
      <c r="K3092" s="31" t="n">
        <v>3021</v>
      </c>
      <c r="L3092" s="32" t="n">
        <v>2014001711</v>
      </c>
      <c r="M3092" s="33" t="n">
        <v>43465</v>
      </c>
      <c r="N3092" s="84" t="n">
        <v>216.944444444445</v>
      </c>
      <c r="O3092" s="85" t="n">
        <v>0.5</v>
      </c>
      <c r="P3092" s="86" t="n">
        <v>0.0416666666666667</v>
      </c>
      <c r="Q3092" s="87" t="n">
        <v>10.8333333333333</v>
      </c>
      <c r="R3092" s="88" t="n">
        <v>227.777777777778</v>
      </c>
      <c r="S3092" s="89" t="n">
        <v>32.2222222222221</v>
      </c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MG3092" s="0"/>
      <c r="AMH3092" s="0"/>
      <c r="AMI3092" s="0"/>
      <c r="AMJ3092" s="0"/>
    </row>
    <row r="3093" s="4" customFormat="true" ht="37.5" hidden="false" customHeight="true" outlineLevel="0" collapsed="false">
      <c r="A3093" s="23" t="s">
        <v>401</v>
      </c>
      <c r="B3093" s="82" t="n">
        <v>10025</v>
      </c>
      <c r="C3093" s="25" t="n">
        <f aca="false">VLOOKUP(B3093,[1]Planilha8!$X$4:$Y$6629,2,0)</f>
        <v>2041614</v>
      </c>
      <c r="D3093" s="26" t="s">
        <v>727</v>
      </c>
      <c r="E3093" s="26" t="str">
        <f aca="false">VLOOKUP(B3093,[1]Planilha8!$X$4:$Z$6629,3,0)</f>
        <v>DIRETORIA TÉCNICA</v>
      </c>
      <c r="F3093" s="26" t="str">
        <f aca="false">VLOOKUP(B3093,[1]Planilha8!$X$4:$AD$6629,7,0)</f>
        <v>BOM</v>
      </c>
      <c r="G3093" s="27" t="n">
        <v>41786</v>
      </c>
      <c r="H3093" s="83" t="n">
        <v>221.9</v>
      </c>
      <c r="I3093" s="29" t="s">
        <v>23</v>
      </c>
      <c r="J3093" s="30" t="s">
        <v>69</v>
      </c>
      <c r="K3093" s="31" t="n">
        <v>13214</v>
      </c>
      <c r="L3093" s="32" t="n">
        <v>2014001907</v>
      </c>
      <c r="M3093" s="33" t="n">
        <v>43465</v>
      </c>
      <c r="N3093" s="84" t="n">
        <v>176.198611111111</v>
      </c>
      <c r="O3093" s="85" t="n">
        <v>0.5</v>
      </c>
      <c r="P3093" s="86" t="n">
        <v>0.0416666666666667</v>
      </c>
      <c r="Q3093" s="87" t="n">
        <v>9.24583333333333</v>
      </c>
      <c r="R3093" s="88" t="n">
        <v>185.444444444444</v>
      </c>
      <c r="S3093" s="89" t="n">
        <v>36.4555555555555</v>
      </c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MG3093" s="0"/>
      <c r="AMH3093" s="0"/>
      <c r="AMI3093" s="0"/>
      <c r="AMJ3093" s="0"/>
    </row>
    <row r="3094" s="4" customFormat="true" ht="37.5" hidden="false" customHeight="true" outlineLevel="0" collapsed="false">
      <c r="A3094" s="23" t="s">
        <v>401</v>
      </c>
      <c r="B3094" s="82" t="n">
        <v>10026</v>
      </c>
      <c r="C3094" s="25" t="n">
        <f aca="false">VLOOKUP(B3094,[1]Planilha8!$X$4:$Y$6629,2,0)</f>
        <v>2041615</v>
      </c>
      <c r="D3094" s="26" t="s">
        <v>727</v>
      </c>
      <c r="E3094" s="26" t="str">
        <f aca="false">VLOOKUP(B3094,[1]Planilha8!$X$4:$Z$6629,3,0)</f>
        <v>UNIDADE DE TERAPIA INTENSIVA</v>
      </c>
      <c r="F3094" s="26" t="str">
        <f aca="false">VLOOKUP(B3094,[1]Planilha8!$X$4:$AD$6629,7,0)</f>
        <v>BOM</v>
      </c>
      <c r="G3094" s="27" t="n">
        <v>41786</v>
      </c>
      <c r="H3094" s="83" t="n">
        <v>221.9</v>
      </c>
      <c r="I3094" s="29" t="s">
        <v>23</v>
      </c>
      <c r="J3094" s="30" t="s">
        <v>69</v>
      </c>
      <c r="K3094" s="31" t="n">
        <v>13214</v>
      </c>
      <c r="L3094" s="32" t="n">
        <v>2014001907</v>
      </c>
      <c r="M3094" s="33" t="n">
        <v>43465</v>
      </c>
      <c r="N3094" s="84" t="n">
        <v>176.198611111111</v>
      </c>
      <c r="O3094" s="85" t="n">
        <v>0.5</v>
      </c>
      <c r="P3094" s="86" t="n">
        <v>0.0416666666666667</v>
      </c>
      <c r="Q3094" s="87" t="n">
        <v>9.24583333333333</v>
      </c>
      <c r="R3094" s="88" t="n">
        <v>185.444444444444</v>
      </c>
      <c r="S3094" s="89" t="n">
        <v>36.4555555555555</v>
      </c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MG3094" s="0"/>
      <c r="AMH3094" s="0"/>
      <c r="AMI3094" s="0"/>
      <c r="AMJ3094" s="0"/>
    </row>
    <row r="3095" s="4" customFormat="true" ht="37.5" hidden="false" customHeight="true" outlineLevel="0" collapsed="false">
      <c r="A3095" s="23" t="s">
        <v>401</v>
      </c>
      <c r="B3095" s="82" t="n">
        <v>10027</v>
      </c>
      <c r="C3095" s="25" t="n">
        <f aca="false">VLOOKUP(B3095,[1]Planilha8!$X$4:$Y$6629,2,0)</f>
        <v>2041616</v>
      </c>
      <c r="D3095" s="26" t="s">
        <v>727</v>
      </c>
      <c r="E3095" s="26" t="str">
        <f aca="false">VLOOKUP(B3095,[1]Planilha8!$X$4:$Z$6629,3,0)</f>
        <v>ALMOXARIFADO</v>
      </c>
      <c r="F3095" s="26" t="str">
        <f aca="false">VLOOKUP(B3095,[1]Planilha8!$X$4:$AD$6629,7,0)</f>
        <v>REGULAR</v>
      </c>
      <c r="G3095" s="27" t="n">
        <v>41786</v>
      </c>
      <c r="H3095" s="83" t="n">
        <v>221.9</v>
      </c>
      <c r="I3095" s="29" t="s">
        <v>23</v>
      </c>
      <c r="J3095" s="30" t="s">
        <v>69</v>
      </c>
      <c r="K3095" s="31" t="n">
        <v>13214</v>
      </c>
      <c r="L3095" s="32" t="n">
        <v>2014001907</v>
      </c>
      <c r="M3095" s="33" t="n">
        <v>43465</v>
      </c>
      <c r="N3095" s="84" t="n">
        <v>176.198611111111</v>
      </c>
      <c r="O3095" s="85" t="n">
        <v>0.5</v>
      </c>
      <c r="P3095" s="86" t="n">
        <v>0.0416666666666667</v>
      </c>
      <c r="Q3095" s="87" t="n">
        <v>9.24583333333333</v>
      </c>
      <c r="R3095" s="88" t="n">
        <v>185.444444444444</v>
      </c>
      <c r="S3095" s="89" t="n">
        <v>36.4555555555555</v>
      </c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MG3095" s="0"/>
      <c r="AMH3095" s="0"/>
      <c r="AMI3095" s="0"/>
      <c r="AMJ3095" s="0"/>
    </row>
    <row r="3096" s="4" customFormat="true" ht="37.5" hidden="false" customHeight="true" outlineLevel="0" collapsed="false">
      <c r="A3096" s="23" t="s">
        <v>401</v>
      </c>
      <c r="B3096" s="82" t="n">
        <v>10028</v>
      </c>
      <c r="C3096" s="25" t="n">
        <f aca="false">VLOOKUP(B3096,[1]Planilha8!$X$4:$Y$6629,2,0)</f>
        <v>2041617</v>
      </c>
      <c r="D3096" s="26" t="s">
        <v>728</v>
      </c>
      <c r="E3096" s="26" t="str">
        <f aca="false">VLOOKUP(B3096,[1]Planilha8!$X$4:$Z$6629,3,0)</f>
        <v>DEPÓSITO DE LIXO</v>
      </c>
      <c r="F3096" s="26" t="str">
        <f aca="false">VLOOKUP(B3096,[1]Planilha8!$X$4:$AD$6629,7,0)</f>
        <v>REGULAR</v>
      </c>
      <c r="G3096" s="27" t="n">
        <v>41786</v>
      </c>
      <c r="H3096" s="83" t="n">
        <v>1950</v>
      </c>
      <c r="I3096" s="29" t="s">
        <v>23</v>
      </c>
      <c r="J3096" s="30" t="s">
        <v>729</v>
      </c>
      <c r="K3096" s="31" t="n">
        <v>485</v>
      </c>
      <c r="L3096" s="32" t="n">
        <v>2014001181</v>
      </c>
      <c r="M3096" s="33" t="n">
        <v>43465</v>
      </c>
      <c r="N3096" s="84" t="n">
        <v>1795</v>
      </c>
      <c r="O3096" s="85" t="n">
        <v>1</v>
      </c>
      <c r="P3096" s="86" t="n">
        <v>0.0833333333333333</v>
      </c>
      <c r="Q3096" s="87" t="n">
        <v>0</v>
      </c>
      <c r="R3096" s="88" t="n">
        <v>1795</v>
      </c>
      <c r="S3096" s="89" t="n">
        <v>155</v>
      </c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MG3096" s="0"/>
      <c r="AMH3096" s="0"/>
      <c r="AMI3096" s="0"/>
      <c r="AMJ3096" s="0"/>
    </row>
    <row r="3097" s="4" customFormat="true" ht="37.5" hidden="false" customHeight="true" outlineLevel="0" collapsed="false">
      <c r="A3097" s="23" t="s">
        <v>401</v>
      </c>
      <c r="B3097" s="82" t="n">
        <v>10029</v>
      </c>
      <c r="C3097" s="25" t="n">
        <f aca="false">VLOOKUP(B3097,[1]Planilha8!$X$4:$Y$6629,2,0)</f>
        <v>2041618</v>
      </c>
      <c r="D3097" s="26" t="s">
        <v>728</v>
      </c>
      <c r="E3097" s="26" t="str">
        <f aca="false">VLOOKUP(B3097,[1]Planilha8!$X$4:$Z$6629,3,0)</f>
        <v>GALPÃO ALMOXARIFADO</v>
      </c>
      <c r="F3097" s="26" t="str">
        <f aca="false">VLOOKUP(B3097,[1]Planilha8!$X$4:$AD$6629,7,0)</f>
        <v>RUIM</v>
      </c>
      <c r="G3097" s="27" t="n">
        <v>41786</v>
      </c>
      <c r="H3097" s="83" t="n">
        <v>1950</v>
      </c>
      <c r="I3097" s="29" t="s">
        <v>23</v>
      </c>
      <c r="J3097" s="30" t="s">
        <v>729</v>
      </c>
      <c r="K3097" s="31" t="n">
        <v>485</v>
      </c>
      <c r="L3097" s="32" t="n">
        <v>2014001181</v>
      </c>
      <c r="M3097" s="33" t="n">
        <v>43465</v>
      </c>
      <c r="N3097" s="84" t="n">
        <v>1795</v>
      </c>
      <c r="O3097" s="85" t="n">
        <v>1</v>
      </c>
      <c r="P3097" s="86" t="n">
        <v>0.0833333333333333</v>
      </c>
      <c r="Q3097" s="87" t="n">
        <v>0</v>
      </c>
      <c r="R3097" s="88" t="n">
        <v>1795</v>
      </c>
      <c r="S3097" s="89" t="n">
        <v>155</v>
      </c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MG3097" s="0"/>
      <c r="AMH3097" s="0"/>
      <c r="AMI3097" s="0"/>
      <c r="AMJ3097" s="0"/>
    </row>
    <row r="3098" s="4" customFormat="true" ht="37.5" hidden="false" customHeight="true" outlineLevel="0" collapsed="false">
      <c r="A3098" s="23" t="s">
        <v>401</v>
      </c>
      <c r="B3098" s="82" t="n">
        <v>8736</v>
      </c>
      <c r="C3098" s="25" t="n">
        <f aca="false">VLOOKUP(B3098,[1]Planilha8!$X$4:$Y$6629,2,0)</f>
        <v>2041619</v>
      </c>
      <c r="D3098" s="26" t="s">
        <v>730</v>
      </c>
      <c r="E3098" s="26" t="str">
        <f aca="false">VLOOKUP(B3098,[1]Planilha8!$X$4:$Z$6629,3,0)</f>
        <v>RECEPÇÃO CENTRAL - HALL</v>
      </c>
      <c r="F3098" s="26" t="str">
        <f aca="false">VLOOKUP(B3098,[1]Planilha8!$X$4:$AD$6629,7,0)</f>
        <v>BOM</v>
      </c>
      <c r="G3098" s="27" t="n">
        <v>41788</v>
      </c>
      <c r="H3098" s="83" t="n">
        <v>1516.2</v>
      </c>
      <c r="I3098" s="29" t="s">
        <v>23</v>
      </c>
      <c r="J3098" s="30" t="s">
        <v>731</v>
      </c>
      <c r="K3098" s="31" t="n">
        <v>331</v>
      </c>
      <c r="L3098" s="32" t="n">
        <v>2014000477</v>
      </c>
      <c r="M3098" s="33" t="n">
        <v>43465</v>
      </c>
      <c r="N3098" s="84" t="n">
        <v>820.741428571428</v>
      </c>
      <c r="O3098" s="85" t="n">
        <v>0.2</v>
      </c>
      <c r="P3098" s="86" t="n">
        <v>0.0166666666666667</v>
      </c>
      <c r="Q3098" s="87" t="n">
        <v>25.27</v>
      </c>
      <c r="R3098" s="88" t="n">
        <v>846.011428571428</v>
      </c>
      <c r="S3098" s="89" t="n">
        <v>670.188571428572</v>
      </c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MG3098" s="0"/>
      <c r="AMH3098" s="0"/>
      <c r="AMI3098" s="0"/>
      <c r="AMJ3098" s="0"/>
    </row>
    <row r="3099" s="4" customFormat="true" ht="37.5" hidden="false" customHeight="true" outlineLevel="0" collapsed="false">
      <c r="A3099" s="23" t="s">
        <v>401</v>
      </c>
      <c r="B3099" s="82" t="n">
        <v>10030</v>
      </c>
      <c r="C3099" s="25" t="n">
        <f aca="false">VLOOKUP(B3099,[1]Planilha8!$X$4:$Y$6629,2,0)</f>
        <v>2041871</v>
      </c>
      <c r="D3099" s="26" t="s">
        <v>732</v>
      </c>
      <c r="E3099" s="26" t="str">
        <f aca="false">VLOOKUP(B3099,[1]Planilha8!$X$4:$Z$6629,3,0)</f>
        <v>ALMOXARIFADO</v>
      </c>
      <c r="F3099" s="26" t="str">
        <f aca="false">VLOOKUP(B3099,[1]Planilha8!$X$4:$AD$6629,7,0)</f>
        <v>BOM</v>
      </c>
      <c r="G3099" s="27" t="n">
        <v>41795</v>
      </c>
      <c r="H3099" s="83" t="n">
        <v>575</v>
      </c>
      <c r="I3099" s="29" t="s">
        <v>23</v>
      </c>
      <c r="J3099" s="30" t="s">
        <v>454</v>
      </c>
      <c r="K3099" s="31" t="n">
        <v>206989</v>
      </c>
      <c r="L3099" s="32" t="n">
        <v>2014001555</v>
      </c>
      <c r="M3099" s="33" t="n">
        <v>43465</v>
      </c>
      <c r="N3099" s="84" t="n">
        <v>475.555555555555</v>
      </c>
      <c r="O3099" s="85" t="n">
        <v>0.5</v>
      </c>
      <c r="P3099" s="86" t="n">
        <v>0.0416666666666667</v>
      </c>
      <c r="Q3099" s="87" t="n">
        <v>23.9583333333333</v>
      </c>
      <c r="R3099" s="88" t="n">
        <v>499.513888888889</v>
      </c>
      <c r="S3099" s="89" t="n">
        <v>75.4861111111115</v>
      </c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MG3099" s="0"/>
      <c r="AMH3099" s="0"/>
      <c r="AMI3099" s="0"/>
      <c r="AMJ3099" s="0"/>
    </row>
    <row r="3100" s="4" customFormat="true" ht="37.5" hidden="false" customHeight="true" outlineLevel="0" collapsed="false">
      <c r="A3100" s="23" t="s">
        <v>401</v>
      </c>
      <c r="B3100" s="82" t="n">
        <v>10031</v>
      </c>
      <c r="C3100" s="25" t="n">
        <f aca="false">VLOOKUP(B3100,[1]Planilha8!$X$4:$Y$6629,2,0)</f>
        <v>2041872</v>
      </c>
      <c r="D3100" s="26" t="s">
        <v>732</v>
      </c>
      <c r="E3100" s="26" t="str">
        <f aca="false">VLOOKUP(B3100,[1]Planilha8!$X$4:$Z$6629,3,0)</f>
        <v>FARMÁCIA</v>
      </c>
      <c r="F3100" s="26" t="str">
        <f aca="false">VLOOKUP(B3100,[1]Planilha8!$X$4:$AD$6629,7,0)</f>
        <v>BOM</v>
      </c>
      <c r="G3100" s="27" t="n">
        <v>41795</v>
      </c>
      <c r="H3100" s="83" t="n">
        <v>575</v>
      </c>
      <c r="I3100" s="29" t="s">
        <v>23</v>
      </c>
      <c r="J3100" s="30" t="s">
        <v>454</v>
      </c>
      <c r="K3100" s="31" t="n">
        <v>206989</v>
      </c>
      <c r="L3100" s="32" t="n">
        <v>2014001555</v>
      </c>
      <c r="M3100" s="33" t="n">
        <v>43465</v>
      </c>
      <c r="N3100" s="84" t="n">
        <v>475.555555555555</v>
      </c>
      <c r="O3100" s="85" t="n">
        <v>0.5</v>
      </c>
      <c r="P3100" s="86" t="n">
        <v>0.0416666666666667</v>
      </c>
      <c r="Q3100" s="87" t="n">
        <v>23.9583333333333</v>
      </c>
      <c r="R3100" s="88" t="n">
        <v>499.513888888889</v>
      </c>
      <c r="S3100" s="89" t="n">
        <v>75.4861111111115</v>
      </c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MG3100" s="0"/>
      <c r="AMH3100" s="0"/>
      <c r="AMI3100" s="0"/>
      <c r="AMJ3100" s="0"/>
    </row>
    <row r="3101" s="4" customFormat="true" ht="37.5" hidden="false" customHeight="true" outlineLevel="0" collapsed="false">
      <c r="A3101" s="23" t="s">
        <v>401</v>
      </c>
      <c r="B3101" s="82" t="n">
        <v>10032</v>
      </c>
      <c r="C3101" s="25" t="n">
        <f aca="false">VLOOKUP(B3101,[1]Planilha8!$X$4:$Y$6629,2,0)</f>
        <v>2041873</v>
      </c>
      <c r="D3101" s="26" t="s">
        <v>732</v>
      </c>
      <c r="E3101" s="26" t="str">
        <f aca="false">VLOOKUP(B3101,[1]Planilha8!$X$4:$Z$6629,3,0)</f>
        <v>ALMOXARIFADO</v>
      </c>
      <c r="F3101" s="26" t="str">
        <f aca="false">VLOOKUP(B3101,[1]Planilha8!$X$4:$AD$6629,7,0)</f>
        <v>BOM</v>
      </c>
      <c r="G3101" s="27" t="n">
        <v>41795</v>
      </c>
      <c r="H3101" s="83" t="n">
        <v>575</v>
      </c>
      <c r="I3101" s="29" t="s">
        <v>23</v>
      </c>
      <c r="J3101" s="30" t="s">
        <v>454</v>
      </c>
      <c r="K3101" s="31" t="n">
        <v>206989</v>
      </c>
      <c r="L3101" s="32" t="n">
        <v>2014001555</v>
      </c>
      <c r="M3101" s="33" t="n">
        <v>43465</v>
      </c>
      <c r="N3101" s="84" t="n">
        <v>475.555555555555</v>
      </c>
      <c r="O3101" s="85" t="n">
        <v>0.5</v>
      </c>
      <c r="P3101" s="86" t="n">
        <v>0.0416666666666667</v>
      </c>
      <c r="Q3101" s="87" t="n">
        <v>23.9583333333333</v>
      </c>
      <c r="R3101" s="88" t="n">
        <v>499.513888888889</v>
      </c>
      <c r="S3101" s="89" t="n">
        <v>75.4861111111115</v>
      </c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MG3101" s="0"/>
      <c r="AMH3101" s="0"/>
      <c r="AMI3101" s="0"/>
      <c r="AMJ3101" s="0"/>
    </row>
    <row r="3102" s="4" customFormat="true" ht="37.5" hidden="false" customHeight="true" outlineLevel="0" collapsed="false">
      <c r="A3102" s="23" t="s">
        <v>401</v>
      </c>
      <c r="B3102" s="82" t="n">
        <v>10033</v>
      </c>
      <c r="C3102" s="25" t="n">
        <f aca="false">VLOOKUP(B3102,[1]Planilha8!$X$4:$Y$6629,2,0)</f>
        <v>2041874</v>
      </c>
      <c r="D3102" s="26" t="s">
        <v>732</v>
      </c>
      <c r="E3102" s="26" t="str">
        <f aca="false">VLOOKUP(B3102,[1]Planilha8!$X$4:$Z$6629,3,0)</f>
        <v>ALMOXARIFADO</v>
      </c>
      <c r="F3102" s="26" t="str">
        <f aca="false">VLOOKUP(B3102,[1]Planilha8!$X$4:$AD$6629,7,0)</f>
        <v>BOM</v>
      </c>
      <c r="G3102" s="27" t="n">
        <v>41795</v>
      </c>
      <c r="H3102" s="83" t="n">
        <v>575</v>
      </c>
      <c r="I3102" s="29" t="s">
        <v>23</v>
      </c>
      <c r="J3102" s="30" t="s">
        <v>454</v>
      </c>
      <c r="K3102" s="31" t="n">
        <v>206989</v>
      </c>
      <c r="L3102" s="32" t="n">
        <v>2014001555</v>
      </c>
      <c r="M3102" s="33" t="n">
        <v>43465</v>
      </c>
      <c r="N3102" s="84" t="n">
        <v>475.555555555555</v>
      </c>
      <c r="O3102" s="85" t="n">
        <v>0.5</v>
      </c>
      <c r="P3102" s="86" t="n">
        <v>0.0416666666666667</v>
      </c>
      <c r="Q3102" s="87" t="n">
        <v>23.9583333333333</v>
      </c>
      <c r="R3102" s="88" t="n">
        <v>499.513888888889</v>
      </c>
      <c r="S3102" s="89" t="n">
        <v>75.4861111111115</v>
      </c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MG3102" s="0"/>
      <c r="AMH3102" s="0"/>
      <c r="AMI3102" s="0"/>
      <c r="AMJ3102" s="0"/>
    </row>
    <row r="3103" s="4" customFormat="true" ht="37.5" hidden="false" customHeight="true" outlineLevel="0" collapsed="false">
      <c r="A3103" s="23" t="s">
        <v>401</v>
      </c>
      <c r="B3103" s="82" t="n">
        <v>10235</v>
      </c>
      <c r="C3103" s="25" t="n">
        <f aca="false">VLOOKUP(B3103,[1]Planilha8!$X$4:$Y$6629,2,0)</f>
        <v>2041819</v>
      </c>
      <c r="D3103" s="26" t="s">
        <v>733</v>
      </c>
      <c r="E3103" s="26" t="str">
        <f aca="false">VLOOKUP(B3103,[1]Planilha8!$X$4:$Z$6629,3,0)</f>
        <v>GALPÃO ALMOXARIFADO</v>
      </c>
      <c r="F3103" s="26" t="str">
        <f aca="false">VLOOKUP(B3103,[1]Planilha8!$X$4:$AD$6629,7,0)</f>
        <v>BOM</v>
      </c>
      <c r="G3103" s="27" t="n">
        <v>41816</v>
      </c>
      <c r="H3103" s="83" t="n">
        <v>3548</v>
      </c>
      <c r="I3103" s="29" t="s">
        <v>23</v>
      </c>
      <c r="J3103" s="30" t="s">
        <v>603</v>
      </c>
      <c r="K3103" s="31" t="n">
        <v>4748</v>
      </c>
      <c r="L3103" s="32" t="n">
        <v>2014001591</v>
      </c>
      <c r="M3103" s="33" t="n">
        <v>43465</v>
      </c>
      <c r="N3103" s="84" t="n">
        <v>1475.28333333333</v>
      </c>
      <c r="O3103" s="85" t="n">
        <v>0.25</v>
      </c>
      <c r="P3103" s="86" t="n">
        <v>0.0208333333333333</v>
      </c>
      <c r="Q3103" s="87" t="n">
        <v>73.9166666666667</v>
      </c>
      <c r="R3103" s="88" t="n">
        <v>1549.2</v>
      </c>
      <c r="S3103" s="89" t="n">
        <v>1998.8</v>
      </c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MG3103" s="0"/>
      <c r="AMH3103" s="0"/>
      <c r="AMI3103" s="0"/>
      <c r="AMJ3103" s="0"/>
    </row>
    <row r="3104" s="4" customFormat="true" ht="37.5" hidden="false" customHeight="true" outlineLevel="0" collapsed="false">
      <c r="A3104" s="23" t="s">
        <v>401</v>
      </c>
      <c r="B3104" s="82" t="n">
        <v>10210</v>
      </c>
      <c r="C3104" s="25" t="e">
        <f aca="false">VLOOKUP(B3104,[1]Planilha8!$X$4:$Y$6629,2,0)</f>
        <v>#N/A</v>
      </c>
      <c r="D3104" s="26" t="s">
        <v>734</v>
      </c>
      <c r="E3104" s="26" t="e">
        <f aca="false">VLOOKUP(B3104,[1]Planilha8!$X$4:$Z$6629,3,0)</f>
        <v>#N/A</v>
      </c>
      <c r="F3104" s="26" t="e">
        <f aca="false">VLOOKUP(B3104,[1]Planilha8!$X$4:$AD$6629,7,0)</f>
        <v>#N/A</v>
      </c>
      <c r="G3104" s="27" t="n">
        <v>41817</v>
      </c>
      <c r="H3104" s="83" t="n">
        <v>668</v>
      </c>
      <c r="I3104" s="29" t="s">
        <v>23</v>
      </c>
      <c r="J3104" s="30" t="s">
        <v>454</v>
      </c>
      <c r="K3104" s="31" t="n">
        <v>208914</v>
      </c>
      <c r="L3104" s="32" t="n">
        <v>2014002830</v>
      </c>
      <c r="M3104" s="33" t="n">
        <v>43465</v>
      </c>
      <c r="N3104" s="84" t="n">
        <v>519.972222222222</v>
      </c>
      <c r="O3104" s="85" t="n">
        <v>0.5</v>
      </c>
      <c r="P3104" s="86" t="n">
        <v>0.0416666666666667</v>
      </c>
      <c r="Q3104" s="87" t="n">
        <v>27.8333333333333</v>
      </c>
      <c r="R3104" s="88" t="n">
        <v>547.805555555556</v>
      </c>
      <c r="S3104" s="89" t="n">
        <v>120.194444444444</v>
      </c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MG3104" s="0"/>
      <c r="AMH3104" s="0"/>
      <c r="AMI3104" s="0"/>
      <c r="AMJ3104" s="0"/>
    </row>
    <row r="3105" s="4" customFormat="true" ht="37.5" hidden="false" customHeight="true" outlineLevel="0" collapsed="false">
      <c r="A3105" s="23" t="s">
        <v>401</v>
      </c>
      <c r="B3105" s="82" t="n">
        <v>10211</v>
      </c>
      <c r="C3105" s="25" t="e">
        <f aca="false">VLOOKUP(B3105,[1]Planilha8!$X$4:$Y$6629,2,0)</f>
        <v>#N/A</v>
      </c>
      <c r="D3105" s="26" t="s">
        <v>734</v>
      </c>
      <c r="E3105" s="26" t="e">
        <f aca="false">VLOOKUP(B3105,[1]Planilha8!$X$4:$Z$6629,3,0)</f>
        <v>#N/A</v>
      </c>
      <c r="F3105" s="26" t="e">
        <f aca="false">VLOOKUP(B3105,[1]Planilha8!$X$4:$AD$6629,7,0)</f>
        <v>#N/A</v>
      </c>
      <c r="G3105" s="27" t="n">
        <v>41817</v>
      </c>
      <c r="H3105" s="83" t="n">
        <v>668</v>
      </c>
      <c r="I3105" s="29" t="s">
        <v>23</v>
      </c>
      <c r="J3105" s="30" t="s">
        <v>454</v>
      </c>
      <c r="K3105" s="31" t="n">
        <v>208914</v>
      </c>
      <c r="L3105" s="32" t="n">
        <v>2014002830</v>
      </c>
      <c r="M3105" s="33" t="n">
        <v>43465</v>
      </c>
      <c r="N3105" s="84" t="n">
        <v>519.972222222222</v>
      </c>
      <c r="O3105" s="85" t="n">
        <v>0.5</v>
      </c>
      <c r="P3105" s="86" t="n">
        <v>0.0416666666666667</v>
      </c>
      <c r="Q3105" s="87" t="n">
        <v>27.8333333333333</v>
      </c>
      <c r="R3105" s="88" t="n">
        <v>547.805555555556</v>
      </c>
      <c r="S3105" s="89" t="n">
        <v>120.194444444444</v>
      </c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MG3105" s="0"/>
      <c r="AMH3105" s="0"/>
      <c r="AMI3105" s="0"/>
      <c r="AMJ3105" s="0"/>
    </row>
    <row r="3106" s="4" customFormat="true" ht="37.5" hidden="false" customHeight="true" outlineLevel="0" collapsed="false">
      <c r="A3106" s="23" t="s">
        <v>401</v>
      </c>
      <c r="B3106" s="82" t="n">
        <v>10212</v>
      </c>
      <c r="C3106" s="25" t="n">
        <f aca="false">VLOOKUP(B3106,[1]Planilha8!$X$4:$Y$6629,2,0)</f>
        <v>2041877</v>
      </c>
      <c r="D3106" s="26" t="s">
        <v>734</v>
      </c>
      <c r="E3106" s="26" t="str">
        <f aca="false">VLOOKUP(B3106,[1]Planilha8!$X$4:$Z$6629,3,0)</f>
        <v>AMBULATÓRIO – RECEPÇÃO</v>
      </c>
      <c r="F3106" s="26" t="str">
        <f aca="false">VLOOKUP(B3106,[1]Planilha8!$X$4:$AD$6629,7,0)</f>
        <v>BOM</v>
      </c>
      <c r="G3106" s="27" t="n">
        <v>41817</v>
      </c>
      <c r="H3106" s="83" t="n">
        <v>668</v>
      </c>
      <c r="I3106" s="29" t="s">
        <v>23</v>
      </c>
      <c r="J3106" s="30" t="s">
        <v>454</v>
      </c>
      <c r="K3106" s="31" t="n">
        <v>208914</v>
      </c>
      <c r="L3106" s="32" t="n">
        <v>2014002830</v>
      </c>
      <c r="M3106" s="33" t="n">
        <v>43465</v>
      </c>
      <c r="N3106" s="84" t="n">
        <v>519.972222222222</v>
      </c>
      <c r="O3106" s="85" t="n">
        <v>0.5</v>
      </c>
      <c r="P3106" s="86" t="n">
        <v>0.0416666666666667</v>
      </c>
      <c r="Q3106" s="87" t="n">
        <v>27.8333333333333</v>
      </c>
      <c r="R3106" s="88" t="n">
        <v>547.805555555556</v>
      </c>
      <c r="S3106" s="89" t="n">
        <v>120.194444444444</v>
      </c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MG3106" s="0"/>
      <c r="AMH3106" s="0"/>
      <c r="AMI3106" s="0"/>
      <c r="AMJ3106" s="0"/>
    </row>
    <row r="3107" s="4" customFormat="true" ht="37.5" hidden="false" customHeight="true" outlineLevel="0" collapsed="false">
      <c r="A3107" s="23" t="s">
        <v>401</v>
      </c>
      <c r="B3107" s="82" t="n">
        <v>10213</v>
      </c>
      <c r="C3107" s="25" t="n">
        <f aca="false">VLOOKUP(B3107,[1]Planilha8!$X$4:$Y$6629,2,0)</f>
        <v>2041878</v>
      </c>
      <c r="D3107" s="26" t="s">
        <v>735</v>
      </c>
      <c r="E3107" s="26" t="str">
        <f aca="false">VLOOKUP(B3107,[1]Planilha8!$X$4:$Z$6629,3,0)</f>
        <v>AMBULATÓRIO – RECEPÇÃO</v>
      </c>
      <c r="F3107" s="26" t="str">
        <f aca="false">VLOOKUP(B3107,[1]Planilha8!$X$4:$AD$6629,7,0)</f>
        <v>BOM</v>
      </c>
      <c r="G3107" s="27" t="n">
        <v>41817</v>
      </c>
      <c r="H3107" s="83" t="n">
        <v>1895</v>
      </c>
      <c r="I3107" s="29" t="s">
        <v>23</v>
      </c>
      <c r="J3107" s="30" t="s">
        <v>454</v>
      </c>
      <c r="K3107" s="31" t="n">
        <v>208914</v>
      </c>
      <c r="L3107" s="32" t="n">
        <v>2014002830</v>
      </c>
      <c r="M3107" s="33" t="n">
        <v>43465</v>
      </c>
      <c r="N3107" s="84" t="n">
        <v>1612.08333333333</v>
      </c>
      <c r="O3107" s="85" t="n">
        <v>0.5</v>
      </c>
      <c r="P3107" s="86" t="n">
        <v>0.0416666666666667</v>
      </c>
      <c r="Q3107" s="87" t="n">
        <v>78.9583333333333</v>
      </c>
      <c r="R3107" s="88" t="n">
        <v>1691.04166666667</v>
      </c>
      <c r="S3107" s="89" t="n">
        <v>203.958333333334</v>
      </c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MG3107" s="0"/>
      <c r="AMH3107" s="0"/>
      <c r="AMI3107" s="0"/>
      <c r="AMJ3107" s="0"/>
    </row>
    <row r="3108" s="4" customFormat="true" ht="37.5" hidden="false" customHeight="true" outlineLevel="0" collapsed="false">
      <c r="A3108" s="23" t="s">
        <v>401</v>
      </c>
      <c r="B3108" s="82" t="n">
        <v>10236</v>
      </c>
      <c r="C3108" s="25" t="n">
        <f aca="false">VLOOKUP(B3108,[1]Planilha8!$X$4:$Y$6629,2,0)</f>
        <v>2041830</v>
      </c>
      <c r="D3108" s="26" t="s">
        <v>736</v>
      </c>
      <c r="E3108" s="26" t="str">
        <f aca="false">VLOOKUP(B3108,[1]Planilha8!$X$4:$Z$6629,3,0)</f>
        <v>ALMOXARIFADO</v>
      </c>
      <c r="F3108" s="26" t="str">
        <f aca="false">VLOOKUP(B3108,[1]Planilha8!$X$4:$AD$6629,7,0)</f>
        <v>BOM</v>
      </c>
      <c r="G3108" s="27" t="n">
        <v>41820</v>
      </c>
      <c r="H3108" s="83" t="n">
        <v>1549</v>
      </c>
      <c r="I3108" s="29" t="s">
        <v>23</v>
      </c>
      <c r="J3108" s="30" t="s">
        <v>69</v>
      </c>
      <c r="K3108" s="31" t="n">
        <v>10117</v>
      </c>
      <c r="L3108" s="32" t="n">
        <v>2014002913</v>
      </c>
      <c r="M3108" s="33" t="n">
        <v>43465</v>
      </c>
      <c r="N3108" s="84" t="n">
        <v>957.6975</v>
      </c>
      <c r="O3108" s="85" t="n">
        <v>0.33</v>
      </c>
      <c r="P3108" s="86" t="n">
        <v>0.0275</v>
      </c>
      <c r="Q3108" s="87" t="n">
        <v>42.5975</v>
      </c>
      <c r="R3108" s="88" t="n">
        <v>1000.295</v>
      </c>
      <c r="S3108" s="89" t="n">
        <v>548.705</v>
      </c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MG3108" s="0"/>
      <c r="AMH3108" s="0"/>
      <c r="AMI3108" s="0"/>
      <c r="AMJ3108" s="0"/>
    </row>
    <row r="3109" s="4" customFormat="true" ht="37.5" hidden="false" customHeight="true" outlineLevel="0" collapsed="false">
      <c r="A3109" s="23" t="s">
        <v>401</v>
      </c>
      <c r="B3109" s="82" t="n">
        <v>10237</v>
      </c>
      <c r="C3109" s="25" t="n">
        <f aca="false">VLOOKUP(B3109,[1]Planilha8!$X$4:$Y$6629,2,0)</f>
        <v>2041831</v>
      </c>
      <c r="D3109" s="26" t="s">
        <v>736</v>
      </c>
      <c r="E3109" s="26" t="str">
        <f aca="false">VLOOKUP(B3109,[1]Planilha8!$X$4:$Z$6629,3,0)</f>
        <v>AMBULATÓRIO – RECEPÇÃO</v>
      </c>
      <c r="F3109" s="26" t="str">
        <f aca="false">VLOOKUP(B3109,[1]Planilha8!$X$4:$AD$6629,7,0)</f>
        <v>BOM</v>
      </c>
      <c r="G3109" s="27" t="n">
        <v>41820</v>
      </c>
      <c r="H3109" s="83" t="n">
        <v>1549</v>
      </c>
      <c r="I3109" s="29" t="s">
        <v>23</v>
      </c>
      <c r="J3109" s="30" t="s">
        <v>69</v>
      </c>
      <c r="K3109" s="31" t="n">
        <v>10117</v>
      </c>
      <c r="L3109" s="32" t="n">
        <v>2014002913</v>
      </c>
      <c r="M3109" s="33" t="n">
        <v>43465</v>
      </c>
      <c r="N3109" s="84" t="n">
        <v>957.6975</v>
      </c>
      <c r="O3109" s="85" t="n">
        <v>0.33</v>
      </c>
      <c r="P3109" s="86" t="n">
        <v>0.0275</v>
      </c>
      <c r="Q3109" s="87" t="n">
        <v>42.5975</v>
      </c>
      <c r="R3109" s="88" t="n">
        <v>1000.295</v>
      </c>
      <c r="S3109" s="89" t="n">
        <v>548.705</v>
      </c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MG3109" s="0"/>
      <c r="AMH3109" s="0"/>
      <c r="AMI3109" s="0"/>
      <c r="AMJ3109" s="0"/>
    </row>
    <row r="3110" s="4" customFormat="true" ht="37.5" hidden="false" customHeight="true" outlineLevel="0" collapsed="false">
      <c r="A3110" s="23" t="s">
        <v>401</v>
      </c>
      <c r="B3110" s="82" t="n">
        <v>10238</v>
      </c>
      <c r="C3110" s="25" t="n">
        <f aca="false">VLOOKUP(B3110,[1]Planilha8!$X$4:$Y$6629,2,0)</f>
        <v>2041832</v>
      </c>
      <c r="D3110" s="26" t="s">
        <v>736</v>
      </c>
      <c r="E3110" s="26" t="str">
        <f aca="false">VLOOKUP(B3110,[1]Planilha8!$X$4:$Z$6629,3,0)</f>
        <v>AMBULATÓRIO – RECEPÇÃO</v>
      </c>
      <c r="F3110" s="26" t="str">
        <f aca="false">VLOOKUP(B3110,[1]Planilha8!$X$4:$AD$6629,7,0)</f>
        <v>BOM</v>
      </c>
      <c r="G3110" s="27" t="n">
        <v>41820</v>
      </c>
      <c r="H3110" s="83" t="n">
        <v>1549</v>
      </c>
      <c r="I3110" s="29" t="s">
        <v>23</v>
      </c>
      <c r="J3110" s="30" t="s">
        <v>69</v>
      </c>
      <c r="K3110" s="31" t="n">
        <v>10117</v>
      </c>
      <c r="L3110" s="32" t="n">
        <v>2014002913</v>
      </c>
      <c r="M3110" s="33" t="n">
        <v>43465</v>
      </c>
      <c r="N3110" s="84" t="n">
        <v>957.6975</v>
      </c>
      <c r="O3110" s="85" t="n">
        <v>0.33</v>
      </c>
      <c r="P3110" s="86" t="n">
        <v>0.0275</v>
      </c>
      <c r="Q3110" s="87" t="n">
        <v>42.5975</v>
      </c>
      <c r="R3110" s="88" t="n">
        <v>1000.295</v>
      </c>
      <c r="S3110" s="89" t="n">
        <v>548.705</v>
      </c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MG3110" s="0"/>
      <c r="AMH3110" s="0"/>
      <c r="AMI3110" s="0"/>
      <c r="AMJ3110" s="0"/>
    </row>
    <row r="3111" s="4" customFormat="true" ht="37.5" hidden="false" customHeight="true" outlineLevel="0" collapsed="false">
      <c r="A3111" s="23" t="s">
        <v>401</v>
      </c>
      <c r="B3111" s="82" t="n">
        <v>10239</v>
      </c>
      <c r="C3111" s="25" t="n">
        <f aca="false">VLOOKUP(B3111,[1]Planilha8!$X$4:$Y$6629,2,0)</f>
        <v>2041833</v>
      </c>
      <c r="D3111" s="26" t="s">
        <v>736</v>
      </c>
      <c r="E3111" s="26" t="str">
        <f aca="false">VLOOKUP(B3111,[1]Planilha8!$X$4:$Z$6629,3,0)</f>
        <v>AMBULATÓRIO – RECEPÇÃO</v>
      </c>
      <c r="F3111" s="26" t="str">
        <f aca="false">VLOOKUP(B3111,[1]Planilha8!$X$4:$AD$6629,7,0)</f>
        <v>BOM</v>
      </c>
      <c r="G3111" s="27" t="n">
        <v>41820</v>
      </c>
      <c r="H3111" s="83" t="n">
        <v>1549</v>
      </c>
      <c r="I3111" s="29" t="s">
        <v>23</v>
      </c>
      <c r="J3111" s="30" t="s">
        <v>69</v>
      </c>
      <c r="K3111" s="31" t="n">
        <v>10117</v>
      </c>
      <c r="L3111" s="32" t="n">
        <v>2014002913</v>
      </c>
      <c r="M3111" s="33" t="n">
        <v>43465</v>
      </c>
      <c r="N3111" s="84" t="n">
        <v>957.6975</v>
      </c>
      <c r="O3111" s="85" t="n">
        <v>0.33</v>
      </c>
      <c r="P3111" s="86" t="n">
        <v>0.0275</v>
      </c>
      <c r="Q3111" s="87" t="n">
        <v>42.5975</v>
      </c>
      <c r="R3111" s="88" t="n">
        <v>1000.295</v>
      </c>
      <c r="S3111" s="89" t="n">
        <v>548.705</v>
      </c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MG3111" s="0"/>
      <c r="AMH3111" s="0"/>
      <c r="AMI3111" s="0"/>
      <c r="AMJ3111" s="0"/>
    </row>
    <row r="3112" s="4" customFormat="true" ht="37.5" hidden="false" customHeight="true" outlineLevel="0" collapsed="false">
      <c r="A3112" s="23" t="s">
        <v>401</v>
      </c>
      <c r="B3112" s="82" t="n">
        <v>10240</v>
      </c>
      <c r="C3112" s="25" t="n">
        <f aca="false">VLOOKUP(B3112,[1]Planilha8!$X$4:$Y$6629,2,0)</f>
        <v>2041834</v>
      </c>
      <c r="D3112" s="26" t="s">
        <v>737</v>
      </c>
      <c r="E3112" s="26" t="str">
        <f aca="false">VLOOKUP(B3112,[1]Planilha8!$X$4:$Z$6629,3,0)</f>
        <v>HGG</v>
      </c>
      <c r="F3112" s="26" t="str">
        <f aca="false">VLOOKUP(B3112,[1]Planilha8!$X$4:$AD$6629,7,0)</f>
        <v>BOM</v>
      </c>
      <c r="G3112" s="27" t="n">
        <v>41820</v>
      </c>
      <c r="H3112" s="83" t="n">
        <v>252</v>
      </c>
      <c r="I3112" s="29" t="s">
        <v>23</v>
      </c>
      <c r="J3112" s="30" t="s">
        <v>738</v>
      </c>
      <c r="K3112" s="31" t="n">
        <v>2964</v>
      </c>
      <c r="L3112" s="32" t="n">
        <v>2014002155</v>
      </c>
      <c r="M3112" s="33" t="n">
        <v>43465</v>
      </c>
      <c r="N3112" s="84" t="n">
        <v>246.5</v>
      </c>
      <c r="O3112" s="85" t="n">
        <v>0.5</v>
      </c>
      <c r="P3112" s="86" t="n">
        <v>0.0416666666666667</v>
      </c>
      <c r="Q3112" s="87" t="n">
        <v>0</v>
      </c>
      <c r="R3112" s="88" t="n">
        <v>246.5</v>
      </c>
      <c r="S3112" s="89" t="n">
        <v>5.5</v>
      </c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MG3112" s="0"/>
      <c r="AMH3112" s="0"/>
      <c r="AMI3112" s="0"/>
      <c r="AMJ3112" s="0"/>
    </row>
    <row r="3113" s="4" customFormat="true" ht="37.5" hidden="false" customHeight="true" outlineLevel="0" collapsed="false">
      <c r="A3113" s="23" t="s">
        <v>401</v>
      </c>
      <c r="B3113" s="82" t="n">
        <v>10241</v>
      </c>
      <c r="C3113" s="25" t="n">
        <f aca="false">VLOOKUP(B3113,[1]Planilha8!$X$4:$Y$6629,2,0)</f>
        <v>2041835</v>
      </c>
      <c r="D3113" s="26" t="s">
        <v>737</v>
      </c>
      <c r="E3113" s="26" t="str">
        <f aca="false">VLOOKUP(B3113,[1]Planilha8!$X$4:$Z$6629,3,0)</f>
        <v>HGG</v>
      </c>
      <c r="F3113" s="26" t="str">
        <f aca="false">VLOOKUP(B3113,[1]Planilha8!$X$4:$AD$6629,7,0)</f>
        <v>BOM</v>
      </c>
      <c r="G3113" s="27" t="n">
        <v>41820</v>
      </c>
      <c r="H3113" s="83" t="n">
        <v>252</v>
      </c>
      <c r="I3113" s="29" t="s">
        <v>23</v>
      </c>
      <c r="J3113" s="30" t="s">
        <v>738</v>
      </c>
      <c r="K3113" s="31" t="n">
        <v>2964</v>
      </c>
      <c r="L3113" s="32" t="n">
        <v>2014002155</v>
      </c>
      <c r="M3113" s="33" t="n">
        <v>43465</v>
      </c>
      <c r="N3113" s="84" t="n">
        <v>246.5</v>
      </c>
      <c r="O3113" s="85" t="n">
        <v>0.5</v>
      </c>
      <c r="P3113" s="86" t="n">
        <v>0.0416666666666667</v>
      </c>
      <c r="Q3113" s="87" t="n">
        <v>0</v>
      </c>
      <c r="R3113" s="88" t="n">
        <v>246.5</v>
      </c>
      <c r="S3113" s="89" t="n">
        <v>5.5</v>
      </c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MG3113" s="0"/>
      <c r="AMH3113" s="0"/>
      <c r="AMI3113" s="0"/>
      <c r="AMJ3113" s="0"/>
    </row>
    <row r="3114" s="4" customFormat="true" ht="37.5" hidden="false" customHeight="true" outlineLevel="0" collapsed="false">
      <c r="A3114" s="23" t="s">
        <v>401</v>
      </c>
      <c r="B3114" s="82" t="n">
        <v>10242</v>
      </c>
      <c r="C3114" s="25" t="n">
        <f aca="false">VLOOKUP(B3114,[1]Planilha8!$X$4:$Y$6629,2,0)</f>
        <v>2041836</v>
      </c>
      <c r="D3114" s="26" t="s">
        <v>737</v>
      </c>
      <c r="E3114" s="26" t="str">
        <f aca="false">VLOOKUP(B3114,[1]Planilha8!$X$4:$Z$6629,3,0)</f>
        <v>HGG</v>
      </c>
      <c r="F3114" s="26" t="str">
        <f aca="false">VLOOKUP(B3114,[1]Planilha8!$X$4:$AD$6629,7,0)</f>
        <v>BOM</v>
      </c>
      <c r="G3114" s="27" t="n">
        <v>41820</v>
      </c>
      <c r="H3114" s="83" t="n">
        <v>252</v>
      </c>
      <c r="I3114" s="29" t="s">
        <v>23</v>
      </c>
      <c r="J3114" s="30" t="s">
        <v>738</v>
      </c>
      <c r="K3114" s="31" t="n">
        <v>2964</v>
      </c>
      <c r="L3114" s="32" t="n">
        <v>2014002155</v>
      </c>
      <c r="M3114" s="33" t="n">
        <v>43465</v>
      </c>
      <c r="N3114" s="84" t="n">
        <v>246.5</v>
      </c>
      <c r="O3114" s="85" t="n">
        <v>0.5</v>
      </c>
      <c r="P3114" s="86" t="n">
        <v>0.0416666666666667</v>
      </c>
      <c r="Q3114" s="87" t="n">
        <v>0</v>
      </c>
      <c r="R3114" s="88" t="n">
        <v>246.5</v>
      </c>
      <c r="S3114" s="89" t="n">
        <v>5.5</v>
      </c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MG3114" s="0"/>
      <c r="AMH3114" s="0"/>
      <c r="AMI3114" s="0"/>
      <c r="AMJ3114" s="0"/>
    </row>
    <row r="3115" s="4" customFormat="true" ht="37.5" hidden="false" customHeight="true" outlineLevel="0" collapsed="false">
      <c r="A3115" s="23" t="s">
        <v>401</v>
      </c>
      <c r="B3115" s="82" t="n">
        <v>10243</v>
      </c>
      <c r="C3115" s="25" t="n">
        <f aca="false">VLOOKUP(B3115,[1]Planilha8!$X$4:$Y$6629,2,0)</f>
        <v>2041837</v>
      </c>
      <c r="D3115" s="26" t="s">
        <v>737</v>
      </c>
      <c r="E3115" s="26" t="str">
        <f aca="false">VLOOKUP(B3115,[1]Planilha8!$X$4:$Z$6629,3,0)</f>
        <v>RECEPÇÃO CENTRAL</v>
      </c>
      <c r="F3115" s="26" t="str">
        <f aca="false">VLOOKUP(B3115,[1]Planilha8!$X$4:$AD$6629,7,0)</f>
        <v>BOM</v>
      </c>
      <c r="G3115" s="27" t="n">
        <v>41820</v>
      </c>
      <c r="H3115" s="83" t="n">
        <v>252</v>
      </c>
      <c r="I3115" s="29" t="s">
        <v>23</v>
      </c>
      <c r="J3115" s="30" t="s">
        <v>738</v>
      </c>
      <c r="K3115" s="31" t="n">
        <v>2964</v>
      </c>
      <c r="L3115" s="32" t="n">
        <v>2014002155</v>
      </c>
      <c r="M3115" s="33" t="n">
        <v>43465</v>
      </c>
      <c r="N3115" s="84" t="n">
        <v>246.5</v>
      </c>
      <c r="O3115" s="85" t="n">
        <v>0.5</v>
      </c>
      <c r="P3115" s="86" t="n">
        <v>0.0416666666666667</v>
      </c>
      <c r="Q3115" s="87" t="n">
        <v>0</v>
      </c>
      <c r="R3115" s="88" t="n">
        <v>246.5</v>
      </c>
      <c r="S3115" s="89" t="n">
        <v>5.5</v>
      </c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MG3115" s="0"/>
      <c r="AMH3115" s="0"/>
      <c r="AMI3115" s="0"/>
      <c r="AMJ3115" s="0"/>
    </row>
    <row r="3116" s="4" customFormat="true" ht="37.5" hidden="false" customHeight="true" outlineLevel="0" collapsed="false">
      <c r="A3116" s="23" t="s">
        <v>401</v>
      </c>
      <c r="B3116" s="82" t="n">
        <v>10244</v>
      </c>
      <c r="C3116" s="25" t="n">
        <f aca="false">VLOOKUP(B3116,[1]Planilha8!$X$4:$Y$6629,2,0)</f>
        <v>2041838</v>
      </c>
      <c r="D3116" s="26" t="s">
        <v>737</v>
      </c>
      <c r="E3116" s="26" t="str">
        <f aca="false">VLOOKUP(B3116,[1]Planilha8!$X$4:$Z$6629,3,0)</f>
        <v>HGG</v>
      </c>
      <c r="F3116" s="26" t="str">
        <f aca="false">VLOOKUP(B3116,[1]Planilha8!$X$4:$AD$6629,7,0)</f>
        <v>BOM</v>
      </c>
      <c r="G3116" s="27" t="n">
        <v>41820</v>
      </c>
      <c r="H3116" s="83" t="n">
        <v>252</v>
      </c>
      <c r="I3116" s="29" t="s">
        <v>23</v>
      </c>
      <c r="J3116" s="30" t="s">
        <v>738</v>
      </c>
      <c r="K3116" s="31" t="n">
        <v>2964</v>
      </c>
      <c r="L3116" s="32" t="n">
        <v>2014002155</v>
      </c>
      <c r="M3116" s="33" t="n">
        <v>43465</v>
      </c>
      <c r="N3116" s="84" t="n">
        <v>246.5</v>
      </c>
      <c r="O3116" s="85" t="n">
        <v>0.5</v>
      </c>
      <c r="P3116" s="86" t="n">
        <v>0.0416666666666667</v>
      </c>
      <c r="Q3116" s="87" t="n">
        <v>0</v>
      </c>
      <c r="R3116" s="88" t="n">
        <v>246.5</v>
      </c>
      <c r="S3116" s="89" t="n">
        <v>5.5</v>
      </c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MG3116" s="0"/>
      <c r="AMH3116" s="0"/>
      <c r="AMI3116" s="0"/>
      <c r="AMJ3116" s="0"/>
    </row>
    <row r="3117" s="4" customFormat="true" ht="37.5" hidden="false" customHeight="true" outlineLevel="0" collapsed="false">
      <c r="A3117" s="23" t="s">
        <v>401</v>
      </c>
      <c r="B3117" s="82" t="n">
        <v>10245</v>
      </c>
      <c r="C3117" s="25" t="n">
        <f aca="false">VLOOKUP(B3117,[1]Planilha8!$X$4:$Y$6629,2,0)</f>
        <v>2041839</v>
      </c>
      <c r="D3117" s="26" t="s">
        <v>737</v>
      </c>
      <c r="E3117" s="26" t="str">
        <f aca="false">VLOOKUP(B3117,[1]Planilha8!$X$4:$Z$6629,3,0)</f>
        <v>HGG</v>
      </c>
      <c r="F3117" s="26" t="str">
        <f aca="false">VLOOKUP(B3117,[1]Planilha8!$X$4:$AD$6629,7,0)</f>
        <v>BOM</v>
      </c>
      <c r="G3117" s="27" t="n">
        <v>41820</v>
      </c>
      <c r="H3117" s="83" t="n">
        <v>252</v>
      </c>
      <c r="I3117" s="29" t="s">
        <v>23</v>
      </c>
      <c r="J3117" s="30" t="s">
        <v>738</v>
      </c>
      <c r="K3117" s="31" t="n">
        <v>2964</v>
      </c>
      <c r="L3117" s="32" t="n">
        <v>2014002155</v>
      </c>
      <c r="M3117" s="33" t="n">
        <v>43465</v>
      </c>
      <c r="N3117" s="84" t="n">
        <v>246.5</v>
      </c>
      <c r="O3117" s="85" t="n">
        <v>0.5</v>
      </c>
      <c r="P3117" s="86" t="n">
        <v>0.0416666666666667</v>
      </c>
      <c r="Q3117" s="87" t="n">
        <v>0</v>
      </c>
      <c r="R3117" s="88" t="n">
        <v>246.5</v>
      </c>
      <c r="S3117" s="89" t="n">
        <v>5.5</v>
      </c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MG3117" s="0"/>
      <c r="AMH3117" s="0"/>
      <c r="AMI3117" s="0"/>
      <c r="AMJ3117" s="0"/>
    </row>
    <row r="3118" s="4" customFormat="true" ht="37.5" hidden="false" customHeight="true" outlineLevel="0" collapsed="false">
      <c r="A3118" s="23" t="s">
        <v>401</v>
      </c>
      <c r="B3118" s="82" t="n">
        <v>10246</v>
      </c>
      <c r="C3118" s="25" t="n">
        <f aca="false">VLOOKUP(B3118,[1]Planilha8!$X$4:$Y$6629,2,0)</f>
        <v>2041840</v>
      </c>
      <c r="D3118" s="26" t="s">
        <v>737</v>
      </c>
      <c r="E3118" s="26" t="str">
        <f aca="false">VLOOKUP(B3118,[1]Planilha8!$X$4:$Z$6629,3,0)</f>
        <v>HGG</v>
      </c>
      <c r="F3118" s="26" t="str">
        <f aca="false">VLOOKUP(B3118,[1]Planilha8!$X$4:$AD$6629,7,0)</f>
        <v>BOM</v>
      </c>
      <c r="G3118" s="27" t="n">
        <v>41820</v>
      </c>
      <c r="H3118" s="83" t="n">
        <v>252</v>
      </c>
      <c r="I3118" s="29" t="s">
        <v>23</v>
      </c>
      <c r="J3118" s="30" t="s">
        <v>738</v>
      </c>
      <c r="K3118" s="31" t="n">
        <v>2964</v>
      </c>
      <c r="L3118" s="32" t="n">
        <v>2014002155</v>
      </c>
      <c r="M3118" s="33" t="n">
        <v>43465</v>
      </c>
      <c r="N3118" s="84" t="n">
        <v>246.5</v>
      </c>
      <c r="O3118" s="85" t="n">
        <v>0.5</v>
      </c>
      <c r="P3118" s="86" t="n">
        <v>0.0416666666666667</v>
      </c>
      <c r="Q3118" s="87" t="n">
        <v>0</v>
      </c>
      <c r="R3118" s="88" t="n">
        <v>246.5</v>
      </c>
      <c r="S3118" s="89" t="n">
        <v>5.5</v>
      </c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MG3118" s="0"/>
      <c r="AMH3118" s="0"/>
      <c r="AMI3118" s="0"/>
      <c r="AMJ3118" s="0"/>
    </row>
    <row r="3119" s="4" customFormat="true" ht="37.5" hidden="false" customHeight="true" outlineLevel="0" collapsed="false">
      <c r="A3119" s="23" t="s">
        <v>401</v>
      </c>
      <c r="B3119" s="82" t="n">
        <v>10247</v>
      </c>
      <c r="C3119" s="25" t="n">
        <f aca="false">VLOOKUP(B3119,[1]Planilha8!$X$4:$Y$6629,2,0)</f>
        <v>2041841</v>
      </c>
      <c r="D3119" s="26" t="s">
        <v>737</v>
      </c>
      <c r="E3119" s="26" t="str">
        <f aca="false">VLOOKUP(B3119,[1]Planilha8!$X$4:$Z$6629,3,0)</f>
        <v>HGG</v>
      </c>
      <c r="F3119" s="26" t="str">
        <f aca="false">VLOOKUP(B3119,[1]Planilha8!$X$4:$AD$6629,7,0)</f>
        <v>BOM</v>
      </c>
      <c r="G3119" s="27" t="n">
        <v>41820</v>
      </c>
      <c r="H3119" s="83" t="n">
        <v>252</v>
      </c>
      <c r="I3119" s="29" t="s">
        <v>23</v>
      </c>
      <c r="J3119" s="30" t="s">
        <v>738</v>
      </c>
      <c r="K3119" s="31" t="n">
        <v>2964</v>
      </c>
      <c r="L3119" s="32" t="n">
        <v>2014002155</v>
      </c>
      <c r="M3119" s="33" t="n">
        <v>43465</v>
      </c>
      <c r="N3119" s="84" t="n">
        <v>246.5</v>
      </c>
      <c r="O3119" s="85" t="n">
        <v>0.5</v>
      </c>
      <c r="P3119" s="86" t="n">
        <v>0.0416666666666667</v>
      </c>
      <c r="Q3119" s="87" t="n">
        <v>0</v>
      </c>
      <c r="R3119" s="88" t="n">
        <v>246.5</v>
      </c>
      <c r="S3119" s="89" t="n">
        <v>5.5</v>
      </c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MG3119" s="0"/>
      <c r="AMH3119" s="0"/>
      <c r="AMI3119" s="0"/>
      <c r="AMJ3119" s="0"/>
    </row>
    <row r="3120" s="4" customFormat="true" ht="37.5" hidden="false" customHeight="true" outlineLevel="0" collapsed="false">
      <c r="A3120" s="23" t="s">
        <v>401</v>
      </c>
      <c r="B3120" s="82" t="n">
        <v>10248</v>
      </c>
      <c r="C3120" s="25" t="n">
        <f aca="false">VLOOKUP(B3120,[1]Planilha8!$X$4:$Y$6629,2,0)</f>
        <v>2041842</v>
      </c>
      <c r="D3120" s="26" t="s">
        <v>737</v>
      </c>
      <c r="E3120" s="26" t="str">
        <f aca="false">VLOOKUP(B3120,[1]Planilha8!$X$4:$Z$6629,3,0)</f>
        <v>HGG</v>
      </c>
      <c r="F3120" s="26" t="str">
        <f aca="false">VLOOKUP(B3120,[1]Planilha8!$X$4:$AD$6629,7,0)</f>
        <v>BOM</v>
      </c>
      <c r="G3120" s="27" t="n">
        <v>41820</v>
      </c>
      <c r="H3120" s="83" t="n">
        <v>252</v>
      </c>
      <c r="I3120" s="29" t="s">
        <v>23</v>
      </c>
      <c r="J3120" s="30" t="s">
        <v>738</v>
      </c>
      <c r="K3120" s="31" t="n">
        <v>2964</v>
      </c>
      <c r="L3120" s="32" t="n">
        <v>2014002155</v>
      </c>
      <c r="M3120" s="33" t="n">
        <v>43465</v>
      </c>
      <c r="N3120" s="84" t="n">
        <v>246.5</v>
      </c>
      <c r="O3120" s="85" t="n">
        <v>0.5</v>
      </c>
      <c r="P3120" s="86" t="n">
        <v>0.0416666666666667</v>
      </c>
      <c r="Q3120" s="87" t="n">
        <v>0</v>
      </c>
      <c r="R3120" s="88" t="n">
        <v>246.5</v>
      </c>
      <c r="S3120" s="89" t="n">
        <v>5.5</v>
      </c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MG3120" s="0"/>
      <c r="AMH3120" s="0"/>
      <c r="AMI3120" s="0"/>
      <c r="AMJ3120" s="0"/>
    </row>
    <row r="3121" s="4" customFormat="true" ht="37.5" hidden="false" customHeight="true" outlineLevel="0" collapsed="false">
      <c r="A3121" s="23" t="s">
        <v>401</v>
      </c>
      <c r="B3121" s="82" t="n">
        <v>10250</v>
      </c>
      <c r="C3121" s="25" t="n">
        <f aca="false">VLOOKUP(B3121,[1]Planilha8!$X$4:$Y$6629,2,0)</f>
        <v>2041843</v>
      </c>
      <c r="D3121" s="26" t="s">
        <v>737</v>
      </c>
      <c r="E3121" s="26" t="str">
        <f aca="false">VLOOKUP(B3121,[1]Planilha8!$X$4:$Z$6629,3,0)</f>
        <v>GALPÃO ALMOXARIFADO</v>
      </c>
      <c r="F3121" s="26" t="str">
        <f aca="false">VLOOKUP(B3121,[1]Planilha8!$X$4:$AD$6629,7,0)</f>
        <v>SUCATA</v>
      </c>
      <c r="G3121" s="27" t="n">
        <v>41820</v>
      </c>
      <c r="H3121" s="83" t="n">
        <v>252</v>
      </c>
      <c r="I3121" s="29" t="s">
        <v>23</v>
      </c>
      <c r="J3121" s="30" t="s">
        <v>738</v>
      </c>
      <c r="K3121" s="31" t="n">
        <v>2964</v>
      </c>
      <c r="L3121" s="32" t="n">
        <v>2014002155</v>
      </c>
      <c r="M3121" s="33" t="n">
        <v>43465</v>
      </c>
      <c r="N3121" s="84" t="n">
        <v>246.5</v>
      </c>
      <c r="O3121" s="85" t="n">
        <v>0.5</v>
      </c>
      <c r="P3121" s="86" t="n">
        <v>0.0416666666666667</v>
      </c>
      <c r="Q3121" s="87" t="n">
        <v>0</v>
      </c>
      <c r="R3121" s="88" t="n">
        <v>246.5</v>
      </c>
      <c r="S3121" s="89" t="n">
        <v>5.5</v>
      </c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MG3121" s="0"/>
      <c r="AMH3121" s="0"/>
      <c r="AMI3121" s="0"/>
      <c r="AMJ3121" s="0"/>
    </row>
    <row r="3122" s="4" customFormat="true" ht="37.5" hidden="false" customHeight="true" outlineLevel="0" collapsed="false">
      <c r="A3122" s="23" t="s">
        <v>401</v>
      </c>
      <c r="B3122" s="82" t="n">
        <v>10251</v>
      </c>
      <c r="C3122" s="25" t="n">
        <f aca="false">VLOOKUP(B3122,[1]Planilha8!$X$4:$Y$6629,2,0)</f>
        <v>2041844</v>
      </c>
      <c r="D3122" s="26" t="s">
        <v>737</v>
      </c>
      <c r="E3122" s="26" t="str">
        <f aca="false">VLOOKUP(B3122,[1]Planilha8!$X$4:$Z$6629,3,0)</f>
        <v>GALPÃO ALMOXARIFADO</v>
      </c>
      <c r="F3122" s="26" t="str">
        <f aca="false">VLOOKUP(B3122,[1]Planilha8!$X$4:$AD$6629,7,0)</f>
        <v>SUCATA</v>
      </c>
      <c r="G3122" s="27" t="n">
        <v>41820</v>
      </c>
      <c r="H3122" s="83" t="n">
        <v>252</v>
      </c>
      <c r="I3122" s="29" t="s">
        <v>23</v>
      </c>
      <c r="J3122" s="30" t="s">
        <v>738</v>
      </c>
      <c r="K3122" s="31" t="n">
        <v>2964</v>
      </c>
      <c r="L3122" s="32" t="n">
        <v>2014002155</v>
      </c>
      <c r="M3122" s="33" t="n">
        <v>43465</v>
      </c>
      <c r="N3122" s="84" t="n">
        <v>246.5</v>
      </c>
      <c r="O3122" s="85" t="n">
        <v>0.5</v>
      </c>
      <c r="P3122" s="86" t="n">
        <v>0.0416666666666667</v>
      </c>
      <c r="Q3122" s="87" t="n">
        <v>0</v>
      </c>
      <c r="R3122" s="88" t="n">
        <v>246.5</v>
      </c>
      <c r="S3122" s="89" t="n">
        <v>5.5</v>
      </c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MG3122" s="0"/>
      <c r="AMH3122" s="0"/>
      <c r="AMI3122" s="0"/>
      <c r="AMJ3122" s="0"/>
    </row>
    <row r="3123" s="4" customFormat="true" ht="37.5" hidden="false" customHeight="true" outlineLevel="0" collapsed="false">
      <c r="A3123" s="23" t="s">
        <v>401</v>
      </c>
      <c r="B3123" s="82" t="n">
        <v>10252</v>
      </c>
      <c r="C3123" s="25" t="n">
        <f aca="false">VLOOKUP(B3123,[1]Planilha8!$X$4:$Y$6629,2,0)</f>
        <v>2041845</v>
      </c>
      <c r="D3123" s="26" t="s">
        <v>737</v>
      </c>
      <c r="E3123" s="26" t="str">
        <f aca="false">VLOOKUP(B3123,[1]Planilha8!$X$4:$Z$6629,3,0)</f>
        <v>HGG</v>
      </c>
      <c r="F3123" s="26" t="str">
        <f aca="false">VLOOKUP(B3123,[1]Planilha8!$X$4:$AD$6629,7,0)</f>
        <v>RUIM</v>
      </c>
      <c r="G3123" s="27" t="n">
        <v>41820</v>
      </c>
      <c r="H3123" s="83" t="n">
        <v>252</v>
      </c>
      <c r="I3123" s="29" t="s">
        <v>23</v>
      </c>
      <c r="J3123" s="30" t="s">
        <v>738</v>
      </c>
      <c r="K3123" s="31" t="n">
        <v>2964</v>
      </c>
      <c r="L3123" s="32" t="n">
        <v>2014002155</v>
      </c>
      <c r="M3123" s="33" t="n">
        <v>43465</v>
      </c>
      <c r="N3123" s="84" t="n">
        <v>246.5</v>
      </c>
      <c r="O3123" s="85" t="n">
        <v>0.5</v>
      </c>
      <c r="P3123" s="86" t="n">
        <v>0.0416666666666667</v>
      </c>
      <c r="Q3123" s="87" t="n">
        <v>0</v>
      </c>
      <c r="R3123" s="88" t="n">
        <v>246.5</v>
      </c>
      <c r="S3123" s="89" t="n">
        <v>5.5</v>
      </c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MG3123" s="0"/>
      <c r="AMH3123" s="0"/>
      <c r="AMI3123" s="0"/>
      <c r="AMJ3123" s="0"/>
    </row>
    <row r="3124" s="4" customFormat="true" ht="37.5" hidden="false" customHeight="true" outlineLevel="0" collapsed="false">
      <c r="A3124" s="23" t="s">
        <v>401</v>
      </c>
      <c r="B3124" s="82" t="n">
        <v>10253</v>
      </c>
      <c r="C3124" s="25" t="n">
        <f aca="false">VLOOKUP(B3124,[1]Planilha8!$X$4:$Y$6629,2,0)</f>
        <v>2041846</v>
      </c>
      <c r="D3124" s="26" t="s">
        <v>737</v>
      </c>
      <c r="E3124" s="26" t="str">
        <f aca="false">VLOOKUP(B3124,[1]Planilha8!$X$4:$Z$6629,3,0)</f>
        <v>HGG</v>
      </c>
      <c r="F3124" s="26" t="str">
        <f aca="false">VLOOKUP(B3124,[1]Planilha8!$X$4:$AD$6629,7,0)</f>
        <v>BOM</v>
      </c>
      <c r="G3124" s="27" t="n">
        <v>41820</v>
      </c>
      <c r="H3124" s="83" t="n">
        <v>252</v>
      </c>
      <c r="I3124" s="29" t="s">
        <v>23</v>
      </c>
      <c r="J3124" s="30" t="s">
        <v>738</v>
      </c>
      <c r="K3124" s="31" t="n">
        <v>2964</v>
      </c>
      <c r="L3124" s="32" t="n">
        <v>2014002155</v>
      </c>
      <c r="M3124" s="33" t="n">
        <v>43465</v>
      </c>
      <c r="N3124" s="84" t="n">
        <v>246.5</v>
      </c>
      <c r="O3124" s="85" t="n">
        <v>0.5</v>
      </c>
      <c r="P3124" s="86" t="n">
        <v>0.0416666666666667</v>
      </c>
      <c r="Q3124" s="87" t="n">
        <v>0</v>
      </c>
      <c r="R3124" s="88" t="n">
        <v>246.5</v>
      </c>
      <c r="S3124" s="89" t="n">
        <v>5.5</v>
      </c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MG3124" s="0"/>
      <c r="AMH3124" s="0"/>
      <c r="AMI3124" s="0"/>
      <c r="AMJ3124" s="0"/>
    </row>
    <row r="3125" s="4" customFormat="true" ht="37.5" hidden="false" customHeight="true" outlineLevel="0" collapsed="false">
      <c r="A3125" s="23" t="s">
        <v>401</v>
      </c>
      <c r="B3125" s="82" t="n">
        <v>10254</v>
      </c>
      <c r="C3125" s="25" t="n">
        <f aca="false">VLOOKUP(B3125,[1]Planilha8!$X$4:$Y$6629,2,0)</f>
        <v>2041847</v>
      </c>
      <c r="D3125" s="26" t="s">
        <v>737</v>
      </c>
      <c r="E3125" s="26" t="str">
        <f aca="false">VLOOKUP(B3125,[1]Planilha8!$X$4:$Z$6629,3,0)</f>
        <v>HGG</v>
      </c>
      <c r="F3125" s="26" t="str">
        <f aca="false">VLOOKUP(B3125,[1]Planilha8!$X$4:$AD$6629,7,0)</f>
        <v>BOM</v>
      </c>
      <c r="G3125" s="27" t="n">
        <v>41820</v>
      </c>
      <c r="H3125" s="83" t="n">
        <v>252</v>
      </c>
      <c r="I3125" s="29" t="s">
        <v>23</v>
      </c>
      <c r="J3125" s="30" t="s">
        <v>738</v>
      </c>
      <c r="K3125" s="31" t="n">
        <v>2964</v>
      </c>
      <c r="L3125" s="32" t="n">
        <v>2014002155</v>
      </c>
      <c r="M3125" s="33" t="n">
        <v>43465</v>
      </c>
      <c r="N3125" s="84" t="n">
        <v>246.5</v>
      </c>
      <c r="O3125" s="85" t="n">
        <v>0.5</v>
      </c>
      <c r="P3125" s="86" t="n">
        <v>0.0416666666666667</v>
      </c>
      <c r="Q3125" s="87" t="n">
        <v>0</v>
      </c>
      <c r="R3125" s="88" t="n">
        <v>246.5</v>
      </c>
      <c r="S3125" s="89" t="n">
        <v>5.5</v>
      </c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MG3125" s="0"/>
      <c r="AMH3125" s="0"/>
      <c r="AMI3125" s="0"/>
      <c r="AMJ3125" s="0"/>
    </row>
    <row r="3126" s="4" customFormat="true" ht="37.5" hidden="false" customHeight="true" outlineLevel="0" collapsed="false">
      <c r="A3126" s="23" t="s">
        <v>401</v>
      </c>
      <c r="B3126" s="82" t="n">
        <v>10255</v>
      </c>
      <c r="C3126" s="25" t="n">
        <f aca="false">VLOOKUP(B3126,[1]Planilha8!$X$4:$Y$6629,2,0)</f>
        <v>2041848</v>
      </c>
      <c r="D3126" s="26" t="s">
        <v>737</v>
      </c>
      <c r="E3126" s="26" t="str">
        <f aca="false">VLOOKUP(B3126,[1]Planilha8!$X$4:$Z$6629,3,0)</f>
        <v>HGG</v>
      </c>
      <c r="F3126" s="26" t="str">
        <f aca="false">VLOOKUP(B3126,[1]Planilha8!$X$4:$AD$6629,7,0)</f>
        <v>BOM</v>
      </c>
      <c r="G3126" s="27" t="n">
        <v>41820</v>
      </c>
      <c r="H3126" s="83" t="n">
        <v>252</v>
      </c>
      <c r="I3126" s="29" t="s">
        <v>23</v>
      </c>
      <c r="J3126" s="30" t="s">
        <v>738</v>
      </c>
      <c r="K3126" s="31" t="n">
        <v>2964</v>
      </c>
      <c r="L3126" s="32" t="n">
        <v>2014002155</v>
      </c>
      <c r="M3126" s="33" t="n">
        <v>43465</v>
      </c>
      <c r="N3126" s="84" t="n">
        <v>246.5</v>
      </c>
      <c r="O3126" s="85" t="n">
        <v>0.5</v>
      </c>
      <c r="P3126" s="86" t="n">
        <v>0.0416666666666667</v>
      </c>
      <c r="Q3126" s="87" t="n">
        <v>0</v>
      </c>
      <c r="R3126" s="88" t="n">
        <v>246.5</v>
      </c>
      <c r="S3126" s="89" t="n">
        <v>5.5</v>
      </c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MG3126" s="0"/>
      <c r="AMH3126" s="0"/>
      <c r="AMI3126" s="0"/>
      <c r="AMJ3126" s="0"/>
    </row>
    <row r="3127" s="4" customFormat="true" ht="37.5" hidden="false" customHeight="true" outlineLevel="0" collapsed="false">
      <c r="A3127" s="23" t="s">
        <v>401</v>
      </c>
      <c r="B3127" s="82" t="n">
        <v>10256</v>
      </c>
      <c r="C3127" s="25" t="n">
        <f aca="false">VLOOKUP(B3127,[1]Planilha8!$X$4:$Y$6629,2,0)</f>
        <v>2041849</v>
      </c>
      <c r="D3127" s="26" t="s">
        <v>737</v>
      </c>
      <c r="E3127" s="26" t="str">
        <f aca="false">VLOOKUP(B3127,[1]Planilha8!$X$4:$Z$6629,3,0)</f>
        <v>AUDITÓRIO 2</v>
      </c>
      <c r="F3127" s="26" t="str">
        <f aca="false">VLOOKUP(B3127,[1]Planilha8!$X$4:$AD$6629,7,0)</f>
        <v>BOM</v>
      </c>
      <c r="G3127" s="27" t="n">
        <v>41820</v>
      </c>
      <c r="H3127" s="83" t="n">
        <v>252</v>
      </c>
      <c r="I3127" s="29" t="s">
        <v>23</v>
      </c>
      <c r="J3127" s="30" t="s">
        <v>738</v>
      </c>
      <c r="K3127" s="31" t="n">
        <v>2964</v>
      </c>
      <c r="L3127" s="32" t="n">
        <v>2014002155</v>
      </c>
      <c r="M3127" s="33" t="n">
        <v>43465</v>
      </c>
      <c r="N3127" s="84" t="n">
        <v>246.5</v>
      </c>
      <c r="O3127" s="85" t="n">
        <v>0.5</v>
      </c>
      <c r="P3127" s="86" t="n">
        <v>0.0416666666666667</v>
      </c>
      <c r="Q3127" s="87" t="n">
        <v>0</v>
      </c>
      <c r="R3127" s="88" t="n">
        <v>246.5</v>
      </c>
      <c r="S3127" s="89" t="n">
        <v>5.5</v>
      </c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MG3127" s="0"/>
      <c r="AMH3127" s="0"/>
      <c r="AMI3127" s="0"/>
      <c r="AMJ3127" s="0"/>
    </row>
    <row r="3128" s="4" customFormat="true" ht="37.5" hidden="false" customHeight="true" outlineLevel="0" collapsed="false">
      <c r="A3128" s="23" t="s">
        <v>401</v>
      </c>
      <c r="B3128" s="82" t="n">
        <v>10257</v>
      </c>
      <c r="C3128" s="25" t="n">
        <f aca="false">VLOOKUP(B3128,[1]Planilha8!$X$4:$Y$6629,2,0)</f>
        <v>2041850</v>
      </c>
      <c r="D3128" s="26" t="s">
        <v>737</v>
      </c>
      <c r="E3128" s="26" t="str">
        <f aca="false">VLOOKUP(B3128,[1]Planilha8!$X$4:$Z$6629,3,0)</f>
        <v>HGG</v>
      </c>
      <c r="F3128" s="26" t="str">
        <f aca="false">VLOOKUP(B3128,[1]Planilha8!$X$4:$AD$6629,7,0)</f>
        <v>BOM</v>
      </c>
      <c r="G3128" s="27" t="n">
        <v>41820</v>
      </c>
      <c r="H3128" s="83" t="n">
        <v>252</v>
      </c>
      <c r="I3128" s="29" t="s">
        <v>23</v>
      </c>
      <c r="J3128" s="30" t="s">
        <v>738</v>
      </c>
      <c r="K3128" s="31" t="n">
        <v>2964</v>
      </c>
      <c r="L3128" s="32" t="n">
        <v>2014002155</v>
      </c>
      <c r="M3128" s="33" t="n">
        <v>43465</v>
      </c>
      <c r="N3128" s="84" t="n">
        <v>246.5</v>
      </c>
      <c r="O3128" s="85" t="n">
        <v>0.5</v>
      </c>
      <c r="P3128" s="86" t="n">
        <v>0.0416666666666667</v>
      </c>
      <c r="Q3128" s="87" t="n">
        <v>0</v>
      </c>
      <c r="R3128" s="88" t="n">
        <v>246.5</v>
      </c>
      <c r="S3128" s="89" t="n">
        <v>5.5</v>
      </c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MG3128" s="0"/>
      <c r="AMH3128" s="0"/>
      <c r="AMI3128" s="0"/>
      <c r="AMJ3128" s="0"/>
    </row>
    <row r="3129" s="4" customFormat="true" ht="37.5" hidden="false" customHeight="true" outlineLevel="0" collapsed="false">
      <c r="A3129" s="23" t="s">
        <v>401</v>
      </c>
      <c r="B3129" s="82" t="n">
        <v>10258</v>
      </c>
      <c r="C3129" s="25" t="n">
        <f aca="false">VLOOKUP(B3129,[1]Planilha8!$X$4:$Y$6629,2,0)</f>
        <v>2041851</v>
      </c>
      <c r="D3129" s="26" t="s">
        <v>737</v>
      </c>
      <c r="E3129" s="26" t="str">
        <f aca="false">VLOOKUP(B3129,[1]Planilha8!$X$4:$Z$6629,3,0)</f>
        <v>HGG</v>
      </c>
      <c r="F3129" s="26" t="str">
        <f aca="false">VLOOKUP(B3129,[1]Planilha8!$X$4:$AD$6629,7,0)</f>
        <v>BOM</v>
      </c>
      <c r="G3129" s="27" t="n">
        <v>41820</v>
      </c>
      <c r="H3129" s="83" t="n">
        <v>252</v>
      </c>
      <c r="I3129" s="29" t="s">
        <v>23</v>
      </c>
      <c r="J3129" s="30" t="s">
        <v>738</v>
      </c>
      <c r="K3129" s="31" t="n">
        <v>2964</v>
      </c>
      <c r="L3129" s="32" t="n">
        <v>2014002155</v>
      </c>
      <c r="M3129" s="33" t="n">
        <v>43465</v>
      </c>
      <c r="N3129" s="84" t="n">
        <v>246.5</v>
      </c>
      <c r="O3129" s="85" t="n">
        <v>0.5</v>
      </c>
      <c r="P3129" s="86" t="n">
        <v>0.0416666666666667</v>
      </c>
      <c r="Q3129" s="87" t="n">
        <v>0</v>
      </c>
      <c r="R3129" s="88" t="n">
        <v>246.5</v>
      </c>
      <c r="S3129" s="89" t="n">
        <v>5.5</v>
      </c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MG3129" s="0"/>
      <c r="AMH3129" s="0"/>
      <c r="AMI3129" s="0"/>
      <c r="AMJ3129" s="0"/>
    </row>
    <row r="3130" s="4" customFormat="true" ht="37.5" hidden="false" customHeight="true" outlineLevel="0" collapsed="false">
      <c r="A3130" s="23" t="s">
        <v>401</v>
      </c>
      <c r="B3130" s="82" t="n">
        <v>10259</v>
      </c>
      <c r="C3130" s="25" t="n">
        <f aca="false">VLOOKUP(B3130,[1]Planilha8!$X$4:$Y$6629,2,0)</f>
        <v>2041852</v>
      </c>
      <c r="D3130" s="26" t="s">
        <v>737</v>
      </c>
      <c r="E3130" s="26" t="str">
        <f aca="false">VLOOKUP(B3130,[1]Planilha8!$X$4:$Z$6629,3,0)</f>
        <v>HGG</v>
      </c>
      <c r="F3130" s="26" t="str">
        <f aca="false">VLOOKUP(B3130,[1]Planilha8!$X$4:$AD$6629,7,0)</f>
        <v>BOM</v>
      </c>
      <c r="G3130" s="27" t="n">
        <v>41820</v>
      </c>
      <c r="H3130" s="83" t="n">
        <v>252</v>
      </c>
      <c r="I3130" s="29" t="s">
        <v>23</v>
      </c>
      <c r="J3130" s="30" t="s">
        <v>738</v>
      </c>
      <c r="K3130" s="31" t="n">
        <v>2964</v>
      </c>
      <c r="L3130" s="32" t="n">
        <v>2014002155</v>
      </c>
      <c r="M3130" s="33" t="n">
        <v>43465</v>
      </c>
      <c r="N3130" s="84" t="n">
        <v>246.5</v>
      </c>
      <c r="O3130" s="85" t="n">
        <v>0.5</v>
      </c>
      <c r="P3130" s="86" t="n">
        <v>0.0416666666666667</v>
      </c>
      <c r="Q3130" s="87" t="n">
        <v>0</v>
      </c>
      <c r="R3130" s="88" t="n">
        <v>246.5</v>
      </c>
      <c r="S3130" s="89" t="n">
        <v>5.5</v>
      </c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MG3130" s="0"/>
      <c r="AMH3130" s="0"/>
      <c r="AMI3130" s="0"/>
      <c r="AMJ3130" s="0"/>
    </row>
    <row r="3131" s="4" customFormat="true" ht="37.5" hidden="false" customHeight="true" outlineLevel="0" collapsed="false">
      <c r="A3131" s="23" t="s">
        <v>401</v>
      </c>
      <c r="B3131" s="82" t="n">
        <v>10260</v>
      </c>
      <c r="C3131" s="25" t="n">
        <f aca="false">VLOOKUP(B3131,[1]Planilha8!$X$4:$Y$6629,2,0)</f>
        <v>2041853</v>
      </c>
      <c r="D3131" s="26" t="s">
        <v>737</v>
      </c>
      <c r="E3131" s="26" t="str">
        <f aca="false">VLOOKUP(B3131,[1]Planilha8!$X$4:$Z$6629,3,0)</f>
        <v>HGG</v>
      </c>
      <c r="F3131" s="26" t="str">
        <f aca="false">VLOOKUP(B3131,[1]Planilha8!$X$4:$AD$6629,7,0)</f>
        <v>BOM</v>
      </c>
      <c r="G3131" s="27" t="n">
        <v>41820</v>
      </c>
      <c r="H3131" s="83" t="n">
        <v>252</v>
      </c>
      <c r="I3131" s="29" t="s">
        <v>23</v>
      </c>
      <c r="J3131" s="30" t="s">
        <v>738</v>
      </c>
      <c r="K3131" s="31" t="n">
        <v>2964</v>
      </c>
      <c r="L3131" s="32" t="n">
        <v>2014002155</v>
      </c>
      <c r="M3131" s="33" t="n">
        <v>43465</v>
      </c>
      <c r="N3131" s="84" t="n">
        <v>246.5</v>
      </c>
      <c r="O3131" s="85" t="n">
        <v>0.5</v>
      </c>
      <c r="P3131" s="86" t="n">
        <v>0.0416666666666667</v>
      </c>
      <c r="Q3131" s="87" t="n">
        <v>0</v>
      </c>
      <c r="R3131" s="88" t="n">
        <v>246.5</v>
      </c>
      <c r="S3131" s="89" t="n">
        <v>5.5</v>
      </c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MG3131" s="0"/>
      <c r="AMH3131" s="0"/>
      <c r="AMI3131" s="0"/>
      <c r="AMJ3131" s="0"/>
    </row>
    <row r="3132" s="4" customFormat="true" ht="37.5" hidden="false" customHeight="true" outlineLevel="0" collapsed="false">
      <c r="A3132" s="23" t="s">
        <v>401</v>
      </c>
      <c r="B3132" s="82" t="n">
        <v>10261</v>
      </c>
      <c r="C3132" s="25" t="n">
        <f aca="false">VLOOKUP(B3132,[1]Planilha8!$X$4:$Y$6629,2,0)</f>
        <v>2041854</v>
      </c>
      <c r="D3132" s="26" t="s">
        <v>737</v>
      </c>
      <c r="E3132" s="26" t="str">
        <f aca="false">VLOOKUP(B3132,[1]Planilha8!$X$4:$Z$6629,3,0)</f>
        <v>HGG</v>
      </c>
      <c r="F3132" s="26" t="str">
        <f aca="false">VLOOKUP(B3132,[1]Planilha8!$X$4:$AD$6629,7,0)</f>
        <v>BOM</v>
      </c>
      <c r="G3132" s="27" t="n">
        <v>41820</v>
      </c>
      <c r="H3132" s="83" t="n">
        <v>252</v>
      </c>
      <c r="I3132" s="29" t="s">
        <v>23</v>
      </c>
      <c r="J3132" s="30" t="s">
        <v>738</v>
      </c>
      <c r="K3132" s="31" t="n">
        <v>2964</v>
      </c>
      <c r="L3132" s="32" t="n">
        <v>2014002155</v>
      </c>
      <c r="M3132" s="33" t="n">
        <v>43465</v>
      </c>
      <c r="N3132" s="84" t="n">
        <v>246.5</v>
      </c>
      <c r="O3132" s="85" t="n">
        <v>0.5</v>
      </c>
      <c r="P3132" s="86" t="n">
        <v>0.0416666666666667</v>
      </c>
      <c r="Q3132" s="87" t="n">
        <v>0</v>
      </c>
      <c r="R3132" s="88" t="n">
        <v>246.5</v>
      </c>
      <c r="S3132" s="89" t="n">
        <v>5.5</v>
      </c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MG3132" s="0"/>
      <c r="AMH3132" s="0"/>
      <c r="AMI3132" s="0"/>
      <c r="AMJ3132" s="0"/>
    </row>
    <row r="3133" s="4" customFormat="true" ht="37.5" hidden="false" customHeight="true" outlineLevel="0" collapsed="false">
      <c r="A3133" s="23" t="s">
        <v>401</v>
      </c>
      <c r="B3133" s="82" t="n">
        <v>10262</v>
      </c>
      <c r="C3133" s="25" t="n">
        <f aca="false">VLOOKUP(B3133,[1]Planilha8!$X$4:$Y$6629,2,0)</f>
        <v>2041855</v>
      </c>
      <c r="D3133" s="26" t="s">
        <v>737</v>
      </c>
      <c r="E3133" s="26" t="str">
        <f aca="false">VLOOKUP(B3133,[1]Planilha8!$X$4:$Z$6629,3,0)</f>
        <v>HGG</v>
      </c>
      <c r="F3133" s="26" t="str">
        <f aca="false">VLOOKUP(B3133,[1]Planilha8!$X$4:$AD$6629,7,0)</f>
        <v>BOM</v>
      </c>
      <c r="G3133" s="27" t="n">
        <v>41820</v>
      </c>
      <c r="H3133" s="83" t="n">
        <v>252</v>
      </c>
      <c r="I3133" s="29" t="s">
        <v>23</v>
      </c>
      <c r="J3133" s="30" t="s">
        <v>738</v>
      </c>
      <c r="K3133" s="31" t="n">
        <v>2964</v>
      </c>
      <c r="L3133" s="32" t="n">
        <v>2014002155</v>
      </c>
      <c r="M3133" s="33" t="n">
        <v>43465</v>
      </c>
      <c r="N3133" s="84" t="n">
        <v>246.5</v>
      </c>
      <c r="O3133" s="85" t="n">
        <v>0.5</v>
      </c>
      <c r="P3133" s="86" t="n">
        <v>0.0416666666666667</v>
      </c>
      <c r="Q3133" s="87" t="n">
        <v>0</v>
      </c>
      <c r="R3133" s="88" t="n">
        <v>246.5</v>
      </c>
      <c r="S3133" s="89" t="n">
        <v>5.5</v>
      </c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MG3133" s="0"/>
      <c r="AMH3133" s="0"/>
      <c r="AMI3133" s="0"/>
      <c r="AMJ3133" s="0"/>
    </row>
    <row r="3134" s="4" customFormat="true" ht="37.5" hidden="false" customHeight="true" outlineLevel="0" collapsed="false">
      <c r="A3134" s="23" t="s">
        <v>401</v>
      </c>
      <c r="B3134" s="82" t="n">
        <v>10263</v>
      </c>
      <c r="C3134" s="25" t="n">
        <f aca="false">VLOOKUP(B3134,[1]Planilha8!$X$4:$Y$6629,2,0)</f>
        <v>2041856</v>
      </c>
      <c r="D3134" s="26" t="s">
        <v>737</v>
      </c>
      <c r="E3134" s="26" t="str">
        <f aca="false">VLOOKUP(B3134,[1]Planilha8!$X$4:$Z$6629,3,0)</f>
        <v>HGG</v>
      </c>
      <c r="F3134" s="26" t="str">
        <f aca="false">VLOOKUP(B3134,[1]Planilha8!$X$4:$AD$6629,7,0)</f>
        <v>BOM</v>
      </c>
      <c r="G3134" s="27" t="n">
        <v>41820</v>
      </c>
      <c r="H3134" s="83" t="n">
        <v>252</v>
      </c>
      <c r="I3134" s="29" t="s">
        <v>23</v>
      </c>
      <c r="J3134" s="30" t="s">
        <v>738</v>
      </c>
      <c r="K3134" s="31" t="n">
        <v>2964</v>
      </c>
      <c r="L3134" s="32" t="n">
        <v>2014002155</v>
      </c>
      <c r="M3134" s="33" t="n">
        <v>43465</v>
      </c>
      <c r="N3134" s="84" t="n">
        <v>246.5</v>
      </c>
      <c r="O3134" s="85" t="n">
        <v>0.5</v>
      </c>
      <c r="P3134" s="86" t="n">
        <v>0.0416666666666667</v>
      </c>
      <c r="Q3134" s="87" t="n">
        <v>0</v>
      </c>
      <c r="R3134" s="88" t="n">
        <v>246.5</v>
      </c>
      <c r="S3134" s="89" t="n">
        <v>5.5</v>
      </c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MG3134" s="0"/>
      <c r="AMH3134" s="0"/>
      <c r="AMI3134" s="0"/>
      <c r="AMJ3134" s="0"/>
    </row>
    <row r="3135" s="4" customFormat="true" ht="37.5" hidden="false" customHeight="true" outlineLevel="0" collapsed="false">
      <c r="A3135" s="23" t="s">
        <v>401</v>
      </c>
      <c r="B3135" s="82" t="n">
        <v>10264</v>
      </c>
      <c r="C3135" s="25" t="n">
        <f aca="false">VLOOKUP(B3135,[1]Planilha8!$X$4:$Y$6629,2,0)</f>
        <v>2041857</v>
      </c>
      <c r="D3135" s="26" t="s">
        <v>737</v>
      </c>
      <c r="E3135" s="26" t="str">
        <f aca="false">VLOOKUP(B3135,[1]Planilha8!$X$4:$Z$6629,3,0)</f>
        <v>CENTRO CIRURGICO - SALA DE REUNIAO</v>
      </c>
      <c r="F3135" s="26" t="str">
        <f aca="false">VLOOKUP(B3135,[1]Planilha8!$X$4:$AD$6629,7,0)</f>
        <v>BOM</v>
      </c>
      <c r="G3135" s="27" t="n">
        <v>41820</v>
      </c>
      <c r="H3135" s="83" t="n">
        <v>252</v>
      </c>
      <c r="I3135" s="29" t="s">
        <v>23</v>
      </c>
      <c r="J3135" s="30" t="s">
        <v>738</v>
      </c>
      <c r="K3135" s="31" t="n">
        <v>2964</v>
      </c>
      <c r="L3135" s="32" t="n">
        <v>2014002155</v>
      </c>
      <c r="M3135" s="33" t="n">
        <v>43465</v>
      </c>
      <c r="N3135" s="84" t="n">
        <v>246.5</v>
      </c>
      <c r="O3135" s="85" t="n">
        <v>0.5</v>
      </c>
      <c r="P3135" s="86" t="n">
        <v>0.0416666666666667</v>
      </c>
      <c r="Q3135" s="87" t="n">
        <v>0</v>
      </c>
      <c r="R3135" s="88" t="n">
        <v>246.5</v>
      </c>
      <c r="S3135" s="89" t="n">
        <v>5.5</v>
      </c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MG3135" s="0"/>
      <c r="AMH3135" s="0"/>
      <c r="AMI3135" s="0"/>
      <c r="AMJ3135" s="0"/>
    </row>
    <row r="3136" s="4" customFormat="true" ht="37.5" hidden="false" customHeight="true" outlineLevel="0" collapsed="false">
      <c r="A3136" s="23" t="s">
        <v>401</v>
      </c>
      <c r="B3136" s="82" t="n">
        <v>10265</v>
      </c>
      <c r="C3136" s="25" t="n">
        <f aca="false">VLOOKUP(B3136,[1]Planilha8!$X$4:$Y$6629,2,0)</f>
        <v>2041858</v>
      </c>
      <c r="D3136" s="26" t="s">
        <v>737</v>
      </c>
      <c r="E3136" s="26" t="str">
        <f aca="false">VLOOKUP(B3136,[1]Planilha8!$X$4:$Z$6629,3,0)</f>
        <v>HGG</v>
      </c>
      <c r="F3136" s="26" t="str">
        <f aca="false">VLOOKUP(B3136,[1]Planilha8!$X$4:$AD$6629,7,0)</f>
        <v>BOM</v>
      </c>
      <c r="G3136" s="27" t="n">
        <v>41820</v>
      </c>
      <c r="H3136" s="83" t="n">
        <v>252</v>
      </c>
      <c r="I3136" s="29" t="s">
        <v>23</v>
      </c>
      <c r="J3136" s="30" t="s">
        <v>738</v>
      </c>
      <c r="K3136" s="31" t="n">
        <v>2964</v>
      </c>
      <c r="L3136" s="32" t="n">
        <v>2014002155</v>
      </c>
      <c r="M3136" s="33" t="n">
        <v>43465</v>
      </c>
      <c r="N3136" s="84" t="n">
        <v>246.5</v>
      </c>
      <c r="O3136" s="85" t="n">
        <v>0.5</v>
      </c>
      <c r="P3136" s="86" t="n">
        <v>0.0416666666666667</v>
      </c>
      <c r="Q3136" s="87" t="n">
        <v>0</v>
      </c>
      <c r="R3136" s="88" t="n">
        <v>246.5</v>
      </c>
      <c r="S3136" s="89" t="n">
        <v>5.5</v>
      </c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MG3136" s="0"/>
      <c r="AMH3136" s="0"/>
      <c r="AMI3136" s="0"/>
      <c r="AMJ3136" s="0"/>
    </row>
    <row r="3137" s="4" customFormat="true" ht="37.5" hidden="false" customHeight="true" outlineLevel="0" collapsed="false">
      <c r="A3137" s="23" t="s">
        <v>401</v>
      </c>
      <c r="B3137" s="82" t="n">
        <v>10266</v>
      </c>
      <c r="C3137" s="25" t="n">
        <f aca="false">VLOOKUP(B3137,[1]Planilha8!$X$4:$Y$6629,2,0)</f>
        <v>2041859</v>
      </c>
      <c r="D3137" s="26" t="s">
        <v>737</v>
      </c>
      <c r="E3137" s="26" t="str">
        <f aca="false">VLOOKUP(B3137,[1]Planilha8!$X$4:$Z$6629,3,0)</f>
        <v>HGG – CORREDOR DIRETORIAS</v>
      </c>
      <c r="F3137" s="26" t="str">
        <f aca="false">VLOOKUP(B3137,[1]Planilha8!$X$4:$AD$6629,7,0)</f>
        <v>BOM</v>
      </c>
      <c r="G3137" s="27" t="n">
        <v>41820</v>
      </c>
      <c r="H3137" s="83" t="n">
        <v>252</v>
      </c>
      <c r="I3137" s="29" t="s">
        <v>23</v>
      </c>
      <c r="J3137" s="30" t="s">
        <v>738</v>
      </c>
      <c r="K3137" s="31" t="n">
        <v>2964</v>
      </c>
      <c r="L3137" s="32" t="n">
        <v>2014002155</v>
      </c>
      <c r="M3137" s="33" t="n">
        <v>43465</v>
      </c>
      <c r="N3137" s="84" t="n">
        <v>246.5</v>
      </c>
      <c r="O3137" s="85" t="n">
        <v>0.5</v>
      </c>
      <c r="P3137" s="86" t="n">
        <v>0.0416666666666667</v>
      </c>
      <c r="Q3137" s="87" t="n">
        <v>0</v>
      </c>
      <c r="R3137" s="88" t="n">
        <v>246.5</v>
      </c>
      <c r="S3137" s="89" t="n">
        <v>5.5</v>
      </c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MG3137" s="0"/>
      <c r="AMH3137" s="0"/>
      <c r="AMI3137" s="0"/>
      <c r="AMJ3137" s="0"/>
    </row>
    <row r="3138" s="4" customFormat="true" ht="37.5" hidden="false" customHeight="true" outlineLevel="0" collapsed="false">
      <c r="A3138" s="23" t="s">
        <v>401</v>
      </c>
      <c r="B3138" s="82" t="n">
        <v>10267</v>
      </c>
      <c r="C3138" s="25" t="n">
        <f aca="false">VLOOKUP(B3138,[1]Planilha8!$X$4:$Y$6629,2,0)</f>
        <v>2041860</v>
      </c>
      <c r="D3138" s="26" t="s">
        <v>737</v>
      </c>
      <c r="E3138" s="26" t="str">
        <f aca="false">VLOOKUP(B3138,[1]Planilha8!$X$4:$Z$6629,3,0)</f>
        <v>HGG</v>
      </c>
      <c r="F3138" s="26" t="str">
        <f aca="false">VLOOKUP(B3138,[1]Planilha8!$X$4:$AD$6629,7,0)</f>
        <v>BOM</v>
      </c>
      <c r="G3138" s="27" t="n">
        <v>41820</v>
      </c>
      <c r="H3138" s="83" t="n">
        <v>252</v>
      </c>
      <c r="I3138" s="29" t="s">
        <v>23</v>
      </c>
      <c r="J3138" s="30" t="s">
        <v>738</v>
      </c>
      <c r="K3138" s="31" t="n">
        <v>2964</v>
      </c>
      <c r="L3138" s="32" t="n">
        <v>2014002155</v>
      </c>
      <c r="M3138" s="33" t="n">
        <v>43465</v>
      </c>
      <c r="N3138" s="84" t="n">
        <v>246.5</v>
      </c>
      <c r="O3138" s="85" t="n">
        <v>0.5</v>
      </c>
      <c r="P3138" s="86" t="n">
        <v>0.0416666666666667</v>
      </c>
      <c r="Q3138" s="87" t="n">
        <v>0</v>
      </c>
      <c r="R3138" s="88" t="n">
        <v>246.5</v>
      </c>
      <c r="S3138" s="89" t="n">
        <v>5.5</v>
      </c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MG3138" s="0"/>
      <c r="AMH3138" s="0"/>
      <c r="AMI3138" s="0"/>
      <c r="AMJ3138" s="0"/>
    </row>
    <row r="3139" s="4" customFormat="true" ht="37.5" hidden="false" customHeight="true" outlineLevel="0" collapsed="false">
      <c r="A3139" s="23" t="s">
        <v>401</v>
      </c>
      <c r="B3139" s="82" t="n">
        <v>10268</v>
      </c>
      <c r="C3139" s="25" t="n">
        <f aca="false">VLOOKUP(B3139,[1]Planilha8!$X$4:$Y$6629,2,0)</f>
        <v>2041861</v>
      </c>
      <c r="D3139" s="26" t="s">
        <v>737</v>
      </c>
      <c r="E3139" s="26" t="str">
        <f aca="false">VLOOKUP(B3139,[1]Planilha8!$X$4:$Z$6629,3,0)</f>
        <v>HGG</v>
      </c>
      <c r="F3139" s="26" t="str">
        <f aca="false">VLOOKUP(B3139,[1]Planilha8!$X$4:$AD$6629,7,0)</f>
        <v>BOM</v>
      </c>
      <c r="G3139" s="27" t="n">
        <v>41820</v>
      </c>
      <c r="H3139" s="83" t="n">
        <v>252</v>
      </c>
      <c r="I3139" s="29" t="s">
        <v>23</v>
      </c>
      <c r="J3139" s="30" t="s">
        <v>738</v>
      </c>
      <c r="K3139" s="31" t="n">
        <v>2964</v>
      </c>
      <c r="L3139" s="32" t="n">
        <v>2014002155</v>
      </c>
      <c r="M3139" s="33" t="n">
        <v>43465</v>
      </c>
      <c r="N3139" s="84" t="n">
        <v>246.5</v>
      </c>
      <c r="O3139" s="85" t="n">
        <v>0.5</v>
      </c>
      <c r="P3139" s="86" t="n">
        <v>0.0416666666666667</v>
      </c>
      <c r="Q3139" s="87" t="n">
        <v>0</v>
      </c>
      <c r="R3139" s="88" t="n">
        <v>246.5</v>
      </c>
      <c r="S3139" s="89" t="n">
        <v>5.5</v>
      </c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MG3139" s="0"/>
      <c r="AMH3139" s="0"/>
      <c r="AMI3139" s="0"/>
      <c r="AMJ3139" s="0"/>
    </row>
    <row r="3140" s="4" customFormat="true" ht="37.5" hidden="false" customHeight="true" outlineLevel="0" collapsed="false">
      <c r="A3140" s="23" t="s">
        <v>401</v>
      </c>
      <c r="B3140" s="82" t="n">
        <v>10269</v>
      </c>
      <c r="C3140" s="25" t="n">
        <f aca="false">VLOOKUP(B3140,[1]Planilha8!$X$4:$Y$6629,2,0)</f>
        <v>2041862</v>
      </c>
      <c r="D3140" s="26" t="s">
        <v>737</v>
      </c>
      <c r="E3140" s="26" t="str">
        <f aca="false">VLOOKUP(B3140,[1]Planilha8!$X$4:$Z$6629,3,0)</f>
        <v>HGG</v>
      </c>
      <c r="F3140" s="26" t="str">
        <f aca="false">VLOOKUP(B3140,[1]Planilha8!$X$4:$AD$6629,7,0)</f>
        <v>BOM</v>
      </c>
      <c r="G3140" s="27" t="n">
        <v>41820</v>
      </c>
      <c r="H3140" s="83" t="n">
        <v>252</v>
      </c>
      <c r="I3140" s="29" t="s">
        <v>23</v>
      </c>
      <c r="J3140" s="30" t="s">
        <v>738</v>
      </c>
      <c r="K3140" s="31" t="n">
        <v>2964</v>
      </c>
      <c r="L3140" s="32" t="n">
        <v>2014002155</v>
      </c>
      <c r="M3140" s="33" t="n">
        <v>43465</v>
      </c>
      <c r="N3140" s="84" t="n">
        <v>246.5</v>
      </c>
      <c r="O3140" s="85" t="n">
        <v>0.5</v>
      </c>
      <c r="P3140" s="86" t="n">
        <v>0.0416666666666667</v>
      </c>
      <c r="Q3140" s="87" t="n">
        <v>0</v>
      </c>
      <c r="R3140" s="88" t="n">
        <v>246.5</v>
      </c>
      <c r="S3140" s="89" t="n">
        <v>5.5</v>
      </c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MG3140" s="0"/>
      <c r="AMH3140" s="0"/>
      <c r="AMI3140" s="0"/>
      <c r="AMJ3140" s="0"/>
    </row>
    <row r="3141" s="4" customFormat="true" ht="37.5" hidden="false" customHeight="true" outlineLevel="0" collapsed="false">
      <c r="A3141" s="23" t="s">
        <v>401</v>
      </c>
      <c r="B3141" s="82" t="n">
        <v>10270</v>
      </c>
      <c r="C3141" s="25" t="n">
        <f aca="false">VLOOKUP(B3141,[1]Planilha8!$X$4:$Y$6629,2,0)</f>
        <v>2041863</v>
      </c>
      <c r="D3141" s="26" t="s">
        <v>737</v>
      </c>
      <c r="E3141" s="26" t="str">
        <f aca="false">VLOOKUP(B3141,[1]Planilha8!$X$4:$Z$6629,3,0)</f>
        <v>HGG</v>
      </c>
      <c r="F3141" s="26" t="str">
        <f aca="false">VLOOKUP(B3141,[1]Planilha8!$X$4:$AD$6629,7,0)</f>
        <v>BOM</v>
      </c>
      <c r="G3141" s="27" t="n">
        <v>41820</v>
      </c>
      <c r="H3141" s="83" t="n">
        <v>252</v>
      </c>
      <c r="I3141" s="29" t="s">
        <v>23</v>
      </c>
      <c r="J3141" s="30" t="s">
        <v>738</v>
      </c>
      <c r="K3141" s="31" t="n">
        <v>2964</v>
      </c>
      <c r="L3141" s="32" t="n">
        <v>2014002155</v>
      </c>
      <c r="M3141" s="33" t="n">
        <v>43465</v>
      </c>
      <c r="N3141" s="84" t="n">
        <v>246.5</v>
      </c>
      <c r="O3141" s="85" t="n">
        <v>0.5</v>
      </c>
      <c r="P3141" s="86" t="n">
        <v>0.0416666666666667</v>
      </c>
      <c r="Q3141" s="87" t="n">
        <v>0</v>
      </c>
      <c r="R3141" s="88" t="n">
        <v>246.5</v>
      </c>
      <c r="S3141" s="89" t="n">
        <v>5.5</v>
      </c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MG3141" s="0"/>
      <c r="AMH3141" s="0"/>
      <c r="AMI3141" s="0"/>
      <c r="AMJ3141" s="0"/>
    </row>
    <row r="3142" s="4" customFormat="true" ht="37.5" hidden="false" customHeight="true" outlineLevel="0" collapsed="false">
      <c r="A3142" s="23" t="s">
        <v>401</v>
      </c>
      <c r="B3142" s="82" t="n">
        <v>10271</v>
      </c>
      <c r="C3142" s="25" t="n">
        <f aca="false">VLOOKUP(B3142,[1]Planilha8!$X$4:$Y$6629,2,0)</f>
        <v>2041864</v>
      </c>
      <c r="D3142" s="26" t="s">
        <v>737</v>
      </c>
      <c r="E3142" s="26" t="str">
        <f aca="false">VLOOKUP(B3142,[1]Planilha8!$X$4:$Z$6629,3,0)</f>
        <v>HGG</v>
      </c>
      <c r="F3142" s="26" t="str">
        <f aca="false">VLOOKUP(B3142,[1]Planilha8!$X$4:$AD$6629,7,0)</f>
        <v>BOM</v>
      </c>
      <c r="G3142" s="27" t="n">
        <v>41820</v>
      </c>
      <c r="H3142" s="83" t="n">
        <v>252</v>
      </c>
      <c r="I3142" s="29" t="s">
        <v>23</v>
      </c>
      <c r="J3142" s="30" t="s">
        <v>738</v>
      </c>
      <c r="K3142" s="31" t="n">
        <v>2964</v>
      </c>
      <c r="L3142" s="32" t="n">
        <v>2014002155</v>
      </c>
      <c r="M3142" s="33" t="n">
        <v>43465</v>
      </c>
      <c r="N3142" s="84" t="n">
        <v>246.5</v>
      </c>
      <c r="O3142" s="85" t="n">
        <v>0.5</v>
      </c>
      <c r="P3142" s="86" t="n">
        <v>0.0416666666666667</v>
      </c>
      <c r="Q3142" s="87" t="n">
        <v>0</v>
      </c>
      <c r="R3142" s="88" t="n">
        <v>246.5</v>
      </c>
      <c r="S3142" s="89" t="n">
        <v>5.5</v>
      </c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MG3142" s="0"/>
      <c r="AMH3142" s="0"/>
      <c r="AMI3142" s="0"/>
      <c r="AMJ3142" s="0"/>
    </row>
    <row r="3143" s="4" customFormat="true" ht="37.5" hidden="false" customHeight="true" outlineLevel="0" collapsed="false">
      <c r="A3143" s="23" t="s">
        <v>401</v>
      </c>
      <c r="B3143" s="82" t="n">
        <v>10272</v>
      </c>
      <c r="C3143" s="25" t="n">
        <f aca="false">VLOOKUP(B3143,[1]Planilha8!$X$4:$Y$6629,2,0)</f>
        <v>2041865</v>
      </c>
      <c r="D3143" s="26" t="s">
        <v>737</v>
      </c>
      <c r="E3143" s="26" t="str">
        <f aca="false">VLOOKUP(B3143,[1]Planilha8!$X$4:$Z$6629,3,0)</f>
        <v>CALDEIRA</v>
      </c>
      <c r="F3143" s="26" t="str">
        <f aca="false">VLOOKUP(B3143,[1]Planilha8!$X$4:$AD$6629,7,0)</f>
        <v>BOM</v>
      </c>
      <c r="G3143" s="27" t="n">
        <v>41820</v>
      </c>
      <c r="H3143" s="83" t="n">
        <v>252</v>
      </c>
      <c r="I3143" s="29" t="s">
        <v>23</v>
      </c>
      <c r="J3143" s="30" t="s">
        <v>738</v>
      </c>
      <c r="K3143" s="31" t="n">
        <v>2964</v>
      </c>
      <c r="L3143" s="32" t="n">
        <v>2014002155</v>
      </c>
      <c r="M3143" s="33" t="n">
        <v>43465</v>
      </c>
      <c r="N3143" s="84" t="n">
        <v>246.5</v>
      </c>
      <c r="O3143" s="85" t="n">
        <v>0.5</v>
      </c>
      <c r="P3143" s="86" t="n">
        <v>0.0416666666666667</v>
      </c>
      <c r="Q3143" s="87" t="n">
        <v>0</v>
      </c>
      <c r="R3143" s="88" t="n">
        <v>246.5</v>
      </c>
      <c r="S3143" s="89" t="n">
        <v>5.5</v>
      </c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MG3143" s="0"/>
      <c r="AMH3143" s="0"/>
      <c r="AMI3143" s="0"/>
      <c r="AMJ3143" s="0"/>
    </row>
    <row r="3144" s="4" customFormat="true" ht="37.5" hidden="false" customHeight="true" outlineLevel="0" collapsed="false">
      <c r="A3144" s="23" t="s">
        <v>401</v>
      </c>
      <c r="B3144" s="82" t="n">
        <v>10273</v>
      </c>
      <c r="C3144" s="25" t="n">
        <f aca="false">VLOOKUP(B3144,[1]Planilha8!$X$4:$Y$6629,2,0)</f>
        <v>2041866</v>
      </c>
      <c r="D3144" s="26" t="s">
        <v>737</v>
      </c>
      <c r="E3144" s="26" t="str">
        <f aca="false">VLOOKUP(B3144,[1]Planilha8!$X$4:$Z$6629,3,0)</f>
        <v>HGG</v>
      </c>
      <c r="F3144" s="26" t="str">
        <f aca="false">VLOOKUP(B3144,[1]Planilha8!$X$4:$AD$6629,7,0)</f>
        <v>BOM</v>
      </c>
      <c r="G3144" s="27" t="n">
        <v>41820</v>
      </c>
      <c r="H3144" s="83" t="n">
        <v>252</v>
      </c>
      <c r="I3144" s="29" t="s">
        <v>23</v>
      </c>
      <c r="J3144" s="30" t="s">
        <v>738</v>
      </c>
      <c r="K3144" s="31" t="n">
        <v>2964</v>
      </c>
      <c r="L3144" s="32" t="n">
        <v>2014002155</v>
      </c>
      <c r="M3144" s="33" t="n">
        <v>43465</v>
      </c>
      <c r="N3144" s="84" t="n">
        <v>246.5</v>
      </c>
      <c r="O3144" s="85" t="n">
        <v>0.5</v>
      </c>
      <c r="P3144" s="86" t="n">
        <v>0.0416666666666667</v>
      </c>
      <c r="Q3144" s="87" t="n">
        <v>0</v>
      </c>
      <c r="R3144" s="88" t="n">
        <v>246.5</v>
      </c>
      <c r="S3144" s="89" t="n">
        <v>5.5</v>
      </c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MG3144" s="0"/>
      <c r="AMH3144" s="0"/>
      <c r="AMI3144" s="0"/>
      <c r="AMJ3144" s="0"/>
    </row>
    <row r="3145" s="4" customFormat="true" ht="37.5" hidden="false" customHeight="true" outlineLevel="0" collapsed="false">
      <c r="A3145" s="23" t="s">
        <v>401</v>
      </c>
      <c r="B3145" s="82" t="n">
        <v>10274</v>
      </c>
      <c r="C3145" s="25" t="n">
        <f aca="false">VLOOKUP(B3145,[1]Planilha8!$X$4:$Y$6629,2,0)</f>
        <v>2041867</v>
      </c>
      <c r="D3145" s="26" t="s">
        <v>737</v>
      </c>
      <c r="E3145" s="26" t="str">
        <f aca="false">VLOOKUP(B3145,[1]Planilha8!$X$4:$Z$6629,3,0)</f>
        <v>HGG</v>
      </c>
      <c r="F3145" s="26" t="str">
        <f aca="false">VLOOKUP(B3145,[1]Planilha8!$X$4:$AD$6629,7,0)</f>
        <v>BOM</v>
      </c>
      <c r="G3145" s="27" t="n">
        <v>41820</v>
      </c>
      <c r="H3145" s="83" t="n">
        <v>252</v>
      </c>
      <c r="I3145" s="29" t="s">
        <v>23</v>
      </c>
      <c r="J3145" s="30" t="s">
        <v>738</v>
      </c>
      <c r="K3145" s="31" t="n">
        <v>2964</v>
      </c>
      <c r="L3145" s="32" t="n">
        <v>2014002155</v>
      </c>
      <c r="M3145" s="33" t="n">
        <v>43465</v>
      </c>
      <c r="N3145" s="84" t="n">
        <v>246.5</v>
      </c>
      <c r="O3145" s="85" t="n">
        <v>0.5</v>
      </c>
      <c r="P3145" s="86" t="n">
        <v>0.0416666666666667</v>
      </c>
      <c r="Q3145" s="87" t="n">
        <v>0</v>
      </c>
      <c r="R3145" s="88" t="n">
        <v>246.5</v>
      </c>
      <c r="S3145" s="89" t="n">
        <v>5.5</v>
      </c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MG3145" s="0"/>
      <c r="AMH3145" s="0"/>
      <c r="AMI3145" s="0"/>
      <c r="AMJ3145" s="0"/>
    </row>
    <row r="3146" s="4" customFormat="true" ht="37.5" hidden="false" customHeight="true" outlineLevel="0" collapsed="false">
      <c r="A3146" s="23" t="s">
        <v>401</v>
      </c>
      <c r="B3146" s="82" t="n">
        <v>10275</v>
      </c>
      <c r="C3146" s="25" t="n">
        <f aca="false">VLOOKUP(B3146,[1]Planilha8!$X$4:$Y$6629,2,0)</f>
        <v>2041868</v>
      </c>
      <c r="D3146" s="26" t="s">
        <v>737</v>
      </c>
      <c r="E3146" s="26" t="str">
        <f aca="false">VLOOKUP(B3146,[1]Planilha8!$X$4:$Z$6629,3,0)</f>
        <v>GALPÃO ALMOXARIFADO</v>
      </c>
      <c r="F3146" s="26" t="str">
        <f aca="false">VLOOKUP(B3146,[1]Planilha8!$X$4:$AD$6629,7,0)</f>
        <v>SUCATA</v>
      </c>
      <c r="G3146" s="27" t="n">
        <v>41820</v>
      </c>
      <c r="H3146" s="83" t="n">
        <v>252</v>
      </c>
      <c r="I3146" s="29" t="s">
        <v>23</v>
      </c>
      <c r="J3146" s="30" t="s">
        <v>738</v>
      </c>
      <c r="K3146" s="31" t="n">
        <v>2964</v>
      </c>
      <c r="L3146" s="32" t="n">
        <v>2014002155</v>
      </c>
      <c r="M3146" s="33" t="n">
        <v>43465</v>
      </c>
      <c r="N3146" s="84" t="n">
        <v>246.5</v>
      </c>
      <c r="O3146" s="85" t="n">
        <v>0.5</v>
      </c>
      <c r="P3146" s="86" t="n">
        <v>0.0416666666666667</v>
      </c>
      <c r="Q3146" s="87" t="n">
        <v>0</v>
      </c>
      <c r="R3146" s="88" t="n">
        <v>246.5</v>
      </c>
      <c r="S3146" s="89" t="n">
        <v>5.5</v>
      </c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MG3146" s="0"/>
      <c r="AMH3146" s="0"/>
      <c r="AMI3146" s="0"/>
      <c r="AMJ3146" s="0"/>
    </row>
    <row r="3147" s="4" customFormat="true" ht="37.5" hidden="false" customHeight="true" outlineLevel="0" collapsed="false">
      <c r="A3147" s="23" t="s">
        <v>401</v>
      </c>
      <c r="B3147" s="82" t="n">
        <v>10276</v>
      </c>
      <c r="C3147" s="25" t="n">
        <f aca="false">VLOOKUP(B3147,[1]Planilha8!$X$4:$Y$6629,2,0)</f>
        <v>2041869</v>
      </c>
      <c r="D3147" s="26" t="s">
        <v>737</v>
      </c>
      <c r="E3147" s="26" t="str">
        <f aca="false">VLOOKUP(B3147,[1]Planilha8!$X$4:$Z$6629,3,0)</f>
        <v>PORTARIA 'A'</v>
      </c>
      <c r="F3147" s="26" t="str">
        <f aca="false">VLOOKUP(B3147,[1]Planilha8!$X$4:$AD$6629,7,0)</f>
        <v>BOM</v>
      </c>
      <c r="G3147" s="27" t="n">
        <v>41820</v>
      </c>
      <c r="H3147" s="83" t="n">
        <v>252</v>
      </c>
      <c r="I3147" s="29" t="s">
        <v>23</v>
      </c>
      <c r="J3147" s="30" t="s">
        <v>738</v>
      </c>
      <c r="K3147" s="31" t="n">
        <v>2964</v>
      </c>
      <c r="L3147" s="32" t="n">
        <v>2014002155</v>
      </c>
      <c r="M3147" s="33" t="n">
        <v>43465</v>
      </c>
      <c r="N3147" s="84" t="n">
        <v>246.5</v>
      </c>
      <c r="O3147" s="85" t="n">
        <v>0.5</v>
      </c>
      <c r="P3147" s="86" t="n">
        <v>0.0416666666666667</v>
      </c>
      <c r="Q3147" s="87" t="n">
        <v>0</v>
      </c>
      <c r="R3147" s="88" t="n">
        <v>246.5</v>
      </c>
      <c r="S3147" s="89" t="n">
        <v>5.5</v>
      </c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MG3147" s="0"/>
      <c r="AMH3147" s="0"/>
      <c r="AMI3147" s="0"/>
      <c r="AMJ3147" s="0"/>
    </row>
    <row r="3148" s="4" customFormat="true" ht="37.5" hidden="false" customHeight="true" outlineLevel="0" collapsed="false">
      <c r="A3148" s="23" t="s">
        <v>401</v>
      </c>
      <c r="B3148" s="82" t="n">
        <v>10277</v>
      </c>
      <c r="C3148" s="25" t="n">
        <f aca="false">VLOOKUP(B3148,[1]Planilha8!$X$4:$Y$6629,2,0)</f>
        <v>2041870</v>
      </c>
      <c r="D3148" s="26" t="s">
        <v>737</v>
      </c>
      <c r="E3148" s="26" t="str">
        <f aca="false">VLOOKUP(B3148,[1]Planilha8!$X$4:$Z$6629,3,0)</f>
        <v>HGG</v>
      </c>
      <c r="F3148" s="26" t="str">
        <f aca="false">VLOOKUP(B3148,[1]Planilha8!$X$4:$AD$6629,7,0)</f>
        <v>BOM</v>
      </c>
      <c r="G3148" s="27" t="n">
        <v>41820</v>
      </c>
      <c r="H3148" s="83" t="n">
        <v>252</v>
      </c>
      <c r="I3148" s="29" t="s">
        <v>23</v>
      </c>
      <c r="J3148" s="30" t="s">
        <v>738</v>
      </c>
      <c r="K3148" s="31" t="n">
        <v>2964</v>
      </c>
      <c r="L3148" s="32" t="n">
        <v>2014002155</v>
      </c>
      <c r="M3148" s="33" t="n">
        <v>43465</v>
      </c>
      <c r="N3148" s="84" t="n">
        <v>246.5</v>
      </c>
      <c r="O3148" s="85" t="n">
        <v>0.5</v>
      </c>
      <c r="P3148" s="86" t="n">
        <v>0.0416666666666667</v>
      </c>
      <c r="Q3148" s="87" t="n">
        <v>0</v>
      </c>
      <c r="R3148" s="88" t="n">
        <v>246.5</v>
      </c>
      <c r="S3148" s="89" t="n">
        <v>5.5</v>
      </c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MG3148" s="0"/>
      <c r="AMH3148" s="0"/>
      <c r="AMI3148" s="0"/>
      <c r="AMJ3148" s="0"/>
    </row>
    <row r="3149" s="4" customFormat="true" ht="37.5" hidden="false" customHeight="true" outlineLevel="0" collapsed="false">
      <c r="A3149" s="23" t="s">
        <v>401</v>
      </c>
      <c r="B3149" s="82" t="n">
        <v>8899</v>
      </c>
      <c r="C3149" s="25" t="n">
        <f aca="false">VLOOKUP(B3149,[1]Planilha8!$X$4:$Y$6629,2,0)</f>
        <v>2041898</v>
      </c>
      <c r="D3149" s="26" t="s">
        <v>739</v>
      </c>
      <c r="E3149" s="26" t="str">
        <f aca="false">VLOOKUP(B3149,[1]Planilha8!$X$4:$Z$6629,3,0)</f>
        <v>ASTEC</v>
      </c>
      <c r="F3149" s="26" t="str">
        <f aca="false">VLOOKUP(B3149,[1]Planilha8!$X$4:$AD$6629,7,0)</f>
        <v>BOM</v>
      </c>
      <c r="G3149" s="27" t="n">
        <v>41837</v>
      </c>
      <c r="H3149" s="83" t="n">
        <v>149.9</v>
      </c>
      <c r="I3149" s="29" t="s">
        <v>23</v>
      </c>
      <c r="J3149" s="30" t="s">
        <v>740</v>
      </c>
      <c r="K3149" s="31" t="n">
        <v>79112</v>
      </c>
      <c r="L3149" s="32" t="n">
        <v>2014002950</v>
      </c>
      <c r="M3149" s="33" t="n">
        <v>43465</v>
      </c>
      <c r="N3149" s="84" t="n">
        <v>144.883333333333</v>
      </c>
      <c r="O3149" s="85" t="n">
        <v>0.5</v>
      </c>
      <c r="P3149" s="86" t="n">
        <v>0.0416666666666667</v>
      </c>
      <c r="Q3149" s="87" t="n">
        <v>0</v>
      </c>
      <c r="R3149" s="88" t="n">
        <v>144.883333333333</v>
      </c>
      <c r="S3149" s="89" t="n">
        <v>5.01666666666659</v>
      </c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MG3149" s="0"/>
      <c r="AMH3149" s="0"/>
      <c r="AMI3149" s="0"/>
      <c r="AMJ3149" s="0"/>
    </row>
    <row r="3150" s="4" customFormat="true" ht="37.5" hidden="false" customHeight="true" outlineLevel="0" collapsed="false">
      <c r="A3150" s="23" t="s">
        <v>401</v>
      </c>
      <c r="B3150" s="82" t="n">
        <v>10289</v>
      </c>
      <c r="C3150" s="25" t="n">
        <f aca="false">VLOOKUP(B3150,[1]Planilha8!$X$4:$Y$6629,2,0)</f>
        <v>2041899</v>
      </c>
      <c r="D3150" s="26" t="s">
        <v>741</v>
      </c>
      <c r="E3150" s="26" t="str">
        <f aca="false">VLOOKUP(B3150,[1]Planilha8!$X$4:$Z$6629,3,0)</f>
        <v>COSURA - ROUPARIA</v>
      </c>
      <c r="F3150" s="26" t="str">
        <f aca="false">VLOOKUP(B3150,[1]Planilha8!$X$4:$AD$6629,7,0)</f>
        <v>BOM</v>
      </c>
      <c r="G3150" s="27" t="n">
        <v>41837</v>
      </c>
      <c r="H3150" s="83" t="n">
        <v>1084</v>
      </c>
      <c r="I3150" s="29" t="s">
        <v>23</v>
      </c>
      <c r="J3150" s="30" t="s">
        <v>742</v>
      </c>
      <c r="K3150" s="31" t="n">
        <v>133723</v>
      </c>
      <c r="L3150" s="32" t="n">
        <v>2014002933</v>
      </c>
      <c r="M3150" s="33" t="n">
        <v>43465</v>
      </c>
      <c r="N3150" s="84" t="n">
        <v>705.750000000001</v>
      </c>
      <c r="O3150" s="85" t="n">
        <v>0.25</v>
      </c>
      <c r="P3150" s="86" t="n">
        <v>0.0208333333333333</v>
      </c>
      <c r="Q3150" s="87" t="n">
        <v>22.5833333333333</v>
      </c>
      <c r="R3150" s="88" t="n">
        <v>728.333333333334</v>
      </c>
      <c r="S3150" s="89" t="n">
        <v>355.666666666666</v>
      </c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MG3150" s="0"/>
      <c r="AMH3150" s="0"/>
      <c r="AMI3150" s="0"/>
      <c r="AMJ3150" s="0"/>
    </row>
    <row r="3151" s="4" customFormat="true" ht="37.5" hidden="false" customHeight="true" outlineLevel="0" collapsed="false">
      <c r="A3151" s="23" t="s">
        <v>401</v>
      </c>
      <c r="B3151" s="82" t="n">
        <v>10301</v>
      </c>
      <c r="C3151" s="25" t="n">
        <f aca="false">VLOOKUP(B3151,[1]Planilha8!$X$4:$Y$6629,2,0)</f>
        <v>2041905</v>
      </c>
      <c r="D3151" s="26" t="s">
        <v>743</v>
      </c>
      <c r="E3151" s="26" t="str">
        <f aca="false">VLOOKUP(B3151,[1]Planilha8!$X$4:$Z$6629,3,0)</f>
        <v>SALA DE REUNIÃO</v>
      </c>
      <c r="F3151" s="26" t="str">
        <f aca="false">VLOOKUP(B3151,[1]Planilha8!$X$4:$AD$6629,7,0)</f>
        <v>BOM</v>
      </c>
      <c r="G3151" s="27" t="n">
        <v>41848</v>
      </c>
      <c r="H3151" s="83" t="n">
        <v>2359.9</v>
      </c>
      <c r="I3151" s="29" t="s">
        <v>23</v>
      </c>
      <c r="J3151" s="30" t="s">
        <v>69</v>
      </c>
      <c r="K3151" s="31" t="n">
        <v>10394</v>
      </c>
      <c r="L3151" s="32" t="n">
        <v>2014000872</v>
      </c>
      <c r="M3151" s="33" t="n">
        <v>43465</v>
      </c>
      <c r="N3151" s="84" t="n">
        <v>1390.47808333333</v>
      </c>
      <c r="O3151" s="85" t="n">
        <v>0.33</v>
      </c>
      <c r="P3151" s="86" t="n">
        <v>0.0275</v>
      </c>
      <c r="Q3151" s="87" t="n">
        <v>64.89725</v>
      </c>
      <c r="R3151" s="88" t="n">
        <v>1455.37533333333</v>
      </c>
      <c r="S3151" s="89" t="n">
        <v>904.524666666667</v>
      </c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MG3151" s="0"/>
      <c r="AMH3151" s="0"/>
      <c r="AMI3151" s="0"/>
      <c r="AMJ3151" s="0"/>
    </row>
    <row r="3152" s="4" customFormat="true" ht="37.5" hidden="false" customHeight="true" outlineLevel="0" collapsed="false">
      <c r="A3152" s="23" t="s">
        <v>401</v>
      </c>
      <c r="B3152" s="82" t="n">
        <v>10302</v>
      </c>
      <c r="C3152" s="25" t="n">
        <f aca="false">VLOOKUP(B3152,[1]Planilha8!$X$4:$Y$6629,2,0)</f>
        <v>2041906</v>
      </c>
      <c r="D3152" s="26" t="s">
        <v>743</v>
      </c>
      <c r="E3152" s="26" t="str">
        <f aca="false">VLOOKUP(B3152,[1]Planilha8!$X$4:$Z$6629,3,0)</f>
        <v>DIRETORIA DE ENSINO E PESQUISA</v>
      </c>
      <c r="F3152" s="26" t="str">
        <f aca="false">VLOOKUP(B3152,[1]Planilha8!$X$4:$AD$6629,7,0)</f>
        <v>BOM</v>
      </c>
      <c r="G3152" s="27" t="n">
        <v>41848</v>
      </c>
      <c r="H3152" s="83" t="n">
        <v>2359.9</v>
      </c>
      <c r="I3152" s="29" t="s">
        <v>23</v>
      </c>
      <c r="J3152" s="30" t="s">
        <v>69</v>
      </c>
      <c r="K3152" s="31" t="n">
        <v>10394</v>
      </c>
      <c r="L3152" s="32" t="n">
        <v>2014000872</v>
      </c>
      <c r="M3152" s="33" t="n">
        <v>43465</v>
      </c>
      <c r="N3152" s="84" t="n">
        <v>1390.47808333333</v>
      </c>
      <c r="O3152" s="85" t="n">
        <v>0.33</v>
      </c>
      <c r="P3152" s="86" t="n">
        <v>0.0275</v>
      </c>
      <c r="Q3152" s="87" t="n">
        <v>64.89725</v>
      </c>
      <c r="R3152" s="88" t="n">
        <v>1455.37533333333</v>
      </c>
      <c r="S3152" s="89" t="n">
        <v>904.524666666667</v>
      </c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MG3152" s="0"/>
      <c r="AMH3152" s="0"/>
      <c r="AMI3152" s="0"/>
      <c r="AMJ3152" s="0"/>
    </row>
    <row r="3153" s="4" customFormat="true" ht="37.5" hidden="false" customHeight="true" outlineLevel="0" collapsed="false">
      <c r="A3153" s="23" t="s">
        <v>401</v>
      </c>
      <c r="B3153" s="82" t="n">
        <v>10303</v>
      </c>
      <c r="C3153" s="25" t="n">
        <f aca="false">VLOOKUP(B3153,[1]Planilha8!$X$4:$Y$6629,2,0)</f>
        <v>2041907</v>
      </c>
      <c r="D3153" s="26" t="s">
        <v>743</v>
      </c>
      <c r="E3153" s="26" t="str">
        <f aca="false">VLOOKUP(B3153,[1]Planilha8!$X$4:$Z$6629,3,0)</f>
        <v>AMBULATÓRIO – SALA MUTIUSO</v>
      </c>
      <c r="F3153" s="26" t="str">
        <f aca="false">VLOOKUP(B3153,[1]Planilha8!$X$4:$AD$6629,7,0)</f>
        <v>BOM</v>
      </c>
      <c r="G3153" s="27" t="n">
        <v>41848</v>
      </c>
      <c r="H3153" s="83" t="n">
        <v>2359.9</v>
      </c>
      <c r="I3153" s="29" t="s">
        <v>23</v>
      </c>
      <c r="J3153" s="30" t="s">
        <v>69</v>
      </c>
      <c r="K3153" s="31" t="n">
        <v>10394</v>
      </c>
      <c r="L3153" s="32" t="n">
        <v>2014000872</v>
      </c>
      <c r="M3153" s="33" t="n">
        <v>43465</v>
      </c>
      <c r="N3153" s="84" t="n">
        <v>1390.47808333333</v>
      </c>
      <c r="O3153" s="85" t="n">
        <v>0.33</v>
      </c>
      <c r="P3153" s="86" t="n">
        <v>0.0275</v>
      </c>
      <c r="Q3153" s="87" t="n">
        <v>64.89725</v>
      </c>
      <c r="R3153" s="88" t="n">
        <v>1455.37533333333</v>
      </c>
      <c r="S3153" s="89" t="n">
        <v>904.524666666667</v>
      </c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MG3153" s="0"/>
      <c r="AMH3153" s="0"/>
      <c r="AMI3153" s="0"/>
      <c r="AMJ3153" s="0"/>
    </row>
    <row r="3154" s="4" customFormat="true" ht="37.5" hidden="false" customHeight="true" outlineLevel="0" collapsed="false">
      <c r="A3154" s="23" t="s">
        <v>401</v>
      </c>
      <c r="B3154" s="82" t="n">
        <v>10321</v>
      </c>
      <c r="C3154" s="25" t="n">
        <f aca="false">VLOOKUP(B3154,[1]Planilha8!$X$4:$Y$6629,2,0)</f>
        <v>2041925</v>
      </c>
      <c r="D3154" s="26" t="s">
        <v>744</v>
      </c>
      <c r="E3154" s="26" t="str">
        <f aca="false">VLOOKUP(B3154,[1]Planilha8!$X$4:$Z$6629,3,0)</f>
        <v>SESMT (AMBULATÓRIO MÉDICO)</v>
      </c>
      <c r="F3154" s="26" t="str">
        <f aca="false">VLOOKUP(B3154,[1]Planilha8!$X$4:$AD$6629,7,0)</f>
        <v>BOM</v>
      </c>
      <c r="G3154" s="27" t="n">
        <v>41885</v>
      </c>
      <c r="H3154" s="83" t="n">
        <v>1734</v>
      </c>
      <c r="I3154" s="29" t="s">
        <v>23</v>
      </c>
      <c r="J3154" s="30" t="s">
        <v>745</v>
      </c>
      <c r="K3154" s="31" t="s">
        <v>746</v>
      </c>
      <c r="L3154" s="32" t="n">
        <v>2014003966</v>
      </c>
      <c r="M3154" s="33" t="n">
        <v>43465</v>
      </c>
      <c r="N3154" s="84" t="n">
        <v>600.53</v>
      </c>
      <c r="O3154" s="85" t="n">
        <v>0.14</v>
      </c>
      <c r="P3154" s="86" t="n">
        <v>0.0116666666666667</v>
      </c>
      <c r="Q3154" s="87" t="n">
        <v>20.23</v>
      </c>
      <c r="R3154" s="88" t="n">
        <v>620.76</v>
      </c>
      <c r="S3154" s="89" t="n">
        <v>1113.24</v>
      </c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MG3154" s="0"/>
      <c r="AMH3154" s="0"/>
      <c r="AMI3154" s="0"/>
      <c r="AMJ3154" s="0"/>
    </row>
    <row r="3155" s="4" customFormat="true" ht="37.5" hidden="false" customHeight="true" outlineLevel="0" collapsed="false">
      <c r="A3155" s="23" t="s">
        <v>401</v>
      </c>
      <c r="B3155" s="82" t="n">
        <v>10323</v>
      </c>
      <c r="C3155" s="25" t="n">
        <f aca="false">VLOOKUP(B3155,[1]Planilha8!$X$4:$Y$6629,2,0)</f>
        <v>2041933</v>
      </c>
      <c r="D3155" s="26" t="s">
        <v>747</v>
      </c>
      <c r="E3155" s="26" t="str">
        <f aca="false">VLOOKUP(B3155,[1]Planilha8!$X$4:$Z$6629,3,0)</f>
        <v>CENTRAL DE MATERIAL E ESTERILIZAÇÃO</v>
      </c>
      <c r="F3155" s="26" t="str">
        <f aca="false">VLOOKUP(B3155,[1]Planilha8!$X$4:$AD$6629,7,0)</f>
        <v>BOM</v>
      </c>
      <c r="G3155" s="27" t="n">
        <v>41901</v>
      </c>
      <c r="H3155" s="83" t="n">
        <v>250</v>
      </c>
      <c r="I3155" s="29" t="s">
        <v>23</v>
      </c>
      <c r="J3155" s="30" t="s">
        <v>748</v>
      </c>
      <c r="K3155" s="31" t="n">
        <v>22014</v>
      </c>
      <c r="L3155" s="32" t="n">
        <v>2014003916</v>
      </c>
      <c r="M3155" s="33" t="n">
        <v>43465</v>
      </c>
      <c r="N3155" s="84" t="n">
        <v>98.9583333333334</v>
      </c>
      <c r="O3155" s="85" t="n">
        <v>0.17</v>
      </c>
      <c r="P3155" s="86" t="n">
        <v>0.0141666666666667</v>
      </c>
      <c r="Q3155" s="87" t="n">
        <v>3.54166666666667</v>
      </c>
      <c r="R3155" s="88" t="n">
        <v>102.5</v>
      </c>
      <c r="S3155" s="89" t="n">
        <v>147.5</v>
      </c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MG3155" s="0"/>
      <c r="AMH3155" s="0"/>
      <c r="AMI3155" s="0"/>
      <c r="AMJ3155" s="0"/>
    </row>
    <row r="3156" s="4" customFormat="true" ht="37.5" hidden="false" customHeight="true" outlineLevel="0" collapsed="false">
      <c r="A3156" s="23" t="s">
        <v>401</v>
      </c>
      <c r="B3156" s="82" t="n">
        <v>10324</v>
      </c>
      <c r="C3156" s="25" t="n">
        <f aca="false">VLOOKUP(B3156,[1]Planilha8!$X$4:$Y$6629,2,0)</f>
        <v>2041934</v>
      </c>
      <c r="D3156" s="26" t="s">
        <v>747</v>
      </c>
      <c r="E3156" s="26" t="str">
        <f aca="false">VLOOKUP(B3156,[1]Planilha8!$X$4:$Z$6629,3,0)</f>
        <v>CENTRAL DE MATERIAL E ESTERILIZAÇÃO</v>
      </c>
      <c r="F3156" s="26" t="str">
        <f aca="false">VLOOKUP(B3156,[1]Planilha8!$X$4:$AD$6629,7,0)</f>
        <v>BOM</v>
      </c>
      <c r="G3156" s="27" t="n">
        <v>41901</v>
      </c>
      <c r="H3156" s="83" t="n">
        <v>250</v>
      </c>
      <c r="I3156" s="29" t="s">
        <v>23</v>
      </c>
      <c r="J3156" s="30" t="s">
        <v>748</v>
      </c>
      <c r="K3156" s="31" t="n">
        <v>22014</v>
      </c>
      <c r="L3156" s="32" t="n">
        <v>2014003916</v>
      </c>
      <c r="M3156" s="33" t="n">
        <v>43465</v>
      </c>
      <c r="N3156" s="84" t="n">
        <v>98.9583333333334</v>
      </c>
      <c r="O3156" s="85" t="n">
        <v>0.17</v>
      </c>
      <c r="P3156" s="86" t="n">
        <v>0.0141666666666667</v>
      </c>
      <c r="Q3156" s="87" t="n">
        <v>3.54166666666667</v>
      </c>
      <c r="R3156" s="88" t="n">
        <v>102.5</v>
      </c>
      <c r="S3156" s="89" t="n">
        <v>147.5</v>
      </c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MG3156" s="0"/>
      <c r="AMH3156" s="0"/>
      <c r="AMI3156" s="0"/>
      <c r="AMJ3156" s="0"/>
    </row>
    <row r="3157" s="4" customFormat="true" ht="37.5" hidden="false" customHeight="true" outlineLevel="0" collapsed="false">
      <c r="A3157" s="23" t="s">
        <v>401</v>
      </c>
      <c r="B3157" s="82" t="n">
        <v>10325</v>
      </c>
      <c r="C3157" s="25" t="n">
        <f aca="false">VLOOKUP(B3157,[1]Planilha8!$X$4:$Y$6629,2,0)</f>
        <v>2041935</v>
      </c>
      <c r="D3157" s="26" t="s">
        <v>749</v>
      </c>
      <c r="E3157" s="26" t="str">
        <f aca="false">VLOOKUP(B3157,[1]Planilha8!$X$4:$Z$6629,3,0)</f>
        <v>CENTRAL DE MATERIAL E ESTERILIZAÇÃO</v>
      </c>
      <c r="F3157" s="26" t="str">
        <f aca="false">VLOOKUP(B3157,[1]Planilha8!$X$4:$AD$6629,7,0)</f>
        <v>BOM</v>
      </c>
      <c r="G3157" s="27" t="n">
        <v>41901</v>
      </c>
      <c r="H3157" s="83" t="n">
        <v>200</v>
      </c>
      <c r="I3157" s="29" t="s">
        <v>23</v>
      </c>
      <c r="J3157" s="30" t="s">
        <v>748</v>
      </c>
      <c r="K3157" s="31" t="n">
        <v>22014</v>
      </c>
      <c r="L3157" s="32" t="n">
        <v>2014003916</v>
      </c>
      <c r="M3157" s="33" t="n">
        <v>43465</v>
      </c>
      <c r="N3157" s="84" t="n">
        <v>74.5</v>
      </c>
      <c r="O3157" s="85" t="n">
        <v>0.17</v>
      </c>
      <c r="P3157" s="86" t="n">
        <v>0.0141666666666667</v>
      </c>
      <c r="Q3157" s="87" t="n">
        <v>2.83333333333333</v>
      </c>
      <c r="R3157" s="88" t="n">
        <v>77.3333333333333</v>
      </c>
      <c r="S3157" s="89" t="n">
        <v>122.666666666667</v>
      </c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MG3157" s="0"/>
      <c r="AMH3157" s="0"/>
      <c r="AMI3157" s="0"/>
      <c r="AMJ3157" s="0"/>
    </row>
    <row r="3158" s="4" customFormat="true" ht="37.5" hidden="false" customHeight="true" outlineLevel="0" collapsed="false">
      <c r="A3158" s="23" t="s">
        <v>401</v>
      </c>
      <c r="B3158" s="82" t="n">
        <v>10326</v>
      </c>
      <c r="C3158" s="25" t="n">
        <f aca="false">VLOOKUP(B3158,[1]Planilha8!$X$4:$Y$6629,2,0)</f>
        <v>2041936</v>
      </c>
      <c r="D3158" s="26" t="s">
        <v>749</v>
      </c>
      <c r="E3158" s="26" t="str">
        <f aca="false">VLOOKUP(B3158,[1]Planilha8!$X$4:$Z$6629,3,0)</f>
        <v>CENTRAL DE MATERIAL E ESTERILIZAÇÃO</v>
      </c>
      <c r="F3158" s="26" t="str">
        <f aca="false">VLOOKUP(B3158,[1]Planilha8!$X$4:$AD$6629,7,0)</f>
        <v>BOM</v>
      </c>
      <c r="G3158" s="27" t="n">
        <v>41901</v>
      </c>
      <c r="H3158" s="83" t="n">
        <v>200</v>
      </c>
      <c r="I3158" s="29" t="s">
        <v>23</v>
      </c>
      <c r="J3158" s="30" t="s">
        <v>748</v>
      </c>
      <c r="K3158" s="31" t="n">
        <v>22014</v>
      </c>
      <c r="L3158" s="32" t="n">
        <v>2014003916</v>
      </c>
      <c r="M3158" s="33" t="n">
        <v>43465</v>
      </c>
      <c r="N3158" s="84" t="n">
        <v>74.5</v>
      </c>
      <c r="O3158" s="85" t="n">
        <v>0.17</v>
      </c>
      <c r="P3158" s="86" t="n">
        <v>0.0141666666666667</v>
      </c>
      <c r="Q3158" s="87" t="n">
        <v>2.83333333333333</v>
      </c>
      <c r="R3158" s="88" t="n">
        <v>77.3333333333333</v>
      </c>
      <c r="S3158" s="89" t="n">
        <v>122.666666666667</v>
      </c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MG3158" s="0"/>
      <c r="AMH3158" s="0"/>
      <c r="AMI3158" s="0"/>
      <c r="AMJ3158" s="0"/>
    </row>
    <row r="3159" s="4" customFormat="true" ht="37.5" hidden="false" customHeight="true" outlineLevel="0" collapsed="false">
      <c r="A3159" s="23" t="s">
        <v>401</v>
      </c>
      <c r="B3159" s="82" t="n">
        <v>10327</v>
      </c>
      <c r="C3159" s="25" t="n">
        <f aca="false">VLOOKUP(B3159,[1]Planilha8!$X$4:$Y$6629,2,0)</f>
        <v>2041937</v>
      </c>
      <c r="D3159" s="26" t="s">
        <v>749</v>
      </c>
      <c r="E3159" s="26" t="str">
        <f aca="false">VLOOKUP(B3159,[1]Planilha8!$X$4:$Z$6629,3,0)</f>
        <v>CENTRAL DE MATERIAL E ESTERILIZAÇÃO</v>
      </c>
      <c r="F3159" s="26" t="str">
        <f aca="false">VLOOKUP(B3159,[1]Planilha8!$X$4:$AD$6629,7,0)</f>
        <v>BOM</v>
      </c>
      <c r="G3159" s="27" t="n">
        <v>41901</v>
      </c>
      <c r="H3159" s="83" t="n">
        <v>200</v>
      </c>
      <c r="I3159" s="29" t="s">
        <v>23</v>
      </c>
      <c r="J3159" s="30" t="s">
        <v>748</v>
      </c>
      <c r="K3159" s="31" t="n">
        <v>22014</v>
      </c>
      <c r="L3159" s="32" t="n">
        <v>2014003916</v>
      </c>
      <c r="M3159" s="33" t="n">
        <v>43465</v>
      </c>
      <c r="N3159" s="84" t="n">
        <v>74.5</v>
      </c>
      <c r="O3159" s="85" t="n">
        <v>0.17</v>
      </c>
      <c r="P3159" s="86" t="n">
        <v>0.0141666666666667</v>
      </c>
      <c r="Q3159" s="87" t="n">
        <v>2.83333333333333</v>
      </c>
      <c r="R3159" s="88" t="n">
        <v>77.3333333333333</v>
      </c>
      <c r="S3159" s="89" t="n">
        <v>122.666666666667</v>
      </c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MG3159" s="0"/>
      <c r="AMH3159" s="0"/>
      <c r="AMI3159" s="0"/>
      <c r="AMJ3159" s="0"/>
    </row>
    <row r="3160" s="4" customFormat="true" ht="37.5" hidden="false" customHeight="true" outlineLevel="0" collapsed="false">
      <c r="A3160" s="23" t="s">
        <v>401</v>
      </c>
      <c r="B3160" s="82" t="n">
        <v>10288</v>
      </c>
      <c r="C3160" s="25" t="n">
        <f aca="false">VLOOKUP(B3160,[1]Planilha8!$X$4:$Y$6629,2,0)</f>
        <v>2041938</v>
      </c>
      <c r="D3160" s="26" t="s">
        <v>750</v>
      </c>
      <c r="E3160" s="26" t="str">
        <f aca="false">VLOOKUP(B3160,[1]Planilha8!$X$4:$Z$6629,3,0)</f>
        <v>HGG</v>
      </c>
      <c r="F3160" s="26" t="str">
        <f aca="false">VLOOKUP(B3160,[1]Planilha8!$X$4:$AD$6629,7,0)</f>
        <v>BOM</v>
      </c>
      <c r="G3160" s="27" t="n">
        <v>41913</v>
      </c>
      <c r="H3160" s="83" t="n">
        <v>6200</v>
      </c>
      <c r="I3160" s="29" t="s">
        <v>23</v>
      </c>
      <c r="J3160" s="30" t="s">
        <v>559</v>
      </c>
      <c r="K3160" s="31" t="n">
        <v>76</v>
      </c>
      <c r="L3160" s="32" t="n">
        <v>2013004454</v>
      </c>
      <c r="M3160" s="33" t="n">
        <v>43465</v>
      </c>
      <c r="N3160" s="84" t="n">
        <v>2037.16666666667</v>
      </c>
      <c r="O3160" s="85" t="n">
        <v>0.14</v>
      </c>
      <c r="P3160" s="86" t="n">
        <v>0.0116666666666667</v>
      </c>
      <c r="Q3160" s="87" t="n">
        <v>72.3333333333333</v>
      </c>
      <c r="R3160" s="88" t="n">
        <v>2109.5</v>
      </c>
      <c r="S3160" s="89" t="n">
        <v>4090.5</v>
      </c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MG3160" s="0"/>
      <c r="AMH3160" s="0"/>
      <c r="AMI3160" s="0"/>
      <c r="AMJ3160" s="0"/>
    </row>
    <row r="3161" s="4" customFormat="true" ht="37.5" hidden="false" customHeight="true" outlineLevel="0" collapsed="false">
      <c r="A3161" s="23" t="s">
        <v>401</v>
      </c>
      <c r="B3161" s="82" t="n">
        <v>10343</v>
      </c>
      <c r="C3161" s="25" t="n">
        <f aca="false">VLOOKUP(B3161,[1]Planilha8!$X$4:$Y$6629,2,0)</f>
        <v>2041942</v>
      </c>
      <c r="D3161" s="26" t="s">
        <v>751</v>
      </c>
      <c r="E3161" s="26" t="str">
        <f aca="false">VLOOKUP(B3161,[1]Planilha8!$X$4:$Z$6629,3,0)</f>
        <v>ASTEC</v>
      </c>
      <c r="F3161" s="26" t="str">
        <f aca="false">VLOOKUP(B3161,[1]Planilha8!$X$4:$AD$6629,7,0)</f>
        <v>BOM</v>
      </c>
      <c r="G3161" s="27" t="n">
        <v>41914</v>
      </c>
      <c r="H3161" s="83" t="n">
        <v>110</v>
      </c>
      <c r="I3161" s="29" t="s">
        <v>23</v>
      </c>
      <c r="J3161" s="30" t="s">
        <v>752</v>
      </c>
      <c r="K3161" s="31" t="n">
        <v>16446</v>
      </c>
      <c r="L3161" s="32"/>
      <c r="M3161" s="33" t="n">
        <v>43465</v>
      </c>
      <c r="N3161" s="84" t="n">
        <v>102.416666666667</v>
      </c>
      <c r="O3161" s="85" t="n">
        <v>0.5</v>
      </c>
      <c r="P3161" s="86" t="n">
        <v>0.0416666666666667</v>
      </c>
      <c r="Q3161" s="87" t="n">
        <v>4.58333333333333</v>
      </c>
      <c r="R3161" s="88" t="n">
        <v>107</v>
      </c>
      <c r="S3161" s="89" t="n">
        <v>3.00000000000001</v>
      </c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MG3161" s="0"/>
      <c r="AMH3161" s="0"/>
      <c r="AMI3161" s="0"/>
      <c r="AMJ3161" s="0"/>
    </row>
    <row r="3162" s="4" customFormat="true" ht="37.5" hidden="false" customHeight="true" outlineLevel="0" collapsed="false">
      <c r="A3162" s="23" t="s">
        <v>401</v>
      </c>
      <c r="B3162" s="82" t="n">
        <v>10507</v>
      </c>
      <c r="C3162" s="25" t="n">
        <f aca="false">VLOOKUP(B3162,[1]Planilha8!$X$4:$Y$6629,2,0)</f>
        <v>2042013</v>
      </c>
      <c r="D3162" s="26" t="s">
        <v>753</v>
      </c>
      <c r="E3162" s="26" t="str">
        <f aca="false">VLOOKUP(B3162,[1]Planilha8!$X$4:$Z$6629,3,0)</f>
        <v>AUDITÓRIO 2</v>
      </c>
      <c r="F3162" s="26" t="str">
        <f aca="false">VLOOKUP(B3162,[1]Planilha8!$X$4:$AD$6629,7,0)</f>
        <v>BOM</v>
      </c>
      <c r="G3162" s="27" t="n">
        <v>41950</v>
      </c>
      <c r="H3162" s="83" t="n">
        <v>6200</v>
      </c>
      <c r="I3162" s="29" t="s">
        <v>23</v>
      </c>
      <c r="J3162" s="30" t="s">
        <v>754</v>
      </c>
      <c r="K3162" s="31" t="s">
        <v>755</v>
      </c>
      <c r="L3162" s="32" t="n">
        <v>2014004989</v>
      </c>
      <c r="M3162" s="33" t="n">
        <v>43465</v>
      </c>
      <c r="N3162" s="84" t="n">
        <v>1809</v>
      </c>
      <c r="O3162" s="85" t="n">
        <v>0.14</v>
      </c>
      <c r="P3162" s="86" t="n">
        <v>0.0116666666666667</v>
      </c>
      <c r="Q3162" s="87" t="n">
        <v>72.3333333333333</v>
      </c>
      <c r="R3162" s="88" t="n">
        <v>1881.33333333333</v>
      </c>
      <c r="S3162" s="89" t="n">
        <v>4318.66666666667</v>
      </c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MG3162" s="0"/>
      <c r="AMH3162" s="0"/>
      <c r="AMI3162" s="0"/>
      <c r="AMJ3162" s="0"/>
    </row>
    <row r="3163" s="4" customFormat="true" ht="37.5" hidden="false" customHeight="true" outlineLevel="0" collapsed="false">
      <c r="A3163" s="23" t="s">
        <v>401</v>
      </c>
      <c r="B3163" s="82" t="n">
        <v>10508</v>
      </c>
      <c r="C3163" s="25" t="n">
        <f aca="false">VLOOKUP(B3163,[1]Planilha8!$X$4:$Y$6629,2,0)</f>
        <v>2042014</v>
      </c>
      <c r="D3163" s="26" t="s">
        <v>753</v>
      </c>
      <c r="E3163" s="26" t="str">
        <f aca="false">VLOOKUP(B3163,[1]Planilha8!$X$4:$Z$6629,3,0)</f>
        <v>AUDITÓRIO 2</v>
      </c>
      <c r="F3163" s="26" t="str">
        <f aca="false">VLOOKUP(B3163,[1]Planilha8!$X$4:$AD$6629,7,0)</f>
        <v>BOM</v>
      </c>
      <c r="G3163" s="27" t="n">
        <v>41950</v>
      </c>
      <c r="H3163" s="83" t="n">
        <v>6200</v>
      </c>
      <c r="I3163" s="29" t="s">
        <v>23</v>
      </c>
      <c r="J3163" s="30" t="s">
        <v>754</v>
      </c>
      <c r="K3163" s="31" t="s">
        <v>755</v>
      </c>
      <c r="L3163" s="32" t="n">
        <v>2014004989</v>
      </c>
      <c r="M3163" s="33" t="n">
        <v>43465</v>
      </c>
      <c r="N3163" s="84" t="n">
        <v>1809</v>
      </c>
      <c r="O3163" s="85" t="n">
        <v>0.14</v>
      </c>
      <c r="P3163" s="86" t="n">
        <v>0.0116666666666667</v>
      </c>
      <c r="Q3163" s="87" t="n">
        <v>72.3333333333333</v>
      </c>
      <c r="R3163" s="88" t="n">
        <v>1881.33333333333</v>
      </c>
      <c r="S3163" s="89" t="n">
        <v>4318.66666666667</v>
      </c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MG3163" s="0"/>
      <c r="AMH3163" s="0"/>
      <c r="AMI3163" s="0"/>
      <c r="AMJ3163" s="0"/>
    </row>
    <row r="3164" s="4" customFormat="true" ht="37.5" hidden="false" customHeight="true" outlineLevel="0" collapsed="false">
      <c r="A3164" s="23" t="s">
        <v>401</v>
      </c>
      <c r="B3164" s="82" t="n">
        <v>10549</v>
      </c>
      <c r="C3164" s="25" t="n">
        <f aca="false">VLOOKUP(B3164,[1]Planilha8!$X$4:$Y$6629,2,0)</f>
        <v>2042025</v>
      </c>
      <c r="D3164" s="26" t="s">
        <v>756</v>
      </c>
      <c r="E3164" s="26" t="str">
        <f aca="false">VLOOKUP(B3164,[1]Planilha8!$X$4:$Z$6629,3,0)</f>
        <v>ASTEC</v>
      </c>
      <c r="F3164" s="26" t="str">
        <f aca="false">VLOOKUP(B3164,[1]Planilha8!$X$4:$AD$6629,7,0)</f>
        <v>BOM</v>
      </c>
      <c r="G3164" s="27" t="n">
        <v>41963</v>
      </c>
      <c r="H3164" s="83" t="n">
        <v>145</v>
      </c>
      <c r="I3164" s="29" t="s">
        <v>23</v>
      </c>
      <c r="J3164" s="30" t="s">
        <v>757</v>
      </c>
      <c r="K3164" s="31" t="n">
        <v>74421</v>
      </c>
      <c r="L3164" s="32" t="n">
        <v>2014004354</v>
      </c>
      <c r="M3164" s="33" t="n">
        <v>43465</v>
      </c>
      <c r="N3164" s="84" t="n">
        <v>144.166666666667</v>
      </c>
      <c r="O3164" s="85" t="n">
        <v>1</v>
      </c>
      <c r="P3164" s="86" t="n">
        <v>0.0833333333333333</v>
      </c>
      <c r="Q3164" s="87" t="n">
        <v>0</v>
      </c>
      <c r="R3164" s="88" t="n">
        <v>144.166666666667</v>
      </c>
      <c r="S3164" s="89" t="n">
        <v>0.833333333333343</v>
      </c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MG3164" s="0"/>
      <c r="AMH3164" s="0"/>
      <c r="AMI3164" s="0"/>
      <c r="AMJ3164" s="0"/>
    </row>
    <row r="3165" s="4" customFormat="true" ht="37.5" hidden="false" customHeight="true" outlineLevel="0" collapsed="false">
      <c r="A3165" s="23" t="s">
        <v>401</v>
      </c>
      <c r="B3165" s="82" t="n">
        <v>10550</v>
      </c>
      <c r="C3165" s="25" t="n">
        <f aca="false">VLOOKUP(B3165,[1]Planilha8!$X$4:$Y$6629,2,0)</f>
        <v>2042026</v>
      </c>
      <c r="D3165" s="26" t="s">
        <v>756</v>
      </c>
      <c r="E3165" s="26" t="str">
        <f aca="false">VLOOKUP(B3165,[1]Planilha8!$X$4:$Z$6629,3,0)</f>
        <v>ASTEC</v>
      </c>
      <c r="F3165" s="26" t="str">
        <f aca="false">VLOOKUP(B3165,[1]Planilha8!$X$4:$AD$6629,7,0)</f>
        <v>BOM</v>
      </c>
      <c r="G3165" s="27" t="n">
        <v>41963</v>
      </c>
      <c r="H3165" s="83" t="n">
        <v>145</v>
      </c>
      <c r="I3165" s="29" t="s">
        <v>23</v>
      </c>
      <c r="J3165" s="30" t="s">
        <v>757</v>
      </c>
      <c r="K3165" s="31" t="n">
        <v>74421</v>
      </c>
      <c r="L3165" s="32" t="n">
        <v>2014004354</v>
      </c>
      <c r="M3165" s="33" t="n">
        <v>43465</v>
      </c>
      <c r="N3165" s="84" t="n">
        <v>144.166666666667</v>
      </c>
      <c r="O3165" s="85" t="n">
        <v>1</v>
      </c>
      <c r="P3165" s="86" t="n">
        <v>0.0833333333333333</v>
      </c>
      <c r="Q3165" s="87" t="n">
        <v>0</v>
      </c>
      <c r="R3165" s="88" t="n">
        <v>144.166666666667</v>
      </c>
      <c r="S3165" s="89" t="n">
        <v>0.833333333333343</v>
      </c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MG3165" s="0"/>
      <c r="AMH3165" s="0"/>
      <c r="AMI3165" s="0"/>
      <c r="AMJ3165" s="0"/>
    </row>
    <row r="3166" s="4" customFormat="true" ht="37.5" hidden="false" customHeight="true" outlineLevel="0" collapsed="false">
      <c r="A3166" s="23" t="s">
        <v>401</v>
      </c>
      <c r="B3166" s="82" t="n">
        <v>10551</v>
      </c>
      <c r="C3166" s="25" t="n">
        <f aca="false">VLOOKUP(B3166,[1]Planilha8!$X$4:$Y$6629,2,0)</f>
        <v>2042027</v>
      </c>
      <c r="D3166" s="26" t="s">
        <v>756</v>
      </c>
      <c r="E3166" s="26" t="str">
        <f aca="false">VLOOKUP(B3166,[1]Planilha8!$X$4:$Z$6629,3,0)</f>
        <v>ASTEC</v>
      </c>
      <c r="F3166" s="26" t="str">
        <f aca="false">VLOOKUP(B3166,[1]Planilha8!$X$4:$AD$6629,7,0)</f>
        <v>BOM</v>
      </c>
      <c r="G3166" s="27" t="n">
        <v>41963</v>
      </c>
      <c r="H3166" s="83" t="n">
        <v>145</v>
      </c>
      <c r="I3166" s="29" t="s">
        <v>23</v>
      </c>
      <c r="J3166" s="30" t="s">
        <v>757</v>
      </c>
      <c r="K3166" s="31" t="n">
        <v>74421</v>
      </c>
      <c r="L3166" s="32" t="n">
        <v>2014004354</v>
      </c>
      <c r="M3166" s="33" t="n">
        <v>43465</v>
      </c>
      <c r="N3166" s="84" t="n">
        <v>144.166666666667</v>
      </c>
      <c r="O3166" s="85" t="n">
        <v>1</v>
      </c>
      <c r="P3166" s="86" t="n">
        <v>0.0833333333333333</v>
      </c>
      <c r="Q3166" s="87" t="n">
        <v>0</v>
      </c>
      <c r="R3166" s="88" t="n">
        <v>144.166666666667</v>
      </c>
      <c r="S3166" s="89" t="n">
        <v>0.833333333333343</v>
      </c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MG3166" s="0"/>
      <c r="AMH3166" s="0"/>
      <c r="AMI3166" s="0"/>
      <c r="AMJ3166" s="0"/>
    </row>
    <row r="3167" s="4" customFormat="true" ht="37.5" hidden="false" customHeight="true" outlineLevel="0" collapsed="false">
      <c r="A3167" s="23" t="s">
        <v>401</v>
      </c>
      <c r="B3167" s="82" t="n">
        <v>10552</v>
      </c>
      <c r="C3167" s="25" t="n">
        <f aca="false">VLOOKUP(B3167,[1]Planilha8!$X$4:$Y$6629,2,0)</f>
        <v>2042028</v>
      </c>
      <c r="D3167" s="26" t="s">
        <v>756</v>
      </c>
      <c r="E3167" s="26" t="str">
        <f aca="false">VLOOKUP(B3167,[1]Planilha8!$X$4:$Z$6629,3,0)</f>
        <v>ASTEC</v>
      </c>
      <c r="F3167" s="26" t="str">
        <f aca="false">VLOOKUP(B3167,[1]Planilha8!$X$4:$AD$6629,7,0)</f>
        <v>BOM</v>
      </c>
      <c r="G3167" s="27" t="n">
        <v>41963</v>
      </c>
      <c r="H3167" s="83" t="n">
        <v>145</v>
      </c>
      <c r="I3167" s="29" t="s">
        <v>23</v>
      </c>
      <c r="J3167" s="30" t="s">
        <v>757</v>
      </c>
      <c r="K3167" s="31" t="n">
        <v>74421</v>
      </c>
      <c r="L3167" s="32" t="n">
        <v>2014004354</v>
      </c>
      <c r="M3167" s="33" t="n">
        <v>43465</v>
      </c>
      <c r="N3167" s="84" t="n">
        <v>144.166666666667</v>
      </c>
      <c r="O3167" s="85" t="n">
        <v>1</v>
      </c>
      <c r="P3167" s="86" t="n">
        <v>0.0833333333333333</v>
      </c>
      <c r="Q3167" s="87" t="n">
        <v>0</v>
      </c>
      <c r="R3167" s="88" t="n">
        <v>144.166666666667</v>
      </c>
      <c r="S3167" s="89" t="n">
        <v>0.833333333333343</v>
      </c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MG3167" s="0"/>
      <c r="AMH3167" s="0"/>
      <c r="AMI3167" s="0"/>
      <c r="AMJ3167" s="0"/>
    </row>
    <row r="3168" s="4" customFormat="true" ht="37.5" hidden="false" customHeight="true" outlineLevel="0" collapsed="false">
      <c r="A3168" s="23" t="s">
        <v>401</v>
      </c>
      <c r="B3168" s="82" t="n">
        <v>10553</v>
      </c>
      <c r="C3168" s="25" t="n">
        <f aca="false">VLOOKUP(B3168,[1]Planilha8!$X$4:$Y$6629,2,0)</f>
        <v>2042029</v>
      </c>
      <c r="D3168" s="26" t="s">
        <v>756</v>
      </c>
      <c r="E3168" s="26" t="str">
        <f aca="false">VLOOKUP(B3168,[1]Planilha8!$X$4:$Z$6629,3,0)</f>
        <v>ASTEC</v>
      </c>
      <c r="F3168" s="26" t="str">
        <f aca="false">VLOOKUP(B3168,[1]Planilha8!$X$4:$AD$6629,7,0)</f>
        <v>BOM</v>
      </c>
      <c r="G3168" s="27" t="n">
        <v>41963</v>
      </c>
      <c r="H3168" s="83" t="n">
        <v>145</v>
      </c>
      <c r="I3168" s="29" t="s">
        <v>23</v>
      </c>
      <c r="J3168" s="30" t="s">
        <v>757</v>
      </c>
      <c r="K3168" s="31" t="n">
        <v>74421</v>
      </c>
      <c r="L3168" s="32" t="n">
        <v>2014004354</v>
      </c>
      <c r="M3168" s="33" t="n">
        <v>43465</v>
      </c>
      <c r="N3168" s="84" t="n">
        <v>144.166666666667</v>
      </c>
      <c r="O3168" s="85" t="n">
        <v>1</v>
      </c>
      <c r="P3168" s="86" t="n">
        <v>0.0833333333333333</v>
      </c>
      <c r="Q3168" s="87" t="n">
        <v>0</v>
      </c>
      <c r="R3168" s="88" t="n">
        <v>144.166666666667</v>
      </c>
      <c r="S3168" s="89" t="n">
        <v>0.833333333333343</v>
      </c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MG3168" s="0"/>
      <c r="AMH3168" s="0"/>
      <c r="AMI3168" s="0"/>
      <c r="AMJ3168" s="0"/>
    </row>
    <row r="3169" s="4" customFormat="true" ht="37.5" hidden="false" customHeight="true" outlineLevel="0" collapsed="false">
      <c r="A3169" s="23" t="s">
        <v>401</v>
      </c>
      <c r="B3169" s="82" t="n">
        <v>10554</v>
      </c>
      <c r="C3169" s="25" t="n">
        <f aca="false">VLOOKUP(B3169,[1]Planilha8!$X$4:$Y$6629,2,0)</f>
        <v>2042030</v>
      </c>
      <c r="D3169" s="26" t="s">
        <v>756</v>
      </c>
      <c r="E3169" s="26" t="str">
        <f aca="false">VLOOKUP(B3169,[1]Planilha8!$X$4:$Z$6629,3,0)</f>
        <v>ASTEC</v>
      </c>
      <c r="F3169" s="26" t="str">
        <f aca="false">VLOOKUP(B3169,[1]Planilha8!$X$4:$AD$6629,7,0)</f>
        <v>BOM</v>
      </c>
      <c r="G3169" s="27" t="n">
        <v>41963</v>
      </c>
      <c r="H3169" s="83" t="n">
        <v>145</v>
      </c>
      <c r="I3169" s="29" t="s">
        <v>23</v>
      </c>
      <c r="J3169" s="30" t="s">
        <v>757</v>
      </c>
      <c r="K3169" s="31" t="n">
        <v>74421</v>
      </c>
      <c r="L3169" s="32" t="n">
        <v>2014004354</v>
      </c>
      <c r="M3169" s="33" t="n">
        <v>43465</v>
      </c>
      <c r="N3169" s="84" t="n">
        <v>144.166666666667</v>
      </c>
      <c r="O3169" s="85" t="n">
        <v>1</v>
      </c>
      <c r="P3169" s="86" t="n">
        <v>0.0833333333333333</v>
      </c>
      <c r="Q3169" s="87" t="n">
        <v>0</v>
      </c>
      <c r="R3169" s="88" t="n">
        <v>144.166666666667</v>
      </c>
      <c r="S3169" s="89" t="n">
        <v>0.833333333333343</v>
      </c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MG3169" s="0"/>
      <c r="AMH3169" s="0"/>
      <c r="AMI3169" s="0"/>
      <c r="AMJ3169" s="0"/>
    </row>
    <row r="3170" s="4" customFormat="true" ht="37.5" hidden="false" customHeight="true" outlineLevel="0" collapsed="false">
      <c r="A3170" s="23" t="s">
        <v>401</v>
      </c>
      <c r="B3170" s="82" t="n">
        <v>10555</v>
      </c>
      <c r="C3170" s="25" t="n">
        <f aca="false">VLOOKUP(B3170,[1]Planilha8!$X$4:$Y$6629,2,0)</f>
        <v>2042031</v>
      </c>
      <c r="D3170" s="26" t="s">
        <v>756</v>
      </c>
      <c r="E3170" s="26" t="str">
        <f aca="false">VLOOKUP(B3170,[1]Planilha8!$X$4:$Z$6629,3,0)</f>
        <v>ASTEC</v>
      </c>
      <c r="F3170" s="26" t="str">
        <f aca="false">VLOOKUP(B3170,[1]Planilha8!$X$4:$AD$6629,7,0)</f>
        <v>BOM</v>
      </c>
      <c r="G3170" s="27" t="n">
        <v>41963</v>
      </c>
      <c r="H3170" s="83" t="n">
        <v>145</v>
      </c>
      <c r="I3170" s="29" t="s">
        <v>23</v>
      </c>
      <c r="J3170" s="30" t="s">
        <v>757</v>
      </c>
      <c r="K3170" s="31" t="n">
        <v>74421</v>
      </c>
      <c r="L3170" s="32" t="n">
        <v>2014004354</v>
      </c>
      <c r="M3170" s="33" t="n">
        <v>43465</v>
      </c>
      <c r="N3170" s="84" t="n">
        <v>144.166666666667</v>
      </c>
      <c r="O3170" s="85" t="n">
        <v>1</v>
      </c>
      <c r="P3170" s="86" t="n">
        <v>0.0833333333333333</v>
      </c>
      <c r="Q3170" s="87" t="n">
        <v>0</v>
      </c>
      <c r="R3170" s="88" t="n">
        <v>144.166666666667</v>
      </c>
      <c r="S3170" s="89" t="n">
        <v>0.833333333333343</v>
      </c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MG3170" s="0"/>
      <c r="AMH3170" s="0"/>
      <c r="AMI3170" s="0"/>
      <c r="AMJ3170" s="0"/>
    </row>
    <row r="3171" s="4" customFormat="true" ht="37.5" hidden="false" customHeight="true" outlineLevel="0" collapsed="false">
      <c r="A3171" s="23" t="s">
        <v>401</v>
      </c>
      <c r="B3171" s="82" t="n">
        <v>10556</v>
      </c>
      <c r="C3171" s="25" t="n">
        <f aca="false">VLOOKUP(B3171,[1]Planilha8!$X$4:$Y$6629,2,0)</f>
        <v>2042032</v>
      </c>
      <c r="D3171" s="26" t="s">
        <v>756</v>
      </c>
      <c r="E3171" s="26" t="str">
        <f aca="false">VLOOKUP(B3171,[1]Planilha8!$X$4:$Z$6629,3,0)</f>
        <v>ASTEC</v>
      </c>
      <c r="F3171" s="26" t="str">
        <f aca="false">VLOOKUP(B3171,[1]Planilha8!$X$4:$AD$6629,7,0)</f>
        <v>BOM</v>
      </c>
      <c r="G3171" s="27" t="n">
        <v>41963</v>
      </c>
      <c r="H3171" s="83" t="n">
        <v>145</v>
      </c>
      <c r="I3171" s="29" t="s">
        <v>23</v>
      </c>
      <c r="J3171" s="30" t="s">
        <v>757</v>
      </c>
      <c r="K3171" s="31" t="n">
        <v>74421</v>
      </c>
      <c r="L3171" s="32" t="n">
        <v>2014004354</v>
      </c>
      <c r="M3171" s="33" t="n">
        <v>43465</v>
      </c>
      <c r="N3171" s="84" t="n">
        <v>144.166666666667</v>
      </c>
      <c r="O3171" s="85" t="n">
        <v>1</v>
      </c>
      <c r="P3171" s="86" t="n">
        <v>0.0833333333333333</v>
      </c>
      <c r="Q3171" s="87" t="n">
        <v>0</v>
      </c>
      <c r="R3171" s="88" t="n">
        <v>144.166666666667</v>
      </c>
      <c r="S3171" s="89" t="n">
        <v>0.833333333333343</v>
      </c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MG3171" s="0"/>
      <c r="AMH3171" s="0"/>
      <c r="AMI3171" s="0"/>
      <c r="AMJ3171" s="0"/>
    </row>
    <row r="3172" s="4" customFormat="true" ht="37.5" hidden="false" customHeight="true" outlineLevel="0" collapsed="false">
      <c r="A3172" s="23" t="s">
        <v>401</v>
      </c>
      <c r="B3172" s="82" t="n">
        <v>10557</v>
      </c>
      <c r="C3172" s="25" t="n">
        <f aca="false">VLOOKUP(B3172,[1]Planilha8!$X$4:$Y$6629,2,0)</f>
        <v>2042033</v>
      </c>
      <c r="D3172" s="26" t="s">
        <v>758</v>
      </c>
      <c r="E3172" s="26" t="str">
        <f aca="false">VLOOKUP(B3172,[1]Planilha8!$X$4:$Z$6629,3,0)</f>
        <v>CLINICA CIRURGICA</v>
      </c>
      <c r="F3172" s="26" t="str">
        <f aca="false">VLOOKUP(B3172,[1]Planilha8!$X$4:$AD$6629,7,0)</f>
        <v>BOM</v>
      </c>
      <c r="G3172" s="27" t="n">
        <v>41963</v>
      </c>
      <c r="H3172" s="83" t="n">
        <v>750</v>
      </c>
      <c r="I3172" s="29" t="s">
        <v>23</v>
      </c>
      <c r="J3172" s="30" t="s">
        <v>757</v>
      </c>
      <c r="K3172" s="31" t="n">
        <v>74421</v>
      </c>
      <c r="L3172" s="32" t="n">
        <v>2014004354</v>
      </c>
      <c r="M3172" s="33" t="n">
        <v>43465</v>
      </c>
      <c r="N3172" s="84" t="n">
        <v>692.083333333334</v>
      </c>
      <c r="O3172" s="85" t="n">
        <v>0.5</v>
      </c>
      <c r="P3172" s="86" t="n">
        <v>0.0416666666666667</v>
      </c>
      <c r="Q3172" s="87" t="n">
        <v>31.25</v>
      </c>
      <c r="R3172" s="88" t="n">
        <v>723.333333333334</v>
      </c>
      <c r="S3172" s="89" t="n">
        <v>26.6666666666665</v>
      </c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MG3172" s="0"/>
      <c r="AMH3172" s="0"/>
      <c r="AMI3172" s="0"/>
      <c r="AMJ3172" s="0"/>
    </row>
    <row r="3173" s="4" customFormat="true" ht="37.5" hidden="false" customHeight="true" outlineLevel="0" collapsed="false">
      <c r="A3173" s="23" t="s">
        <v>401</v>
      </c>
      <c r="B3173" s="82" t="n">
        <v>10558</v>
      </c>
      <c r="C3173" s="25" t="n">
        <f aca="false">VLOOKUP(B3173,[1]Planilha8!$X$4:$Y$6629,2,0)</f>
        <v>2042034</v>
      </c>
      <c r="D3173" s="26" t="s">
        <v>758</v>
      </c>
      <c r="E3173" s="26" t="str">
        <f aca="false">VLOOKUP(B3173,[1]Planilha8!$X$4:$Z$6629,3,0)</f>
        <v>ASTEC</v>
      </c>
      <c r="F3173" s="26" t="str">
        <f aca="false">VLOOKUP(B3173,[1]Planilha8!$X$4:$AD$6629,7,0)</f>
        <v>BOM</v>
      </c>
      <c r="G3173" s="27" t="n">
        <v>41963</v>
      </c>
      <c r="H3173" s="83" t="n">
        <v>750</v>
      </c>
      <c r="I3173" s="29" t="s">
        <v>23</v>
      </c>
      <c r="J3173" s="30" t="s">
        <v>757</v>
      </c>
      <c r="K3173" s="31" t="n">
        <v>74421</v>
      </c>
      <c r="L3173" s="32" t="n">
        <v>2014004354</v>
      </c>
      <c r="M3173" s="33" t="n">
        <v>43465</v>
      </c>
      <c r="N3173" s="84" t="n">
        <v>692.083333333334</v>
      </c>
      <c r="O3173" s="85" t="n">
        <v>0.5</v>
      </c>
      <c r="P3173" s="86" t="n">
        <v>0.0416666666666667</v>
      </c>
      <c r="Q3173" s="87" t="n">
        <v>31.25</v>
      </c>
      <c r="R3173" s="88" t="n">
        <v>723.333333333334</v>
      </c>
      <c r="S3173" s="89" t="n">
        <v>26.6666666666665</v>
      </c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MG3173" s="0"/>
      <c r="AMH3173" s="0"/>
      <c r="AMI3173" s="0"/>
      <c r="AMJ3173" s="0"/>
    </row>
    <row r="3174" s="4" customFormat="true" ht="37.5" hidden="false" customHeight="true" outlineLevel="0" collapsed="false">
      <c r="A3174" s="23" t="s">
        <v>401</v>
      </c>
      <c r="B3174" s="82" t="n">
        <v>10559</v>
      </c>
      <c r="C3174" s="25" t="n">
        <f aca="false">VLOOKUP(B3174,[1]Planilha8!$X$4:$Y$6629,2,0)</f>
        <v>2042035</v>
      </c>
      <c r="D3174" s="26" t="s">
        <v>758</v>
      </c>
      <c r="E3174" s="26" t="str">
        <f aca="false">VLOOKUP(B3174,[1]Planilha8!$X$4:$Z$6629,3,0)</f>
        <v>ASTEC</v>
      </c>
      <c r="F3174" s="26" t="str">
        <f aca="false">VLOOKUP(B3174,[1]Planilha8!$X$4:$AD$6629,7,0)</f>
        <v>BOM</v>
      </c>
      <c r="G3174" s="27" t="n">
        <v>41963</v>
      </c>
      <c r="H3174" s="83" t="n">
        <v>750</v>
      </c>
      <c r="I3174" s="29" t="s">
        <v>23</v>
      </c>
      <c r="J3174" s="30" t="s">
        <v>757</v>
      </c>
      <c r="K3174" s="31" t="n">
        <v>74421</v>
      </c>
      <c r="L3174" s="32" t="n">
        <v>2014004354</v>
      </c>
      <c r="M3174" s="33" t="n">
        <v>43465</v>
      </c>
      <c r="N3174" s="84" t="n">
        <v>692.083333333334</v>
      </c>
      <c r="O3174" s="85" t="n">
        <v>0.5</v>
      </c>
      <c r="P3174" s="86" t="n">
        <v>0.0416666666666667</v>
      </c>
      <c r="Q3174" s="87" t="n">
        <v>31.25</v>
      </c>
      <c r="R3174" s="88" t="n">
        <v>723.333333333334</v>
      </c>
      <c r="S3174" s="89" t="n">
        <v>26.6666666666665</v>
      </c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MG3174" s="0"/>
      <c r="AMH3174" s="0"/>
      <c r="AMI3174" s="0"/>
      <c r="AMJ3174" s="0"/>
    </row>
    <row r="3175" s="4" customFormat="true" ht="37.5" hidden="false" customHeight="true" outlineLevel="0" collapsed="false">
      <c r="A3175" s="23" t="s">
        <v>401</v>
      </c>
      <c r="B3175" s="82" t="n">
        <v>10560</v>
      </c>
      <c r="C3175" s="25" t="n">
        <f aca="false">VLOOKUP(B3175,[1]Planilha8!$X$4:$Y$6629,2,0)</f>
        <v>2042036</v>
      </c>
      <c r="D3175" s="26" t="s">
        <v>758</v>
      </c>
      <c r="E3175" s="26" t="str">
        <f aca="false">VLOOKUP(B3175,[1]Planilha8!$X$4:$Z$6629,3,0)</f>
        <v>ASTEC</v>
      </c>
      <c r="F3175" s="26" t="str">
        <f aca="false">VLOOKUP(B3175,[1]Planilha8!$X$4:$AD$6629,7,0)</f>
        <v>BOM</v>
      </c>
      <c r="G3175" s="27" t="n">
        <v>41963</v>
      </c>
      <c r="H3175" s="83" t="n">
        <v>750</v>
      </c>
      <c r="I3175" s="29" t="s">
        <v>23</v>
      </c>
      <c r="J3175" s="30" t="s">
        <v>757</v>
      </c>
      <c r="K3175" s="31" t="n">
        <v>74421</v>
      </c>
      <c r="L3175" s="32" t="n">
        <v>2014004354</v>
      </c>
      <c r="M3175" s="33" t="n">
        <v>43465</v>
      </c>
      <c r="N3175" s="84" t="n">
        <v>692.083333333334</v>
      </c>
      <c r="O3175" s="85" t="n">
        <v>0.5</v>
      </c>
      <c r="P3175" s="86" t="n">
        <v>0.0416666666666667</v>
      </c>
      <c r="Q3175" s="87" t="n">
        <v>31.25</v>
      </c>
      <c r="R3175" s="88" t="n">
        <v>723.333333333334</v>
      </c>
      <c r="S3175" s="89" t="n">
        <v>26.6666666666665</v>
      </c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MG3175" s="0"/>
      <c r="AMH3175" s="0"/>
      <c r="AMI3175" s="0"/>
      <c r="AMJ3175" s="0"/>
    </row>
    <row r="3176" s="4" customFormat="true" ht="37.5" hidden="false" customHeight="true" outlineLevel="0" collapsed="false">
      <c r="A3176" s="23" t="s">
        <v>401</v>
      </c>
      <c r="B3176" s="82" t="n">
        <v>10561</v>
      </c>
      <c r="C3176" s="25" t="n">
        <f aca="false">VLOOKUP(B3176,[1]Planilha8!$X$4:$Y$6629,2,0)</f>
        <v>2042037</v>
      </c>
      <c r="D3176" s="26" t="s">
        <v>758</v>
      </c>
      <c r="E3176" s="26" t="str">
        <f aca="false">VLOOKUP(B3176,[1]Planilha8!$X$4:$Z$6629,3,0)</f>
        <v>ASTEC</v>
      </c>
      <c r="F3176" s="26" t="str">
        <f aca="false">VLOOKUP(B3176,[1]Planilha8!$X$4:$AD$6629,7,0)</f>
        <v>BOM</v>
      </c>
      <c r="G3176" s="27" t="n">
        <v>41963</v>
      </c>
      <c r="H3176" s="83" t="n">
        <v>750</v>
      </c>
      <c r="I3176" s="29" t="s">
        <v>23</v>
      </c>
      <c r="J3176" s="30" t="s">
        <v>757</v>
      </c>
      <c r="K3176" s="31" t="n">
        <v>74421</v>
      </c>
      <c r="L3176" s="32" t="n">
        <v>2014004354</v>
      </c>
      <c r="M3176" s="33" t="n">
        <v>43465</v>
      </c>
      <c r="N3176" s="84" t="n">
        <v>692.083333333334</v>
      </c>
      <c r="O3176" s="85" t="n">
        <v>0.5</v>
      </c>
      <c r="P3176" s="86" t="n">
        <v>0.0416666666666667</v>
      </c>
      <c r="Q3176" s="87" t="n">
        <v>31.25</v>
      </c>
      <c r="R3176" s="88" t="n">
        <v>723.333333333334</v>
      </c>
      <c r="S3176" s="89" t="n">
        <v>26.6666666666665</v>
      </c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MG3176" s="0"/>
      <c r="AMH3176" s="0"/>
      <c r="AMI3176" s="0"/>
      <c r="AMJ3176" s="0"/>
    </row>
    <row r="3177" s="4" customFormat="true" ht="37.5" hidden="false" customHeight="true" outlineLevel="0" collapsed="false">
      <c r="A3177" s="23" t="s">
        <v>401</v>
      </c>
      <c r="B3177" s="82" t="n">
        <v>10562</v>
      </c>
      <c r="C3177" s="25" t="n">
        <f aca="false">VLOOKUP(B3177,[1]Planilha8!$X$4:$Y$6629,2,0)</f>
        <v>2042038</v>
      </c>
      <c r="D3177" s="26" t="s">
        <v>758</v>
      </c>
      <c r="E3177" s="26" t="str">
        <f aca="false">VLOOKUP(B3177,[1]Planilha8!$X$4:$Z$6629,3,0)</f>
        <v>ASTEC</v>
      </c>
      <c r="F3177" s="26" t="str">
        <f aca="false">VLOOKUP(B3177,[1]Planilha8!$X$4:$AD$6629,7,0)</f>
        <v>BOM</v>
      </c>
      <c r="G3177" s="27" t="n">
        <v>41963</v>
      </c>
      <c r="H3177" s="83" t="n">
        <v>750</v>
      </c>
      <c r="I3177" s="29" t="s">
        <v>23</v>
      </c>
      <c r="J3177" s="30" t="s">
        <v>757</v>
      </c>
      <c r="K3177" s="31" t="n">
        <v>74421</v>
      </c>
      <c r="L3177" s="32" t="n">
        <v>2014004354</v>
      </c>
      <c r="M3177" s="33" t="n">
        <v>43465</v>
      </c>
      <c r="N3177" s="84" t="n">
        <v>692.083333333334</v>
      </c>
      <c r="O3177" s="85" t="n">
        <v>0.5</v>
      </c>
      <c r="P3177" s="86" t="n">
        <v>0.0416666666666667</v>
      </c>
      <c r="Q3177" s="87" t="n">
        <v>31.25</v>
      </c>
      <c r="R3177" s="88" t="n">
        <v>723.333333333334</v>
      </c>
      <c r="S3177" s="89" t="n">
        <v>26.6666666666665</v>
      </c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MG3177" s="0"/>
      <c r="AMH3177" s="0"/>
      <c r="AMI3177" s="0"/>
      <c r="AMJ3177" s="0"/>
    </row>
    <row r="3178" s="4" customFormat="true" ht="37.5" hidden="false" customHeight="true" outlineLevel="0" collapsed="false">
      <c r="A3178" s="23" t="s">
        <v>401</v>
      </c>
      <c r="B3178" s="82" t="n">
        <v>10563</v>
      </c>
      <c r="C3178" s="25" t="n">
        <f aca="false">VLOOKUP(B3178,[1]Planilha8!$X$4:$Y$6629,2,0)</f>
        <v>2042039</v>
      </c>
      <c r="D3178" s="26" t="s">
        <v>758</v>
      </c>
      <c r="E3178" s="26" t="str">
        <f aca="false">VLOOKUP(B3178,[1]Planilha8!$X$4:$Z$6629,3,0)</f>
        <v>ASTEC</v>
      </c>
      <c r="F3178" s="26" t="str">
        <f aca="false">VLOOKUP(B3178,[1]Planilha8!$X$4:$AD$6629,7,0)</f>
        <v>BOM</v>
      </c>
      <c r="G3178" s="27" t="n">
        <v>41963</v>
      </c>
      <c r="H3178" s="83" t="n">
        <v>750</v>
      </c>
      <c r="I3178" s="29" t="s">
        <v>23</v>
      </c>
      <c r="J3178" s="30" t="s">
        <v>757</v>
      </c>
      <c r="K3178" s="31" t="n">
        <v>74421</v>
      </c>
      <c r="L3178" s="32" t="n">
        <v>2014004354</v>
      </c>
      <c r="M3178" s="33" t="n">
        <v>43465</v>
      </c>
      <c r="N3178" s="84" t="n">
        <v>692.083333333334</v>
      </c>
      <c r="O3178" s="85" t="n">
        <v>0.5</v>
      </c>
      <c r="P3178" s="86" t="n">
        <v>0.0416666666666667</v>
      </c>
      <c r="Q3178" s="87" t="n">
        <v>31.25</v>
      </c>
      <c r="R3178" s="88" t="n">
        <v>723.333333333334</v>
      </c>
      <c r="S3178" s="89" t="n">
        <v>26.6666666666665</v>
      </c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MG3178" s="0"/>
      <c r="AMH3178" s="0"/>
      <c r="AMI3178" s="0"/>
      <c r="AMJ3178" s="0"/>
    </row>
    <row r="3179" s="4" customFormat="true" ht="37.5" hidden="false" customHeight="true" outlineLevel="0" collapsed="false">
      <c r="A3179" s="23" t="s">
        <v>401</v>
      </c>
      <c r="B3179" s="82" t="n">
        <v>10564</v>
      </c>
      <c r="C3179" s="25" t="n">
        <f aca="false">VLOOKUP(B3179,[1]Planilha8!$X$4:$Y$6629,2,0)</f>
        <v>2042040</v>
      </c>
      <c r="D3179" s="26" t="s">
        <v>758</v>
      </c>
      <c r="E3179" s="26" t="str">
        <f aca="false">VLOOKUP(B3179,[1]Planilha8!$X$4:$Z$6629,3,0)</f>
        <v>CLINICA MÉDICA</v>
      </c>
      <c r="F3179" s="26" t="str">
        <f aca="false">VLOOKUP(B3179,[1]Planilha8!$X$4:$AD$6629,7,0)</f>
        <v>BOM</v>
      </c>
      <c r="G3179" s="27" t="n">
        <v>41963</v>
      </c>
      <c r="H3179" s="83" t="n">
        <v>750</v>
      </c>
      <c r="I3179" s="29" t="s">
        <v>23</v>
      </c>
      <c r="J3179" s="30" t="s">
        <v>757</v>
      </c>
      <c r="K3179" s="31" t="n">
        <v>74421</v>
      </c>
      <c r="L3179" s="32" t="n">
        <v>2014004354</v>
      </c>
      <c r="M3179" s="33" t="n">
        <v>43465</v>
      </c>
      <c r="N3179" s="84" t="n">
        <v>692.083333333334</v>
      </c>
      <c r="O3179" s="85" t="n">
        <v>0.5</v>
      </c>
      <c r="P3179" s="86" t="n">
        <v>0.0416666666666667</v>
      </c>
      <c r="Q3179" s="87" t="n">
        <v>31.25</v>
      </c>
      <c r="R3179" s="88" t="n">
        <v>723.333333333334</v>
      </c>
      <c r="S3179" s="89" t="n">
        <v>26.6666666666665</v>
      </c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MG3179" s="0"/>
      <c r="AMH3179" s="0"/>
      <c r="AMI3179" s="0"/>
      <c r="AMJ3179" s="0"/>
    </row>
    <row r="3180" s="4" customFormat="true" ht="37.5" hidden="false" customHeight="true" outlineLevel="0" collapsed="false">
      <c r="A3180" s="23" t="s">
        <v>401</v>
      </c>
      <c r="B3180" s="82" t="n">
        <v>10537</v>
      </c>
      <c r="C3180" s="25" t="n">
        <f aca="false">VLOOKUP(B3180,[1]Planilha8!$X$4:$Y$6629,2,0)</f>
        <v>2042046</v>
      </c>
      <c r="D3180" s="26" t="s">
        <v>759</v>
      </c>
      <c r="E3180" s="26" t="str">
        <f aca="false">VLOOKUP(B3180,[1]Planilha8!$X$4:$Z$6629,3,0)</f>
        <v>ÁREA DAS CALDEIRAS - HGG</v>
      </c>
      <c r="F3180" s="26" t="str">
        <f aca="false">VLOOKUP(B3180,[1]Planilha8!$X$4:$AD$6629,7,0)</f>
        <v>BOM</v>
      </c>
      <c r="G3180" s="27" t="n">
        <v>41970</v>
      </c>
      <c r="H3180" s="83" t="n">
        <v>120000</v>
      </c>
      <c r="I3180" s="29" t="s">
        <v>23</v>
      </c>
      <c r="J3180" s="30" t="s">
        <v>760</v>
      </c>
      <c r="K3180" s="31" t="n">
        <v>3506</v>
      </c>
      <c r="L3180" s="32" t="n">
        <v>2014002317</v>
      </c>
      <c r="M3180" s="33" t="n">
        <v>43465</v>
      </c>
      <c r="N3180" s="84" t="n">
        <v>14366.6666666667</v>
      </c>
      <c r="O3180" s="85" t="n">
        <v>0.05</v>
      </c>
      <c r="P3180" s="86" t="n">
        <v>0.00416666666666667</v>
      </c>
      <c r="Q3180" s="87" t="n">
        <v>500</v>
      </c>
      <c r="R3180" s="88" t="n">
        <v>14866.6666666667</v>
      </c>
      <c r="S3180" s="89" t="n">
        <v>105133.333333333</v>
      </c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MG3180" s="0"/>
      <c r="AMH3180" s="0"/>
      <c r="AMI3180" s="0"/>
      <c r="AMJ3180" s="0"/>
    </row>
    <row r="3181" s="4" customFormat="true" ht="37.5" hidden="false" customHeight="true" outlineLevel="0" collapsed="false">
      <c r="A3181" s="23" t="s">
        <v>401</v>
      </c>
      <c r="B3181" s="82" t="n">
        <v>10538</v>
      </c>
      <c r="C3181" s="25" t="n">
        <f aca="false">VLOOKUP(B3181,[1]Planilha8!$X$4:$Y$6629,2,0)</f>
        <v>2042052</v>
      </c>
      <c r="D3181" s="26" t="s">
        <v>761</v>
      </c>
      <c r="E3181" s="26" t="str">
        <f aca="false">VLOOKUP(B3181,[1]Planilha8!$X$4:$Z$6629,3,0)</f>
        <v>HGG</v>
      </c>
      <c r="F3181" s="26" t="str">
        <f aca="false">VLOOKUP(B3181,[1]Planilha8!$X$4:$AD$6629,7,0)</f>
        <v>BOM</v>
      </c>
      <c r="G3181" s="27" t="n">
        <v>41975</v>
      </c>
      <c r="H3181" s="83" t="n">
        <v>135</v>
      </c>
      <c r="I3181" s="29" t="s">
        <v>23</v>
      </c>
      <c r="J3181" s="30" t="s">
        <v>69</v>
      </c>
      <c r="K3181" s="31" t="n">
        <v>12932</v>
      </c>
      <c r="L3181" s="32" t="n">
        <v>2014003862</v>
      </c>
      <c r="M3181" s="33" t="n">
        <v>43465</v>
      </c>
      <c r="N3181" s="84" t="n">
        <v>84.0041666666667</v>
      </c>
      <c r="O3181" s="85" t="n">
        <v>0.33</v>
      </c>
      <c r="P3181" s="86" t="n">
        <v>0.0275</v>
      </c>
      <c r="Q3181" s="87" t="n">
        <v>3.7125</v>
      </c>
      <c r="R3181" s="88" t="n">
        <v>87.7166666666667</v>
      </c>
      <c r="S3181" s="89" t="n">
        <v>47.2833333333333</v>
      </c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MG3181" s="0"/>
      <c r="AMH3181" s="0"/>
      <c r="AMI3181" s="0"/>
      <c r="AMJ3181" s="0"/>
    </row>
    <row r="3182" s="4" customFormat="true" ht="37.5" hidden="false" customHeight="true" outlineLevel="0" collapsed="false">
      <c r="A3182" s="23" t="s">
        <v>401</v>
      </c>
      <c r="B3182" s="82" t="n">
        <v>10539</v>
      </c>
      <c r="C3182" s="25" t="n">
        <f aca="false">VLOOKUP(B3182,[1]Planilha8!$X$4:$Y$6629,2,0)</f>
        <v>2042053</v>
      </c>
      <c r="D3182" s="26" t="s">
        <v>761</v>
      </c>
      <c r="E3182" s="26" t="str">
        <f aca="false">VLOOKUP(B3182,[1]Planilha8!$X$4:$Z$6629,3,0)</f>
        <v>HGG</v>
      </c>
      <c r="F3182" s="26" t="str">
        <f aca="false">VLOOKUP(B3182,[1]Planilha8!$X$4:$AD$6629,7,0)</f>
        <v>BOM</v>
      </c>
      <c r="G3182" s="27" t="n">
        <v>41975</v>
      </c>
      <c r="H3182" s="83" t="n">
        <v>135</v>
      </c>
      <c r="I3182" s="29" t="s">
        <v>23</v>
      </c>
      <c r="J3182" s="30" t="s">
        <v>69</v>
      </c>
      <c r="K3182" s="31" t="n">
        <v>12932</v>
      </c>
      <c r="L3182" s="32" t="n">
        <v>2014003862</v>
      </c>
      <c r="M3182" s="33" t="n">
        <v>43465</v>
      </c>
      <c r="N3182" s="84" t="n">
        <v>84.0041666666667</v>
      </c>
      <c r="O3182" s="85" t="n">
        <v>0.33</v>
      </c>
      <c r="P3182" s="86" t="n">
        <v>0.0275</v>
      </c>
      <c r="Q3182" s="87" t="n">
        <v>3.7125</v>
      </c>
      <c r="R3182" s="88" t="n">
        <v>87.7166666666667</v>
      </c>
      <c r="S3182" s="89" t="n">
        <v>47.2833333333333</v>
      </c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MG3182" s="0"/>
      <c r="AMH3182" s="0"/>
      <c r="AMI3182" s="0"/>
      <c r="AMJ3182" s="0"/>
    </row>
    <row r="3183" s="4" customFormat="true" ht="37.5" hidden="false" customHeight="true" outlineLevel="0" collapsed="false">
      <c r="A3183" s="23" t="s">
        <v>401</v>
      </c>
      <c r="B3183" s="82" t="n">
        <v>10540</v>
      </c>
      <c r="C3183" s="25" t="n">
        <f aca="false">VLOOKUP(B3183,[1]Planilha8!$X$4:$Y$6629,2,0)</f>
        <v>2042054</v>
      </c>
      <c r="D3183" s="26" t="s">
        <v>761</v>
      </c>
      <c r="E3183" s="26" t="str">
        <f aca="false">VLOOKUP(B3183,[1]Planilha8!$X$4:$Z$6629,3,0)</f>
        <v>HGG</v>
      </c>
      <c r="F3183" s="26" t="str">
        <f aca="false">VLOOKUP(B3183,[1]Planilha8!$X$4:$AD$6629,7,0)</f>
        <v>BOM</v>
      </c>
      <c r="G3183" s="27" t="n">
        <v>41975</v>
      </c>
      <c r="H3183" s="83" t="n">
        <v>135</v>
      </c>
      <c r="I3183" s="29" t="s">
        <v>23</v>
      </c>
      <c r="J3183" s="30" t="s">
        <v>69</v>
      </c>
      <c r="K3183" s="31" t="n">
        <v>12932</v>
      </c>
      <c r="L3183" s="32" t="n">
        <v>2014003862</v>
      </c>
      <c r="M3183" s="33" t="n">
        <v>43465</v>
      </c>
      <c r="N3183" s="84" t="n">
        <v>84.0041666666667</v>
      </c>
      <c r="O3183" s="85" t="n">
        <v>0.33</v>
      </c>
      <c r="P3183" s="86" t="n">
        <v>0.0275</v>
      </c>
      <c r="Q3183" s="87" t="n">
        <v>3.7125</v>
      </c>
      <c r="R3183" s="88" t="n">
        <v>87.7166666666667</v>
      </c>
      <c r="S3183" s="89" t="n">
        <v>47.2833333333333</v>
      </c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MG3183" s="0"/>
      <c r="AMH3183" s="0"/>
      <c r="AMI3183" s="0"/>
      <c r="AMJ3183" s="0"/>
    </row>
    <row r="3184" s="4" customFormat="true" ht="37.5" hidden="false" customHeight="true" outlineLevel="0" collapsed="false">
      <c r="A3184" s="23" t="s">
        <v>401</v>
      </c>
      <c r="B3184" s="82" t="n">
        <v>10541</v>
      </c>
      <c r="C3184" s="25" t="n">
        <f aca="false">VLOOKUP(B3184,[1]Planilha8!$X$4:$Y$6629,2,0)</f>
        <v>2042055</v>
      </c>
      <c r="D3184" s="26" t="s">
        <v>761</v>
      </c>
      <c r="E3184" s="26" t="str">
        <f aca="false">VLOOKUP(B3184,[1]Planilha8!$X$4:$Z$6629,3,0)</f>
        <v>HGG</v>
      </c>
      <c r="F3184" s="26" t="str">
        <f aca="false">VLOOKUP(B3184,[1]Planilha8!$X$4:$AD$6629,7,0)</f>
        <v>BOM</v>
      </c>
      <c r="G3184" s="27" t="n">
        <v>41975</v>
      </c>
      <c r="H3184" s="83" t="n">
        <v>135</v>
      </c>
      <c r="I3184" s="29" t="s">
        <v>23</v>
      </c>
      <c r="J3184" s="30" t="s">
        <v>69</v>
      </c>
      <c r="K3184" s="31" t="n">
        <v>12932</v>
      </c>
      <c r="L3184" s="32" t="n">
        <v>2014003862</v>
      </c>
      <c r="M3184" s="33" t="n">
        <v>43465</v>
      </c>
      <c r="N3184" s="84" t="n">
        <v>84.0041666666667</v>
      </c>
      <c r="O3184" s="85" t="n">
        <v>0.33</v>
      </c>
      <c r="P3184" s="86" t="n">
        <v>0.0275</v>
      </c>
      <c r="Q3184" s="87" t="n">
        <v>3.7125</v>
      </c>
      <c r="R3184" s="88" t="n">
        <v>87.7166666666667</v>
      </c>
      <c r="S3184" s="89" t="n">
        <v>47.2833333333333</v>
      </c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MG3184" s="0"/>
      <c r="AMH3184" s="0"/>
      <c r="AMI3184" s="0"/>
      <c r="AMJ3184" s="0"/>
    </row>
    <row r="3185" s="4" customFormat="true" ht="37.5" hidden="false" customHeight="true" outlineLevel="0" collapsed="false">
      <c r="A3185" s="23" t="s">
        <v>401</v>
      </c>
      <c r="B3185" s="82" t="n">
        <v>10542</v>
      </c>
      <c r="C3185" s="25" t="n">
        <f aca="false">VLOOKUP(B3185,[1]Planilha8!$X$4:$Y$6629,2,0)</f>
        <v>2042056</v>
      </c>
      <c r="D3185" s="26" t="s">
        <v>761</v>
      </c>
      <c r="E3185" s="26" t="str">
        <f aca="false">VLOOKUP(B3185,[1]Planilha8!$X$4:$Z$6629,3,0)</f>
        <v>HGG</v>
      </c>
      <c r="F3185" s="26" t="str">
        <f aca="false">VLOOKUP(B3185,[1]Planilha8!$X$4:$AD$6629,7,0)</f>
        <v>BOM</v>
      </c>
      <c r="G3185" s="27" t="n">
        <v>41975</v>
      </c>
      <c r="H3185" s="83" t="n">
        <v>135</v>
      </c>
      <c r="I3185" s="29" t="s">
        <v>23</v>
      </c>
      <c r="J3185" s="30" t="s">
        <v>69</v>
      </c>
      <c r="K3185" s="31" t="n">
        <v>12932</v>
      </c>
      <c r="L3185" s="32" t="n">
        <v>2014003862</v>
      </c>
      <c r="M3185" s="33" t="n">
        <v>43465</v>
      </c>
      <c r="N3185" s="84" t="n">
        <v>84.0041666666667</v>
      </c>
      <c r="O3185" s="85" t="n">
        <v>0.33</v>
      </c>
      <c r="P3185" s="86" t="n">
        <v>0.0275</v>
      </c>
      <c r="Q3185" s="87" t="n">
        <v>3.7125</v>
      </c>
      <c r="R3185" s="88" t="n">
        <v>87.7166666666667</v>
      </c>
      <c r="S3185" s="89" t="n">
        <v>47.2833333333333</v>
      </c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MG3185" s="0"/>
      <c r="AMH3185" s="0"/>
      <c r="AMI3185" s="0"/>
      <c r="AMJ3185" s="0"/>
    </row>
    <row r="3186" s="4" customFormat="true" ht="37.5" hidden="false" customHeight="true" outlineLevel="0" collapsed="false">
      <c r="A3186" s="23" t="s">
        <v>401</v>
      </c>
      <c r="B3186" s="82" t="n">
        <v>10565</v>
      </c>
      <c r="C3186" s="25" t="n">
        <f aca="false">VLOOKUP(B3186,[1]Planilha8!$X$4:$Y$6629,2,0)</f>
        <v>2042066</v>
      </c>
      <c r="D3186" s="26" t="s">
        <v>762</v>
      </c>
      <c r="E3186" s="26" t="str">
        <f aca="false">VLOOKUP(B3186,[1]Planilha8!$X$4:$Z$6629,3,0)</f>
        <v>AGÊNCIA TRANSFUSIONAL</v>
      </c>
      <c r="F3186" s="26" t="str">
        <f aca="false">VLOOKUP(B3186,[1]Planilha8!$X$4:$AD$6629,7,0)</f>
        <v>BOM</v>
      </c>
      <c r="G3186" s="27" t="n">
        <v>42005</v>
      </c>
      <c r="H3186" s="83" t="n">
        <v>2298.63</v>
      </c>
      <c r="I3186" s="29" t="s">
        <v>23</v>
      </c>
      <c r="J3186" s="30" t="s">
        <v>579</v>
      </c>
      <c r="K3186" s="31" t="s">
        <v>763</v>
      </c>
      <c r="L3186" s="32" t="n">
        <v>2014004769</v>
      </c>
      <c r="M3186" s="33" t="n">
        <v>43465</v>
      </c>
      <c r="N3186" s="84" t="n">
        <v>663.509075</v>
      </c>
      <c r="O3186" s="85" t="n">
        <v>0.13</v>
      </c>
      <c r="P3186" s="86" t="n">
        <v>0.0108333333333333</v>
      </c>
      <c r="Q3186" s="87" t="n">
        <v>24.901825</v>
      </c>
      <c r="R3186" s="88" t="n">
        <v>688.4109</v>
      </c>
      <c r="S3186" s="89" t="n">
        <v>1610.2191</v>
      </c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MG3186" s="0"/>
      <c r="AMH3186" s="0"/>
      <c r="AMI3186" s="0"/>
      <c r="AMJ3186" s="0"/>
    </row>
    <row r="3187" s="4" customFormat="true" ht="37.5" hidden="false" customHeight="true" outlineLevel="0" collapsed="false">
      <c r="A3187" s="23" t="s">
        <v>401</v>
      </c>
      <c r="B3187" s="82" t="n">
        <v>10566</v>
      </c>
      <c r="C3187" s="25" t="n">
        <f aca="false">VLOOKUP(B3187,[1]Planilha8!$X$4:$Y$6629,2,0)</f>
        <v>2042067</v>
      </c>
      <c r="D3187" s="26" t="s">
        <v>764</v>
      </c>
      <c r="E3187" s="26" t="str">
        <f aca="false">VLOOKUP(B3187,[1]Planilha8!$X$4:$Z$6629,3,0)</f>
        <v>CENTRAL DE MATERIAL E ESTERILIZAÇÃO</v>
      </c>
      <c r="F3187" s="26" t="str">
        <f aca="false">VLOOKUP(B3187,[1]Planilha8!$X$4:$AD$6629,7,0)</f>
        <v>RUIM</v>
      </c>
      <c r="G3187" s="27" t="n">
        <v>42005</v>
      </c>
      <c r="H3187" s="83" t="n">
        <v>2930.63</v>
      </c>
      <c r="I3187" s="29" t="s">
        <v>23</v>
      </c>
      <c r="J3187" s="30" t="s">
        <v>579</v>
      </c>
      <c r="K3187" s="31" t="s">
        <v>763</v>
      </c>
      <c r="L3187" s="32" t="n">
        <v>2014004769</v>
      </c>
      <c r="M3187" s="33" t="n">
        <v>43465</v>
      </c>
      <c r="N3187" s="84" t="n">
        <v>928.422408333333</v>
      </c>
      <c r="O3187" s="85" t="n">
        <v>0.13</v>
      </c>
      <c r="P3187" s="86" t="n">
        <v>0.0108333333333333</v>
      </c>
      <c r="Q3187" s="87" t="n">
        <v>31.7484916666667</v>
      </c>
      <c r="R3187" s="88" t="n">
        <v>960.1709</v>
      </c>
      <c r="S3187" s="89" t="n">
        <v>1970.4591</v>
      </c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MG3187" s="0"/>
      <c r="AMH3187" s="0"/>
      <c r="AMI3187" s="0"/>
      <c r="AMJ3187" s="0"/>
    </row>
    <row r="3188" s="4" customFormat="true" ht="37.5" hidden="false" customHeight="true" outlineLevel="0" collapsed="false">
      <c r="A3188" s="23" t="s">
        <v>401</v>
      </c>
      <c r="B3188" s="82" t="n">
        <v>10567</v>
      </c>
      <c r="C3188" s="25" t="n">
        <f aca="false">VLOOKUP(B3188,[1]Planilha8!$X$4:$Y$6629,2,0)</f>
        <v>2042068</v>
      </c>
      <c r="D3188" s="26" t="s">
        <v>764</v>
      </c>
      <c r="E3188" s="26" t="str">
        <f aca="false">VLOOKUP(B3188,[1]Planilha8!$X$4:$Z$6629,3,0)</f>
        <v>CENTRAL DE MATERIAL E ESTERILIZAÇÃO</v>
      </c>
      <c r="F3188" s="26" t="str">
        <f aca="false">VLOOKUP(B3188,[1]Planilha8!$X$4:$AD$6629,7,0)</f>
        <v>BOM</v>
      </c>
      <c r="G3188" s="27" t="n">
        <v>42005</v>
      </c>
      <c r="H3188" s="83" t="n">
        <v>2930.62</v>
      </c>
      <c r="I3188" s="29" t="s">
        <v>23</v>
      </c>
      <c r="J3188" s="30" t="s">
        <v>579</v>
      </c>
      <c r="K3188" s="31" t="s">
        <v>763</v>
      </c>
      <c r="L3188" s="32" t="n">
        <v>2014004769</v>
      </c>
      <c r="M3188" s="33" t="n">
        <v>43465</v>
      </c>
      <c r="N3188" s="84" t="n">
        <v>928.418216666667</v>
      </c>
      <c r="O3188" s="85" t="n">
        <v>0.13</v>
      </c>
      <c r="P3188" s="86" t="n">
        <v>0.0108333333333333</v>
      </c>
      <c r="Q3188" s="87" t="n">
        <v>31.7483833333333</v>
      </c>
      <c r="R3188" s="88" t="n">
        <v>960.1666</v>
      </c>
      <c r="S3188" s="89" t="n">
        <v>1970.4534</v>
      </c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MG3188" s="0"/>
      <c r="AMH3188" s="0"/>
      <c r="AMI3188" s="0"/>
      <c r="AMJ3188" s="0"/>
    </row>
    <row r="3189" s="4" customFormat="true" ht="37.5" hidden="false" customHeight="true" outlineLevel="0" collapsed="false">
      <c r="A3189" s="23" t="s">
        <v>401</v>
      </c>
      <c r="B3189" s="82" t="n">
        <v>10568</v>
      </c>
      <c r="C3189" s="25" t="n">
        <f aca="false">VLOOKUP(B3189,[1]Planilha8!$X$4:$Y$6629,2,0)</f>
        <v>2042069</v>
      </c>
      <c r="D3189" s="26" t="s">
        <v>764</v>
      </c>
      <c r="E3189" s="26" t="str">
        <f aca="false">VLOOKUP(B3189,[1]Planilha8!$X$4:$Z$6629,3,0)</f>
        <v>CENTRAL DE MATERIAL E ESTERILIZAÇÃO</v>
      </c>
      <c r="F3189" s="26" t="str">
        <f aca="false">VLOOKUP(B3189,[1]Planilha8!$X$4:$AD$6629,7,0)</f>
        <v>BOM</v>
      </c>
      <c r="G3189" s="27" t="n">
        <v>42005</v>
      </c>
      <c r="H3189" s="83" t="n">
        <v>2930.63</v>
      </c>
      <c r="I3189" s="29" t="s">
        <v>23</v>
      </c>
      <c r="J3189" s="30" t="s">
        <v>579</v>
      </c>
      <c r="K3189" s="31" t="s">
        <v>763</v>
      </c>
      <c r="L3189" s="32" t="n">
        <v>2014004769</v>
      </c>
      <c r="M3189" s="33" t="n">
        <v>43465</v>
      </c>
      <c r="N3189" s="84" t="n">
        <v>928.422408333333</v>
      </c>
      <c r="O3189" s="85" t="n">
        <v>0.13</v>
      </c>
      <c r="P3189" s="86" t="n">
        <v>0.0108333333333333</v>
      </c>
      <c r="Q3189" s="87" t="n">
        <v>31.7484916666667</v>
      </c>
      <c r="R3189" s="88" t="n">
        <v>960.1709</v>
      </c>
      <c r="S3189" s="89" t="n">
        <v>1970.4591</v>
      </c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MG3189" s="0"/>
      <c r="AMH3189" s="0"/>
      <c r="AMI3189" s="0"/>
      <c r="AMJ3189" s="0"/>
    </row>
    <row r="3190" s="4" customFormat="true" ht="37.5" hidden="false" customHeight="true" outlineLevel="0" collapsed="false">
      <c r="A3190" s="23" t="s">
        <v>401</v>
      </c>
      <c r="B3190" s="82" t="n">
        <v>10569</v>
      </c>
      <c r="C3190" s="25" t="n">
        <f aca="false">VLOOKUP(B3190,[1]Planilha8!$X$4:$Y$6629,2,0)</f>
        <v>2042070</v>
      </c>
      <c r="D3190" s="26" t="s">
        <v>764</v>
      </c>
      <c r="E3190" s="26" t="str">
        <f aca="false">VLOOKUP(B3190,[1]Planilha8!$X$4:$Z$6629,3,0)</f>
        <v>LABORATÓRIO</v>
      </c>
      <c r="F3190" s="26" t="str">
        <f aca="false">VLOOKUP(B3190,[1]Planilha8!$X$4:$AD$6629,7,0)</f>
        <v>BOM</v>
      </c>
      <c r="G3190" s="27" t="n">
        <v>42005</v>
      </c>
      <c r="H3190" s="83" t="n">
        <v>2930.63</v>
      </c>
      <c r="I3190" s="29" t="s">
        <v>23</v>
      </c>
      <c r="J3190" s="30" t="s">
        <v>579</v>
      </c>
      <c r="K3190" s="31" t="s">
        <v>763</v>
      </c>
      <c r="L3190" s="32" t="n">
        <v>2014004769</v>
      </c>
      <c r="M3190" s="33" t="n">
        <v>43465</v>
      </c>
      <c r="N3190" s="84" t="n">
        <v>928.422408333333</v>
      </c>
      <c r="O3190" s="85" t="n">
        <v>0.13</v>
      </c>
      <c r="P3190" s="86" t="n">
        <v>0.0108333333333333</v>
      </c>
      <c r="Q3190" s="87" t="n">
        <v>31.7484916666667</v>
      </c>
      <c r="R3190" s="88" t="n">
        <v>960.1709</v>
      </c>
      <c r="S3190" s="89" t="n">
        <v>1970.4591</v>
      </c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MG3190" s="0"/>
      <c r="AMH3190" s="0"/>
      <c r="AMI3190" s="0"/>
      <c r="AMJ3190" s="0"/>
    </row>
    <row r="3191" s="4" customFormat="true" ht="37.5" hidden="false" customHeight="true" outlineLevel="0" collapsed="false">
      <c r="A3191" s="23" t="s">
        <v>401</v>
      </c>
      <c r="B3191" s="82" t="n">
        <v>10570</v>
      </c>
      <c r="C3191" s="25" t="n">
        <f aca="false">VLOOKUP(B3191,[1]Planilha8!$X$4:$Y$6629,2,0)</f>
        <v>2042071</v>
      </c>
      <c r="D3191" s="26" t="s">
        <v>764</v>
      </c>
      <c r="E3191" s="26" t="str">
        <f aca="false">VLOOKUP(B3191,[1]Planilha8!$X$4:$Z$6629,3,0)</f>
        <v>LABORATÓRIO</v>
      </c>
      <c r="F3191" s="26" t="str">
        <f aca="false">VLOOKUP(B3191,[1]Planilha8!$X$4:$AD$6629,7,0)</f>
        <v>BOM</v>
      </c>
      <c r="G3191" s="27" t="n">
        <v>42005</v>
      </c>
      <c r="H3191" s="83" t="n">
        <v>2930.63</v>
      </c>
      <c r="I3191" s="29" t="s">
        <v>23</v>
      </c>
      <c r="J3191" s="30" t="s">
        <v>579</v>
      </c>
      <c r="K3191" s="31" t="s">
        <v>763</v>
      </c>
      <c r="L3191" s="32" t="n">
        <v>2014004769</v>
      </c>
      <c r="M3191" s="33" t="n">
        <v>43465</v>
      </c>
      <c r="N3191" s="84" t="n">
        <v>928.422408333333</v>
      </c>
      <c r="O3191" s="85" t="n">
        <v>0.13</v>
      </c>
      <c r="P3191" s="86" t="n">
        <v>0.0108333333333333</v>
      </c>
      <c r="Q3191" s="87" t="n">
        <v>31.7484916666667</v>
      </c>
      <c r="R3191" s="88" t="n">
        <v>960.1709</v>
      </c>
      <c r="S3191" s="89" t="n">
        <v>1970.4591</v>
      </c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MG3191" s="0"/>
      <c r="AMH3191" s="0"/>
      <c r="AMI3191" s="0"/>
      <c r="AMJ3191" s="0"/>
    </row>
    <row r="3192" s="4" customFormat="true" ht="37.5" hidden="false" customHeight="true" outlineLevel="0" collapsed="false">
      <c r="A3192" s="23" t="s">
        <v>401</v>
      </c>
      <c r="B3192" s="82" t="n">
        <v>10571</v>
      </c>
      <c r="C3192" s="25" t="n">
        <f aca="false">VLOOKUP(B3192,[1]Planilha8!$X$4:$Y$6629,2,0)</f>
        <v>2042072</v>
      </c>
      <c r="D3192" s="26" t="s">
        <v>764</v>
      </c>
      <c r="E3192" s="26" t="str">
        <f aca="false">VLOOKUP(B3192,[1]Planilha8!$X$4:$Z$6629,3,0)</f>
        <v>CENTRAL DE MATERIAL E ESTERILIZAÇÃO</v>
      </c>
      <c r="F3192" s="26" t="str">
        <f aca="false">VLOOKUP(B3192,[1]Planilha8!$X$4:$AD$6629,7,0)</f>
        <v>BOM</v>
      </c>
      <c r="G3192" s="27" t="n">
        <v>42005</v>
      </c>
      <c r="H3192" s="83" t="n">
        <v>2930.63</v>
      </c>
      <c r="I3192" s="29" t="s">
        <v>23</v>
      </c>
      <c r="J3192" s="30" t="s">
        <v>579</v>
      </c>
      <c r="K3192" s="31" t="s">
        <v>763</v>
      </c>
      <c r="L3192" s="32" t="n">
        <v>2014004769</v>
      </c>
      <c r="M3192" s="33" t="n">
        <v>43465</v>
      </c>
      <c r="N3192" s="84" t="n">
        <v>928.422408333333</v>
      </c>
      <c r="O3192" s="85" t="n">
        <v>0.13</v>
      </c>
      <c r="P3192" s="86" t="n">
        <v>0.0108333333333333</v>
      </c>
      <c r="Q3192" s="87" t="n">
        <v>31.7484916666667</v>
      </c>
      <c r="R3192" s="88" t="n">
        <v>960.1709</v>
      </c>
      <c r="S3192" s="89" t="n">
        <v>1970.4591</v>
      </c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MG3192" s="0"/>
      <c r="AMH3192" s="0"/>
      <c r="AMI3192" s="0"/>
      <c r="AMJ3192" s="0"/>
    </row>
    <row r="3193" s="4" customFormat="true" ht="37.5" hidden="false" customHeight="true" outlineLevel="0" collapsed="false">
      <c r="A3193" s="23" t="s">
        <v>401</v>
      </c>
      <c r="B3193" s="82" t="n">
        <v>10572</v>
      </c>
      <c r="C3193" s="25" t="n">
        <f aca="false">VLOOKUP(B3193,[1]Planilha8!$X$4:$Y$6629,2,0)</f>
        <v>2042073</v>
      </c>
      <c r="D3193" s="26" t="s">
        <v>765</v>
      </c>
      <c r="E3193" s="26" t="str">
        <f aca="false">VLOOKUP(B3193,[1]Planilha8!$X$4:$Z$6629,3,0)</f>
        <v>CENTRAL DE MATERIAL E ESTERILIZAÇÃO</v>
      </c>
      <c r="F3193" s="26" t="str">
        <f aca="false">VLOOKUP(B3193,[1]Planilha8!$X$4:$AD$6629,7,0)</f>
        <v>BOM</v>
      </c>
      <c r="G3193" s="27" t="n">
        <v>42005</v>
      </c>
      <c r="H3193" s="83" t="n">
        <v>5587.63</v>
      </c>
      <c r="I3193" s="29" t="s">
        <v>23</v>
      </c>
      <c r="J3193" s="30" t="s">
        <v>579</v>
      </c>
      <c r="K3193" s="31" t="s">
        <v>763</v>
      </c>
      <c r="L3193" s="32" t="n">
        <v>2014004769</v>
      </c>
      <c r="M3193" s="33" t="n">
        <v>43465</v>
      </c>
      <c r="N3193" s="84" t="n">
        <v>1772.14824166667</v>
      </c>
      <c r="O3193" s="85" t="n">
        <v>0.13</v>
      </c>
      <c r="P3193" s="86" t="n">
        <v>0.0108333333333333</v>
      </c>
      <c r="Q3193" s="87" t="n">
        <v>60.5326583333333</v>
      </c>
      <c r="R3193" s="88" t="n">
        <v>1832.6809</v>
      </c>
      <c r="S3193" s="89" t="n">
        <v>3754.9491</v>
      </c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MG3193" s="0"/>
      <c r="AMH3193" s="0"/>
      <c r="AMI3193" s="0"/>
      <c r="AMJ3193" s="0"/>
    </row>
    <row r="3194" s="4" customFormat="true" ht="37.5" hidden="false" customHeight="true" outlineLevel="0" collapsed="false">
      <c r="A3194" s="23" t="s">
        <v>401</v>
      </c>
      <c r="B3194" s="82" t="n">
        <v>10521</v>
      </c>
      <c r="C3194" s="25" t="n">
        <f aca="false">VLOOKUP(B3194,[1]Planilha8!$X$4:$Y$6629,2,0)</f>
        <v>2042078</v>
      </c>
      <c r="D3194" s="26" t="s">
        <v>766</v>
      </c>
      <c r="E3194" s="26" t="str">
        <f aca="false">VLOOKUP(B3194,[1]Planilha8!$X$4:$Z$6629,3,0)</f>
        <v>AMBULATÓRIO</v>
      </c>
      <c r="F3194" s="26" t="str">
        <f aca="false">VLOOKUP(B3194,[1]Planilha8!$X$4:$AD$6629,7,0)</f>
        <v>BOM</v>
      </c>
      <c r="G3194" s="27" t="n">
        <v>42009</v>
      </c>
      <c r="H3194" s="83" t="n">
        <v>3000</v>
      </c>
      <c r="I3194" s="29" t="s">
        <v>23</v>
      </c>
      <c r="J3194" s="30" t="s">
        <v>767</v>
      </c>
      <c r="K3194" s="31" t="n">
        <v>21664</v>
      </c>
      <c r="L3194" s="32" t="n">
        <v>2014004851</v>
      </c>
      <c r="M3194" s="33" t="n">
        <v>43465</v>
      </c>
      <c r="N3194" s="84" t="n">
        <v>917.5</v>
      </c>
      <c r="O3194" s="85" t="n">
        <v>0.17</v>
      </c>
      <c r="P3194" s="86" t="n">
        <v>0.0141666666666667</v>
      </c>
      <c r="Q3194" s="87" t="n">
        <v>42.5</v>
      </c>
      <c r="R3194" s="88" t="n">
        <v>960</v>
      </c>
      <c r="S3194" s="89" t="n">
        <v>2040</v>
      </c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MG3194" s="0"/>
      <c r="AMH3194" s="0"/>
      <c r="AMI3194" s="0"/>
      <c r="AMJ3194" s="0"/>
    </row>
    <row r="3195" s="4" customFormat="true" ht="37.5" hidden="false" customHeight="true" outlineLevel="0" collapsed="false">
      <c r="A3195" s="23" t="s">
        <v>401</v>
      </c>
      <c r="B3195" s="82" t="n">
        <v>10522</v>
      </c>
      <c r="C3195" s="25" t="n">
        <f aca="false">VLOOKUP(B3195,[1]Planilha8!$X$4:$Y$6629,2,0)</f>
        <v>2042079</v>
      </c>
      <c r="D3195" s="26" t="s">
        <v>768</v>
      </c>
      <c r="E3195" s="26" t="str">
        <f aca="false">VLOOKUP(B3195,[1]Planilha8!$X$4:$Z$6629,3,0)</f>
        <v>CENTRO CIRÚRGICO</v>
      </c>
      <c r="F3195" s="26" t="str">
        <f aca="false">VLOOKUP(B3195,[1]Planilha8!$X$4:$AD$6629,7,0)</f>
        <v>BOM</v>
      </c>
      <c r="G3195" s="27" t="n">
        <v>42010</v>
      </c>
      <c r="H3195" s="83" t="n">
        <v>2800</v>
      </c>
      <c r="I3195" s="29" t="s">
        <v>23</v>
      </c>
      <c r="J3195" s="30" t="s">
        <v>769</v>
      </c>
      <c r="K3195" s="31" t="n">
        <v>2619</v>
      </c>
      <c r="L3195" s="32" t="n">
        <v>2014004867</v>
      </c>
      <c r="M3195" s="33" t="n">
        <v>43465</v>
      </c>
      <c r="N3195" s="84" t="n">
        <v>856.333333333333</v>
      </c>
      <c r="O3195" s="85" t="n">
        <v>0.17</v>
      </c>
      <c r="P3195" s="86" t="n">
        <v>0.0141666666666667</v>
      </c>
      <c r="Q3195" s="87" t="n">
        <v>39.6666666666667</v>
      </c>
      <c r="R3195" s="88" t="n">
        <v>896</v>
      </c>
      <c r="S3195" s="89" t="n">
        <v>1904</v>
      </c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MG3195" s="0"/>
      <c r="AMH3195" s="0"/>
      <c r="AMI3195" s="0"/>
      <c r="AMJ3195" s="0"/>
    </row>
    <row r="3196" s="4" customFormat="true" ht="37.5" hidden="false" customHeight="true" outlineLevel="0" collapsed="false">
      <c r="A3196" s="23" t="s">
        <v>401</v>
      </c>
      <c r="B3196" s="82" t="n">
        <v>10587</v>
      </c>
      <c r="C3196" s="25" t="n">
        <f aca="false">VLOOKUP(B3196,[1]Planilha8!$X$4:$Y$6629,2,0)</f>
        <v>2042083</v>
      </c>
      <c r="D3196" s="26" t="s">
        <v>770</v>
      </c>
      <c r="E3196" s="26" t="str">
        <f aca="false">VLOOKUP(B3196,[1]Planilha8!$X$4:$Z$6629,3,0)</f>
        <v>CENTRAL DE MATERIAL E ESTERILIZAÇÃO</v>
      </c>
      <c r="F3196" s="26" t="str">
        <f aca="false">VLOOKUP(B3196,[1]Planilha8!$X$4:$AD$6629,7,0)</f>
        <v>RUIM</v>
      </c>
      <c r="G3196" s="27" t="n">
        <v>42025</v>
      </c>
      <c r="H3196" s="83" t="n">
        <v>23250</v>
      </c>
      <c r="I3196" s="29" t="s">
        <v>23</v>
      </c>
      <c r="J3196" s="30" t="s">
        <v>771</v>
      </c>
      <c r="K3196" s="31" t="n">
        <v>11205</v>
      </c>
      <c r="L3196" s="32" t="n">
        <v>2015000160</v>
      </c>
      <c r="M3196" s="33" t="n">
        <v>43465</v>
      </c>
      <c r="N3196" s="84" t="n">
        <v>6546.25</v>
      </c>
      <c r="O3196" s="85" t="n">
        <v>0.14</v>
      </c>
      <c r="P3196" s="86" t="n">
        <v>0.0116666666666667</v>
      </c>
      <c r="Q3196" s="87" t="n">
        <v>271.25</v>
      </c>
      <c r="R3196" s="88" t="n">
        <v>6817.5</v>
      </c>
      <c r="S3196" s="89" t="n">
        <v>16432.5</v>
      </c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MG3196" s="0"/>
      <c r="AMH3196" s="0"/>
      <c r="AMI3196" s="0"/>
      <c r="AMJ3196" s="0"/>
    </row>
    <row r="3197" s="4" customFormat="true" ht="37.5" hidden="false" customHeight="true" outlineLevel="0" collapsed="false">
      <c r="A3197" s="23" t="s">
        <v>401</v>
      </c>
      <c r="B3197" s="82" t="n">
        <v>10588</v>
      </c>
      <c r="C3197" s="25" t="n">
        <f aca="false">VLOOKUP(B3197,[1]Planilha8!$X$4:$Y$6629,2,0)</f>
        <v>2042084</v>
      </c>
      <c r="D3197" s="26" t="s">
        <v>772</v>
      </c>
      <c r="E3197" s="26" t="str">
        <f aca="false">VLOOKUP(B3197,[1]Planilha8!$X$4:$Z$6629,3,0)</f>
        <v>ELEVADORES</v>
      </c>
      <c r="F3197" s="26" t="str">
        <f aca="false">VLOOKUP(B3197,[1]Planilha8!$X$4:$AD$6629,7,0)</f>
        <v>BOM</v>
      </c>
      <c r="G3197" s="27" t="n">
        <v>42033</v>
      </c>
      <c r="H3197" s="83" t="n">
        <v>125</v>
      </c>
      <c r="I3197" s="29" t="s">
        <v>23</v>
      </c>
      <c r="J3197" s="30" t="s">
        <v>757</v>
      </c>
      <c r="K3197" s="31" t="n">
        <v>77066</v>
      </c>
      <c r="L3197" s="32" t="n">
        <v>2014005646</v>
      </c>
      <c r="M3197" s="33" t="n">
        <v>43465</v>
      </c>
      <c r="N3197" s="84" t="n">
        <v>117.083333333333</v>
      </c>
      <c r="O3197" s="85" t="n">
        <v>1</v>
      </c>
      <c r="P3197" s="86" t="n">
        <v>0.0833333333333333</v>
      </c>
      <c r="Q3197" s="87" t="n">
        <v>0</v>
      </c>
      <c r="R3197" s="88" t="n">
        <v>117.083333333333</v>
      </c>
      <c r="S3197" s="89" t="n">
        <v>7.9166666666666</v>
      </c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MG3197" s="0"/>
      <c r="AMH3197" s="0"/>
      <c r="AMI3197" s="0"/>
      <c r="AMJ3197" s="0"/>
    </row>
    <row r="3198" s="4" customFormat="true" ht="37.5" hidden="false" customHeight="true" outlineLevel="0" collapsed="false">
      <c r="A3198" s="23" t="s">
        <v>401</v>
      </c>
      <c r="B3198" s="82" t="n">
        <v>10589</v>
      </c>
      <c r="C3198" s="25" t="n">
        <f aca="false">VLOOKUP(B3198,[1]Planilha8!$X$4:$Y$6629,2,0)</f>
        <v>2042085</v>
      </c>
      <c r="D3198" s="26" t="s">
        <v>772</v>
      </c>
      <c r="E3198" s="26" t="str">
        <f aca="false">VLOOKUP(B3198,[1]Planilha8!$X$4:$Z$6629,3,0)</f>
        <v>ELEVADORES</v>
      </c>
      <c r="F3198" s="26" t="str">
        <f aca="false">VLOOKUP(B3198,[1]Planilha8!$X$4:$AD$6629,7,0)</f>
        <v>BOM</v>
      </c>
      <c r="G3198" s="27" t="n">
        <v>42033</v>
      </c>
      <c r="H3198" s="83" t="n">
        <v>125</v>
      </c>
      <c r="I3198" s="29" t="s">
        <v>23</v>
      </c>
      <c r="J3198" s="30" t="s">
        <v>757</v>
      </c>
      <c r="K3198" s="31" t="n">
        <v>77066</v>
      </c>
      <c r="L3198" s="32" t="n">
        <v>2014005646</v>
      </c>
      <c r="M3198" s="33" t="n">
        <v>43465</v>
      </c>
      <c r="N3198" s="84" t="n">
        <v>117.083333333333</v>
      </c>
      <c r="O3198" s="85" t="n">
        <v>1</v>
      </c>
      <c r="P3198" s="86" t="n">
        <v>0.0833333333333333</v>
      </c>
      <c r="Q3198" s="87" t="n">
        <v>0</v>
      </c>
      <c r="R3198" s="88" t="n">
        <v>117.083333333333</v>
      </c>
      <c r="S3198" s="89" t="n">
        <v>7.9166666666666</v>
      </c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MG3198" s="0"/>
      <c r="AMH3198" s="0"/>
      <c r="AMI3198" s="0"/>
      <c r="AMJ3198" s="0"/>
    </row>
    <row r="3199" s="4" customFormat="true" ht="37.5" hidden="false" customHeight="true" outlineLevel="0" collapsed="false">
      <c r="A3199" s="23" t="s">
        <v>401</v>
      </c>
      <c r="B3199" s="82" t="n">
        <v>10591</v>
      </c>
      <c r="C3199" s="25" t="n">
        <f aca="false">VLOOKUP(B3199,[1]Planilha8!$X$4:$Y$6629,2,0)</f>
        <v>2042086</v>
      </c>
      <c r="D3199" s="26" t="s">
        <v>773</v>
      </c>
      <c r="E3199" s="26" t="str">
        <f aca="false">VLOOKUP(B3199,[1]Planilha8!$X$4:$Z$6629,3,0)</f>
        <v>ELETROENCEFALOGRAMA</v>
      </c>
      <c r="F3199" s="26" t="str">
        <f aca="false">VLOOKUP(B3199,[1]Planilha8!$X$4:$AD$6629,7,0)</f>
        <v>BOM</v>
      </c>
      <c r="G3199" s="27" t="n">
        <v>42036</v>
      </c>
      <c r="H3199" s="83" t="n">
        <v>1021</v>
      </c>
      <c r="I3199" s="29" t="s">
        <v>23</v>
      </c>
      <c r="J3199" s="30" t="s">
        <v>579</v>
      </c>
      <c r="K3199" s="31" t="n">
        <v>27612</v>
      </c>
      <c r="L3199" s="32" t="n">
        <v>2015000241</v>
      </c>
      <c r="M3199" s="33" t="n">
        <v>43465</v>
      </c>
      <c r="N3199" s="84" t="n">
        <v>229.8775</v>
      </c>
      <c r="O3199" s="85" t="n">
        <v>0.13</v>
      </c>
      <c r="P3199" s="86" t="n">
        <v>0.0108333333333333</v>
      </c>
      <c r="Q3199" s="87" t="n">
        <v>11.0608333333333</v>
      </c>
      <c r="R3199" s="88" t="n">
        <v>240.938333333333</v>
      </c>
      <c r="S3199" s="89" t="n">
        <v>780.061666666667</v>
      </c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MG3199" s="0"/>
      <c r="AMH3199" s="0"/>
      <c r="AMI3199" s="0"/>
      <c r="AMJ3199" s="0"/>
    </row>
    <row r="3200" s="4" customFormat="true" ht="37.5" hidden="false" customHeight="true" outlineLevel="0" collapsed="false">
      <c r="A3200" s="23" t="s">
        <v>401</v>
      </c>
      <c r="B3200" s="82" t="n">
        <v>10592</v>
      </c>
      <c r="C3200" s="25" t="n">
        <f aca="false">VLOOKUP(B3200,[1]Planilha8!$X$4:$Y$6629,2,0)</f>
        <v>2042087</v>
      </c>
      <c r="D3200" s="26" t="s">
        <v>773</v>
      </c>
      <c r="E3200" s="26" t="str">
        <f aca="false">VLOOKUP(B3200,[1]Planilha8!$X$4:$Z$6629,3,0)</f>
        <v>ECOCARDIOGRAMA</v>
      </c>
      <c r="F3200" s="26" t="str">
        <f aca="false">VLOOKUP(B3200,[1]Planilha8!$X$4:$AD$6629,7,0)</f>
        <v>BOM</v>
      </c>
      <c r="G3200" s="27" t="n">
        <v>42036</v>
      </c>
      <c r="H3200" s="83" t="n">
        <v>1021</v>
      </c>
      <c r="I3200" s="29" t="s">
        <v>23</v>
      </c>
      <c r="J3200" s="30" t="s">
        <v>579</v>
      </c>
      <c r="K3200" s="31" t="n">
        <v>27612</v>
      </c>
      <c r="L3200" s="32" t="n">
        <v>2015000241</v>
      </c>
      <c r="M3200" s="33" t="n">
        <v>43465</v>
      </c>
      <c r="N3200" s="84" t="n">
        <v>229.8775</v>
      </c>
      <c r="O3200" s="85" t="n">
        <v>0.13</v>
      </c>
      <c r="P3200" s="86" t="n">
        <v>0.0108333333333333</v>
      </c>
      <c r="Q3200" s="87" t="n">
        <v>11.0608333333333</v>
      </c>
      <c r="R3200" s="88" t="n">
        <v>240.938333333333</v>
      </c>
      <c r="S3200" s="89" t="n">
        <v>780.061666666667</v>
      </c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MG3200" s="0"/>
      <c r="AMH3200" s="0"/>
      <c r="AMI3200" s="0"/>
      <c r="AMJ3200" s="0"/>
    </row>
    <row r="3201" s="4" customFormat="true" ht="37.5" hidden="false" customHeight="true" outlineLevel="0" collapsed="false">
      <c r="A3201" s="23" t="s">
        <v>401</v>
      </c>
      <c r="B3201" s="82" t="n">
        <v>10593</v>
      </c>
      <c r="C3201" s="25" t="n">
        <f aca="false">VLOOKUP(B3201,[1]Planilha8!$X$4:$Y$6629,2,0)</f>
        <v>2042088</v>
      </c>
      <c r="D3201" s="26" t="s">
        <v>773</v>
      </c>
      <c r="E3201" s="26" t="str">
        <f aca="false">VLOOKUP(B3201,[1]Planilha8!$X$4:$Z$6629,3,0)</f>
        <v>COLONOSCOPIA</v>
      </c>
      <c r="F3201" s="26" t="str">
        <f aca="false">VLOOKUP(B3201,[1]Planilha8!$X$4:$AD$6629,7,0)</f>
        <v>BOM</v>
      </c>
      <c r="G3201" s="27" t="n">
        <v>42036</v>
      </c>
      <c r="H3201" s="83" t="n">
        <v>1021</v>
      </c>
      <c r="I3201" s="29" t="s">
        <v>23</v>
      </c>
      <c r="J3201" s="30" t="s">
        <v>579</v>
      </c>
      <c r="K3201" s="31" t="n">
        <v>27612</v>
      </c>
      <c r="L3201" s="32" t="n">
        <v>2015000241</v>
      </c>
      <c r="M3201" s="33" t="n">
        <v>43465</v>
      </c>
      <c r="N3201" s="84" t="n">
        <v>229.8775</v>
      </c>
      <c r="O3201" s="85" t="n">
        <v>0.13</v>
      </c>
      <c r="P3201" s="86" t="n">
        <v>0.0108333333333333</v>
      </c>
      <c r="Q3201" s="87" t="n">
        <v>11.0608333333333</v>
      </c>
      <c r="R3201" s="88" t="n">
        <v>240.938333333333</v>
      </c>
      <c r="S3201" s="89" t="n">
        <v>780.061666666667</v>
      </c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MG3201" s="0"/>
      <c r="AMH3201" s="0"/>
      <c r="AMI3201" s="0"/>
      <c r="AMJ3201" s="0"/>
    </row>
    <row r="3202" s="4" customFormat="true" ht="37.5" hidden="false" customHeight="true" outlineLevel="0" collapsed="false">
      <c r="A3202" s="23" t="s">
        <v>401</v>
      </c>
      <c r="B3202" s="82" t="n">
        <v>10594</v>
      </c>
      <c r="C3202" s="25" t="n">
        <f aca="false">VLOOKUP(B3202,[1]Planilha8!$X$4:$Y$6629,2,0)</f>
        <v>2042089</v>
      </c>
      <c r="D3202" s="26" t="s">
        <v>774</v>
      </c>
      <c r="E3202" s="26" t="str">
        <f aca="false">VLOOKUP(B3202,[1]Planilha8!$X$4:$Z$6629,3,0)</f>
        <v>LABORATÓRIO</v>
      </c>
      <c r="F3202" s="26" t="str">
        <f aca="false">VLOOKUP(B3202,[1]Planilha8!$X$4:$AD$6629,7,0)</f>
        <v>BOM</v>
      </c>
      <c r="G3202" s="27" t="n">
        <v>42036</v>
      </c>
      <c r="H3202" s="83" t="n">
        <v>1510</v>
      </c>
      <c r="I3202" s="29" t="s">
        <v>23</v>
      </c>
      <c r="J3202" s="30" t="s">
        <v>579</v>
      </c>
      <c r="K3202" s="31" t="n">
        <v>27612</v>
      </c>
      <c r="L3202" s="32" t="n">
        <v>2015000241</v>
      </c>
      <c r="M3202" s="33" t="n">
        <v>43465</v>
      </c>
      <c r="N3202" s="84" t="n">
        <v>401.608333333334</v>
      </c>
      <c r="O3202" s="85" t="n">
        <v>0.13</v>
      </c>
      <c r="P3202" s="86" t="n">
        <v>0.0108333333333333</v>
      </c>
      <c r="Q3202" s="87" t="n">
        <v>16.3583333333333</v>
      </c>
      <c r="R3202" s="88" t="n">
        <v>417.966666666667</v>
      </c>
      <c r="S3202" s="89" t="n">
        <v>1092.03333333333</v>
      </c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MG3202" s="0"/>
      <c r="AMH3202" s="0"/>
      <c r="AMI3202" s="0"/>
      <c r="AMJ3202" s="0"/>
    </row>
    <row r="3203" s="4" customFormat="true" ht="37.5" hidden="false" customHeight="true" outlineLevel="0" collapsed="false">
      <c r="A3203" s="23" t="s">
        <v>401</v>
      </c>
      <c r="B3203" s="82" t="n">
        <v>10595</v>
      </c>
      <c r="C3203" s="25" t="n">
        <f aca="false">VLOOKUP(B3203,[1]Planilha8!$X$4:$Y$6629,2,0)</f>
        <v>2042090</v>
      </c>
      <c r="D3203" s="26" t="s">
        <v>774</v>
      </c>
      <c r="E3203" s="26" t="str">
        <f aca="false">VLOOKUP(B3203,[1]Planilha8!$X$4:$Z$6629,3,0)</f>
        <v>LABORATÓRIO</v>
      </c>
      <c r="F3203" s="26" t="str">
        <f aca="false">VLOOKUP(B3203,[1]Planilha8!$X$4:$AD$6629,7,0)</f>
        <v>BOM</v>
      </c>
      <c r="G3203" s="27" t="n">
        <v>42036</v>
      </c>
      <c r="H3203" s="83" t="n">
        <v>1510</v>
      </c>
      <c r="I3203" s="29" t="s">
        <v>23</v>
      </c>
      <c r="J3203" s="30" t="s">
        <v>579</v>
      </c>
      <c r="K3203" s="31" t="n">
        <v>27612</v>
      </c>
      <c r="L3203" s="32" t="n">
        <v>2015000241</v>
      </c>
      <c r="M3203" s="33" t="n">
        <v>43465</v>
      </c>
      <c r="N3203" s="84" t="n">
        <v>387.025</v>
      </c>
      <c r="O3203" s="85" t="n">
        <v>0.13</v>
      </c>
      <c r="P3203" s="86" t="n">
        <v>0.0108333333333333</v>
      </c>
      <c r="Q3203" s="87" t="n">
        <v>16.3583333333333</v>
      </c>
      <c r="R3203" s="88" t="n">
        <v>403.383333333334</v>
      </c>
      <c r="S3203" s="89" t="n">
        <v>1106.61666666667</v>
      </c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MG3203" s="0"/>
      <c r="AMH3203" s="0"/>
      <c r="AMI3203" s="0"/>
      <c r="AMJ3203" s="0"/>
    </row>
    <row r="3204" s="4" customFormat="true" ht="37.5" hidden="false" customHeight="true" outlineLevel="0" collapsed="false">
      <c r="A3204" s="23" t="s">
        <v>401</v>
      </c>
      <c r="B3204" s="82" t="n">
        <v>10596</v>
      </c>
      <c r="C3204" s="25" t="n">
        <f aca="false">VLOOKUP(B3204,[1]Planilha8!$X$4:$Y$6629,2,0)</f>
        <v>2042091</v>
      </c>
      <c r="D3204" s="26" t="s">
        <v>774</v>
      </c>
      <c r="E3204" s="26" t="str">
        <f aca="false">VLOOKUP(B3204,[1]Planilha8!$X$4:$Z$6629,3,0)</f>
        <v>APOIO AO DIAGNÓSTICO</v>
      </c>
      <c r="F3204" s="26" t="str">
        <f aca="false">VLOOKUP(B3204,[1]Planilha8!$X$4:$AD$6629,7,0)</f>
        <v>BOM</v>
      </c>
      <c r="G3204" s="27" t="n">
        <v>42036</v>
      </c>
      <c r="H3204" s="83" t="n">
        <v>1510</v>
      </c>
      <c r="I3204" s="29" t="s">
        <v>23</v>
      </c>
      <c r="J3204" s="30" t="s">
        <v>579</v>
      </c>
      <c r="K3204" s="31" t="n">
        <v>27612</v>
      </c>
      <c r="L3204" s="32" t="n">
        <v>2015000241</v>
      </c>
      <c r="M3204" s="33" t="n">
        <v>43465</v>
      </c>
      <c r="N3204" s="84" t="n">
        <v>387.025</v>
      </c>
      <c r="O3204" s="85" t="n">
        <v>0.13</v>
      </c>
      <c r="P3204" s="86" t="n">
        <v>0.0108333333333333</v>
      </c>
      <c r="Q3204" s="87" t="n">
        <v>16.3583333333333</v>
      </c>
      <c r="R3204" s="88" t="n">
        <v>403.383333333334</v>
      </c>
      <c r="S3204" s="89" t="n">
        <v>1106.61666666667</v>
      </c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MG3204" s="0"/>
      <c r="AMH3204" s="0"/>
      <c r="AMI3204" s="0"/>
      <c r="AMJ3204" s="0"/>
    </row>
    <row r="3205" s="4" customFormat="true" ht="37.5" hidden="false" customHeight="true" outlineLevel="0" collapsed="false">
      <c r="A3205" s="23" t="s">
        <v>401</v>
      </c>
      <c r="B3205" s="82" t="n">
        <v>10597</v>
      </c>
      <c r="C3205" s="25" t="n">
        <f aca="false">VLOOKUP(B3205,[1]Planilha8!$X$4:$Y$6629,2,0)</f>
        <v>2042092</v>
      </c>
      <c r="D3205" s="26" t="s">
        <v>775</v>
      </c>
      <c r="E3205" s="26" t="str">
        <f aca="false">VLOOKUP(B3205,[1]Planilha8!$X$4:$Z$6629,3,0)</f>
        <v>AGÊNCIA TRANSFUSIONAL</v>
      </c>
      <c r="F3205" s="26" t="str">
        <f aca="false">VLOOKUP(B3205,[1]Planilha8!$X$4:$AD$6629,7,0)</f>
        <v>BOM</v>
      </c>
      <c r="G3205" s="27" t="n">
        <v>42036</v>
      </c>
      <c r="H3205" s="83" t="n">
        <v>1920</v>
      </c>
      <c r="I3205" s="29" t="s">
        <v>23</v>
      </c>
      <c r="J3205" s="30" t="s">
        <v>579</v>
      </c>
      <c r="K3205" s="31" t="n">
        <v>27612</v>
      </c>
      <c r="L3205" s="32" t="n">
        <v>2015000241</v>
      </c>
      <c r="M3205" s="33" t="n">
        <v>43465</v>
      </c>
      <c r="N3205" s="84" t="n">
        <v>520.466666666667</v>
      </c>
      <c r="O3205" s="85" t="n">
        <v>0.13</v>
      </c>
      <c r="P3205" s="86" t="n">
        <v>0.0108333333333333</v>
      </c>
      <c r="Q3205" s="87" t="n">
        <v>20.8</v>
      </c>
      <c r="R3205" s="88" t="n">
        <v>541.266666666667</v>
      </c>
      <c r="S3205" s="89" t="n">
        <v>1378.73333333333</v>
      </c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MG3205" s="0"/>
      <c r="AMH3205" s="0"/>
      <c r="AMI3205" s="0"/>
      <c r="AMJ3205" s="0"/>
    </row>
    <row r="3206" s="4" customFormat="true" ht="37.5" hidden="false" customHeight="true" outlineLevel="0" collapsed="false">
      <c r="A3206" s="23" t="s">
        <v>401</v>
      </c>
      <c r="B3206" s="82" t="n">
        <v>10527</v>
      </c>
      <c r="C3206" s="25" t="n">
        <f aca="false">VLOOKUP(B3206,[1]Planilha8!$X$4:$Y$6629,2,0)</f>
        <v>2042096</v>
      </c>
      <c r="D3206" s="26" t="s">
        <v>776</v>
      </c>
      <c r="E3206" s="26" t="str">
        <f aca="false">VLOOKUP(B3206,[1]Planilha8!$X$4:$Z$6629,3,0)</f>
        <v>CLINICA CIRURGICA</v>
      </c>
      <c r="F3206" s="26" t="str">
        <f aca="false">VLOOKUP(B3206,[1]Planilha8!$X$4:$AD$6629,7,0)</f>
        <v>BOM</v>
      </c>
      <c r="G3206" s="27" t="n">
        <v>42041</v>
      </c>
      <c r="H3206" s="83" t="n">
        <v>391.8</v>
      </c>
      <c r="I3206" s="29" t="s">
        <v>23</v>
      </c>
      <c r="J3206" s="30" t="s">
        <v>69</v>
      </c>
      <c r="K3206" s="31" t="n">
        <v>14841</v>
      </c>
      <c r="L3206" s="32" t="n">
        <v>2014005936</v>
      </c>
      <c r="M3206" s="33" t="n">
        <v>43465</v>
      </c>
      <c r="N3206" s="84" t="n">
        <v>391.527777777778</v>
      </c>
      <c r="O3206" s="85" t="n">
        <v>0.5</v>
      </c>
      <c r="P3206" s="86" t="n">
        <v>0.0416666666666667</v>
      </c>
      <c r="Q3206" s="87" t="n">
        <v>0</v>
      </c>
      <c r="R3206" s="88" t="n">
        <v>391.527777777778</v>
      </c>
      <c r="S3206" s="89" t="n">
        <v>0.272222222222467</v>
      </c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MG3206" s="0"/>
      <c r="AMH3206" s="0"/>
      <c r="AMI3206" s="0"/>
      <c r="AMJ3206" s="0"/>
    </row>
    <row r="3207" s="4" customFormat="true" ht="37.5" hidden="false" customHeight="true" outlineLevel="0" collapsed="false">
      <c r="A3207" s="23" t="s">
        <v>401</v>
      </c>
      <c r="B3207" s="82" t="n">
        <v>10598</v>
      </c>
      <c r="C3207" s="25" t="n">
        <f aca="false">VLOOKUP(B3207,[1]Planilha8!$X$4:$Y$6629,2,0)</f>
        <v>2042097</v>
      </c>
      <c r="D3207" s="26" t="s">
        <v>777</v>
      </c>
      <c r="E3207" s="26" t="str">
        <f aca="false">VLOOKUP(B3207,[1]Planilha8!$X$4:$Z$6629,3,0)</f>
        <v>AUDITÓRIO 2</v>
      </c>
      <c r="F3207" s="26" t="str">
        <f aca="false">VLOOKUP(B3207,[1]Planilha8!$X$4:$AD$6629,7,0)</f>
        <v>BOM</v>
      </c>
      <c r="G3207" s="27" t="n">
        <v>42060</v>
      </c>
      <c r="H3207" s="83" t="n">
        <v>1420</v>
      </c>
      <c r="I3207" s="29" t="s">
        <v>23</v>
      </c>
      <c r="J3207" s="30" t="s">
        <v>778</v>
      </c>
      <c r="K3207" s="31" t="n">
        <v>5246</v>
      </c>
      <c r="L3207" s="32" t="n">
        <v>2015000482</v>
      </c>
      <c r="M3207" s="33" t="n">
        <v>43465</v>
      </c>
      <c r="N3207" s="84" t="n">
        <v>1358.125</v>
      </c>
      <c r="O3207" s="85" t="n">
        <v>0.5</v>
      </c>
      <c r="P3207" s="86" t="n">
        <v>0.0416666666666667</v>
      </c>
      <c r="Q3207" s="87" t="n">
        <v>59.1666666666667</v>
      </c>
      <c r="R3207" s="88" t="n">
        <v>1417.29166666667</v>
      </c>
      <c r="S3207" s="89" t="n">
        <v>2.7083333333328</v>
      </c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MG3207" s="0"/>
      <c r="AMH3207" s="0"/>
      <c r="AMI3207" s="0"/>
      <c r="AMJ3207" s="0"/>
    </row>
    <row r="3208" s="4" customFormat="true" ht="37.5" hidden="false" customHeight="true" outlineLevel="0" collapsed="false">
      <c r="A3208" s="23" t="s">
        <v>401</v>
      </c>
      <c r="B3208" s="82" t="n">
        <v>10599</v>
      </c>
      <c r="C3208" s="25" t="n">
        <f aca="false">VLOOKUP(B3208,[1]Planilha8!$X$4:$Y$6629,2,0)</f>
        <v>2042098</v>
      </c>
      <c r="D3208" s="26" t="s">
        <v>777</v>
      </c>
      <c r="E3208" s="26" t="str">
        <f aca="false">VLOOKUP(B3208,[1]Planilha8!$X$4:$Z$6629,3,0)</f>
        <v>AUDITÓRIO 2</v>
      </c>
      <c r="F3208" s="26" t="str">
        <f aca="false">VLOOKUP(B3208,[1]Planilha8!$X$4:$AD$6629,7,0)</f>
        <v>BOM</v>
      </c>
      <c r="G3208" s="27" t="n">
        <v>42060</v>
      </c>
      <c r="H3208" s="83" t="n">
        <v>1420</v>
      </c>
      <c r="I3208" s="29" t="s">
        <v>23</v>
      </c>
      <c r="J3208" s="30" t="s">
        <v>778</v>
      </c>
      <c r="K3208" s="31" t="n">
        <v>5246</v>
      </c>
      <c r="L3208" s="32" t="n">
        <v>2015000482</v>
      </c>
      <c r="M3208" s="33" t="n">
        <v>43465</v>
      </c>
      <c r="N3208" s="84" t="n">
        <v>1358.125</v>
      </c>
      <c r="O3208" s="85" t="n">
        <v>0.5</v>
      </c>
      <c r="P3208" s="86" t="n">
        <v>0.0416666666666667</v>
      </c>
      <c r="Q3208" s="87" t="n">
        <v>59.1666666666667</v>
      </c>
      <c r="R3208" s="88" t="n">
        <v>1417.29166666667</v>
      </c>
      <c r="S3208" s="89" t="n">
        <v>2.7083333333328</v>
      </c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MG3208" s="0"/>
      <c r="AMH3208" s="0"/>
      <c r="AMI3208" s="0"/>
      <c r="AMJ3208" s="0"/>
    </row>
    <row r="3209" s="4" customFormat="true" ht="37.5" hidden="false" customHeight="true" outlineLevel="0" collapsed="false">
      <c r="A3209" s="23" t="s">
        <v>401</v>
      </c>
      <c r="B3209" s="82" t="n">
        <v>9044</v>
      </c>
      <c r="C3209" s="25" t="e">
        <f aca="false">VLOOKUP(B3209,[1]Planilha8!$X$4:$Y$6629,2,0)</f>
        <v>#N/A</v>
      </c>
      <c r="D3209" s="26" t="s">
        <v>779</v>
      </c>
      <c r="E3209" s="26" t="e">
        <f aca="false">VLOOKUP(B3209,[1]Planilha8!$X$4:$Z$6629,3,0)</f>
        <v>#N/A</v>
      </c>
      <c r="F3209" s="26" t="e">
        <f aca="false">VLOOKUP(B3209,[1]Planilha8!$X$4:$AD$6629,7,0)</f>
        <v>#N/A</v>
      </c>
      <c r="G3209" s="27" t="n">
        <v>42069</v>
      </c>
      <c r="H3209" s="83" t="n">
        <v>850</v>
      </c>
      <c r="I3209" s="29" t="s">
        <v>23</v>
      </c>
      <c r="J3209" s="30" t="s">
        <v>133</v>
      </c>
      <c r="K3209" s="31" t="n">
        <v>66</v>
      </c>
      <c r="L3209" s="32" t="n">
        <v>2015000483</v>
      </c>
      <c r="M3209" s="33" t="n">
        <v>43465</v>
      </c>
      <c r="N3209" s="84" t="n">
        <v>838.194444444444</v>
      </c>
      <c r="O3209" s="85" t="n">
        <v>0.5</v>
      </c>
      <c r="P3209" s="86" t="n">
        <v>0.0416666666666667</v>
      </c>
      <c r="Q3209" s="87" t="n">
        <v>0</v>
      </c>
      <c r="R3209" s="88" t="n">
        <v>838.194444444444</v>
      </c>
      <c r="S3209" s="89" t="n">
        <v>0</v>
      </c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MG3209" s="0"/>
      <c r="AMH3209" s="0"/>
      <c r="AMI3209" s="0"/>
      <c r="AMJ3209" s="0"/>
    </row>
    <row r="3210" s="4" customFormat="true" ht="37.5" hidden="false" customHeight="true" outlineLevel="0" collapsed="false">
      <c r="A3210" s="23" t="s">
        <v>401</v>
      </c>
      <c r="B3210" s="82" t="n">
        <v>9045</v>
      </c>
      <c r="C3210" s="25" t="e">
        <f aca="false">VLOOKUP(B3210,[1]Planilha8!$X$4:$Y$6629,2,0)</f>
        <v>#N/A</v>
      </c>
      <c r="D3210" s="26" t="s">
        <v>779</v>
      </c>
      <c r="E3210" s="26" t="e">
        <f aca="false">VLOOKUP(B3210,[1]Planilha8!$X$4:$Z$6629,3,0)</f>
        <v>#N/A</v>
      </c>
      <c r="F3210" s="26" t="e">
        <f aca="false">VLOOKUP(B3210,[1]Planilha8!$X$4:$AD$6629,7,0)</f>
        <v>#N/A</v>
      </c>
      <c r="G3210" s="27" t="n">
        <v>42069</v>
      </c>
      <c r="H3210" s="83" t="n">
        <v>850</v>
      </c>
      <c r="I3210" s="29" t="s">
        <v>23</v>
      </c>
      <c r="J3210" s="30" t="s">
        <v>133</v>
      </c>
      <c r="K3210" s="31" t="n">
        <v>66</v>
      </c>
      <c r="L3210" s="32" t="n">
        <v>2015000483</v>
      </c>
      <c r="M3210" s="33" t="n">
        <v>43465</v>
      </c>
      <c r="N3210" s="84" t="n">
        <v>838.194444444444</v>
      </c>
      <c r="O3210" s="85" t="n">
        <v>0.5</v>
      </c>
      <c r="P3210" s="86" t="n">
        <v>0.0416666666666667</v>
      </c>
      <c r="Q3210" s="87" t="n">
        <v>0</v>
      </c>
      <c r="R3210" s="88" t="n">
        <v>838.194444444444</v>
      </c>
      <c r="S3210" s="89" t="n">
        <v>0</v>
      </c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MG3210" s="0"/>
      <c r="AMH3210" s="0"/>
      <c r="AMI3210" s="0"/>
      <c r="AMJ3210" s="0"/>
    </row>
    <row r="3211" s="4" customFormat="true" ht="37.5" hidden="false" customHeight="true" outlineLevel="0" collapsed="false">
      <c r="A3211" s="23" t="s">
        <v>401</v>
      </c>
      <c r="B3211" s="82" t="n">
        <v>10406</v>
      </c>
      <c r="C3211" s="25" t="n">
        <f aca="false">VLOOKUP(B3211,[1]Planilha8!$X$4:$Y$6629,2,0)</f>
        <v>2042100</v>
      </c>
      <c r="D3211" s="26" t="s">
        <v>780</v>
      </c>
      <c r="E3211" s="26" t="str">
        <f aca="false">VLOOKUP(B3211,[1]Planilha8!$X$4:$Z$6629,3,0)</f>
        <v>CLÍNICA MÉDICA</v>
      </c>
      <c r="F3211" s="26" t="str">
        <f aca="false">VLOOKUP(B3211,[1]Planilha8!$X$4:$AD$6629,7,0)</f>
        <v>BOM</v>
      </c>
      <c r="G3211" s="27" t="n">
        <v>42069</v>
      </c>
      <c r="H3211" s="83" t="n">
        <v>7500</v>
      </c>
      <c r="I3211" s="29" t="s">
        <v>23</v>
      </c>
      <c r="J3211" s="30" t="s">
        <v>781</v>
      </c>
      <c r="K3211" s="31" t="n">
        <v>23225</v>
      </c>
      <c r="L3211" s="32" t="n">
        <v>2014001198</v>
      </c>
      <c r="M3211" s="33" t="n">
        <v>43465</v>
      </c>
      <c r="N3211" s="84" t="n">
        <v>2350.83333333333</v>
      </c>
      <c r="O3211" s="85" t="n">
        <v>0.14</v>
      </c>
      <c r="P3211" s="86" t="n">
        <v>0.0116666666666667</v>
      </c>
      <c r="Q3211" s="87" t="n">
        <v>87.5</v>
      </c>
      <c r="R3211" s="88" t="n">
        <v>2438.33333333333</v>
      </c>
      <c r="S3211" s="89" t="n">
        <v>5061.66666666667</v>
      </c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MG3211" s="0"/>
      <c r="AMH3211" s="0"/>
      <c r="AMI3211" s="0"/>
      <c r="AMJ3211" s="0"/>
    </row>
    <row r="3212" s="4" customFormat="true" ht="37.5" hidden="false" customHeight="true" outlineLevel="0" collapsed="false">
      <c r="A3212" s="23" t="s">
        <v>401</v>
      </c>
      <c r="B3212" s="82" t="n">
        <v>10407</v>
      </c>
      <c r="C3212" s="25" t="n">
        <f aca="false">VLOOKUP(B3212,[1]Planilha8!$X$4:$Y$6629,2,0)</f>
        <v>2042099</v>
      </c>
      <c r="D3212" s="26" t="s">
        <v>782</v>
      </c>
      <c r="E3212" s="26" t="str">
        <f aca="false">VLOOKUP(B3212,[1]Planilha8!$X$4:$Z$6629,3,0)</f>
        <v>DIÁLISE</v>
      </c>
      <c r="F3212" s="26" t="str">
        <f aca="false">VLOOKUP(B3212,[1]Planilha8!$X$4:$AD$6629,7,0)</f>
        <v>BOM</v>
      </c>
      <c r="G3212" s="27" t="n">
        <v>42069</v>
      </c>
      <c r="H3212" s="83" t="n">
        <v>7500</v>
      </c>
      <c r="I3212" s="29" t="s">
        <v>23</v>
      </c>
      <c r="J3212" s="30" t="s">
        <v>781</v>
      </c>
      <c r="K3212" s="31" t="n">
        <v>23225</v>
      </c>
      <c r="L3212" s="32" t="n">
        <v>2014001198</v>
      </c>
      <c r="M3212" s="33" t="n">
        <v>43465</v>
      </c>
      <c r="N3212" s="84" t="n">
        <v>2350.83333333333</v>
      </c>
      <c r="O3212" s="85" t="n">
        <v>0.14</v>
      </c>
      <c r="P3212" s="86" t="n">
        <v>0.0116666666666667</v>
      </c>
      <c r="Q3212" s="87" t="n">
        <v>87.5</v>
      </c>
      <c r="R3212" s="88" t="n">
        <v>2438.33333333333</v>
      </c>
      <c r="S3212" s="89" t="n">
        <v>5061.66666666667</v>
      </c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MG3212" s="0"/>
      <c r="AMH3212" s="0"/>
      <c r="AMI3212" s="0"/>
      <c r="AMJ3212" s="0"/>
    </row>
    <row r="3213" s="4" customFormat="true" ht="37.5" hidden="false" customHeight="true" outlineLevel="0" collapsed="false">
      <c r="A3213" s="23" t="s">
        <v>401</v>
      </c>
      <c r="B3213" s="82" t="n">
        <v>10408</v>
      </c>
      <c r="C3213" s="25" t="n">
        <f aca="false">VLOOKUP(B3213,[1]Planilha8!$X$4:$Y$6629,2,0)</f>
        <v>2042102</v>
      </c>
      <c r="D3213" s="26" t="s">
        <v>783</v>
      </c>
      <c r="E3213" s="26" t="str">
        <f aca="false">VLOOKUP(B3213,[1]Planilha8!$X$4:$Z$6629,3,0)</f>
        <v>CLINICA CIRURGICA</v>
      </c>
      <c r="F3213" s="26" t="str">
        <f aca="false">VLOOKUP(B3213,[1]Planilha8!$X$4:$AD$6629,7,0)</f>
        <v>BOM</v>
      </c>
      <c r="G3213" s="27" t="n">
        <v>42069</v>
      </c>
      <c r="H3213" s="83" t="n">
        <v>7500</v>
      </c>
      <c r="I3213" s="29" t="s">
        <v>23</v>
      </c>
      <c r="J3213" s="30" t="s">
        <v>781</v>
      </c>
      <c r="K3213" s="31" t="n">
        <v>23225</v>
      </c>
      <c r="L3213" s="32" t="n">
        <v>2014001198</v>
      </c>
      <c r="M3213" s="33" t="n">
        <v>43465</v>
      </c>
      <c r="N3213" s="84" t="n">
        <v>2350.83333333333</v>
      </c>
      <c r="O3213" s="85" t="n">
        <v>0.14</v>
      </c>
      <c r="P3213" s="86" t="n">
        <v>0.0116666666666667</v>
      </c>
      <c r="Q3213" s="87" t="n">
        <v>87.5</v>
      </c>
      <c r="R3213" s="88" t="n">
        <v>2438.33333333333</v>
      </c>
      <c r="S3213" s="89" t="n">
        <v>5061.66666666667</v>
      </c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MG3213" s="0"/>
      <c r="AMH3213" s="0"/>
      <c r="AMI3213" s="0"/>
      <c r="AMJ3213" s="0"/>
    </row>
    <row r="3214" s="4" customFormat="true" ht="37.5" hidden="false" customHeight="true" outlineLevel="0" collapsed="false">
      <c r="A3214" s="23" t="s">
        <v>401</v>
      </c>
      <c r="B3214" s="82" t="n">
        <v>10409</v>
      </c>
      <c r="C3214" s="25" t="n">
        <f aca="false">VLOOKUP(B3214,[1]Planilha8!$X$4:$Y$6629,2,0)</f>
        <v>2042101</v>
      </c>
      <c r="D3214" s="26" t="s">
        <v>784</v>
      </c>
      <c r="E3214" s="26" t="str">
        <f aca="false">VLOOKUP(B3214,[1]Planilha8!$X$4:$Z$6629,3,0)</f>
        <v>UNIDADE DE TERAPIA INTENSIVA</v>
      </c>
      <c r="F3214" s="26" t="str">
        <f aca="false">VLOOKUP(B3214,[1]Planilha8!$X$4:$AD$6629,7,0)</f>
        <v>BOM</v>
      </c>
      <c r="G3214" s="27" t="n">
        <v>42069</v>
      </c>
      <c r="H3214" s="83" t="n">
        <v>7500</v>
      </c>
      <c r="I3214" s="29" t="s">
        <v>23</v>
      </c>
      <c r="J3214" s="30" t="s">
        <v>781</v>
      </c>
      <c r="K3214" s="31" t="n">
        <v>23225</v>
      </c>
      <c r="L3214" s="32" t="n">
        <v>2014001198</v>
      </c>
      <c r="M3214" s="33" t="n">
        <v>43465</v>
      </c>
      <c r="N3214" s="84" t="n">
        <v>2350.83333333333</v>
      </c>
      <c r="O3214" s="85" t="n">
        <v>0.14</v>
      </c>
      <c r="P3214" s="86" t="n">
        <v>0.0116666666666667</v>
      </c>
      <c r="Q3214" s="87" t="n">
        <v>87.5</v>
      </c>
      <c r="R3214" s="88" t="n">
        <v>2438.33333333333</v>
      </c>
      <c r="S3214" s="89" t="n">
        <v>5061.66666666667</v>
      </c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MG3214" s="0"/>
      <c r="AMH3214" s="0"/>
      <c r="AMI3214" s="0"/>
      <c r="AMJ3214" s="0"/>
    </row>
    <row r="3215" s="4" customFormat="true" ht="37.5" hidden="false" customHeight="true" outlineLevel="0" collapsed="false">
      <c r="A3215" s="23" t="s">
        <v>401</v>
      </c>
      <c r="B3215" s="82" t="n">
        <v>10410</v>
      </c>
      <c r="C3215" s="25" t="n">
        <f aca="false">VLOOKUP(B3215,[1]Planilha8!$X$4:$Y$6629,2,0)</f>
        <v>2042103</v>
      </c>
      <c r="D3215" s="26" t="s">
        <v>785</v>
      </c>
      <c r="E3215" s="26" t="str">
        <f aca="false">VLOOKUP(B3215,[1]Planilha8!$X$4:$Z$6629,3,0)</f>
        <v>UNIDADE DE TERAPIA INTENSIVA</v>
      </c>
      <c r="F3215" s="26" t="str">
        <f aca="false">VLOOKUP(B3215,[1]Planilha8!$X$4:$AD$6629,7,0)</f>
        <v>BOM</v>
      </c>
      <c r="G3215" s="27" t="n">
        <v>42069</v>
      </c>
      <c r="H3215" s="83" t="n">
        <v>7500</v>
      </c>
      <c r="I3215" s="29" t="s">
        <v>23</v>
      </c>
      <c r="J3215" s="30" t="s">
        <v>781</v>
      </c>
      <c r="K3215" s="31" t="n">
        <v>23225</v>
      </c>
      <c r="L3215" s="32" t="n">
        <v>2014001198</v>
      </c>
      <c r="M3215" s="33" t="n">
        <v>43465</v>
      </c>
      <c r="N3215" s="84" t="n">
        <v>2350.83333333333</v>
      </c>
      <c r="O3215" s="85" t="n">
        <v>0.14</v>
      </c>
      <c r="P3215" s="86" t="n">
        <v>0.0116666666666667</v>
      </c>
      <c r="Q3215" s="87" t="n">
        <v>87.5</v>
      </c>
      <c r="R3215" s="88" t="n">
        <v>2438.33333333333</v>
      </c>
      <c r="S3215" s="89" t="n">
        <v>5061.66666666667</v>
      </c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MG3215" s="0"/>
      <c r="AMH3215" s="0"/>
      <c r="AMI3215" s="0"/>
      <c r="AMJ3215" s="0"/>
    </row>
    <row r="3216" s="4" customFormat="true" ht="37.5" hidden="false" customHeight="true" outlineLevel="0" collapsed="false">
      <c r="A3216" s="23" t="s">
        <v>401</v>
      </c>
      <c r="B3216" s="82" t="n">
        <v>10411</v>
      </c>
      <c r="C3216" s="25" t="n">
        <f aca="false">VLOOKUP(B3216,[1]Planilha8!$X$4:$Y$6629,2,0)</f>
        <v>2042104</v>
      </c>
      <c r="D3216" s="26" t="s">
        <v>786</v>
      </c>
      <c r="E3216" s="26" t="str">
        <f aca="false">VLOOKUP(B3216,[1]Planilha8!$X$4:$Z$6629,3,0)</f>
        <v>DIÁLISE</v>
      </c>
      <c r="F3216" s="26" t="str">
        <f aca="false">VLOOKUP(B3216,[1]Planilha8!$X$4:$AD$6629,7,0)</f>
        <v>BOM</v>
      </c>
      <c r="G3216" s="27" t="n">
        <v>42069</v>
      </c>
      <c r="H3216" s="83" t="n">
        <v>7500</v>
      </c>
      <c r="I3216" s="29" t="s">
        <v>23</v>
      </c>
      <c r="J3216" s="30" t="s">
        <v>781</v>
      </c>
      <c r="K3216" s="31" t="n">
        <v>23225</v>
      </c>
      <c r="L3216" s="32" t="n">
        <v>2014001198</v>
      </c>
      <c r="M3216" s="33" t="n">
        <v>43465</v>
      </c>
      <c r="N3216" s="84" t="n">
        <v>2350.83333333333</v>
      </c>
      <c r="O3216" s="85" t="n">
        <v>0.14</v>
      </c>
      <c r="P3216" s="86" t="n">
        <v>0.0116666666666667</v>
      </c>
      <c r="Q3216" s="87" t="n">
        <v>87.5</v>
      </c>
      <c r="R3216" s="88" t="n">
        <v>2438.33333333333</v>
      </c>
      <c r="S3216" s="89" t="n">
        <v>5061.66666666667</v>
      </c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MG3216" s="0"/>
      <c r="AMH3216" s="0"/>
      <c r="AMI3216" s="0"/>
      <c r="AMJ3216" s="0"/>
    </row>
    <row r="3217" s="4" customFormat="true" ht="37.5" hidden="false" customHeight="true" outlineLevel="0" collapsed="false">
      <c r="A3217" s="23" t="s">
        <v>401</v>
      </c>
      <c r="B3217" s="82" t="n">
        <v>10443</v>
      </c>
      <c r="C3217" s="25" t="n">
        <f aca="false">VLOOKUP(B3217,[1]Planilha8!$X$4:$Y$6629,2,0)</f>
        <v>2042108</v>
      </c>
      <c r="D3217" s="26" t="s">
        <v>787</v>
      </c>
      <c r="E3217" s="26" t="str">
        <f aca="false">VLOOKUP(B3217,[1]Planilha8!$X$4:$Z$6629,3,0)</f>
        <v>NUTRIÇÃO</v>
      </c>
      <c r="F3217" s="26" t="str">
        <f aca="false">VLOOKUP(B3217,[1]Planilha8!$X$4:$AD$6629,7,0)</f>
        <v>BOM</v>
      </c>
      <c r="G3217" s="27" t="n">
        <v>42090</v>
      </c>
      <c r="H3217" s="83" t="n">
        <v>1332.1</v>
      </c>
      <c r="I3217" s="29" t="s">
        <v>23</v>
      </c>
      <c r="J3217" s="30" t="s">
        <v>651</v>
      </c>
      <c r="K3217" s="31" t="n">
        <v>22936</v>
      </c>
      <c r="L3217" s="32" t="n">
        <v>2015000387</v>
      </c>
      <c r="M3217" s="33" t="n">
        <v>43465</v>
      </c>
      <c r="N3217" s="84" t="n">
        <v>987.816916666666</v>
      </c>
      <c r="O3217" s="85" t="n">
        <v>0.33</v>
      </c>
      <c r="P3217" s="86" t="n">
        <v>0.0275</v>
      </c>
      <c r="Q3217" s="87" t="n">
        <v>36.63275</v>
      </c>
      <c r="R3217" s="88" t="n">
        <v>1024.44966666667</v>
      </c>
      <c r="S3217" s="89" t="n">
        <v>307.650333333333</v>
      </c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MG3217" s="0"/>
      <c r="AMH3217" s="0"/>
      <c r="AMI3217" s="0"/>
      <c r="AMJ3217" s="0"/>
    </row>
    <row r="3218" s="4" customFormat="true" ht="37.5" hidden="false" customHeight="true" outlineLevel="0" collapsed="false">
      <c r="A3218" s="23" t="s">
        <v>401</v>
      </c>
      <c r="B3218" s="82" t="n">
        <v>10444</v>
      </c>
      <c r="C3218" s="25" t="n">
        <f aca="false">VLOOKUP(B3218,[1]Planilha8!$X$4:$Y$6629,2,0)</f>
        <v>2042109</v>
      </c>
      <c r="D3218" s="26" t="s">
        <v>788</v>
      </c>
      <c r="E3218" s="26" t="str">
        <f aca="false">VLOOKUP(B3218,[1]Planilha8!$X$4:$Z$6629,3,0)</f>
        <v>NUTRIÇÃO</v>
      </c>
      <c r="F3218" s="26" t="str">
        <f aca="false">VLOOKUP(B3218,[1]Planilha8!$X$4:$AD$6629,7,0)</f>
        <v>BOM</v>
      </c>
      <c r="G3218" s="27" t="n">
        <v>42090</v>
      </c>
      <c r="H3218" s="83" t="n">
        <v>1332.1</v>
      </c>
      <c r="I3218" s="29" t="s">
        <v>23</v>
      </c>
      <c r="J3218" s="30" t="s">
        <v>651</v>
      </c>
      <c r="K3218" s="31" t="n">
        <v>22936</v>
      </c>
      <c r="L3218" s="32" t="n">
        <v>2015000387</v>
      </c>
      <c r="M3218" s="33" t="n">
        <v>43465</v>
      </c>
      <c r="N3218" s="84" t="n">
        <v>987.816916666666</v>
      </c>
      <c r="O3218" s="85" t="n">
        <v>0.33</v>
      </c>
      <c r="P3218" s="86" t="n">
        <v>0.0275</v>
      </c>
      <c r="Q3218" s="87" t="n">
        <v>36.63275</v>
      </c>
      <c r="R3218" s="88" t="n">
        <v>1024.44966666667</v>
      </c>
      <c r="S3218" s="89" t="n">
        <v>307.650333333333</v>
      </c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MG3218" s="0"/>
      <c r="AMH3218" s="0"/>
      <c r="AMI3218" s="0"/>
      <c r="AMJ3218" s="0"/>
    </row>
    <row r="3219" s="4" customFormat="true" ht="37.5" hidden="false" customHeight="true" outlineLevel="0" collapsed="false">
      <c r="A3219" s="23" t="s">
        <v>401</v>
      </c>
      <c r="B3219" s="82" t="n">
        <v>10445</v>
      </c>
      <c r="C3219" s="25" t="n">
        <f aca="false">VLOOKUP(B3219,[1]Planilha8!$X$4:$Y$6629,2,0)</f>
        <v>2042110</v>
      </c>
      <c r="D3219" s="26" t="s">
        <v>789</v>
      </c>
      <c r="E3219" s="26" t="str">
        <f aca="false">VLOOKUP(B3219,[1]Planilha8!$X$4:$Z$6629,3,0)</f>
        <v>NUTRIÇÃO</v>
      </c>
      <c r="F3219" s="26" t="str">
        <f aca="false">VLOOKUP(B3219,[1]Planilha8!$X$4:$AD$6629,7,0)</f>
        <v>BOM</v>
      </c>
      <c r="G3219" s="27" t="n">
        <v>42090</v>
      </c>
      <c r="H3219" s="83" t="n">
        <v>1332.1</v>
      </c>
      <c r="I3219" s="29" t="s">
        <v>23</v>
      </c>
      <c r="J3219" s="30" t="s">
        <v>651</v>
      </c>
      <c r="K3219" s="31" t="n">
        <v>22936</v>
      </c>
      <c r="L3219" s="32" t="n">
        <v>2015000387</v>
      </c>
      <c r="M3219" s="33" t="n">
        <v>43465</v>
      </c>
      <c r="N3219" s="84" t="n">
        <v>987.816916666666</v>
      </c>
      <c r="O3219" s="85" t="n">
        <v>0.33</v>
      </c>
      <c r="P3219" s="86" t="n">
        <v>0.0275</v>
      </c>
      <c r="Q3219" s="87" t="n">
        <v>36.63275</v>
      </c>
      <c r="R3219" s="88" t="n">
        <v>1024.44966666667</v>
      </c>
      <c r="S3219" s="89" t="n">
        <v>307.650333333333</v>
      </c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MG3219" s="0"/>
      <c r="AMH3219" s="0"/>
      <c r="AMI3219" s="0"/>
      <c r="AMJ3219" s="0"/>
    </row>
    <row r="3220" s="4" customFormat="true" ht="37.5" hidden="false" customHeight="true" outlineLevel="0" collapsed="false">
      <c r="A3220" s="23" t="s">
        <v>401</v>
      </c>
      <c r="B3220" s="82" t="n">
        <v>9100</v>
      </c>
      <c r="C3220" s="25" t="n">
        <f aca="false">VLOOKUP(B3220,[1]Planilha8!$X$4:$Y$6629,2,0)</f>
        <v>2042111</v>
      </c>
      <c r="D3220" s="26" t="s">
        <v>790</v>
      </c>
      <c r="E3220" s="26" t="str">
        <f aca="false">VLOOKUP(B3220,[1]Planilha8!$X$4:$Z$6629,3,0)</f>
        <v>APOIO AO DIAGNÓSTICO</v>
      </c>
      <c r="F3220" s="26" t="str">
        <f aca="false">VLOOKUP(B3220,[1]Planilha8!$X$4:$AD$6629,7,0)</f>
        <v>BOM</v>
      </c>
      <c r="G3220" s="27" t="n">
        <v>42093</v>
      </c>
      <c r="H3220" s="83" t="n">
        <v>5221.36</v>
      </c>
      <c r="I3220" s="29" t="s">
        <v>23</v>
      </c>
      <c r="J3220" s="30" t="s">
        <v>315</v>
      </c>
      <c r="K3220" s="31" t="n">
        <v>90114</v>
      </c>
      <c r="L3220" s="32" t="n">
        <v>2014004217</v>
      </c>
      <c r="M3220" s="33" t="n">
        <v>43465</v>
      </c>
      <c r="N3220" s="84" t="n">
        <v>1690.62500952381</v>
      </c>
      <c r="O3220" s="85" t="n">
        <v>0.14</v>
      </c>
      <c r="P3220" s="86" t="n">
        <v>0.0116666666666667</v>
      </c>
      <c r="Q3220" s="87" t="n">
        <v>60.9158666666667</v>
      </c>
      <c r="R3220" s="88" t="n">
        <v>1751.54087619048</v>
      </c>
      <c r="S3220" s="89" t="n">
        <v>3469.81912380952</v>
      </c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MG3220" s="0"/>
      <c r="AMH3220" s="0"/>
      <c r="AMI3220" s="0"/>
      <c r="AMJ3220" s="0"/>
    </row>
    <row r="3221" s="4" customFormat="true" ht="37.5" hidden="false" customHeight="true" outlineLevel="0" collapsed="false">
      <c r="A3221" s="23" t="s">
        <v>401</v>
      </c>
      <c r="B3221" s="82" t="n">
        <v>10483</v>
      </c>
      <c r="C3221" s="25" t="n">
        <f aca="false">VLOOKUP(B3221,[1]Planilha8!$X$4:$Y$6629,2,0)</f>
        <v>2042117</v>
      </c>
      <c r="D3221" s="26" t="s">
        <v>791</v>
      </c>
      <c r="E3221" s="26" t="str">
        <f aca="false">VLOOKUP(B3221,[1]Planilha8!$X$4:$Z$6629,3,0)</f>
        <v>ELEVADORES</v>
      </c>
      <c r="F3221" s="26" t="str">
        <f aca="false">VLOOKUP(B3221,[1]Planilha8!$X$4:$AD$6629,7,0)</f>
        <v>BOM</v>
      </c>
      <c r="G3221" s="27" t="n">
        <v>42101</v>
      </c>
      <c r="H3221" s="83" t="n">
        <v>80.38</v>
      </c>
      <c r="I3221" s="29" t="s">
        <v>23</v>
      </c>
      <c r="J3221" s="30" t="s">
        <v>133</v>
      </c>
      <c r="K3221" s="31" t="n">
        <v>79</v>
      </c>
      <c r="L3221" s="32" t="n">
        <v>2015000948</v>
      </c>
      <c r="M3221" s="33" t="n">
        <v>43465</v>
      </c>
      <c r="N3221" s="84" t="n">
        <v>31.20755</v>
      </c>
      <c r="O3221" s="85" t="n">
        <v>0.17</v>
      </c>
      <c r="P3221" s="86" t="n">
        <v>0.0141666666666667</v>
      </c>
      <c r="Q3221" s="87" t="n">
        <v>1.13871666666667</v>
      </c>
      <c r="R3221" s="88" t="n">
        <v>32.3462666666667</v>
      </c>
      <c r="S3221" s="89" t="n">
        <v>48.0337333333333</v>
      </c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MG3221" s="0"/>
      <c r="AMH3221" s="0"/>
      <c r="AMI3221" s="0"/>
      <c r="AMJ3221" s="0"/>
    </row>
    <row r="3222" s="4" customFormat="true" ht="37.5" hidden="false" customHeight="true" outlineLevel="0" collapsed="false">
      <c r="A3222" s="23" t="s">
        <v>401</v>
      </c>
      <c r="B3222" s="82" t="n">
        <v>10484</v>
      </c>
      <c r="C3222" s="25" t="n">
        <f aca="false">VLOOKUP(B3222,[1]Planilha8!$X$4:$Y$6629,2,0)</f>
        <v>2042118</v>
      </c>
      <c r="D3222" s="26" t="s">
        <v>791</v>
      </c>
      <c r="E3222" s="26" t="str">
        <f aca="false">VLOOKUP(B3222,[1]Planilha8!$X$4:$Z$6629,3,0)</f>
        <v>ELEVADORES</v>
      </c>
      <c r="F3222" s="26" t="str">
        <f aca="false">VLOOKUP(B3222,[1]Planilha8!$X$4:$AD$6629,7,0)</f>
        <v>BOM</v>
      </c>
      <c r="G3222" s="27" t="n">
        <v>42101</v>
      </c>
      <c r="H3222" s="83" t="n">
        <v>80.38</v>
      </c>
      <c r="I3222" s="29" t="s">
        <v>23</v>
      </c>
      <c r="J3222" s="30" t="s">
        <v>133</v>
      </c>
      <c r="K3222" s="31" t="n">
        <v>79</v>
      </c>
      <c r="L3222" s="32" t="n">
        <v>2015000948</v>
      </c>
      <c r="M3222" s="33" t="n">
        <v>43465</v>
      </c>
      <c r="N3222" s="84" t="n">
        <v>31.20755</v>
      </c>
      <c r="O3222" s="85" t="n">
        <v>0.17</v>
      </c>
      <c r="P3222" s="86" t="n">
        <v>0.0141666666666667</v>
      </c>
      <c r="Q3222" s="87" t="n">
        <v>1.13871666666667</v>
      </c>
      <c r="R3222" s="88" t="n">
        <v>32.3462666666667</v>
      </c>
      <c r="S3222" s="89" t="n">
        <v>48.0337333333333</v>
      </c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MG3222" s="0"/>
      <c r="AMH3222" s="0"/>
      <c r="AMI3222" s="0"/>
      <c r="AMJ3222" s="0"/>
    </row>
    <row r="3223" s="4" customFormat="true" ht="37.5" hidden="false" customHeight="true" outlineLevel="0" collapsed="false">
      <c r="A3223" s="23" t="s">
        <v>401</v>
      </c>
      <c r="B3223" s="82" t="s">
        <v>792</v>
      </c>
      <c r="C3223" s="25" t="n">
        <f aca="false">VLOOKUP(B3223,[1]Planilha8!$X$4:$Y$6629,2,0)</f>
        <v>2042112</v>
      </c>
      <c r="D3223" s="26" t="s">
        <v>793</v>
      </c>
      <c r="E3223" s="26" t="str">
        <f aca="false">VLOOKUP(B3223,[1]Planilha8!$X$4:$Z$6629,3,0)</f>
        <v>HGG</v>
      </c>
      <c r="F3223" s="26" t="str">
        <f aca="false">VLOOKUP(B3223,[1]Planilha8!$X$4:$AD$6629,7,0)</f>
        <v>BOM</v>
      </c>
      <c r="G3223" s="27" t="n">
        <v>42101</v>
      </c>
      <c r="H3223" s="83" t="n">
        <v>146.85</v>
      </c>
      <c r="I3223" s="29" t="s">
        <v>23</v>
      </c>
      <c r="J3223" s="30" t="s">
        <v>133</v>
      </c>
      <c r="K3223" s="31" t="n">
        <v>79</v>
      </c>
      <c r="L3223" s="32" t="n">
        <v>2015000948</v>
      </c>
      <c r="M3223" s="33" t="n">
        <v>43465</v>
      </c>
      <c r="N3223" s="84" t="n">
        <v>92.189625</v>
      </c>
      <c r="O3223" s="85" t="n">
        <v>0.33</v>
      </c>
      <c r="P3223" s="86" t="n">
        <v>0.0275</v>
      </c>
      <c r="Q3223" s="87" t="n">
        <v>4.038375</v>
      </c>
      <c r="R3223" s="88" t="n">
        <v>96.228</v>
      </c>
      <c r="S3223" s="89" t="n">
        <v>50.622</v>
      </c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MG3223" s="0"/>
      <c r="AMH3223" s="0"/>
      <c r="AMI3223" s="0"/>
      <c r="AMJ3223" s="0"/>
    </row>
    <row r="3224" s="4" customFormat="true" ht="37.5" hidden="false" customHeight="true" outlineLevel="0" collapsed="false">
      <c r="A3224" s="23" t="s">
        <v>401</v>
      </c>
      <c r="B3224" s="82" t="s">
        <v>794</v>
      </c>
      <c r="C3224" s="25" t="n">
        <f aca="false">VLOOKUP(B3224,[1]Planilha8!$X$4:$Y$6629,2,0)</f>
        <v>2042113</v>
      </c>
      <c r="D3224" s="26" t="s">
        <v>793</v>
      </c>
      <c r="E3224" s="26" t="str">
        <f aca="false">VLOOKUP(B3224,[1]Planilha8!$X$4:$Z$6629,3,0)</f>
        <v>HGG</v>
      </c>
      <c r="F3224" s="26" t="str">
        <f aca="false">VLOOKUP(B3224,[1]Planilha8!$X$4:$AD$6629,7,0)</f>
        <v>BOM</v>
      </c>
      <c r="G3224" s="27" t="n">
        <v>42101</v>
      </c>
      <c r="H3224" s="83" t="n">
        <v>146.85</v>
      </c>
      <c r="I3224" s="29" t="s">
        <v>23</v>
      </c>
      <c r="J3224" s="30" t="s">
        <v>133</v>
      </c>
      <c r="K3224" s="31" t="n">
        <v>79</v>
      </c>
      <c r="L3224" s="32" t="n">
        <v>2015000948</v>
      </c>
      <c r="M3224" s="33" t="n">
        <v>43465</v>
      </c>
      <c r="N3224" s="84" t="n">
        <v>92.189625</v>
      </c>
      <c r="O3224" s="85" t="n">
        <v>0.33</v>
      </c>
      <c r="P3224" s="86" t="n">
        <v>0.0275</v>
      </c>
      <c r="Q3224" s="87" t="n">
        <v>4.038375</v>
      </c>
      <c r="R3224" s="88" t="n">
        <v>96.228</v>
      </c>
      <c r="S3224" s="89" t="n">
        <v>50.622</v>
      </c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MG3224" s="0"/>
      <c r="AMH3224" s="0"/>
      <c r="AMI3224" s="0"/>
      <c r="AMJ3224" s="0"/>
    </row>
    <row r="3225" s="4" customFormat="true" ht="37.5" hidden="false" customHeight="true" outlineLevel="0" collapsed="false">
      <c r="A3225" s="23" t="s">
        <v>401</v>
      </c>
      <c r="B3225" s="82" t="s">
        <v>795</v>
      </c>
      <c r="C3225" s="25" t="n">
        <f aca="false">VLOOKUP(B3225,[1]Planilha8!$X$4:$Y$6629,2,0)</f>
        <v>2042114</v>
      </c>
      <c r="D3225" s="26" t="s">
        <v>793</v>
      </c>
      <c r="E3225" s="26" t="str">
        <f aca="false">VLOOKUP(B3225,[1]Planilha8!$X$4:$Z$6629,3,0)</f>
        <v>HGG</v>
      </c>
      <c r="F3225" s="26" t="str">
        <f aca="false">VLOOKUP(B3225,[1]Planilha8!$X$4:$AD$6629,7,0)</f>
        <v>BOM</v>
      </c>
      <c r="G3225" s="27" t="n">
        <v>42101</v>
      </c>
      <c r="H3225" s="83" t="n">
        <v>146.85</v>
      </c>
      <c r="I3225" s="29" t="s">
        <v>23</v>
      </c>
      <c r="J3225" s="30" t="s">
        <v>133</v>
      </c>
      <c r="K3225" s="31" t="n">
        <v>79</v>
      </c>
      <c r="L3225" s="32" t="n">
        <v>2015000948</v>
      </c>
      <c r="M3225" s="33" t="n">
        <v>43465</v>
      </c>
      <c r="N3225" s="84" t="n">
        <v>92.189625</v>
      </c>
      <c r="O3225" s="85" t="n">
        <v>0.33</v>
      </c>
      <c r="P3225" s="86" t="n">
        <v>0.0275</v>
      </c>
      <c r="Q3225" s="87" t="n">
        <v>4.038375</v>
      </c>
      <c r="R3225" s="88" t="n">
        <v>96.228</v>
      </c>
      <c r="S3225" s="89" t="n">
        <v>50.622</v>
      </c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MG3225" s="0"/>
      <c r="AMH3225" s="0"/>
      <c r="AMI3225" s="0"/>
      <c r="AMJ3225" s="0"/>
    </row>
    <row r="3226" s="4" customFormat="true" ht="37.5" hidden="false" customHeight="true" outlineLevel="0" collapsed="false">
      <c r="A3226" s="23" t="s">
        <v>401</v>
      </c>
      <c r="B3226" s="82" t="s">
        <v>796</v>
      </c>
      <c r="C3226" s="25" t="n">
        <f aca="false">VLOOKUP(B3226,[1]Planilha8!$X$4:$Y$6629,2,0)</f>
        <v>2042115</v>
      </c>
      <c r="D3226" s="26" t="s">
        <v>793</v>
      </c>
      <c r="E3226" s="26" t="str">
        <f aca="false">VLOOKUP(B3226,[1]Planilha8!$X$4:$Z$6629,3,0)</f>
        <v>HGG</v>
      </c>
      <c r="F3226" s="26" t="str">
        <f aca="false">VLOOKUP(B3226,[1]Planilha8!$X$4:$AD$6629,7,0)</f>
        <v>BOM</v>
      </c>
      <c r="G3226" s="27" t="n">
        <v>42101</v>
      </c>
      <c r="H3226" s="83" t="n">
        <v>146.85</v>
      </c>
      <c r="I3226" s="29" t="s">
        <v>23</v>
      </c>
      <c r="J3226" s="30" t="s">
        <v>133</v>
      </c>
      <c r="K3226" s="31" t="n">
        <v>79</v>
      </c>
      <c r="L3226" s="32" t="n">
        <v>2015000948</v>
      </c>
      <c r="M3226" s="33" t="n">
        <v>43465</v>
      </c>
      <c r="N3226" s="84" t="n">
        <v>92.189625</v>
      </c>
      <c r="O3226" s="85" t="n">
        <v>0.33</v>
      </c>
      <c r="P3226" s="86" t="n">
        <v>0.0275</v>
      </c>
      <c r="Q3226" s="87" t="n">
        <v>4.038375</v>
      </c>
      <c r="R3226" s="88" t="n">
        <v>96.228</v>
      </c>
      <c r="S3226" s="89" t="n">
        <v>50.622</v>
      </c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MG3226" s="0"/>
      <c r="AMH3226" s="0"/>
      <c r="AMI3226" s="0"/>
      <c r="AMJ3226" s="0"/>
    </row>
    <row r="3227" s="4" customFormat="true" ht="37.5" hidden="false" customHeight="true" outlineLevel="0" collapsed="false">
      <c r="A3227" s="23" t="s">
        <v>401</v>
      </c>
      <c r="B3227" s="82" t="s">
        <v>797</v>
      </c>
      <c r="C3227" s="25" t="n">
        <f aca="false">VLOOKUP(B3227,[1]Planilha8!$X$4:$Y$6629,2,0)</f>
        <v>2042116</v>
      </c>
      <c r="D3227" s="26" t="s">
        <v>793</v>
      </c>
      <c r="E3227" s="26" t="str">
        <f aca="false">VLOOKUP(B3227,[1]Planilha8!$X$4:$Z$6629,3,0)</f>
        <v>HGG</v>
      </c>
      <c r="F3227" s="26" t="str">
        <f aca="false">VLOOKUP(B3227,[1]Planilha8!$X$4:$AD$6629,7,0)</f>
        <v>BOM</v>
      </c>
      <c r="G3227" s="27" t="n">
        <v>42101</v>
      </c>
      <c r="H3227" s="83" t="n">
        <v>146.85</v>
      </c>
      <c r="I3227" s="29" t="s">
        <v>23</v>
      </c>
      <c r="J3227" s="30" t="s">
        <v>133</v>
      </c>
      <c r="K3227" s="31" t="n">
        <v>79</v>
      </c>
      <c r="L3227" s="32" t="n">
        <v>2015000948</v>
      </c>
      <c r="M3227" s="33" t="n">
        <v>43465</v>
      </c>
      <c r="N3227" s="84" t="n">
        <v>92.189625</v>
      </c>
      <c r="O3227" s="85" t="n">
        <v>0.33</v>
      </c>
      <c r="P3227" s="86" t="n">
        <v>0.0275</v>
      </c>
      <c r="Q3227" s="87" t="n">
        <v>4.038375</v>
      </c>
      <c r="R3227" s="88" t="n">
        <v>96.228</v>
      </c>
      <c r="S3227" s="89" t="n">
        <v>50.622</v>
      </c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MG3227" s="0"/>
      <c r="AMH3227" s="0"/>
      <c r="AMI3227" s="0"/>
      <c r="AMJ3227" s="0"/>
    </row>
    <row r="3228" s="4" customFormat="true" ht="37.5" hidden="false" customHeight="true" outlineLevel="0" collapsed="false">
      <c r="A3228" s="23" t="s">
        <v>401</v>
      </c>
      <c r="B3228" s="82" t="n">
        <v>10485</v>
      </c>
      <c r="C3228" s="25" t="n">
        <f aca="false">VLOOKUP(B3228,[1]Planilha8!$X$4:$Y$6629,2,0)</f>
        <v>2042119</v>
      </c>
      <c r="D3228" s="26" t="s">
        <v>798</v>
      </c>
      <c r="E3228" s="26" t="str">
        <f aca="false">VLOOKUP(B3228,[1]Planilha8!$X$4:$Z$6629,3,0)</f>
        <v>GERÊNCIA MÉDICA</v>
      </c>
      <c r="F3228" s="26" t="str">
        <f aca="false">VLOOKUP(B3228,[1]Planilha8!$X$4:$AD$6629,7,0)</f>
        <v>BOM</v>
      </c>
      <c r="G3228" s="27" t="n">
        <v>42117</v>
      </c>
      <c r="H3228" s="83" t="n">
        <v>1183.68</v>
      </c>
      <c r="I3228" s="29" t="s">
        <v>23</v>
      </c>
      <c r="J3228" s="30" t="s">
        <v>646</v>
      </c>
      <c r="K3228" s="31" t="n">
        <v>81</v>
      </c>
      <c r="L3228" s="32" t="n">
        <v>2015000902</v>
      </c>
      <c r="M3228" s="33" t="n">
        <v>43465</v>
      </c>
      <c r="N3228" s="84" t="n">
        <v>287.8172</v>
      </c>
      <c r="O3228" s="85" t="n">
        <v>0.13</v>
      </c>
      <c r="P3228" s="86" t="n">
        <v>0.0108333333333333</v>
      </c>
      <c r="Q3228" s="87" t="n">
        <v>12.8232</v>
      </c>
      <c r="R3228" s="88" t="n">
        <v>300.6404</v>
      </c>
      <c r="S3228" s="89" t="n">
        <v>883.0396</v>
      </c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MG3228" s="0"/>
      <c r="AMH3228" s="0"/>
      <c r="AMI3228" s="0"/>
      <c r="AMJ3228" s="0"/>
    </row>
    <row r="3229" s="4" customFormat="true" ht="37.5" hidden="false" customHeight="true" outlineLevel="0" collapsed="false">
      <c r="A3229" s="23" t="s">
        <v>401</v>
      </c>
      <c r="B3229" s="82" t="n">
        <v>10486</v>
      </c>
      <c r="C3229" s="25" t="n">
        <f aca="false">VLOOKUP(B3229,[1]Planilha8!$X$4:$Y$6629,2,0)</f>
        <v>2042120</v>
      </c>
      <c r="D3229" s="26" t="s">
        <v>798</v>
      </c>
      <c r="E3229" s="26" t="str">
        <f aca="false">VLOOKUP(B3229,[1]Planilha8!$X$4:$Z$6629,3,0)</f>
        <v>REPOUSO - CONDUTORES</v>
      </c>
      <c r="F3229" s="26" t="str">
        <f aca="false">VLOOKUP(B3229,[1]Planilha8!$X$4:$AD$6629,7,0)</f>
        <v>BOM</v>
      </c>
      <c r="G3229" s="27" t="n">
        <v>42117</v>
      </c>
      <c r="H3229" s="83" t="n">
        <v>1183.68</v>
      </c>
      <c r="I3229" s="29" t="s">
        <v>23</v>
      </c>
      <c r="J3229" s="30" t="s">
        <v>646</v>
      </c>
      <c r="K3229" s="31" t="n">
        <v>81</v>
      </c>
      <c r="L3229" s="32" t="n">
        <v>2015000902</v>
      </c>
      <c r="M3229" s="33" t="n">
        <v>43465</v>
      </c>
      <c r="N3229" s="84" t="n">
        <v>287.8172</v>
      </c>
      <c r="O3229" s="85" t="n">
        <v>0.13</v>
      </c>
      <c r="P3229" s="86" t="n">
        <v>0.0108333333333333</v>
      </c>
      <c r="Q3229" s="87" t="n">
        <v>12.8232</v>
      </c>
      <c r="R3229" s="88" t="n">
        <v>300.6404</v>
      </c>
      <c r="S3229" s="89" t="n">
        <v>883.0396</v>
      </c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MG3229" s="0"/>
      <c r="AMH3229" s="0"/>
      <c r="AMI3229" s="0"/>
      <c r="AMJ3229" s="0"/>
    </row>
    <row r="3230" s="4" customFormat="true" ht="37.5" hidden="false" customHeight="true" outlineLevel="0" collapsed="false">
      <c r="A3230" s="23" t="s">
        <v>401</v>
      </c>
      <c r="B3230" s="82" t="n">
        <v>10487</v>
      </c>
      <c r="C3230" s="25" t="n">
        <f aca="false">VLOOKUP(B3230,[1]Planilha8!$X$4:$Y$6629,2,0)</f>
        <v>2042121</v>
      </c>
      <c r="D3230" s="26" t="s">
        <v>798</v>
      </c>
      <c r="E3230" s="26" t="str">
        <f aca="false">VLOOKUP(B3230,[1]Planilha8!$X$4:$Z$6629,3,0)</f>
        <v>REPOUSO - FARMÁCIA</v>
      </c>
      <c r="F3230" s="26" t="str">
        <f aca="false">VLOOKUP(B3230,[1]Planilha8!$X$4:$AD$6629,7,0)</f>
        <v>BOM</v>
      </c>
      <c r="G3230" s="27" t="n">
        <v>42117</v>
      </c>
      <c r="H3230" s="83" t="n">
        <v>1183.68</v>
      </c>
      <c r="I3230" s="29" t="s">
        <v>23</v>
      </c>
      <c r="J3230" s="30" t="s">
        <v>646</v>
      </c>
      <c r="K3230" s="31" t="n">
        <v>81</v>
      </c>
      <c r="L3230" s="32" t="n">
        <v>2015000902</v>
      </c>
      <c r="M3230" s="33" t="n">
        <v>43465</v>
      </c>
      <c r="N3230" s="84" t="n">
        <v>287.8172</v>
      </c>
      <c r="O3230" s="85" t="n">
        <v>0.13</v>
      </c>
      <c r="P3230" s="86" t="n">
        <v>0.0108333333333333</v>
      </c>
      <c r="Q3230" s="87" t="n">
        <v>12.8232</v>
      </c>
      <c r="R3230" s="88" t="n">
        <v>300.6404</v>
      </c>
      <c r="S3230" s="89" t="n">
        <v>883.0396</v>
      </c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MG3230" s="0"/>
      <c r="AMH3230" s="0"/>
      <c r="AMI3230" s="0"/>
      <c r="AMJ3230" s="0"/>
    </row>
    <row r="3231" s="4" customFormat="true" ht="37.5" hidden="false" customHeight="true" outlineLevel="0" collapsed="false">
      <c r="A3231" s="23" t="s">
        <v>401</v>
      </c>
      <c r="B3231" s="82" t="n">
        <v>10448</v>
      </c>
      <c r="C3231" s="25" t="n">
        <f aca="false">VLOOKUP(B3231,[1]Planilha8!$X$4:$Y$6629,2,0)</f>
        <v>2042122</v>
      </c>
      <c r="D3231" s="26" t="s">
        <v>799</v>
      </c>
      <c r="E3231" s="26" t="str">
        <f aca="false">VLOOKUP(B3231,[1]Planilha8!$X$4:$Z$6629,3,0)</f>
        <v>UNIDADE DE TERAPIA INTENSIVA</v>
      </c>
      <c r="F3231" s="26" t="str">
        <f aca="false">VLOOKUP(B3231,[1]Planilha8!$X$4:$AD$6629,7,0)</f>
        <v>BOM</v>
      </c>
      <c r="G3231" s="27" t="n">
        <v>42122</v>
      </c>
      <c r="H3231" s="83" t="n">
        <v>12068.1</v>
      </c>
      <c r="I3231" s="29" t="s">
        <v>23</v>
      </c>
      <c r="J3231" s="30" t="s">
        <v>800</v>
      </c>
      <c r="K3231" s="31" t="n">
        <v>33996</v>
      </c>
      <c r="L3231" s="32" t="n">
        <v>2014000316</v>
      </c>
      <c r="M3231" s="33" t="n">
        <v>43465</v>
      </c>
      <c r="N3231" s="84" t="n">
        <v>7281.175</v>
      </c>
      <c r="O3231" s="85" t="n">
        <v>0.25</v>
      </c>
      <c r="P3231" s="86" t="n">
        <v>0.0208333333333333</v>
      </c>
      <c r="Q3231" s="87" t="n">
        <v>251.41875</v>
      </c>
      <c r="R3231" s="88" t="n">
        <v>7532.59375</v>
      </c>
      <c r="S3231" s="89" t="n">
        <v>4535.50625</v>
      </c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MG3231" s="0"/>
      <c r="AMH3231" s="0"/>
      <c r="AMI3231" s="0"/>
      <c r="AMJ3231" s="0"/>
    </row>
    <row r="3232" s="4" customFormat="true" ht="37.5" hidden="false" customHeight="true" outlineLevel="0" collapsed="false">
      <c r="A3232" s="23" t="s">
        <v>401</v>
      </c>
      <c r="B3232" s="82" t="n">
        <v>10469</v>
      </c>
      <c r="C3232" s="25" t="n">
        <f aca="false">VLOOKUP(B3232,[1]Planilha8!$X$4:$Y$6629,2,0)</f>
        <v>2042142</v>
      </c>
      <c r="D3232" s="26" t="s">
        <v>801</v>
      </c>
      <c r="E3232" s="26" t="str">
        <f aca="false">VLOOKUP(B3232,[1]Planilha8!$X$4:$Z$6629,3,0)</f>
        <v>COORDENAÇÃO DA CTI</v>
      </c>
      <c r="F3232" s="26" t="str">
        <f aca="false">VLOOKUP(B3232,[1]Planilha8!$X$4:$AD$6629,7,0)</f>
        <v>BOM</v>
      </c>
      <c r="G3232" s="27" t="n">
        <v>42139</v>
      </c>
      <c r="H3232" s="83" t="n">
        <v>990</v>
      </c>
      <c r="I3232" s="29" t="s">
        <v>23</v>
      </c>
      <c r="J3232" s="30" t="s">
        <v>69</v>
      </c>
      <c r="K3232" s="31" t="n">
        <v>16168</v>
      </c>
      <c r="L3232" s="32" t="n">
        <v>2015002024</v>
      </c>
      <c r="M3232" s="33" t="n">
        <v>43465</v>
      </c>
      <c r="N3232" s="84" t="n">
        <v>671.527777777778</v>
      </c>
      <c r="O3232" s="85" t="n">
        <v>0.5</v>
      </c>
      <c r="P3232" s="86" t="n">
        <v>0.0416666666666667</v>
      </c>
      <c r="Q3232" s="87" t="n">
        <v>41.25</v>
      </c>
      <c r="R3232" s="88" t="n">
        <v>712.777777777778</v>
      </c>
      <c r="S3232" s="89" t="n">
        <v>277.222222222222</v>
      </c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MG3232" s="0"/>
      <c r="AMH3232" s="0"/>
      <c r="AMI3232" s="0"/>
      <c r="AMJ3232" s="0"/>
    </row>
    <row r="3233" s="4" customFormat="true" ht="37.5" hidden="false" customHeight="true" outlineLevel="0" collapsed="false">
      <c r="A3233" s="23" t="s">
        <v>401</v>
      </c>
      <c r="B3233" s="82" t="n">
        <v>10452</v>
      </c>
      <c r="C3233" s="25" t="n">
        <f aca="false">VLOOKUP(B3233,[1]Planilha8!$X$4:$Y$6629,2,0)</f>
        <v>2042150</v>
      </c>
      <c r="D3233" s="26" t="s">
        <v>802</v>
      </c>
      <c r="E3233" s="26" t="str">
        <f aca="false">VLOOKUP(B3233,[1]Planilha8!$X$4:$Z$6629,3,0)</f>
        <v>CENTRO CIRÚRGICO</v>
      </c>
      <c r="F3233" s="26" t="str">
        <f aca="false">VLOOKUP(B3233,[1]Planilha8!$X$4:$AD$6629,7,0)</f>
        <v>BOM</v>
      </c>
      <c r="G3233" s="27" t="n">
        <v>42145</v>
      </c>
      <c r="H3233" s="83" t="n">
        <v>202</v>
      </c>
      <c r="I3233" s="29" t="s">
        <v>23</v>
      </c>
      <c r="J3233" s="30" t="s">
        <v>803</v>
      </c>
      <c r="K3233" s="31" t="n">
        <v>606</v>
      </c>
      <c r="L3233" s="32" t="n">
        <v>2015001180</v>
      </c>
      <c r="M3233" s="33" t="n">
        <v>43465</v>
      </c>
      <c r="N3233" s="84" t="n">
        <v>185.611111111111</v>
      </c>
      <c r="O3233" s="85" t="n">
        <v>1</v>
      </c>
      <c r="P3233" s="86" t="n">
        <v>0.0833333333333333</v>
      </c>
      <c r="Q3233" s="87" t="n">
        <v>0</v>
      </c>
      <c r="R3233" s="88" t="n">
        <v>185.611111111111</v>
      </c>
      <c r="S3233" s="89" t="n">
        <v>16.3888888888888</v>
      </c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MG3233" s="0"/>
      <c r="AMH3233" s="0"/>
      <c r="AMI3233" s="0"/>
      <c r="AMJ3233" s="0"/>
    </row>
    <row r="3234" s="4" customFormat="true" ht="37.5" hidden="false" customHeight="true" outlineLevel="0" collapsed="false">
      <c r="A3234" s="23" t="s">
        <v>401</v>
      </c>
      <c r="B3234" s="82" t="n">
        <v>10453</v>
      </c>
      <c r="C3234" s="25" t="n">
        <f aca="false">VLOOKUP(B3234,[1]Planilha8!$X$4:$Y$6629,2,0)</f>
        <v>2042151</v>
      </c>
      <c r="D3234" s="26" t="s">
        <v>802</v>
      </c>
      <c r="E3234" s="26" t="str">
        <f aca="false">VLOOKUP(B3234,[1]Planilha8!$X$4:$Z$6629,3,0)</f>
        <v>CENTRO CIRÚRGICO</v>
      </c>
      <c r="F3234" s="26" t="str">
        <f aca="false">VLOOKUP(B3234,[1]Planilha8!$X$4:$AD$6629,7,0)</f>
        <v>BOM</v>
      </c>
      <c r="G3234" s="27" t="n">
        <v>42145</v>
      </c>
      <c r="H3234" s="83" t="n">
        <v>202</v>
      </c>
      <c r="I3234" s="29" t="s">
        <v>23</v>
      </c>
      <c r="J3234" s="30" t="s">
        <v>803</v>
      </c>
      <c r="K3234" s="31" t="n">
        <v>606</v>
      </c>
      <c r="L3234" s="32" t="n">
        <v>2015001180</v>
      </c>
      <c r="M3234" s="33" t="n">
        <v>43465</v>
      </c>
      <c r="N3234" s="84" t="n">
        <v>185.611111111111</v>
      </c>
      <c r="O3234" s="85" t="n">
        <v>1</v>
      </c>
      <c r="P3234" s="86" t="n">
        <v>0.0833333333333333</v>
      </c>
      <c r="Q3234" s="87" t="n">
        <v>0</v>
      </c>
      <c r="R3234" s="88" t="n">
        <v>185.611111111111</v>
      </c>
      <c r="S3234" s="89" t="n">
        <v>16.3888888888888</v>
      </c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MG3234" s="0"/>
      <c r="AMH3234" s="0"/>
      <c r="AMI3234" s="0"/>
      <c r="AMJ3234" s="0"/>
    </row>
    <row r="3235" s="4" customFormat="true" ht="37.5" hidden="false" customHeight="true" outlineLevel="0" collapsed="false">
      <c r="A3235" s="23" t="s">
        <v>401</v>
      </c>
      <c r="B3235" s="82" t="n">
        <v>10454</v>
      </c>
      <c r="C3235" s="25" t="n">
        <f aca="false">VLOOKUP(B3235,[1]Planilha8!$X$4:$Y$6629,2,0)</f>
        <v>2042152</v>
      </c>
      <c r="D3235" s="26" t="s">
        <v>802</v>
      </c>
      <c r="E3235" s="26" t="str">
        <f aca="false">VLOOKUP(B3235,[1]Planilha8!$X$4:$Z$6629,3,0)</f>
        <v>CENTRO CIRÚRGICO</v>
      </c>
      <c r="F3235" s="26" t="str">
        <f aca="false">VLOOKUP(B3235,[1]Planilha8!$X$4:$AD$6629,7,0)</f>
        <v>BOM</v>
      </c>
      <c r="G3235" s="27" t="n">
        <v>42145</v>
      </c>
      <c r="H3235" s="83" t="n">
        <v>202</v>
      </c>
      <c r="I3235" s="29" t="s">
        <v>23</v>
      </c>
      <c r="J3235" s="30" t="s">
        <v>803</v>
      </c>
      <c r="K3235" s="31" t="n">
        <v>606</v>
      </c>
      <c r="L3235" s="32" t="n">
        <v>2015001180</v>
      </c>
      <c r="M3235" s="33" t="n">
        <v>43465</v>
      </c>
      <c r="N3235" s="84" t="n">
        <v>185.611111111111</v>
      </c>
      <c r="O3235" s="85" t="n">
        <v>1</v>
      </c>
      <c r="P3235" s="86" t="n">
        <v>0.0833333333333333</v>
      </c>
      <c r="Q3235" s="87" t="n">
        <v>0</v>
      </c>
      <c r="R3235" s="88" t="n">
        <v>185.611111111111</v>
      </c>
      <c r="S3235" s="89" t="n">
        <v>16.3888888888888</v>
      </c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MG3235" s="0"/>
      <c r="AMH3235" s="0"/>
      <c r="AMI3235" s="0"/>
      <c r="AMJ3235" s="0"/>
    </row>
    <row r="3236" s="4" customFormat="true" ht="37.5" hidden="false" customHeight="true" outlineLevel="0" collapsed="false">
      <c r="A3236" s="23" t="s">
        <v>401</v>
      </c>
      <c r="B3236" s="82" t="n">
        <v>10455</v>
      </c>
      <c r="C3236" s="25" t="n">
        <f aca="false">VLOOKUP(B3236,[1]Planilha8!$X$4:$Y$6629,2,0)</f>
        <v>2042153</v>
      </c>
      <c r="D3236" s="26" t="s">
        <v>802</v>
      </c>
      <c r="E3236" s="26" t="str">
        <f aca="false">VLOOKUP(B3236,[1]Planilha8!$X$4:$Z$6629,3,0)</f>
        <v>CENTRO CIRÚRGICO</v>
      </c>
      <c r="F3236" s="26" t="str">
        <f aca="false">VLOOKUP(B3236,[1]Planilha8!$X$4:$AD$6629,7,0)</f>
        <v>BOM</v>
      </c>
      <c r="G3236" s="27" t="n">
        <v>42145</v>
      </c>
      <c r="H3236" s="83" t="n">
        <v>202</v>
      </c>
      <c r="I3236" s="29" t="s">
        <v>23</v>
      </c>
      <c r="J3236" s="30" t="s">
        <v>803</v>
      </c>
      <c r="K3236" s="31" t="n">
        <v>606</v>
      </c>
      <c r="L3236" s="32" t="n">
        <v>2015001180</v>
      </c>
      <c r="M3236" s="33" t="n">
        <v>43465</v>
      </c>
      <c r="N3236" s="84" t="n">
        <v>185.611111111111</v>
      </c>
      <c r="O3236" s="85" t="n">
        <v>1</v>
      </c>
      <c r="P3236" s="86" t="n">
        <v>0.0833333333333333</v>
      </c>
      <c r="Q3236" s="87" t="n">
        <v>0</v>
      </c>
      <c r="R3236" s="88" t="n">
        <v>185.611111111111</v>
      </c>
      <c r="S3236" s="89" t="n">
        <v>16.3888888888888</v>
      </c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MG3236" s="0"/>
      <c r="AMH3236" s="0"/>
      <c r="AMI3236" s="0"/>
      <c r="AMJ3236" s="0"/>
    </row>
    <row r="3237" s="4" customFormat="true" ht="37.5" hidden="false" customHeight="true" outlineLevel="0" collapsed="false">
      <c r="A3237" s="23" t="s">
        <v>401</v>
      </c>
      <c r="B3237" s="82" t="n">
        <v>10456</v>
      </c>
      <c r="C3237" s="25" t="n">
        <f aca="false">VLOOKUP(B3237,[1]Planilha8!$X$4:$Y$6629,2,0)</f>
        <v>2042154</v>
      </c>
      <c r="D3237" s="26" t="s">
        <v>802</v>
      </c>
      <c r="E3237" s="26" t="str">
        <f aca="false">VLOOKUP(B3237,[1]Planilha8!$X$4:$Z$6629,3,0)</f>
        <v>CENTRO CIRÚRGICO</v>
      </c>
      <c r="F3237" s="26" t="str">
        <f aca="false">VLOOKUP(B3237,[1]Planilha8!$X$4:$AD$6629,7,0)</f>
        <v>BOM</v>
      </c>
      <c r="G3237" s="27" t="n">
        <v>42145</v>
      </c>
      <c r="H3237" s="83" t="n">
        <v>202</v>
      </c>
      <c r="I3237" s="29" t="s">
        <v>23</v>
      </c>
      <c r="J3237" s="30" t="s">
        <v>803</v>
      </c>
      <c r="K3237" s="31" t="n">
        <v>606</v>
      </c>
      <c r="L3237" s="32" t="n">
        <v>2015001180</v>
      </c>
      <c r="M3237" s="33" t="n">
        <v>43465</v>
      </c>
      <c r="N3237" s="84" t="n">
        <v>185.611111111111</v>
      </c>
      <c r="O3237" s="85" t="n">
        <v>1</v>
      </c>
      <c r="P3237" s="86" t="n">
        <v>0.0833333333333333</v>
      </c>
      <c r="Q3237" s="87" t="n">
        <v>0</v>
      </c>
      <c r="R3237" s="88" t="n">
        <v>185.611111111111</v>
      </c>
      <c r="S3237" s="89" t="n">
        <v>16.3888888888888</v>
      </c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MG3237" s="0"/>
      <c r="AMH3237" s="0"/>
      <c r="AMI3237" s="0"/>
      <c r="AMJ3237" s="0"/>
    </row>
    <row r="3238" s="4" customFormat="true" ht="37.5" hidden="false" customHeight="true" outlineLevel="0" collapsed="false">
      <c r="A3238" s="23" t="s">
        <v>401</v>
      </c>
      <c r="B3238" s="82" t="n">
        <v>10457</v>
      </c>
      <c r="C3238" s="25" t="n">
        <f aca="false">VLOOKUP(B3238,[1]Planilha8!$X$4:$Y$6629,2,0)</f>
        <v>2042155</v>
      </c>
      <c r="D3238" s="26" t="s">
        <v>802</v>
      </c>
      <c r="E3238" s="26" t="str">
        <f aca="false">VLOOKUP(B3238,[1]Planilha8!$X$4:$Z$6629,3,0)</f>
        <v>CENTRO CIRÚRGICO</v>
      </c>
      <c r="F3238" s="26" t="str">
        <f aca="false">VLOOKUP(B3238,[1]Planilha8!$X$4:$AD$6629,7,0)</f>
        <v>BOM</v>
      </c>
      <c r="G3238" s="27" t="n">
        <v>42145</v>
      </c>
      <c r="H3238" s="83" t="n">
        <v>202</v>
      </c>
      <c r="I3238" s="29" t="s">
        <v>23</v>
      </c>
      <c r="J3238" s="30" t="s">
        <v>803</v>
      </c>
      <c r="K3238" s="31" t="n">
        <v>606</v>
      </c>
      <c r="L3238" s="32" t="n">
        <v>2015001180</v>
      </c>
      <c r="M3238" s="33" t="n">
        <v>43465</v>
      </c>
      <c r="N3238" s="84" t="n">
        <v>185.611111111111</v>
      </c>
      <c r="O3238" s="85" t="n">
        <v>1</v>
      </c>
      <c r="P3238" s="86" t="n">
        <v>0.0833333333333333</v>
      </c>
      <c r="Q3238" s="87" t="n">
        <v>0</v>
      </c>
      <c r="R3238" s="88" t="n">
        <v>185.611111111111</v>
      </c>
      <c r="S3238" s="89" t="n">
        <v>16.3888888888888</v>
      </c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MG3238" s="0"/>
      <c r="AMH3238" s="0"/>
      <c r="AMI3238" s="0"/>
      <c r="AMJ3238" s="0"/>
    </row>
    <row r="3239" s="4" customFormat="true" ht="37.5" hidden="false" customHeight="true" outlineLevel="0" collapsed="false">
      <c r="A3239" s="23" t="s">
        <v>401</v>
      </c>
      <c r="B3239" s="82" t="n">
        <v>10461</v>
      </c>
      <c r="C3239" s="25" t="n">
        <f aca="false">VLOOKUP(B3239,[1]Planilha8!$X$4:$Y$6629,2,0)</f>
        <v>2042156</v>
      </c>
      <c r="D3239" s="26" t="s">
        <v>804</v>
      </c>
      <c r="E3239" s="26" t="str">
        <f aca="false">VLOOKUP(B3239,[1]Planilha8!$X$4:$Z$6629,3,0)</f>
        <v>ALMOXARIFADO – HGG</v>
      </c>
      <c r="F3239" s="26" t="str">
        <f aca="false">VLOOKUP(B3239,[1]Planilha8!$X$4:$AD$6629,7,0)</f>
        <v>BOM</v>
      </c>
      <c r="G3239" s="27" t="n">
        <v>42146</v>
      </c>
      <c r="H3239" s="83" t="n">
        <v>1350</v>
      </c>
      <c r="I3239" s="29" t="s">
        <v>23</v>
      </c>
      <c r="J3239" s="30" t="s">
        <v>805</v>
      </c>
      <c r="K3239" s="31" t="s">
        <v>806</v>
      </c>
      <c r="L3239" s="32" t="n">
        <v>2015002310</v>
      </c>
      <c r="M3239" s="33" t="n">
        <v>43465</v>
      </c>
      <c r="N3239" s="84" t="n">
        <v>1018.75</v>
      </c>
      <c r="O3239" s="85" t="n">
        <v>0.5</v>
      </c>
      <c r="P3239" s="86" t="n">
        <v>0.0416666666666667</v>
      </c>
      <c r="Q3239" s="87" t="n">
        <v>56.25</v>
      </c>
      <c r="R3239" s="88" t="n">
        <v>1075</v>
      </c>
      <c r="S3239" s="89" t="n">
        <v>275</v>
      </c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MG3239" s="0"/>
      <c r="AMH3239" s="0"/>
      <c r="AMI3239" s="0"/>
      <c r="AMJ3239" s="0"/>
    </row>
    <row r="3240" s="4" customFormat="true" ht="37.5" hidden="false" customHeight="true" outlineLevel="0" collapsed="false">
      <c r="A3240" s="23" t="s">
        <v>401</v>
      </c>
      <c r="B3240" s="82" t="n">
        <v>10471</v>
      </c>
      <c r="C3240" s="25" t="n">
        <f aca="false">VLOOKUP(B3240,[1]Planilha8!$X$4:$Y$6629,2,0)</f>
        <v>2042157</v>
      </c>
      <c r="D3240" s="26" t="s">
        <v>807</v>
      </c>
      <c r="E3240" s="26" t="str">
        <f aca="false">VLOOKUP(B3240,[1]Planilha8!$X$4:$Z$6629,3,0)</f>
        <v>CENTRAL DE MATERIAL E ESTERILIZAÇÃO</v>
      </c>
      <c r="F3240" s="26" t="str">
        <f aca="false">VLOOKUP(B3240,[1]Planilha8!$X$4:$AD$6629,7,0)</f>
        <v>BOM</v>
      </c>
      <c r="G3240" s="27" t="n">
        <v>42146</v>
      </c>
      <c r="H3240" s="83" t="n">
        <v>2560</v>
      </c>
      <c r="I3240" s="29" t="s">
        <v>23</v>
      </c>
      <c r="J3240" s="30" t="s">
        <v>805</v>
      </c>
      <c r="K3240" s="31" t="s">
        <v>806</v>
      </c>
      <c r="L3240" s="32" t="n">
        <v>2015002310</v>
      </c>
      <c r="M3240" s="33" t="n">
        <v>43465</v>
      </c>
      <c r="N3240" s="84" t="n">
        <v>1671.11111111111</v>
      </c>
      <c r="O3240" s="85" t="n">
        <v>0.5</v>
      </c>
      <c r="P3240" s="86" t="n">
        <v>0.0416666666666667</v>
      </c>
      <c r="Q3240" s="87" t="n">
        <v>106.666666666667</v>
      </c>
      <c r="R3240" s="88" t="n">
        <v>1777.77777777778</v>
      </c>
      <c r="S3240" s="89" t="n">
        <v>782.222222222222</v>
      </c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MG3240" s="0"/>
      <c r="AMH3240" s="0"/>
      <c r="AMI3240" s="0"/>
      <c r="AMJ3240" s="0"/>
    </row>
    <row r="3241" s="4" customFormat="true" ht="37.5" hidden="false" customHeight="true" outlineLevel="0" collapsed="false">
      <c r="A3241" s="23" t="s">
        <v>401</v>
      </c>
      <c r="B3241" s="82" t="n">
        <v>10462</v>
      </c>
      <c r="C3241" s="25" t="n">
        <f aca="false">VLOOKUP(B3241,[1]Planilha8!$X$4:$Y$6629,2,0)</f>
        <v>2042158</v>
      </c>
      <c r="D3241" s="26" t="s">
        <v>808</v>
      </c>
      <c r="E3241" s="26" t="str">
        <f aca="false">VLOOKUP(B3241,[1]Planilha8!$X$4:$Z$6629,3,0)</f>
        <v>CLÍNICA MÉDICA</v>
      </c>
      <c r="F3241" s="26" t="str">
        <f aca="false">VLOOKUP(B3241,[1]Planilha8!$X$4:$AD$6629,7,0)</f>
        <v>BOM</v>
      </c>
      <c r="G3241" s="27" t="n">
        <v>42149</v>
      </c>
      <c r="H3241" s="83" t="n">
        <v>6064</v>
      </c>
      <c r="I3241" s="29" t="s">
        <v>23</v>
      </c>
      <c r="J3241" s="30" t="s">
        <v>809</v>
      </c>
      <c r="K3241" s="31" t="n">
        <v>1036</v>
      </c>
      <c r="L3241" s="32" t="n">
        <v>2014002530</v>
      </c>
      <c r="M3241" s="33" t="n">
        <v>43465</v>
      </c>
      <c r="N3241" s="84" t="n">
        <v>1701.94666666667</v>
      </c>
      <c r="O3241" s="85" t="n">
        <v>0.14</v>
      </c>
      <c r="P3241" s="86" t="n">
        <v>0.0116666666666667</v>
      </c>
      <c r="Q3241" s="87" t="n">
        <v>70.7466666666667</v>
      </c>
      <c r="R3241" s="88" t="n">
        <v>1772.69333333333</v>
      </c>
      <c r="S3241" s="89" t="n">
        <v>4291.30666666667</v>
      </c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MG3241" s="0"/>
      <c r="AMH3241" s="0"/>
      <c r="AMI3241" s="0"/>
      <c r="AMJ3241" s="0"/>
    </row>
    <row r="3242" s="4" customFormat="true" ht="37.5" hidden="false" customHeight="true" outlineLevel="0" collapsed="false">
      <c r="A3242" s="23" t="s">
        <v>401</v>
      </c>
      <c r="B3242" s="82" t="n">
        <v>10463</v>
      </c>
      <c r="C3242" s="25" t="n">
        <f aca="false">VLOOKUP(B3242,[1]Planilha8!$X$4:$Y$6629,2,0)</f>
        <v>2042160</v>
      </c>
      <c r="D3242" s="26" t="s">
        <v>810</v>
      </c>
      <c r="E3242" s="26" t="str">
        <f aca="false">VLOOKUP(B3242,[1]Planilha8!$X$4:$Z$6629,3,0)</f>
        <v>CLÍNICA CIRURGICA</v>
      </c>
      <c r="F3242" s="26" t="str">
        <f aca="false">VLOOKUP(B3242,[1]Planilha8!$X$4:$AD$6629,7,0)</f>
        <v>BOM</v>
      </c>
      <c r="G3242" s="27" t="n">
        <v>42149</v>
      </c>
      <c r="H3242" s="83" t="n">
        <v>6064</v>
      </c>
      <c r="I3242" s="29" t="s">
        <v>23</v>
      </c>
      <c r="J3242" s="30" t="s">
        <v>809</v>
      </c>
      <c r="K3242" s="31" t="n">
        <v>1036</v>
      </c>
      <c r="L3242" s="32" t="n">
        <v>2014002530</v>
      </c>
      <c r="M3242" s="33" t="n">
        <v>43465</v>
      </c>
      <c r="N3242" s="84" t="n">
        <v>1701.94666666667</v>
      </c>
      <c r="O3242" s="85" t="n">
        <v>0.14</v>
      </c>
      <c r="P3242" s="86" t="n">
        <v>0.0116666666666667</v>
      </c>
      <c r="Q3242" s="87" t="n">
        <v>70.7466666666667</v>
      </c>
      <c r="R3242" s="88" t="n">
        <v>1772.69333333333</v>
      </c>
      <c r="S3242" s="89" t="n">
        <v>4291.30666666667</v>
      </c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MG3242" s="0"/>
      <c r="AMH3242" s="0"/>
      <c r="AMI3242" s="0"/>
      <c r="AMJ3242" s="0"/>
    </row>
    <row r="3243" s="4" customFormat="true" ht="37.5" hidden="false" customHeight="true" outlineLevel="0" collapsed="false">
      <c r="A3243" s="23" t="s">
        <v>401</v>
      </c>
      <c r="B3243" s="82" t="n">
        <v>10464</v>
      </c>
      <c r="C3243" s="25" t="n">
        <f aca="false">VLOOKUP(B3243,[1]Planilha8!$X$4:$Y$6629,2,0)</f>
        <v>2042161</v>
      </c>
      <c r="D3243" s="26" t="s">
        <v>811</v>
      </c>
      <c r="E3243" s="26" t="str">
        <f aca="false">VLOOKUP(B3243,[1]Planilha8!$X$4:$Z$6629,3,0)</f>
        <v>CLÍNICA CIRURGICA</v>
      </c>
      <c r="F3243" s="26" t="str">
        <f aca="false">VLOOKUP(B3243,[1]Planilha8!$X$4:$AD$6629,7,0)</f>
        <v>BOM</v>
      </c>
      <c r="G3243" s="27" t="n">
        <v>42149</v>
      </c>
      <c r="H3243" s="83" t="n">
        <v>6064</v>
      </c>
      <c r="I3243" s="29" t="s">
        <v>23</v>
      </c>
      <c r="J3243" s="30" t="s">
        <v>809</v>
      </c>
      <c r="K3243" s="31" t="n">
        <v>1036</v>
      </c>
      <c r="L3243" s="32" t="n">
        <v>2014002530</v>
      </c>
      <c r="M3243" s="33" t="n">
        <v>43465</v>
      </c>
      <c r="N3243" s="84" t="n">
        <v>1701.94666666667</v>
      </c>
      <c r="O3243" s="85" t="n">
        <v>0.14</v>
      </c>
      <c r="P3243" s="86" t="n">
        <v>0.0116666666666667</v>
      </c>
      <c r="Q3243" s="87" t="n">
        <v>70.7466666666667</v>
      </c>
      <c r="R3243" s="88" t="n">
        <v>1772.69333333333</v>
      </c>
      <c r="S3243" s="89" t="n">
        <v>4291.30666666667</v>
      </c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MG3243" s="0"/>
      <c r="AMH3243" s="0"/>
      <c r="AMI3243" s="0"/>
      <c r="AMJ3243" s="0"/>
    </row>
    <row r="3244" s="4" customFormat="true" ht="37.5" hidden="false" customHeight="true" outlineLevel="0" collapsed="false">
      <c r="A3244" s="23" t="s">
        <v>401</v>
      </c>
      <c r="B3244" s="82" t="n">
        <v>10465</v>
      </c>
      <c r="C3244" s="25" t="n">
        <f aca="false">VLOOKUP(B3244,[1]Planilha8!$X$4:$Y$6629,2,0)</f>
        <v>2042159</v>
      </c>
      <c r="D3244" s="26" t="s">
        <v>808</v>
      </c>
      <c r="E3244" s="26" t="str">
        <f aca="false">VLOOKUP(B3244,[1]Planilha8!$X$4:$Z$6629,3,0)</f>
        <v>CLÍNICA MÉDICA</v>
      </c>
      <c r="F3244" s="26" t="str">
        <f aca="false">VLOOKUP(B3244,[1]Planilha8!$X$4:$AD$6629,7,0)</f>
        <v>BOM</v>
      </c>
      <c r="G3244" s="27" t="n">
        <v>42149</v>
      </c>
      <c r="H3244" s="83" t="n">
        <v>6064</v>
      </c>
      <c r="I3244" s="29" t="s">
        <v>23</v>
      </c>
      <c r="J3244" s="30" t="s">
        <v>809</v>
      </c>
      <c r="K3244" s="31" t="n">
        <v>1036</v>
      </c>
      <c r="L3244" s="32" t="n">
        <v>2014002530</v>
      </c>
      <c r="M3244" s="33" t="n">
        <v>43465</v>
      </c>
      <c r="N3244" s="84" t="n">
        <v>1701.94666666667</v>
      </c>
      <c r="O3244" s="85" t="n">
        <v>0.14</v>
      </c>
      <c r="P3244" s="86" t="n">
        <v>0.0116666666666667</v>
      </c>
      <c r="Q3244" s="87" t="n">
        <v>70.7466666666667</v>
      </c>
      <c r="R3244" s="88" t="n">
        <v>1772.69333333333</v>
      </c>
      <c r="S3244" s="89" t="n">
        <v>4291.30666666667</v>
      </c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MG3244" s="0"/>
      <c r="AMH3244" s="0"/>
      <c r="AMI3244" s="0"/>
      <c r="AMJ3244" s="0"/>
    </row>
    <row r="3245" s="4" customFormat="true" ht="37.5" hidden="false" customHeight="true" outlineLevel="0" collapsed="false">
      <c r="A3245" s="23" t="s">
        <v>401</v>
      </c>
      <c r="B3245" s="82" t="n">
        <v>10472</v>
      </c>
      <c r="C3245" s="25" t="n">
        <f aca="false">VLOOKUP(B3245,[1]Planilha8!$X$4:$Y$6629,2,0)</f>
        <v>2042163</v>
      </c>
      <c r="D3245" s="26" t="s">
        <v>801</v>
      </c>
      <c r="E3245" s="26" t="str">
        <f aca="false">VLOOKUP(B3245,[1]Planilha8!$X$4:$Z$6629,3,0)</f>
        <v>CENTRO CIRÚRGICO</v>
      </c>
      <c r="F3245" s="26" t="str">
        <f aca="false">VLOOKUP(B3245,[1]Planilha8!$X$4:$AD$6629,7,0)</f>
        <v>BOM</v>
      </c>
      <c r="G3245" s="27" t="n">
        <v>42152</v>
      </c>
      <c r="H3245" s="83" t="n">
        <v>990</v>
      </c>
      <c r="I3245" s="29" t="s">
        <v>23</v>
      </c>
      <c r="J3245" s="30" t="s">
        <v>69</v>
      </c>
      <c r="K3245" s="31" t="n">
        <v>16521</v>
      </c>
      <c r="L3245" s="32" t="n">
        <v>2015002024</v>
      </c>
      <c r="M3245" s="33" t="n">
        <v>43465</v>
      </c>
      <c r="N3245" s="84" t="n">
        <v>671.527777777778</v>
      </c>
      <c r="O3245" s="85" t="n">
        <v>0.5</v>
      </c>
      <c r="P3245" s="86" t="n">
        <v>0.0416666666666667</v>
      </c>
      <c r="Q3245" s="87" t="n">
        <v>41.25</v>
      </c>
      <c r="R3245" s="88" t="n">
        <v>712.777777777778</v>
      </c>
      <c r="S3245" s="89" t="n">
        <v>277.222222222222</v>
      </c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MG3245" s="0"/>
      <c r="AMH3245" s="0"/>
      <c r="AMI3245" s="0"/>
      <c r="AMJ3245" s="0"/>
    </row>
    <row r="3246" s="4" customFormat="true" ht="37.5" hidden="false" customHeight="true" outlineLevel="0" collapsed="false">
      <c r="A3246" s="23" t="s">
        <v>401</v>
      </c>
      <c r="B3246" s="82" t="n">
        <v>10476</v>
      </c>
      <c r="C3246" s="25" t="n">
        <f aca="false">VLOOKUP(B3246,[1]Planilha8!$X$4:$Y$6629,2,0)</f>
        <v>2042164</v>
      </c>
      <c r="D3246" s="26" t="s">
        <v>812</v>
      </c>
      <c r="E3246" s="26" t="str">
        <f aca="false">VLOOKUP(B3246,[1]Planilha8!$X$4:$Z$6629,3,0)</f>
        <v>APOIO AO DIAGNÓSTICO – FONOAUDIOLOGIA</v>
      </c>
      <c r="F3246" s="26" t="str">
        <f aca="false">VLOOKUP(B3246,[1]Planilha8!$X$4:$AD$6629,7,0)</f>
        <v>BOM</v>
      </c>
      <c r="G3246" s="27" t="n">
        <v>42156</v>
      </c>
      <c r="H3246" s="83" t="n">
        <v>570</v>
      </c>
      <c r="I3246" s="29" t="s">
        <v>23</v>
      </c>
      <c r="J3246" s="30" t="s">
        <v>813</v>
      </c>
      <c r="K3246" s="31" t="n">
        <v>9520</v>
      </c>
      <c r="L3246" s="32" t="n">
        <v>2015001618</v>
      </c>
      <c r="M3246" s="33" t="n">
        <v>43465</v>
      </c>
      <c r="N3246" s="84" t="n">
        <v>465.202777777778</v>
      </c>
      <c r="O3246" s="85" t="n">
        <v>0.33</v>
      </c>
      <c r="P3246" s="86" t="n">
        <v>0.0275</v>
      </c>
      <c r="Q3246" s="87" t="n">
        <v>15.675</v>
      </c>
      <c r="R3246" s="88" t="n">
        <v>480.877777777778</v>
      </c>
      <c r="S3246" s="89" t="n">
        <v>89.1222222222219</v>
      </c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MG3246" s="0"/>
      <c r="AMH3246" s="0"/>
      <c r="AMI3246" s="0"/>
      <c r="AMJ3246" s="0"/>
    </row>
    <row r="3247" s="4" customFormat="true" ht="37.5" hidden="false" customHeight="true" outlineLevel="0" collapsed="false">
      <c r="A3247" s="23" t="s">
        <v>401</v>
      </c>
      <c r="B3247" s="82" t="n">
        <v>10483</v>
      </c>
      <c r="C3247" s="25" t="n">
        <f aca="false">VLOOKUP(B3247,[1]Planilha8!$X$4:$Y$6629,2,0)</f>
        <v>2042117</v>
      </c>
      <c r="D3247" s="26" t="s">
        <v>814</v>
      </c>
      <c r="E3247" s="26" t="str">
        <f aca="false">VLOOKUP(B3247,[1]Planilha8!$X$4:$Z$6629,3,0)</f>
        <v>ELEVADORES</v>
      </c>
      <c r="F3247" s="26" t="str">
        <f aca="false">VLOOKUP(B3247,[1]Planilha8!$X$4:$AD$6629,7,0)</f>
        <v>BOM</v>
      </c>
      <c r="G3247" s="27" t="n">
        <v>42205</v>
      </c>
      <c r="H3247" s="83" t="n">
        <v>4200</v>
      </c>
      <c r="I3247" s="29" t="s">
        <v>23</v>
      </c>
      <c r="J3247" s="30" t="s">
        <v>815</v>
      </c>
      <c r="K3247" s="31" t="n">
        <v>113</v>
      </c>
      <c r="L3247" s="32" t="n">
        <v>2015002198</v>
      </c>
      <c r="M3247" s="33" t="n">
        <v>43465</v>
      </c>
      <c r="N3247" s="84" t="n">
        <v>1379.5</v>
      </c>
      <c r="O3247" s="85" t="n">
        <v>0.17</v>
      </c>
      <c r="P3247" s="86" t="n">
        <v>0.0141666666666667</v>
      </c>
      <c r="Q3247" s="87" t="n">
        <v>59.5</v>
      </c>
      <c r="R3247" s="88" t="n">
        <v>1439</v>
      </c>
      <c r="S3247" s="89" t="n">
        <v>2761</v>
      </c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MG3247" s="0"/>
      <c r="AMH3247" s="0"/>
      <c r="AMI3247" s="0"/>
      <c r="AMJ3247" s="0"/>
    </row>
    <row r="3248" s="4" customFormat="true" ht="37.5" hidden="false" customHeight="true" outlineLevel="0" collapsed="false">
      <c r="A3248" s="23" t="s">
        <v>401</v>
      </c>
      <c r="B3248" s="82" t="n">
        <v>10484</v>
      </c>
      <c r="C3248" s="25" t="n">
        <f aca="false">VLOOKUP(B3248,[1]Planilha8!$X$4:$Y$6629,2,0)</f>
        <v>2042118</v>
      </c>
      <c r="D3248" s="26" t="s">
        <v>816</v>
      </c>
      <c r="E3248" s="26" t="str">
        <f aca="false">VLOOKUP(B3248,[1]Planilha8!$X$4:$Z$6629,3,0)</f>
        <v>ELEVADORES</v>
      </c>
      <c r="F3248" s="26" t="str">
        <f aca="false">VLOOKUP(B3248,[1]Planilha8!$X$4:$AD$6629,7,0)</f>
        <v>BOM</v>
      </c>
      <c r="G3248" s="27" t="n">
        <v>42205</v>
      </c>
      <c r="H3248" s="83" t="n">
        <v>4200</v>
      </c>
      <c r="I3248" s="29" t="s">
        <v>23</v>
      </c>
      <c r="J3248" s="30" t="s">
        <v>815</v>
      </c>
      <c r="K3248" s="31" t="n">
        <v>113</v>
      </c>
      <c r="L3248" s="32" t="n">
        <v>2015002198</v>
      </c>
      <c r="M3248" s="33" t="n">
        <v>43465</v>
      </c>
      <c r="N3248" s="84" t="n">
        <v>1379.5</v>
      </c>
      <c r="O3248" s="85" t="n">
        <v>0.17</v>
      </c>
      <c r="P3248" s="86" t="n">
        <v>0.0141666666666667</v>
      </c>
      <c r="Q3248" s="87" t="n">
        <v>59.5</v>
      </c>
      <c r="R3248" s="88" t="n">
        <v>1439</v>
      </c>
      <c r="S3248" s="89" t="n">
        <v>2761</v>
      </c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MG3248" s="0"/>
      <c r="AMH3248" s="0"/>
      <c r="AMI3248" s="0"/>
      <c r="AMJ3248" s="0"/>
    </row>
    <row r="3249" s="4" customFormat="true" ht="37.5" hidden="false" customHeight="true" outlineLevel="0" collapsed="false">
      <c r="A3249" s="23" t="s">
        <v>401</v>
      </c>
      <c r="B3249" s="82" t="n">
        <v>9101</v>
      </c>
      <c r="C3249" s="25" t="n">
        <f aca="false">VLOOKUP(B3249,[1]Planilha8!$X$4:$Y$6629,2,0)</f>
        <v>2042180</v>
      </c>
      <c r="D3249" s="26" t="s">
        <v>817</v>
      </c>
      <c r="E3249" s="26" t="str">
        <f aca="false">VLOOKUP(B3249,[1]Planilha8!$X$4:$Z$6629,3,0)</f>
        <v>REFEITÓRIO DOS TERC.</v>
      </c>
      <c r="F3249" s="26" t="str">
        <f aca="false">VLOOKUP(B3249,[1]Planilha8!$X$4:$AD$6629,7,0)</f>
        <v>BOM</v>
      </c>
      <c r="G3249" s="27" t="n">
        <v>42214</v>
      </c>
      <c r="H3249" s="83" t="n">
        <v>161</v>
      </c>
      <c r="I3249" s="29" t="s">
        <v>23</v>
      </c>
      <c r="J3249" s="30" t="s">
        <v>454</v>
      </c>
      <c r="K3249" s="31" t="n">
        <v>255717</v>
      </c>
      <c r="L3249" s="32" t="n">
        <v>2015003390</v>
      </c>
      <c r="M3249" s="33" t="n">
        <v>43465</v>
      </c>
      <c r="N3249" s="84" t="n">
        <v>159.583333333333</v>
      </c>
      <c r="O3249" s="85" t="n">
        <v>0.5</v>
      </c>
      <c r="P3249" s="86" t="n">
        <v>0.0416666666666667</v>
      </c>
      <c r="Q3249" s="87" t="n">
        <v>0</v>
      </c>
      <c r="R3249" s="88" t="n">
        <v>159.583333333333</v>
      </c>
      <c r="S3249" s="89" t="n">
        <v>1.41666666666669</v>
      </c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MG3249" s="0"/>
      <c r="AMH3249" s="0"/>
      <c r="AMI3249" s="0"/>
      <c r="AMJ3249" s="0"/>
    </row>
    <row r="3250" s="4" customFormat="true" ht="37.5" hidden="false" customHeight="true" outlineLevel="0" collapsed="false">
      <c r="A3250" s="23" t="s">
        <v>401</v>
      </c>
      <c r="B3250" s="82" t="n">
        <v>10474</v>
      </c>
      <c r="C3250" s="25" t="n">
        <f aca="false">VLOOKUP(B3250,[1]Planilha8!$X$4:$Y$6629,2,0)</f>
        <v>2042181</v>
      </c>
      <c r="D3250" s="26" t="s">
        <v>818</v>
      </c>
      <c r="E3250" s="26" t="str">
        <f aca="false">VLOOKUP(B3250,[1]Planilha8!$X$4:$Z$6629,3,0)</f>
        <v>CENTRO CIRÚRGICO</v>
      </c>
      <c r="F3250" s="26" t="str">
        <f aca="false">VLOOKUP(B3250,[1]Planilha8!$X$4:$AD$6629,7,0)</f>
        <v>BOM</v>
      </c>
      <c r="G3250" s="27" t="n">
        <v>42223</v>
      </c>
      <c r="H3250" s="83" t="n">
        <v>2750</v>
      </c>
      <c r="I3250" s="29" t="s">
        <v>23</v>
      </c>
      <c r="J3250" s="30" t="s">
        <v>819</v>
      </c>
      <c r="K3250" s="31" t="n">
        <v>399</v>
      </c>
      <c r="L3250" s="32" t="n">
        <v>2014005079</v>
      </c>
      <c r="M3250" s="33" t="n">
        <v>43465</v>
      </c>
      <c r="N3250" s="84" t="n">
        <v>1363.26388888889</v>
      </c>
      <c r="O3250" s="85" t="n">
        <v>0.25</v>
      </c>
      <c r="P3250" s="86" t="n">
        <v>0.0208333333333333</v>
      </c>
      <c r="Q3250" s="87" t="n">
        <v>57.2916666666667</v>
      </c>
      <c r="R3250" s="88" t="n">
        <v>1420.55555555556</v>
      </c>
      <c r="S3250" s="89" t="n">
        <v>1329.44444444444</v>
      </c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MG3250" s="0"/>
      <c r="AMH3250" s="0"/>
      <c r="AMI3250" s="0"/>
      <c r="AMJ3250" s="0"/>
    </row>
    <row r="3251" s="4" customFormat="true" ht="37.5" hidden="false" customHeight="true" outlineLevel="0" collapsed="false">
      <c r="A3251" s="23" t="s">
        <v>401</v>
      </c>
      <c r="B3251" s="82" t="n">
        <v>9109</v>
      </c>
      <c r="C3251" s="25" t="n">
        <f aca="false">VLOOKUP(B3251,[1]Planilha8!$X$4:$Y$6629,2,0)</f>
        <v>2042182</v>
      </c>
      <c r="D3251" s="26" t="s">
        <v>820</v>
      </c>
      <c r="E3251" s="26" t="str">
        <f aca="false">VLOOKUP(B3251,[1]Planilha8!$X$4:$Z$6629,3,0)</f>
        <v>APOIO AO DIAGNÓSTICO</v>
      </c>
      <c r="F3251" s="26" t="str">
        <f aca="false">VLOOKUP(B3251,[1]Planilha8!$X$4:$AD$6629,7,0)</f>
        <v>BOM</v>
      </c>
      <c r="G3251" s="27" t="n">
        <v>42234</v>
      </c>
      <c r="H3251" s="83" t="n">
        <v>2059.17</v>
      </c>
      <c r="I3251" s="29" t="s">
        <v>23</v>
      </c>
      <c r="J3251" s="30" t="s">
        <v>821</v>
      </c>
      <c r="K3251" s="31" t="n">
        <v>1152</v>
      </c>
      <c r="L3251" s="32" t="n">
        <v>2014001554</v>
      </c>
      <c r="M3251" s="33" t="n">
        <v>43465</v>
      </c>
      <c r="N3251" s="84" t="n">
        <v>718.6179375</v>
      </c>
      <c r="O3251" s="85" t="n">
        <v>0.2</v>
      </c>
      <c r="P3251" s="86" t="n">
        <v>0.0166666666666667</v>
      </c>
      <c r="Q3251" s="87" t="n">
        <v>34.3195</v>
      </c>
      <c r="R3251" s="88" t="n">
        <v>752.9374375</v>
      </c>
      <c r="S3251" s="89" t="n">
        <v>1306.2325625</v>
      </c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MG3251" s="0"/>
      <c r="AMH3251" s="0"/>
      <c r="AMI3251" s="0"/>
      <c r="AMJ3251" s="0"/>
    </row>
    <row r="3252" s="4" customFormat="true" ht="37.5" hidden="false" customHeight="true" outlineLevel="0" collapsed="false">
      <c r="A3252" s="23" t="s">
        <v>401</v>
      </c>
      <c r="B3252" s="82" t="n">
        <v>9110</v>
      </c>
      <c r="C3252" s="25" t="n">
        <f aca="false">VLOOKUP(B3252,[1]Planilha8!$X$4:$Y$6629,2,0)</f>
        <v>2042183</v>
      </c>
      <c r="D3252" s="26" t="s">
        <v>820</v>
      </c>
      <c r="E3252" s="26" t="str">
        <f aca="false">VLOOKUP(B3252,[1]Planilha8!$X$4:$Z$6629,3,0)</f>
        <v>APOIO AO DIAGNÓSTICO</v>
      </c>
      <c r="F3252" s="26" t="str">
        <f aca="false">VLOOKUP(B3252,[1]Planilha8!$X$4:$AD$6629,7,0)</f>
        <v>BOM</v>
      </c>
      <c r="G3252" s="27" t="n">
        <v>42234</v>
      </c>
      <c r="H3252" s="83" t="n">
        <v>2059.17</v>
      </c>
      <c r="I3252" s="29" t="s">
        <v>23</v>
      </c>
      <c r="J3252" s="30" t="s">
        <v>821</v>
      </c>
      <c r="K3252" s="31" t="n">
        <v>1152</v>
      </c>
      <c r="L3252" s="32" t="n">
        <v>2014001554</v>
      </c>
      <c r="M3252" s="33" t="n">
        <v>43465</v>
      </c>
      <c r="N3252" s="84" t="n">
        <v>718.6179375</v>
      </c>
      <c r="O3252" s="85" t="n">
        <v>0.2</v>
      </c>
      <c r="P3252" s="86" t="n">
        <v>0.0166666666666667</v>
      </c>
      <c r="Q3252" s="87" t="n">
        <v>34.3195</v>
      </c>
      <c r="R3252" s="88" t="n">
        <v>752.9374375</v>
      </c>
      <c r="S3252" s="89" t="n">
        <v>1306.2325625</v>
      </c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MG3252" s="0"/>
      <c r="AMH3252" s="0"/>
      <c r="AMI3252" s="0"/>
      <c r="AMJ3252" s="0"/>
    </row>
    <row r="3253" s="4" customFormat="true" ht="37.5" hidden="false" customHeight="true" outlineLevel="0" collapsed="false">
      <c r="A3253" s="23" t="s">
        <v>401</v>
      </c>
      <c r="B3253" s="82" t="n">
        <v>9084</v>
      </c>
      <c r="C3253" s="25" t="n">
        <f aca="false">VLOOKUP(B3253,[1]Planilha8!$X$4:$Y$6629,2,0)</f>
        <v>2042184</v>
      </c>
      <c r="D3253" s="26" t="s">
        <v>822</v>
      </c>
      <c r="E3253" s="26" t="str">
        <f aca="false">VLOOKUP(B3253,[1]Planilha8!$X$4:$Z$6629,3,0)</f>
        <v>CENTRO CIRÚRGICO</v>
      </c>
      <c r="F3253" s="26" t="str">
        <f aca="false">VLOOKUP(B3253,[1]Planilha8!$X$4:$AD$6629,7,0)</f>
        <v>BOM</v>
      </c>
      <c r="G3253" s="27" t="n">
        <v>42236</v>
      </c>
      <c r="H3253" s="83" t="n">
        <v>1695</v>
      </c>
      <c r="I3253" s="29" t="s">
        <v>23</v>
      </c>
      <c r="J3253" s="30" t="s">
        <v>69</v>
      </c>
      <c r="K3253" s="31" t="n">
        <v>17837</v>
      </c>
      <c r="L3253" s="32" t="n">
        <v>2015001670</v>
      </c>
      <c r="M3253" s="33" t="n">
        <v>43465</v>
      </c>
      <c r="N3253" s="84" t="n">
        <v>1014.35416666667</v>
      </c>
      <c r="O3253" s="85" t="n">
        <v>0.25</v>
      </c>
      <c r="P3253" s="86" t="n">
        <v>0.0208333333333333</v>
      </c>
      <c r="Q3253" s="87" t="n">
        <v>35.3125</v>
      </c>
      <c r="R3253" s="88" t="n">
        <v>1049.66666666667</v>
      </c>
      <c r="S3253" s="89" t="n">
        <v>645.333333333333</v>
      </c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MG3253" s="0"/>
      <c r="AMH3253" s="0"/>
      <c r="AMI3253" s="0"/>
      <c r="AMJ3253" s="0"/>
    </row>
    <row r="3254" s="4" customFormat="true" ht="37.5" hidden="false" customHeight="true" outlineLevel="0" collapsed="false">
      <c r="A3254" s="23" t="s">
        <v>401</v>
      </c>
      <c r="B3254" s="82" t="n">
        <v>9911</v>
      </c>
      <c r="C3254" s="25" t="e">
        <f aca="false">VLOOKUP(B3254,[1]Planilha8!$X$4:$Y$6629,2,0)</f>
        <v>#N/A</v>
      </c>
      <c r="D3254" s="26" t="s">
        <v>823</v>
      </c>
      <c r="E3254" s="26" t="e">
        <f aca="false">VLOOKUP(B3254,[1]Planilha8!$X$4:$Z$6629,3,0)</f>
        <v>#N/A</v>
      </c>
      <c r="F3254" s="26" t="e">
        <f aca="false">VLOOKUP(B3254,[1]Planilha8!$X$4:$AD$6629,7,0)</f>
        <v>#N/A</v>
      </c>
      <c r="G3254" s="27" t="n">
        <v>42237</v>
      </c>
      <c r="H3254" s="83" t="n">
        <v>1220</v>
      </c>
      <c r="I3254" s="29" t="s">
        <v>23</v>
      </c>
      <c r="J3254" s="30" t="s">
        <v>824</v>
      </c>
      <c r="K3254" s="31" t="n">
        <v>4499</v>
      </c>
      <c r="L3254" s="32" t="n">
        <v>2015003855</v>
      </c>
      <c r="M3254" s="33" t="n">
        <v>43465</v>
      </c>
      <c r="N3254" s="84" t="n">
        <v>1209.66666666667</v>
      </c>
      <c r="O3254" s="85" t="n">
        <v>1</v>
      </c>
      <c r="P3254" s="86" t="n">
        <v>0.0833333333333333</v>
      </c>
      <c r="Q3254" s="87" t="n">
        <v>0</v>
      </c>
      <c r="R3254" s="88" t="n">
        <v>1209.66666666667</v>
      </c>
      <c r="S3254" s="89" t="n">
        <v>10.3333333333333</v>
      </c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MG3254" s="0"/>
      <c r="AMH3254" s="0"/>
      <c r="AMI3254" s="0"/>
      <c r="AMJ3254" s="0"/>
    </row>
    <row r="3255" s="4" customFormat="true" ht="37.5" hidden="false" customHeight="true" outlineLevel="0" collapsed="false">
      <c r="A3255" s="23" t="s">
        <v>401</v>
      </c>
      <c r="B3255" s="82" t="n">
        <v>9112</v>
      </c>
      <c r="C3255" s="25" t="n">
        <f aca="false">VLOOKUP(B3255,[1]Planilha8!$X$4:$Y$6629,2,0)</f>
        <v>2042188</v>
      </c>
      <c r="D3255" s="26" t="s">
        <v>825</v>
      </c>
      <c r="E3255" s="26" t="str">
        <f aca="false">VLOOKUP(B3255,[1]Planilha8!$X$4:$Z$6629,3,0)</f>
        <v>GALPÃO ALMOXARIFADO</v>
      </c>
      <c r="F3255" s="26" t="str">
        <f aca="false">VLOOKUP(B3255,[1]Planilha8!$X$4:$AD$6629,7,0)</f>
        <v>BOM</v>
      </c>
      <c r="G3255" s="27" t="n">
        <v>42241</v>
      </c>
      <c r="H3255" s="83" t="n">
        <v>5200</v>
      </c>
      <c r="I3255" s="29" t="s">
        <v>23</v>
      </c>
      <c r="J3255" s="30" t="s">
        <v>767</v>
      </c>
      <c r="K3255" s="31" t="n">
        <v>22897</v>
      </c>
      <c r="L3255" s="32" t="n">
        <v>2015003533</v>
      </c>
      <c r="M3255" s="33" t="n">
        <v>43465</v>
      </c>
      <c r="N3255" s="84" t="n">
        <v>1583.66666666667</v>
      </c>
      <c r="O3255" s="85" t="n">
        <v>0.17</v>
      </c>
      <c r="P3255" s="86" t="n">
        <v>0.0141666666666667</v>
      </c>
      <c r="Q3255" s="87" t="n">
        <v>73.6666666666667</v>
      </c>
      <c r="R3255" s="88" t="n">
        <v>1657.33333333333</v>
      </c>
      <c r="S3255" s="89" t="n">
        <v>3542.66666666667</v>
      </c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MG3255" s="0"/>
      <c r="AMH3255" s="0"/>
      <c r="AMI3255" s="0"/>
      <c r="AMJ3255" s="0"/>
    </row>
    <row r="3256" s="4" customFormat="true" ht="37.5" hidden="false" customHeight="true" outlineLevel="0" collapsed="false">
      <c r="A3256" s="23" t="s">
        <v>401</v>
      </c>
      <c r="B3256" s="82" t="n">
        <v>9113</v>
      </c>
      <c r="C3256" s="25" t="n">
        <f aca="false">VLOOKUP(B3256,[1]Planilha8!$X$4:$Y$6629,2,0)</f>
        <v>2042189</v>
      </c>
      <c r="D3256" s="26" t="s">
        <v>826</v>
      </c>
      <c r="E3256" s="26" t="str">
        <f aca="false">VLOOKUP(B3256,[1]Planilha8!$X$4:$Z$6629,3,0)</f>
        <v>GALPÃO ALMOXARIFADO</v>
      </c>
      <c r="F3256" s="26" t="str">
        <f aca="false">VLOOKUP(B3256,[1]Planilha8!$X$4:$AD$6629,7,0)</f>
        <v>BOM</v>
      </c>
      <c r="G3256" s="27" t="n">
        <v>42241</v>
      </c>
      <c r="H3256" s="83" t="n">
        <v>5200</v>
      </c>
      <c r="I3256" s="29" t="s">
        <v>23</v>
      </c>
      <c r="J3256" s="30" t="s">
        <v>767</v>
      </c>
      <c r="K3256" s="31" t="n">
        <v>22897</v>
      </c>
      <c r="L3256" s="32" t="n">
        <v>2015003533</v>
      </c>
      <c r="M3256" s="33" t="n">
        <v>43465</v>
      </c>
      <c r="N3256" s="84" t="n">
        <v>1583.66666666667</v>
      </c>
      <c r="O3256" s="85" t="n">
        <v>0.17</v>
      </c>
      <c r="P3256" s="86" t="n">
        <v>0.0141666666666667</v>
      </c>
      <c r="Q3256" s="87" t="n">
        <v>73.6666666666667</v>
      </c>
      <c r="R3256" s="88" t="n">
        <v>1657.33333333333</v>
      </c>
      <c r="S3256" s="89" t="n">
        <v>3542.66666666667</v>
      </c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MG3256" s="0"/>
      <c r="AMH3256" s="0"/>
      <c r="AMI3256" s="0"/>
      <c r="AMJ3256" s="0"/>
    </row>
    <row r="3257" s="4" customFormat="true" ht="37.5" hidden="false" customHeight="true" outlineLevel="0" collapsed="false">
      <c r="A3257" s="23" t="s">
        <v>401</v>
      </c>
      <c r="B3257" s="82" t="n">
        <v>9115</v>
      </c>
      <c r="C3257" s="25" t="n">
        <f aca="false">VLOOKUP(B3257,[1]Planilha8!$X$4:$Y$6629,2,0)</f>
        <v>2042190</v>
      </c>
      <c r="D3257" s="26" t="s">
        <v>827</v>
      </c>
      <c r="E3257" s="26" t="str">
        <f aca="false">VLOOKUP(B3257,[1]Planilha8!$X$4:$Z$6629,3,0)</f>
        <v>APOIO AO DIAGNÓSTICO</v>
      </c>
      <c r="F3257" s="26" t="str">
        <f aca="false">VLOOKUP(B3257,[1]Planilha8!$X$4:$AD$6629,7,0)</f>
        <v>BOM</v>
      </c>
      <c r="G3257" s="27" t="n">
        <v>42242</v>
      </c>
      <c r="H3257" s="83" t="n">
        <v>18000</v>
      </c>
      <c r="I3257" s="29" t="s">
        <v>23</v>
      </c>
      <c r="J3257" s="30" t="s">
        <v>828</v>
      </c>
      <c r="K3257" s="31" t="n">
        <v>9632</v>
      </c>
      <c r="L3257" s="32" t="n">
        <v>2015002953</v>
      </c>
      <c r="M3257" s="33" t="n">
        <v>43465</v>
      </c>
      <c r="N3257" s="84" t="n">
        <v>4605.83333333333</v>
      </c>
      <c r="O3257" s="85" t="n">
        <v>0.14</v>
      </c>
      <c r="P3257" s="86" t="n">
        <v>0.0116666666666667</v>
      </c>
      <c r="Q3257" s="87" t="n">
        <v>210</v>
      </c>
      <c r="R3257" s="88" t="n">
        <v>4815.83333333333</v>
      </c>
      <c r="S3257" s="89" t="n">
        <v>13184.1666666667</v>
      </c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MG3257" s="0"/>
      <c r="AMH3257" s="0"/>
      <c r="AMI3257" s="0"/>
      <c r="AMJ3257" s="0"/>
    </row>
    <row r="3258" s="4" customFormat="true" ht="37.5" hidden="false" customHeight="true" outlineLevel="0" collapsed="false">
      <c r="A3258" s="23" t="s">
        <v>401</v>
      </c>
      <c r="B3258" s="82" t="n">
        <v>9116</v>
      </c>
      <c r="C3258" s="25" t="n">
        <f aca="false">VLOOKUP(B3258,[1]Planilha8!$X$4:$Y$6629,2,0)</f>
        <v>2042191</v>
      </c>
      <c r="D3258" s="26" t="s">
        <v>827</v>
      </c>
      <c r="E3258" s="26" t="str">
        <f aca="false">VLOOKUP(B3258,[1]Planilha8!$X$4:$Z$6629,3,0)</f>
        <v>APOIO AO DIAGNÓSTICO</v>
      </c>
      <c r="F3258" s="26" t="str">
        <f aca="false">VLOOKUP(B3258,[1]Planilha8!$X$4:$AD$6629,7,0)</f>
        <v>BOM</v>
      </c>
      <c r="G3258" s="27" t="n">
        <v>42242</v>
      </c>
      <c r="H3258" s="83" t="n">
        <v>18000</v>
      </c>
      <c r="I3258" s="29" t="s">
        <v>23</v>
      </c>
      <c r="J3258" s="30" t="s">
        <v>828</v>
      </c>
      <c r="K3258" s="31" t="n">
        <v>9633</v>
      </c>
      <c r="L3258" s="32" t="n">
        <v>2015002953</v>
      </c>
      <c r="M3258" s="33" t="n">
        <v>43465</v>
      </c>
      <c r="N3258" s="84" t="n">
        <v>4605.83333333333</v>
      </c>
      <c r="O3258" s="85" t="n">
        <v>0.14</v>
      </c>
      <c r="P3258" s="86" t="n">
        <v>0.0116666666666667</v>
      </c>
      <c r="Q3258" s="87" t="n">
        <v>210</v>
      </c>
      <c r="R3258" s="88" t="n">
        <v>4815.83333333333</v>
      </c>
      <c r="S3258" s="89" t="n">
        <v>13184.1666666667</v>
      </c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MG3258" s="0"/>
      <c r="AMH3258" s="0"/>
      <c r="AMI3258" s="0"/>
      <c r="AMJ3258" s="0"/>
    </row>
    <row r="3259" s="4" customFormat="true" ht="37.5" hidden="false" customHeight="true" outlineLevel="0" collapsed="false">
      <c r="A3259" s="23" t="s">
        <v>401</v>
      </c>
      <c r="B3259" s="82" t="n">
        <v>9117</v>
      </c>
      <c r="C3259" s="25" t="n">
        <f aca="false">VLOOKUP(B3259,[1]Planilha8!$X$4:$Y$6629,2,0)</f>
        <v>2042192</v>
      </c>
      <c r="D3259" s="26" t="s">
        <v>827</v>
      </c>
      <c r="E3259" s="26" t="str">
        <f aca="false">VLOOKUP(B3259,[1]Planilha8!$X$4:$Z$6629,3,0)</f>
        <v>APOIO AO DIAGNÓSTICO</v>
      </c>
      <c r="F3259" s="26" t="str">
        <f aca="false">VLOOKUP(B3259,[1]Planilha8!$X$4:$AD$6629,7,0)</f>
        <v>BOM</v>
      </c>
      <c r="G3259" s="27" t="n">
        <v>42242</v>
      </c>
      <c r="H3259" s="83" t="n">
        <v>18000</v>
      </c>
      <c r="I3259" s="29" t="s">
        <v>23</v>
      </c>
      <c r="J3259" s="30" t="s">
        <v>828</v>
      </c>
      <c r="K3259" s="31" t="n">
        <v>9634</v>
      </c>
      <c r="L3259" s="32" t="n">
        <v>2015002953</v>
      </c>
      <c r="M3259" s="33" t="n">
        <v>43465</v>
      </c>
      <c r="N3259" s="84" t="n">
        <v>4605.83333333333</v>
      </c>
      <c r="O3259" s="85" t="n">
        <v>0.14</v>
      </c>
      <c r="P3259" s="86" t="n">
        <v>0.0116666666666667</v>
      </c>
      <c r="Q3259" s="87" t="n">
        <v>210</v>
      </c>
      <c r="R3259" s="88" t="n">
        <v>4815.83333333333</v>
      </c>
      <c r="S3259" s="89" t="n">
        <v>13184.1666666667</v>
      </c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MG3259" s="0"/>
      <c r="AMH3259" s="0"/>
      <c r="AMI3259" s="0"/>
      <c r="AMJ3259" s="0"/>
    </row>
    <row r="3260" s="4" customFormat="true" ht="37.5" hidden="false" customHeight="true" outlineLevel="0" collapsed="false">
      <c r="A3260" s="23" t="s">
        <v>401</v>
      </c>
      <c r="B3260" s="82" t="n">
        <v>9118</v>
      </c>
      <c r="C3260" s="25" t="n">
        <f aca="false">VLOOKUP(B3260,[1]Planilha8!$X$4:$Y$6629,2,0)</f>
        <v>2042193</v>
      </c>
      <c r="D3260" s="26" t="s">
        <v>829</v>
      </c>
      <c r="E3260" s="26" t="str">
        <f aca="false">VLOOKUP(B3260,[1]Planilha8!$X$4:$Z$6629,3,0)</f>
        <v>APOIO AO DIAGNÓSTICO</v>
      </c>
      <c r="F3260" s="26" t="str">
        <f aca="false">VLOOKUP(B3260,[1]Planilha8!$X$4:$AD$6629,7,0)</f>
        <v>BOM</v>
      </c>
      <c r="G3260" s="27" t="n">
        <v>42250</v>
      </c>
      <c r="H3260" s="83" t="n">
        <v>10000</v>
      </c>
      <c r="I3260" s="29" t="s">
        <v>23</v>
      </c>
      <c r="J3260" s="30" t="s">
        <v>830</v>
      </c>
      <c r="K3260" s="31" t="n">
        <v>792</v>
      </c>
      <c r="L3260" s="32" t="n">
        <v>2015000534</v>
      </c>
      <c r="M3260" s="33" t="n">
        <v>43465</v>
      </c>
      <c r="N3260" s="84" t="n">
        <v>4951.66666666667</v>
      </c>
      <c r="O3260" s="85" t="n">
        <v>0.25</v>
      </c>
      <c r="P3260" s="86" t="n">
        <v>0.0208333333333333</v>
      </c>
      <c r="Q3260" s="87" t="n">
        <v>208.333333333333</v>
      </c>
      <c r="R3260" s="88" t="n">
        <v>5160</v>
      </c>
      <c r="S3260" s="89" t="n">
        <v>4840</v>
      </c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MG3260" s="0"/>
      <c r="AMH3260" s="0"/>
      <c r="AMI3260" s="0"/>
      <c r="AMJ3260" s="0"/>
    </row>
    <row r="3261" s="4" customFormat="true" ht="37.5" hidden="false" customHeight="true" outlineLevel="0" collapsed="false">
      <c r="A3261" s="23" t="s">
        <v>401</v>
      </c>
      <c r="B3261" s="82" t="n">
        <v>9122</v>
      </c>
      <c r="C3261" s="25" t="n">
        <f aca="false">VLOOKUP(B3261,[1]Planilha8!$X$4:$Y$6629,2,0)</f>
        <v>2042196</v>
      </c>
      <c r="D3261" s="26" t="s">
        <v>831</v>
      </c>
      <c r="E3261" s="26" t="str">
        <f aca="false">VLOOKUP(B3261,[1]Planilha8!$X$4:$Z$6629,3,0)</f>
        <v>CENTRAL DE MATERIAL E ESTERILIZAÇÃO</v>
      </c>
      <c r="F3261" s="26" t="str">
        <f aca="false">VLOOKUP(B3261,[1]Planilha8!$X$4:$AD$6629,7,0)</f>
        <v>BOM</v>
      </c>
      <c r="G3261" s="27" t="n">
        <v>42333</v>
      </c>
      <c r="H3261" s="83" t="n">
        <v>19460.5</v>
      </c>
      <c r="I3261" s="29" t="s">
        <v>23</v>
      </c>
      <c r="J3261" s="30" t="s">
        <v>315</v>
      </c>
      <c r="K3261" s="31" t="n">
        <v>99407</v>
      </c>
      <c r="L3261" s="32" t="n">
        <v>2015004513</v>
      </c>
      <c r="M3261" s="33" t="n">
        <v>43465</v>
      </c>
      <c r="N3261" s="84" t="n">
        <v>8153.24291666667</v>
      </c>
      <c r="O3261" s="85" t="n">
        <v>0.33</v>
      </c>
      <c r="P3261" s="86" t="n">
        <v>0.0275</v>
      </c>
      <c r="Q3261" s="87" t="n">
        <v>535.16375</v>
      </c>
      <c r="R3261" s="88" t="n">
        <v>8688.40666666666</v>
      </c>
      <c r="S3261" s="89" t="n">
        <v>10772.0933333333</v>
      </c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MG3261" s="0"/>
      <c r="AMH3261" s="0"/>
      <c r="AMI3261" s="0"/>
      <c r="AMJ3261" s="0"/>
    </row>
    <row r="3262" s="4" customFormat="true" ht="37.5" hidden="false" customHeight="true" outlineLevel="0" collapsed="false">
      <c r="A3262" s="23" t="s">
        <v>401</v>
      </c>
      <c r="B3262" s="82" t="n">
        <v>9123</v>
      </c>
      <c r="C3262" s="25" t="n">
        <f aca="false">VLOOKUP(B3262,[1]Planilha8!$X$4:$Y$6629,2,0)</f>
        <v>2042197</v>
      </c>
      <c r="D3262" s="26" t="s">
        <v>832</v>
      </c>
      <c r="E3262" s="26" t="str">
        <f aca="false">VLOOKUP(B3262,[1]Planilha8!$X$4:$Z$6629,3,0)</f>
        <v>CENTRO CIRÚRGICO</v>
      </c>
      <c r="F3262" s="26" t="str">
        <f aca="false">VLOOKUP(B3262,[1]Planilha8!$X$4:$AD$6629,7,0)</f>
        <v>BOM</v>
      </c>
      <c r="G3262" s="27" t="n">
        <v>42338</v>
      </c>
      <c r="H3262" s="83" t="n">
        <v>4289</v>
      </c>
      <c r="I3262" s="29" t="s">
        <v>23</v>
      </c>
      <c r="J3262" s="30" t="s">
        <v>603</v>
      </c>
      <c r="K3262" s="31" t="n">
        <v>6743</v>
      </c>
      <c r="L3262" s="32" t="n">
        <v>2015000206</v>
      </c>
      <c r="M3262" s="33" t="n">
        <v>43465</v>
      </c>
      <c r="N3262" s="84" t="n">
        <v>2006.93583333333</v>
      </c>
      <c r="O3262" s="85" t="n">
        <v>0.17</v>
      </c>
      <c r="P3262" s="86" t="n">
        <v>0.0141666666666667</v>
      </c>
      <c r="Q3262" s="87" t="n">
        <v>60.7608333333333</v>
      </c>
      <c r="R3262" s="88" t="n">
        <v>2067.69666666667</v>
      </c>
      <c r="S3262" s="89" t="n">
        <v>2221.30333333333</v>
      </c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MG3262" s="0"/>
      <c r="AMH3262" s="0"/>
      <c r="AMI3262" s="0"/>
      <c r="AMJ3262" s="0"/>
    </row>
    <row r="3263" s="4" customFormat="true" ht="37.5" hidden="false" customHeight="true" outlineLevel="0" collapsed="false">
      <c r="A3263" s="23" t="s">
        <v>401</v>
      </c>
      <c r="B3263" s="82" t="n">
        <v>9124</v>
      </c>
      <c r="C3263" s="25" t="n">
        <f aca="false">VLOOKUP(B3263,[1]Planilha8!$X$4:$Y$6629,2,0)</f>
        <v>2042198</v>
      </c>
      <c r="D3263" s="26" t="s">
        <v>833</v>
      </c>
      <c r="E3263" s="26" t="str">
        <f aca="false">VLOOKUP(B3263,[1]Planilha8!$X$4:$Z$6629,3,0)</f>
        <v>CENTRAL DE MATERIAL E ESTERILIZAÇÃO</v>
      </c>
      <c r="F3263" s="26" t="str">
        <f aca="false">VLOOKUP(B3263,[1]Planilha8!$X$4:$AD$6629,7,0)</f>
        <v>BOM</v>
      </c>
      <c r="G3263" s="27" t="n">
        <v>42341</v>
      </c>
      <c r="H3263" s="83" t="n">
        <v>16844.76</v>
      </c>
      <c r="I3263" s="29" t="s">
        <v>23</v>
      </c>
      <c r="J3263" s="30" t="s">
        <v>312</v>
      </c>
      <c r="K3263" s="31" t="n">
        <v>4358</v>
      </c>
      <c r="L3263" s="32" t="n">
        <v>2015004513</v>
      </c>
      <c r="M3263" s="33" t="n">
        <v>43465</v>
      </c>
      <c r="N3263" s="84" t="n">
        <v>7104.8649</v>
      </c>
      <c r="O3263" s="85" t="n">
        <v>0.33</v>
      </c>
      <c r="P3263" s="86" t="n">
        <v>0.0275</v>
      </c>
      <c r="Q3263" s="87" t="n">
        <v>463.2309</v>
      </c>
      <c r="R3263" s="88" t="n">
        <v>7568.0958</v>
      </c>
      <c r="S3263" s="89" t="n">
        <v>9276.6642</v>
      </c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MG3263" s="0"/>
      <c r="AMH3263" s="0"/>
      <c r="AMI3263" s="0"/>
      <c r="AMJ3263" s="0"/>
    </row>
    <row r="3264" s="4" customFormat="true" ht="37.5" hidden="false" customHeight="true" outlineLevel="0" collapsed="false">
      <c r="A3264" s="23" t="s">
        <v>401</v>
      </c>
      <c r="B3264" s="82" t="n">
        <v>9125</v>
      </c>
      <c r="C3264" s="25" t="n">
        <f aca="false">VLOOKUP(B3264,[1]Planilha8!$X$4:$Y$6629,2,0)</f>
        <v>2042199</v>
      </c>
      <c r="D3264" s="26" t="s">
        <v>834</v>
      </c>
      <c r="E3264" s="26" t="str">
        <f aca="false">VLOOKUP(B3264,[1]Planilha8!$X$4:$Z$6629,3,0)</f>
        <v>CENTRAL DE MATERIAL E ESTERILIZAÇÃO</v>
      </c>
      <c r="F3264" s="26" t="str">
        <f aca="false">VLOOKUP(B3264,[1]Planilha8!$X$4:$AD$6629,7,0)</f>
        <v>BOM</v>
      </c>
      <c r="G3264" s="27" t="n">
        <v>42341</v>
      </c>
      <c r="H3264" s="83" t="n">
        <v>38953.87</v>
      </c>
      <c r="I3264" s="29" t="s">
        <v>23</v>
      </c>
      <c r="J3264" s="30" t="s">
        <v>312</v>
      </c>
      <c r="K3264" s="31" t="n">
        <v>4358</v>
      </c>
      <c r="L3264" s="32" t="n">
        <v>2015004513</v>
      </c>
      <c r="M3264" s="33" t="n">
        <v>43465</v>
      </c>
      <c r="N3264" s="84" t="n">
        <v>16357.2685916667</v>
      </c>
      <c r="O3264" s="85" t="n">
        <v>0.33</v>
      </c>
      <c r="P3264" s="86" t="n">
        <v>0.0275</v>
      </c>
      <c r="Q3264" s="87" t="n">
        <v>1071.231425</v>
      </c>
      <c r="R3264" s="88" t="n">
        <v>17428.5000166667</v>
      </c>
      <c r="S3264" s="89" t="n">
        <v>21525.3699833333</v>
      </c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MG3264" s="0"/>
      <c r="AMH3264" s="0"/>
      <c r="AMI3264" s="0"/>
      <c r="AMJ3264" s="0"/>
    </row>
    <row r="3265" s="4" customFormat="true" ht="37.5" hidden="false" customHeight="true" outlineLevel="0" collapsed="false">
      <c r="A3265" s="23" t="s">
        <v>401</v>
      </c>
      <c r="B3265" s="82" t="n">
        <v>9126</v>
      </c>
      <c r="C3265" s="25" t="n">
        <f aca="false">VLOOKUP(B3265,[1]Planilha8!$X$4:$Y$6629,2,0)</f>
        <v>2042203</v>
      </c>
      <c r="D3265" s="26" t="s">
        <v>835</v>
      </c>
      <c r="E3265" s="26" t="str">
        <f aca="false">VLOOKUP(B3265,[1]Planilha8!$X$4:$Z$6629,3,0)</f>
        <v>ALMOXARIFADO</v>
      </c>
      <c r="F3265" s="26" t="str">
        <f aca="false">VLOOKUP(B3265,[1]Planilha8!$X$4:$AD$6629,7,0)</f>
        <v>BOM</v>
      </c>
      <c r="G3265" s="27" t="n">
        <v>42381</v>
      </c>
      <c r="H3265" s="83" t="n">
        <v>598</v>
      </c>
      <c r="I3265" s="29" t="s">
        <v>23</v>
      </c>
      <c r="J3265" s="30" t="s">
        <v>712</v>
      </c>
      <c r="K3265" s="31" t="n">
        <v>64217</v>
      </c>
      <c r="L3265" s="32" t="n">
        <v>2015004832</v>
      </c>
      <c r="M3265" s="33" t="n">
        <v>43465</v>
      </c>
      <c r="N3265" s="84" t="n">
        <v>340.095</v>
      </c>
      <c r="O3265" s="85" t="n">
        <v>0.33</v>
      </c>
      <c r="P3265" s="86" t="n">
        <v>0.0275</v>
      </c>
      <c r="Q3265" s="87" t="n">
        <v>16.445</v>
      </c>
      <c r="R3265" s="88" t="n">
        <v>356.54</v>
      </c>
      <c r="S3265" s="89" t="n">
        <v>241.46</v>
      </c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MG3265" s="0"/>
      <c r="AMH3265" s="0"/>
      <c r="AMI3265" s="0"/>
      <c r="AMJ3265" s="0"/>
    </row>
    <row r="3266" s="4" customFormat="true" ht="37.5" hidden="false" customHeight="true" outlineLevel="0" collapsed="false">
      <c r="A3266" s="23" t="s">
        <v>401</v>
      </c>
      <c r="B3266" s="82" t="n">
        <v>9127</v>
      </c>
      <c r="C3266" s="25" t="n">
        <f aca="false">VLOOKUP(B3266,[1]Planilha8!$X$4:$Y$6629,2,0)</f>
        <v>2042204</v>
      </c>
      <c r="D3266" s="26" t="s">
        <v>835</v>
      </c>
      <c r="E3266" s="26" t="str">
        <f aca="false">VLOOKUP(B3266,[1]Planilha8!$X$4:$Z$6629,3,0)</f>
        <v>ALMOXARIFADO</v>
      </c>
      <c r="F3266" s="26" t="str">
        <f aca="false">VLOOKUP(B3266,[1]Planilha8!$X$4:$AD$6629,7,0)</f>
        <v>BOM</v>
      </c>
      <c r="G3266" s="27" t="n">
        <v>42381</v>
      </c>
      <c r="H3266" s="83" t="n">
        <v>598</v>
      </c>
      <c r="I3266" s="29" t="s">
        <v>23</v>
      </c>
      <c r="J3266" s="30" t="s">
        <v>712</v>
      </c>
      <c r="K3266" s="31" t="n">
        <v>64217</v>
      </c>
      <c r="L3266" s="32" t="n">
        <v>2015004832</v>
      </c>
      <c r="M3266" s="33" t="n">
        <v>43465</v>
      </c>
      <c r="N3266" s="84" t="n">
        <v>340.095</v>
      </c>
      <c r="O3266" s="85" t="n">
        <v>0.33</v>
      </c>
      <c r="P3266" s="86" t="n">
        <v>0.0275</v>
      </c>
      <c r="Q3266" s="87" t="n">
        <v>16.445</v>
      </c>
      <c r="R3266" s="88" t="n">
        <v>356.54</v>
      </c>
      <c r="S3266" s="89" t="n">
        <v>241.46</v>
      </c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MG3266" s="0"/>
      <c r="AMH3266" s="0"/>
      <c r="AMI3266" s="0"/>
      <c r="AMJ3266" s="0"/>
    </row>
    <row r="3267" s="4" customFormat="true" ht="37.5" hidden="false" customHeight="true" outlineLevel="0" collapsed="false">
      <c r="A3267" s="23" t="s">
        <v>401</v>
      </c>
      <c r="B3267" s="82" t="n">
        <v>9128</v>
      </c>
      <c r="C3267" s="25" t="n">
        <f aca="false">VLOOKUP(B3267,[1]Planilha8!$X$4:$Y$6629,2,0)</f>
        <v>2042206</v>
      </c>
      <c r="D3267" s="26" t="s">
        <v>836</v>
      </c>
      <c r="E3267" s="26" t="str">
        <f aca="false">VLOOKUP(B3267,[1]Planilha8!$X$4:$Z$6629,3,0)</f>
        <v>AMBULATÓRIO - AMA</v>
      </c>
      <c r="F3267" s="26" t="str">
        <f aca="false">VLOOKUP(B3267,[1]Planilha8!$X$4:$AD$6629,7,0)</f>
        <v>BOM</v>
      </c>
      <c r="G3267" s="27" t="n">
        <v>42384</v>
      </c>
      <c r="H3267" s="83" t="n">
        <v>3037.45</v>
      </c>
      <c r="I3267" s="29" t="s">
        <v>23</v>
      </c>
      <c r="J3267" s="30" t="s">
        <v>837</v>
      </c>
      <c r="K3267" s="31" t="n">
        <v>340084</v>
      </c>
      <c r="L3267" s="32" t="n">
        <v>2015004278</v>
      </c>
      <c r="M3267" s="33" t="n">
        <v>43465</v>
      </c>
      <c r="N3267" s="84" t="n">
        <v>1011.84583333333</v>
      </c>
      <c r="O3267" s="85" t="n">
        <v>0.2</v>
      </c>
      <c r="P3267" s="86" t="n">
        <v>0.0166666666666667</v>
      </c>
      <c r="Q3267" s="87" t="n">
        <v>50.6241666666667</v>
      </c>
      <c r="R3267" s="88" t="n">
        <v>1062.47</v>
      </c>
      <c r="S3267" s="89" t="n">
        <v>1974.98</v>
      </c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MG3267" s="0"/>
      <c r="AMH3267" s="0"/>
      <c r="AMI3267" s="0"/>
      <c r="AMJ3267" s="0"/>
    </row>
    <row r="3268" s="4" customFormat="true" ht="37.5" hidden="false" customHeight="true" outlineLevel="0" collapsed="false">
      <c r="A3268" s="23" t="s">
        <v>401</v>
      </c>
      <c r="B3268" s="82" t="n">
        <v>9129</v>
      </c>
      <c r="C3268" s="25" t="n">
        <f aca="false">VLOOKUP(B3268,[1]Planilha8!$X$4:$Y$6629,2,0)</f>
        <v>2042205</v>
      </c>
      <c r="D3268" s="26" t="s">
        <v>836</v>
      </c>
      <c r="E3268" s="26" t="str">
        <f aca="false">VLOOKUP(B3268,[1]Planilha8!$X$4:$Z$6629,3,0)</f>
        <v>AMBULATÓRIO - AMA</v>
      </c>
      <c r="F3268" s="26" t="str">
        <f aca="false">VLOOKUP(B3268,[1]Planilha8!$X$4:$AD$6629,7,0)</f>
        <v>BOM</v>
      </c>
      <c r="G3268" s="27" t="n">
        <v>42384</v>
      </c>
      <c r="H3268" s="83" t="n">
        <v>3037.47</v>
      </c>
      <c r="I3268" s="29" t="s">
        <v>23</v>
      </c>
      <c r="J3268" s="30" t="s">
        <v>837</v>
      </c>
      <c r="K3268" s="31" t="n">
        <v>340134</v>
      </c>
      <c r="L3268" s="32" t="n">
        <v>2015004278</v>
      </c>
      <c r="M3268" s="33" t="n">
        <v>43465</v>
      </c>
      <c r="N3268" s="84" t="n">
        <v>1011.8575</v>
      </c>
      <c r="O3268" s="85" t="n">
        <v>0.2</v>
      </c>
      <c r="P3268" s="86" t="n">
        <v>0.0166666666666667</v>
      </c>
      <c r="Q3268" s="87" t="n">
        <v>50.6245</v>
      </c>
      <c r="R3268" s="88" t="n">
        <v>1062.482</v>
      </c>
      <c r="S3268" s="89" t="n">
        <v>1974.988</v>
      </c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MG3268" s="0"/>
      <c r="AMH3268" s="0"/>
      <c r="AMI3268" s="0"/>
      <c r="AMJ3268" s="0"/>
    </row>
    <row r="3269" s="4" customFormat="true" ht="37.5" hidden="false" customHeight="true" outlineLevel="0" collapsed="false">
      <c r="A3269" s="23" t="s">
        <v>401</v>
      </c>
      <c r="B3269" s="82" t="n">
        <v>9130</v>
      </c>
      <c r="C3269" s="25" t="n">
        <f aca="false">VLOOKUP(B3269,[1]Planilha8!$X$4:$Y$6629,2,0)</f>
        <v>2042207</v>
      </c>
      <c r="D3269" s="26" t="s">
        <v>838</v>
      </c>
      <c r="E3269" s="26" t="str">
        <f aca="false">VLOOKUP(B3269,[1]Planilha8!$X$4:$Z$6629,3,0)</f>
        <v>AMBULATÓRIO - AMA</v>
      </c>
      <c r="F3269" s="26" t="str">
        <f aca="false">VLOOKUP(B3269,[1]Planilha8!$X$4:$AD$6629,7,0)</f>
        <v>BOM</v>
      </c>
      <c r="G3269" s="27" t="n">
        <v>42384</v>
      </c>
      <c r="H3269" s="83" t="n">
        <v>1165.71</v>
      </c>
      <c r="I3269" s="29" t="s">
        <v>23</v>
      </c>
      <c r="J3269" s="30" t="s">
        <v>837</v>
      </c>
      <c r="K3269" s="31" t="n">
        <v>340201</v>
      </c>
      <c r="L3269" s="32" t="n">
        <v>2015004278</v>
      </c>
      <c r="M3269" s="33" t="n">
        <v>43465</v>
      </c>
      <c r="N3269" s="84" t="n">
        <v>473.425875</v>
      </c>
      <c r="O3269" s="85" t="n">
        <v>0.25</v>
      </c>
      <c r="P3269" s="86" t="n">
        <v>0.0208333333333333</v>
      </c>
      <c r="Q3269" s="87" t="n">
        <v>24.285625</v>
      </c>
      <c r="R3269" s="88" t="n">
        <v>497.7115</v>
      </c>
      <c r="S3269" s="89" t="n">
        <v>667.9985</v>
      </c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MG3269" s="0"/>
      <c r="AMH3269" s="0"/>
      <c r="AMI3269" s="0"/>
      <c r="AMJ3269" s="0"/>
    </row>
    <row r="3270" s="4" customFormat="true" ht="37.5" hidden="false" customHeight="true" outlineLevel="0" collapsed="false">
      <c r="A3270" s="23" t="s">
        <v>401</v>
      </c>
      <c r="B3270" s="82" t="n">
        <v>9134</v>
      </c>
      <c r="C3270" s="25" t="n">
        <f aca="false">VLOOKUP(B3270,[1]Planilha8!$X$4:$Y$6629,2,0)</f>
        <v>975375</v>
      </c>
      <c r="D3270" s="26" t="s">
        <v>839</v>
      </c>
      <c r="E3270" s="26" t="str">
        <f aca="false">VLOOKUP(B3270,[1]Planilha8!$X$4:$Z$6629,3,0)</f>
        <v>ADMINISTRAÇÃO - SEDE - COEX</v>
      </c>
      <c r="F3270" s="26" t="str">
        <f aca="false">VLOOKUP(B3270,[1]Planilha8!$X$4:$AD$6629,7,0)</f>
        <v>BOM</v>
      </c>
      <c r="G3270" s="27" t="n">
        <v>42572</v>
      </c>
      <c r="H3270" s="83" t="n">
        <v>228</v>
      </c>
      <c r="I3270" s="29" t="s">
        <v>23</v>
      </c>
      <c r="J3270" s="30" t="s">
        <v>69</v>
      </c>
      <c r="K3270" s="31" t="n">
        <v>19061</v>
      </c>
      <c r="L3270" s="32" t="n">
        <v>2016002202</v>
      </c>
      <c r="M3270" s="33" t="n">
        <v>43465</v>
      </c>
      <c r="N3270" s="84" t="n">
        <v>75.05</v>
      </c>
      <c r="O3270" s="85" t="n">
        <v>0.2</v>
      </c>
      <c r="P3270" s="86" t="n">
        <v>0.0166666666666667</v>
      </c>
      <c r="Q3270" s="87" t="n">
        <v>3.8</v>
      </c>
      <c r="R3270" s="88" t="n">
        <v>78.85</v>
      </c>
      <c r="S3270" s="89" t="n">
        <v>149.15</v>
      </c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MG3270" s="0"/>
      <c r="AMH3270" s="0"/>
      <c r="AMI3270" s="0"/>
      <c r="AMJ3270" s="0"/>
    </row>
    <row r="3271" s="4" customFormat="true" ht="37.5" hidden="false" customHeight="true" outlineLevel="0" collapsed="false">
      <c r="A3271" s="23" t="s">
        <v>401</v>
      </c>
      <c r="B3271" s="82" t="n">
        <v>9135</v>
      </c>
      <c r="C3271" s="25" t="n">
        <f aca="false">VLOOKUP(B3271,[1]Planilha8!$X$4:$Y$6629,2,0)</f>
        <v>975376</v>
      </c>
      <c r="D3271" s="26" t="s">
        <v>840</v>
      </c>
      <c r="E3271" s="26" t="str">
        <f aca="false">VLOOKUP(B3271,[1]Planilha8!$X$4:$Z$6629,3,0)</f>
        <v>AMBULATÓRIO</v>
      </c>
      <c r="F3271" s="26" t="str">
        <f aca="false">VLOOKUP(B3271,[1]Planilha8!$X$4:$AD$6629,7,0)</f>
        <v>BOM</v>
      </c>
      <c r="G3271" s="27" t="n">
        <v>42572</v>
      </c>
      <c r="H3271" s="83" t="n">
        <v>228</v>
      </c>
      <c r="I3271" s="29" t="s">
        <v>23</v>
      </c>
      <c r="J3271" s="30" t="s">
        <v>69</v>
      </c>
      <c r="K3271" s="31" t="n">
        <v>19061</v>
      </c>
      <c r="L3271" s="32" t="n">
        <v>2016002202</v>
      </c>
      <c r="M3271" s="33" t="n">
        <v>43465</v>
      </c>
      <c r="N3271" s="84" t="n">
        <v>75.05</v>
      </c>
      <c r="O3271" s="85" t="n">
        <v>0.2</v>
      </c>
      <c r="P3271" s="86" t="n">
        <v>0.0166666666666667</v>
      </c>
      <c r="Q3271" s="87" t="n">
        <v>3.8</v>
      </c>
      <c r="R3271" s="88" t="n">
        <v>78.85</v>
      </c>
      <c r="S3271" s="89" t="n">
        <v>149.15</v>
      </c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MG3271" s="0"/>
      <c r="AMH3271" s="0"/>
      <c r="AMI3271" s="0"/>
      <c r="AMJ3271" s="0"/>
    </row>
    <row r="3272" s="4" customFormat="true" ht="37.5" hidden="false" customHeight="true" outlineLevel="0" collapsed="false">
      <c r="A3272" s="23" t="s">
        <v>401</v>
      </c>
      <c r="B3272" s="82" t="n">
        <v>9136</v>
      </c>
      <c r="C3272" s="25" t="n">
        <f aca="false">VLOOKUP(B3272,[1]Planilha8!$X$4:$Y$6629,2,0)</f>
        <v>269293</v>
      </c>
      <c r="D3272" s="26" t="s">
        <v>841</v>
      </c>
      <c r="E3272" s="26" t="str">
        <f aca="false">VLOOKUP(B3272,[1]Planilha8!$X$4:$Z$6629,3,0)</f>
        <v>GERÊNCIA MÉDICA</v>
      </c>
      <c r="F3272" s="26" t="str">
        <f aca="false">VLOOKUP(B3272,[1]Planilha8!$X$4:$AD$6629,7,0)</f>
        <v>BOM</v>
      </c>
      <c r="G3272" s="27" t="n">
        <v>42572</v>
      </c>
      <c r="H3272" s="83" t="n">
        <v>228</v>
      </c>
      <c r="I3272" s="29" t="s">
        <v>23</v>
      </c>
      <c r="J3272" s="30" t="s">
        <v>69</v>
      </c>
      <c r="K3272" s="31" t="n">
        <v>19061</v>
      </c>
      <c r="L3272" s="32" t="n">
        <v>2016002202</v>
      </c>
      <c r="M3272" s="33" t="n">
        <v>43465</v>
      </c>
      <c r="N3272" s="84" t="n">
        <v>75.05</v>
      </c>
      <c r="O3272" s="85" t="n">
        <v>0.2</v>
      </c>
      <c r="P3272" s="86" t="n">
        <v>0.0166666666666667</v>
      </c>
      <c r="Q3272" s="87" t="n">
        <v>3.8</v>
      </c>
      <c r="R3272" s="88" t="n">
        <v>78.85</v>
      </c>
      <c r="S3272" s="89" t="n">
        <v>149.15</v>
      </c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MG3272" s="0"/>
      <c r="AMH3272" s="0"/>
      <c r="AMI3272" s="0"/>
      <c r="AMJ3272" s="0"/>
    </row>
    <row r="3273" s="4" customFormat="true" ht="37.5" hidden="false" customHeight="true" outlineLevel="0" collapsed="false">
      <c r="A3273" s="23" t="s">
        <v>401</v>
      </c>
      <c r="B3273" s="82" t="n">
        <v>9137</v>
      </c>
      <c r="C3273" s="25" t="n">
        <f aca="false">VLOOKUP(B3273,[1]Planilha8!$X$4:$Y$6629,2,0)</f>
        <v>975380</v>
      </c>
      <c r="D3273" s="26" t="s">
        <v>842</v>
      </c>
      <c r="E3273" s="26" t="str">
        <f aca="false">VLOOKUP(B3273,[1]Planilha8!$X$4:$Z$6629,3,0)</f>
        <v>PORTARIA “A”</v>
      </c>
      <c r="F3273" s="26" t="str">
        <f aca="false">VLOOKUP(B3273,[1]Planilha8!$X$4:$AD$6629,7,0)</f>
        <v>BOM</v>
      </c>
      <c r="G3273" s="27" t="n">
        <v>42577</v>
      </c>
      <c r="H3273" s="83" t="n">
        <v>139.41</v>
      </c>
      <c r="I3273" s="29" t="s">
        <v>23</v>
      </c>
      <c r="J3273" s="30" t="s">
        <v>470</v>
      </c>
      <c r="K3273" s="31" t="n">
        <v>64022</v>
      </c>
      <c r="L3273" s="32" t="n">
        <v>2016003029</v>
      </c>
      <c r="M3273" s="33" t="n">
        <v>43465</v>
      </c>
      <c r="N3273" s="84" t="n">
        <v>103.60125</v>
      </c>
      <c r="O3273" s="85" t="n">
        <v>0.5</v>
      </c>
      <c r="P3273" s="86" t="n">
        <v>0.0416666666666667</v>
      </c>
      <c r="Q3273" s="87" t="n">
        <v>5.80875</v>
      </c>
      <c r="R3273" s="88" t="n">
        <v>109.41</v>
      </c>
      <c r="S3273" s="89" t="n">
        <v>30</v>
      </c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MG3273" s="0"/>
      <c r="AMH3273" s="0"/>
      <c r="AMI3273" s="0"/>
      <c r="AMJ3273" s="0"/>
    </row>
    <row r="3274" s="4" customFormat="true" ht="37.5" hidden="false" customHeight="true" outlineLevel="0" collapsed="false">
      <c r="A3274" s="23" t="s">
        <v>401</v>
      </c>
      <c r="B3274" s="82" t="n">
        <v>9138</v>
      </c>
      <c r="C3274" s="25" t="n">
        <f aca="false">VLOOKUP(B3274,[1]Planilha8!$X$4:$Y$6629,2,0)</f>
        <v>975381</v>
      </c>
      <c r="D3274" s="26" t="s">
        <v>843</v>
      </c>
      <c r="E3274" s="26" t="str">
        <f aca="false">VLOOKUP(B3274,[1]Planilha8!$X$4:$Z$6629,3,0)</f>
        <v>ASTEC</v>
      </c>
      <c r="F3274" s="26" t="str">
        <f aca="false">VLOOKUP(B3274,[1]Planilha8!$X$4:$AD$6629,7,0)</f>
        <v>BOM</v>
      </c>
      <c r="G3274" s="27" t="n">
        <v>42577</v>
      </c>
      <c r="H3274" s="83" t="n">
        <v>139.41</v>
      </c>
      <c r="I3274" s="29" t="s">
        <v>23</v>
      </c>
      <c r="J3274" s="30" t="s">
        <v>470</v>
      </c>
      <c r="K3274" s="31" t="n">
        <v>64022</v>
      </c>
      <c r="L3274" s="32" t="n">
        <v>2016003029</v>
      </c>
      <c r="M3274" s="33" t="n">
        <v>43465</v>
      </c>
      <c r="N3274" s="84" t="n">
        <v>103.60125</v>
      </c>
      <c r="O3274" s="85" t="n">
        <v>0.5</v>
      </c>
      <c r="P3274" s="86" t="n">
        <v>0.0416666666666667</v>
      </c>
      <c r="Q3274" s="87" t="n">
        <v>5.80875</v>
      </c>
      <c r="R3274" s="88" t="n">
        <v>109.41</v>
      </c>
      <c r="S3274" s="89" t="n">
        <v>30</v>
      </c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MG3274" s="0"/>
      <c r="AMH3274" s="0"/>
      <c r="AMI3274" s="0"/>
      <c r="AMJ3274" s="0"/>
    </row>
    <row r="3275" s="4" customFormat="true" ht="37.5" hidden="false" customHeight="true" outlineLevel="0" collapsed="false">
      <c r="A3275" s="23" t="s">
        <v>401</v>
      </c>
      <c r="B3275" s="82" t="n">
        <v>9139</v>
      </c>
      <c r="C3275" s="25" t="n">
        <f aca="false">VLOOKUP(B3275,[1]Planilha8!$X$4:$Y$6629,2,0)</f>
        <v>2042209</v>
      </c>
      <c r="D3275" s="26" t="s">
        <v>844</v>
      </c>
      <c r="E3275" s="26" t="str">
        <f aca="false">VLOOKUP(B3275,[1]Planilha8!$X$4:$Z$6629,3,0)</f>
        <v>ÁREAS COMUNS (CORREDORES)</v>
      </c>
      <c r="F3275" s="26" t="str">
        <f aca="false">VLOOKUP(B3275,[1]Planilha8!$X$4:$AD$6629,7,0)</f>
        <v>BOM</v>
      </c>
      <c r="G3275" s="27" t="n">
        <v>42632</v>
      </c>
      <c r="H3275" s="83" t="n">
        <v>220</v>
      </c>
      <c r="I3275" s="29" t="s">
        <v>23</v>
      </c>
      <c r="J3275" s="30" t="s">
        <v>206</v>
      </c>
      <c r="K3275" s="31" t="n">
        <v>221227</v>
      </c>
      <c r="L3275" s="32" t="n">
        <v>2014001199</v>
      </c>
      <c r="M3275" s="33" t="n">
        <v>43465</v>
      </c>
      <c r="N3275" s="84" t="n">
        <v>208.333333333333</v>
      </c>
      <c r="O3275" s="85" t="n">
        <v>1</v>
      </c>
      <c r="P3275" s="86" t="n">
        <v>0.0833333333333333</v>
      </c>
      <c r="Q3275" s="87" t="n">
        <v>0</v>
      </c>
      <c r="R3275" s="88" t="n">
        <v>208.333333333333</v>
      </c>
      <c r="S3275" s="89" t="n">
        <v>11.6666666666666</v>
      </c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MG3275" s="0"/>
      <c r="AMH3275" s="0"/>
      <c r="AMI3275" s="0"/>
      <c r="AMJ3275" s="0"/>
    </row>
    <row r="3276" s="4" customFormat="true" ht="37.5" hidden="false" customHeight="true" outlineLevel="0" collapsed="false">
      <c r="A3276" s="23" t="s">
        <v>401</v>
      </c>
      <c r="B3276" s="82" t="n">
        <v>9140</v>
      </c>
      <c r="C3276" s="25" t="n">
        <f aca="false">VLOOKUP(B3276,[1]Planilha8!$X$4:$Y$6629,2,0)</f>
        <v>2042210</v>
      </c>
      <c r="D3276" s="26" t="s">
        <v>844</v>
      </c>
      <c r="E3276" s="26" t="str">
        <f aca="false">VLOOKUP(B3276,[1]Planilha8!$X$4:$Z$6629,3,0)</f>
        <v>ÁREAS COMUNS (CORREDORES)</v>
      </c>
      <c r="F3276" s="26" t="str">
        <f aca="false">VLOOKUP(B3276,[1]Planilha8!$X$4:$AD$6629,7,0)</f>
        <v>BOM</v>
      </c>
      <c r="G3276" s="27" t="n">
        <v>42632</v>
      </c>
      <c r="H3276" s="83" t="n">
        <v>220</v>
      </c>
      <c r="I3276" s="29" t="s">
        <v>23</v>
      </c>
      <c r="J3276" s="30" t="s">
        <v>206</v>
      </c>
      <c r="K3276" s="31" t="n">
        <v>221227</v>
      </c>
      <c r="L3276" s="32" t="n">
        <v>2014001199</v>
      </c>
      <c r="M3276" s="33" t="n">
        <v>43465</v>
      </c>
      <c r="N3276" s="84" t="n">
        <v>180.833333333333</v>
      </c>
      <c r="O3276" s="85" t="n">
        <v>0.5</v>
      </c>
      <c r="P3276" s="86" t="n">
        <v>0.0416666666666667</v>
      </c>
      <c r="Q3276" s="87" t="n">
        <v>9.16666666666667</v>
      </c>
      <c r="R3276" s="88" t="n">
        <v>190</v>
      </c>
      <c r="S3276" s="89" t="n">
        <v>30</v>
      </c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MG3276" s="0"/>
      <c r="AMH3276" s="0"/>
      <c r="AMI3276" s="0"/>
      <c r="AMJ3276" s="0"/>
    </row>
    <row r="3277" s="4" customFormat="true" ht="37.5" hidden="false" customHeight="true" outlineLevel="0" collapsed="false">
      <c r="A3277" s="23" t="s">
        <v>401</v>
      </c>
      <c r="B3277" s="82" t="n">
        <v>9141</v>
      </c>
      <c r="C3277" s="25" t="n">
        <f aca="false">VLOOKUP(B3277,[1]Planilha8!$X$4:$Y$6629,2,0)</f>
        <v>2042211</v>
      </c>
      <c r="D3277" s="26" t="s">
        <v>844</v>
      </c>
      <c r="E3277" s="26" t="str">
        <f aca="false">VLOOKUP(B3277,[1]Planilha8!$X$4:$Z$6629,3,0)</f>
        <v>GALPÃO ALMOXARIFADO</v>
      </c>
      <c r="F3277" s="26" t="str">
        <f aca="false">VLOOKUP(B3277,[1]Planilha8!$X$4:$AD$6629,7,0)</f>
        <v>SUCATA</v>
      </c>
      <c r="G3277" s="27" t="n">
        <v>42632</v>
      </c>
      <c r="H3277" s="83" t="n">
        <v>220</v>
      </c>
      <c r="I3277" s="29" t="s">
        <v>23</v>
      </c>
      <c r="J3277" s="30" t="s">
        <v>206</v>
      </c>
      <c r="K3277" s="31" t="n">
        <v>221227</v>
      </c>
      <c r="L3277" s="32" t="n">
        <v>2014001199</v>
      </c>
      <c r="M3277" s="33" t="n">
        <v>43465</v>
      </c>
      <c r="N3277" s="84" t="n">
        <v>180.833333333333</v>
      </c>
      <c r="O3277" s="85" t="n">
        <v>0.5</v>
      </c>
      <c r="P3277" s="86" t="n">
        <v>0.0416666666666667</v>
      </c>
      <c r="Q3277" s="87" t="n">
        <v>9.16666666666667</v>
      </c>
      <c r="R3277" s="88" t="n">
        <v>190</v>
      </c>
      <c r="S3277" s="89" t="n">
        <v>30</v>
      </c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MG3277" s="0"/>
      <c r="AMH3277" s="0"/>
      <c r="AMI3277" s="0"/>
      <c r="AMJ3277" s="0"/>
    </row>
    <row r="3278" s="4" customFormat="true" ht="37.5" hidden="false" customHeight="true" outlineLevel="0" collapsed="false">
      <c r="A3278" s="23" t="s">
        <v>401</v>
      </c>
      <c r="B3278" s="82" t="n">
        <v>9142</v>
      </c>
      <c r="C3278" s="25" t="n">
        <f aca="false">VLOOKUP(B3278,[1]Planilha8!$X$4:$Y$6629,2,0)</f>
        <v>2042212</v>
      </c>
      <c r="D3278" s="26" t="s">
        <v>844</v>
      </c>
      <c r="E3278" s="26" t="str">
        <f aca="false">VLOOKUP(B3278,[1]Planilha8!$X$4:$Z$6629,3,0)</f>
        <v>ÁREAS COMUNS (CORREDORES)</v>
      </c>
      <c r="F3278" s="26" t="str">
        <f aca="false">VLOOKUP(B3278,[1]Planilha8!$X$4:$AD$6629,7,0)</f>
        <v>BOM</v>
      </c>
      <c r="G3278" s="27" t="n">
        <v>42632</v>
      </c>
      <c r="H3278" s="83" t="n">
        <v>220</v>
      </c>
      <c r="I3278" s="29" t="s">
        <v>23</v>
      </c>
      <c r="J3278" s="30" t="s">
        <v>206</v>
      </c>
      <c r="K3278" s="31" t="n">
        <v>221227</v>
      </c>
      <c r="L3278" s="32" t="n">
        <v>2014001199</v>
      </c>
      <c r="M3278" s="33" t="n">
        <v>43465</v>
      </c>
      <c r="N3278" s="84" t="n">
        <v>180.833333333333</v>
      </c>
      <c r="O3278" s="85" t="n">
        <v>0.5</v>
      </c>
      <c r="P3278" s="86" t="n">
        <v>0.0416666666666667</v>
      </c>
      <c r="Q3278" s="87" t="n">
        <v>9.16666666666667</v>
      </c>
      <c r="R3278" s="88" t="n">
        <v>190</v>
      </c>
      <c r="S3278" s="89" t="n">
        <v>30</v>
      </c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MG3278" s="0"/>
      <c r="AMH3278" s="0"/>
      <c r="AMI3278" s="0"/>
      <c r="AMJ3278" s="0"/>
    </row>
    <row r="3279" s="4" customFormat="true" ht="37.5" hidden="false" customHeight="true" outlineLevel="0" collapsed="false">
      <c r="A3279" s="23" t="s">
        <v>401</v>
      </c>
      <c r="B3279" s="82" t="n">
        <v>9143</v>
      </c>
      <c r="C3279" s="25" t="n">
        <f aca="false">VLOOKUP(B3279,[1]Planilha8!$X$4:$Y$6629,2,0)</f>
        <v>2042213</v>
      </c>
      <c r="D3279" s="26" t="s">
        <v>844</v>
      </c>
      <c r="E3279" s="26" t="str">
        <f aca="false">VLOOKUP(B3279,[1]Planilha8!$X$4:$Z$6629,3,0)</f>
        <v>ÁREAS COMUNS (CORREDORES)</v>
      </c>
      <c r="F3279" s="26" t="str">
        <f aca="false">VLOOKUP(B3279,[1]Planilha8!$X$4:$AD$6629,7,0)</f>
        <v>BOM</v>
      </c>
      <c r="G3279" s="27" t="n">
        <v>42632</v>
      </c>
      <c r="H3279" s="83" t="n">
        <v>220</v>
      </c>
      <c r="I3279" s="29" t="s">
        <v>23</v>
      </c>
      <c r="J3279" s="30" t="s">
        <v>206</v>
      </c>
      <c r="K3279" s="31" t="n">
        <v>221227</v>
      </c>
      <c r="L3279" s="32" t="n">
        <v>2014001199</v>
      </c>
      <c r="M3279" s="33" t="n">
        <v>43465</v>
      </c>
      <c r="N3279" s="84" t="n">
        <v>180.833333333333</v>
      </c>
      <c r="O3279" s="85" t="n">
        <v>0.5</v>
      </c>
      <c r="P3279" s="86" t="n">
        <v>0.0416666666666667</v>
      </c>
      <c r="Q3279" s="87" t="n">
        <v>9.16666666666667</v>
      </c>
      <c r="R3279" s="88" t="n">
        <v>190</v>
      </c>
      <c r="S3279" s="89" t="n">
        <v>30</v>
      </c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MG3279" s="0"/>
      <c r="AMH3279" s="0"/>
      <c r="AMI3279" s="0"/>
      <c r="AMJ3279" s="0"/>
    </row>
    <row r="3280" s="4" customFormat="true" ht="37.5" hidden="false" customHeight="true" outlineLevel="0" collapsed="false">
      <c r="A3280" s="23" t="s">
        <v>401</v>
      </c>
      <c r="B3280" s="82" t="n">
        <v>9144</v>
      </c>
      <c r="C3280" s="25" t="n">
        <f aca="false">VLOOKUP(B3280,[1]Planilha8!$X$4:$Y$6629,2,0)</f>
        <v>2042214</v>
      </c>
      <c r="D3280" s="26" t="s">
        <v>844</v>
      </c>
      <c r="E3280" s="26" t="str">
        <f aca="false">VLOOKUP(B3280,[1]Planilha8!$X$4:$Z$6629,3,0)</f>
        <v>GALPÃO ALMOXARIFADO</v>
      </c>
      <c r="F3280" s="26" t="str">
        <f aca="false">VLOOKUP(B3280,[1]Planilha8!$X$4:$AD$6629,7,0)</f>
        <v>SUCATA</v>
      </c>
      <c r="G3280" s="27" t="n">
        <v>42632</v>
      </c>
      <c r="H3280" s="83" t="n">
        <v>220</v>
      </c>
      <c r="I3280" s="29" t="s">
        <v>23</v>
      </c>
      <c r="J3280" s="30" t="s">
        <v>206</v>
      </c>
      <c r="K3280" s="31" t="n">
        <v>221227</v>
      </c>
      <c r="L3280" s="32" t="n">
        <v>2014001199</v>
      </c>
      <c r="M3280" s="33" t="n">
        <v>43465</v>
      </c>
      <c r="N3280" s="84" t="n">
        <v>180.833333333333</v>
      </c>
      <c r="O3280" s="85" t="n">
        <v>0.5</v>
      </c>
      <c r="P3280" s="86" t="n">
        <v>0.0416666666666667</v>
      </c>
      <c r="Q3280" s="87" t="n">
        <v>9.16666666666667</v>
      </c>
      <c r="R3280" s="88" t="n">
        <v>190</v>
      </c>
      <c r="S3280" s="89" t="n">
        <v>30</v>
      </c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MG3280" s="0"/>
      <c r="AMH3280" s="0"/>
      <c r="AMI3280" s="0"/>
      <c r="AMJ3280" s="0"/>
    </row>
    <row r="3281" s="4" customFormat="true" ht="37.5" hidden="false" customHeight="true" outlineLevel="0" collapsed="false">
      <c r="A3281" s="23" t="s">
        <v>401</v>
      </c>
      <c r="B3281" s="82" t="n">
        <v>9145</v>
      </c>
      <c r="C3281" s="25" t="n">
        <f aca="false">VLOOKUP(B3281,[1]Planilha8!$X$4:$Y$6629,2,0)</f>
        <v>2042215</v>
      </c>
      <c r="D3281" s="26" t="s">
        <v>844</v>
      </c>
      <c r="E3281" s="26" t="str">
        <f aca="false">VLOOKUP(B3281,[1]Planilha8!$X$4:$Z$6629,3,0)</f>
        <v>ÁREAS COMUNS (CORREDORES)</v>
      </c>
      <c r="F3281" s="26" t="str">
        <f aca="false">VLOOKUP(B3281,[1]Planilha8!$X$4:$AD$6629,7,0)</f>
        <v>BOM</v>
      </c>
      <c r="G3281" s="27" t="n">
        <v>42632</v>
      </c>
      <c r="H3281" s="83" t="n">
        <v>220</v>
      </c>
      <c r="I3281" s="29" t="s">
        <v>23</v>
      </c>
      <c r="J3281" s="30" t="s">
        <v>206</v>
      </c>
      <c r="K3281" s="31" t="n">
        <v>221227</v>
      </c>
      <c r="L3281" s="32" t="n">
        <v>2014001199</v>
      </c>
      <c r="M3281" s="33" t="n">
        <v>43465</v>
      </c>
      <c r="N3281" s="84" t="n">
        <v>180.833333333333</v>
      </c>
      <c r="O3281" s="85" t="n">
        <v>0.5</v>
      </c>
      <c r="P3281" s="86" t="n">
        <v>0.0416666666666667</v>
      </c>
      <c r="Q3281" s="87" t="n">
        <v>9.16666666666667</v>
      </c>
      <c r="R3281" s="88" t="n">
        <v>190</v>
      </c>
      <c r="S3281" s="89" t="n">
        <v>30</v>
      </c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MG3281" s="0"/>
      <c r="AMH3281" s="0"/>
      <c r="AMI3281" s="0"/>
      <c r="AMJ3281" s="0"/>
    </row>
    <row r="3282" s="4" customFormat="true" ht="37.5" hidden="false" customHeight="true" outlineLevel="0" collapsed="false">
      <c r="A3282" s="23" t="s">
        <v>401</v>
      </c>
      <c r="B3282" s="82" t="n">
        <v>9146</v>
      </c>
      <c r="C3282" s="25" t="n">
        <f aca="false">VLOOKUP(B3282,[1]Planilha8!$X$4:$Y$6629,2,0)</f>
        <v>2042216</v>
      </c>
      <c r="D3282" s="26" t="s">
        <v>844</v>
      </c>
      <c r="E3282" s="26" t="str">
        <f aca="false">VLOOKUP(B3282,[1]Planilha8!$X$4:$Z$6629,3,0)</f>
        <v>ÁREAS COMUNS (CORREDORES)</v>
      </c>
      <c r="F3282" s="26" t="str">
        <f aca="false">VLOOKUP(B3282,[1]Planilha8!$X$4:$AD$6629,7,0)</f>
        <v>BOM</v>
      </c>
      <c r="G3282" s="27" t="n">
        <v>42632</v>
      </c>
      <c r="H3282" s="83" t="n">
        <v>220</v>
      </c>
      <c r="I3282" s="29" t="s">
        <v>23</v>
      </c>
      <c r="J3282" s="30" t="s">
        <v>206</v>
      </c>
      <c r="K3282" s="31" t="n">
        <v>221227</v>
      </c>
      <c r="L3282" s="32" t="n">
        <v>2014001199</v>
      </c>
      <c r="M3282" s="33" t="n">
        <v>43465</v>
      </c>
      <c r="N3282" s="84" t="n">
        <v>180.833333333333</v>
      </c>
      <c r="O3282" s="85" t="n">
        <v>0.5</v>
      </c>
      <c r="P3282" s="86" t="n">
        <v>0.0416666666666667</v>
      </c>
      <c r="Q3282" s="87" t="n">
        <v>9.16666666666667</v>
      </c>
      <c r="R3282" s="88" t="n">
        <v>190</v>
      </c>
      <c r="S3282" s="89" t="n">
        <v>30</v>
      </c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MG3282" s="0"/>
      <c r="AMH3282" s="0"/>
      <c r="AMI3282" s="0"/>
      <c r="AMJ3282" s="0"/>
    </row>
    <row r="3283" s="4" customFormat="true" ht="37.5" hidden="false" customHeight="true" outlineLevel="0" collapsed="false">
      <c r="A3283" s="23" t="s">
        <v>401</v>
      </c>
      <c r="B3283" s="82" t="n">
        <v>9147</v>
      </c>
      <c r="C3283" s="25" t="n">
        <f aca="false">VLOOKUP(B3283,[1]Planilha8!$X$4:$Y$6629,2,0)</f>
        <v>2042217</v>
      </c>
      <c r="D3283" s="26" t="s">
        <v>844</v>
      </c>
      <c r="E3283" s="26" t="str">
        <f aca="false">VLOOKUP(B3283,[1]Planilha8!$X$4:$Z$6629,3,0)</f>
        <v>ÁREAS COMUNS (CORREDORES)</v>
      </c>
      <c r="F3283" s="26" t="str">
        <f aca="false">VLOOKUP(B3283,[1]Planilha8!$X$4:$AD$6629,7,0)</f>
        <v>BOM</v>
      </c>
      <c r="G3283" s="27" t="n">
        <v>42632</v>
      </c>
      <c r="H3283" s="83" t="n">
        <v>220</v>
      </c>
      <c r="I3283" s="29" t="s">
        <v>23</v>
      </c>
      <c r="J3283" s="30" t="s">
        <v>206</v>
      </c>
      <c r="K3283" s="31" t="n">
        <v>221227</v>
      </c>
      <c r="L3283" s="32" t="n">
        <v>2014001199</v>
      </c>
      <c r="M3283" s="33" t="n">
        <v>43465</v>
      </c>
      <c r="N3283" s="84" t="n">
        <v>180.833333333333</v>
      </c>
      <c r="O3283" s="85" t="n">
        <v>0.5</v>
      </c>
      <c r="P3283" s="86" t="n">
        <v>0.0416666666666667</v>
      </c>
      <c r="Q3283" s="87" t="n">
        <v>9.16666666666667</v>
      </c>
      <c r="R3283" s="88" t="n">
        <v>190</v>
      </c>
      <c r="S3283" s="89" t="n">
        <v>30</v>
      </c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MG3283" s="0"/>
      <c r="AMH3283" s="0"/>
      <c r="AMI3283" s="0"/>
      <c r="AMJ3283" s="0"/>
    </row>
    <row r="3284" s="4" customFormat="true" ht="37.5" hidden="false" customHeight="true" outlineLevel="0" collapsed="false">
      <c r="A3284" s="23" t="s">
        <v>401</v>
      </c>
      <c r="B3284" s="82" t="n">
        <v>9148</v>
      </c>
      <c r="C3284" s="25" t="n">
        <f aca="false">VLOOKUP(B3284,[1]Planilha8!$X$4:$Y$6629,2,0)</f>
        <v>2042218</v>
      </c>
      <c r="D3284" s="26" t="s">
        <v>844</v>
      </c>
      <c r="E3284" s="26" t="str">
        <f aca="false">VLOOKUP(B3284,[1]Planilha8!$X$4:$Z$6629,3,0)</f>
        <v>GALPÃO ALMOXARIFADO</v>
      </c>
      <c r="F3284" s="26" t="str">
        <f aca="false">VLOOKUP(B3284,[1]Planilha8!$X$4:$AD$6629,7,0)</f>
        <v>SUCATA</v>
      </c>
      <c r="G3284" s="27" t="n">
        <v>42632</v>
      </c>
      <c r="H3284" s="83" t="n">
        <v>220</v>
      </c>
      <c r="I3284" s="29" t="s">
        <v>23</v>
      </c>
      <c r="J3284" s="30" t="s">
        <v>206</v>
      </c>
      <c r="K3284" s="31" t="n">
        <v>221227</v>
      </c>
      <c r="L3284" s="32" t="n">
        <v>2014001199</v>
      </c>
      <c r="M3284" s="33" t="n">
        <v>43465</v>
      </c>
      <c r="N3284" s="84" t="n">
        <v>180.833333333333</v>
      </c>
      <c r="O3284" s="85" t="n">
        <v>0.5</v>
      </c>
      <c r="P3284" s="86" t="n">
        <v>0.0416666666666667</v>
      </c>
      <c r="Q3284" s="87" t="n">
        <v>9.16666666666667</v>
      </c>
      <c r="R3284" s="88" t="n">
        <v>190</v>
      </c>
      <c r="S3284" s="89" t="n">
        <v>30</v>
      </c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MG3284" s="0"/>
      <c r="AMH3284" s="0"/>
      <c r="AMI3284" s="0"/>
      <c r="AMJ3284" s="0"/>
    </row>
    <row r="3285" s="4" customFormat="true" ht="37.5" hidden="false" customHeight="true" outlineLevel="0" collapsed="false">
      <c r="A3285" s="23" t="s">
        <v>401</v>
      </c>
      <c r="B3285" s="82" t="n">
        <v>9150</v>
      </c>
      <c r="C3285" s="25" t="n">
        <f aca="false">VLOOKUP(B3285,[1]Planilha8!$X$4:$Y$6629,2,0)</f>
        <v>2042220</v>
      </c>
      <c r="D3285" s="26" t="s">
        <v>845</v>
      </c>
      <c r="E3285" s="26" t="str">
        <f aca="false">VLOOKUP(B3285,[1]Planilha8!$X$4:$Z$6629,3,0)</f>
        <v>COPA DOS TERCEIRIZADOS</v>
      </c>
      <c r="F3285" s="26" t="str">
        <f aca="false">VLOOKUP(B3285,[1]Planilha8!$X$4:$AD$6629,7,0)</f>
        <v>BOM</v>
      </c>
      <c r="G3285" s="27" t="n">
        <v>42632</v>
      </c>
      <c r="H3285" s="83" t="n">
        <v>148</v>
      </c>
      <c r="I3285" s="29" t="s">
        <v>23</v>
      </c>
      <c r="J3285" s="30" t="s">
        <v>846</v>
      </c>
      <c r="K3285" s="31" t="n">
        <v>12981</v>
      </c>
      <c r="L3285" s="32" t="n">
        <v>2016003870</v>
      </c>
      <c r="M3285" s="33" t="n">
        <v>43465</v>
      </c>
      <c r="N3285" s="84" t="n">
        <v>65.3833333333333</v>
      </c>
      <c r="O3285" s="85" t="n">
        <v>0.25</v>
      </c>
      <c r="P3285" s="86" t="n">
        <v>0.0208333333333333</v>
      </c>
      <c r="Q3285" s="87" t="n">
        <v>3.08333333333333</v>
      </c>
      <c r="R3285" s="88" t="n">
        <v>68.4666666666667</v>
      </c>
      <c r="S3285" s="89" t="n">
        <v>79.5333333333333</v>
      </c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MG3285" s="0"/>
      <c r="AMH3285" s="0"/>
      <c r="AMI3285" s="0"/>
      <c r="AMJ3285" s="0"/>
    </row>
    <row r="3286" s="4" customFormat="true" ht="37.5" hidden="false" customHeight="true" outlineLevel="0" collapsed="false">
      <c r="A3286" s="23" t="s">
        <v>401</v>
      </c>
      <c r="B3286" s="82" t="n">
        <v>9149</v>
      </c>
      <c r="C3286" s="25" t="n">
        <f aca="false">VLOOKUP(B3286,[1]Planilha8!$X$4:$Y$6629,2,0)</f>
        <v>2042219</v>
      </c>
      <c r="D3286" s="26" t="s">
        <v>817</v>
      </c>
      <c r="E3286" s="26" t="str">
        <f aca="false">VLOOKUP(B3286,[1]Planilha8!$X$4:$Z$6629,3,0)</f>
        <v>CALDEIRA</v>
      </c>
      <c r="F3286" s="26" t="str">
        <f aca="false">VLOOKUP(B3286,[1]Planilha8!$X$4:$AD$6629,7,0)</f>
        <v>BOM</v>
      </c>
      <c r="G3286" s="27" t="n">
        <v>42633</v>
      </c>
      <c r="H3286" s="83" t="n">
        <v>160</v>
      </c>
      <c r="I3286" s="29" t="s">
        <v>23</v>
      </c>
      <c r="J3286" s="30" t="s">
        <v>454</v>
      </c>
      <c r="K3286" s="31" t="n">
        <v>295180</v>
      </c>
      <c r="L3286" s="32" t="n">
        <v>2015003769</v>
      </c>
      <c r="M3286" s="33" t="n">
        <v>43465</v>
      </c>
      <c r="N3286" s="84" t="n">
        <v>70</v>
      </c>
      <c r="O3286" s="85" t="n">
        <v>0.25</v>
      </c>
      <c r="P3286" s="86" t="n">
        <v>0.0208333333333333</v>
      </c>
      <c r="Q3286" s="87" t="n">
        <v>3.33333333333333</v>
      </c>
      <c r="R3286" s="88" t="n">
        <v>73.3333333333333</v>
      </c>
      <c r="S3286" s="89" t="n">
        <v>86.6666666666667</v>
      </c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MG3286" s="0"/>
      <c r="AMH3286" s="0"/>
      <c r="AMI3286" s="0"/>
      <c r="AMJ3286" s="0"/>
    </row>
    <row r="3287" s="4" customFormat="true" ht="37.5" hidden="false" customHeight="true" outlineLevel="0" collapsed="false">
      <c r="A3287" s="23" t="s">
        <v>401</v>
      </c>
      <c r="B3287" s="82" t="n">
        <v>9161</v>
      </c>
      <c r="C3287" s="25" t="n">
        <f aca="false">VLOOKUP(B3287,[1]Planilha8!$X$4:$Y$6629,2,0)</f>
        <v>2042221</v>
      </c>
      <c r="D3287" s="26" t="s">
        <v>847</v>
      </c>
      <c r="E3287" s="26" t="str">
        <f aca="false">VLOOKUP(B3287,[1]Planilha8!$X$4:$Z$6629,3,0)</f>
        <v>DIRETORIA ADMINISTRATIVA</v>
      </c>
      <c r="F3287" s="26" t="str">
        <f aca="false">VLOOKUP(B3287,[1]Planilha8!$X$4:$AD$6629,7,0)</f>
        <v>BOM</v>
      </c>
      <c r="G3287" s="27" t="n">
        <v>42651</v>
      </c>
      <c r="H3287" s="83" t="n">
        <v>1246.45</v>
      </c>
      <c r="I3287" s="29" t="s">
        <v>23</v>
      </c>
      <c r="J3287" s="30" t="s">
        <v>848</v>
      </c>
      <c r="K3287" s="31" t="n">
        <v>221</v>
      </c>
      <c r="L3287" s="32" t="n">
        <v>2015004732</v>
      </c>
      <c r="M3287" s="33" t="n">
        <v>43465</v>
      </c>
      <c r="N3287" s="84" t="n">
        <v>187.739958333333</v>
      </c>
      <c r="O3287" s="85" t="n">
        <v>0.11</v>
      </c>
      <c r="P3287" s="86" t="n">
        <v>0.00916666666666667</v>
      </c>
      <c r="Q3287" s="87" t="n">
        <v>11.4257916666667</v>
      </c>
      <c r="R3287" s="88" t="n">
        <v>199.16575</v>
      </c>
      <c r="S3287" s="89" t="n">
        <v>1047.28425</v>
      </c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MG3287" s="0"/>
      <c r="AMH3287" s="0"/>
      <c r="AMI3287" s="0"/>
      <c r="AMJ3287" s="0"/>
    </row>
    <row r="3288" s="4" customFormat="true" ht="37.5" hidden="false" customHeight="true" outlineLevel="0" collapsed="false">
      <c r="A3288" s="23" t="s">
        <v>401</v>
      </c>
      <c r="B3288" s="82" t="n">
        <v>9151</v>
      </c>
      <c r="C3288" s="25" t="n">
        <f aca="false">VLOOKUP(B3288,[1]Planilha8!$X$4:$Y$6629,2,0)</f>
        <v>613740</v>
      </c>
      <c r="D3288" s="26" t="s">
        <v>849</v>
      </c>
      <c r="E3288" s="26" t="str">
        <f aca="false">VLOOKUP(B3288,[1]Planilha8!$X$4:$Z$6629,3,0)</f>
        <v>UTI ALA C</v>
      </c>
      <c r="F3288" s="26" t="str">
        <f aca="false">VLOOKUP(B3288,[1]Planilha8!$X$4:$AD$6629,7,0)</f>
        <v>BOM</v>
      </c>
      <c r="G3288" s="27" t="n">
        <v>42681</v>
      </c>
      <c r="H3288" s="83" t="n">
        <v>1154.9</v>
      </c>
      <c r="I3288" s="29" t="s">
        <v>23</v>
      </c>
      <c r="J3288" s="30" t="s">
        <v>69</v>
      </c>
      <c r="K3288" s="31" t="n">
        <v>19295</v>
      </c>
      <c r="L3288" s="32" t="n">
        <v>2016004138</v>
      </c>
      <c r="M3288" s="33" t="n">
        <v>43465</v>
      </c>
      <c r="N3288" s="84" t="n">
        <v>656.670833333334</v>
      </c>
      <c r="O3288" s="85" t="n">
        <v>0.5</v>
      </c>
      <c r="P3288" s="86" t="n">
        <v>0.0416666666666667</v>
      </c>
      <c r="Q3288" s="87" t="n">
        <v>48.1208333333333</v>
      </c>
      <c r="R3288" s="88" t="n">
        <v>704.791666666667</v>
      </c>
      <c r="S3288" s="89" t="n">
        <v>450.108333333333</v>
      </c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MG3288" s="0"/>
      <c r="AMH3288" s="0"/>
      <c r="AMI3288" s="0"/>
      <c r="AMJ3288" s="0"/>
    </row>
    <row r="3289" s="4" customFormat="true" ht="37.5" hidden="false" customHeight="true" outlineLevel="0" collapsed="false">
      <c r="A3289" s="23" t="s">
        <v>401</v>
      </c>
      <c r="B3289" s="82" t="n">
        <v>9162</v>
      </c>
      <c r="C3289" s="25" t="n">
        <f aca="false">VLOOKUP(B3289,[1]Planilha8!$X$4:$Y$6629,2,0)</f>
        <v>613713</v>
      </c>
      <c r="D3289" s="26" t="s">
        <v>850</v>
      </c>
      <c r="E3289" s="26" t="str">
        <f aca="false">VLOOKUP(B3289,[1]Planilha8!$X$4:$Z$6629,3,0)</f>
        <v>SERVIÇO SOCIAL</v>
      </c>
      <c r="F3289" s="26" t="str">
        <f aca="false">VLOOKUP(B3289,[1]Planilha8!$X$4:$AD$6629,7,0)</f>
        <v>BOM</v>
      </c>
      <c r="G3289" s="27" t="n">
        <v>42683</v>
      </c>
      <c r="H3289" s="83" t="n">
        <v>340</v>
      </c>
      <c r="I3289" s="29" t="s">
        <v>23</v>
      </c>
      <c r="J3289" s="30" t="s">
        <v>851</v>
      </c>
      <c r="K3289" s="31" t="n">
        <v>191554</v>
      </c>
      <c r="L3289" s="32" t="n">
        <v>2016004111</v>
      </c>
      <c r="M3289" s="33" t="n">
        <v>43465</v>
      </c>
      <c r="N3289" s="84" t="n">
        <v>253.055555555555</v>
      </c>
      <c r="O3289" s="85" t="n">
        <v>0.5</v>
      </c>
      <c r="P3289" s="86" t="n">
        <v>0.0416666666666667</v>
      </c>
      <c r="Q3289" s="87" t="n">
        <v>14.1666666666667</v>
      </c>
      <c r="R3289" s="88" t="n">
        <v>267.222222222222</v>
      </c>
      <c r="S3289" s="89" t="n">
        <v>72.7777777777778</v>
      </c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MG3289" s="0"/>
      <c r="AMH3289" s="0"/>
      <c r="AMI3289" s="0"/>
      <c r="AMJ3289" s="0"/>
    </row>
    <row r="3290" s="4" customFormat="true" ht="37.5" hidden="false" customHeight="true" outlineLevel="0" collapsed="false">
      <c r="A3290" s="23" t="s">
        <v>401</v>
      </c>
      <c r="B3290" s="82" t="n">
        <v>9171</v>
      </c>
      <c r="C3290" s="25" t="n">
        <f aca="false">VLOOKUP(B3290,[1]Planilha8!$X$4:$Y$6629,2,0)</f>
        <v>613714</v>
      </c>
      <c r="D3290" s="26" t="s">
        <v>850</v>
      </c>
      <c r="E3290" s="26" t="str">
        <f aca="false">VLOOKUP(B3290,[1]Planilha8!$X$4:$Z$6629,3,0)</f>
        <v>SERVIÇO SOCIAL</v>
      </c>
      <c r="F3290" s="26" t="str">
        <f aca="false">VLOOKUP(B3290,[1]Planilha8!$X$4:$AD$6629,7,0)</f>
        <v>BOM</v>
      </c>
      <c r="G3290" s="27" t="n">
        <v>42683</v>
      </c>
      <c r="H3290" s="83" t="n">
        <v>340</v>
      </c>
      <c r="I3290" s="29" t="s">
        <v>23</v>
      </c>
      <c r="J3290" s="30" t="s">
        <v>851</v>
      </c>
      <c r="K3290" s="31" t="n">
        <v>191554</v>
      </c>
      <c r="L3290" s="32" t="n">
        <v>2016004111</v>
      </c>
      <c r="M3290" s="33" t="n">
        <v>43465</v>
      </c>
      <c r="N3290" s="84" t="n">
        <v>253.055555555555</v>
      </c>
      <c r="O3290" s="85" t="n">
        <v>0.5</v>
      </c>
      <c r="P3290" s="86" t="n">
        <v>0.0416666666666667</v>
      </c>
      <c r="Q3290" s="87" t="n">
        <v>14.1666666666667</v>
      </c>
      <c r="R3290" s="88" t="n">
        <v>267.222222222222</v>
      </c>
      <c r="S3290" s="89" t="n">
        <v>72.7777777777778</v>
      </c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MG3290" s="0"/>
      <c r="AMH3290" s="0"/>
      <c r="AMI3290" s="0"/>
      <c r="AMJ3290" s="0"/>
    </row>
    <row r="3291" s="4" customFormat="true" ht="37.5" hidden="false" customHeight="true" outlineLevel="0" collapsed="false">
      <c r="A3291" s="23" t="s">
        <v>401</v>
      </c>
      <c r="B3291" s="82" t="n">
        <v>9181</v>
      </c>
      <c r="C3291" s="25" t="n">
        <f aca="false">VLOOKUP(B3291,[1]Planilha8!$X$4:$Y$6629,2,0)</f>
        <v>613715</v>
      </c>
      <c r="D3291" s="26" t="s">
        <v>850</v>
      </c>
      <c r="E3291" s="26" t="str">
        <f aca="false">VLOOKUP(B3291,[1]Planilha8!$X$4:$Z$6629,3,0)</f>
        <v>SERVIÇO SOCIAL</v>
      </c>
      <c r="F3291" s="26" t="str">
        <f aca="false">VLOOKUP(B3291,[1]Planilha8!$X$4:$AD$6629,7,0)</f>
        <v>BOM</v>
      </c>
      <c r="G3291" s="27" t="n">
        <v>42683</v>
      </c>
      <c r="H3291" s="83" t="n">
        <v>340</v>
      </c>
      <c r="I3291" s="29" t="s">
        <v>23</v>
      </c>
      <c r="J3291" s="30" t="s">
        <v>851</v>
      </c>
      <c r="K3291" s="31" t="n">
        <v>191554</v>
      </c>
      <c r="L3291" s="32" t="n">
        <v>2016004111</v>
      </c>
      <c r="M3291" s="33" t="n">
        <v>43465</v>
      </c>
      <c r="N3291" s="84" t="n">
        <v>253.055555555555</v>
      </c>
      <c r="O3291" s="85" t="n">
        <v>0.5</v>
      </c>
      <c r="P3291" s="86" t="n">
        <v>0.0416666666666667</v>
      </c>
      <c r="Q3291" s="87" t="n">
        <v>14.1666666666667</v>
      </c>
      <c r="R3291" s="88" t="n">
        <v>267.222222222222</v>
      </c>
      <c r="S3291" s="89" t="n">
        <v>72.7777777777778</v>
      </c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MG3291" s="0"/>
      <c r="AMH3291" s="0"/>
      <c r="AMI3291" s="0"/>
      <c r="AMJ3291" s="0"/>
    </row>
    <row r="3292" s="4" customFormat="true" ht="37.5" hidden="false" customHeight="true" outlineLevel="0" collapsed="false">
      <c r="A3292" s="23" t="s">
        <v>401</v>
      </c>
      <c r="B3292" s="82" t="n">
        <v>9191</v>
      </c>
      <c r="C3292" s="25" t="n">
        <f aca="false">VLOOKUP(B3292,[1]Planilha8!$X$4:$Y$6629,2,0)</f>
        <v>613716</v>
      </c>
      <c r="D3292" s="26" t="s">
        <v>850</v>
      </c>
      <c r="E3292" s="26" t="str">
        <f aca="false">VLOOKUP(B3292,[1]Planilha8!$X$4:$Z$6629,3,0)</f>
        <v>SERVIÇO SOCIAL</v>
      </c>
      <c r="F3292" s="26" t="str">
        <f aca="false">VLOOKUP(B3292,[1]Planilha8!$X$4:$AD$6629,7,0)</f>
        <v>BOM</v>
      </c>
      <c r="G3292" s="27" t="n">
        <v>42683</v>
      </c>
      <c r="H3292" s="83" t="n">
        <v>340</v>
      </c>
      <c r="I3292" s="29" t="s">
        <v>23</v>
      </c>
      <c r="J3292" s="30" t="s">
        <v>851</v>
      </c>
      <c r="K3292" s="31" t="n">
        <v>191554</v>
      </c>
      <c r="L3292" s="32" t="n">
        <v>2016004111</v>
      </c>
      <c r="M3292" s="33" t="n">
        <v>43465</v>
      </c>
      <c r="N3292" s="84" t="n">
        <v>253.055555555555</v>
      </c>
      <c r="O3292" s="85" t="n">
        <v>0.5</v>
      </c>
      <c r="P3292" s="86" t="n">
        <v>0.0416666666666667</v>
      </c>
      <c r="Q3292" s="87" t="n">
        <v>14.1666666666667</v>
      </c>
      <c r="R3292" s="88" t="n">
        <v>267.222222222222</v>
      </c>
      <c r="S3292" s="89" t="n">
        <v>72.7777777777778</v>
      </c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MG3292" s="0"/>
      <c r="AMH3292" s="0"/>
      <c r="AMI3292" s="0"/>
      <c r="AMJ3292" s="0"/>
    </row>
    <row r="3293" s="4" customFormat="true" ht="37.5" hidden="false" customHeight="true" outlineLevel="0" collapsed="false">
      <c r="A3293" s="23" t="s">
        <v>401</v>
      </c>
      <c r="B3293" s="82" t="n">
        <v>9175</v>
      </c>
      <c r="C3293" s="25" t="n">
        <f aca="false">VLOOKUP(B3293,[1]Planilha8!$X$4:$Y$6629,2,0)</f>
        <v>2042233</v>
      </c>
      <c r="D3293" s="26" t="s">
        <v>852</v>
      </c>
      <c r="E3293" s="26" t="str">
        <f aca="false">VLOOKUP(B3293,[1]Planilha8!$X$4:$Z$6629,3,0)</f>
        <v>APOIO AO DIAGNÓSTICO</v>
      </c>
      <c r="F3293" s="26" t="str">
        <f aca="false">VLOOKUP(B3293,[1]Planilha8!$X$4:$AD$6629,7,0)</f>
        <v>RUIM</v>
      </c>
      <c r="G3293" s="27" t="n">
        <v>42761</v>
      </c>
      <c r="H3293" s="83" t="n">
        <v>650</v>
      </c>
      <c r="I3293" s="29" t="s">
        <v>23</v>
      </c>
      <c r="J3293" s="30" t="s">
        <v>853</v>
      </c>
      <c r="K3293" s="31" t="n">
        <v>15184</v>
      </c>
      <c r="L3293" s="32" t="n">
        <v>2016005216</v>
      </c>
      <c r="M3293" s="33" t="n">
        <v>43465</v>
      </c>
      <c r="N3293" s="84" t="n">
        <v>203.166666666667</v>
      </c>
      <c r="O3293" s="85" t="n">
        <v>0.2</v>
      </c>
      <c r="P3293" s="86" t="n">
        <v>0.0166666666666667</v>
      </c>
      <c r="Q3293" s="87" t="n">
        <v>10.8333333333333</v>
      </c>
      <c r="R3293" s="88" t="n">
        <v>214</v>
      </c>
      <c r="S3293" s="89" t="n">
        <v>436</v>
      </c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MG3293" s="0"/>
      <c r="AMH3293" s="0"/>
      <c r="AMI3293" s="0"/>
      <c r="AMJ3293" s="0"/>
    </row>
    <row r="3294" s="4" customFormat="true" ht="37.5" hidden="false" customHeight="true" outlineLevel="0" collapsed="false">
      <c r="A3294" s="23" t="s">
        <v>401</v>
      </c>
      <c r="B3294" s="82" t="n">
        <v>9176</v>
      </c>
      <c r="C3294" s="25" t="n">
        <f aca="false">VLOOKUP(B3294,[1]Planilha8!$X$4:$Y$6629,2,0)</f>
        <v>2042234</v>
      </c>
      <c r="D3294" s="26" t="s">
        <v>852</v>
      </c>
      <c r="E3294" s="26" t="str">
        <f aca="false">VLOOKUP(B3294,[1]Planilha8!$X$4:$Z$6629,3,0)</f>
        <v>GALPÃO ALMOXARIFADO</v>
      </c>
      <c r="F3294" s="26" t="str">
        <f aca="false">VLOOKUP(B3294,[1]Planilha8!$X$4:$AD$6629,7,0)</f>
        <v>RUIM</v>
      </c>
      <c r="G3294" s="27" t="n">
        <v>42761</v>
      </c>
      <c r="H3294" s="83" t="n">
        <v>650</v>
      </c>
      <c r="I3294" s="29" t="s">
        <v>23</v>
      </c>
      <c r="J3294" s="30" t="s">
        <v>853</v>
      </c>
      <c r="K3294" s="31" t="n">
        <v>15184</v>
      </c>
      <c r="L3294" s="32" t="n">
        <v>2016005216</v>
      </c>
      <c r="M3294" s="33" t="n">
        <v>43465</v>
      </c>
      <c r="N3294" s="84" t="n">
        <v>203.166666666667</v>
      </c>
      <c r="O3294" s="85" t="n">
        <v>0.2</v>
      </c>
      <c r="P3294" s="86" t="n">
        <v>0.0166666666666667</v>
      </c>
      <c r="Q3294" s="87" t="n">
        <v>10.8333333333333</v>
      </c>
      <c r="R3294" s="88" t="n">
        <v>214</v>
      </c>
      <c r="S3294" s="89" t="n">
        <v>436</v>
      </c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MG3294" s="0"/>
      <c r="AMH3294" s="0"/>
      <c r="AMI3294" s="0"/>
      <c r="AMJ3294" s="0"/>
    </row>
    <row r="3295" s="4" customFormat="true" ht="37.5" hidden="false" customHeight="true" outlineLevel="0" collapsed="false">
      <c r="A3295" s="23" t="s">
        <v>401</v>
      </c>
      <c r="B3295" s="82" t="n">
        <v>9177</v>
      </c>
      <c r="C3295" s="25" t="n">
        <f aca="false">VLOOKUP(B3295,[1]Planilha8!$X$4:$Y$6629,2,0)</f>
        <v>2042235</v>
      </c>
      <c r="D3295" s="26" t="s">
        <v>852</v>
      </c>
      <c r="E3295" s="26" t="str">
        <f aca="false">VLOOKUP(B3295,[1]Planilha8!$X$4:$Z$6629,3,0)</f>
        <v>CONDUTORES</v>
      </c>
      <c r="F3295" s="26" t="str">
        <f aca="false">VLOOKUP(B3295,[1]Planilha8!$X$4:$AD$6629,7,0)</f>
        <v>REGULAR</v>
      </c>
      <c r="G3295" s="27" t="n">
        <v>42761</v>
      </c>
      <c r="H3295" s="83" t="n">
        <v>650</v>
      </c>
      <c r="I3295" s="29" t="s">
        <v>23</v>
      </c>
      <c r="J3295" s="30" t="s">
        <v>853</v>
      </c>
      <c r="K3295" s="31" t="n">
        <v>15184</v>
      </c>
      <c r="L3295" s="32" t="n">
        <v>2016005216</v>
      </c>
      <c r="M3295" s="33" t="n">
        <v>43465</v>
      </c>
      <c r="N3295" s="84" t="n">
        <v>203.166666666667</v>
      </c>
      <c r="O3295" s="85" t="n">
        <v>0.2</v>
      </c>
      <c r="P3295" s="86" t="n">
        <v>0.0166666666666667</v>
      </c>
      <c r="Q3295" s="87" t="n">
        <v>10.8333333333333</v>
      </c>
      <c r="R3295" s="88" t="n">
        <v>214</v>
      </c>
      <c r="S3295" s="89" t="n">
        <v>436</v>
      </c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MG3295" s="0"/>
      <c r="AMH3295" s="0"/>
      <c r="AMI3295" s="0"/>
      <c r="AMJ3295" s="0"/>
    </row>
    <row r="3296" s="4" customFormat="true" ht="37.5" hidden="false" customHeight="true" outlineLevel="0" collapsed="false">
      <c r="A3296" s="23" t="s">
        <v>401</v>
      </c>
      <c r="B3296" s="82" t="n">
        <v>9178</v>
      </c>
      <c r="C3296" s="25" t="n">
        <f aca="false">VLOOKUP(B3296,[1]Planilha8!$X$4:$Y$6629,2,0)</f>
        <v>2042236</v>
      </c>
      <c r="D3296" s="26" t="s">
        <v>852</v>
      </c>
      <c r="E3296" s="26" t="str">
        <f aca="false">VLOOKUP(B3296,[1]Planilha8!$X$4:$Z$6629,3,0)</f>
        <v>GALPÃO ALMOXARIFADO</v>
      </c>
      <c r="F3296" s="26" t="str">
        <f aca="false">VLOOKUP(B3296,[1]Planilha8!$X$4:$AD$6629,7,0)</f>
        <v>RUIM</v>
      </c>
      <c r="G3296" s="27" t="n">
        <v>42761</v>
      </c>
      <c r="H3296" s="83" t="n">
        <v>650</v>
      </c>
      <c r="I3296" s="29" t="s">
        <v>23</v>
      </c>
      <c r="J3296" s="30" t="s">
        <v>853</v>
      </c>
      <c r="K3296" s="31" t="n">
        <v>15184</v>
      </c>
      <c r="L3296" s="32" t="n">
        <v>2016005216</v>
      </c>
      <c r="M3296" s="33" t="n">
        <v>43465</v>
      </c>
      <c r="N3296" s="84" t="n">
        <v>203.166666666667</v>
      </c>
      <c r="O3296" s="85" t="n">
        <v>0.2</v>
      </c>
      <c r="P3296" s="86" t="n">
        <v>0.0166666666666667</v>
      </c>
      <c r="Q3296" s="87" t="n">
        <v>10.8333333333333</v>
      </c>
      <c r="R3296" s="88" t="n">
        <v>214</v>
      </c>
      <c r="S3296" s="89" t="n">
        <v>436</v>
      </c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MG3296" s="0"/>
      <c r="AMH3296" s="0"/>
      <c r="AMI3296" s="0"/>
      <c r="AMJ3296" s="0"/>
    </row>
    <row r="3297" s="4" customFormat="true" ht="37.5" hidden="false" customHeight="true" outlineLevel="0" collapsed="false">
      <c r="A3297" s="23" t="s">
        <v>401</v>
      </c>
      <c r="B3297" s="82" t="n">
        <v>9179</v>
      </c>
      <c r="C3297" s="25" t="n">
        <f aca="false">VLOOKUP(B3297,[1]Planilha8!$X$4:$Y$6629,2,0)</f>
        <v>2042237</v>
      </c>
      <c r="D3297" s="26" t="s">
        <v>852</v>
      </c>
      <c r="E3297" s="26" t="str">
        <f aca="false">VLOOKUP(B3297,[1]Planilha8!$X$4:$Z$6629,3,0)</f>
        <v>ECOCARDIOGRAMA</v>
      </c>
      <c r="F3297" s="26" t="str">
        <f aca="false">VLOOKUP(B3297,[1]Planilha8!$X$4:$AD$6629,7,0)</f>
        <v>REGULAR</v>
      </c>
      <c r="G3297" s="27" t="n">
        <v>42761</v>
      </c>
      <c r="H3297" s="83" t="n">
        <v>650</v>
      </c>
      <c r="I3297" s="29" t="s">
        <v>23</v>
      </c>
      <c r="J3297" s="30" t="s">
        <v>853</v>
      </c>
      <c r="K3297" s="31" t="n">
        <v>15184</v>
      </c>
      <c r="L3297" s="32" t="n">
        <v>2016005216</v>
      </c>
      <c r="M3297" s="33" t="n">
        <v>43465</v>
      </c>
      <c r="N3297" s="84" t="n">
        <v>203.166666666667</v>
      </c>
      <c r="O3297" s="85" t="n">
        <v>0.2</v>
      </c>
      <c r="P3297" s="86" t="n">
        <v>0.0166666666666667</v>
      </c>
      <c r="Q3297" s="87" t="n">
        <v>10.8333333333333</v>
      </c>
      <c r="R3297" s="88" t="n">
        <v>214</v>
      </c>
      <c r="S3297" s="89" t="n">
        <v>436</v>
      </c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MG3297" s="0"/>
      <c r="AMH3297" s="0"/>
      <c r="AMI3297" s="0"/>
      <c r="AMJ3297" s="0"/>
    </row>
    <row r="3298" s="4" customFormat="true" ht="37.5" hidden="false" customHeight="true" outlineLevel="0" collapsed="false">
      <c r="A3298" s="23" t="s">
        <v>401</v>
      </c>
      <c r="B3298" s="82" t="n">
        <v>9180</v>
      </c>
      <c r="C3298" s="25" t="n">
        <f aca="false">VLOOKUP(B3298,[1]Planilha8!$X$4:$Y$6629,2,0)</f>
        <v>2042238</v>
      </c>
      <c r="D3298" s="26" t="s">
        <v>852</v>
      </c>
      <c r="E3298" s="26" t="str">
        <f aca="false">VLOOKUP(B3298,[1]Planilha8!$X$4:$Z$6629,3,0)</f>
        <v>INTERCORRENCIA</v>
      </c>
      <c r="F3298" s="26" t="str">
        <f aca="false">VLOOKUP(B3298,[1]Planilha8!$X$4:$AD$6629,7,0)</f>
        <v>REGULAR</v>
      </c>
      <c r="G3298" s="27" t="n">
        <v>42761</v>
      </c>
      <c r="H3298" s="83" t="n">
        <v>650</v>
      </c>
      <c r="I3298" s="29" t="s">
        <v>23</v>
      </c>
      <c r="J3298" s="30" t="s">
        <v>853</v>
      </c>
      <c r="K3298" s="31" t="n">
        <v>15184</v>
      </c>
      <c r="L3298" s="32" t="n">
        <v>2016005216</v>
      </c>
      <c r="M3298" s="33" t="n">
        <v>43465</v>
      </c>
      <c r="N3298" s="84" t="n">
        <v>203.166666666667</v>
      </c>
      <c r="O3298" s="85" t="n">
        <v>0.2</v>
      </c>
      <c r="P3298" s="86" t="n">
        <v>0.0166666666666667</v>
      </c>
      <c r="Q3298" s="87" t="n">
        <v>10.8333333333333</v>
      </c>
      <c r="R3298" s="88" t="n">
        <v>214</v>
      </c>
      <c r="S3298" s="89" t="n">
        <v>436</v>
      </c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MG3298" s="0"/>
      <c r="AMH3298" s="0"/>
      <c r="AMI3298" s="0"/>
      <c r="AMJ3298" s="0"/>
    </row>
    <row r="3299" s="4" customFormat="true" ht="37.5" hidden="false" customHeight="true" outlineLevel="0" collapsed="false">
      <c r="A3299" s="23" t="s">
        <v>401</v>
      </c>
      <c r="B3299" s="82" t="n">
        <v>9182</v>
      </c>
      <c r="C3299" s="25" t="n">
        <f aca="false">VLOOKUP(B3299,[1]Planilha8!$X$4:$Y$6629,2,0)</f>
        <v>613718</v>
      </c>
      <c r="D3299" s="26" t="s">
        <v>854</v>
      </c>
      <c r="E3299" s="26" t="str">
        <f aca="false">VLOOKUP(B3299,[1]Planilha8!$X$4:$Z$6629,3,0)</f>
        <v>SAME</v>
      </c>
      <c r="F3299" s="26" t="str">
        <f aca="false">VLOOKUP(B3299,[1]Planilha8!$X$4:$AD$6629,7,0)</f>
        <v>BOM</v>
      </c>
      <c r="G3299" s="27" t="n">
        <v>42769</v>
      </c>
      <c r="H3299" s="83" t="n">
        <v>140</v>
      </c>
      <c r="I3299" s="29" t="s">
        <v>23</v>
      </c>
      <c r="J3299" s="30" t="s">
        <v>454</v>
      </c>
      <c r="K3299" s="31" t="n">
        <v>307238</v>
      </c>
      <c r="L3299" s="32" t="n">
        <v>2017000267</v>
      </c>
      <c r="M3299" s="33" t="n">
        <v>43465</v>
      </c>
      <c r="N3299" s="84" t="n">
        <v>44</v>
      </c>
      <c r="O3299" s="85" t="n">
        <v>0.2</v>
      </c>
      <c r="P3299" s="86" t="n">
        <v>0.0166666666666667</v>
      </c>
      <c r="Q3299" s="87" t="n">
        <v>2.33333333333333</v>
      </c>
      <c r="R3299" s="88" t="n">
        <v>46.3333333333333</v>
      </c>
      <c r="S3299" s="89" t="n">
        <v>93.6666666666667</v>
      </c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MG3299" s="0"/>
      <c r="AMH3299" s="0"/>
      <c r="AMI3299" s="0"/>
      <c r="AMJ3299" s="0"/>
    </row>
    <row r="3300" s="4" customFormat="true" ht="37.5" hidden="false" customHeight="true" outlineLevel="0" collapsed="false">
      <c r="A3300" s="23" t="s">
        <v>401</v>
      </c>
      <c r="B3300" s="82" t="n">
        <v>9734</v>
      </c>
      <c r="C3300" s="25" t="n">
        <f aca="false">VLOOKUP(B3300,[1]Planilha8!$X$4:$Y$6629,2,0)</f>
        <v>613719</v>
      </c>
      <c r="D3300" s="26" t="s">
        <v>855</v>
      </c>
      <c r="E3300" s="26" t="str">
        <f aca="false">VLOOKUP(B3300,[1]Planilha8!$X$4:$Z$6629,3,0)</f>
        <v>SEXEC</v>
      </c>
      <c r="F3300" s="26" t="str">
        <f aca="false">VLOOKUP(B3300,[1]Planilha8!$X$4:$AD$6629,7,0)</f>
        <v>BOM</v>
      </c>
      <c r="G3300" s="27" t="n">
        <v>42775</v>
      </c>
      <c r="H3300" s="83" t="n">
        <v>161.5</v>
      </c>
      <c r="I3300" s="29" t="s">
        <v>23</v>
      </c>
      <c r="J3300" s="30" t="s">
        <v>69</v>
      </c>
      <c r="K3300" s="31" t="n">
        <v>19726</v>
      </c>
      <c r="L3300" s="32" t="n">
        <v>2017000360</v>
      </c>
      <c r="M3300" s="33" t="n">
        <v>43465</v>
      </c>
      <c r="N3300" s="84" t="n">
        <v>39.14625</v>
      </c>
      <c r="O3300" s="85" t="n">
        <v>0.17</v>
      </c>
      <c r="P3300" s="86" t="n">
        <v>0.0141666666666667</v>
      </c>
      <c r="Q3300" s="87" t="n">
        <v>2.28791666666667</v>
      </c>
      <c r="R3300" s="88" t="n">
        <v>41.4341666666667</v>
      </c>
      <c r="S3300" s="89" t="n">
        <v>120.065833333333</v>
      </c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MG3300" s="0"/>
      <c r="AMH3300" s="0"/>
      <c r="AMI3300" s="0"/>
      <c r="AMJ3300" s="0"/>
    </row>
    <row r="3301" s="4" customFormat="true" ht="37.5" hidden="false" customHeight="true" outlineLevel="0" collapsed="false">
      <c r="A3301" s="23" t="s">
        <v>401</v>
      </c>
      <c r="B3301" s="82" t="n">
        <v>9735</v>
      </c>
      <c r="C3301" s="25" t="n">
        <f aca="false">VLOOKUP(B3301,[1]Planilha8!$X$4:$Y$6629,2,0)</f>
        <v>613720</v>
      </c>
      <c r="D3301" s="26" t="s">
        <v>855</v>
      </c>
      <c r="E3301" s="26" t="str">
        <f aca="false">VLOOKUP(B3301,[1]Planilha8!$X$4:$Z$6629,3,0)</f>
        <v>SEXEC</v>
      </c>
      <c r="F3301" s="26" t="str">
        <f aca="false">VLOOKUP(B3301,[1]Planilha8!$X$4:$AD$6629,7,0)</f>
        <v>BOM</v>
      </c>
      <c r="G3301" s="27" t="n">
        <v>42775</v>
      </c>
      <c r="H3301" s="83" t="n">
        <v>161.5</v>
      </c>
      <c r="I3301" s="29" t="s">
        <v>23</v>
      </c>
      <c r="J3301" s="30" t="s">
        <v>69</v>
      </c>
      <c r="K3301" s="31" t="n">
        <v>19726</v>
      </c>
      <c r="L3301" s="32" t="n">
        <v>2017000360</v>
      </c>
      <c r="M3301" s="33" t="n">
        <v>43465</v>
      </c>
      <c r="N3301" s="84" t="n">
        <v>39.14625</v>
      </c>
      <c r="O3301" s="85" t="n">
        <v>0.17</v>
      </c>
      <c r="P3301" s="86" t="n">
        <v>0.0141666666666667</v>
      </c>
      <c r="Q3301" s="87" t="n">
        <v>2.28791666666667</v>
      </c>
      <c r="R3301" s="88" t="n">
        <v>41.4341666666667</v>
      </c>
      <c r="S3301" s="89" t="n">
        <v>120.065833333333</v>
      </c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MG3301" s="0"/>
      <c r="AMH3301" s="0"/>
      <c r="AMI3301" s="0"/>
      <c r="AMJ3301" s="0"/>
    </row>
    <row r="3302" s="4" customFormat="true" ht="37.5" hidden="false" customHeight="true" outlineLevel="0" collapsed="false">
      <c r="A3302" s="23" t="s">
        <v>401</v>
      </c>
      <c r="B3302" s="82" t="n">
        <v>9193</v>
      </c>
      <c r="C3302" s="25" t="n">
        <f aca="false">VLOOKUP(B3302,[1]Planilha8!$X$4:$Y$6629,2,0)</f>
        <v>614181</v>
      </c>
      <c r="D3302" s="26" t="s">
        <v>563</v>
      </c>
      <c r="E3302" s="26" t="str">
        <f aca="false">VLOOKUP(B3302,[1]Planilha8!$X$4:$Z$6629,3,0)</f>
        <v>APOIO AO DIAGNÓSTICO</v>
      </c>
      <c r="F3302" s="26" t="str">
        <f aca="false">VLOOKUP(B3302,[1]Planilha8!$X$4:$AD$6629,7,0)</f>
        <v>BOM</v>
      </c>
      <c r="G3302" s="27" t="n">
        <v>42786</v>
      </c>
      <c r="H3302" s="83" t="n">
        <v>4442.07</v>
      </c>
      <c r="I3302" s="29" t="s">
        <v>23</v>
      </c>
      <c r="J3302" s="30" t="s">
        <v>856</v>
      </c>
      <c r="K3302" s="31" t="n">
        <v>165226</v>
      </c>
      <c r="L3302" s="32" t="n">
        <v>2016004453</v>
      </c>
      <c r="M3302" s="33" t="n">
        <v>43465</v>
      </c>
      <c r="N3302" s="84" t="n">
        <v>649.3795</v>
      </c>
      <c r="O3302" s="85" t="n">
        <v>0.1</v>
      </c>
      <c r="P3302" s="86" t="n">
        <v>0.00833333333333333</v>
      </c>
      <c r="Q3302" s="87" t="n">
        <v>37.01725</v>
      </c>
      <c r="R3302" s="88" t="n">
        <v>686.39675</v>
      </c>
      <c r="S3302" s="89" t="n">
        <v>3755.67325</v>
      </c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MG3302" s="0"/>
      <c r="AMH3302" s="0"/>
      <c r="AMI3302" s="0"/>
      <c r="AMJ3302" s="0"/>
    </row>
    <row r="3303" s="4" customFormat="true" ht="37.5" hidden="false" customHeight="true" outlineLevel="0" collapsed="false">
      <c r="A3303" s="23" t="s">
        <v>401</v>
      </c>
      <c r="B3303" s="82" t="n">
        <v>9204</v>
      </c>
      <c r="C3303" s="25" t="n">
        <f aca="false">VLOOKUP(B3303,[1]Planilha8!$X$4:$Y$6629,2,0)</f>
        <v>614038</v>
      </c>
      <c r="D3303" s="26" t="s">
        <v>857</v>
      </c>
      <c r="E3303" s="26" t="str">
        <f aca="false">VLOOKUP(B3303,[1]Planilha8!$X$4:$Z$6629,3,0)</f>
        <v>CLÍNICA CIRÚRGICA</v>
      </c>
      <c r="F3303" s="26" t="str">
        <f aca="false">VLOOKUP(B3303,[1]Planilha8!$X$4:$AD$6629,7,0)</f>
        <v>BOM</v>
      </c>
      <c r="G3303" s="27" t="n">
        <v>42800</v>
      </c>
      <c r="H3303" s="83" t="n">
        <v>1900</v>
      </c>
      <c r="I3303" s="29" t="s">
        <v>23</v>
      </c>
      <c r="J3303" s="30" t="s">
        <v>73</v>
      </c>
      <c r="K3303" s="31" t="n">
        <v>13945</v>
      </c>
      <c r="L3303" s="32" t="n">
        <v>2016001786</v>
      </c>
      <c r="M3303" s="33" t="n">
        <v>43465</v>
      </c>
      <c r="N3303" s="84" t="n">
        <v>441.916666666667</v>
      </c>
      <c r="O3303" s="85" t="n">
        <v>0.17</v>
      </c>
      <c r="P3303" s="86" t="n">
        <v>0.0141666666666667</v>
      </c>
      <c r="Q3303" s="87" t="n">
        <v>26.9166666666667</v>
      </c>
      <c r="R3303" s="88" t="n">
        <v>468.833333333333</v>
      </c>
      <c r="S3303" s="89" t="n">
        <v>1431.16666666667</v>
      </c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MG3303" s="0"/>
      <c r="AMH3303" s="0"/>
      <c r="AMI3303" s="0"/>
      <c r="AMJ3303" s="0"/>
    </row>
    <row r="3304" s="4" customFormat="true" ht="37.5" hidden="false" customHeight="true" outlineLevel="0" collapsed="false">
      <c r="A3304" s="23" t="s">
        <v>401</v>
      </c>
      <c r="B3304" s="82" t="n">
        <v>9205</v>
      </c>
      <c r="C3304" s="25" t="n">
        <f aca="false">VLOOKUP(B3304,[1]Planilha8!$X$4:$Y$6629,2,0)</f>
        <v>614039</v>
      </c>
      <c r="D3304" s="26" t="s">
        <v>857</v>
      </c>
      <c r="E3304" s="26" t="str">
        <f aca="false">VLOOKUP(B3304,[1]Planilha8!$X$4:$Z$6629,3,0)</f>
        <v>CLÍNICA MÉDICA</v>
      </c>
      <c r="F3304" s="26" t="str">
        <f aca="false">VLOOKUP(B3304,[1]Planilha8!$X$4:$AD$6629,7,0)</f>
        <v>BOM</v>
      </c>
      <c r="G3304" s="27" t="n">
        <v>42800</v>
      </c>
      <c r="H3304" s="83" t="n">
        <v>1900</v>
      </c>
      <c r="I3304" s="29" t="s">
        <v>23</v>
      </c>
      <c r="J3304" s="30" t="s">
        <v>73</v>
      </c>
      <c r="K3304" s="31" t="n">
        <v>13945</v>
      </c>
      <c r="L3304" s="32" t="n">
        <v>2016001786</v>
      </c>
      <c r="M3304" s="33" t="n">
        <v>43465</v>
      </c>
      <c r="N3304" s="84" t="n">
        <v>441.916666666667</v>
      </c>
      <c r="O3304" s="85" t="n">
        <v>0.17</v>
      </c>
      <c r="P3304" s="86" t="n">
        <v>0.0141666666666667</v>
      </c>
      <c r="Q3304" s="87" t="n">
        <v>26.9166666666667</v>
      </c>
      <c r="R3304" s="88" t="n">
        <v>468.833333333333</v>
      </c>
      <c r="S3304" s="89" t="n">
        <v>1431.16666666667</v>
      </c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MG3304" s="0"/>
      <c r="AMH3304" s="0"/>
      <c r="AMI3304" s="0"/>
      <c r="AMJ3304" s="0"/>
    </row>
    <row r="3305" s="4" customFormat="true" ht="37.5" hidden="false" customHeight="true" outlineLevel="0" collapsed="false">
      <c r="A3305" s="23" t="s">
        <v>401</v>
      </c>
      <c r="B3305" s="82" t="n">
        <v>9206</v>
      </c>
      <c r="C3305" s="25" t="n">
        <f aca="false">VLOOKUP(B3305,[1]Planilha8!$X$4:$Y$6629,2,0)</f>
        <v>614040</v>
      </c>
      <c r="D3305" s="26" t="s">
        <v>857</v>
      </c>
      <c r="E3305" s="26" t="str">
        <f aca="false">VLOOKUP(B3305,[1]Planilha8!$X$4:$Z$6629,3,0)</f>
        <v>DIÁLISE</v>
      </c>
      <c r="F3305" s="26" t="str">
        <f aca="false">VLOOKUP(B3305,[1]Planilha8!$X$4:$AD$6629,7,0)</f>
        <v>BOM</v>
      </c>
      <c r="G3305" s="27" t="n">
        <v>42800</v>
      </c>
      <c r="H3305" s="83" t="n">
        <v>1900</v>
      </c>
      <c r="I3305" s="29" t="s">
        <v>23</v>
      </c>
      <c r="J3305" s="30" t="s">
        <v>73</v>
      </c>
      <c r="K3305" s="31" t="n">
        <v>13945</v>
      </c>
      <c r="L3305" s="32" t="n">
        <v>2016001786</v>
      </c>
      <c r="M3305" s="33" t="n">
        <v>43465</v>
      </c>
      <c r="N3305" s="84" t="n">
        <v>441.916666666667</v>
      </c>
      <c r="O3305" s="85" t="n">
        <v>0.17</v>
      </c>
      <c r="P3305" s="86" t="n">
        <v>0.0141666666666667</v>
      </c>
      <c r="Q3305" s="87" t="n">
        <v>26.9166666666667</v>
      </c>
      <c r="R3305" s="88" t="n">
        <v>468.833333333333</v>
      </c>
      <c r="S3305" s="89" t="n">
        <v>1431.16666666667</v>
      </c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MG3305" s="0"/>
      <c r="AMH3305" s="0"/>
      <c r="AMI3305" s="0"/>
      <c r="AMJ3305" s="0"/>
    </row>
    <row r="3306" s="4" customFormat="true" ht="37.5" hidden="false" customHeight="true" outlineLevel="0" collapsed="false">
      <c r="A3306" s="23" t="s">
        <v>401</v>
      </c>
      <c r="B3306" s="82" t="n">
        <v>9207</v>
      </c>
      <c r="C3306" s="25" t="n">
        <f aca="false">VLOOKUP(B3306,[1]Planilha8!$X$4:$Y$6629,2,0)</f>
        <v>614041</v>
      </c>
      <c r="D3306" s="26" t="s">
        <v>857</v>
      </c>
      <c r="E3306" s="26" t="str">
        <f aca="false">VLOOKUP(B3306,[1]Planilha8!$X$4:$Z$6629,3,0)</f>
        <v>CLINICA CIRURGICA</v>
      </c>
      <c r="F3306" s="26" t="str">
        <f aca="false">VLOOKUP(B3306,[1]Planilha8!$X$4:$AD$6629,7,0)</f>
        <v>BOM</v>
      </c>
      <c r="G3306" s="27" t="n">
        <v>42800</v>
      </c>
      <c r="H3306" s="83" t="n">
        <v>1900</v>
      </c>
      <c r="I3306" s="29" t="s">
        <v>23</v>
      </c>
      <c r="J3306" s="30" t="s">
        <v>73</v>
      </c>
      <c r="K3306" s="31" t="n">
        <v>13945</v>
      </c>
      <c r="L3306" s="32" t="n">
        <v>2016001786</v>
      </c>
      <c r="M3306" s="33" t="n">
        <v>43465</v>
      </c>
      <c r="N3306" s="84" t="n">
        <v>441.916666666667</v>
      </c>
      <c r="O3306" s="85" t="n">
        <v>0.17</v>
      </c>
      <c r="P3306" s="86" t="n">
        <v>0.0141666666666667</v>
      </c>
      <c r="Q3306" s="87" t="n">
        <v>26.9166666666667</v>
      </c>
      <c r="R3306" s="88" t="n">
        <v>468.833333333333</v>
      </c>
      <c r="S3306" s="89" t="n">
        <v>1431.16666666667</v>
      </c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MG3306" s="0"/>
      <c r="AMH3306" s="0"/>
      <c r="AMI3306" s="0"/>
      <c r="AMJ3306" s="0"/>
    </row>
    <row r="3307" s="4" customFormat="true" ht="37.5" hidden="false" customHeight="true" outlineLevel="0" collapsed="false">
      <c r="A3307" s="23" t="s">
        <v>401</v>
      </c>
      <c r="B3307" s="82" t="n">
        <v>9208</v>
      </c>
      <c r="C3307" s="25" t="n">
        <f aca="false">VLOOKUP(B3307,[1]Planilha8!$X$4:$Y$6629,2,0)</f>
        <v>614042</v>
      </c>
      <c r="D3307" s="26" t="s">
        <v>857</v>
      </c>
      <c r="E3307" s="26" t="str">
        <f aca="false">VLOOKUP(B3307,[1]Planilha8!$X$4:$Z$6629,3,0)</f>
        <v>ALMOXARIFADO</v>
      </c>
      <c r="F3307" s="26" t="str">
        <f aca="false">VLOOKUP(B3307,[1]Planilha8!$X$4:$AD$6629,7,0)</f>
        <v>RUIM</v>
      </c>
      <c r="G3307" s="27" t="n">
        <v>42800</v>
      </c>
      <c r="H3307" s="83" t="n">
        <v>1900</v>
      </c>
      <c r="I3307" s="29" t="s">
        <v>23</v>
      </c>
      <c r="J3307" s="30" t="s">
        <v>73</v>
      </c>
      <c r="K3307" s="31" t="n">
        <v>13945</v>
      </c>
      <c r="L3307" s="32" t="n">
        <v>2016001786</v>
      </c>
      <c r="M3307" s="33" t="n">
        <v>43465</v>
      </c>
      <c r="N3307" s="84" t="n">
        <v>441.916666666667</v>
      </c>
      <c r="O3307" s="85" t="n">
        <v>0.17</v>
      </c>
      <c r="P3307" s="86" t="n">
        <v>0.0141666666666667</v>
      </c>
      <c r="Q3307" s="87" t="n">
        <v>26.9166666666667</v>
      </c>
      <c r="R3307" s="88" t="n">
        <v>468.833333333333</v>
      </c>
      <c r="S3307" s="89" t="n">
        <v>1431.16666666667</v>
      </c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MG3307" s="0"/>
      <c r="AMH3307" s="0"/>
      <c r="AMI3307" s="0"/>
      <c r="AMJ3307" s="0"/>
    </row>
    <row r="3308" s="4" customFormat="true" ht="37.5" hidden="false" customHeight="true" outlineLevel="0" collapsed="false">
      <c r="A3308" s="23" t="s">
        <v>401</v>
      </c>
      <c r="B3308" s="82" t="n">
        <v>9209</v>
      </c>
      <c r="C3308" s="25" t="n">
        <f aca="false">VLOOKUP(B3308,[1]Planilha8!$X$4:$Y$6629,2,0)</f>
        <v>614043</v>
      </c>
      <c r="D3308" s="26" t="s">
        <v>857</v>
      </c>
      <c r="E3308" s="26" t="str">
        <f aca="false">VLOOKUP(B3308,[1]Planilha8!$X$4:$Z$6629,3,0)</f>
        <v>DIÁLISE</v>
      </c>
      <c r="F3308" s="26" t="str">
        <f aca="false">VLOOKUP(B3308,[1]Planilha8!$X$4:$AD$6629,7,0)</f>
        <v>BOM</v>
      </c>
      <c r="G3308" s="27" t="n">
        <v>42800</v>
      </c>
      <c r="H3308" s="83" t="n">
        <v>1900</v>
      </c>
      <c r="I3308" s="29" t="s">
        <v>23</v>
      </c>
      <c r="J3308" s="30" t="s">
        <v>73</v>
      </c>
      <c r="K3308" s="31" t="n">
        <v>13945</v>
      </c>
      <c r="L3308" s="32" t="n">
        <v>2016001786</v>
      </c>
      <c r="M3308" s="33" t="n">
        <v>43465</v>
      </c>
      <c r="N3308" s="84" t="n">
        <v>441.916666666667</v>
      </c>
      <c r="O3308" s="85" t="n">
        <v>0.17</v>
      </c>
      <c r="P3308" s="86" t="n">
        <v>0.0141666666666667</v>
      </c>
      <c r="Q3308" s="87" t="n">
        <v>26.9166666666667</v>
      </c>
      <c r="R3308" s="88" t="n">
        <v>468.833333333333</v>
      </c>
      <c r="S3308" s="89" t="n">
        <v>1431.16666666667</v>
      </c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MG3308" s="0"/>
      <c r="AMH3308" s="0"/>
      <c r="AMI3308" s="0"/>
      <c r="AMJ3308" s="0"/>
    </row>
    <row r="3309" s="4" customFormat="true" ht="37.5" hidden="false" customHeight="true" outlineLevel="0" collapsed="false">
      <c r="A3309" s="23" t="s">
        <v>401</v>
      </c>
      <c r="B3309" s="82" t="n">
        <v>9210</v>
      </c>
      <c r="C3309" s="25" t="n">
        <f aca="false">VLOOKUP(B3309,[1]Planilha8!$X$4:$Y$6629,2,0)</f>
        <v>614914</v>
      </c>
      <c r="D3309" s="26" t="s">
        <v>858</v>
      </c>
      <c r="E3309" s="26" t="str">
        <f aca="false">VLOOKUP(B3309,[1]Planilha8!$X$4:$Z$6629,3,0)</f>
        <v>BIBLIOTECA</v>
      </c>
      <c r="F3309" s="26" t="str">
        <f aca="false">VLOOKUP(B3309,[1]Planilha8!$X$4:$AD$6629,7,0)</f>
        <v>BOM</v>
      </c>
      <c r="G3309" s="27" t="n">
        <v>42801</v>
      </c>
      <c r="H3309" s="83" t="n">
        <v>3807</v>
      </c>
      <c r="I3309" s="29" t="s">
        <v>23</v>
      </c>
      <c r="J3309" s="30" t="s">
        <v>859</v>
      </c>
      <c r="K3309" s="31" t="n">
        <v>324718</v>
      </c>
      <c r="L3309" s="32" t="n">
        <v>2017000287</v>
      </c>
      <c r="M3309" s="33" t="n">
        <v>43465</v>
      </c>
      <c r="N3309" s="84" t="n">
        <v>545.391666666667</v>
      </c>
      <c r="O3309" s="85" t="n">
        <v>0.1</v>
      </c>
      <c r="P3309" s="86" t="n">
        <v>0.00833333333333333</v>
      </c>
      <c r="Q3309" s="87" t="n">
        <v>31.725</v>
      </c>
      <c r="R3309" s="88" t="n">
        <v>577.116666666667</v>
      </c>
      <c r="S3309" s="89" t="n">
        <v>3229.88333333333</v>
      </c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MG3309" s="0"/>
      <c r="AMH3309" s="0"/>
      <c r="AMI3309" s="0"/>
      <c r="AMJ3309" s="0"/>
    </row>
    <row r="3310" s="4" customFormat="true" ht="37.5" hidden="false" customHeight="true" outlineLevel="0" collapsed="false">
      <c r="A3310" s="23" t="s">
        <v>401</v>
      </c>
      <c r="B3310" s="82" t="n">
        <v>9211</v>
      </c>
      <c r="C3310" s="25" t="n">
        <f aca="false">VLOOKUP(B3310,[1]Planilha8!$X$4:$Y$6629,2,0)</f>
        <v>614915</v>
      </c>
      <c r="D3310" s="26" t="s">
        <v>858</v>
      </c>
      <c r="E3310" s="26" t="str">
        <f aca="false">VLOOKUP(B3310,[1]Planilha8!$X$4:$Z$6629,3,0)</f>
        <v>BIBLIOTECA</v>
      </c>
      <c r="F3310" s="26" t="str">
        <f aca="false">VLOOKUP(B3310,[1]Planilha8!$X$4:$AD$6629,7,0)</f>
        <v>BOM</v>
      </c>
      <c r="G3310" s="27" t="n">
        <v>42801</v>
      </c>
      <c r="H3310" s="83" t="n">
        <v>3807</v>
      </c>
      <c r="I3310" s="29" t="s">
        <v>23</v>
      </c>
      <c r="J3310" s="30" t="s">
        <v>859</v>
      </c>
      <c r="K3310" s="31" t="n">
        <v>324718</v>
      </c>
      <c r="L3310" s="32" t="n">
        <v>2017000287</v>
      </c>
      <c r="M3310" s="33" t="n">
        <v>43465</v>
      </c>
      <c r="N3310" s="84" t="n">
        <v>545.391666666667</v>
      </c>
      <c r="O3310" s="85" t="n">
        <v>0.1</v>
      </c>
      <c r="P3310" s="86" t="n">
        <v>0.00833333333333333</v>
      </c>
      <c r="Q3310" s="87" t="n">
        <v>31.725</v>
      </c>
      <c r="R3310" s="88" t="n">
        <v>577.116666666667</v>
      </c>
      <c r="S3310" s="89" t="n">
        <v>3229.88333333333</v>
      </c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MG3310" s="0"/>
      <c r="AMH3310" s="0"/>
      <c r="AMI3310" s="0"/>
      <c r="AMJ3310" s="0"/>
    </row>
    <row r="3311" s="4" customFormat="true" ht="37.5" hidden="false" customHeight="true" outlineLevel="0" collapsed="false">
      <c r="A3311" s="23" t="s">
        <v>401</v>
      </c>
      <c r="B3311" s="82" t="n">
        <v>9235</v>
      </c>
      <c r="C3311" s="25" t="n">
        <f aca="false">VLOOKUP(B3311,[1]Planilha8!$X$4:$Y$6629,2,0)</f>
        <v>614044</v>
      </c>
      <c r="D3311" s="26" t="s">
        <v>855</v>
      </c>
      <c r="E3311" s="26" t="str">
        <f aca="false">VLOOKUP(B3311,[1]Planilha8!$X$4:$Z$6629,3,0)</f>
        <v>DIRETORIA DE ENFERMAGEM</v>
      </c>
      <c r="F3311" s="26" t="str">
        <f aca="false">VLOOKUP(B3311,[1]Planilha8!$X$4:$AD$6629,7,0)</f>
        <v>BOM</v>
      </c>
      <c r="G3311" s="27" t="n">
        <v>42822</v>
      </c>
      <c r="H3311" s="83" t="n">
        <v>161.5</v>
      </c>
      <c r="I3311" s="29" t="s">
        <v>23</v>
      </c>
      <c r="J3311" s="30" t="s">
        <v>69</v>
      </c>
      <c r="K3311" s="31" t="n">
        <v>19814</v>
      </c>
      <c r="L3311" s="32" t="n">
        <v>2017000360</v>
      </c>
      <c r="M3311" s="33" t="n">
        <v>43465</v>
      </c>
      <c r="N3311" s="84" t="n">
        <v>37.8754166666667</v>
      </c>
      <c r="O3311" s="85" t="n">
        <v>0.17</v>
      </c>
      <c r="P3311" s="86" t="n">
        <v>0.0141666666666667</v>
      </c>
      <c r="Q3311" s="87" t="n">
        <v>2.28791666666667</v>
      </c>
      <c r="R3311" s="88" t="n">
        <v>40.1633333333333</v>
      </c>
      <c r="S3311" s="89" t="n">
        <v>121.336666666667</v>
      </c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MG3311" s="0"/>
      <c r="AMH3311" s="0"/>
      <c r="AMI3311" s="0"/>
      <c r="AMJ3311" s="0"/>
    </row>
    <row r="3312" s="4" customFormat="true" ht="37.5" hidden="false" customHeight="true" outlineLevel="0" collapsed="false">
      <c r="A3312" s="23" t="s">
        <v>401</v>
      </c>
      <c r="B3312" s="82" t="n">
        <v>9227</v>
      </c>
      <c r="C3312" s="25" t="n">
        <f aca="false">VLOOKUP(B3312,[1]Planilha8!$X$4:$Y$6629,2,0)</f>
        <v>614328</v>
      </c>
      <c r="D3312" s="26" t="s">
        <v>860</v>
      </c>
      <c r="E3312" s="26" t="str">
        <f aca="false">VLOOKUP(B3312,[1]Planilha8!$X$4:$Z$6629,3,0)</f>
        <v>COREMU</v>
      </c>
      <c r="F3312" s="26" t="str">
        <f aca="false">VLOOKUP(B3312,[1]Planilha8!$X$4:$AD$6629,7,0)</f>
        <v>BOM</v>
      </c>
      <c r="G3312" s="27" t="n">
        <v>42835</v>
      </c>
      <c r="H3312" s="83" t="n">
        <v>1195</v>
      </c>
      <c r="I3312" s="29" t="s">
        <v>23</v>
      </c>
      <c r="J3312" s="30" t="s">
        <v>861</v>
      </c>
      <c r="K3312" s="31" t="n">
        <v>103986</v>
      </c>
      <c r="L3312" s="32" t="n">
        <v>2017000287</v>
      </c>
      <c r="M3312" s="33" t="n">
        <v>43465</v>
      </c>
      <c r="N3312" s="84" t="n">
        <v>150.416666666667</v>
      </c>
      <c r="O3312" s="85" t="n">
        <v>0.1</v>
      </c>
      <c r="P3312" s="86" t="n">
        <v>0.00833333333333333</v>
      </c>
      <c r="Q3312" s="87" t="n">
        <v>9.95833333333333</v>
      </c>
      <c r="R3312" s="88" t="n">
        <v>160.375</v>
      </c>
      <c r="S3312" s="89" t="n">
        <v>1034.625</v>
      </c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MG3312" s="0"/>
      <c r="AMH3312" s="0"/>
      <c r="AMI3312" s="0"/>
      <c r="AMJ3312" s="0"/>
    </row>
    <row r="3313" s="4" customFormat="true" ht="37.5" hidden="false" customHeight="true" outlineLevel="0" collapsed="false">
      <c r="A3313" s="23" t="s">
        <v>401</v>
      </c>
      <c r="B3313" s="82" t="n">
        <v>9228</v>
      </c>
      <c r="C3313" s="25" t="n">
        <f aca="false">VLOOKUP(B3313,[1]Planilha8!$X$4:$Y$6629,2,0)</f>
        <v>614329</v>
      </c>
      <c r="D3313" s="26" t="s">
        <v>862</v>
      </c>
      <c r="E3313" s="26" t="str">
        <f aca="false">VLOOKUP(B3313,[1]Planilha8!$X$4:$Z$6629,3,0)</f>
        <v>GERÊNCIA DE INTERNATO E ESTÁGIO</v>
      </c>
      <c r="F3313" s="26" t="str">
        <f aca="false">VLOOKUP(B3313,[1]Planilha8!$X$4:$AD$6629,7,0)</f>
        <v>BOM</v>
      </c>
      <c r="G3313" s="27" t="n">
        <v>42835</v>
      </c>
      <c r="H3313" s="83" t="n">
        <v>1645</v>
      </c>
      <c r="I3313" s="29" t="s">
        <v>23</v>
      </c>
      <c r="J3313" s="30" t="s">
        <v>861</v>
      </c>
      <c r="K3313" s="31" t="n">
        <v>103986</v>
      </c>
      <c r="L3313" s="32" t="n">
        <v>2017000287</v>
      </c>
      <c r="M3313" s="33" t="n">
        <v>43465</v>
      </c>
      <c r="N3313" s="84" t="n">
        <v>221.666666666667</v>
      </c>
      <c r="O3313" s="85" t="n">
        <v>0.1</v>
      </c>
      <c r="P3313" s="86" t="n">
        <v>0.00833333333333333</v>
      </c>
      <c r="Q3313" s="87" t="n">
        <v>13.7083333333333</v>
      </c>
      <c r="R3313" s="88" t="n">
        <v>235.375</v>
      </c>
      <c r="S3313" s="89" t="n">
        <v>1409.625</v>
      </c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MG3313" s="0"/>
      <c r="AMH3313" s="0"/>
      <c r="AMI3313" s="0"/>
      <c r="AMJ3313" s="0"/>
    </row>
    <row r="3314" s="4" customFormat="true" ht="37.5" hidden="false" customHeight="true" outlineLevel="0" collapsed="false">
      <c r="A3314" s="23" t="s">
        <v>401</v>
      </c>
      <c r="B3314" s="82" t="n">
        <v>9229</v>
      </c>
      <c r="C3314" s="25" t="n">
        <f aca="false">VLOOKUP(B3314,[1]Planilha8!$X$4:$Y$6629,2,0)</f>
        <v>614330</v>
      </c>
      <c r="D3314" s="26" t="s">
        <v>862</v>
      </c>
      <c r="E3314" s="26" t="str">
        <f aca="false">VLOOKUP(B3314,[1]Planilha8!$X$4:$Z$6629,3,0)</f>
        <v>COREMU</v>
      </c>
      <c r="F3314" s="26" t="str">
        <f aca="false">VLOOKUP(B3314,[1]Planilha8!$X$4:$AD$6629,7,0)</f>
        <v>BOM</v>
      </c>
      <c r="G3314" s="27" t="n">
        <v>42835</v>
      </c>
      <c r="H3314" s="83" t="n">
        <v>1645</v>
      </c>
      <c r="I3314" s="29" t="s">
        <v>23</v>
      </c>
      <c r="J3314" s="30" t="s">
        <v>861</v>
      </c>
      <c r="K3314" s="31" t="n">
        <v>103986</v>
      </c>
      <c r="L3314" s="32" t="n">
        <v>2017000287</v>
      </c>
      <c r="M3314" s="33" t="n">
        <v>43465</v>
      </c>
      <c r="N3314" s="84" t="n">
        <v>221.666666666667</v>
      </c>
      <c r="O3314" s="85" t="n">
        <v>0.1</v>
      </c>
      <c r="P3314" s="86" t="n">
        <v>0.00833333333333333</v>
      </c>
      <c r="Q3314" s="87" t="n">
        <v>13.7083333333333</v>
      </c>
      <c r="R3314" s="88" t="n">
        <v>235.375</v>
      </c>
      <c r="S3314" s="89" t="n">
        <v>1409.625</v>
      </c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MG3314" s="0"/>
      <c r="AMH3314" s="0"/>
      <c r="AMI3314" s="0"/>
      <c r="AMJ3314" s="0"/>
    </row>
    <row r="3315" s="4" customFormat="true" ht="37.5" hidden="false" customHeight="true" outlineLevel="0" collapsed="false">
      <c r="A3315" s="23" t="s">
        <v>401</v>
      </c>
      <c r="B3315" s="82" t="n">
        <v>9230</v>
      </c>
      <c r="C3315" s="25" t="n">
        <f aca="false">VLOOKUP(B3315,[1]Planilha8!$X$4:$Y$6629,2,0)</f>
        <v>614404</v>
      </c>
      <c r="D3315" s="26" t="s">
        <v>863</v>
      </c>
      <c r="E3315" s="26" t="str">
        <f aca="false">VLOOKUP(B3315,[1]Planilha8!$X$4:$Z$6629,3,0)</f>
        <v>FARMÁCIA – DOSE</v>
      </c>
      <c r="F3315" s="26" t="str">
        <f aca="false">VLOOKUP(B3315,[1]Planilha8!$X$4:$AD$6629,7,0)</f>
        <v>BOM</v>
      </c>
      <c r="G3315" s="27" t="n">
        <v>42835</v>
      </c>
      <c r="H3315" s="83" t="n">
        <v>4674</v>
      </c>
      <c r="I3315" s="29" t="s">
        <v>23</v>
      </c>
      <c r="J3315" s="30" t="s">
        <v>861</v>
      </c>
      <c r="K3315" s="31" t="n">
        <v>103987</v>
      </c>
      <c r="L3315" s="32" t="n">
        <v>2016004205</v>
      </c>
      <c r="M3315" s="33" t="n">
        <v>43465</v>
      </c>
      <c r="N3315" s="84" t="n">
        <v>644</v>
      </c>
      <c r="O3315" s="85" t="n">
        <v>0.1</v>
      </c>
      <c r="P3315" s="86" t="n">
        <v>0.00833333333333333</v>
      </c>
      <c r="Q3315" s="87" t="n">
        <v>38.95</v>
      </c>
      <c r="R3315" s="88" t="n">
        <v>682.95</v>
      </c>
      <c r="S3315" s="89" t="n">
        <v>3991.05</v>
      </c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MG3315" s="0"/>
      <c r="AMH3315" s="0"/>
      <c r="AMI3315" s="0"/>
      <c r="AMJ3315" s="0"/>
    </row>
    <row r="3316" s="4" customFormat="true" ht="37.5" hidden="false" customHeight="true" outlineLevel="0" collapsed="false">
      <c r="A3316" s="23" t="s">
        <v>401</v>
      </c>
      <c r="B3316" s="82" t="n">
        <v>9231</v>
      </c>
      <c r="C3316" s="25" t="n">
        <f aca="false">VLOOKUP(B3316,[1]Planilha8!$X$4:$Y$6629,2,0)</f>
        <v>614400</v>
      </c>
      <c r="D3316" s="26" t="s">
        <v>864</v>
      </c>
      <c r="E3316" s="26" t="str">
        <f aca="false">VLOOKUP(B3316,[1]Planilha8!$X$4:$Z$6629,3,0)</f>
        <v>FARMÁCIA – GERÊNCIA</v>
      </c>
      <c r="F3316" s="26" t="str">
        <f aca="false">VLOOKUP(B3316,[1]Planilha8!$X$4:$AD$6629,7,0)</f>
        <v>BOM</v>
      </c>
      <c r="G3316" s="27" t="n">
        <v>42835</v>
      </c>
      <c r="H3316" s="83" t="n">
        <v>990</v>
      </c>
      <c r="I3316" s="29" t="s">
        <v>23</v>
      </c>
      <c r="J3316" s="30" t="s">
        <v>861</v>
      </c>
      <c r="K3316" s="31" t="n">
        <v>103987</v>
      </c>
      <c r="L3316" s="32" t="n">
        <v>2016004205</v>
      </c>
      <c r="M3316" s="33" t="n">
        <v>43465</v>
      </c>
      <c r="N3316" s="84" t="n">
        <v>120</v>
      </c>
      <c r="O3316" s="85" t="n">
        <v>0.1</v>
      </c>
      <c r="P3316" s="86" t="n">
        <v>0.00833333333333333</v>
      </c>
      <c r="Q3316" s="87" t="n">
        <v>8.25</v>
      </c>
      <c r="R3316" s="88" t="n">
        <v>128.25</v>
      </c>
      <c r="S3316" s="89" t="n">
        <v>861.75</v>
      </c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MG3316" s="0"/>
      <c r="AMH3316" s="0"/>
      <c r="AMI3316" s="0"/>
      <c r="AMJ3316" s="0"/>
    </row>
    <row r="3317" s="4" customFormat="true" ht="37.5" hidden="false" customHeight="true" outlineLevel="0" collapsed="false">
      <c r="A3317" s="23" t="s">
        <v>401</v>
      </c>
      <c r="B3317" s="82" t="n">
        <v>9232</v>
      </c>
      <c r="C3317" s="25" t="n">
        <f aca="false">VLOOKUP(B3317,[1]Planilha8!$X$4:$Y$6629,2,0)</f>
        <v>614401</v>
      </c>
      <c r="D3317" s="26" t="s">
        <v>864</v>
      </c>
      <c r="E3317" s="26" t="str">
        <f aca="false">VLOOKUP(B3317,[1]Planilha8!$X$4:$Z$6629,3,0)</f>
        <v>FATURAMENTO</v>
      </c>
      <c r="F3317" s="26" t="str">
        <f aca="false">VLOOKUP(B3317,[1]Planilha8!$X$4:$AD$6629,7,0)</f>
        <v>BOM</v>
      </c>
      <c r="G3317" s="27" t="n">
        <v>42835</v>
      </c>
      <c r="H3317" s="83" t="n">
        <v>990</v>
      </c>
      <c r="I3317" s="29" t="s">
        <v>23</v>
      </c>
      <c r="J3317" s="30" t="s">
        <v>861</v>
      </c>
      <c r="K3317" s="31" t="n">
        <v>103987</v>
      </c>
      <c r="L3317" s="32" t="n">
        <v>2016004205</v>
      </c>
      <c r="M3317" s="33" t="n">
        <v>43465</v>
      </c>
      <c r="N3317" s="84" t="n">
        <v>120</v>
      </c>
      <c r="O3317" s="85" t="n">
        <v>0.1</v>
      </c>
      <c r="P3317" s="86" t="n">
        <v>0.00833333333333333</v>
      </c>
      <c r="Q3317" s="87" t="n">
        <v>8.25</v>
      </c>
      <c r="R3317" s="88" t="n">
        <v>128.25</v>
      </c>
      <c r="S3317" s="89" t="n">
        <v>861.75</v>
      </c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MG3317" s="0"/>
      <c r="AMH3317" s="0"/>
      <c r="AMI3317" s="0"/>
      <c r="AMJ3317" s="0"/>
    </row>
    <row r="3318" s="4" customFormat="true" ht="37.5" hidden="false" customHeight="true" outlineLevel="0" collapsed="false">
      <c r="A3318" s="23" t="s">
        <v>401</v>
      </c>
      <c r="B3318" s="82" t="n">
        <v>9233</v>
      </c>
      <c r="C3318" s="25" t="n">
        <f aca="false">VLOOKUP(B3318,[1]Planilha8!$X$4:$Y$6629,2,0)</f>
        <v>614402</v>
      </c>
      <c r="D3318" s="26" t="s">
        <v>864</v>
      </c>
      <c r="E3318" s="26" t="str">
        <f aca="false">VLOOKUP(B3318,[1]Planilha8!$X$4:$Z$6629,3,0)</f>
        <v>FONOAUDIOLOGIA</v>
      </c>
      <c r="F3318" s="26" t="str">
        <f aca="false">VLOOKUP(B3318,[1]Planilha8!$X$4:$AD$6629,7,0)</f>
        <v>BOM</v>
      </c>
      <c r="G3318" s="27" t="n">
        <v>42835</v>
      </c>
      <c r="H3318" s="83" t="n">
        <v>990</v>
      </c>
      <c r="I3318" s="29" t="s">
        <v>23</v>
      </c>
      <c r="J3318" s="30" t="s">
        <v>861</v>
      </c>
      <c r="K3318" s="31" t="n">
        <v>103987</v>
      </c>
      <c r="L3318" s="32" t="n">
        <v>2016004205</v>
      </c>
      <c r="M3318" s="33" t="n">
        <v>43465</v>
      </c>
      <c r="N3318" s="84" t="n">
        <v>120</v>
      </c>
      <c r="O3318" s="85" t="n">
        <v>0.1</v>
      </c>
      <c r="P3318" s="86" t="n">
        <v>0.00833333333333333</v>
      </c>
      <c r="Q3318" s="87" t="n">
        <v>8.25</v>
      </c>
      <c r="R3318" s="88" t="n">
        <v>128.25</v>
      </c>
      <c r="S3318" s="89" t="n">
        <v>861.75</v>
      </c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MG3318" s="0"/>
      <c r="AMH3318" s="0"/>
      <c r="AMI3318" s="0"/>
      <c r="AMJ3318" s="0"/>
    </row>
    <row r="3319" s="4" customFormat="true" ht="37.5" hidden="false" customHeight="true" outlineLevel="0" collapsed="false">
      <c r="A3319" s="23" t="s">
        <v>401</v>
      </c>
      <c r="B3319" s="82" t="n">
        <v>9234</v>
      </c>
      <c r="C3319" s="25" t="n">
        <f aca="false">VLOOKUP(B3319,[1]Planilha8!$X$4:$Y$6629,2,0)</f>
        <v>614403</v>
      </c>
      <c r="D3319" s="26" t="s">
        <v>864</v>
      </c>
      <c r="E3319" s="26" t="str">
        <f aca="false">VLOOKUP(B3319,[1]Planilha8!$X$4:$Z$6629,3,0)</f>
        <v>FARMÁCIA – GERENCIA</v>
      </c>
      <c r="F3319" s="26" t="str">
        <f aca="false">VLOOKUP(B3319,[1]Planilha8!$X$4:$AD$6629,7,0)</f>
        <v>BOM</v>
      </c>
      <c r="G3319" s="27" t="n">
        <v>42835</v>
      </c>
      <c r="H3319" s="83" t="n">
        <v>990</v>
      </c>
      <c r="I3319" s="29" t="s">
        <v>23</v>
      </c>
      <c r="J3319" s="30" t="s">
        <v>861</v>
      </c>
      <c r="K3319" s="31" t="n">
        <v>103987</v>
      </c>
      <c r="L3319" s="32" t="n">
        <v>2016004205</v>
      </c>
      <c r="M3319" s="33" t="n">
        <v>43465</v>
      </c>
      <c r="N3319" s="84" t="n">
        <v>120</v>
      </c>
      <c r="O3319" s="85" t="n">
        <v>0.1</v>
      </c>
      <c r="P3319" s="86" t="n">
        <v>0.00833333333333333</v>
      </c>
      <c r="Q3319" s="87" t="n">
        <v>8.25</v>
      </c>
      <c r="R3319" s="88" t="n">
        <v>128.25</v>
      </c>
      <c r="S3319" s="89" t="n">
        <v>861.75</v>
      </c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MG3319" s="0"/>
      <c r="AMH3319" s="0"/>
      <c r="AMI3319" s="0"/>
      <c r="AMJ3319" s="0"/>
    </row>
    <row r="3320" s="4" customFormat="true" ht="37.5" hidden="false" customHeight="true" outlineLevel="0" collapsed="false">
      <c r="A3320" s="23" t="s">
        <v>401</v>
      </c>
      <c r="B3320" s="82" t="n">
        <v>9238</v>
      </c>
      <c r="C3320" s="25" t="n">
        <f aca="false">VLOOKUP(B3320,[1]Planilha8!$X$4:$Y$6629,2,0)</f>
        <v>2042253</v>
      </c>
      <c r="D3320" s="26" t="s">
        <v>865</v>
      </c>
      <c r="E3320" s="26" t="str">
        <f aca="false">VLOOKUP(B3320,[1]Planilha8!$X$4:$Z$6629,3,0)</f>
        <v>NUTRIÇÃO</v>
      </c>
      <c r="F3320" s="26" t="str">
        <f aca="false">VLOOKUP(B3320,[1]Planilha8!$X$4:$AD$6629,7,0)</f>
        <v>BOM</v>
      </c>
      <c r="G3320" s="27" t="n">
        <v>42835</v>
      </c>
      <c r="H3320" s="83" t="n">
        <v>1960</v>
      </c>
      <c r="I3320" s="29" t="s">
        <v>23</v>
      </c>
      <c r="J3320" s="30" t="s">
        <v>866</v>
      </c>
      <c r="K3320" s="31" t="n">
        <v>372</v>
      </c>
      <c r="L3320" s="32" t="n">
        <v>2014001033</v>
      </c>
      <c r="M3320" s="33" t="n">
        <v>43465</v>
      </c>
      <c r="N3320" s="84" t="n">
        <v>259.166666666667</v>
      </c>
      <c r="O3320" s="85" t="n">
        <v>0.1</v>
      </c>
      <c r="P3320" s="86" t="n">
        <v>0.00833333333333333</v>
      </c>
      <c r="Q3320" s="87" t="n">
        <v>16.3333333333333</v>
      </c>
      <c r="R3320" s="88" t="n">
        <v>275.5</v>
      </c>
      <c r="S3320" s="89" t="n">
        <v>1684.5</v>
      </c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MG3320" s="0"/>
      <c r="AMH3320" s="0"/>
      <c r="AMI3320" s="0"/>
      <c r="AMJ3320" s="0"/>
    </row>
    <row r="3321" s="4" customFormat="true" ht="37.5" hidden="false" customHeight="true" outlineLevel="0" collapsed="false">
      <c r="A3321" s="23" t="s">
        <v>401</v>
      </c>
      <c r="B3321" s="82" t="n">
        <v>9290</v>
      </c>
      <c r="C3321" s="25" t="n">
        <f aca="false">VLOOKUP(B3321,[1]Planilha8!$X$4:$Y$6629,2,0)</f>
        <v>2042254</v>
      </c>
      <c r="D3321" s="26" t="s">
        <v>867</v>
      </c>
      <c r="E3321" s="26" t="str">
        <f aca="false">VLOOKUP(B3321,[1]Planilha8!$X$4:$Z$6629,3,0)</f>
        <v>CTI</v>
      </c>
      <c r="F3321" s="26" t="str">
        <f aca="false">VLOOKUP(B3321,[1]Planilha8!$X$4:$AD$6629,7,0)</f>
        <v>BOM</v>
      </c>
      <c r="G3321" s="27" t="n">
        <v>42860</v>
      </c>
      <c r="H3321" s="83" t="n">
        <v>10886.34</v>
      </c>
      <c r="I3321" s="29" t="s">
        <v>23</v>
      </c>
      <c r="J3321" s="30" t="s">
        <v>868</v>
      </c>
      <c r="K3321" s="31" t="n">
        <v>49338</v>
      </c>
      <c r="L3321" s="32" t="n">
        <v>2017000217</v>
      </c>
      <c r="M3321" s="33" t="n">
        <v>43465</v>
      </c>
      <c r="N3321" s="84" t="n">
        <v>1357.00383333333</v>
      </c>
      <c r="O3321" s="85" t="n">
        <v>0.1</v>
      </c>
      <c r="P3321" s="86" t="n">
        <v>0.00833333333333333</v>
      </c>
      <c r="Q3321" s="87" t="n">
        <v>90.7195</v>
      </c>
      <c r="R3321" s="88" t="n">
        <v>1447.72333333333</v>
      </c>
      <c r="S3321" s="89" t="n">
        <v>9438.61666666667</v>
      </c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MG3321" s="0"/>
      <c r="AMH3321" s="0"/>
      <c r="AMI3321" s="0"/>
      <c r="AMJ3321" s="0"/>
    </row>
    <row r="3322" s="4" customFormat="true" ht="37.5" hidden="false" customHeight="true" outlineLevel="0" collapsed="false">
      <c r="A3322" s="23" t="s">
        <v>401</v>
      </c>
      <c r="B3322" s="82" t="n">
        <v>9341</v>
      </c>
      <c r="C3322" s="25" t="n">
        <f aca="false">VLOOKUP(B3322,[1]Planilha8!$X$4:$Y$6629,2,0)</f>
        <v>2042288</v>
      </c>
      <c r="D3322" s="26" t="s">
        <v>869</v>
      </c>
      <c r="E3322" s="26" t="str">
        <f aca="false">VLOOKUP(B3322,[1]Planilha8!$X$4:$Z$6629,3,0)</f>
        <v>DIRETORIA DE ENSINO E PESQUISA</v>
      </c>
      <c r="F3322" s="26" t="str">
        <f aca="false">VLOOKUP(B3322,[1]Planilha8!$X$4:$AD$6629,7,0)</f>
        <v>BOM</v>
      </c>
      <c r="G3322" s="27" t="n">
        <v>42886</v>
      </c>
      <c r="H3322" s="83" t="n">
        <v>1159</v>
      </c>
      <c r="I3322" s="29" t="s">
        <v>23</v>
      </c>
      <c r="J3322" s="30" t="s">
        <v>861</v>
      </c>
      <c r="K3322" s="31" t="n">
        <v>112394</v>
      </c>
      <c r="L3322" s="32" t="n">
        <v>2017002264</v>
      </c>
      <c r="M3322" s="33" t="n">
        <v>43465</v>
      </c>
      <c r="N3322" s="84" t="n">
        <v>153.508333333333</v>
      </c>
      <c r="O3322" s="85" t="n">
        <v>0.1</v>
      </c>
      <c r="P3322" s="86" t="n">
        <v>0.00833333333333333</v>
      </c>
      <c r="Q3322" s="87" t="n">
        <v>9.65833333333333</v>
      </c>
      <c r="R3322" s="88" t="n">
        <v>163.166666666667</v>
      </c>
      <c r="S3322" s="89" t="n">
        <v>995.833333333333</v>
      </c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MG3322" s="0"/>
      <c r="AMH3322" s="0"/>
      <c r="AMI3322" s="0"/>
      <c r="AMJ3322" s="0"/>
    </row>
    <row r="3323" s="4" customFormat="true" ht="37.5" hidden="false" customHeight="true" outlineLevel="0" collapsed="false">
      <c r="A3323" s="23" t="s">
        <v>401</v>
      </c>
      <c r="B3323" s="82" t="n">
        <v>9342</v>
      </c>
      <c r="C3323" s="25" t="n">
        <f aca="false">VLOOKUP(B3323,[1]Planilha8!$X$4:$Y$6629,2,0)</f>
        <v>2042287</v>
      </c>
      <c r="D3323" s="26" t="s">
        <v>869</v>
      </c>
      <c r="E3323" s="26" t="str">
        <f aca="false">VLOOKUP(B3323,[1]Planilha8!$X$4:$Z$6629,3,0)</f>
        <v>DIRETORIA DE ENSINO E PESQUISA</v>
      </c>
      <c r="F3323" s="26" t="str">
        <f aca="false">VLOOKUP(B3323,[1]Planilha8!$X$4:$AD$6629,7,0)</f>
        <v>BOM</v>
      </c>
      <c r="G3323" s="27" t="n">
        <v>42886</v>
      </c>
      <c r="H3323" s="83" t="n">
        <v>1159</v>
      </c>
      <c r="I3323" s="29" t="s">
        <v>23</v>
      </c>
      <c r="J3323" s="30" t="s">
        <v>861</v>
      </c>
      <c r="K3323" s="31" t="n">
        <v>112394</v>
      </c>
      <c r="L3323" s="32" t="n">
        <v>2017002264</v>
      </c>
      <c r="M3323" s="33" t="n">
        <v>43465</v>
      </c>
      <c r="N3323" s="84" t="n">
        <v>153.508333333333</v>
      </c>
      <c r="O3323" s="85" t="n">
        <v>0.1</v>
      </c>
      <c r="P3323" s="86" t="n">
        <v>0.00833333333333333</v>
      </c>
      <c r="Q3323" s="87" t="n">
        <v>9.65833333333333</v>
      </c>
      <c r="R3323" s="88" t="n">
        <v>163.166666666667</v>
      </c>
      <c r="S3323" s="89" t="n">
        <v>995.833333333333</v>
      </c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  <c r="AMG3323" s="0"/>
      <c r="AMH3323" s="0"/>
      <c r="AMI3323" s="0"/>
      <c r="AMJ3323" s="0"/>
    </row>
    <row r="3324" s="4" customFormat="true" ht="37.5" hidden="false" customHeight="true" outlineLevel="0" collapsed="false">
      <c r="A3324" s="23" t="s">
        <v>401</v>
      </c>
      <c r="B3324" s="82" t="n">
        <v>9343</v>
      </c>
      <c r="C3324" s="25" t="n">
        <f aca="false">VLOOKUP(B3324,[1]Planilha8!$X$4:$Y$6629,2,0)</f>
        <v>2042285</v>
      </c>
      <c r="D3324" s="26" t="s">
        <v>773</v>
      </c>
      <c r="E3324" s="26" t="str">
        <f aca="false">VLOOKUP(B3324,[1]Planilha8!$X$4:$Z$6629,3,0)</f>
        <v>5º ANDAR</v>
      </c>
      <c r="F3324" s="26" t="str">
        <f aca="false">VLOOKUP(B3324,[1]Planilha8!$X$4:$AD$6629,7,0)</f>
        <v>BOM</v>
      </c>
      <c r="G3324" s="27" t="n">
        <v>42886</v>
      </c>
      <c r="H3324" s="83" t="n">
        <v>1199</v>
      </c>
      <c r="I3324" s="29" t="s">
        <v>23</v>
      </c>
      <c r="J3324" s="30" t="s">
        <v>861</v>
      </c>
      <c r="K3324" s="31" t="n">
        <v>112394</v>
      </c>
      <c r="L3324" s="32" t="n">
        <v>2017002264</v>
      </c>
      <c r="M3324" s="33" t="n">
        <v>43465</v>
      </c>
      <c r="N3324" s="84" t="n">
        <v>163.175</v>
      </c>
      <c r="O3324" s="85" t="n">
        <v>0.1</v>
      </c>
      <c r="P3324" s="86" t="n">
        <v>0.00833333333333333</v>
      </c>
      <c r="Q3324" s="87" t="n">
        <v>9.99166666666667</v>
      </c>
      <c r="R3324" s="88" t="n">
        <v>173.166666666667</v>
      </c>
      <c r="S3324" s="89" t="n">
        <v>1025.83333333333</v>
      </c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  <c r="AMG3324" s="0"/>
      <c r="AMH3324" s="0"/>
      <c r="AMI3324" s="0"/>
      <c r="AMJ3324" s="0"/>
    </row>
    <row r="3325" s="4" customFormat="true" ht="37.5" hidden="false" customHeight="true" outlineLevel="0" collapsed="false">
      <c r="A3325" s="23" t="s">
        <v>401</v>
      </c>
      <c r="B3325" s="82" t="n">
        <v>9344</v>
      </c>
      <c r="C3325" s="25" t="n">
        <f aca="false">VLOOKUP(B3325,[1]Planilha8!$X$4:$Y$6629,2,0)</f>
        <v>2042286</v>
      </c>
      <c r="D3325" s="26" t="s">
        <v>773</v>
      </c>
      <c r="E3325" s="26" t="str">
        <f aca="false">VLOOKUP(B3325,[1]Planilha8!$X$4:$Z$6629,3,0)</f>
        <v>COMITÊ DE ÉTICA</v>
      </c>
      <c r="F3325" s="26" t="str">
        <f aca="false">VLOOKUP(B3325,[1]Planilha8!$X$4:$AD$6629,7,0)</f>
        <v>BOM</v>
      </c>
      <c r="G3325" s="27" t="n">
        <v>42886</v>
      </c>
      <c r="H3325" s="83" t="n">
        <v>1199</v>
      </c>
      <c r="I3325" s="29" t="s">
        <v>23</v>
      </c>
      <c r="J3325" s="30" t="s">
        <v>861</v>
      </c>
      <c r="K3325" s="31" t="n">
        <v>112394</v>
      </c>
      <c r="L3325" s="32" t="n">
        <v>2017002264</v>
      </c>
      <c r="M3325" s="33" t="n">
        <v>43465</v>
      </c>
      <c r="N3325" s="84" t="n">
        <v>163.175</v>
      </c>
      <c r="O3325" s="85" t="n">
        <v>0.1</v>
      </c>
      <c r="P3325" s="86" t="n">
        <v>0.00833333333333333</v>
      </c>
      <c r="Q3325" s="87" t="n">
        <v>9.99166666666667</v>
      </c>
      <c r="R3325" s="88" t="n">
        <v>173.166666666667</v>
      </c>
      <c r="S3325" s="89" t="n">
        <v>1025.83333333333</v>
      </c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  <c r="AMG3325" s="0"/>
      <c r="AMH3325" s="0"/>
      <c r="AMI3325" s="0"/>
      <c r="AMJ3325" s="0"/>
    </row>
    <row r="3326" s="4" customFormat="true" ht="37.5" hidden="false" customHeight="true" outlineLevel="0" collapsed="false">
      <c r="A3326" s="23" t="s">
        <v>401</v>
      </c>
      <c r="B3326" s="82" t="n">
        <v>9345</v>
      </c>
      <c r="C3326" s="25" t="n">
        <f aca="false">VLOOKUP(B3326,[1]Planilha8!$X$4:$Y$6629,2,0)</f>
        <v>2042289</v>
      </c>
      <c r="D3326" s="26" t="s">
        <v>774</v>
      </c>
      <c r="E3326" s="26" t="str">
        <f aca="false">VLOOKUP(B3326,[1]Planilha8!$X$4:$Z$6629,3,0)</f>
        <v>RUTE / RNP</v>
      </c>
      <c r="F3326" s="26" t="str">
        <f aca="false">VLOOKUP(B3326,[1]Planilha8!$X$4:$AD$6629,7,0)</f>
        <v>BOM</v>
      </c>
      <c r="G3326" s="27" t="n">
        <v>42886</v>
      </c>
      <c r="H3326" s="83" t="n">
        <v>1757</v>
      </c>
      <c r="I3326" s="29" t="s">
        <v>23</v>
      </c>
      <c r="J3326" s="30" t="s">
        <v>861</v>
      </c>
      <c r="K3326" s="31" t="n">
        <v>112394</v>
      </c>
      <c r="L3326" s="32" t="n">
        <v>2017002264</v>
      </c>
      <c r="M3326" s="33" t="n">
        <v>43465</v>
      </c>
      <c r="N3326" s="84" t="n">
        <v>236.191666666667</v>
      </c>
      <c r="O3326" s="85" t="n">
        <v>0.1</v>
      </c>
      <c r="P3326" s="86" t="n">
        <v>0.00833333333333333</v>
      </c>
      <c r="Q3326" s="87" t="n">
        <v>14.6416666666667</v>
      </c>
      <c r="R3326" s="88" t="n">
        <v>250.833333333333</v>
      </c>
      <c r="S3326" s="89" t="n">
        <v>1506.16666666667</v>
      </c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  <c r="AMG3326" s="0"/>
      <c r="AMH3326" s="0"/>
      <c r="AMI3326" s="0"/>
      <c r="AMJ3326" s="0"/>
    </row>
    <row r="3327" s="4" customFormat="true" ht="37.5" hidden="false" customHeight="true" outlineLevel="0" collapsed="false">
      <c r="A3327" s="23" t="s">
        <v>401</v>
      </c>
      <c r="B3327" s="82" t="n">
        <v>9362</v>
      </c>
      <c r="C3327" s="25" t="n">
        <f aca="false">VLOOKUP(B3327,[1]Planilha8!$X$4:$Y$6629,2,0)</f>
        <v>614060</v>
      </c>
      <c r="D3327" s="26" t="s">
        <v>870</v>
      </c>
      <c r="E3327" s="26" t="str">
        <f aca="false">VLOOKUP(B3327,[1]Planilha8!$X$4:$Z$6629,3,0)</f>
        <v>CENTRO CIRÚRGICO</v>
      </c>
      <c r="F3327" s="26" t="str">
        <f aca="false">VLOOKUP(B3327,[1]Planilha8!$X$4:$AD$6629,7,0)</f>
        <v>BOM</v>
      </c>
      <c r="G3327" s="27" t="n">
        <v>42905</v>
      </c>
      <c r="H3327" s="83" t="n">
        <v>3245</v>
      </c>
      <c r="I3327" s="29" t="s">
        <v>23</v>
      </c>
      <c r="J3327" s="30" t="s">
        <v>137</v>
      </c>
      <c r="K3327" s="31" t="n">
        <v>116378</v>
      </c>
      <c r="L3327" s="32" t="n">
        <v>2017001645</v>
      </c>
      <c r="M3327" s="33" t="n">
        <v>43465</v>
      </c>
      <c r="N3327" s="84" t="n">
        <v>607.276388888889</v>
      </c>
      <c r="O3327" s="85" t="n">
        <v>0.17</v>
      </c>
      <c r="P3327" s="86" t="n">
        <v>0.0141666666666667</v>
      </c>
      <c r="Q3327" s="87" t="n">
        <v>45.9708333333333</v>
      </c>
      <c r="R3327" s="88" t="n">
        <v>653.247222222222</v>
      </c>
      <c r="S3327" s="89" t="n">
        <v>2591.75277777778</v>
      </c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  <c r="AMG3327" s="0"/>
      <c r="AMH3327" s="0"/>
      <c r="AMI3327" s="0"/>
      <c r="AMJ3327" s="0"/>
    </row>
    <row r="3328" s="4" customFormat="true" ht="37.5" hidden="false" customHeight="true" outlineLevel="0" collapsed="false">
      <c r="A3328" s="23" t="s">
        <v>401</v>
      </c>
      <c r="B3328" s="82" t="n">
        <v>9363</v>
      </c>
      <c r="C3328" s="25" t="n">
        <f aca="false">VLOOKUP(B3328,[1]Planilha8!$X$4:$Y$6629,2,0)</f>
        <v>614058</v>
      </c>
      <c r="D3328" s="26" t="s">
        <v>871</v>
      </c>
      <c r="E3328" s="26" t="str">
        <f aca="false">VLOOKUP(B3328,[1]Planilha8!$X$4:$Z$6629,3,0)</f>
        <v>FONOAUDIOLOGIA</v>
      </c>
      <c r="F3328" s="26" t="str">
        <f aca="false">VLOOKUP(B3328,[1]Planilha8!$X$4:$AD$6629,7,0)</f>
        <v>BOM</v>
      </c>
      <c r="G3328" s="27" t="n">
        <v>42905</v>
      </c>
      <c r="H3328" s="83" t="n">
        <v>1250</v>
      </c>
      <c r="I3328" s="29" t="s">
        <v>23</v>
      </c>
      <c r="J3328" s="30" t="s">
        <v>137</v>
      </c>
      <c r="K3328" s="31" t="n">
        <v>116378</v>
      </c>
      <c r="L3328" s="32" t="n">
        <v>2017001645</v>
      </c>
      <c r="M3328" s="33" t="n">
        <v>43465</v>
      </c>
      <c r="N3328" s="84" t="n">
        <v>253.125</v>
      </c>
      <c r="O3328" s="85" t="n">
        <v>0.17</v>
      </c>
      <c r="P3328" s="86" t="n">
        <v>0.0141666666666667</v>
      </c>
      <c r="Q3328" s="87" t="n">
        <v>17.7083333333333</v>
      </c>
      <c r="R3328" s="88" t="n">
        <v>270.833333333333</v>
      </c>
      <c r="S3328" s="89" t="n">
        <v>979.166666666666</v>
      </c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  <c r="AMG3328" s="0"/>
      <c r="AMH3328" s="0"/>
      <c r="AMI3328" s="0"/>
      <c r="AMJ3328" s="0"/>
    </row>
    <row r="3329" s="4" customFormat="true" ht="37.5" hidden="false" customHeight="true" outlineLevel="0" collapsed="false">
      <c r="A3329" s="23" t="s">
        <v>401</v>
      </c>
      <c r="B3329" s="82" t="n">
        <v>9364</v>
      </c>
      <c r="C3329" s="25" t="n">
        <f aca="false">VLOOKUP(B3329,[1]Planilha8!$X$4:$Y$6629,2,0)</f>
        <v>614916</v>
      </c>
      <c r="D3329" s="26" t="s">
        <v>872</v>
      </c>
      <c r="E3329" s="26" t="str">
        <f aca="false">VLOOKUP(B3329,[1]Planilha8!$X$4:$Z$6629,3,0)</f>
        <v>UTI</v>
      </c>
      <c r="F3329" s="26" t="str">
        <f aca="false">VLOOKUP(B3329,[1]Planilha8!$X$4:$AD$6629,7,0)</f>
        <v>BOM</v>
      </c>
      <c r="G3329" s="27" t="n">
        <v>42913</v>
      </c>
      <c r="H3329" s="83" t="n">
        <v>7000</v>
      </c>
      <c r="I3329" s="29" t="s">
        <v>23</v>
      </c>
      <c r="J3329" s="30" t="s">
        <v>873</v>
      </c>
      <c r="K3329" s="31" t="n">
        <v>5902</v>
      </c>
      <c r="L3329" s="32" t="n">
        <v>2017002618</v>
      </c>
      <c r="M3329" s="33" t="n">
        <v>43465</v>
      </c>
      <c r="N3329" s="84" t="n">
        <v>863.333333333333</v>
      </c>
      <c r="O3329" s="85" t="n">
        <v>0.1</v>
      </c>
      <c r="P3329" s="86" t="n">
        <v>0.00833333333333333</v>
      </c>
      <c r="Q3329" s="87" t="n">
        <v>58.3333333333333</v>
      </c>
      <c r="R3329" s="88" t="n">
        <v>921.666666666667</v>
      </c>
      <c r="S3329" s="89" t="n">
        <v>6078.33333333333</v>
      </c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  <c r="AMG3329" s="0"/>
      <c r="AMH3329" s="0"/>
      <c r="AMI3329" s="0"/>
      <c r="AMJ3329" s="0"/>
    </row>
    <row r="3330" s="4" customFormat="true" ht="37.5" hidden="false" customHeight="true" outlineLevel="0" collapsed="false">
      <c r="A3330" s="23" t="s">
        <v>401</v>
      </c>
      <c r="B3330" s="82" t="n">
        <v>9365</v>
      </c>
      <c r="C3330" s="25" t="e">
        <f aca="false">VLOOKUP(B3330,[1]Planilha8!$X$4:$Y$6629,2,0)</f>
        <v>#N/A</v>
      </c>
      <c r="D3330" s="26" t="s">
        <v>874</v>
      </c>
      <c r="E3330" s="26" t="e">
        <f aca="false">VLOOKUP(B3330,[1]Planilha8!$X$4:$Z$6629,3,0)</f>
        <v>#N/A</v>
      </c>
      <c r="F3330" s="26" t="e">
        <f aca="false">VLOOKUP(B3330,[1]Planilha8!$X$4:$AD$6629,7,0)</f>
        <v>#N/A</v>
      </c>
      <c r="G3330" s="27" t="n">
        <v>42933</v>
      </c>
      <c r="H3330" s="83" t="n">
        <v>152</v>
      </c>
      <c r="I3330" s="29" t="s">
        <v>23</v>
      </c>
      <c r="J3330" s="30" t="s">
        <v>875</v>
      </c>
      <c r="K3330" s="31" t="n">
        <v>324385</v>
      </c>
      <c r="L3330" s="32" t="n">
        <v>2017002904</v>
      </c>
      <c r="M3330" s="33" t="n">
        <v>43465</v>
      </c>
      <c r="N3330" s="84" t="n">
        <v>65.48</v>
      </c>
      <c r="O3330" s="85" t="n">
        <v>0.33</v>
      </c>
      <c r="P3330" s="86" t="n">
        <v>0.0275</v>
      </c>
      <c r="Q3330" s="87" t="n">
        <v>4.18</v>
      </c>
      <c r="R3330" s="88" t="n">
        <v>69.66</v>
      </c>
      <c r="S3330" s="89" t="n">
        <v>82.34</v>
      </c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  <c r="AMG3330" s="0"/>
      <c r="AMH3330" s="0"/>
      <c r="AMI3330" s="0"/>
      <c r="AMJ3330" s="0"/>
    </row>
    <row r="3331" s="4" customFormat="true" ht="37.5" hidden="false" customHeight="true" outlineLevel="0" collapsed="false">
      <c r="A3331" s="23" t="s">
        <v>401</v>
      </c>
      <c r="B3331" s="82" t="n">
        <v>9366</v>
      </c>
      <c r="C3331" s="25" t="n">
        <f aca="false">VLOOKUP(B3331,[1]Planilha8!$X$4:$Y$6629,2,0)</f>
        <v>828457</v>
      </c>
      <c r="D3331" s="26" t="s">
        <v>472</v>
      </c>
      <c r="E3331" s="26" t="str">
        <f aca="false">VLOOKUP(B3331,[1]Planilha8!$X$4:$Z$6629,3,0)</f>
        <v>GALPÃO ALMOXARIFADO</v>
      </c>
      <c r="F3331" s="26" t="str">
        <f aca="false">VLOOKUP(B3331,[1]Planilha8!$X$4:$AD$6629,7,0)</f>
        <v>RUIM</v>
      </c>
      <c r="G3331" s="27" t="n">
        <v>42933</v>
      </c>
      <c r="H3331" s="83" t="n">
        <v>99.28</v>
      </c>
      <c r="I3331" s="29" t="s">
        <v>23</v>
      </c>
      <c r="J3331" s="30" t="s">
        <v>875</v>
      </c>
      <c r="K3331" s="31" t="n">
        <v>324385</v>
      </c>
      <c r="L3331" s="32" t="n">
        <v>2017002904</v>
      </c>
      <c r="M3331" s="33" t="n">
        <v>43465</v>
      </c>
      <c r="N3331" s="84" t="n">
        <v>43.2455333333333</v>
      </c>
      <c r="O3331" s="85" t="n">
        <v>0.33</v>
      </c>
      <c r="P3331" s="86" t="n">
        <v>0.0275</v>
      </c>
      <c r="Q3331" s="87" t="n">
        <v>2.7302</v>
      </c>
      <c r="R3331" s="88" t="n">
        <v>45.9757333333333</v>
      </c>
      <c r="S3331" s="89" t="n">
        <v>53.3042666666667</v>
      </c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  <c r="AMG3331" s="0"/>
      <c r="AMH3331" s="0"/>
      <c r="AMI3331" s="0"/>
      <c r="AMJ3331" s="0"/>
    </row>
    <row r="3332" s="4" customFormat="true" ht="37.5" hidden="false" customHeight="true" outlineLevel="0" collapsed="false">
      <c r="A3332" s="23" t="s">
        <v>401</v>
      </c>
      <c r="B3332" s="82" t="n">
        <v>9367</v>
      </c>
      <c r="C3332" s="25" t="n">
        <f aca="false">VLOOKUP(B3332,[1]Planilha8!$X$4:$Y$6629,2,0)</f>
        <v>828451</v>
      </c>
      <c r="D3332" s="26" t="s">
        <v>876</v>
      </c>
      <c r="E3332" s="26" t="str">
        <f aca="false">VLOOKUP(B3332,[1]Planilha8!$X$4:$Z$6629,3,0)</f>
        <v>APOIO AO DIAGNÓSTICO</v>
      </c>
      <c r="F3332" s="26" t="str">
        <f aca="false">VLOOKUP(B3332,[1]Planilha8!$X$4:$AD$6629,7,0)</f>
        <v>BOM</v>
      </c>
      <c r="G3332" s="27" t="n">
        <v>42934</v>
      </c>
      <c r="H3332" s="83" t="n">
        <v>1011</v>
      </c>
      <c r="I3332" s="29" t="s">
        <v>23</v>
      </c>
      <c r="J3332" s="30" t="s">
        <v>861</v>
      </c>
      <c r="K3332" s="31" t="n">
        <v>116170</v>
      </c>
      <c r="L3332" s="32" t="n">
        <v>2017002942</v>
      </c>
      <c r="M3332" s="33" t="n">
        <v>43465</v>
      </c>
      <c r="N3332" s="84" t="n">
        <v>120.725</v>
      </c>
      <c r="O3332" s="85" t="n">
        <v>0.1</v>
      </c>
      <c r="P3332" s="86" t="n">
        <v>0.00833333333333333</v>
      </c>
      <c r="Q3332" s="87" t="n">
        <v>8.425</v>
      </c>
      <c r="R3332" s="88" t="n">
        <v>129.15</v>
      </c>
      <c r="S3332" s="89" t="n">
        <v>881.85</v>
      </c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  <c r="AMG3332" s="0"/>
      <c r="AMH3332" s="0"/>
      <c r="AMI3332" s="0"/>
      <c r="AMJ3332" s="0"/>
    </row>
    <row r="3333" s="4" customFormat="true" ht="37.5" hidden="false" customHeight="true" outlineLevel="0" collapsed="false">
      <c r="A3333" s="23" t="s">
        <v>401</v>
      </c>
      <c r="B3333" s="82" t="n">
        <v>9368</v>
      </c>
      <c r="C3333" s="25" t="n">
        <f aca="false">VLOOKUP(B3333,[1]Planilha8!$X$4:$Y$6629,2,0)</f>
        <v>828452</v>
      </c>
      <c r="D3333" s="26" t="s">
        <v>876</v>
      </c>
      <c r="E3333" s="26" t="str">
        <f aca="false">VLOOKUP(B3333,[1]Planilha8!$X$4:$Z$6629,3,0)</f>
        <v>UNIDADE COLETORA DE SANGUE</v>
      </c>
      <c r="F3333" s="26" t="str">
        <f aca="false">VLOOKUP(B3333,[1]Planilha8!$X$4:$AD$6629,7,0)</f>
        <v>BOM</v>
      </c>
      <c r="G3333" s="27" t="n">
        <v>42934</v>
      </c>
      <c r="H3333" s="83" t="n">
        <v>1011</v>
      </c>
      <c r="I3333" s="29" t="s">
        <v>23</v>
      </c>
      <c r="J3333" s="30" t="s">
        <v>861</v>
      </c>
      <c r="K3333" s="31" t="n">
        <v>116170</v>
      </c>
      <c r="L3333" s="32" t="n">
        <v>2017002942</v>
      </c>
      <c r="M3333" s="33" t="n">
        <v>43465</v>
      </c>
      <c r="N3333" s="84" t="n">
        <v>120.725</v>
      </c>
      <c r="O3333" s="85" t="n">
        <v>0.1</v>
      </c>
      <c r="P3333" s="86" t="n">
        <v>0.00833333333333333</v>
      </c>
      <c r="Q3333" s="87" t="n">
        <v>8.425</v>
      </c>
      <c r="R3333" s="88" t="n">
        <v>129.15</v>
      </c>
      <c r="S3333" s="89" t="n">
        <v>881.85</v>
      </c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  <c r="AMG3333" s="0"/>
      <c r="AMH3333" s="0"/>
      <c r="AMI3333" s="0"/>
      <c r="AMJ3333" s="0"/>
    </row>
    <row r="3334" s="4" customFormat="true" ht="37.5" hidden="false" customHeight="true" outlineLevel="0" collapsed="false">
      <c r="A3334" s="23" t="s">
        <v>401</v>
      </c>
      <c r="B3334" s="82" t="n">
        <v>9369</v>
      </c>
      <c r="C3334" s="25" t="n">
        <f aca="false">VLOOKUP(B3334,[1]Planilha8!$X$4:$Y$6629,2,0)</f>
        <v>828453</v>
      </c>
      <c r="D3334" s="26" t="s">
        <v>876</v>
      </c>
      <c r="E3334" s="26" t="str">
        <f aca="false">VLOOKUP(B3334,[1]Planilha8!$X$4:$Z$6629,3,0)</f>
        <v>UNIDADE COLETORA DE SANGUE</v>
      </c>
      <c r="F3334" s="26" t="str">
        <f aca="false">VLOOKUP(B3334,[1]Planilha8!$X$4:$AD$6629,7,0)</f>
        <v>BOM</v>
      </c>
      <c r="G3334" s="27" t="n">
        <v>42934</v>
      </c>
      <c r="H3334" s="83" t="n">
        <v>1011</v>
      </c>
      <c r="I3334" s="29" t="s">
        <v>23</v>
      </c>
      <c r="J3334" s="30" t="s">
        <v>861</v>
      </c>
      <c r="K3334" s="31" t="n">
        <v>116170</v>
      </c>
      <c r="L3334" s="32" t="n">
        <v>2017002942</v>
      </c>
      <c r="M3334" s="33" t="n">
        <v>43465</v>
      </c>
      <c r="N3334" s="84" t="n">
        <v>120.725</v>
      </c>
      <c r="O3334" s="85" t="n">
        <v>0.1</v>
      </c>
      <c r="P3334" s="86" t="n">
        <v>0.00833333333333333</v>
      </c>
      <c r="Q3334" s="87" t="n">
        <v>8.425</v>
      </c>
      <c r="R3334" s="88" t="n">
        <v>129.15</v>
      </c>
      <c r="S3334" s="89" t="n">
        <v>881.85</v>
      </c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  <c r="AMG3334" s="0"/>
      <c r="AMH3334" s="0"/>
      <c r="AMI3334" s="0"/>
      <c r="AMJ3334" s="0"/>
    </row>
    <row r="3335" s="4" customFormat="true" ht="37.5" hidden="false" customHeight="true" outlineLevel="0" collapsed="false">
      <c r="A3335" s="23" t="s">
        <v>401</v>
      </c>
      <c r="B3335" s="82" t="n">
        <v>9370</v>
      </c>
      <c r="C3335" s="25" t="n">
        <f aca="false">VLOOKUP(B3335,[1]Planilha8!$X$4:$Y$6629,2,0)</f>
        <v>828454</v>
      </c>
      <c r="D3335" s="26" t="s">
        <v>876</v>
      </c>
      <c r="E3335" s="26" t="str">
        <f aca="false">VLOOKUP(B3335,[1]Planilha8!$X$4:$Z$6629,3,0)</f>
        <v>UNIDADE COLETORA DE SANGUE</v>
      </c>
      <c r="F3335" s="26" t="str">
        <f aca="false">VLOOKUP(B3335,[1]Planilha8!$X$4:$AD$6629,7,0)</f>
        <v>BOM</v>
      </c>
      <c r="G3335" s="27" t="n">
        <v>42934</v>
      </c>
      <c r="H3335" s="83" t="n">
        <v>1011</v>
      </c>
      <c r="I3335" s="29" t="s">
        <v>23</v>
      </c>
      <c r="J3335" s="30" t="s">
        <v>861</v>
      </c>
      <c r="K3335" s="31" t="n">
        <v>116170</v>
      </c>
      <c r="L3335" s="32" t="n">
        <v>2017002942</v>
      </c>
      <c r="M3335" s="33" t="n">
        <v>43465</v>
      </c>
      <c r="N3335" s="84" t="n">
        <v>120.725</v>
      </c>
      <c r="O3335" s="85" t="n">
        <v>0.1</v>
      </c>
      <c r="P3335" s="86" t="n">
        <v>0.00833333333333333</v>
      </c>
      <c r="Q3335" s="87" t="n">
        <v>8.425</v>
      </c>
      <c r="R3335" s="88" t="n">
        <v>129.15</v>
      </c>
      <c r="S3335" s="89" t="n">
        <v>881.85</v>
      </c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  <c r="AMG3335" s="0"/>
      <c r="AMH3335" s="0"/>
      <c r="AMI3335" s="0"/>
      <c r="AMJ3335" s="0"/>
    </row>
    <row r="3336" s="4" customFormat="true" ht="37.5" hidden="false" customHeight="true" outlineLevel="0" collapsed="false">
      <c r="A3336" s="23" t="s">
        <v>401</v>
      </c>
      <c r="B3336" s="82" t="n">
        <v>9371</v>
      </c>
      <c r="C3336" s="25" t="n">
        <f aca="false">VLOOKUP(B3336,[1]Planilha8!$X$4:$Y$6629,2,0)</f>
        <v>828455</v>
      </c>
      <c r="D3336" s="26" t="s">
        <v>877</v>
      </c>
      <c r="E3336" s="26" t="str">
        <f aca="false">VLOOKUP(B3336,[1]Planilha8!$X$4:$Z$6629,3,0)</f>
        <v>UNIDADE COLETORA DE SANGUE</v>
      </c>
      <c r="F3336" s="26" t="str">
        <f aca="false">VLOOKUP(B3336,[1]Planilha8!$X$4:$AD$6629,7,0)</f>
        <v>BOM</v>
      </c>
      <c r="G3336" s="27" t="n">
        <v>42934</v>
      </c>
      <c r="H3336" s="83" t="n">
        <v>1777</v>
      </c>
      <c r="I3336" s="29" t="s">
        <v>23</v>
      </c>
      <c r="J3336" s="30" t="s">
        <v>861</v>
      </c>
      <c r="K3336" s="31" t="n">
        <v>116170</v>
      </c>
      <c r="L3336" s="32" t="n">
        <v>2017002942</v>
      </c>
      <c r="M3336" s="33" t="n">
        <v>43465</v>
      </c>
      <c r="N3336" s="84" t="n">
        <v>221.741666666667</v>
      </c>
      <c r="O3336" s="85" t="n">
        <v>0.1</v>
      </c>
      <c r="P3336" s="86" t="n">
        <v>0.00833333333333333</v>
      </c>
      <c r="Q3336" s="87" t="n">
        <v>14.8083333333333</v>
      </c>
      <c r="R3336" s="88" t="n">
        <v>236.55</v>
      </c>
      <c r="S3336" s="89" t="n">
        <v>1540.45</v>
      </c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  <c r="AMG3336" s="0"/>
      <c r="AMH3336" s="0"/>
      <c r="AMI3336" s="0"/>
      <c r="AMJ3336" s="0"/>
    </row>
    <row r="3337" s="4" customFormat="true" ht="37.5" hidden="false" customHeight="true" outlineLevel="0" collapsed="false">
      <c r="A3337" s="23" t="s">
        <v>401</v>
      </c>
      <c r="B3337" s="82" t="n">
        <v>9372</v>
      </c>
      <c r="C3337" s="25" t="n">
        <f aca="false">VLOOKUP(B3337,[1]Planilha8!$X$4:$Y$6629,2,0)</f>
        <v>828456</v>
      </c>
      <c r="D3337" s="26" t="s">
        <v>877</v>
      </c>
      <c r="E3337" s="26" t="str">
        <f aca="false">VLOOKUP(B3337,[1]Planilha8!$X$4:$Z$6629,3,0)</f>
        <v>UNIDADE COLETORA DE SANGUE</v>
      </c>
      <c r="F3337" s="26" t="str">
        <f aca="false">VLOOKUP(B3337,[1]Planilha8!$X$4:$AD$6629,7,0)</f>
        <v>BOM</v>
      </c>
      <c r="G3337" s="27" t="n">
        <v>42934</v>
      </c>
      <c r="H3337" s="83" t="n">
        <v>1777</v>
      </c>
      <c r="I3337" s="29" t="s">
        <v>23</v>
      </c>
      <c r="J3337" s="30" t="s">
        <v>861</v>
      </c>
      <c r="K3337" s="31" t="n">
        <v>116170</v>
      </c>
      <c r="L3337" s="32" t="n">
        <v>2017002942</v>
      </c>
      <c r="M3337" s="33" t="n">
        <v>43465</v>
      </c>
      <c r="N3337" s="84" t="n">
        <v>221.741666666667</v>
      </c>
      <c r="O3337" s="85" t="n">
        <v>0.1</v>
      </c>
      <c r="P3337" s="86" t="n">
        <v>0.00833333333333333</v>
      </c>
      <c r="Q3337" s="87" t="n">
        <v>14.8083333333333</v>
      </c>
      <c r="R3337" s="88" t="n">
        <v>236.55</v>
      </c>
      <c r="S3337" s="89" t="n">
        <v>1540.45</v>
      </c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  <c r="AMG3337" s="0"/>
      <c r="AMH3337" s="0"/>
      <c r="AMI3337" s="0"/>
      <c r="AMJ3337" s="0"/>
    </row>
    <row r="3338" s="4" customFormat="true" ht="37.5" hidden="false" customHeight="true" outlineLevel="0" collapsed="false">
      <c r="A3338" s="23" t="s">
        <v>401</v>
      </c>
      <c r="B3338" s="82" t="n">
        <v>9373</v>
      </c>
      <c r="C3338" s="25" t="n">
        <f aca="false">VLOOKUP(B3338,[1]Planilha8!$X$4:$Y$6629,2,0)</f>
        <v>828448</v>
      </c>
      <c r="D3338" s="26" t="s">
        <v>878</v>
      </c>
      <c r="E3338" s="26" t="str">
        <f aca="false">VLOOKUP(B3338,[1]Planilha8!$X$4:$Z$6629,3,0)</f>
        <v>APOIO AO DIAGNOSTICO – ELETROENCEFALO</v>
      </c>
      <c r="F3338" s="26" t="str">
        <f aca="false">VLOOKUP(B3338,[1]Planilha8!$X$4:$AD$6629,7,0)</f>
        <v>BOM</v>
      </c>
      <c r="G3338" s="27" t="n">
        <v>42937</v>
      </c>
      <c r="H3338" s="83" t="n">
        <v>2079</v>
      </c>
      <c r="I3338" s="29" t="s">
        <v>23</v>
      </c>
      <c r="J3338" s="30" t="s">
        <v>861</v>
      </c>
      <c r="K3338" s="31" t="n">
        <v>116171</v>
      </c>
      <c r="L3338" s="32" t="n">
        <v>2017002942</v>
      </c>
      <c r="M3338" s="33" t="n">
        <v>43465</v>
      </c>
      <c r="N3338" s="84" t="n">
        <v>264.525</v>
      </c>
      <c r="O3338" s="85" t="n">
        <v>0.1</v>
      </c>
      <c r="P3338" s="86" t="n">
        <v>0.00833333333333333</v>
      </c>
      <c r="Q3338" s="87" t="n">
        <v>17.325</v>
      </c>
      <c r="R3338" s="88" t="n">
        <v>281.85</v>
      </c>
      <c r="S3338" s="89" t="n">
        <v>1797.15</v>
      </c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  <c r="AMG3338" s="0"/>
      <c r="AMH3338" s="0"/>
      <c r="AMI3338" s="0"/>
      <c r="AMJ3338" s="0"/>
    </row>
    <row r="3339" s="4" customFormat="true" ht="37.5" hidden="false" customHeight="true" outlineLevel="0" collapsed="false">
      <c r="A3339" s="23" t="s">
        <v>401</v>
      </c>
      <c r="B3339" s="82" t="n">
        <v>9374</v>
      </c>
      <c r="C3339" s="25" t="n">
        <f aca="false">VLOOKUP(B3339,[1]Planilha8!$X$4:$Y$6629,2,0)</f>
        <v>828449</v>
      </c>
      <c r="D3339" s="26" t="s">
        <v>878</v>
      </c>
      <c r="E3339" s="26" t="str">
        <f aca="false">VLOOKUP(B3339,[1]Planilha8!$X$4:$Z$6629,3,0)</f>
        <v>DIÁLISE</v>
      </c>
      <c r="F3339" s="26" t="str">
        <f aca="false">VLOOKUP(B3339,[1]Planilha8!$X$4:$AD$6629,7,0)</f>
        <v>BOM</v>
      </c>
      <c r="G3339" s="27" t="n">
        <v>42937</v>
      </c>
      <c r="H3339" s="83" t="n">
        <v>2079</v>
      </c>
      <c r="I3339" s="29" t="s">
        <v>23</v>
      </c>
      <c r="J3339" s="30" t="s">
        <v>861</v>
      </c>
      <c r="K3339" s="31" t="n">
        <v>116171</v>
      </c>
      <c r="L3339" s="32" t="n">
        <v>2017002942</v>
      </c>
      <c r="M3339" s="33" t="n">
        <v>43465</v>
      </c>
      <c r="N3339" s="84" t="n">
        <v>264.525</v>
      </c>
      <c r="O3339" s="85" t="n">
        <v>0.1</v>
      </c>
      <c r="P3339" s="86" t="n">
        <v>0.00833333333333333</v>
      </c>
      <c r="Q3339" s="87" t="n">
        <v>17.325</v>
      </c>
      <c r="R3339" s="88" t="n">
        <v>281.85</v>
      </c>
      <c r="S3339" s="89" t="n">
        <v>1797.15</v>
      </c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  <c r="AMG3339" s="0"/>
      <c r="AMH3339" s="0"/>
      <c r="AMI3339" s="0"/>
      <c r="AMJ3339" s="0"/>
    </row>
    <row r="3340" s="4" customFormat="true" ht="37.5" hidden="false" customHeight="true" outlineLevel="0" collapsed="false">
      <c r="A3340" s="23" t="s">
        <v>401</v>
      </c>
      <c r="B3340" s="82" t="n">
        <v>9375</v>
      </c>
      <c r="C3340" s="25" t="n">
        <f aca="false">VLOOKUP(B3340,[1]Planilha8!$X$4:$Y$6629,2,0)</f>
        <v>828450</v>
      </c>
      <c r="D3340" s="26" t="s">
        <v>878</v>
      </c>
      <c r="E3340" s="26" t="str">
        <f aca="false">VLOOKUP(B3340,[1]Planilha8!$X$4:$Z$6629,3,0)</f>
        <v>UNIDADE COLETORA DE SANGUE</v>
      </c>
      <c r="F3340" s="26" t="str">
        <f aca="false">VLOOKUP(B3340,[1]Planilha8!$X$4:$AD$6629,7,0)</f>
        <v>BOM</v>
      </c>
      <c r="G3340" s="27" t="n">
        <v>42937</v>
      </c>
      <c r="H3340" s="83" t="n">
        <v>2079</v>
      </c>
      <c r="I3340" s="29" t="s">
        <v>23</v>
      </c>
      <c r="J3340" s="30" t="s">
        <v>861</v>
      </c>
      <c r="K3340" s="31" t="n">
        <v>116171</v>
      </c>
      <c r="L3340" s="32" t="n">
        <v>2017002942</v>
      </c>
      <c r="M3340" s="33" t="n">
        <v>43465</v>
      </c>
      <c r="N3340" s="84" t="n">
        <v>264.525</v>
      </c>
      <c r="O3340" s="85" t="n">
        <v>0.1</v>
      </c>
      <c r="P3340" s="86" t="n">
        <v>0.00833333333333333</v>
      </c>
      <c r="Q3340" s="87" t="n">
        <v>17.325</v>
      </c>
      <c r="R3340" s="88" t="n">
        <v>281.85</v>
      </c>
      <c r="S3340" s="89" t="n">
        <v>1797.15</v>
      </c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  <c r="AMG3340" s="0"/>
      <c r="AMH3340" s="0"/>
      <c r="AMI3340" s="0"/>
      <c r="AMJ3340" s="0"/>
    </row>
    <row r="3341" s="4" customFormat="true" ht="37.5" hidden="false" customHeight="true" outlineLevel="0" collapsed="false">
      <c r="A3341" s="23" t="s">
        <v>401</v>
      </c>
      <c r="B3341" s="82" t="n">
        <v>9376</v>
      </c>
      <c r="C3341" s="25" t="n">
        <f aca="false">VLOOKUP(B3341,[1]Planilha8!$X$4:$Y$6629,2,0)</f>
        <v>830183</v>
      </c>
      <c r="D3341" s="26" t="s">
        <v>879</v>
      </c>
      <c r="E3341" s="26" t="str">
        <f aca="false">VLOOKUP(B3341,[1]Planilha8!$X$4:$Z$6629,3,0)</f>
        <v>HEMODIALISE</v>
      </c>
      <c r="F3341" s="26" t="str">
        <f aca="false">VLOOKUP(B3341,[1]Planilha8!$X$4:$AD$6629,7,0)</f>
        <v>BOM</v>
      </c>
      <c r="G3341" s="27" t="n">
        <v>42940</v>
      </c>
      <c r="H3341" s="83" t="n">
        <v>5293.8</v>
      </c>
      <c r="I3341" s="29" t="s">
        <v>23</v>
      </c>
      <c r="J3341" s="30" t="s">
        <v>880</v>
      </c>
      <c r="K3341" s="31" t="n">
        <v>471</v>
      </c>
      <c r="L3341" s="32" t="n">
        <v>2017002336</v>
      </c>
      <c r="M3341" s="33" t="n">
        <v>43465</v>
      </c>
      <c r="N3341" s="84" t="n">
        <v>1079.81116666667</v>
      </c>
      <c r="O3341" s="85" t="n">
        <v>0.13</v>
      </c>
      <c r="P3341" s="86" t="n">
        <v>0.0108333333333333</v>
      </c>
      <c r="Q3341" s="87" t="n">
        <v>57.3495</v>
      </c>
      <c r="R3341" s="88" t="n">
        <v>1137.16066666667</v>
      </c>
      <c r="S3341" s="89" t="n">
        <v>4156.63933333333</v>
      </c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  <c r="AMG3341" s="0"/>
      <c r="AMH3341" s="0"/>
      <c r="AMI3341" s="0"/>
      <c r="AMJ3341" s="0"/>
    </row>
    <row r="3342" s="4" customFormat="true" ht="37.5" hidden="false" customHeight="true" outlineLevel="0" collapsed="false">
      <c r="A3342" s="23" t="s">
        <v>401</v>
      </c>
      <c r="B3342" s="82" t="n">
        <v>9393</v>
      </c>
      <c r="C3342" s="25" t="n">
        <f aca="false">VLOOKUP(B3342,[1]Planilha8!$X$4:$Y$6629,2,0)</f>
        <v>810822</v>
      </c>
      <c r="D3342" s="26" t="s">
        <v>881</v>
      </c>
      <c r="E3342" s="26" t="str">
        <f aca="false">VLOOKUP(B3342,[1]Planilha8!$X$4:$Z$6629,3,0)</f>
        <v>CHI – CENTRAL HUMANIZADA DE INTERNAÇÃO</v>
      </c>
      <c r="F3342" s="26" t="str">
        <f aca="false">VLOOKUP(B3342,[1]Planilha8!$X$4:$AD$6629,7,0)</f>
        <v>REGULAR</v>
      </c>
      <c r="G3342" s="27" t="n">
        <v>42979</v>
      </c>
      <c r="H3342" s="83" t="n">
        <v>790</v>
      </c>
      <c r="I3342" s="29" t="s">
        <v>23</v>
      </c>
      <c r="J3342" s="30" t="s">
        <v>853</v>
      </c>
      <c r="K3342" s="31" t="n">
        <v>16249</v>
      </c>
      <c r="L3342" s="32" t="n">
        <v>2017003721</v>
      </c>
      <c r="M3342" s="33" t="n">
        <v>43465</v>
      </c>
      <c r="N3342" s="84" t="n">
        <v>182.166666666667</v>
      </c>
      <c r="O3342" s="85" t="n">
        <v>0.2</v>
      </c>
      <c r="P3342" s="86" t="n">
        <v>0.0166666666666667</v>
      </c>
      <c r="Q3342" s="87" t="n">
        <v>13.1666666666667</v>
      </c>
      <c r="R3342" s="88" t="n">
        <v>195.333333333333</v>
      </c>
      <c r="S3342" s="89" t="n">
        <v>594.666666666667</v>
      </c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  <c r="AMG3342" s="0"/>
      <c r="AMH3342" s="0"/>
      <c r="AMI3342" s="0"/>
      <c r="AMJ3342" s="0"/>
    </row>
    <row r="3343" s="4" customFormat="true" ht="37.5" hidden="false" customHeight="true" outlineLevel="0" collapsed="false">
      <c r="A3343" s="23" t="s">
        <v>401</v>
      </c>
      <c r="B3343" s="82" t="n">
        <v>9377</v>
      </c>
      <c r="C3343" s="25" t="n">
        <f aca="false">VLOOKUP(B3343,[1]Planilha8!$X$4:$Y$6629,2,0)</f>
        <v>2042291</v>
      </c>
      <c r="D3343" s="26" t="s">
        <v>882</v>
      </c>
      <c r="E3343" s="26" t="str">
        <f aca="false">VLOOKUP(B3343,[1]Planilha8!$X$4:$Z$6629,3,0)</f>
        <v>ENGENHARIA CLÍNICA</v>
      </c>
      <c r="F3343" s="26" t="str">
        <f aca="false">VLOOKUP(B3343,[1]Planilha8!$X$4:$AD$6629,7,0)</f>
        <v>BOM</v>
      </c>
      <c r="G3343" s="27" t="n">
        <v>42989</v>
      </c>
      <c r="H3343" s="83" t="n">
        <v>18300</v>
      </c>
      <c r="I3343" s="29" t="s">
        <v>23</v>
      </c>
      <c r="J3343" s="30" t="s">
        <v>883</v>
      </c>
      <c r="K3343" s="31" t="n">
        <v>981</v>
      </c>
      <c r="L3343" s="32" t="n">
        <v>2016002684</v>
      </c>
      <c r="M3343" s="33" t="n">
        <v>43465</v>
      </c>
      <c r="N3343" s="84" t="n">
        <v>2037.5</v>
      </c>
      <c r="O3343" s="85" t="n">
        <v>0.1</v>
      </c>
      <c r="P3343" s="86" t="n">
        <v>0.00833333333333333</v>
      </c>
      <c r="Q3343" s="87" t="n">
        <v>152.5</v>
      </c>
      <c r="R3343" s="88" t="n">
        <v>2190</v>
      </c>
      <c r="S3343" s="89" t="n">
        <v>16110</v>
      </c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  <c r="AMG3343" s="0"/>
      <c r="AMH3343" s="0"/>
      <c r="AMI3343" s="0"/>
      <c r="AMJ3343" s="0"/>
    </row>
    <row r="3344" s="4" customFormat="true" ht="37.5" hidden="false" customHeight="true" outlineLevel="0" collapsed="false">
      <c r="A3344" s="23" t="s">
        <v>401</v>
      </c>
      <c r="B3344" s="82" t="n">
        <v>9378</v>
      </c>
      <c r="C3344" s="25" t="n">
        <f aca="false">VLOOKUP(B3344,[1]Planilha8!$X$4:$Y$6629,2,0)</f>
        <v>2042292</v>
      </c>
      <c r="D3344" s="26" t="s">
        <v>884</v>
      </c>
      <c r="E3344" s="26" t="str">
        <f aca="false">VLOOKUP(B3344,[1]Planilha8!$X$4:$Z$6629,3,0)</f>
        <v>CENTRO CIRÚRGICO</v>
      </c>
      <c r="F3344" s="26" t="str">
        <f aca="false">VLOOKUP(B3344,[1]Planilha8!$X$4:$AD$6629,7,0)</f>
        <v>BOM</v>
      </c>
      <c r="G3344" s="27" t="n">
        <v>42989</v>
      </c>
      <c r="H3344" s="83" t="n">
        <v>5895</v>
      </c>
      <c r="I3344" s="29" t="s">
        <v>23</v>
      </c>
      <c r="J3344" s="30" t="s">
        <v>815</v>
      </c>
      <c r="K3344" s="31" t="n">
        <v>175</v>
      </c>
      <c r="L3344" s="32" t="n">
        <v>2017003581</v>
      </c>
      <c r="M3344" s="33" t="n">
        <v>43465</v>
      </c>
      <c r="N3344" s="84" t="n">
        <v>686.875</v>
      </c>
      <c r="O3344" s="85" t="n">
        <v>0.1</v>
      </c>
      <c r="P3344" s="86" t="n">
        <v>0.00833333333333333</v>
      </c>
      <c r="Q3344" s="87" t="n">
        <v>49.125</v>
      </c>
      <c r="R3344" s="88" t="n">
        <v>736</v>
      </c>
      <c r="S3344" s="89" t="n">
        <v>5159</v>
      </c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  <c r="AMG3344" s="0"/>
      <c r="AMH3344" s="0"/>
      <c r="AMI3344" s="0"/>
      <c r="AMJ3344" s="0"/>
    </row>
    <row r="3345" s="4" customFormat="true" ht="37.5" hidden="false" customHeight="true" outlineLevel="0" collapsed="false">
      <c r="A3345" s="23" t="s">
        <v>401</v>
      </c>
      <c r="B3345" s="82" t="n">
        <v>9388</v>
      </c>
      <c r="C3345" s="25" t="n">
        <f aca="false">VLOOKUP(B3345,[1]Planilha8!$X$4:$Y$6629,2,0)</f>
        <v>2042302</v>
      </c>
      <c r="D3345" s="26" t="s">
        <v>885</v>
      </c>
      <c r="E3345" s="26" t="str">
        <f aca="false">VLOOKUP(B3345,[1]Planilha8!$X$4:$Z$6629,3,0)</f>
        <v>CENTRO CIRÚRGICO</v>
      </c>
      <c r="F3345" s="26" t="str">
        <f aca="false">VLOOKUP(B3345,[1]Planilha8!$X$4:$AD$6629,7,0)</f>
        <v>BOM</v>
      </c>
      <c r="G3345" s="27" t="n">
        <v>42989</v>
      </c>
      <c r="H3345" s="83" t="n">
        <v>1367</v>
      </c>
      <c r="I3345" s="29" t="s">
        <v>23</v>
      </c>
      <c r="J3345" s="30" t="s">
        <v>137</v>
      </c>
      <c r="K3345" s="31" t="n">
        <v>120373</v>
      </c>
      <c r="L3345" s="32" t="n">
        <v>2017003537</v>
      </c>
      <c r="M3345" s="33" t="n">
        <v>43465</v>
      </c>
      <c r="N3345" s="84" t="n">
        <v>298.416666666667</v>
      </c>
      <c r="O3345" s="85" t="n">
        <v>0.2</v>
      </c>
      <c r="P3345" s="86" t="n">
        <v>0.0166666666666667</v>
      </c>
      <c r="Q3345" s="87" t="n">
        <v>22.7833333333333</v>
      </c>
      <c r="R3345" s="88" t="n">
        <v>321.2</v>
      </c>
      <c r="S3345" s="89" t="n">
        <v>1045.8</v>
      </c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  <c r="AMG3345" s="0"/>
      <c r="AMH3345" s="0"/>
      <c r="AMI3345" s="0"/>
      <c r="AMJ3345" s="0"/>
    </row>
    <row r="3346" s="4" customFormat="true" ht="37.5" hidden="false" customHeight="true" outlineLevel="0" collapsed="false">
      <c r="A3346" s="23" t="s">
        <v>401</v>
      </c>
      <c r="B3346" s="82" t="n">
        <v>9389</v>
      </c>
      <c r="C3346" s="25" t="n">
        <f aca="false">VLOOKUP(B3346,[1]Planilha8!$X$4:$Y$6629,2,0)</f>
        <v>810818</v>
      </c>
      <c r="D3346" s="26" t="s">
        <v>881</v>
      </c>
      <c r="E3346" s="26" t="str">
        <f aca="false">VLOOKUP(B3346,[1]Planilha8!$X$4:$Z$6629,3,0)</f>
        <v>CONDUTORES</v>
      </c>
      <c r="F3346" s="26" t="str">
        <f aca="false">VLOOKUP(B3346,[1]Planilha8!$X$4:$AD$6629,7,0)</f>
        <v>REGULAR</v>
      </c>
      <c r="G3346" s="27" t="n">
        <v>43004</v>
      </c>
      <c r="H3346" s="83" t="n">
        <v>790</v>
      </c>
      <c r="I3346" s="29" t="s">
        <v>23</v>
      </c>
      <c r="J3346" s="30" t="s">
        <v>853</v>
      </c>
      <c r="K3346" s="31" t="n">
        <v>16249</v>
      </c>
      <c r="L3346" s="32" t="n">
        <v>2017003721</v>
      </c>
      <c r="M3346" s="33" t="n">
        <v>43465</v>
      </c>
      <c r="N3346" s="84" t="n">
        <v>182.166666666667</v>
      </c>
      <c r="O3346" s="85" t="n">
        <v>0.2</v>
      </c>
      <c r="P3346" s="86" t="n">
        <v>0.0166666666666667</v>
      </c>
      <c r="Q3346" s="87" t="n">
        <v>13.1666666666667</v>
      </c>
      <c r="R3346" s="88" t="n">
        <v>195.333333333333</v>
      </c>
      <c r="S3346" s="89" t="n">
        <v>594.666666666667</v>
      </c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  <c r="AMG3346" s="0"/>
      <c r="AMH3346" s="0"/>
      <c r="AMI3346" s="0"/>
      <c r="AMJ3346" s="0"/>
    </row>
    <row r="3347" s="4" customFormat="true" ht="37.5" hidden="false" customHeight="true" outlineLevel="0" collapsed="false">
      <c r="A3347" s="23" t="s">
        <v>401</v>
      </c>
      <c r="B3347" s="82" t="n">
        <v>9390</v>
      </c>
      <c r="C3347" s="25" t="n">
        <f aca="false">VLOOKUP(B3347,[1]Planilha8!$X$4:$Y$6629,2,0)</f>
        <v>810819</v>
      </c>
      <c r="D3347" s="26" t="s">
        <v>881</v>
      </c>
      <c r="E3347" s="26" t="str">
        <f aca="false">VLOOKUP(B3347,[1]Planilha8!$X$4:$Z$6629,3,0)</f>
        <v>CLÍNICA MÉDICA</v>
      </c>
      <c r="F3347" s="26" t="str">
        <f aca="false">VLOOKUP(B3347,[1]Planilha8!$X$4:$AD$6629,7,0)</f>
        <v>REGULAR</v>
      </c>
      <c r="G3347" s="27" t="n">
        <v>43004</v>
      </c>
      <c r="H3347" s="83" t="n">
        <v>790</v>
      </c>
      <c r="I3347" s="29" t="s">
        <v>23</v>
      </c>
      <c r="J3347" s="30" t="s">
        <v>853</v>
      </c>
      <c r="K3347" s="31" t="n">
        <v>16249</v>
      </c>
      <c r="L3347" s="32" t="n">
        <v>2017003721</v>
      </c>
      <c r="M3347" s="33" t="n">
        <v>43465</v>
      </c>
      <c r="N3347" s="84" t="n">
        <v>182.166666666667</v>
      </c>
      <c r="O3347" s="85" t="n">
        <v>0.2</v>
      </c>
      <c r="P3347" s="86" t="n">
        <v>0.0166666666666667</v>
      </c>
      <c r="Q3347" s="87" t="n">
        <v>13.1666666666667</v>
      </c>
      <c r="R3347" s="88" t="n">
        <v>195.333333333333</v>
      </c>
      <c r="S3347" s="89" t="n">
        <v>594.666666666667</v>
      </c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  <c r="AMG3347" s="0"/>
      <c r="AMH3347" s="0"/>
      <c r="AMI3347" s="0"/>
      <c r="AMJ3347" s="0"/>
    </row>
    <row r="3348" s="4" customFormat="true" ht="37.5" hidden="false" customHeight="true" outlineLevel="0" collapsed="false">
      <c r="A3348" s="23" t="s">
        <v>401</v>
      </c>
      <c r="B3348" s="82" t="n">
        <v>9391</v>
      </c>
      <c r="C3348" s="25" t="n">
        <f aca="false">VLOOKUP(B3348,[1]Planilha8!$X$4:$Y$6629,2,0)</f>
        <v>810820</v>
      </c>
      <c r="D3348" s="26" t="s">
        <v>881</v>
      </c>
      <c r="E3348" s="26" t="str">
        <f aca="false">VLOOKUP(B3348,[1]Planilha8!$X$4:$Z$6629,3,0)</f>
        <v>DIRETORIA DE ENFERMAGEM</v>
      </c>
      <c r="F3348" s="26" t="str">
        <f aca="false">VLOOKUP(B3348,[1]Planilha8!$X$4:$AD$6629,7,0)</f>
        <v>REGULAR</v>
      </c>
      <c r="G3348" s="27" t="n">
        <v>43004</v>
      </c>
      <c r="H3348" s="83" t="n">
        <v>790</v>
      </c>
      <c r="I3348" s="29" t="s">
        <v>23</v>
      </c>
      <c r="J3348" s="30" t="s">
        <v>853</v>
      </c>
      <c r="K3348" s="31" t="n">
        <v>16249</v>
      </c>
      <c r="L3348" s="32" t="n">
        <v>2017003721</v>
      </c>
      <c r="M3348" s="33" t="n">
        <v>43465</v>
      </c>
      <c r="N3348" s="84" t="n">
        <v>182.166666666667</v>
      </c>
      <c r="O3348" s="85" t="n">
        <v>0.2</v>
      </c>
      <c r="P3348" s="86" t="n">
        <v>0.0166666666666667</v>
      </c>
      <c r="Q3348" s="87" t="n">
        <v>13.1666666666667</v>
      </c>
      <c r="R3348" s="88" t="n">
        <v>195.333333333333</v>
      </c>
      <c r="S3348" s="89" t="n">
        <v>594.666666666667</v>
      </c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  <c r="AMG3348" s="0"/>
      <c r="AMH3348" s="0"/>
      <c r="AMI3348" s="0"/>
      <c r="AMJ3348" s="0"/>
    </row>
    <row r="3349" s="4" customFormat="true" ht="37.5" hidden="false" customHeight="true" outlineLevel="0" collapsed="false">
      <c r="A3349" s="23" t="s">
        <v>401</v>
      </c>
      <c r="B3349" s="82" t="n">
        <v>9392</v>
      </c>
      <c r="C3349" s="25" t="n">
        <f aca="false">VLOOKUP(B3349,[1]Planilha8!$X$4:$Y$6629,2,0)</f>
        <v>810821</v>
      </c>
      <c r="D3349" s="26" t="s">
        <v>881</v>
      </c>
      <c r="E3349" s="26" t="str">
        <f aca="false">VLOOKUP(B3349,[1]Planilha8!$X$4:$Z$6629,3,0)</f>
        <v>PORTARIA 'A'</v>
      </c>
      <c r="F3349" s="26" t="str">
        <f aca="false">VLOOKUP(B3349,[1]Planilha8!$X$4:$AD$6629,7,0)</f>
        <v>REGULAR</v>
      </c>
      <c r="G3349" s="27" t="n">
        <v>43004</v>
      </c>
      <c r="H3349" s="83" t="n">
        <v>790</v>
      </c>
      <c r="I3349" s="29" t="s">
        <v>23</v>
      </c>
      <c r="J3349" s="30" t="s">
        <v>853</v>
      </c>
      <c r="K3349" s="31" t="n">
        <v>16249</v>
      </c>
      <c r="L3349" s="32" t="n">
        <v>2017003721</v>
      </c>
      <c r="M3349" s="33" t="n">
        <v>43465</v>
      </c>
      <c r="N3349" s="84" t="n">
        <v>182.166666666667</v>
      </c>
      <c r="O3349" s="85" t="n">
        <v>0.2</v>
      </c>
      <c r="P3349" s="86" t="n">
        <v>0.0166666666666667</v>
      </c>
      <c r="Q3349" s="87" t="n">
        <v>13.1666666666667</v>
      </c>
      <c r="R3349" s="88" t="n">
        <v>195.333333333333</v>
      </c>
      <c r="S3349" s="89" t="n">
        <v>594.666666666667</v>
      </c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  <c r="AMG3349" s="0"/>
      <c r="AMH3349" s="0"/>
      <c r="AMI3349" s="0"/>
      <c r="AMJ3349" s="0"/>
    </row>
    <row r="3350" s="4" customFormat="true" ht="37.5" hidden="false" customHeight="true" outlineLevel="0" collapsed="false">
      <c r="A3350" s="23" t="s">
        <v>401</v>
      </c>
      <c r="B3350" s="82" t="n">
        <v>9394</v>
      </c>
      <c r="C3350" s="25" t="n">
        <f aca="false">VLOOKUP(B3350,[1]Planilha8!$X$4:$Y$6629,2,0)</f>
        <v>810816</v>
      </c>
      <c r="D3350" s="26" t="s">
        <v>881</v>
      </c>
      <c r="E3350" s="26" t="str">
        <f aca="false">VLOOKUP(B3350,[1]Planilha8!$X$4:$Z$6629,3,0)</f>
        <v>HEMODIALISE</v>
      </c>
      <c r="F3350" s="26" t="str">
        <f aca="false">VLOOKUP(B3350,[1]Planilha8!$X$4:$AD$6629,7,0)</f>
        <v>REGULAR</v>
      </c>
      <c r="G3350" s="27" t="n">
        <v>43004</v>
      </c>
      <c r="H3350" s="83" t="n">
        <v>790</v>
      </c>
      <c r="I3350" s="29" t="s">
        <v>23</v>
      </c>
      <c r="J3350" s="30" t="s">
        <v>853</v>
      </c>
      <c r="K3350" s="31" t="n">
        <v>16249</v>
      </c>
      <c r="L3350" s="32" t="n">
        <v>2017003721</v>
      </c>
      <c r="M3350" s="33" t="n">
        <v>43465</v>
      </c>
      <c r="N3350" s="84" t="n">
        <v>182.166666666667</v>
      </c>
      <c r="O3350" s="85" t="n">
        <v>0.2</v>
      </c>
      <c r="P3350" s="86" t="n">
        <v>0.0166666666666667</v>
      </c>
      <c r="Q3350" s="87" t="n">
        <v>13.1666666666667</v>
      </c>
      <c r="R3350" s="88" t="n">
        <v>195.333333333333</v>
      </c>
      <c r="S3350" s="89" t="n">
        <v>594.666666666667</v>
      </c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  <c r="AMG3350" s="0"/>
      <c r="AMH3350" s="0"/>
      <c r="AMI3350" s="0"/>
      <c r="AMJ3350" s="0"/>
    </row>
    <row r="3351" s="4" customFormat="true" ht="37.5" hidden="false" customHeight="true" outlineLevel="0" collapsed="false">
      <c r="A3351" s="23" t="s">
        <v>401</v>
      </c>
      <c r="B3351" s="82" t="n">
        <v>9395</v>
      </c>
      <c r="C3351" s="25" t="n">
        <f aca="false">VLOOKUP(B3351,[1]Planilha8!$X$4:$Y$6629,2,0)</f>
        <v>810817</v>
      </c>
      <c r="D3351" s="26" t="s">
        <v>881</v>
      </c>
      <c r="E3351" s="26" t="str">
        <f aca="false">VLOOKUP(B3351,[1]Planilha8!$X$4:$Z$6629,3,0)</f>
        <v>CENTRO CIRÚRGICO</v>
      </c>
      <c r="F3351" s="26" t="str">
        <f aca="false">VLOOKUP(B3351,[1]Planilha8!$X$4:$AD$6629,7,0)</f>
        <v>REGULAR</v>
      </c>
      <c r="G3351" s="27" t="n">
        <v>43004</v>
      </c>
      <c r="H3351" s="83" t="n">
        <v>790</v>
      </c>
      <c r="I3351" s="29" t="s">
        <v>23</v>
      </c>
      <c r="J3351" s="30" t="s">
        <v>853</v>
      </c>
      <c r="K3351" s="31" t="n">
        <v>16249</v>
      </c>
      <c r="L3351" s="32" t="n">
        <v>2017003721</v>
      </c>
      <c r="M3351" s="33" t="n">
        <v>43465</v>
      </c>
      <c r="N3351" s="84" t="n">
        <v>182.166666666667</v>
      </c>
      <c r="O3351" s="85" t="n">
        <v>0.2</v>
      </c>
      <c r="P3351" s="86" t="n">
        <v>0.0166666666666667</v>
      </c>
      <c r="Q3351" s="87" t="n">
        <v>13.1666666666667</v>
      </c>
      <c r="R3351" s="88" t="n">
        <v>195.333333333333</v>
      </c>
      <c r="S3351" s="89" t="n">
        <v>594.666666666667</v>
      </c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  <c r="AMG3351" s="0"/>
      <c r="AMH3351" s="0"/>
      <c r="AMI3351" s="0"/>
      <c r="AMJ3351" s="0"/>
    </row>
    <row r="3352" s="4" customFormat="true" ht="37.5" hidden="false" customHeight="true" outlineLevel="0" collapsed="false">
      <c r="A3352" s="23" t="s">
        <v>401</v>
      </c>
      <c r="B3352" s="82" t="n">
        <v>9396</v>
      </c>
      <c r="C3352" s="25" t="n">
        <f aca="false">VLOOKUP(B3352,[1]Planilha8!$X$4:$Y$6629,2,0)</f>
        <v>810823</v>
      </c>
      <c r="D3352" s="26" t="s">
        <v>886</v>
      </c>
      <c r="E3352" s="26" t="str">
        <f aca="false">VLOOKUP(B3352,[1]Planilha8!$X$4:$Z$6629,3,0)</f>
        <v>SESMT</v>
      </c>
      <c r="F3352" s="26" t="str">
        <f aca="false">VLOOKUP(B3352,[1]Planilha8!$X$4:$AD$6629,7,0)</f>
        <v>BOM</v>
      </c>
      <c r="G3352" s="27" t="n">
        <v>43004</v>
      </c>
      <c r="H3352" s="83" t="n">
        <v>581.76</v>
      </c>
      <c r="I3352" s="29" t="s">
        <v>23</v>
      </c>
      <c r="J3352" s="30" t="s">
        <v>875</v>
      </c>
      <c r="K3352" s="31" t="n">
        <v>329813</v>
      </c>
      <c r="L3352" s="32" t="n">
        <v>2017003573</v>
      </c>
      <c r="M3352" s="33" t="n">
        <v>43465</v>
      </c>
      <c r="N3352" s="84" t="n">
        <v>152.770666666667</v>
      </c>
      <c r="O3352" s="85" t="n">
        <v>0.25</v>
      </c>
      <c r="P3352" s="86" t="n">
        <v>0.0208333333333333</v>
      </c>
      <c r="Q3352" s="87" t="n">
        <v>12.12</v>
      </c>
      <c r="R3352" s="88" t="n">
        <v>164.890666666667</v>
      </c>
      <c r="S3352" s="89" t="n">
        <v>416.869333333333</v>
      </c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  <c r="AMG3352" s="0"/>
      <c r="AMH3352" s="0"/>
      <c r="AMI3352" s="0"/>
      <c r="AMJ3352" s="0"/>
    </row>
    <row r="3353" s="4" customFormat="true" ht="37.5" hidden="false" customHeight="true" outlineLevel="0" collapsed="false">
      <c r="A3353" s="23" t="s">
        <v>401</v>
      </c>
      <c r="B3353" s="82" t="n">
        <v>9397</v>
      </c>
      <c r="C3353" s="25" t="n">
        <f aca="false">VLOOKUP(B3353,[1]Planilha8!$X$4:$Y$6629,2,0)</f>
        <v>810824</v>
      </c>
      <c r="D3353" s="26" t="s">
        <v>886</v>
      </c>
      <c r="E3353" s="26" t="str">
        <f aca="false">VLOOKUP(B3353,[1]Planilha8!$X$4:$Z$6629,3,0)</f>
        <v>PORTARIA 'A'</v>
      </c>
      <c r="F3353" s="26" t="str">
        <f aca="false">VLOOKUP(B3353,[1]Planilha8!$X$4:$AD$6629,7,0)</f>
        <v>BOM</v>
      </c>
      <c r="G3353" s="27" t="n">
        <v>43004</v>
      </c>
      <c r="H3353" s="83" t="n">
        <v>581.76</v>
      </c>
      <c r="I3353" s="29" t="s">
        <v>23</v>
      </c>
      <c r="J3353" s="30" t="s">
        <v>875</v>
      </c>
      <c r="K3353" s="31" t="n">
        <v>329813</v>
      </c>
      <c r="L3353" s="32" t="n">
        <v>2017003573</v>
      </c>
      <c r="M3353" s="33" t="n">
        <v>43465</v>
      </c>
      <c r="N3353" s="84" t="n">
        <v>152.770666666667</v>
      </c>
      <c r="O3353" s="85" t="n">
        <v>0.25</v>
      </c>
      <c r="P3353" s="86" t="n">
        <v>0.0208333333333333</v>
      </c>
      <c r="Q3353" s="87" t="n">
        <v>12.12</v>
      </c>
      <c r="R3353" s="88" t="n">
        <v>164.890666666667</v>
      </c>
      <c r="S3353" s="89" t="n">
        <v>416.869333333333</v>
      </c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  <c r="AMG3353" s="0"/>
      <c r="AMH3353" s="0"/>
      <c r="AMI3353" s="0"/>
      <c r="AMJ3353" s="0"/>
    </row>
    <row r="3354" s="4" customFormat="true" ht="37.5" hidden="false" customHeight="true" outlineLevel="0" collapsed="false">
      <c r="A3354" s="23" t="s">
        <v>401</v>
      </c>
      <c r="B3354" s="82" t="n">
        <v>9401</v>
      </c>
      <c r="C3354" s="25" t="n">
        <f aca="false">VLOOKUP(B3354,[1]Planilha8!$X$4:$Y$6629,2,0)</f>
        <v>810828</v>
      </c>
      <c r="D3354" s="26" t="s">
        <v>860</v>
      </c>
      <c r="E3354" s="26" t="str">
        <f aca="false">VLOOKUP(B3354,[1]Planilha8!$X$4:$Z$6629,3,0)</f>
        <v>SALA DA FAMÍLIA</v>
      </c>
      <c r="F3354" s="26" t="str">
        <f aca="false">VLOOKUP(B3354,[1]Planilha8!$X$4:$AD$6629,7,0)</f>
        <v>BOM</v>
      </c>
      <c r="G3354" s="27" t="n">
        <v>43004</v>
      </c>
      <c r="H3354" s="83" t="n">
        <v>1335</v>
      </c>
      <c r="I3354" s="29" t="s">
        <v>23</v>
      </c>
      <c r="J3354" s="30" t="s">
        <v>861</v>
      </c>
      <c r="K3354" s="31" t="n">
        <v>121385</v>
      </c>
      <c r="L3354" s="32" t="n">
        <v>2017003294</v>
      </c>
      <c r="M3354" s="33" t="n">
        <v>43465</v>
      </c>
      <c r="N3354" s="84" t="n">
        <v>147.208333333333</v>
      </c>
      <c r="O3354" s="85" t="n">
        <v>0.1</v>
      </c>
      <c r="P3354" s="86" t="n">
        <v>0.00833333333333333</v>
      </c>
      <c r="Q3354" s="87" t="n">
        <v>11.125</v>
      </c>
      <c r="R3354" s="88" t="n">
        <v>158.333333333333</v>
      </c>
      <c r="S3354" s="89" t="n">
        <v>1176.66666666667</v>
      </c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  <c r="AMG3354" s="0"/>
      <c r="AMH3354" s="0"/>
      <c r="AMI3354" s="0"/>
      <c r="AMJ3354" s="0"/>
    </row>
    <row r="3355" s="4" customFormat="true" ht="37.5" hidden="false" customHeight="true" outlineLevel="0" collapsed="false">
      <c r="A3355" s="23" t="s">
        <v>401</v>
      </c>
      <c r="B3355" s="82" t="n">
        <v>9409</v>
      </c>
      <c r="C3355" s="25" t="n">
        <f aca="false">VLOOKUP(B3355,[1]Planilha8!$X$4:$Y$6629,2,0)</f>
        <v>810829</v>
      </c>
      <c r="D3355" s="26" t="s">
        <v>887</v>
      </c>
      <c r="E3355" s="26" t="str">
        <f aca="false">VLOOKUP(B3355,[1]Planilha8!$X$4:$Z$6629,3,0)</f>
        <v>CENTRO CIRÚRGICO</v>
      </c>
      <c r="F3355" s="26" t="str">
        <f aca="false">VLOOKUP(B3355,[1]Planilha8!$X$4:$AD$6629,7,0)</f>
        <v>BOM</v>
      </c>
      <c r="G3355" s="27" t="n">
        <v>43004</v>
      </c>
      <c r="H3355" s="83" t="n">
        <v>969.08</v>
      </c>
      <c r="I3355" s="29" t="s">
        <v>23</v>
      </c>
      <c r="J3355" s="30" t="s">
        <v>358</v>
      </c>
      <c r="K3355" s="31" t="n">
        <v>17261</v>
      </c>
      <c r="L3355" s="32" t="n">
        <v>2017003698</v>
      </c>
      <c r="M3355" s="33" t="n">
        <v>43465</v>
      </c>
      <c r="N3355" s="84" t="n">
        <v>215.603333333333</v>
      </c>
      <c r="O3355" s="85" t="n">
        <v>0.2</v>
      </c>
      <c r="P3355" s="86" t="n">
        <v>0.0166666666666667</v>
      </c>
      <c r="Q3355" s="87" t="n">
        <v>16.1513333333333</v>
      </c>
      <c r="R3355" s="88" t="n">
        <v>231.754666666667</v>
      </c>
      <c r="S3355" s="89" t="n">
        <v>737.325333333333</v>
      </c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  <c r="AMG3355" s="0"/>
      <c r="AMH3355" s="0"/>
      <c r="AMI3355" s="0"/>
      <c r="AMJ3355" s="0"/>
    </row>
    <row r="3356" s="4" customFormat="true" ht="37.5" hidden="false" customHeight="true" outlineLevel="0" collapsed="false">
      <c r="A3356" s="23" t="s">
        <v>401</v>
      </c>
      <c r="B3356" s="82" t="n">
        <v>9410</v>
      </c>
      <c r="C3356" s="25" t="n">
        <f aca="false">VLOOKUP(B3356,[1]Planilha8!$X$4:$Y$6629,2,0)</f>
        <v>800479</v>
      </c>
      <c r="D3356" s="26" t="s">
        <v>888</v>
      </c>
      <c r="E3356" s="26" t="str">
        <f aca="false">VLOOKUP(B3356,[1]Planilha8!$X$4:$Z$6629,3,0)</f>
        <v>CENTRO CIRÚRGICO</v>
      </c>
      <c r="F3356" s="26" t="str">
        <f aca="false">VLOOKUP(B3356,[1]Planilha8!$X$4:$AD$6629,7,0)</f>
        <v>BOM</v>
      </c>
      <c r="G3356" s="27" t="n">
        <v>43010</v>
      </c>
      <c r="H3356" s="83" t="n">
        <v>6080</v>
      </c>
      <c r="I3356" s="29" t="s">
        <v>23</v>
      </c>
      <c r="J3356" s="30" t="s">
        <v>889</v>
      </c>
      <c r="K3356" s="31" t="n">
        <v>23862</v>
      </c>
      <c r="L3356" s="32" t="n">
        <v>2017003583</v>
      </c>
      <c r="M3356" s="33" t="n">
        <v>43465</v>
      </c>
      <c r="N3356" s="84" t="n">
        <v>1293.66666666667</v>
      </c>
      <c r="O3356" s="85" t="n">
        <v>0.2</v>
      </c>
      <c r="P3356" s="86" t="n">
        <v>0.0166666666666667</v>
      </c>
      <c r="Q3356" s="87" t="n">
        <v>101.333333333333</v>
      </c>
      <c r="R3356" s="88" t="n">
        <v>1395</v>
      </c>
      <c r="S3356" s="89" t="n">
        <v>4685</v>
      </c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  <c r="AMG3356" s="0"/>
      <c r="AMH3356" s="0"/>
      <c r="AMI3356" s="0"/>
      <c r="AMJ3356" s="0"/>
    </row>
    <row r="3357" s="4" customFormat="true" ht="37.5" hidden="false" customHeight="true" outlineLevel="0" collapsed="false">
      <c r="A3357" s="23" t="s">
        <v>401</v>
      </c>
      <c r="B3357" s="82" t="n">
        <v>9412</v>
      </c>
      <c r="C3357" s="25" t="n">
        <f aca="false">VLOOKUP(B3357,[1]Planilha8!$X$4:$Y$6629,2,0)</f>
        <v>800473</v>
      </c>
      <c r="D3357" s="26" t="s">
        <v>890</v>
      </c>
      <c r="E3357" s="26" t="str">
        <f aca="false">VLOOKUP(B3357,[1]Planilha8!$X$4:$Z$6629,3,0)</f>
        <v>CONDUTORES</v>
      </c>
      <c r="F3357" s="26" t="str">
        <f aca="false">VLOOKUP(B3357,[1]Planilha8!$X$4:$AD$6629,7,0)</f>
        <v>BOM</v>
      </c>
      <c r="G3357" s="27" t="n">
        <v>43028</v>
      </c>
      <c r="H3357" s="83" t="n">
        <v>2000</v>
      </c>
      <c r="I3357" s="29" t="s">
        <v>23</v>
      </c>
      <c r="J3357" s="30" t="s">
        <v>601</v>
      </c>
      <c r="K3357" s="31" t="n">
        <v>52989</v>
      </c>
      <c r="L3357" s="32" t="n">
        <v>2016003275</v>
      </c>
      <c r="M3357" s="33" t="n">
        <v>43465</v>
      </c>
      <c r="N3357" s="84" t="n">
        <v>282.083333333333</v>
      </c>
      <c r="O3357" s="85" t="n">
        <v>0.13</v>
      </c>
      <c r="P3357" s="86" t="n">
        <v>0.0108333333333333</v>
      </c>
      <c r="Q3357" s="87" t="n">
        <v>21.6666666666667</v>
      </c>
      <c r="R3357" s="88" t="n">
        <v>303.75</v>
      </c>
      <c r="S3357" s="89" t="n">
        <v>1696.25</v>
      </c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  <c r="AMG3357" s="0"/>
      <c r="AMH3357" s="0"/>
      <c r="AMI3357" s="0"/>
      <c r="AMJ3357" s="0"/>
    </row>
    <row r="3358" s="4" customFormat="true" ht="37.5" hidden="false" customHeight="true" outlineLevel="0" collapsed="false">
      <c r="A3358" s="23" t="s">
        <v>401</v>
      </c>
      <c r="B3358" s="82" t="n">
        <v>9413</v>
      </c>
      <c r="C3358" s="25" t="n">
        <f aca="false">VLOOKUP(B3358,[1]Planilha8!$X$4:$Y$6629,2,0)</f>
        <v>800474</v>
      </c>
      <c r="D3358" s="26" t="s">
        <v>890</v>
      </c>
      <c r="E3358" s="26" t="str">
        <f aca="false">VLOOKUP(B3358,[1]Planilha8!$X$4:$Z$6629,3,0)</f>
        <v>CLINICA MÉDICA</v>
      </c>
      <c r="F3358" s="26" t="str">
        <f aca="false">VLOOKUP(B3358,[1]Planilha8!$X$4:$AD$6629,7,0)</f>
        <v>BOM</v>
      </c>
      <c r="G3358" s="27" t="n">
        <v>43028</v>
      </c>
      <c r="H3358" s="83" t="n">
        <v>2000</v>
      </c>
      <c r="I3358" s="29" t="s">
        <v>23</v>
      </c>
      <c r="J3358" s="30" t="s">
        <v>601</v>
      </c>
      <c r="K3358" s="31" t="n">
        <v>52989</v>
      </c>
      <c r="L3358" s="32" t="n">
        <v>2016003275</v>
      </c>
      <c r="M3358" s="33" t="n">
        <v>43465</v>
      </c>
      <c r="N3358" s="84" t="n">
        <v>282.083333333333</v>
      </c>
      <c r="O3358" s="85" t="n">
        <v>0.13</v>
      </c>
      <c r="P3358" s="86" t="n">
        <v>0.0108333333333333</v>
      </c>
      <c r="Q3358" s="87" t="n">
        <v>21.6666666666667</v>
      </c>
      <c r="R3358" s="88" t="n">
        <v>303.75</v>
      </c>
      <c r="S3358" s="89" t="n">
        <v>1696.25</v>
      </c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  <c r="AMG3358" s="0"/>
      <c r="AMH3358" s="0"/>
      <c r="AMI3358" s="0"/>
      <c r="AMJ3358" s="0"/>
    </row>
    <row r="3359" s="4" customFormat="true" ht="37.5" hidden="false" customHeight="true" outlineLevel="0" collapsed="false">
      <c r="A3359" s="23" t="s">
        <v>401</v>
      </c>
      <c r="B3359" s="82" t="n">
        <v>9420</v>
      </c>
      <c r="C3359" s="25" t="n">
        <f aca="false">VLOOKUP(B3359,[1]Planilha8!$X$4:$Y$6629,2,0)</f>
        <v>2042304</v>
      </c>
      <c r="D3359" s="26" t="s">
        <v>891</v>
      </c>
      <c r="E3359" s="26" t="str">
        <f aca="false">VLOOKUP(B3359,[1]Planilha8!$X$4:$Z$6629,3,0)</f>
        <v>UNIDADE COLETORA DE SANGUE</v>
      </c>
      <c r="F3359" s="26" t="str">
        <f aca="false">VLOOKUP(B3359,[1]Planilha8!$X$4:$AD$6629,7,0)</f>
        <v>BOM</v>
      </c>
      <c r="G3359" s="27" t="n">
        <v>43049</v>
      </c>
      <c r="H3359" s="83" t="n">
        <v>979</v>
      </c>
      <c r="I3359" s="29" t="s">
        <v>23</v>
      </c>
      <c r="J3359" s="30" t="s">
        <v>73</v>
      </c>
      <c r="K3359" s="31" t="n">
        <v>107781</v>
      </c>
      <c r="L3359" s="32" t="n">
        <v>2017003852</v>
      </c>
      <c r="M3359" s="33" t="n">
        <v>43465</v>
      </c>
      <c r="N3359" s="84" t="n">
        <v>312.4475</v>
      </c>
      <c r="O3359" s="85" t="n">
        <v>0.33</v>
      </c>
      <c r="P3359" s="86" t="n">
        <v>0.0275</v>
      </c>
      <c r="Q3359" s="87" t="n">
        <v>26.9225</v>
      </c>
      <c r="R3359" s="88" t="n">
        <v>339.37</v>
      </c>
      <c r="S3359" s="89" t="n">
        <v>639.63</v>
      </c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  <c r="AMG3359" s="0"/>
      <c r="AMH3359" s="0"/>
      <c r="AMI3359" s="0"/>
      <c r="AMJ3359" s="0"/>
    </row>
    <row r="3360" s="4" customFormat="true" ht="37.5" hidden="false" customHeight="true" outlineLevel="0" collapsed="false">
      <c r="A3360" s="23" t="s">
        <v>401</v>
      </c>
      <c r="B3360" s="82" t="n">
        <v>9431</v>
      </c>
      <c r="C3360" s="25" t="n">
        <f aca="false">VLOOKUP(B3360,[1]Planilha8!$X$4:$Y$6629,2,0)</f>
        <v>2042308</v>
      </c>
      <c r="D3360" s="26" t="s">
        <v>892</v>
      </c>
      <c r="E3360" s="26" t="str">
        <f aca="false">VLOOKUP(B3360,[1]Planilha8!$X$4:$Z$6629,3,0)</f>
        <v>UNIDADE COLETORA DE SANGUE</v>
      </c>
      <c r="F3360" s="26" t="str">
        <f aca="false">VLOOKUP(B3360,[1]Planilha8!$X$4:$AD$6629,7,0)</f>
        <v>BOM</v>
      </c>
      <c r="G3360" s="27" t="n">
        <v>43053</v>
      </c>
      <c r="H3360" s="83" t="n">
        <v>140</v>
      </c>
      <c r="I3360" s="29" t="s">
        <v>23</v>
      </c>
      <c r="J3360" s="30" t="s">
        <v>73</v>
      </c>
      <c r="K3360" s="31" t="n">
        <v>17808</v>
      </c>
      <c r="L3360" s="32" t="n">
        <v>2017003759</v>
      </c>
      <c r="M3360" s="33" t="n">
        <v>43465</v>
      </c>
      <c r="N3360" s="84" t="n">
        <v>46.7944444444445</v>
      </c>
      <c r="O3360" s="85" t="n">
        <v>0.33</v>
      </c>
      <c r="P3360" s="86" t="n">
        <v>0.0275</v>
      </c>
      <c r="Q3360" s="87" t="n">
        <v>3.85</v>
      </c>
      <c r="R3360" s="88" t="n">
        <v>50.6444444444445</v>
      </c>
      <c r="S3360" s="89" t="n">
        <v>89.3555555555556</v>
      </c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  <c r="AMG3360" s="0"/>
      <c r="AMH3360" s="0"/>
      <c r="AMI3360" s="0"/>
      <c r="AMJ3360" s="0"/>
    </row>
    <row r="3361" s="4" customFormat="true" ht="37.5" hidden="false" customHeight="true" outlineLevel="0" collapsed="false">
      <c r="A3361" s="23" t="s">
        <v>401</v>
      </c>
      <c r="B3361" s="82" t="n">
        <v>9432</v>
      </c>
      <c r="C3361" s="25" t="n">
        <f aca="false">VLOOKUP(B3361,[1]Planilha8!$X$4:$Y$6629,2,0)</f>
        <v>2042309</v>
      </c>
      <c r="D3361" s="26" t="s">
        <v>892</v>
      </c>
      <c r="E3361" s="26" t="str">
        <f aca="false">VLOOKUP(B3361,[1]Planilha8!$X$4:$Z$6629,3,0)</f>
        <v>ASTEC</v>
      </c>
      <c r="F3361" s="26" t="str">
        <f aca="false">VLOOKUP(B3361,[1]Planilha8!$X$4:$AD$6629,7,0)</f>
        <v>BOM</v>
      </c>
      <c r="G3361" s="27" t="n">
        <v>43053</v>
      </c>
      <c r="H3361" s="83" t="n">
        <v>140</v>
      </c>
      <c r="I3361" s="29" t="s">
        <v>23</v>
      </c>
      <c r="J3361" s="30" t="s">
        <v>73</v>
      </c>
      <c r="K3361" s="31" t="n">
        <v>17808</v>
      </c>
      <c r="L3361" s="32" t="n">
        <v>2017003759</v>
      </c>
      <c r="M3361" s="33" t="n">
        <v>43465</v>
      </c>
      <c r="N3361" s="84" t="n">
        <v>36.5277777777778</v>
      </c>
      <c r="O3361" s="85" t="n">
        <v>0.25</v>
      </c>
      <c r="P3361" s="86" t="n">
        <v>0.0208333333333333</v>
      </c>
      <c r="Q3361" s="87" t="n">
        <v>2.91666666666667</v>
      </c>
      <c r="R3361" s="88" t="n">
        <v>39.4444444444444</v>
      </c>
      <c r="S3361" s="89" t="n">
        <v>100.555555555556</v>
      </c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  <c r="AMG3361" s="0"/>
      <c r="AMH3361" s="0"/>
      <c r="AMI3361" s="0"/>
      <c r="AMJ3361" s="0"/>
    </row>
    <row r="3362" s="4" customFormat="true" ht="37.5" hidden="false" customHeight="true" outlineLevel="0" collapsed="false">
      <c r="A3362" s="23" t="s">
        <v>401</v>
      </c>
      <c r="B3362" s="82" t="n">
        <v>9433</v>
      </c>
      <c r="C3362" s="25" t="n">
        <f aca="false">VLOOKUP(B3362,[1]Planilha8!$X$4:$Y$6629,2,0)</f>
        <v>2042310</v>
      </c>
      <c r="D3362" s="26" t="s">
        <v>892</v>
      </c>
      <c r="E3362" s="26" t="str">
        <f aca="false">VLOOKUP(B3362,[1]Planilha8!$X$4:$Z$6629,3,0)</f>
        <v>ASTEC</v>
      </c>
      <c r="F3362" s="26" t="str">
        <f aca="false">VLOOKUP(B3362,[1]Planilha8!$X$4:$AD$6629,7,0)</f>
        <v>BOM</v>
      </c>
      <c r="G3362" s="27" t="n">
        <v>43053</v>
      </c>
      <c r="H3362" s="83" t="n">
        <v>140</v>
      </c>
      <c r="I3362" s="29" t="s">
        <v>23</v>
      </c>
      <c r="J3362" s="30" t="s">
        <v>73</v>
      </c>
      <c r="K3362" s="31" t="n">
        <v>17808</v>
      </c>
      <c r="L3362" s="32" t="n">
        <v>2017003759</v>
      </c>
      <c r="M3362" s="33" t="n">
        <v>43465</v>
      </c>
      <c r="N3362" s="84" t="n">
        <v>36.5277777777778</v>
      </c>
      <c r="O3362" s="85" t="n">
        <v>0.25</v>
      </c>
      <c r="P3362" s="86" t="n">
        <v>0.0208333333333333</v>
      </c>
      <c r="Q3362" s="87" t="n">
        <v>2.91666666666667</v>
      </c>
      <c r="R3362" s="88" t="n">
        <v>39.4444444444444</v>
      </c>
      <c r="S3362" s="89" t="n">
        <v>100.555555555556</v>
      </c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  <c r="AMG3362" s="0"/>
      <c r="AMH3362" s="0"/>
      <c r="AMI3362" s="0"/>
      <c r="AMJ3362" s="0"/>
    </row>
    <row r="3363" s="4" customFormat="true" ht="37.5" hidden="false" customHeight="true" outlineLevel="0" collapsed="false">
      <c r="A3363" s="23" t="s">
        <v>401</v>
      </c>
      <c r="B3363" s="82" t="n">
        <v>9434</v>
      </c>
      <c r="C3363" s="25" t="n">
        <f aca="false">VLOOKUP(B3363,[1]Planilha8!$X$4:$Y$6629,2,0)</f>
        <v>2042311</v>
      </c>
      <c r="D3363" s="26" t="s">
        <v>892</v>
      </c>
      <c r="E3363" s="26" t="str">
        <f aca="false">VLOOKUP(B3363,[1]Planilha8!$X$4:$Z$6629,3,0)</f>
        <v>ASTEC</v>
      </c>
      <c r="F3363" s="26" t="str">
        <f aca="false">VLOOKUP(B3363,[1]Planilha8!$X$4:$AD$6629,7,0)</f>
        <v>BOM</v>
      </c>
      <c r="G3363" s="27" t="n">
        <v>43053</v>
      </c>
      <c r="H3363" s="83" t="n">
        <v>140</v>
      </c>
      <c r="I3363" s="29" t="s">
        <v>23</v>
      </c>
      <c r="J3363" s="30" t="s">
        <v>73</v>
      </c>
      <c r="K3363" s="31" t="n">
        <v>17808</v>
      </c>
      <c r="L3363" s="32" t="n">
        <v>2017003759</v>
      </c>
      <c r="M3363" s="33" t="n">
        <v>43465</v>
      </c>
      <c r="N3363" s="84" t="n">
        <v>36.5277777777778</v>
      </c>
      <c r="O3363" s="85" t="n">
        <v>0.25</v>
      </c>
      <c r="P3363" s="86" t="n">
        <v>0.0208333333333333</v>
      </c>
      <c r="Q3363" s="87" t="n">
        <v>2.91666666666667</v>
      </c>
      <c r="R3363" s="88" t="n">
        <v>39.4444444444444</v>
      </c>
      <c r="S3363" s="89" t="n">
        <v>100.555555555556</v>
      </c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  <c r="AMG3363" s="0"/>
      <c r="AMH3363" s="0"/>
      <c r="AMI3363" s="0"/>
      <c r="AMJ3363" s="0"/>
    </row>
    <row r="3364" s="4" customFormat="true" ht="37.5" hidden="false" customHeight="true" outlineLevel="0" collapsed="false">
      <c r="A3364" s="23" t="s">
        <v>401</v>
      </c>
      <c r="B3364" s="82" t="n">
        <v>9435</v>
      </c>
      <c r="C3364" s="25" t="n">
        <f aca="false">VLOOKUP(B3364,[1]Planilha8!$X$4:$Y$6629,2,0)</f>
        <v>2042312</v>
      </c>
      <c r="D3364" s="26" t="s">
        <v>892</v>
      </c>
      <c r="E3364" s="26" t="str">
        <f aca="false">VLOOKUP(B3364,[1]Planilha8!$X$4:$Z$6629,3,0)</f>
        <v>ASTEC</v>
      </c>
      <c r="F3364" s="26" t="str">
        <f aca="false">VLOOKUP(B3364,[1]Planilha8!$X$4:$AD$6629,7,0)</f>
        <v>BOM</v>
      </c>
      <c r="G3364" s="27" t="n">
        <v>43053</v>
      </c>
      <c r="H3364" s="83" t="n">
        <v>140</v>
      </c>
      <c r="I3364" s="29" t="s">
        <v>23</v>
      </c>
      <c r="J3364" s="30" t="s">
        <v>73</v>
      </c>
      <c r="K3364" s="31" t="n">
        <v>17808</v>
      </c>
      <c r="L3364" s="32" t="n">
        <v>2017003759</v>
      </c>
      <c r="M3364" s="33" t="n">
        <v>43465</v>
      </c>
      <c r="N3364" s="84" t="n">
        <v>36.5277777777778</v>
      </c>
      <c r="O3364" s="85" t="n">
        <v>0.25</v>
      </c>
      <c r="P3364" s="86" t="n">
        <v>0.0208333333333333</v>
      </c>
      <c r="Q3364" s="87" t="n">
        <v>2.91666666666667</v>
      </c>
      <c r="R3364" s="88" t="n">
        <v>39.4444444444444</v>
      </c>
      <c r="S3364" s="89" t="n">
        <v>100.555555555556</v>
      </c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  <c r="AMG3364" s="0"/>
      <c r="AMH3364" s="0"/>
      <c r="AMI3364" s="0"/>
      <c r="AMJ3364" s="0"/>
    </row>
    <row r="3365" s="4" customFormat="true" ht="37.5" hidden="false" customHeight="true" outlineLevel="0" collapsed="false">
      <c r="A3365" s="23" t="s">
        <v>401</v>
      </c>
      <c r="B3365" s="82" t="n">
        <v>9436</v>
      </c>
      <c r="C3365" s="25" t="n">
        <f aca="false">VLOOKUP(B3365,[1]Planilha8!$X$4:$Y$6629,2,0)</f>
        <v>2042313</v>
      </c>
      <c r="D3365" s="26" t="s">
        <v>892</v>
      </c>
      <c r="E3365" s="26" t="str">
        <f aca="false">VLOOKUP(B3365,[1]Planilha8!$X$4:$Z$6629,3,0)</f>
        <v>ASTEC</v>
      </c>
      <c r="F3365" s="26" t="str">
        <f aca="false">VLOOKUP(B3365,[1]Planilha8!$X$4:$AD$6629,7,0)</f>
        <v>BOM</v>
      </c>
      <c r="G3365" s="27" t="n">
        <v>43053</v>
      </c>
      <c r="H3365" s="83" t="n">
        <v>140</v>
      </c>
      <c r="I3365" s="29" t="s">
        <v>23</v>
      </c>
      <c r="J3365" s="30" t="s">
        <v>73</v>
      </c>
      <c r="K3365" s="31" t="n">
        <v>17808</v>
      </c>
      <c r="L3365" s="32" t="n">
        <v>2017003759</v>
      </c>
      <c r="M3365" s="33" t="n">
        <v>43465</v>
      </c>
      <c r="N3365" s="84" t="n">
        <v>36.5277777777778</v>
      </c>
      <c r="O3365" s="85" t="n">
        <v>0.25</v>
      </c>
      <c r="P3365" s="86" t="n">
        <v>0.0208333333333333</v>
      </c>
      <c r="Q3365" s="87" t="n">
        <v>2.91666666666667</v>
      </c>
      <c r="R3365" s="88" t="n">
        <v>39.4444444444444</v>
      </c>
      <c r="S3365" s="89" t="n">
        <v>100.555555555556</v>
      </c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  <c r="AMG3365" s="0"/>
      <c r="AMH3365" s="0"/>
      <c r="AMI3365" s="0"/>
      <c r="AMJ3365" s="0"/>
    </row>
    <row r="3366" s="4" customFormat="true" ht="37.5" hidden="false" customHeight="true" outlineLevel="0" collapsed="false">
      <c r="A3366" s="23" t="s">
        <v>401</v>
      </c>
      <c r="B3366" s="82" t="n">
        <v>9437</v>
      </c>
      <c r="C3366" s="25" t="n">
        <f aca="false">VLOOKUP(B3366,[1]Planilha8!$X$4:$Y$6629,2,0)</f>
        <v>2042314</v>
      </c>
      <c r="D3366" s="26" t="s">
        <v>892</v>
      </c>
      <c r="E3366" s="26" t="str">
        <f aca="false">VLOOKUP(B3366,[1]Planilha8!$X$4:$Z$6629,3,0)</f>
        <v>ASTEC</v>
      </c>
      <c r="F3366" s="26" t="str">
        <f aca="false">VLOOKUP(B3366,[1]Planilha8!$X$4:$AD$6629,7,0)</f>
        <v>BOM</v>
      </c>
      <c r="G3366" s="27" t="n">
        <v>43053</v>
      </c>
      <c r="H3366" s="83" t="n">
        <v>140</v>
      </c>
      <c r="I3366" s="29" t="s">
        <v>23</v>
      </c>
      <c r="J3366" s="30" t="s">
        <v>73</v>
      </c>
      <c r="K3366" s="31" t="n">
        <v>17808</v>
      </c>
      <c r="L3366" s="32" t="n">
        <v>2017003759</v>
      </c>
      <c r="M3366" s="33" t="n">
        <v>43465</v>
      </c>
      <c r="N3366" s="84" t="n">
        <v>36.5277777777778</v>
      </c>
      <c r="O3366" s="85" t="n">
        <v>0.25</v>
      </c>
      <c r="P3366" s="86" t="n">
        <v>0.0208333333333333</v>
      </c>
      <c r="Q3366" s="87" t="n">
        <v>2.91666666666667</v>
      </c>
      <c r="R3366" s="88" t="n">
        <v>39.4444444444444</v>
      </c>
      <c r="S3366" s="89" t="n">
        <v>100.555555555556</v>
      </c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  <c r="AMG3366" s="0"/>
      <c r="AMH3366" s="0"/>
      <c r="AMI3366" s="0"/>
      <c r="AMJ3366" s="0"/>
    </row>
    <row r="3367" s="4" customFormat="true" ht="37.5" hidden="false" customHeight="true" outlineLevel="0" collapsed="false">
      <c r="A3367" s="23" t="s">
        <v>401</v>
      </c>
      <c r="B3367" s="82" t="n">
        <v>9438</v>
      </c>
      <c r="C3367" s="25" t="n">
        <f aca="false">VLOOKUP(B3367,[1]Planilha8!$X$4:$Y$6629,2,0)</f>
        <v>2042315</v>
      </c>
      <c r="D3367" s="26" t="s">
        <v>892</v>
      </c>
      <c r="E3367" s="26" t="str">
        <f aca="false">VLOOKUP(B3367,[1]Planilha8!$X$4:$Z$6629,3,0)</f>
        <v>ASTEC</v>
      </c>
      <c r="F3367" s="26" t="str">
        <f aca="false">VLOOKUP(B3367,[1]Planilha8!$X$4:$AD$6629,7,0)</f>
        <v>BOM</v>
      </c>
      <c r="G3367" s="27" t="n">
        <v>43053</v>
      </c>
      <c r="H3367" s="83" t="n">
        <v>140</v>
      </c>
      <c r="I3367" s="29" t="s">
        <v>23</v>
      </c>
      <c r="J3367" s="30" t="s">
        <v>73</v>
      </c>
      <c r="K3367" s="31" t="n">
        <v>17808</v>
      </c>
      <c r="L3367" s="32" t="n">
        <v>2017003759</v>
      </c>
      <c r="M3367" s="33" t="n">
        <v>43465</v>
      </c>
      <c r="N3367" s="84" t="n">
        <v>36.5277777777778</v>
      </c>
      <c r="O3367" s="85" t="n">
        <v>0.25</v>
      </c>
      <c r="P3367" s="86" t="n">
        <v>0.0208333333333333</v>
      </c>
      <c r="Q3367" s="87" t="n">
        <v>2.91666666666667</v>
      </c>
      <c r="R3367" s="88" t="n">
        <v>39.4444444444444</v>
      </c>
      <c r="S3367" s="89" t="n">
        <v>100.555555555556</v>
      </c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  <c r="AMG3367" s="0"/>
      <c r="AMH3367" s="0"/>
      <c r="AMI3367" s="0"/>
      <c r="AMJ3367" s="0"/>
    </row>
    <row r="3368" s="4" customFormat="true" ht="37.5" hidden="false" customHeight="true" outlineLevel="0" collapsed="false">
      <c r="A3368" s="23" t="s">
        <v>401</v>
      </c>
      <c r="B3368" s="82" t="n">
        <v>9439</v>
      </c>
      <c r="C3368" s="25" t="n">
        <f aca="false">VLOOKUP(B3368,[1]Planilha8!$X$4:$Y$6629,2,0)</f>
        <v>2042316</v>
      </c>
      <c r="D3368" s="26" t="s">
        <v>892</v>
      </c>
      <c r="E3368" s="26" t="str">
        <f aca="false">VLOOKUP(B3368,[1]Planilha8!$X$4:$Z$6629,3,0)</f>
        <v>ASTEC</v>
      </c>
      <c r="F3368" s="26" t="str">
        <f aca="false">VLOOKUP(B3368,[1]Planilha8!$X$4:$AD$6629,7,0)</f>
        <v>BOM</v>
      </c>
      <c r="G3368" s="27" t="n">
        <v>43053</v>
      </c>
      <c r="H3368" s="83" t="n">
        <v>140</v>
      </c>
      <c r="I3368" s="29" t="s">
        <v>23</v>
      </c>
      <c r="J3368" s="30" t="s">
        <v>73</v>
      </c>
      <c r="K3368" s="31" t="n">
        <v>17808</v>
      </c>
      <c r="L3368" s="32" t="n">
        <v>2017003759</v>
      </c>
      <c r="M3368" s="33" t="n">
        <v>43465</v>
      </c>
      <c r="N3368" s="84" t="n">
        <v>36.5277777777778</v>
      </c>
      <c r="O3368" s="85" t="n">
        <v>0.25</v>
      </c>
      <c r="P3368" s="86" t="n">
        <v>0.0208333333333333</v>
      </c>
      <c r="Q3368" s="87" t="n">
        <v>2.91666666666667</v>
      </c>
      <c r="R3368" s="88" t="n">
        <v>39.4444444444444</v>
      </c>
      <c r="S3368" s="89" t="n">
        <v>100.555555555556</v>
      </c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  <c r="AMG3368" s="0"/>
      <c r="AMH3368" s="0"/>
      <c r="AMI3368" s="0"/>
      <c r="AMJ3368" s="0"/>
    </row>
    <row r="3369" s="4" customFormat="true" ht="37.5" hidden="false" customHeight="true" outlineLevel="0" collapsed="false">
      <c r="A3369" s="23" t="s">
        <v>401</v>
      </c>
      <c r="B3369" s="82" t="n">
        <v>9440</v>
      </c>
      <c r="C3369" s="25" t="n">
        <f aca="false">VLOOKUP(B3369,[1]Planilha8!$X$4:$Y$6629,2,0)</f>
        <v>2042317</v>
      </c>
      <c r="D3369" s="26" t="s">
        <v>892</v>
      </c>
      <c r="E3369" s="26" t="str">
        <f aca="false">VLOOKUP(B3369,[1]Planilha8!$X$4:$Z$6629,3,0)</f>
        <v>ASTEC</v>
      </c>
      <c r="F3369" s="26" t="str">
        <f aca="false">VLOOKUP(B3369,[1]Planilha8!$X$4:$AD$6629,7,0)</f>
        <v>BOM</v>
      </c>
      <c r="G3369" s="27" t="n">
        <v>43053</v>
      </c>
      <c r="H3369" s="83" t="n">
        <v>140</v>
      </c>
      <c r="I3369" s="29" t="s">
        <v>23</v>
      </c>
      <c r="J3369" s="30" t="s">
        <v>73</v>
      </c>
      <c r="K3369" s="31" t="n">
        <v>17808</v>
      </c>
      <c r="L3369" s="32" t="n">
        <v>2017003759</v>
      </c>
      <c r="M3369" s="33" t="n">
        <v>43465</v>
      </c>
      <c r="N3369" s="84" t="n">
        <v>36.5277777777778</v>
      </c>
      <c r="O3369" s="85" t="n">
        <v>0.25</v>
      </c>
      <c r="P3369" s="86" t="n">
        <v>0.0208333333333333</v>
      </c>
      <c r="Q3369" s="87" t="n">
        <v>2.91666666666667</v>
      </c>
      <c r="R3369" s="88" t="n">
        <v>39.4444444444444</v>
      </c>
      <c r="S3369" s="89" t="n">
        <v>100.555555555556</v>
      </c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  <c r="AMG3369" s="0"/>
      <c r="AMH3369" s="0"/>
      <c r="AMI3369" s="0"/>
      <c r="AMJ3369" s="0"/>
    </row>
    <row r="3370" s="4" customFormat="true" ht="37.5" hidden="false" customHeight="true" outlineLevel="0" collapsed="false">
      <c r="A3370" s="23" t="s">
        <v>401</v>
      </c>
      <c r="B3370" s="82" t="n">
        <v>9441</v>
      </c>
      <c r="C3370" s="25" t="n">
        <f aca="false">VLOOKUP(B3370,[1]Planilha8!$X$4:$Y$6629,2,0)</f>
        <v>2042318</v>
      </c>
      <c r="D3370" s="26" t="s">
        <v>892</v>
      </c>
      <c r="E3370" s="26" t="str">
        <f aca="false">VLOOKUP(B3370,[1]Planilha8!$X$4:$Z$6629,3,0)</f>
        <v>ASTEC</v>
      </c>
      <c r="F3370" s="26" t="str">
        <f aca="false">VLOOKUP(B3370,[1]Planilha8!$X$4:$AD$6629,7,0)</f>
        <v>BOM</v>
      </c>
      <c r="G3370" s="27" t="n">
        <v>43053</v>
      </c>
      <c r="H3370" s="83" t="n">
        <v>140</v>
      </c>
      <c r="I3370" s="29" t="s">
        <v>23</v>
      </c>
      <c r="J3370" s="30" t="s">
        <v>73</v>
      </c>
      <c r="K3370" s="31" t="n">
        <v>17808</v>
      </c>
      <c r="L3370" s="32" t="n">
        <v>2017003759</v>
      </c>
      <c r="M3370" s="33" t="n">
        <v>43465</v>
      </c>
      <c r="N3370" s="84" t="n">
        <v>36.5277777777778</v>
      </c>
      <c r="O3370" s="85" t="n">
        <v>0.25</v>
      </c>
      <c r="P3370" s="86" t="n">
        <v>0.0208333333333333</v>
      </c>
      <c r="Q3370" s="87" t="n">
        <v>2.91666666666667</v>
      </c>
      <c r="R3370" s="88" t="n">
        <v>39.4444444444444</v>
      </c>
      <c r="S3370" s="89" t="n">
        <v>100.555555555556</v>
      </c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  <c r="AMG3370" s="0"/>
      <c r="AMH3370" s="0"/>
      <c r="AMI3370" s="0"/>
      <c r="AMJ3370" s="0"/>
    </row>
    <row r="3371" s="4" customFormat="true" ht="37.5" hidden="false" customHeight="true" outlineLevel="0" collapsed="false">
      <c r="A3371" s="23" t="s">
        <v>401</v>
      </c>
      <c r="B3371" s="82" t="n">
        <v>9442</v>
      </c>
      <c r="C3371" s="25" t="n">
        <f aca="false">VLOOKUP(B3371,[1]Planilha8!$X$4:$Y$6629,2,0)</f>
        <v>2042319</v>
      </c>
      <c r="D3371" s="26" t="s">
        <v>892</v>
      </c>
      <c r="E3371" s="26" t="str">
        <f aca="false">VLOOKUP(B3371,[1]Planilha8!$X$4:$Z$6629,3,0)</f>
        <v>ASTEC</v>
      </c>
      <c r="F3371" s="26" t="str">
        <f aca="false">VLOOKUP(B3371,[1]Planilha8!$X$4:$AD$6629,7,0)</f>
        <v>BOM</v>
      </c>
      <c r="G3371" s="27" t="n">
        <v>43053</v>
      </c>
      <c r="H3371" s="83" t="n">
        <v>140</v>
      </c>
      <c r="I3371" s="29" t="s">
        <v>23</v>
      </c>
      <c r="J3371" s="30" t="s">
        <v>73</v>
      </c>
      <c r="K3371" s="31" t="n">
        <v>17808</v>
      </c>
      <c r="L3371" s="32" t="n">
        <v>2017003759</v>
      </c>
      <c r="M3371" s="33" t="n">
        <v>43465</v>
      </c>
      <c r="N3371" s="84" t="n">
        <v>36.5277777777778</v>
      </c>
      <c r="O3371" s="85" t="n">
        <v>0.25</v>
      </c>
      <c r="P3371" s="86" t="n">
        <v>0.0208333333333333</v>
      </c>
      <c r="Q3371" s="87" t="n">
        <v>2.91666666666667</v>
      </c>
      <c r="R3371" s="88" t="n">
        <v>39.4444444444444</v>
      </c>
      <c r="S3371" s="89" t="n">
        <v>100.555555555556</v>
      </c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  <c r="AMG3371" s="0"/>
      <c r="AMH3371" s="0"/>
      <c r="AMI3371" s="0"/>
      <c r="AMJ3371" s="0"/>
    </row>
    <row r="3372" s="4" customFormat="true" ht="37.5" hidden="false" customHeight="true" outlineLevel="0" collapsed="false">
      <c r="A3372" s="23" t="s">
        <v>401</v>
      </c>
      <c r="B3372" s="82" t="n">
        <v>9443</v>
      </c>
      <c r="C3372" s="25" t="n">
        <f aca="false">VLOOKUP(B3372,[1]Planilha8!$X$4:$Y$6629,2,0)</f>
        <v>2042320</v>
      </c>
      <c r="D3372" s="26" t="s">
        <v>892</v>
      </c>
      <c r="E3372" s="26" t="str">
        <f aca="false">VLOOKUP(B3372,[1]Planilha8!$X$4:$Z$6629,3,0)</f>
        <v>ASTEC</v>
      </c>
      <c r="F3372" s="26" t="str">
        <f aca="false">VLOOKUP(B3372,[1]Planilha8!$X$4:$AD$6629,7,0)</f>
        <v>BOM</v>
      </c>
      <c r="G3372" s="27" t="n">
        <v>43053</v>
      </c>
      <c r="H3372" s="83" t="n">
        <v>140</v>
      </c>
      <c r="I3372" s="29" t="s">
        <v>23</v>
      </c>
      <c r="J3372" s="30" t="s">
        <v>73</v>
      </c>
      <c r="K3372" s="31" t="n">
        <v>17808</v>
      </c>
      <c r="L3372" s="32" t="n">
        <v>2017003759</v>
      </c>
      <c r="M3372" s="33" t="n">
        <v>43465</v>
      </c>
      <c r="N3372" s="84" t="n">
        <v>36.5277777777778</v>
      </c>
      <c r="O3372" s="85" t="n">
        <v>0.25</v>
      </c>
      <c r="P3372" s="86" t="n">
        <v>0.0208333333333333</v>
      </c>
      <c r="Q3372" s="87" t="n">
        <v>2.91666666666667</v>
      </c>
      <c r="R3372" s="88" t="n">
        <v>39.4444444444444</v>
      </c>
      <c r="S3372" s="89" t="n">
        <v>100.555555555556</v>
      </c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MG3372" s="0"/>
      <c r="AMH3372" s="0"/>
      <c r="AMI3372" s="0"/>
      <c r="AMJ3372" s="0"/>
    </row>
    <row r="3373" s="4" customFormat="true" ht="37.5" hidden="false" customHeight="true" outlineLevel="0" collapsed="false">
      <c r="A3373" s="23" t="s">
        <v>401</v>
      </c>
      <c r="B3373" s="82" t="n">
        <v>9444</v>
      </c>
      <c r="C3373" s="25" t="n">
        <f aca="false">VLOOKUP(B3373,[1]Planilha8!$X$4:$Y$6629,2,0)</f>
        <v>2042321</v>
      </c>
      <c r="D3373" s="26" t="s">
        <v>892</v>
      </c>
      <c r="E3373" s="26" t="str">
        <f aca="false">VLOOKUP(B3373,[1]Planilha8!$X$4:$Z$6629,3,0)</f>
        <v>ASTEC</v>
      </c>
      <c r="F3373" s="26" t="str">
        <f aca="false">VLOOKUP(B3373,[1]Planilha8!$X$4:$AD$6629,7,0)</f>
        <v>BOM</v>
      </c>
      <c r="G3373" s="27" t="n">
        <v>43053</v>
      </c>
      <c r="H3373" s="83" t="n">
        <v>140</v>
      </c>
      <c r="I3373" s="29" t="s">
        <v>23</v>
      </c>
      <c r="J3373" s="30" t="s">
        <v>73</v>
      </c>
      <c r="K3373" s="31" t="n">
        <v>17808</v>
      </c>
      <c r="L3373" s="32" t="n">
        <v>2017003759</v>
      </c>
      <c r="M3373" s="33" t="n">
        <v>43465</v>
      </c>
      <c r="N3373" s="84" t="n">
        <v>36.5277777777778</v>
      </c>
      <c r="O3373" s="85" t="n">
        <v>0.25</v>
      </c>
      <c r="P3373" s="86" t="n">
        <v>0.0208333333333333</v>
      </c>
      <c r="Q3373" s="87" t="n">
        <v>2.91666666666667</v>
      </c>
      <c r="R3373" s="88" t="n">
        <v>39.4444444444444</v>
      </c>
      <c r="S3373" s="89" t="n">
        <v>100.555555555556</v>
      </c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  <c r="AMG3373" s="0"/>
      <c r="AMH3373" s="0"/>
      <c r="AMI3373" s="0"/>
      <c r="AMJ3373" s="0"/>
    </row>
    <row r="3374" s="4" customFormat="true" ht="37.5" hidden="false" customHeight="true" outlineLevel="0" collapsed="false">
      <c r="A3374" s="23" t="s">
        <v>401</v>
      </c>
      <c r="B3374" s="82" t="n">
        <v>9445</v>
      </c>
      <c r="C3374" s="25" t="n">
        <f aca="false">VLOOKUP(B3374,[1]Planilha8!$X$4:$Y$6629,2,0)</f>
        <v>2042322</v>
      </c>
      <c r="D3374" s="26" t="s">
        <v>892</v>
      </c>
      <c r="E3374" s="26" t="str">
        <f aca="false">VLOOKUP(B3374,[1]Planilha8!$X$4:$Z$6629,3,0)</f>
        <v>ASTEC</v>
      </c>
      <c r="F3374" s="26" t="str">
        <f aca="false">VLOOKUP(B3374,[1]Planilha8!$X$4:$AD$6629,7,0)</f>
        <v>BOM</v>
      </c>
      <c r="G3374" s="27" t="n">
        <v>43053</v>
      </c>
      <c r="H3374" s="83" t="n">
        <v>140</v>
      </c>
      <c r="I3374" s="29" t="s">
        <v>23</v>
      </c>
      <c r="J3374" s="30" t="s">
        <v>73</v>
      </c>
      <c r="K3374" s="31" t="n">
        <v>17808</v>
      </c>
      <c r="L3374" s="32" t="n">
        <v>2017003759</v>
      </c>
      <c r="M3374" s="33" t="n">
        <v>43465</v>
      </c>
      <c r="N3374" s="84" t="n">
        <v>36.5277777777778</v>
      </c>
      <c r="O3374" s="85" t="n">
        <v>0.25</v>
      </c>
      <c r="P3374" s="86" t="n">
        <v>0.0208333333333333</v>
      </c>
      <c r="Q3374" s="87" t="n">
        <v>2.91666666666667</v>
      </c>
      <c r="R3374" s="88" t="n">
        <v>39.4444444444444</v>
      </c>
      <c r="S3374" s="89" t="n">
        <v>100.555555555556</v>
      </c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  <c r="AMG3374" s="0"/>
      <c r="AMH3374" s="0"/>
      <c r="AMI3374" s="0"/>
      <c r="AMJ3374" s="0"/>
    </row>
    <row r="3375" s="4" customFormat="true" ht="37.5" hidden="false" customHeight="true" outlineLevel="0" collapsed="false">
      <c r="A3375" s="23" t="s">
        <v>401</v>
      </c>
      <c r="B3375" s="82" t="n">
        <v>9446</v>
      </c>
      <c r="C3375" s="25" t="n">
        <f aca="false">VLOOKUP(B3375,[1]Planilha8!$X$4:$Y$6629,2,0)</f>
        <v>2042323</v>
      </c>
      <c r="D3375" s="26" t="s">
        <v>892</v>
      </c>
      <c r="E3375" s="26" t="str">
        <f aca="false">VLOOKUP(B3375,[1]Planilha8!$X$4:$Z$6629,3,0)</f>
        <v>ASTEC</v>
      </c>
      <c r="F3375" s="26" t="str">
        <f aca="false">VLOOKUP(B3375,[1]Planilha8!$X$4:$AD$6629,7,0)</f>
        <v>BOM</v>
      </c>
      <c r="G3375" s="27" t="n">
        <v>43053</v>
      </c>
      <c r="H3375" s="83" t="n">
        <v>140</v>
      </c>
      <c r="I3375" s="29" t="s">
        <v>23</v>
      </c>
      <c r="J3375" s="30" t="s">
        <v>73</v>
      </c>
      <c r="K3375" s="31" t="n">
        <v>17808</v>
      </c>
      <c r="L3375" s="32" t="n">
        <v>2017003759</v>
      </c>
      <c r="M3375" s="33" t="n">
        <v>43465</v>
      </c>
      <c r="N3375" s="84" t="n">
        <v>36.5277777777778</v>
      </c>
      <c r="O3375" s="85" t="n">
        <v>0.25</v>
      </c>
      <c r="P3375" s="86" t="n">
        <v>0.0208333333333333</v>
      </c>
      <c r="Q3375" s="87" t="n">
        <v>2.91666666666667</v>
      </c>
      <c r="R3375" s="88" t="n">
        <v>39.4444444444444</v>
      </c>
      <c r="S3375" s="89" t="n">
        <v>100.555555555556</v>
      </c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  <c r="AMG3375" s="0"/>
      <c r="AMH3375" s="0"/>
      <c r="AMI3375" s="0"/>
      <c r="AMJ3375" s="0"/>
    </row>
    <row r="3376" s="4" customFormat="true" ht="37.5" hidden="false" customHeight="true" outlineLevel="0" collapsed="false">
      <c r="A3376" s="23" t="s">
        <v>401</v>
      </c>
      <c r="B3376" s="82" t="n">
        <v>9447</v>
      </c>
      <c r="C3376" s="25" t="n">
        <f aca="false">VLOOKUP(B3376,[1]Planilha8!$X$4:$Y$6629,2,0)</f>
        <v>2042324</v>
      </c>
      <c r="D3376" s="26" t="s">
        <v>892</v>
      </c>
      <c r="E3376" s="26" t="str">
        <f aca="false">VLOOKUP(B3376,[1]Planilha8!$X$4:$Z$6629,3,0)</f>
        <v>ASTEC</v>
      </c>
      <c r="F3376" s="26" t="str">
        <f aca="false">VLOOKUP(B3376,[1]Planilha8!$X$4:$AD$6629,7,0)</f>
        <v>BOM</v>
      </c>
      <c r="G3376" s="27" t="n">
        <v>43053</v>
      </c>
      <c r="H3376" s="83" t="n">
        <v>140</v>
      </c>
      <c r="I3376" s="29" t="s">
        <v>23</v>
      </c>
      <c r="J3376" s="30" t="s">
        <v>73</v>
      </c>
      <c r="K3376" s="31" t="n">
        <v>17808</v>
      </c>
      <c r="L3376" s="32" t="n">
        <v>2017003759</v>
      </c>
      <c r="M3376" s="33" t="n">
        <v>43465</v>
      </c>
      <c r="N3376" s="84" t="n">
        <v>36.5277777777778</v>
      </c>
      <c r="O3376" s="85" t="n">
        <v>0.25</v>
      </c>
      <c r="P3376" s="86" t="n">
        <v>0.0208333333333333</v>
      </c>
      <c r="Q3376" s="87" t="n">
        <v>2.91666666666667</v>
      </c>
      <c r="R3376" s="88" t="n">
        <v>39.4444444444444</v>
      </c>
      <c r="S3376" s="89" t="n">
        <v>100.555555555556</v>
      </c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  <c r="AMG3376" s="0"/>
      <c r="AMH3376" s="0"/>
      <c r="AMI3376" s="0"/>
      <c r="AMJ3376" s="0"/>
    </row>
    <row r="3377" s="4" customFormat="true" ht="37.5" hidden="false" customHeight="true" outlineLevel="0" collapsed="false">
      <c r="A3377" s="23" t="s">
        <v>401</v>
      </c>
      <c r="B3377" s="82" t="n">
        <v>9448</v>
      </c>
      <c r="C3377" s="25" t="n">
        <f aca="false">VLOOKUP(B3377,[1]Planilha8!$X$4:$Y$6629,2,0)</f>
        <v>2042325</v>
      </c>
      <c r="D3377" s="26" t="s">
        <v>892</v>
      </c>
      <c r="E3377" s="26" t="str">
        <f aca="false">VLOOKUP(B3377,[1]Planilha8!$X$4:$Z$6629,3,0)</f>
        <v>ASTEC</v>
      </c>
      <c r="F3377" s="26" t="str">
        <f aca="false">VLOOKUP(B3377,[1]Planilha8!$X$4:$AD$6629,7,0)</f>
        <v>BOM</v>
      </c>
      <c r="G3377" s="27" t="n">
        <v>43053</v>
      </c>
      <c r="H3377" s="83" t="n">
        <v>140</v>
      </c>
      <c r="I3377" s="29" t="s">
        <v>23</v>
      </c>
      <c r="J3377" s="30" t="s">
        <v>73</v>
      </c>
      <c r="K3377" s="31" t="n">
        <v>17808</v>
      </c>
      <c r="L3377" s="32" t="n">
        <v>2017003759</v>
      </c>
      <c r="M3377" s="33" t="n">
        <v>43465</v>
      </c>
      <c r="N3377" s="84" t="n">
        <v>36.5277777777778</v>
      </c>
      <c r="O3377" s="85" t="n">
        <v>0.25</v>
      </c>
      <c r="P3377" s="86" t="n">
        <v>0.0208333333333333</v>
      </c>
      <c r="Q3377" s="87" t="n">
        <v>2.91666666666667</v>
      </c>
      <c r="R3377" s="88" t="n">
        <v>39.4444444444444</v>
      </c>
      <c r="S3377" s="89" t="n">
        <v>100.555555555556</v>
      </c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  <c r="AMG3377" s="0"/>
      <c r="AMH3377" s="0"/>
      <c r="AMI3377" s="0"/>
      <c r="AMJ3377" s="0"/>
    </row>
    <row r="3378" s="4" customFormat="true" ht="37.5" hidden="false" customHeight="true" outlineLevel="0" collapsed="false">
      <c r="A3378" s="23" t="s">
        <v>401</v>
      </c>
      <c r="B3378" s="82" t="n">
        <v>9449</v>
      </c>
      <c r="C3378" s="25" t="n">
        <f aca="false">VLOOKUP(B3378,[1]Planilha8!$X$4:$Y$6629,2,0)</f>
        <v>2042326</v>
      </c>
      <c r="D3378" s="26" t="s">
        <v>892</v>
      </c>
      <c r="E3378" s="26" t="str">
        <f aca="false">VLOOKUP(B3378,[1]Planilha8!$X$4:$Z$6629,3,0)</f>
        <v>ASTEC</v>
      </c>
      <c r="F3378" s="26" t="str">
        <f aca="false">VLOOKUP(B3378,[1]Planilha8!$X$4:$AD$6629,7,0)</f>
        <v>BOM</v>
      </c>
      <c r="G3378" s="27" t="n">
        <v>43053</v>
      </c>
      <c r="H3378" s="83" t="n">
        <v>140</v>
      </c>
      <c r="I3378" s="29" t="s">
        <v>23</v>
      </c>
      <c r="J3378" s="30" t="s">
        <v>73</v>
      </c>
      <c r="K3378" s="31" t="n">
        <v>17808</v>
      </c>
      <c r="L3378" s="32" t="n">
        <v>2017003759</v>
      </c>
      <c r="M3378" s="33" t="n">
        <v>43465</v>
      </c>
      <c r="N3378" s="84" t="n">
        <v>36.5277777777778</v>
      </c>
      <c r="O3378" s="85" t="n">
        <v>0.25</v>
      </c>
      <c r="P3378" s="86" t="n">
        <v>0.0208333333333333</v>
      </c>
      <c r="Q3378" s="87" t="n">
        <v>2.91666666666667</v>
      </c>
      <c r="R3378" s="88" t="n">
        <v>39.4444444444444</v>
      </c>
      <c r="S3378" s="89" t="n">
        <v>100.555555555556</v>
      </c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  <c r="AMG3378" s="0"/>
      <c r="AMH3378" s="0"/>
      <c r="AMI3378" s="0"/>
      <c r="AMJ3378" s="0"/>
    </row>
    <row r="3379" s="4" customFormat="true" ht="37.5" hidden="false" customHeight="true" outlineLevel="0" collapsed="false">
      <c r="A3379" s="23" t="s">
        <v>401</v>
      </c>
      <c r="B3379" s="82" t="n">
        <v>9450</v>
      </c>
      <c r="C3379" s="25" t="n">
        <f aca="false">VLOOKUP(B3379,[1]Planilha8!$X$4:$Y$6629,2,0)</f>
        <v>2042327</v>
      </c>
      <c r="D3379" s="26" t="s">
        <v>892</v>
      </c>
      <c r="E3379" s="26" t="str">
        <f aca="false">VLOOKUP(B3379,[1]Planilha8!$X$4:$Z$6629,3,0)</f>
        <v>ASTEC</v>
      </c>
      <c r="F3379" s="26" t="str">
        <f aca="false">VLOOKUP(B3379,[1]Planilha8!$X$4:$AD$6629,7,0)</f>
        <v>BOM</v>
      </c>
      <c r="G3379" s="27" t="n">
        <v>43053</v>
      </c>
      <c r="H3379" s="83" t="n">
        <v>140</v>
      </c>
      <c r="I3379" s="29" t="s">
        <v>23</v>
      </c>
      <c r="J3379" s="30" t="s">
        <v>73</v>
      </c>
      <c r="K3379" s="31" t="n">
        <v>17808</v>
      </c>
      <c r="L3379" s="32" t="n">
        <v>2017003759</v>
      </c>
      <c r="M3379" s="33" t="n">
        <v>43465</v>
      </c>
      <c r="N3379" s="84" t="n">
        <v>36.5277777777778</v>
      </c>
      <c r="O3379" s="85" t="n">
        <v>0.25</v>
      </c>
      <c r="P3379" s="86" t="n">
        <v>0.0208333333333333</v>
      </c>
      <c r="Q3379" s="87" t="n">
        <v>2.91666666666667</v>
      </c>
      <c r="R3379" s="88" t="n">
        <v>39.4444444444444</v>
      </c>
      <c r="S3379" s="89" t="n">
        <v>100.555555555556</v>
      </c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  <c r="AMG3379" s="0"/>
      <c r="AMH3379" s="0"/>
      <c r="AMI3379" s="0"/>
      <c r="AMJ3379" s="0"/>
    </row>
    <row r="3380" s="4" customFormat="true" ht="37.5" hidden="false" customHeight="true" outlineLevel="0" collapsed="false">
      <c r="A3380" s="23" t="s">
        <v>401</v>
      </c>
      <c r="B3380" s="82" t="n">
        <v>9451</v>
      </c>
      <c r="C3380" s="25" t="n">
        <f aca="false">VLOOKUP(B3380,[1]Planilha8!$X$4:$Y$6629,2,0)</f>
        <v>2042328</v>
      </c>
      <c r="D3380" s="26" t="s">
        <v>892</v>
      </c>
      <c r="E3380" s="26" t="str">
        <f aca="false">VLOOKUP(B3380,[1]Planilha8!$X$4:$Z$6629,3,0)</f>
        <v>ASTEC</v>
      </c>
      <c r="F3380" s="26" t="str">
        <f aca="false">VLOOKUP(B3380,[1]Planilha8!$X$4:$AD$6629,7,0)</f>
        <v>BOM</v>
      </c>
      <c r="G3380" s="27" t="n">
        <v>43053</v>
      </c>
      <c r="H3380" s="83" t="n">
        <v>140</v>
      </c>
      <c r="I3380" s="29" t="s">
        <v>23</v>
      </c>
      <c r="J3380" s="30" t="s">
        <v>73</v>
      </c>
      <c r="K3380" s="31" t="n">
        <v>17808</v>
      </c>
      <c r="L3380" s="32" t="n">
        <v>2017003759</v>
      </c>
      <c r="M3380" s="33" t="n">
        <v>43465</v>
      </c>
      <c r="N3380" s="84" t="n">
        <v>36.5277777777778</v>
      </c>
      <c r="O3380" s="85" t="n">
        <v>0.25</v>
      </c>
      <c r="P3380" s="86" t="n">
        <v>0.0208333333333333</v>
      </c>
      <c r="Q3380" s="87" t="n">
        <v>2.91666666666667</v>
      </c>
      <c r="R3380" s="88" t="n">
        <v>39.4444444444444</v>
      </c>
      <c r="S3380" s="89" t="n">
        <v>100.555555555556</v>
      </c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  <c r="AMG3380" s="0"/>
      <c r="AMH3380" s="0"/>
      <c r="AMI3380" s="0"/>
      <c r="AMJ3380" s="0"/>
    </row>
    <row r="3381" s="4" customFormat="true" ht="37.5" hidden="false" customHeight="true" outlineLevel="0" collapsed="false">
      <c r="A3381" s="23" t="s">
        <v>401</v>
      </c>
      <c r="B3381" s="82" t="n">
        <v>9452</v>
      </c>
      <c r="C3381" s="25" t="n">
        <f aca="false">VLOOKUP(B3381,[1]Planilha8!$X$4:$Y$6629,2,0)</f>
        <v>2042329</v>
      </c>
      <c r="D3381" s="26" t="s">
        <v>892</v>
      </c>
      <c r="E3381" s="26" t="str">
        <f aca="false">VLOOKUP(B3381,[1]Planilha8!$X$4:$Z$6629,3,0)</f>
        <v>ASTEC</v>
      </c>
      <c r="F3381" s="26" t="str">
        <f aca="false">VLOOKUP(B3381,[1]Planilha8!$X$4:$AD$6629,7,0)</f>
        <v>BOM</v>
      </c>
      <c r="G3381" s="27" t="n">
        <v>43053</v>
      </c>
      <c r="H3381" s="83" t="n">
        <v>140</v>
      </c>
      <c r="I3381" s="29" t="s">
        <v>23</v>
      </c>
      <c r="J3381" s="30" t="s">
        <v>73</v>
      </c>
      <c r="K3381" s="31" t="n">
        <v>17808</v>
      </c>
      <c r="L3381" s="32" t="n">
        <v>2017003759</v>
      </c>
      <c r="M3381" s="33" t="n">
        <v>43465</v>
      </c>
      <c r="N3381" s="84" t="n">
        <v>36.5277777777778</v>
      </c>
      <c r="O3381" s="85" t="n">
        <v>0.25</v>
      </c>
      <c r="P3381" s="86" t="n">
        <v>0.0208333333333333</v>
      </c>
      <c r="Q3381" s="87" t="n">
        <v>2.91666666666667</v>
      </c>
      <c r="R3381" s="88" t="n">
        <v>39.4444444444444</v>
      </c>
      <c r="S3381" s="89" t="n">
        <v>100.555555555556</v>
      </c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  <c r="AMG3381" s="0"/>
      <c r="AMH3381" s="0"/>
      <c r="AMI3381" s="0"/>
      <c r="AMJ3381" s="0"/>
    </row>
    <row r="3382" s="4" customFormat="true" ht="37.5" hidden="false" customHeight="true" outlineLevel="0" collapsed="false">
      <c r="A3382" s="23" t="s">
        <v>401</v>
      </c>
      <c r="B3382" s="82" t="n">
        <v>9453</v>
      </c>
      <c r="C3382" s="25" t="n">
        <f aca="false">VLOOKUP(B3382,[1]Planilha8!$X$4:$Y$6629,2,0)</f>
        <v>2042330</v>
      </c>
      <c r="D3382" s="26" t="s">
        <v>892</v>
      </c>
      <c r="E3382" s="26" t="str">
        <f aca="false">VLOOKUP(B3382,[1]Planilha8!$X$4:$Z$6629,3,0)</f>
        <v>ASTEC</v>
      </c>
      <c r="F3382" s="26" t="str">
        <f aca="false">VLOOKUP(B3382,[1]Planilha8!$X$4:$AD$6629,7,0)</f>
        <v>BOM</v>
      </c>
      <c r="G3382" s="27" t="n">
        <v>43053</v>
      </c>
      <c r="H3382" s="83" t="n">
        <v>140</v>
      </c>
      <c r="I3382" s="29" t="s">
        <v>23</v>
      </c>
      <c r="J3382" s="30" t="s">
        <v>73</v>
      </c>
      <c r="K3382" s="31" t="n">
        <v>17808</v>
      </c>
      <c r="L3382" s="32" t="n">
        <v>2017003759</v>
      </c>
      <c r="M3382" s="33" t="n">
        <v>43465</v>
      </c>
      <c r="N3382" s="84" t="n">
        <v>36.5277777777778</v>
      </c>
      <c r="O3382" s="85" t="n">
        <v>0.25</v>
      </c>
      <c r="P3382" s="86" t="n">
        <v>0.0208333333333333</v>
      </c>
      <c r="Q3382" s="87" t="n">
        <v>2.91666666666667</v>
      </c>
      <c r="R3382" s="88" t="n">
        <v>39.4444444444444</v>
      </c>
      <c r="S3382" s="89" t="n">
        <v>100.555555555556</v>
      </c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  <c r="AMG3382" s="0"/>
      <c r="AMH3382" s="0"/>
      <c r="AMI3382" s="0"/>
      <c r="AMJ3382" s="0"/>
    </row>
    <row r="3383" s="4" customFormat="true" ht="37.5" hidden="false" customHeight="true" outlineLevel="0" collapsed="false">
      <c r="A3383" s="23" t="s">
        <v>401</v>
      </c>
      <c r="B3383" s="82" t="n">
        <v>9454</v>
      </c>
      <c r="C3383" s="25" t="n">
        <f aca="false">VLOOKUP(B3383,[1]Planilha8!$X$4:$Y$6629,2,0)</f>
        <v>2042331</v>
      </c>
      <c r="D3383" s="26" t="s">
        <v>892</v>
      </c>
      <c r="E3383" s="26" t="str">
        <f aca="false">VLOOKUP(B3383,[1]Planilha8!$X$4:$Z$6629,3,0)</f>
        <v>ASTEC</v>
      </c>
      <c r="F3383" s="26" t="str">
        <f aca="false">VLOOKUP(B3383,[1]Planilha8!$X$4:$AD$6629,7,0)</f>
        <v>BOM</v>
      </c>
      <c r="G3383" s="27" t="n">
        <v>43053</v>
      </c>
      <c r="H3383" s="83" t="n">
        <v>140</v>
      </c>
      <c r="I3383" s="29" t="s">
        <v>23</v>
      </c>
      <c r="J3383" s="30" t="s">
        <v>73</v>
      </c>
      <c r="K3383" s="31" t="n">
        <v>17808</v>
      </c>
      <c r="L3383" s="32" t="n">
        <v>2017003759</v>
      </c>
      <c r="M3383" s="33" t="n">
        <v>43465</v>
      </c>
      <c r="N3383" s="84" t="n">
        <v>36.5277777777778</v>
      </c>
      <c r="O3383" s="85" t="n">
        <v>0.25</v>
      </c>
      <c r="P3383" s="86" t="n">
        <v>0.0208333333333333</v>
      </c>
      <c r="Q3383" s="87" t="n">
        <v>2.91666666666667</v>
      </c>
      <c r="R3383" s="88" t="n">
        <v>39.4444444444444</v>
      </c>
      <c r="S3383" s="89" t="n">
        <v>100.555555555556</v>
      </c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  <c r="AMG3383" s="0"/>
      <c r="AMH3383" s="0"/>
      <c r="AMI3383" s="0"/>
      <c r="AMJ3383" s="0"/>
    </row>
    <row r="3384" s="4" customFormat="true" ht="37.5" hidden="false" customHeight="true" outlineLevel="0" collapsed="false">
      <c r="A3384" s="23" t="s">
        <v>401</v>
      </c>
      <c r="B3384" s="82" t="n">
        <v>9455</v>
      </c>
      <c r="C3384" s="25" t="n">
        <f aca="false">VLOOKUP(B3384,[1]Planilha8!$X$4:$Y$6629,2,0)</f>
        <v>2042332</v>
      </c>
      <c r="D3384" s="26" t="s">
        <v>892</v>
      </c>
      <c r="E3384" s="26" t="str">
        <f aca="false">VLOOKUP(B3384,[1]Planilha8!$X$4:$Z$6629,3,0)</f>
        <v>ASTEC</v>
      </c>
      <c r="F3384" s="26" t="str">
        <f aca="false">VLOOKUP(B3384,[1]Planilha8!$X$4:$AD$6629,7,0)</f>
        <v>BOM</v>
      </c>
      <c r="G3384" s="27" t="n">
        <v>43053</v>
      </c>
      <c r="H3384" s="83" t="n">
        <v>140</v>
      </c>
      <c r="I3384" s="29" t="s">
        <v>23</v>
      </c>
      <c r="J3384" s="30" t="s">
        <v>73</v>
      </c>
      <c r="K3384" s="31" t="n">
        <v>17808</v>
      </c>
      <c r="L3384" s="32" t="n">
        <v>2017003759</v>
      </c>
      <c r="M3384" s="33" t="n">
        <v>43465</v>
      </c>
      <c r="N3384" s="84" t="n">
        <v>36.5277777777778</v>
      </c>
      <c r="O3384" s="85" t="n">
        <v>0.25</v>
      </c>
      <c r="P3384" s="86" t="n">
        <v>0.0208333333333333</v>
      </c>
      <c r="Q3384" s="87" t="n">
        <v>2.91666666666667</v>
      </c>
      <c r="R3384" s="88" t="n">
        <v>39.4444444444444</v>
      </c>
      <c r="S3384" s="89" t="n">
        <v>100.555555555556</v>
      </c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  <c r="AMG3384" s="0"/>
      <c r="AMH3384" s="0"/>
      <c r="AMI3384" s="0"/>
      <c r="AMJ3384" s="0"/>
    </row>
    <row r="3385" s="4" customFormat="true" ht="37.5" hidden="false" customHeight="true" outlineLevel="0" collapsed="false">
      <c r="A3385" s="23" t="s">
        <v>401</v>
      </c>
      <c r="B3385" s="82" t="n">
        <v>9456</v>
      </c>
      <c r="C3385" s="25" t="n">
        <f aca="false">VLOOKUP(B3385,[1]Planilha8!$X$4:$Y$6629,2,0)</f>
        <v>2042333</v>
      </c>
      <c r="D3385" s="26" t="s">
        <v>892</v>
      </c>
      <c r="E3385" s="26" t="str">
        <f aca="false">VLOOKUP(B3385,[1]Planilha8!$X$4:$Z$6629,3,0)</f>
        <v>ASTEC</v>
      </c>
      <c r="F3385" s="26" t="str">
        <f aca="false">VLOOKUP(B3385,[1]Planilha8!$X$4:$AD$6629,7,0)</f>
        <v>BOM</v>
      </c>
      <c r="G3385" s="27" t="n">
        <v>43053</v>
      </c>
      <c r="H3385" s="83" t="n">
        <v>140</v>
      </c>
      <c r="I3385" s="29" t="s">
        <v>23</v>
      </c>
      <c r="J3385" s="30" t="s">
        <v>73</v>
      </c>
      <c r="K3385" s="31" t="n">
        <v>17808</v>
      </c>
      <c r="L3385" s="32" t="n">
        <v>2017003759</v>
      </c>
      <c r="M3385" s="33" t="n">
        <v>43465</v>
      </c>
      <c r="N3385" s="84" t="n">
        <v>36.5277777777778</v>
      </c>
      <c r="O3385" s="85" t="n">
        <v>0.25</v>
      </c>
      <c r="P3385" s="86" t="n">
        <v>0.0208333333333333</v>
      </c>
      <c r="Q3385" s="87" t="n">
        <v>2.91666666666667</v>
      </c>
      <c r="R3385" s="88" t="n">
        <v>39.4444444444444</v>
      </c>
      <c r="S3385" s="89" t="n">
        <v>100.555555555556</v>
      </c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  <c r="AMG3385" s="0"/>
      <c r="AMH3385" s="0"/>
      <c r="AMI3385" s="0"/>
      <c r="AMJ3385" s="0"/>
    </row>
    <row r="3386" s="4" customFormat="true" ht="37.5" hidden="false" customHeight="true" outlineLevel="0" collapsed="false">
      <c r="A3386" s="23" t="s">
        <v>401</v>
      </c>
      <c r="B3386" s="82" t="n">
        <v>9457</v>
      </c>
      <c r="C3386" s="25" t="n">
        <f aca="false">VLOOKUP(B3386,[1]Planilha8!$X$4:$Y$6629,2,0)</f>
        <v>2042334</v>
      </c>
      <c r="D3386" s="26" t="s">
        <v>892</v>
      </c>
      <c r="E3386" s="26" t="str">
        <f aca="false">VLOOKUP(B3386,[1]Planilha8!$X$4:$Z$6629,3,0)</f>
        <v>ASTEC</v>
      </c>
      <c r="F3386" s="26" t="str">
        <f aca="false">VLOOKUP(B3386,[1]Planilha8!$X$4:$AD$6629,7,0)</f>
        <v>BOM</v>
      </c>
      <c r="G3386" s="27" t="n">
        <v>43053</v>
      </c>
      <c r="H3386" s="83" t="n">
        <v>140</v>
      </c>
      <c r="I3386" s="29" t="s">
        <v>23</v>
      </c>
      <c r="J3386" s="30" t="s">
        <v>73</v>
      </c>
      <c r="K3386" s="31" t="n">
        <v>17808</v>
      </c>
      <c r="L3386" s="32" t="n">
        <v>2017003759</v>
      </c>
      <c r="M3386" s="33" t="n">
        <v>43465</v>
      </c>
      <c r="N3386" s="84" t="n">
        <v>36.5277777777778</v>
      </c>
      <c r="O3386" s="85" t="n">
        <v>0.25</v>
      </c>
      <c r="P3386" s="86" t="n">
        <v>0.0208333333333333</v>
      </c>
      <c r="Q3386" s="87" t="n">
        <v>2.91666666666667</v>
      </c>
      <c r="R3386" s="88" t="n">
        <v>39.4444444444444</v>
      </c>
      <c r="S3386" s="89" t="n">
        <v>100.555555555556</v>
      </c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  <c r="AMG3386" s="0"/>
      <c r="AMH3386" s="0"/>
      <c r="AMI3386" s="0"/>
      <c r="AMJ3386" s="0"/>
    </row>
    <row r="3387" s="4" customFormat="true" ht="37.5" hidden="false" customHeight="true" outlineLevel="0" collapsed="false">
      <c r="A3387" s="23" t="s">
        <v>401</v>
      </c>
      <c r="B3387" s="82" t="n">
        <v>9418</v>
      </c>
      <c r="C3387" s="25" t="n">
        <f aca="false">VLOOKUP(B3387,[1]Planilha8!$X$4:$Y$6629,2,0)</f>
        <v>2042335</v>
      </c>
      <c r="D3387" s="26" t="s">
        <v>893</v>
      </c>
      <c r="E3387" s="26" t="str">
        <f aca="false">VLOOKUP(B3387,[1]Planilha8!$X$4:$Z$6629,3,0)</f>
        <v>SALA DE REUNIÃO</v>
      </c>
      <c r="F3387" s="26" t="str">
        <f aca="false">VLOOKUP(B3387,[1]Planilha8!$X$4:$AD$6629,7,0)</f>
        <v>BOM</v>
      </c>
      <c r="G3387" s="27" t="n">
        <v>43056</v>
      </c>
      <c r="H3387" s="83" t="n">
        <v>2899</v>
      </c>
      <c r="I3387" s="29" t="s">
        <v>23</v>
      </c>
      <c r="J3387" s="30" t="s">
        <v>73</v>
      </c>
      <c r="K3387" s="31" t="n">
        <v>108220</v>
      </c>
      <c r="L3387" s="32" t="n">
        <v>2017005286</v>
      </c>
      <c r="M3387" s="33" t="n">
        <v>43465</v>
      </c>
      <c r="N3387" s="84" t="n">
        <v>495.060833333333</v>
      </c>
      <c r="O3387" s="85" t="n">
        <v>0.17</v>
      </c>
      <c r="P3387" s="86" t="n">
        <v>0.0141666666666667</v>
      </c>
      <c r="Q3387" s="87" t="n">
        <v>41.0691666666667</v>
      </c>
      <c r="R3387" s="88" t="n">
        <v>536.13</v>
      </c>
      <c r="S3387" s="89" t="n">
        <v>2362.87</v>
      </c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  <c r="AMG3387" s="0"/>
      <c r="AMH3387" s="0"/>
      <c r="AMI3387" s="0"/>
      <c r="AMJ3387" s="0"/>
    </row>
    <row r="3388" s="4" customFormat="true" ht="37.5" hidden="false" customHeight="true" outlineLevel="0" collapsed="false">
      <c r="A3388" s="23" t="s">
        <v>401</v>
      </c>
      <c r="B3388" s="82" t="n">
        <v>9419</v>
      </c>
      <c r="C3388" s="25" t="n">
        <f aca="false">VLOOKUP(B3388,[1]Planilha8!$X$4:$Y$6629,2,0)</f>
        <v>2042336</v>
      </c>
      <c r="D3388" s="26" t="s">
        <v>893</v>
      </c>
      <c r="E3388" s="26" t="str">
        <f aca="false">VLOOKUP(B3388,[1]Planilha8!$X$4:$Z$6629,3,0)</f>
        <v>ASTEC</v>
      </c>
      <c r="F3388" s="26" t="str">
        <f aca="false">VLOOKUP(B3388,[1]Planilha8!$X$4:$AD$6629,7,0)</f>
        <v>BOM</v>
      </c>
      <c r="G3388" s="27" t="n">
        <v>43056</v>
      </c>
      <c r="H3388" s="83" t="n">
        <v>2899</v>
      </c>
      <c r="I3388" s="29" t="s">
        <v>23</v>
      </c>
      <c r="J3388" s="30" t="s">
        <v>73</v>
      </c>
      <c r="K3388" s="31" t="n">
        <v>108220</v>
      </c>
      <c r="L3388" s="32" t="n">
        <v>2017005286</v>
      </c>
      <c r="M3388" s="33" t="n">
        <v>43465</v>
      </c>
      <c r="N3388" s="84" t="n">
        <v>495.060833333333</v>
      </c>
      <c r="O3388" s="85" t="n">
        <v>0.17</v>
      </c>
      <c r="P3388" s="86" t="n">
        <v>0.0141666666666667</v>
      </c>
      <c r="Q3388" s="87" t="n">
        <v>41.0691666666667</v>
      </c>
      <c r="R3388" s="88" t="n">
        <v>536.13</v>
      </c>
      <c r="S3388" s="89" t="n">
        <v>2362.87</v>
      </c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  <c r="AMG3388" s="0"/>
      <c r="AMH3388" s="0"/>
      <c r="AMI3388" s="0"/>
      <c r="AMJ3388" s="0"/>
    </row>
    <row r="3389" s="4" customFormat="true" ht="37.5" hidden="false" customHeight="true" outlineLevel="0" collapsed="false">
      <c r="A3389" s="23" t="s">
        <v>401</v>
      </c>
      <c r="B3389" s="82" t="n">
        <v>9421</v>
      </c>
      <c r="C3389" s="25" t="n">
        <f aca="false">VLOOKUP(B3389,[1]Planilha8!$X$4:$Y$6629,2,0)</f>
        <v>2042337</v>
      </c>
      <c r="D3389" s="26" t="s">
        <v>894</v>
      </c>
      <c r="E3389" s="26" t="str">
        <f aca="false">VLOOKUP(B3389,[1]Planilha8!$X$4:$Z$6629,3,0)</f>
        <v>CHI</v>
      </c>
      <c r="F3389" s="26" t="str">
        <f aca="false">VLOOKUP(B3389,[1]Planilha8!$X$4:$AD$6629,7,0)</f>
        <v>BOM</v>
      </c>
      <c r="G3389" s="27" t="n">
        <v>43060</v>
      </c>
      <c r="H3389" s="83" t="n">
        <v>150</v>
      </c>
      <c r="I3389" s="29" t="s">
        <v>23</v>
      </c>
      <c r="J3389" s="30" t="s">
        <v>73</v>
      </c>
      <c r="K3389" s="31" t="n">
        <v>108219</v>
      </c>
      <c r="L3389" s="32" t="n">
        <v>2017003672</v>
      </c>
      <c r="M3389" s="33" t="n">
        <v>43465</v>
      </c>
      <c r="N3389" s="84" t="n">
        <v>25.5972222222222</v>
      </c>
      <c r="O3389" s="85" t="n">
        <v>0.17</v>
      </c>
      <c r="P3389" s="86" t="n">
        <v>0.0141666666666667</v>
      </c>
      <c r="Q3389" s="87" t="n">
        <v>2.125</v>
      </c>
      <c r="R3389" s="88" t="n">
        <v>27.7222222222222</v>
      </c>
      <c r="S3389" s="89" t="n">
        <v>122.277777777778</v>
      </c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MG3389" s="0"/>
      <c r="AMH3389" s="0"/>
      <c r="AMI3389" s="0"/>
      <c r="AMJ3389" s="0"/>
    </row>
    <row r="3390" s="4" customFormat="true" ht="37.5" hidden="false" customHeight="true" outlineLevel="0" collapsed="false">
      <c r="A3390" s="23" t="s">
        <v>401</v>
      </c>
      <c r="B3390" s="82" t="n">
        <v>9422</v>
      </c>
      <c r="C3390" s="25" t="n">
        <f aca="false">VLOOKUP(B3390,[1]Planilha8!$X$4:$Y$6629,2,0)</f>
        <v>2042338</v>
      </c>
      <c r="D3390" s="26" t="s">
        <v>894</v>
      </c>
      <c r="E3390" s="26" t="str">
        <f aca="false">VLOOKUP(B3390,[1]Planilha8!$X$4:$Z$6629,3,0)</f>
        <v>APOIO AO DIAGNÓSTICO</v>
      </c>
      <c r="F3390" s="26" t="str">
        <f aca="false">VLOOKUP(B3390,[1]Planilha8!$X$4:$AD$6629,7,0)</f>
        <v>BOM</v>
      </c>
      <c r="G3390" s="27" t="n">
        <v>43060</v>
      </c>
      <c r="H3390" s="83" t="n">
        <v>150</v>
      </c>
      <c r="I3390" s="29" t="s">
        <v>23</v>
      </c>
      <c r="J3390" s="30" t="s">
        <v>73</v>
      </c>
      <c r="K3390" s="31" t="n">
        <v>108219</v>
      </c>
      <c r="L3390" s="32" t="n">
        <v>2017003672</v>
      </c>
      <c r="M3390" s="33" t="n">
        <v>43465</v>
      </c>
      <c r="N3390" s="84" t="n">
        <v>25.5972222222222</v>
      </c>
      <c r="O3390" s="85" t="n">
        <v>0.17</v>
      </c>
      <c r="P3390" s="86" t="n">
        <v>0.0141666666666667</v>
      </c>
      <c r="Q3390" s="87" t="n">
        <v>2.125</v>
      </c>
      <c r="R3390" s="88" t="n">
        <v>27.7222222222222</v>
      </c>
      <c r="S3390" s="89" t="n">
        <v>122.277777777778</v>
      </c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  <c r="AMG3390" s="0"/>
      <c r="AMH3390" s="0"/>
      <c r="AMI3390" s="0"/>
      <c r="AMJ3390" s="0"/>
    </row>
    <row r="3391" s="4" customFormat="true" ht="37.5" hidden="false" customHeight="true" outlineLevel="0" collapsed="false">
      <c r="A3391" s="23" t="s">
        <v>401</v>
      </c>
      <c r="B3391" s="82" t="n">
        <v>9423</v>
      </c>
      <c r="C3391" s="25" t="n">
        <f aca="false">VLOOKUP(B3391,[1]Planilha8!$X$4:$Y$6629,2,0)</f>
        <v>2042339</v>
      </c>
      <c r="D3391" s="26" t="s">
        <v>894</v>
      </c>
      <c r="E3391" s="26" t="str">
        <f aca="false">VLOOKUP(B3391,[1]Planilha8!$X$4:$Z$6629,3,0)</f>
        <v>CUIDADOS PALIATIVOS - 2 ANDAR</v>
      </c>
      <c r="F3391" s="26" t="str">
        <f aca="false">VLOOKUP(B3391,[1]Planilha8!$X$4:$AD$6629,7,0)</f>
        <v>BOM</v>
      </c>
      <c r="G3391" s="27" t="n">
        <v>43060</v>
      </c>
      <c r="H3391" s="83" t="n">
        <v>150</v>
      </c>
      <c r="I3391" s="29" t="s">
        <v>23</v>
      </c>
      <c r="J3391" s="30" t="s">
        <v>73</v>
      </c>
      <c r="K3391" s="31" t="n">
        <v>108219</v>
      </c>
      <c r="L3391" s="32" t="n">
        <v>2017003672</v>
      </c>
      <c r="M3391" s="33" t="n">
        <v>43465</v>
      </c>
      <c r="N3391" s="84" t="n">
        <v>25.5972222222222</v>
      </c>
      <c r="O3391" s="85" t="n">
        <v>0.17</v>
      </c>
      <c r="P3391" s="86" t="n">
        <v>0.0141666666666667</v>
      </c>
      <c r="Q3391" s="87" t="n">
        <v>2.125</v>
      </c>
      <c r="R3391" s="88" t="n">
        <v>27.7222222222222</v>
      </c>
      <c r="S3391" s="89" t="n">
        <v>122.277777777778</v>
      </c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  <c r="AMG3391" s="0"/>
      <c r="AMH3391" s="0"/>
      <c r="AMI3391" s="0"/>
      <c r="AMJ3391" s="0"/>
    </row>
    <row r="3392" s="4" customFormat="true" ht="37.5" hidden="false" customHeight="true" outlineLevel="0" collapsed="false">
      <c r="A3392" s="23" t="s">
        <v>401</v>
      </c>
      <c r="B3392" s="82" t="n">
        <v>9424</v>
      </c>
      <c r="C3392" s="25" t="n">
        <f aca="false">VLOOKUP(B3392,[1]Planilha8!$X$4:$Y$6629,2,0)</f>
        <v>2042340</v>
      </c>
      <c r="D3392" s="26" t="s">
        <v>894</v>
      </c>
      <c r="E3392" s="26" t="str">
        <f aca="false">VLOOKUP(B3392,[1]Planilha8!$X$4:$Z$6629,3,0)</f>
        <v>CENTRO CIRÚRGICO</v>
      </c>
      <c r="F3392" s="26" t="str">
        <f aca="false">VLOOKUP(B3392,[1]Planilha8!$X$4:$AD$6629,7,0)</f>
        <v>BOM</v>
      </c>
      <c r="G3392" s="27" t="n">
        <v>43060</v>
      </c>
      <c r="H3392" s="83" t="n">
        <v>150</v>
      </c>
      <c r="I3392" s="29" t="s">
        <v>23</v>
      </c>
      <c r="J3392" s="30" t="s">
        <v>73</v>
      </c>
      <c r="K3392" s="31" t="n">
        <v>108219</v>
      </c>
      <c r="L3392" s="32" t="n">
        <v>2017003672</v>
      </c>
      <c r="M3392" s="33" t="n">
        <v>43465</v>
      </c>
      <c r="N3392" s="84" t="n">
        <v>25.5972222222222</v>
      </c>
      <c r="O3392" s="85" t="n">
        <v>0.17</v>
      </c>
      <c r="P3392" s="86" t="n">
        <v>0.0141666666666667</v>
      </c>
      <c r="Q3392" s="87" t="n">
        <v>2.125</v>
      </c>
      <c r="R3392" s="88" t="n">
        <v>27.7222222222222</v>
      </c>
      <c r="S3392" s="89" t="n">
        <v>122.277777777778</v>
      </c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  <c r="AMG3392" s="0"/>
      <c r="AMH3392" s="0"/>
      <c r="AMI3392" s="0"/>
      <c r="AMJ3392" s="0"/>
    </row>
    <row r="3393" s="4" customFormat="true" ht="37.5" hidden="false" customHeight="true" outlineLevel="0" collapsed="false">
      <c r="A3393" s="23" t="s">
        <v>401</v>
      </c>
      <c r="B3393" s="82" t="n">
        <v>9425</v>
      </c>
      <c r="C3393" s="25" t="n">
        <f aca="false">VLOOKUP(B3393,[1]Planilha8!$X$4:$Y$6629,2,0)</f>
        <v>2042341</v>
      </c>
      <c r="D3393" s="26" t="s">
        <v>894</v>
      </c>
      <c r="E3393" s="26" t="str">
        <f aca="false">VLOOKUP(B3393,[1]Planilha8!$X$4:$Z$6629,3,0)</f>
        <v>CLÍNICA MÉDICA</v>
      </c>
      <c r="F3393" s="26" t="str">
        <f aca="false">VLOOKUP(B3393,[1]Planilha8!$X$4:$AD$6629,7,0)</f>
        <v>BOM</v>
      </c>
      <c r="G3393" s="27" t="n">
        <v>43060</v>
      </c>
      <c r="H3393" s="83" t="n">
        <v>150</v>
      </c>
      <c r="I3393" s="29" t="s">
        <v>23</v>
      </c>
      <c r="J3393" s="30" t="s">
        <v>73</v>
      </c>
      <c r="K3393" s="31" t="n">
        <v>108219</v>
      </c>
      <c r="L3393" s="32" t="n">
        <v>2017003672</v>
      </c>
      <c r="M3393" s="33" t="n">
        <v>43465</v>
      </c>
      <c r="N3393" s="84" t="n">
        <v>25.5972222222222</v>
      </c>
      <c r="O3393" s="85" t="n">
        <v>0.17</v>
      </c>
      <c r="P3393" s="86" t="n">
        <v>0.0141666666666667</v>
      </c>
      <c r="Q3393" s="87" t="n">
        <v>2.125</v>
      </c>
      <c r="R3393" s="88" t="n">
        <v>27.7222222222222</v>
      </c>
      <c r="S3393" s="89" t="n">
        <v>122.277777777778</v>
      </c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  <c r="AMG3393" s="0"/>
      <c r="AMH3393" s="0"/>
      <c r="AMI3393" s="0"/>
      <c r="AMJ3393" s="0"/>
    </row>
    <row r="3394" s="4" customFormat="true" ht="37.5" hidden="false" customHeight="true" outlineLevel="0" collapsed="false">
      <c r="A3394" s="23" t="s">
        <v>401</v>
      </c>
      <c r="B3394" s="82" t="n">
        <v>9426</v>
      </c>
      <c r="C3394" s="25" t="n">
        <f aca="false">VLOOKUP(B3394,[1]Planilha8!$X$4:$Y$6629,2,0)</f>
        <v>2042342</v>
      </c>
      <c r="D3394" s="26" t="s">
        <v>894</v>
      </c>
      <c r="E3394" s="26" t="str">
        <f aca="false">VLOOKUP(B3394,[1]Planilha8!$X$4:$Z$6629,3,0)</f>
        <v>CHI</v>
      </c>
      <c r="F3394" s="26" t="str">
        <f aca="false">VLOOKUP(B3394,[1]Planilha8!$X$4:$AD$6629,7,0)</f>
        <v>BOM</v>
      </c>
      <c r="G3394" s="27" t="n">
        <v>43060</v>
      </c>
      <c r="H3394" s="83" t="n">
        <v>150</v>
      </c>
      <c r="I3394" s="29" t="s">
        <v>23</v>
      </c>
      <c r="J3394" s="30" t="s">
        <v>73</v>
      </c>
      <c r="K3394" s="31" t="n">
        <v>1098219</v>
      </c>
      <c r="L3394" s="32" t="n">
        <v>2017003672</v>
      </c>
      <c r="M3394" s="33" t="n">
        <v>43465</v>
      </c>
      <c r="N3394" s="84" t="n">
        <v>25.5972222222222</v>
      </c>
      <c r="O3394" s="85" t="n">
        <v>0.17</v>
      </c>
      <c r="P3394" s="86" t="n">
        <v>0.0141666666666667</v>
      </c>
      <c r="Q3394" s="87" t="n">
        <v>2.125</v>
      </c>
      <c r="R3394" s="88" t="n">
        <v>27.7222222222222</v>
      </c>
      <c r="S3394" s="89" t="n">
        <v>122.277777777778</v>
      </c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  <c r="AMG3394" s="0"/>
      <c r="AMH3394" s="0"/>
      <c r="AMI3394" s="0"/>
      <c r="AMJ3394" s="0"/>
    </row>
    <row r="3395" s="4" customFormat="true" ht="37.5" hidden="false" customHeight="true" outlineLevel="0" collapsed="false">
      <c r="A3395" s="23" t="s">
        <v>401</v>
      </c>
      <c r="B3395" s="82" t="n">
        <v>9463</v>
      </c>
      <c r="C3395" s="25" t="n">
        <f aca="false">VLOOKUP(B3395,[1]Planilha8!$X$4:$Y$6629,2,0)</f>
        <v>800435</v>
      </c>
      <c r="D3395" s="26" t="s">
        <v>895</v>
      </c>
      <c r="E3395" s="26" t="str">
        <f aca="false">VLOOKUP(B3395,[1]Planilha8!$X$4:$Z$6629,3,0)</f>
        <v>UNIDADE COLETORA DE SANGUE</v>
      </c>
      <c r="F3395" s="26" t="str">
        <f aca="false">VLOOKUP(B3395,[1]Planilha8!$X$4:$AD$6629,7,0)</f>
        <v>BOM</v>
      </c>
      <c r="G3395" s="27" t="n">
        <v>43070</v>
      </c>
      <c r="H3395" s="83" t="n">
        <v>1699.15</v>
      </c>
      <c r="I3395" s="29" t="s">
        <v>23</v>
      </c>
      <c r="J3395" s="30" t="s">
        <v>601</v>
      </c>
      <c r="K3395" s="31" t="n">
        <v>5409</v>
      </c>
      <c r="L3395" s="32" t="n">
        <v>2017003853</v>
      </c>
      <c r="M3395" s="33" t="n">
        <v>43465</v>
      </c>
      <c r="N3395" s="84" t="n">
        <v>165.581666666667</v>
      </c>
      <c r="O3395" s="85" t="n">
        <v>0.1</v>
      </c>
      <c r="P3395" s="86" t="n">
        <v>0.00833333333333333</v>
      </c>
      <c r="Q3395" s="87" t="n">
        <v>14.1595833333333</v>
      </c>
      <c r="R3395" s="88" t="n">
        <v>179.74125</v>
      </c>
      <c r="S3395" s="89" t="n">
        <v>1519.40875</v>
      </c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  <c r="AMG3395" s="0"/>
      <c r="AMH3395" s="0"/>
      <c r="AMI3395" s="0"/>
      <c r="AMJ3395" s="0"/>
    </row>
    <row r="3396" s="4" customFormat="true" ht="37.5" hidden="false" customHeight="true" outlineLevel="0" collapsed="false">
      <c r="A3396" s="23" t="s">
        <v>401</v>
      </c>
      <c r="B3396" s="82" t="n">
        <v>9464</v>
      </c>
      <c r="C3396" s="25" t="n">
        <f aca="false">VLOOKUP(B3396,[1]Planilha8!$X$4:$Y$6629,2,0)</f>
        <v>800436</v>
      </c>
      <c r="D3396" s="26" t="s">
        <v>895</v>
      </c>
      <c r="E3396" s="26" t="str">
        <f aca="false">VLOOKUP(B3396,[1]Planilha8!$X$4:$Z$6629,3,0)</f>
        <v>CENTRO CIRÚRGICO</v>
      </c>
      <c r="F3396" s="26" t="str">
        <f aca="false">VLOOKUP(B3396,[1]Planilha8!$X$4:$AD$6629,7,0)</f>
        <v>BOM</v>
      </c>
      <c r="G3396" s="27" t="n">
        <v>43070</v>
      </c>
      <c r="H3396" s="83" t="n">
        <v>1699.15</v>
      </c>
      <c r="I3396" s="29" t="s">
        <v>23</v>
      </c>
      <c r="J3396" s="30" t="s">
        <v>601</v>
      </c>
      <c r="K3396" s="31" t="n">
        <v>5409</v>
      </c>
      <c r="L3396" s="32" t="n">
        <v>2017003853</v>
      </c>
      <c r="M3396" s="33" t="n">
        <v>43465</v>
      </c>
      <c r="N3396" s="84" t="n">
        <v>165.581666666667</v>
      </c>
      <c r="O3396" s="85" t="n">
        <v>0.1</v>
      </c>
      <c r="P3396" s="86" t="n">
        <v>0.00833333333333333</v>
      </c>
      <c r="Q3396" s="87" t="n">
        <v>14.1595833333333</v>
      </c>
      <c r="R3396" s="88" t="n">
        <v>179.74125</v>
      </c>
      <c r="S3396" s="89" t="n">
        <v>1519.40875</v>
      </c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  <c r="AMG3396" s="0"/>
      <c r="AMH3396" s="0"/>
      <c r="AMI3396" s="0"/>
      <c r="AMJ3396" s="0"/>
    </row>
    <row r="3397" s="4" customFormat="true" ht="37.5" hidden="false" customHeight="true" outlineLevel="0" collapsed="false">
      <c r="A3397" s="23" t="s">
        <v>401</v>
      </c>
      <c r="B3397" s="82" t="n">
        <v>9459</v>
      </c>
      <c r="C3397" s="25" t="n">
        <f aca="false">VLOOKUP(B3397,[1]Planilha8!$X$4:$Y$6629,2,0)</f>
        <v>2042343</v>
      </c>
      <c r="D3397" s="26" t="s">
        <v>896</v>
      </c>
      <c r="E3397" s="26" t="str">
        <f aca="false">VLOOKUP(B3397,[1]Planilha8!$X$4:$Z$6629,3,0)</f>
        <v>CENTRO CIRÚRGICO</v>
      </c>
      <c r="F3397" s="26" t="str">
        <f aca="false">VLOOKUP(B3397,[1]Planilha8!$X$4:$AD$6629,7,0)</f>
        <v>BOM</v>
      </c>
      <c r="G3397" s="27" t="n">
        <v>43077</v>
      </c>
      <c r="H3397" s="83" t="n">
        <v>525</v>
      </c>
      <c r="I3397" s="29" t="s">
        <v>23</v>
      </c>
      <c r="J3397" s="30" t="s">
        <v>470</v>
      </c>
      <c r="K3397" s="31" t="n">
        <v>101677</v>
      </c>
      <c r="L3397" s="32" t="n">
        <v>2017004830</v>
      </c>
      <c r="M3397" s="33" t="n">
        <v>43465</v>
      </c>
      <c r="N3397" s="84" t="n">
        <v>102.5</v>
      </c>
      <c r="O3397" s="85" t="n">
        <v>0.2</v>
      </c>
      <c r="P3397" s="86" t="n">
        <v>0.0166666666666667</v>
      </c>
      <c r="Q3397" s="87" t="n">
        <v>8.75</v>
      </c>
      <c r="R3397" s="88" t="n">
        <v>111.25</v>
      </c>
      <c r="S3397" s="89" t="n">
        <v>413.75</v>
      </c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  <c r="AMG3397" s="0"/>
      <c r="AMH3397" s="0"/>
      <c r="AMI3397" s="0"/>
      <c r="AMJ3397" s="0"/>
    </row>
    <row r="3398" s="4" customFormat="true" ht="37.5" hidden="false" customHeight="true" outlineLevel="0" collapsed="false">
      <c r="A3398" s="23" t="s">
        <v>401</v>
      </c>
      <c r="B3398" s="82" t="n">
        <v>9471</v>
      </c>
      <c r="C3398" s="25" t="n">
        <f aca="false">VLOOKUP(B3398,[1]Planilha8!$X$4:$Y$6629,2,0)</f>
        <v>2042351</v>
      </c>
      <c r="D3398" s="26" t="s">
        <v>897</v>
      </c>
      <c r="E3398" s="26" t="str">
        <f aca="false">VLOOKUP(B3398,[1]Planilha8!$X$4:$Z$6629,3,0)</f>
        <v>UNIDADE COLETORA DE SANGUE</v>
      </c>
      <c r="F3398" s="26" t="str">
        <f aca="false">VLOOKUP(B3398,[1]Planilha8!$X$4:$AD$6629,7,0)</f>
        <v>BOM</v>
      </c>
      <c r="G3398" s="27" t="n">
        <v>43077</v>
      </c>
      <c r="H3398" s="83" t="n">
        <v>849</v>
      </c>
      <c r="I3398" s="29" t="s">
        <v>23</v>
      </c>
      <c r="J3398" s="30" t="s">
        <v>470</v>
      </c>
      <c r="K3398" s="31" t="n">
        <v>101352</v>
      </c>
      <c r="L3398" s="32" t="n">
        <v>2017003851</v>
      </c>
      <c r="M3398" s="33" t="n">
        <v>43465</v>
      </c>
      <c r="N3398" s="84" t="n">
        <v>164.8</v>
      </c>
      <c r="O3398" s="85" t="n">
        <v>0.2</v>
      </c>
      <c r="P3398" s="86" t="n">
        <v>0.0166666666666667</v>
      </c>
      <c r="Q3398" s="87" t="n">
        <v>14.15</v>
      </c>
      <c r="R3398" s="88" t="n">
        <v>178.95</v>
      </c>
      <c r="S3398" s="89" t="n">
        <v>670.05</v>
      </c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  <c r="AMG3398" s="0"/>
      <c r="AMH3398" s="0"/>
      <c r="AMI3398" s="0"/>
      <c r="AMJ3398" s="0"/>
    </row>
    <row r="3399" s="4" customFormat="true" ht="37.5" hidden="false" customHeight="true" outlineLevel="0" collapsed="false">
      <c r="A3399" s="23" t="s">
        <v>401</v>
      </c>
      <c r="B3399" s="82" t="n">
        <v>9586</v>
      </c>
      <c r="C3399" s="25" t="n">
        <f aca="false">VLOOKUP(B3399,[1]Planilha8!$X$4:$Y$6629,2,0)</f>
        <v>801349</v>
      </c>
      <c r="D3399" s="26" t="s">
        <v>860</v>
      </c>
      <c r="E3399" s="26" t="str">
        <f aca="false">VLOOKUP(B3399,[1]Planilha8!$X$4:$Z$6629,3,0)</f>
        <v>ECOCARDIOGRAMA</v>
      </c>
      <c r="F3399" s="26" t="str">
        <f aca="false">VLOOKUP(B3399,[1]Planilha8!$X$4:$AD$6629,7,0)</f>
        <v>BOM</v>
      </c>
      <c r="G3399" s="27" t="n">
        <v>43080</v>
      </c>
      <c r="H3399" s="83" t="n">
        <v>1169</v>
      </c>
      <c r="I3399" s="29" t="s">
        <v>23</v>
      </c>
      <c r="J3399" s="30" t="s">
        <v>861</v>
      </c>
      <c r="K3399" s="31" t="n">
        <v>134806</v>
      </c>
      <c r="L3399" s="32" t="n">
        <v>2017004186</v>
      </c>
      <c r="M3399" s="33" t="n">
        <v>43465</v>
      </c>
      <c r="N3399" s="84" t="n">
        <v>112.316666666667</v>
      </c>
      <c r="O3399" s="85" t="n">
        <v>0.1</v>
      </c>
      <c r="P3399" s="86" t="n">
        <v>0.00833333333333333</v>
      </c>
      <c r="Q3399" s="87" t="n">
        <v>9.74166666666667</v>
      </c>
      <c r="R3399" s="88" t="n">
        <v>122.058333333333</v>
      </c>
      <c r="S3399" s="89" t="n">
        <v>1046.94166666667</v>
      </c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  <c r="AMG3399" s="0"/>
      <c r="AMH3399" s="0"/>
      <c r="AMI3399" s="0"/>
      <c r="AMJ3399" s="0"/>
    </row>
    <row r="3400" s="4" customFormat="true" ht="37.5" hidden="false" customHeight="true" outlineLevel="0" collapsed="false">
      <c r="A3400" s="23" t="s">
        <v>401</v>
      </c>
      <c r="B3400" s="82" t="n">
        <v>9587</v>
      </c>
      <c r="C3400" s="25" t="n">
        <f aca="false">VLOOKUP(B3400,[1]Planilha8!$X$4:$Y$6629,2,0)</f>
        <v>801350</v>
      </c>
      <c r="D3400" s="26" t="s">
        <v>860</v>
      </c>
      <c r="E3400" s="26" t="str">
        <f aca="false">VLOOKUP(B3400,[1]Planilha8!$X$4:$Z$6629,3,0)</f>
        <v>REABILITAÇÃO CARDÍACA</v>
      </c>
      <c r="F3400" s="26" t="str">
        <f aca="false">VLOOKUP(B3400,[1]Planilha8!$X$4:$AD$6629,7,0)</f>
        <v>BOM</v>
      </c>
      <c r="G3400" s="27" t="n">
        <v>43080</v>
      </c>
      <c r="H3400" s="83" t="n">
        <v>1169</v>
      </c>
      <c r="I3400" s="29" t="s">
        <v>23</v>
      </c>
      <c r="J3400" s="30" t="s">
        <v>861</v>
      </c>
      <c r="K3400" s="31" t="n">
        <v>134806</v>
      </c>
      <c r="L3400" s="32" t="n">
        <v>2017004186</v>
      </c>
      <c r="M3400" s="33" t="n">
        <v>43465</v>
      </c>
      <c r="N3400" s="84" t="n">
        <v>112.316666666667</v>
      </c>
      <c r="O3400" s="85" t="n">
        <v>0.1</v>
      </c>
      <c r="P3400" s="86" t="n">
        <v>0.00833333333333333</v>
      </c>
      <c r="Q3400" s="87" t="n">
        <v>9.74166666666667</v>
      </c>
      <c r="R3400" s="88" t="n">
        <v>122.058333333333</v>
      </c>
      <c r="S3400" s="89" t="n">
        <v>1046.94166666667</v>
      </c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  <c r="AMG3400" s="0"/>
      <c r="AMH3400" s="0"/>
      <c r="AMI3400" s="0"/>
      <c r="AMJ3400" s="0"/>
    </row>
    <row r="3401" s="4" customFormat="true" ht="37.5" hidden="false" customHeight="true" outlineLevel="0" collapsed="false">
      <c r="A3401" s="23" t="s">
        <v>401</v>
      </c>
      <c r="B3401" s="82" t="n">
        <v>9588</v>
      </c>
      <c r="C3401" s="25" t="n">
        <f aca="false">VLOOKUP(B3401,[1]Planilha8!$X$4:$Y$6629,2,0)</f>
        <v>801351</v>
      </c>
      <c r="D3401" s="26" t="s">
        <v>860</v>
      </c>
      <c r="E3401" s="26" t="str">
        <f aca="false">VLOOKUP(B3401,[1]Planilha8!$X$4:$Z$6629,3,0)</f>
        <v>SAME</v>
      </c>
      <c r="F3401" s="26" t="str">
        <f aca="false">VLOOKUP(B3401,[1]Planilha8!$X$4:$AD$6629,7,0)</f>
        <v>BOM</v>
      </c>
      <c r="G3401" s="27" t="n">
        <v>43080</v>
      </c>
      <c r="H3401" s="83" t="n">
        <v>1169</v>
      </c>
      <c r="I3401" s="29" t="s">
        <v>23</v>
      </c>
      <c r="J3401" s="30" t="s">
        <v>861</v>
      </c>
      <c r="K3401" s="31" t="n">
        <v>134806</v>
      </c>
      <c r="L3401" s="32" t="n">
        <v>2017004186</v>
      </c>
      <c r="M3401" s="33" t="n">
        <v>43465</v>
      </c>
      <c r="N3401" s="84" t="n">
        <v>112.316666666667</v>
      </c>
      <c r="O3401" s="85" t="n">
        <v>0.1</v>
      </c>
      <c r="P3401" s="86" t="n">
        <v>0.00833333333333333</v>
      </c>
      <c r="Q3401" s="87" t="n">
        <v>9.74166666666667</v>
      </c>
      <c r="R3401" s="88" t="n">
        <v>122.058333333333</v>
      </c>
      <c r="S3401" s="89" t="n">
        <v>1046.94166666667</v>
      </c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  <c r="AMG3401" s="0"/>
      <c r="AMH3401" s="0"/>
      <c r="AMI3401" s="0"/>
      <c r="AMJ3401" s="0"/>
    </row>
    <row r="3402" s="4" customFormat="true" ht="37.5" hidden="false" customHeight="true" outlineLevel="0" collapsed="false">
      <c r="A3402" s="23" t="s">
        <v>401</v>
      </c>
      <c r="B3402" s="82" t="n">
        <v>9589</v>
      </c>
      <c r="C3402" s="25" t="n">
        <f aca="false">VLOOKUP(B3402,[1]Planilha8!$X$4:$Y$6629,2,0)</f>
        <v>801352</v>
      </c>
      <c r="D3402" s="26" t="s">
        <v>898</v>
      </c>
      <c r="E3402" s="26" t="str">
        <f aca="false">VLOOKUP(B3402,[1]Planilha8!$X$4:$Z$6629,3,0)</f>
        <v>TESTE ERGOMÉTRICO</v>
      </c>
      <c r="F3402" s="26" t="str">
        <f aca="false">VLOOKUP(B3402,[1]Planilha8!$X$4:$AD$6629,7,0)</f>
        <v>BOM</v>
      </c>
      <c r="G3402" s="27" t="n">
        <v>43080</v>
      </c>
      <c r="H3402" s="83" t="n">
        <v>1872</v>
      </c>
      <c r="I3402" s="29" t="s">
        <v>23</v>
      </c>
      <c r="J3402" s="30" t="s">
        <v>861</v>
      </c>
      <c r="K3402" s="31" t="n">
        <v>134806</v>
      </c>
      <c r="L3402" s="32" t="n">
        <v>2017004186</v>
      </c>
      <c r="M3402" s="33" t="n">
        <v>43465</v>
      </c>
      <c r="N3402" s="84" t="n">
        <v>182.2</v>
      </c>
      <c r="O3402" s="85" t="n">
        <v>0.1</v>
      </c>
      <c r="P3402" s="86" t="n">
        <v>0.00833333333333333</v>
      </c>
      <c r="Q3402" s="87" t="n">
        <v>15.6</v>
      </c>
      <c r="R3402" s="88" t="n">
        <v>197.8</v>
      </c>
      <c r="S3402" s="89" t="n">
        <v>1674.2</v>
      </c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  <c r="AMG3402" s="0"/>
      <c r="AMH3402" s="0"/>
      <c r="AMI3402" s="0"/>
      <c r="AMJ3402" s="0"/>
    </row>
    <row r="3403" s="4" customFormat="true" ht="37.5" hidden="false" customHeight="true" outlineLevel="0" collapsed="false">
      <c r="A3403" s="23" t="s">
        <v>401</v>
      </c>
      <c r="B3403" s="82" t="n">
        <v>9590</v>
      </c>
      <c r="C3403" s="25" t="n">
        <f aca="false">VLOOKUP(B3403,[1]Planilha8!$X$4:$Y$6629,2,0)</f>
        <v>801353</v>
      </c>
      <c r="D3403" s="26" t="s">
        <v>899</v>
      </c>
      <c r="E3403" s="26" t="str">
        <f aca="false">VLOOKUP(B3403,[1]Planilha8!$X$4:$Z$6629,3,0)</f>
        <v>REABILITAÇÃO CARDÍACA</v>
      </c>
      <c r="F3403" s="26" t="str">
        <f aca="false">VLOOKUP(B3403,[1]Planilha8!$X$4:$AD$6629,7,0)</f>
        <v>BOM</v>
      </c>
      <c r="G3403" s="27" t="n">
        <v>43080</v>
      </c>
      <c r="H3403" s="83" t="n">
        <v>1059</v>
      </c>
      <c r="I3403" s="29" t="s">
        <v>23</v>
      </c>
      <c r="J3403" s="30" t="s">
        <v>861</v>
      </c>
      <c r="K3403" s="31" t="n">
        <v>134806</v>
      </c>
      <c r="L3403" s="32" t="n">
        <v>2017004186</v>
      </c>
      <c r="M3403" s="33" t="n">
        <v>43465</v>
      </c>
      <c r="N3403" s="84" t="n">
        <v>101.316666666667</v>
      </c>
      <c r="O3403" s="85" t="n">
        <v>0.1</v>
      </c>
      <c r="P3403" s="86" t="n">
        <v>0.00833333333333333</v>
      </c>
      <c r="Q3403" s="87" t="n">
        <v>8.825</v>
      </c>
      <c r="R3403" s="88" t="n">
        <v>110.141666666667</v>
      </c>
      <c r="S3403" s="89" t="n">
        <v>948.858333333333</v>
      </c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  <c r="AMG3403" s="0"/>
      <c r="AMH3403" s="0"/>
      <c r="AMI3403" s="0"/>
      <c r="AMJ3403" s="0"/>
    </row>
    <row r="3404" s="4" customFormat="true" ht="37.5" hidden="false" customHeight="true" outlineLevel="0" collapsed="false">
      <c r="A3404" s="23" t="s">
        <v>401</v>
      </c>
      <c r="B3404" s="82" t="n">
        <v>9591</v>
      </c>
      <c r="C3404" s="25" t="n">
        <f aca="false">VLOOKUP(B3404,[1]Planilha8!$X$4:$Y$6629,2,0)</f>
        <v>801354</v>
      </c>
      <c r="D3404" s="26" t="s">
        <v>900</v>
      </c>
      <c r="E3404" s="26" t="str">
        <f aca="false">VLOOKUP(B3404,[1]Planilha8!$X$4:$Z$6629,3,0)</f>
        <v>REABILITAÇÃO CARDÍACA</v>
      </c>
      <c r="F3404" s="26" t="str">
        <f aca="false">VLOOKUP(B3404,[1]Planilha8!$X$4:$AD$6629,7,0)</f>
        <v>BOM</v>
      </c>
      <c r="G3404" s="27" t="n">
        <v>43080</v>
      </c>
      <c r="H3404" s="83" t="n">
        <v>5595</v>
      </c>
      <c r="I3404" s="29" t="s">
        <v>23</v>
      </c>
      <c r="J3404" s="30" t="s">
        <v>861</v>
      </c>
      <c r="K3404" s="31" t="n">
        <v>134806</v>
      </c>
      <c r="L3404" s="32" t="n">
        <v>2017004186</v>
      </c>
      <c r="M3404" s="33" t="n">
        <v>43465</v>
      </c>
      <c r="N3404" s="84" t="n">
        <v>533.666666666667</v>
      </c>
      <c r="O3404" s="85" t="n">
        <v>0.1</v>
      </c>
      <c r="P3404" s="86" t="n">
        <v>0.00833333333333333</v>
      </c>
      <c r="Q3404" s="87" t="n">
        <v>46.625</v>
      </c>
      <c r="R3404" s="88" t="n">
        <v>580.291666666667</v>
      </c>
      <c r="S3404" s="89" t="n">
        <v>5014.70833333333</v>
      </c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  <c r="AMG3404" s="0"/>
      <c r="AMH3404" s="0"/>
      <c r="AMI3404" s="0"/>
      <c r="AMJ3404" s="0"/>
    </row>
    <row r="3405" s="4" customFormat="true" ht="37.5" hidden="false" customHeight="true" outlineLevel="0" collapsed="false">
      <c r="A3405" s="23" t="s">
        <v>401</v>
      </c>
      <c r="B3405" s="82" t="n">
        <v>9824</v>
      </c>
      <c r="C3405" s="25" t="n">
        <f aca="false">VLOOKUP(B3405,[1]Planilha8!$X$4:$Y$6629,2,0)</f>
        <v>801346</v>
      </c>
      <c r="D3405" s="26" t="s">
        <v>901</v>
      </c>
      <c r="E3405" s="26" t="str">
        <f aca="false">VLOOKUP(B3405,[1]Planilha8!$X$4:$Z$6629,3,0)</f>
        <v>CLÍNICA CIRURGICA</v>
      </c>
      <c r="F3405" s="26" t="str">
        <f aca="false">VLOOKUP(B3405,[1]Planilha8!$X$4:$AD$6629,7,0)</f>
        <v>BOM</v>
      </c>
      <c r="G3405" s="27" t="n">
        <v>43096</v>
      </c>
      <c r="H3405" s="83" t="n">
        <v>556</v>
      </c>
      <c r="I3405" s="29" t="s">
        <v>23</v>
      </c>
      <c r="J3405" s="30" t="s">
        <v>902</v>
      </c>
      <c r="K3405" s="31" t="n">
        <v>72004</v>
      </c>
      <c r="L3405" s="32" t="n">
        <v>2017003190</v>
      </c>
      <c r="M3405" s="33" t="n">
        <v>43465</v>
      </c>
      <c r="N3405" s="84" t="n">
        <v>108.7</v>
      </c>
      <c r="O3405" s="85" t="n">
        <v>0.2</v>
      </c>
      <c r="P3405" s="86" t="n">
        <v>0.0166666666666667</v>
      </c>
      <c r="Q3405" s="87" t="n">
        <v>9.26666666666667</v>
      </c>
      <c r="R3405" s="88" t="n">
        <v>117.966666666667</v>
      </c>
      <c r="S3405" s="89" t="n">
        <v>438.033333333333</v>
      </c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  <c r="AMG3405" s="0"/>
      <c r="AMH3405" s="0"/>
      <c r="AMI3405" s="0"/>
      <c r="AMJ3405" s="0"/>
    </row>
    <row r="3406" s="4" customFormat="true" ht="37.5" hidden="false" customHeight="true" outlineLevel="0" collapsed="false">
      <c r="A3406" s="23" t="s">
        <v>401</v>
      </c>
      <c r="B3406" s="82" t="n">
        <v>9825</v>
      </c>
      <c r="C3406" s="25" t="n">
        <f aca="false">VLOOKUP(B3406,[1]Planilha8!$X$4:$Y$6629,2,0)</f>
        <v>801347</v>
      </c>
      <c r="D3406" s="26" t="s">
        <v>901</v>
      </c>
      <c r="E3406" s="26" t="str">
        <f aca="false">VLOOKUP(B3406,[1]Planilha8!$X$4:$Z$6629,3,0)</f>
        <v>CLÍNICA CIRURGICA</v>
      </c>
      <c r="F3406" s="26" t="str">
        <f aca="false">VLOOKUP(B3406,[1]Planilha8!$X$4:$AD$6629,7,0)</f>
        <v>BOM</v>
      </c>
      <c r="G3406" s="27" t="n">
        <v>43096</v>
      </c>
      <c r="H3406" s="83" t="n">
        <v>556</v>
      </c>
      <c r="I3406" s="29" t="s">
        <v>23</v>
      </c>
      <c r="J3406" s="30" t="s">
        <v>902</v>
      </c>
      <c r="K3406" s="31" t="n">
        <v>72004</v>
      </c>
      <c r="L3406" s="32" t="n">
        <v>2017003190</v>
      </c>
      <c r="M3406" s="33" t="n">
        <v>43465</v>
      </c>
      <c r="N3406" s="84" t="n">
        <v>108.7</v>
      </c>
      <c r="O3406" s="85" t="n">
        <v>0.2</v>
      </c>
      <c r="P3406" s="86" t="n">
        <v>0.0166666666666667</v>
      </c>
      <c r="Q3406" s="87" t="n">
        <v>9.26666666666667</v>
      </c>
      <c r="R3406" s="88" t="n">
        <v>117.966666666667</v>
      </c>
      <c r="S3406" s="89" t="n">
        <v>438.033333333333</v>
      </c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  <c r="AMG3406" s="0"/>
      <c r="AMH3406" s="0"/>
      <c r="AMI3406" s="0"/>
      <c r="AMJ3406" s="0"/>
    </row>
    <row r="3407" s="4" customFormat="true" ht="37.5" hidden="false" customHeight="true" outlineLevel="0" collapsed="false">
      <c r="A3407" s="23" t="s">
        <v>401</v>
      </c>
      <c r="B3407" s="82" t="n">
        <v>9826</v>
      </c>
      <c r="C3407" s="25" t="n">
        <f aca="false">VLOOKUP(B3407,[1]Planilha8!$X$4:$Y$6629,2,0)</f>
        <v>801348</v>
      </c>
      <c r="D3407" s="26" t="s">
        <v>901</v>
      </c>
      <c r="E3407" s="26" t="str">
        <f aca="false">VLOOKUP(B3407,[1]Planilha8!$X$4:$Z$6629,3,0)</f>
        <v>CLÍNICA CIRURGICA</v>
      </c>
      <c r="F3407" s="26" t="str">
        <f aca="false">VLOOKUP(B3407,[1]Planilha8!$X$4:$AD$6629,7,0)</f>
        <v>BOM</v>
      </c>
      <c r="G3407" s="27" t="n">
        <v>43096</v>
      </c>
      <c r="H3407" s="83" t="n">
        <v>556</v>
      </c>
      <c r="I3407" s="29" t="s">
        <v>23</v>
      </c>
      <c r="J3407" s="30" t="s">
        <v>902</v>
      </c>
      <c r="K3407" s="31" t="n">
        <v>72004</v>
      </c>
      <c r="L3407" s="32" t="n">
        <v>2017003190</v>
      </c>
      <c r="M3407" s="33" t="n">
        <v>43465</v>
      </c>
      <c r="N3407" s="84" t="n">
        <v>108.7</v>
      </c>
      <c r="O3407" s="85" t="n">
        <v>0.2</v>
      </c>
      <c r="P3407" s="86" t="n">
        <v>0.0166666666666667</v>
      </c>
      <c r="Q3407" s="87" t="n">
        <v>9.26666666666667</v>
      </c>
      <c r="R3407" s="88" t="n">
        <v>117.966666666667</v>
      </c>
      <c r="S3407" s="89" t="n">
        <v>438.033333333333</v>
      </c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  <c r="AMG3407" s="0"/>
      <c r="AMH3407" s="0"/>
      <c r="AMI3407" s="0"/>
      <c r="AMJ3407" s="0"/>
    </row>
    <row r="3408" s="4" customFormat="true" ht="37.5" hidden="false" customHeight="true" outlineLevel="0" collapsed="false">
      <c r="A3408" s="23" t="s">
        <v>401</v>
      </c>
      <c r="B3408" s="82" t="n">
        <v>9427</v>
      </c>
      <c r="C3408" s="25" t="n">
        <f aca="false">VLOOKUP(B3408,[1]Planilha8!$X$4:$Y$6629,2,0)</f>
        <v>801929</v>
      </c>
      <c r="D3408" s="26" t="s">
        <v>903</v>
      </c>
      <c r="E3408" s="26" t="str">
        <f aca="false">VLOOKUP(B3408,[1]Planilha8!$X$4:$Z$6629,3,0)</f>
        <v>UNIDADE COLETORA DE SANGUE</v>
      </c>
      <c r="F3408" s="26" t="str">
        <f aca="false">VLOOKUP(B3408,[1]Planilha8!$X$4:$AD$6629,7,0)</f>
        <v>BOM</v>
      </c>
      <c r="G3408" s="27" t="n">
        <v>43110</v>
      </c>
      <c r="H3408" s="83" t="n">
        <v>1399</v>
      </c>
      <c r="I3408" s="29" t="s">
        <v>23</v>
      </c>
      <c r="J3408" s="30" t="s">
        <v>904</v>
      </c>
      <c r="K3408" s="31" t="n">
        <v>23</v>
      </c>
      <c r="L3408" s="32" t="n">
        <v>2017003853</v>
      </c>
      <c r="M3408" s="33" t="n">
        <v>43465</v>
      </c>
      <c r="N3408" s="84" t="n">
        <v>128.241666666667</v>
      </c>
      <c r="O3408" s="85" t="n">
        <v>0.1</v>
      </c>
      <c r="P3408" s="86" t="n">
        <v>0.00833333333333333</v>
      </c>
      <c r="Q3408" s="87" t="n">
        <v>11.6583333333333</v>
      </c>
      <c r="R3408" s="88" t="n">
        <v>139.9</v>
      </c>
      <c r="S3408" s="89" t="n">
        <v>1259.1</v>
      </c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  <c r="AMG3408" s="0"/>
      <c r="AMH3408" s="0"/>
      <c r="AMI3408" s="0"/>
      <c r="AMJ3408" s="0"/>
    </row>
    <row r="3409" s="4" customFormat="true" ht="37.5" hidden="false" customHeight="true" outlineLevel="0" collapsed="false">
      <c r="A3409" s="23" t="s">
        <v>401</v>
      </c>
      <c r="B3409" s="82" t="n">
        <v>9428</v>
      </c>
      <c r="C3409" s="25" t="n">
        <f aca="false">VLOOKUP(B3409,[1]Planilha8!$X$4:$Y$6629,2,0)</f>
        <v>801928</v>
      </c>
      <c r="D3409" s="26" t="s">
        <v>905</v>
      </c>
      <c r="E3409" s="26" t="str">
        <f aca="false">VLOOKUP(B3409,[1]Planilha8!$X$4:$Z$6629,3,0)</f>
        <v>GALPÃO ALMOXARIFADO</v>
      </c>
      <c r="F3409" s="26" t="str">
        <f aca="false">VLOOKUP(B3409,[1]Planilha8!$X$4:$AD$6629,7,0)</f>
        <v>RUIM</v>
      </c>
      <c r="G3409" s="27" t="n">
        <v>43110</v>
      </c>
      <c r="H3409" s="83" t="n">
        <v>336.08</v>
      </c>
      <c r="I3409" s="29" t="s">
        <v>23</v>
      </c>
      <c r="J3409" s="30" t="s">
        <v>906</v>
      </c>
      <c r="K3409" s="31" t="n">
        <v>35764</v>
      </c>
      <c r="L3409" s="32" t="n">
        <v>2017003853</v>
      </c>
      <c r="M3409" s="33" t="n">
        <v>43465</v>
      </c>
      <c r="N3409" s="84" t="n">
        <v>61.6146666666667</v>
      </c>
      <c r="O3409" s="85" t="n">
        <v>0.2</v>
      </c>
      <c r="P3409" s="86" t="n">
        <v>0.0166666666666667</v>
      </c>
      <c r="Q3409" s="87" t="n">
        <v>5.60133333333333</v>
      </c>
      <c r="R3409" s="88" t="n">
        <v>67.216</v>
      </c>
      <c r="S3409" s="89" t="n">
        <v>268.864</v>
      </c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  <c r="AMG3409" s="0"/>
      <c r="AMH3409" s="0"/>
      <c r="AMI3409" s="0"/>
      <c r="AMJ3409" s="0"/>
    </row>
    <row r="3410" s="4" customFormat="true" ht="37.5" hidden="false" customHeight="true" outlineLevel="0" collapsed="false">
      <c r="A3410" s="23" t="s">
        <v>401</v>
      </c>
      <c r="B3410" s="82" t="n">
        <v>9429</v>
      </c>
      <c r="C3410" s="25" t="n">
        <f aca="false">VLOOKUP(B3410,[1]Planilha8!$X$4:$Y$6629,2,0)</f>
        <v>802407</v>
      </c>
      <c r="D3410" s="26" t="s">
        <v>907</v>
      </c>
      <c r="E3410" s="26" t="str">
        <f aca="false">VLOOKUP(B3410,[1]Planilha8!$X$4:$Z$6629,3,0)</f>
        <v>UNIDADE COLETORA DE SANGUE</v>
      </c>
      <c r="F3410" s="26" t="str">
        <f aca="false">VLOOKUP(B3410,[1]Planilha8!$X$4:$AD$6629,7,0)</f>
        <v>BOM</v>
      </c>
      <c r="G3410" s="27" t="n">
        <v>43109</v>
      </c>
      <c r="H3410" s="83" t="n">
        <v>616</v>
      </c>
      <c r="I3410" s="29" t="s">
        <v>23</v>
      </c>
      <c r="J3410" s="30" t="s">
        <v>875</v>
      </c>
      <c r="K3410" s="31" t="n">
        <v>341251</v>
      </c>
      <c r="L3410" s="32" t="n">
        <v>2017003851</v>
      </c>
      <c r="M3410" s="33" t="n">
        <v>43465</v>
      </c>
      <c r="N3410" s="84" t="n">
        <v>112.933333333333</v>
      </c>
      <c r="O3410" s="85" t="n">
        <v>0.2</v>
      </c>
      <c r="P3410" s="86" t="n">
        <v>0.0166666666666667</v>
      </c>
      <c r="Q3410" s="87" t="n">
        <v>10.2666666666667</v>
      </c>
      <c r="R3410" s="88" t="n">
        <v>123.2</v>
      </c>
      <c r="S3410" s="89" t="n">
        <v>492.8</v>
      </c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  <c r="AMG3410" s="0"/>
      <c r="AMH3410" s="0"/>
      <c r="AMI3410" s="0"/>
      <c r="AMJ3410" s="0"/>
    </row>
    <row r="3411" s="4" customFormat="true" ht="37.5" hidden="false" customHeight="true" outlineLevel="0" collapsed="false">
      <c r="A3411" s="23" t="s">
        <v>401</v>
      </c>
      <c r="B3411" s="82" t="n">
        <v>9430</v>
      </c>
      <c r="C3411" s="25" t="n">
        <f aca="false">VLOOKUP(B3411,[1]Planilha8!$X$4:$Y$6629,2,0)</f>
        <v>802408</v>
      </c>
      <c r="D3411" s="26" t="s">
        <v>908</v>
      </c>
      <c r="E3411" s="26" t="str">
        <f aca="false">VLOOKUP(B3411,[1]Planilha8!$X$4:$Z$6629,3,0)</f>
        <v>UNIDADE COLETORA DE SANGUE</v>
      </c>
      <c r="F3411" s="26" t="str">
        <f aca="false">VLOOKUP(B3411,[1]Planilha8!$X$4:$AD$6629,7,0)</f>
        <v>BOM</v>
      </c>
      <c r="G3411" s="27" t="n">
        <v>43109</v>
      </c>
      <c r="H3411" s="83" t="n">
        <v>575</v>
      </c>
      <c r="I3411" s="29" t="s">
        <v>23</v>
      </c>
      <c r="J3411" s="30" t="s">
        <v>875</v>
      </c>
      <c r="K3411" s="31" t="n">
        <v>341251</v>
      </c>
      <c r="L3411" s="32" t="n">
        <v>2017003851</v>
      </c>
      <c r="M3411" s="33" t="n">
        <v>43465</v>
      </c>
      <c r="N3411" s="84" t="n">
        <v>105.416666666667</v>
      </c>
      <c r="O3411" s="85" t="n">
        <v>0.2</v>
      </c>
      <c r="P3411" s="86" t="n">
        <v>0.0166666666666667</v>
      </c>
      <c r="Q3411" s="87" t="n">
        <v>9.58333333333333</v>
      </c>
      <c r="R3411" s="88" t="n">
        <v>115</v>
      </c>
      <c r="S3411" s="89" t="n">
        <v>460</v>
      </c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  <c r="AMG3411" s="0"/>
      <c r="AMH3411" s="0"/>
      <c r="AMI3411" s="0"/>
      <c r="AMJ3411" s="0"/>
    </row>
    <row r="3412" s="4" customFormat="true" ht="37.5" hidden="false" customHeight="true" outlineLevel="0" collapsed="false">
      <c r="A3412" s="23" t="s">
        <v>401</v>
      </c>
      <c r="B3412" s="82" t="n">
        <v>9472</v>
      </c>
      <c r="C3412" s="25" t="n">
        <f aca="false">VLOOKUP(B3412,[1]Planilha8!$X$4:$Y$6629,2,0)</f>
        <v>801384</v>
      </c>
      <c r="D3412" s="26" t="s">
        <v>909</v>
      </c>
      <c r="E3412" s="26" t="str">
        <f aca="false">VLOOKUP(B3412,[1]Planilha8!$X$4:$Z$6629,3,0)</f>
        <v>AUDITÓRIO LUIZ RASSI – HGG</v>
      </c>
      <c r="F3412" s="26" t="str">
        <f aca="false">VLOOKUP(B3412,[1]Planilha8!$X$4:$AD$6629,7,0)</f>
        <v>BOM</v>
      </c>
      <c r="G3412" s="27" t="n">
        <v>43110</v>
      </c>
      <c r="H3412" s="83" t="n">
        <v>6470</v>
      </c>
      <c r="I3412" s="29" t="s">
        <v>23</v>
      </c>
      <c r="J3412" s="30" t="s">
        <v>861</v>
      </c>
      <c r="K3412" s="31" t="n">
        <v>134434</v>
      </c>
      <c r="L3412" s="32" t="n">
        <v>2017003776</v>
      </c>
      <c r="M3412" s="33" t="n">
        <v>43465</v>
      </c>
      <c r="N3412" s="84" t="n">
        <v>593.083333333333</v>
      </c>
      <c r="O3412" s="85" t="n">
        <v>0.1</v>
      </c>
      <c r="P3412" s="86" t="n">
        <v>0.00833333333333333</v>
      </c>
      <c r="Q3412" s="87" t="n">
        <v>53.9166666666667</v>
      </c>
      <c r="R3412" s="88" t="n">
        <v>647</v>
      </c>
      <c r="S3412" s="89" t="n">
        <v>5823</v>
      </c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  <c r="AMG3412" s="0"/>
      <c r="AMH3412" s="0"/>
      <c r="AMI3412" s="0"/>
      <c r="AMJ3412" s="0"/>
    </row>
    <row r="3413" s="4" customFormat="true" ht="37.5" hidden="false" customHeight="true" outlineLevel="0" collapsed="false">
      <c r="A3413" s="23" t="s">
        <v>401</v>
      </c>
      <c r="B3413" s="82" t="n">
        <v>9473</v>
      </c>
      <c r="C3413" s="25" t="n">
        <f aca="false">VLOOKUP(B3413,[1]Planilha8!$X$4:$Y$6629,2,0)</f>
        <v>801385</v>
      </c>
      <c r="D3413" s="26" t="s">
        <v>909</v>
      </c>
      <c r="E3413" s="26" t="str">
        <f aca="false">VLOOKUP(B3413,[1]Planilha8!$X$4:$Z$6629,3,0)</f>
        <v>AUDITÓRIO LUIZ RASSI – HGG</v>
      </c>
      <c r="F3413" s="26" t="str">
        <f aca="false">VLOOKUP(B3413,[1]Planilha8!$X$4:$AD$6629,7,0)</f>
        <v>BOM</v>
      </c>
      <c r="G3413" s="27" t="n">
        <v>43110</v>
      </c>
      <c r="H3413" s="83" t="n">
        <v>6470</v>
      </c>
      <c r="I3413" s="29" t="s">
        <v>23</v>
      </c>
      <c r="J3413" s="30" t="s">
        <v>861</v>
      </c>
      <c r="K3413" s="31" t="n">
        <v>134434</v>
      </c>
      <c r="L3413" s="32" t="n">
        <v>2017003776</v>
      </c>
      <c r="M3413" s="33" t="n">
        <v>43465</v>
      </c>
      <c r="N3413" s="84" t="n">
        <v>593.083333333333</v>
      </c>
      <c r="O3413" s="85" t="n">
        <v>0.1</v>
      </c>
      <c r="P3413" s="86" t="n">
        <v>0.00833333333333333</v>
      </c>
      <c r="Q3413" s="87" t="n">
        <v>53.9166666666667</v>
      </c>
      <c r="R3413" s="88" t="n">
        <v>647</v>
      </c>
      <c r="S3413" s="89" t="n">
        <v>5823</v>
      </c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  <c r="AMG3413" s="0"/>
      <c r="AMH3413" s="0"/>
      <c r="AMI3413" s="0"/>
      <c r="AMJ3413" s="0"/>
    </row>
    <row r="3414" s="4" customFormat="true" ht="37.5" hidden="false" customHeight="true" outlineLevel="0" collapsed="false">
      <c r="A3414" s="23" t="s">
        <v>401</v>
      </c>
      <c r="B3414" s="82" t="n">
        <v>9474</v>
      </c>
      <c r="C3414" s="25" t="n">
        <f aca="false">VLOOKUP(B3414,[1]Planilha8!$X$4:$Y$6629,2,0)</f>
        <v>801386</v>
      </c>
      <c r="D3414" s="26" t="s">
        <v>909</v>
      </c>
      <c r="E3414" s="26" t="str">
        <f aca="false">VLOOKUP(B3414,[1]Planilha8!$X$4:$Z$6629,3,0)</f>
        <v>AUDITÓRIO LUIZ RASSI – HGG</v>
      </c>
      <c r="F3414" s="26" t="str">
        <f aca="false">VLOOKUP(B3414,[1]Planilha8!$X$4:$AD$6629,7,0)</f>
        <v>BOM</v>
      </c>
      <c r="G3414" s="27" t="n">
        <v>43110</v>
      </c>
      <c r="H3414" s="83" t="n">
        <v>6470</v>
      </c>
      <c r="I3414" s="29" t="s">
        <v>23</v>
      </c>
      <c r="J3414" s="30" t="s">
        <v>861</v>
      </c>
      <c r="K3414" s="31" t="n">
        <v>134434</v>
      </c>
      <c r="L3414" s="32" t="n">
        <v>2017003776</v>
      </c>
      <c r="M3414" s="33" t="n">
        <v>43465</v>
      </c>
      <c r="N3414" s="84" t="n">
        <v>593.083333333333</v>
      </c>
      <c r="O3414" s="85" t="n">
        <v>0.1</v>
      </c>
      <c r="P3414" s="86" t="n">
        <v>0.00833333333333333</v>
      </c>
      <c r="Q3414" s="87" t="n">
        <v>53.9166666666667</v>
      </c>
      <c r="R3414" s="88" t="n">
        <v>647</v>
      </c>
      <c r="S3414" s="89" t="n">
        <v>5823</v>
      </c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  <c r="AMG3414" s="0"/>
      <c r="AMH3414" s="0"/>
      <c r="AMI3414" s="0"/>
      <c r="AMJ3414" s="0"/>
    </row>
    <row r="3415" s="4" customFormat="true" ht="37.5" hidden="false" customHeight="true" outlineLevel="0" collapsed="false">
      <c r="A3415" s="23" t="s">
        <v>401</v>
      </c>
      <c r="B3415" s="82" t="n">
        <v>9475</v>
      </c>
      <c r="C3415" s="25" t="n">
        <f aca="false">VLOOKUP(B3415,[1]Planilha8!$X$4:$Y$6629,2,0)</f>
        <v>801387</v>
      </c>
      <c r="D3415" s="26" t="s">
        <v>909</v>
      </c>
      <c r="E3415" s="26" t="str">
        <f aca="false">VLOOKUP(B3415,[1]Planilha8!$X$4:$Z$6629,3,0)</f>
        <v>AUDITÓRIO LUIZ RASSI – HGG</v>
      </c>
      <c r="F3415" s="26" t="str">
        <f aca="false">VLOOKUP(B3415,[1]Planilha8!$X$4:$AD$6629,7,0)</f>
        <v>BOM</v>
      </c>
      <c r="G3415" s="27" t="n">
        <v>43110</v>
      </c>
      <c r="H3415" s="83" t="n">
        <v>6470</v>
      </c>
      <c r="I3415" s="29" t="s">
        <v>23</v>
      </c>
      <c r="J3415" s="30" t="s">
        <v>861</v>
      </c>
      <c r="K3415" s="31" t="n">
        <v>134434</v>
      </c>
      <c r="L3415" s="32" t="n">
        <v>2017003776</v>
      </c>
      <c r="M3415" s="33" t="n">
        <v>43465</v>
      </c>
      <c r="N3415" s="84" t="n">
        <v>593.083333333333</v>
      </c>
      <c r="O3415" s="85" t="n">
        <v>0.1</v>
      </c>
      <c r="P3415" s="86" t="n">
        <v>0.00833333333333333</v>
      </c>
      <c r="Q3415" s="87" t="n">
        <v>53.9166666666667</v>
      </c>
      <c r="R3415" s="88" t="n">
        <v>647</v>
      </c>
      <c r="S3415" s="89" t="n">
        <v>5823</v>
      </c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  <c r="AMG3415" s="0"/>
      <c r="AMH3415" s="0"/>
      <c r="AMI3415" s="0"/>
      <c r="AMJ3415" s="0"/>
    </row>
    <row r="3416" s="4" customFormat="true" ht="37.5" hidden="false" customHeight="true" outlineLevel="0" collapsed="false">
      <c r="A3416" s="23" t="s">
        <v>401</v>
      </c>
      <c r="B3416" s="82" t="n">
        <v>9476</v>
      </c>
      <c r="C3416" s="25" t="n">
        <f aca="false">VLOOKUP(B3416,[1]Planilha8!$X$4:$Y$6629,2,0)</f>
        <v>801388</v>
      </c>
      <c r="D3416" s="26" t="s">
        <v>910</v>
      </c>
      <c r="E3416" s="26" t="str">
        <f aca="false">VLOOKUP(B3416,[1]Planilha8!$X$4:$Z$6629,3,0)</f>
        <v>FARMÁCIA – CAF</v>
      </c>
      <c r="F3416" s="26" t="str">
        <f aca="false">VLOOKUP(B3416,[1]Planilha8!$X$4:$AD$6629,7,0)</f>
        <v>BOM</v>
      </c>
      <c r="G3416" s="27" t="n">
        <v>43110</v>
      </c>
      <c r="H3416" s="83" t="n">
        <v>5315</v>
      </c>
      <c r="I3416" s="29" t="s">
        <v>23</v>
      </c>
      <c r="J3416" s="30" t="s">
        <v>861</v>
      </c>
      <c r="K3416" s="31" t="n">
        <v>134434</v>
      </c>
      <c r="L3416" s="32" t="n">
        <v>2017003776</v>
      </c>
      <c r="M3416" s="33" t="n">
        <v>43465</v>
      </c>
      <c r="N3416" s="84" t="n">
        <v>487.208333333333</v>
      </c>
      <c r="O3416" s="85" t="n">
        <v>0.1</v>
      </c>
      <c r="P3416" s="86" t="n">
        <v>0.00833333333333333</v>
      </c>
      <c r="Q3416" s="87" t="n">
        <v>44.2916666666667</v>
      </c>
      <c r="R3416" s="88" t="n">
        <v>531.5</v>
      </c>
      <c r="S3416" s="89" t="n">
        <v>4783.5</v>
      </c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  <c r="AMG3416" s="0"/>
      <c r="AMH3416" s="0"/>
      <c r="AMI3416" s="0"/>
      <c r="AMJ3416" s="0"/>
    </row>
    <row r="3417" s="4" customFormat="true" ht="37.5" hidden="false" customHeight="true" outlineLevel="0" collapsed="false">
      <c r="A3417" s="23" t="s">
        <v>401</v>
      </c>
      <c r="B3417" s="82" t="n">
        <v>9593</v>
      </c>
      <c r="C3417" s="25" t="n">
        <f aca="false">VLOOKUP(B3417,[1]Planilha8!$X$4:$Y$6629,2,0)</f>
        <v>800451</v>
      </c>
      <c r="D3417" s="26" t="s">
        <v>911</v>
      </c>
      <c r="E3417" s="26" t="str">
        <f aca="false">VLOOKUP(B3417,[1]Planilha8!$X$4:$Z$6629,3,0)</f>
        <v>ÁREAS COMUNS (CORREDORES)</v>
      </c>
      <c r="F3417" s="26" t="str">
        <f aca="false">VLOOKUP(B3417,[1]Planilha8!$X$4:$AD$6629,7,0)</f>
        <v>BOM</v>
      </c>
      <c r="G3417" s="27" t="n">
        <v>43111</v>
      </c>
      <c r="H3417" s="83" t="n">
        <v>4837</v>
      </c>
      <c r="I3417" s="29" t="s">
        <v>23</v>
      </c>
      <c r="J3417" s="30" t="s">
        <v>912</v>
      </c>
      <c r="K3417" s="31" t="n">
        <v>1896</v>
      </c>
      <c r="L3417" s="32" t="n">
        <v>2017002543</v>
      </c>
      <c r="M3417" s="33" t="n">
        <v>43465</v>
      </c>
      <c r="N3417" s="84" t="n">
        <v>886.783333333333</v>
      </c>
      <c r="O3417" s="85" t="n">
        <v>0.2</v>
      </c>
      <c r="P3417" s="86" t="n">
        <v>0.0166666666666667</v>
      </c>
      <c r="Q3417" s="87" t="n">
        <v>80.6166666666667</v>
      </c>
      <c r="R3417" s="88" t="n">
        <v>967.4</v>
      </c>
      <c r="S3417" s="89" t="n">
        <v>3869.6</v>
      </c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  <c r="AMG3417" s="0"/>
      <c r="AMH3417" s="0"/>
      <c r="AMI3417" s="0"/>
      <c r="AMJ3417" s="0"/>
    </row>
    <row r="3418" s="4" customFormat="true" ht="37.5" hidden="false" customHeight="true" outlineLevel="0" collapsed="false">
      <c r="A3418" s="23" t="s">
        <v>401</v>
      </c>
      <c r="B3418" s="82" t="n">
        <v>9594</v>
      </c>
      <c r="C3418" s="25" t="n">
        <f aca="false">VLOOKUP(B3418,[1]Planilha8!$X$4:$Y$6629,2,0)</f>
        <v>800452</v>
      </c>
      <c r="D3418" s="26" t="s">
        <v>911</v>
      </c>
      <c r="E3418" s="26" t="str">
        <f aca="false">VLOOKUP(B3418,[1]Planilha8!$X$4:$Z$6629,3,0)</f>
        <v>ÁREAS COMUNS (CORREDORES)</v>
      </c>
      <c r="F3418" s="26" t="str">
        <f aca="false">VLOOKUP(B3418,[1]Planilha8!$X$4:$AD$6629,7,0)</f>
        <v>BOM</v>
      </c>
      <c r="G3418" s="27" t="n">
        <v>43111</v>
      </c>
      <c r="H3418" s="83" t="n">
        <v>4837</v>
      </c>
      <c r="I3418" s="29" t="s">
        <v>23</v>
      </c>
      <c r="J3418" s="30" t="s">
        <v>912</v>
      </c>
      <c r="K3418" s="31" t="n">
        <v>1896</v>
      </c>
      <c r="L3418" s="32" t="n">
        <v>2017002543</v>
      </c>
      <c r="M3418" s="33" t="n">
        <v>43465</v>
      </c>
      <c r="N3418" s="84" t="n">
        <v>886.783333333333</v>
      </c>
      <c r="O3418" s="85" t="n">
        <v>0.2</v>
      </c>
      <c r="P3418" s="86" t="n">
        <v>0.0166666666666667</v>
      </c>
      <c r="Q3418" s="87" t="n">
        <v>80.6166666666667</v>
      </c>
      <c r="R3418" s="88" t="n">
        <v>967.4</v>
      </c>
      <c r="S3418" s="89" t="n">
        <v>3869.6</v>
      </c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  <c r="AMG3418" s="0"/>
      <c r="AMH3418" s="0"/>
      <c r="AMI3418" s="0"/>
      <c r="AMJ3418" s="0"/>
    </row>
    <row r="3419" s="4" customFormat="true" ht="37.5" hidden="false" customHeight="true" outlineLevel="0" collapsed="false">
      <c r="A3419" s="23" t="s">
        <v>401</v>
      </c>
      <c r="B3419" s="82" t="n">
        <v>9815</v>
      </c>
      <c r="C3419" s="25" t="n">
        <f aca="false">VLOOKUP(B3419,[1]Planilha8!$X$4:$Y$6629,2,0)</f>
        <v>798883</v>
      </c>
      <c r="D3419" s="26" t="s">
        <v>913</v>
      </c>
      <c r="E3419" s="26" t="str">
        <f aca="false">VLOOKUP(B3419,[1]Planilha8!$X$4:$Z$6629,3,0)</f>
        <v>AMBULATÓRIO</v>
      </c>
      <c r="F3419" s="26" t="str">
        <f aca="false">VLOOKUP(B3419,[1]Planilha8!$X$4:$AD$6629,7,0)</f>
        <v>BOM</v>
      </c>
      <c r="G3419" s="27" t="n">
        <v>43167</v>
      </c>
      <c r="H3419" s="83" t="n">
        <v>25000</v>
      </c>
      <c r="I3419" s="29" t="s">
        <v>23</v>
      </c>
      <c r="J3419" s="30" t="s">
        <v>914</v>
      </c>
      <c r="K3419" s="31" t="n">
        <v>58</v>
      </c>
      <c r="L3419" s="32" t="n">
        <v>2017005247</v>
      </c>
      <c r="M3419" s="33" t="n">
        <v>43465</v>
      </c>
      <c r="N3419" s="84" t="n">
        <v>1875</v>
      </c>
      <c r="O3419" s="85" t="n">
        <v>0.1</v>
      </c>
      <c r="P3419" s="86" t="n">
        <v>0.00833333333333333</v>
      </c>
      <c r="Q3419" s="87" t="n">
        <v>208.333333333333</v>
      </c>
      <c r="R3419" s="88" t="n">
        <v>2083.33333333333</v>
      </c>
      <c r="S3419" s="89" t="n">
        <v>22916.6666666667</v>
      </c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  <c r="AMG3419" s="0"/>
      <c r="AMH3419" s="0"/>
      <c r="AMI3419" s="0"/>
      <c r="AMJ3419" s="0"/>
    </row>
    <row r="3420" s="4" customFormat="true" ht="37.5" hidden="false" customHeight="true" outlineLevel="0" collapsed="false">
      <c r="A3420" s="23" t="s">
        <v>401</v>
      </c>
      <c r="B3420" s="82" t="n">
        <v>10008</v>
      </c>
      <c r="C3420" s="25" t="n">
        <f aca="false">VLOOKUP(B3420,[1]Planilha8!$X$4:$Y$6629,2,0)</f>
        <v>798929</v>
      </c>
      <c r="D3420" s="26" t="s">
        <v>915</v>
      </c>
      <c r="E3420" s="26" t="str">
        <f aca="false">VLOOKUP(B3420,[1]Planilha8!$X$4:$Z$6629,3,0)</f>
        <v>CTI</v>
      </c>
      <c r="F3420" s="26" t="str">
        <f aca="false">VLOOKUP(B3420,[1]Planilha8!$X$4:$AD$6629,7,0)</f>
        <v>BOM</v>
      </c>
      <c r="G3420" s="27" t="n">
        <v>43167</v>
      </c>
      <c r="H3420" s="83" t="n">
        <v>539.89</v>
      </c>
      <c r="I3420" s="29" t="s">
        <v>23</v>
      </c>
      <c r="J3420" s="30" t="s">
        <v>815</v>
      </c>
      <c r="K3420" s="31" t="n">
        <v>24</v>
      </c>
      <c r="L3420" s="32" t="n">
        <v>2017005647</v>
      </c>
      <c r="M3420" s="33" t="n">
        <v>43465</v>
      </c>
      <c r="N3420" s="84" t="n">
        <v>80.9835</v>
      </c>
      <c r="O3420" s="85" t="n">
        <v>0.2</v>
      </c>
      <c r="P3420" s="86" t="n">
        <v>0.0166666666666667</v>
      </c>
      <c r="Q3420" s="87" t="n">
        <v>8.99816666666667</v>
      </c>
      <c r="R3420" s="88" t="n">
        <v>89.9816666666666</v>
      </c>
      <c r="S3420" s="89" t="n">
        <v>449.908333333333</v>
      </c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  <c r="AMG3420" s="0"/>
      <c r="AMH3420" s="0"/>
      <c r="AMI3420" s="0"/>
      <c r="AMJ3420" s="0"/>
    </row>
    <row r="3421" s="4" customFormat="true" ht="37.5" hidden="false" customHeight="true" outlineLevel="0" collapsed="false">
      <c r="A3421" s="23" t="s">
        <v>401</v>
      </c>
      <c r="B3421" s="82" t="n">
        <v>10009</v>
      </c>
      <c r="C3421" s="25" t="n">
        <f aca="false">VLOOKUP(B3421,[1]Planilha8!$X$4:$Y$6629,2,0)</f>
        <v>798930</v>
      </c>
      <c r="D3421" s="26" t="s">
        <v>915</v>
      </c>
      <c r="E3421" s="26" t="str">
        <f aca="false">VLOOKUP(B3421,[1]Planilha8!$X$4:$Z$6629,3,0)</f>
        <v>CTI</v>
      </c>
      <c r="F3421" s="26" t="str">
        <f aca="false">VLOOKUP(B3421,[1]Planilha8!$X$4:$AD$6629,7,0)</f>
        <v>BOM</v>
      </c>
      <c r="G3421" s="27" t="n">
        <v>43167</v>
      </c>
      <c r="H3421" s="83" t="n">
        <v>539.89</v>
      </c>
      <c r="I3421" s="29" t="s">
        <v>23</v>
      </c>
      <c r="J3421" s="30" t="s">
        <v>815</v>
      </c>
      <c r="K3421" s="31" t="n">
        <v>24</v>
      </c>
      <c r="L3421" s="32" t="n">
        <v>2017005647</v>
      </c>
      <c r="M3421" s="33" t="n">
        <v>43465</v>
      </c>
      <c r="N3421" s="84" t="n">
        <v>80.9835</v>
      </c>
      <c r="O3421" s="85" t="n">
        <v>0.2</v>
      </c>
      <c r="P3421" s="86" t="n">
        <v>0.0166666666666667</v>
      </c>
      <c r="Q3421" s="87" t="n">
        <v>8.99816666666667</v>
      </c>
      <c r="R3421" s="88" t="n">
        <v>89.9816666666666</v>
      </c>
      <c r="S3421" s="89" t="n">
        <v>449.908333333333</v>
      </c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  <c r="AMG3421" s="0"/>
      <c r="AMH3421" s="0"/>
      <c r="AMI3421" s="0"/>
      <c r="AMJ3421" s="0"/>
    </row>
    <row r="3422" s="4" customFormat="true" ht="37.5" hidden="false" customHeight="true" outlineLevel="0" collapsed="false">
      <c r="A3422" s="23" t="s">
        <v>401</v>
      </c>
      <c r="B3422" s="82" t="n">
        <v>10010</v>
      </c>
      <c r="C3422" s="25" t="n">
        <f aca="false">VLOOKUP(B3422,[1]Planilha8!$X$4:$Y$6629,2,0)</f>
        <v>798931</v>
      </c>
      <c r="D3422" s="26" t="s">
        <v>915</v>
      </c>
      <c r="E3422" s="26" t="str">
        <f aca="false">VLOOKUP(B3422,[1]Planilha8!$X$4:$Z$6629,3,0)</f>
        <v>CTI</v>
      </c>
      <c r="F3422" s="26" t="str">
        <f aca="false">VLOOKUP(B3422,[1]Planilha8!$X$4:$AD$6629,7,0)</f>
        <v>BOM</v>
      </c>
      <c r="G3422" s="27" t="n">
        <v>43167</v>
      </c>
      <c r="H3422" s="83" t="n">
        <v>539.89</v>
      </c>
      <c r="I3422" s="29" t="s">
        <v>23</v>
      </c>
      <c r="J3422" s="30" t="s">
        <v>815</v>
      </c>
      <c r="K3422" s="31" t="n">
        <v>24</v>
      </c>
      <c r="L3422" s="32" t="n">
        <v>2017005647</v>
      </c>
      <c r="M3422" s="33" t="n">
        <v>43465</v>
      </c>
      <c r="N3422" s="84" t="n">
        <v>80.9835</v>
      </c>
      <c r="O3422" s="85" t="n">
        <v>0.2</v>
      </c>
      <c r="P3422" s="86" t="n">
        <v>0.0166666666666667</v>
      </c>
      <c r="Q3422" s="87" t="n">
        <v>8.99816666666667</v>
      </c>
      <c r="R3422" s="88" t="n">
        <v>89.9816666666666</v>
      </c>
      <c r="S3422" s="89" t="n">
        <v>449.908333333333</v>
      </c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  <c r="AMG3422" s="0"/>
      <c r="AMH3422" s="0"/>
      <c r="AMI3422" s="0"/>
      <c r="AMJ3422" s="0"/>
    </row>
    <row r="3423" s="4" customFormat="true" ht="37.5" hidden="false" customHeight="true" outlineLevel="0" collapsed="false">
      <c r="A3423" s="23" t="s">
        <v>401</v>
      </c>
      <c r="B3423" s="82" t="n">
        <v>10821</v>
      </c>
      <c r="C3423" s="25" t="n">
        <f aca="false">VLOOKUP(B3423,[1]Planilha8!$X$4:$Y$6629,2,0)</f>
        <v>798932</v>
      </c>
      <c r="D3423" s="26" t="s">
        <v>915</v>
      </c>
      <c r="E3423" s="26" t="str">
        <f aca="false">VLOOKUP(B3423,[1]Planilha8!$X$4:$Z$6629,3,0)</f>
        <v>CTI</v>
      </c>
      <c r="F3423" s="26" t="str">
        <f aca="false">VLOOKUP(B3423,[1]Planilha8!$X$4:$AD$6629,7,0)</f>
        <v>BOM</v>
      </c>
      <c r="G3423" s="27" t="n">
        <v>43167</v>
      </c>
      <c r="H3423" s="83" t="n">
        <v>539.89</v>
      </c>
      <c r="I3423" s="29" t="s">
        <v>23</v>
      </c>
      <c r="J3423" s="30" t="s">
        <v>815</v>
      </c>
      <c r="K3423" s="31" t="n">
        <v>24</v>
      </c>
      <c r="L3423" s="32" t="n">
        <v>2017005647</v>
      </c>
      <c r="M3423" s="33" t="n">
        <v>43465</v>
      </c>
      <c r="N3423" s="84" t="n">
        <v>80.9835</v>
      </c>
      <c r="O3423" s="85" t="n">
        <v>0.2</v>
      </c>
      <c r="P3423" s="86" t="n">
        <v>0.0166666666666667</v>
      </c>
      <c r="Q3423" s="87" t="n">
        <v>8.99816666666667</v>
      </c>
      <c r="R3423" s="88" t="n">
        <v>89.9816666666666</v>
      </c>
      <c r="S3423" s="89" t="n">
        <v>449.908333333333</v>
      </c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  <c r="AMG3423" s="0"/>
      <c r="AMH3423" s="0"/>
      <c r="AMI3423" s="0"/>
      <c r="AMJ3423" s="0"/>
    </row>
    <row r="3424" s="4" customFormat="true" ht="37.5" hidden="false" customHeight="true" outlineLevel="0" collapsed="false">
      <c r="A3424" s="23" t="s">
        <v>401</v>
      </c>
      <c r="B3424" s="82" t="n">
        <v>10822</v>
      </c>
      <c r="C3424" s="25" t="n">
        <f aca="false">VLOOKUP(B3424,[1]Planilha8!$X$4:$Y$6629,2,0)</f>
        <v>798933</v>
      </c>
      <c r="D3424" s="26" t="s">
        <v>915</v>
      </c>
      <c r="E3424" s="26" t="str">
        <f aca="false">VLOOKUP(B3424,[1]Planilha8!$X$4:$Z$6629,3,0)</f>
        <v>CTI</v>
      </c>
      <c r="F3424" s="26" t="str">
        <f aca="false">VLOOKUP(B3424,[1]Planilha8!$X$4:$AD$6629,7,0)</f>
        <v>BOM</v>
      </c>
      <c r="G3424" s="27" t="n">
        <v>43167</v>
      </c>
      <c r="H3424" s="83" t="n">
        <v>539.89</v>
      </c>
      <c r="I3424" s="29" t="s">
        <v>23</v>
      </c>
      <c r="J3424" s="30" t="s">
        <v>815</v>
      </c>
      <c r="K3424" s="31" t="n">
        <v>24</v>
      </c>
      <c r="L3424" s="32" t="n">
        <v>2017005647</v>
      </c>
      <c r="M3424" s="33" t="n">
        <v>43465</v>
      </c>
      <c r="N3424" s="84" t="n">
        <v>80.9835</v>
      </c>
      <c r="O3424" s="85" t="n">
        <v>0.2</v>
      </c>
      <c r="P3424" s="86" t="n">
        <v>0.0166666666666667</v>
      </c>
      <c r="Q3424" s="87" t="n">
        <v>8.99816666666667</v>
      </c>
      <c r="R3424" s="88" t="n">
        <v>89.9816666666666</v>
      </c>
      <c r="S3424" s="89" t="n">
        <v>449.908333333333</v>
      </c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  <c r="AMG3424" s="0"/>
      <c r="AMH3424" s="0"/>
      <c r="AMI3424" s="0"/>
      <c r="AMJ3424" s="0"/>
    </row>
    <row r="3425" s="4" customFormat="true" ht="37.5" hidden="false" customHeight="true" outlineLevel="0" collapsed="false">
      <c r="A3425" s="23" t="s">
        <v>401</v>
      </c>
      <c r="B3425" s="82" t="n">
        <v>10823</v>
      </c>
      <c r="C3425" s="25" t="n">
        <f aca="false">VLOOKUP(B3425,[1]Planilha8!$X$4:$Y$6629,2,0)</f>
        <v>810179</v>
      </c>
      <c r="D3425" s="26" t="s">
        <v>916</v>
      </c>
      <c r="E3425" s="26" t="str">
        <f aca="false">VLOOKUP(B3425,[1]Planilha8!$X$4:$Z$6629,3,0)</f>
        <v>REABILITAÇÃO CARDÍACA</v>
      </c>
      <c r="F3425" s="26" t="str">
        <f aca="false">VLOOKUP(B3425,[1]Planilha8!$X$4:$AD$6629,7,0)</f>
        <v>BOM</v>
      </c>
      <c r="G3425" s="27" t="n">
        <v>43167</v>
      </c>
      <c r="H3425" s="83" t="n">
        <v>25600</v>
      </c>
      <c r="I3425" s="29" t="s">
        <v>23</v>
      </c>
      <c r="J3425" s="30" t="s">
        <v>917</v>
      </c>
      <c r="K3425" s="31" t="n">
        <v>418</v>
      </c>
      <c r="L3425" s="32" t="n">
        <v>2017005110</v>
      </c>
      <c r="M3425" s="33" t="n">
        <v>43465</v>
      </c>
      <c r="N3425" s="84" t="n">
        <v>1920</v>
      </c>
      <c r="O3425" s="85" t="n">
        <v>0.1</v>
      </c>
      <c r="P3425" s="86" t="n">
        <v>0.00833333333333333</v>
      </c>
      <c r="Q3425" s="87" t="n">
        <v>213.333333333333</v>
      </c>
      <c r="R3425" s="88" t="n">
        <v>2133.33333333333</v>
      </c>
      <c r="S3425" s="89" t="n">
        <v>23466.6666666667</v>
      </c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  <c r="AMG3425" s="0"/>
      <c r="AMH3425" s="0"/>
      <c r="AMI3425" s="0"/>
      <c r="AMJ3425" s="0"/>
    </row>
    <row r="3426" s="4" customFormat="true" ht="37.5" hidden="false" customHeight="true" outlineLevel="0" collapsed="false">
      <c r="A3426" s="23" t="s">
        <v>401</v>
      </c>
      <c r="B3426" s="82" t="n">
        <v>10852</v>
      </c>
      <c r="C3426" s="25" t="n">
        <f aca="false">VLOOKUP(B3426,[1]Planilha8!$X$4:$Y$6629,2,0)</f>
        <v>780099</v>
      </c>
      <c r="D3426" s="26" t="s">
        <v>918</v>
      </c>
      <c r="E3426" s="26" t="str">
        <f aca="false">VLOOKUP(B3426,[1]Planilha8!$X$4:$Z$6629,3,0)</f>
        <v>AMBULATÓRIO</v>
      </c>
      <c r="F3426" s="26" t="str">
        <f aca="false">VLOOKUP(B3426,[1]Planilha8!$X$4:$AD$6629,7,0)</f>
        <v>BOM</v>
      </c>
      <c r="G3426" s="27" t="n">
        <v>43167</v>
      </c>
      <c r="H3426" s="83" t="n">
        <v>1000</v>
      </c>
      <c r="I3426" s="29" t="s">
        <v>23</v>
      </c>
      <c r="J3426" s="30" t="s">
        <v>919</v>
      </c>
      <c r="K3426" s="31" t="n">
        <v>15513</v>
      </c>
      <c r="L3426" s="32" t="n">
        <v>2018000731</v>
      </c>
      <c r="M3426" s="33" t="n">
        <v>43465</v>
      </c>
      <c r="N3426" s="84" t="n">
        <v>150</v>
      </c>
      <c r="O3426" s="85" t="n">
        <v>0.2</v>
      </c>
      <c r="P3426" s="86" t="n">
        <v>0.0166666666666667</v>
      </c>
      <c r="Q3426" s="87" t="n">
        <v>16.6666666666667</v>
      </c>
      <c r="R3426" s="88" t="n">
        <v>166.666666666667</v>
      </c>
      <c r="S3426" s="89" t="n">
        <v>833.333333333333</v>
      </c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  <c r="AMG3426" s="0"/>
      <c r="AMH3426" s="0"/>
      <c r="AMI3426" s="0"/>
      <c r="AMJ3426" s="0"/>
    </row>
    <row r="3427" s="4" customFormat="true" ht="37.5" hidden="false" customHeight="true" outlineLevel="0" collapsed="false">
      <c r="A3427" s="23" t="s">
        <v>401</v>
      </c>
      <c r="B3427" s="82" t="n">
        <v>10853</v>
      </c>
      <c r="C3427" s="25" t="n">
        <f aca="false">VLOOKUP(B3427,[1]Planilha8!$X$4:$Y$6629,2,0)</f>
        <v>780100</v>
      </c>
      <c r="D3427" s="26" t="s">
        <v>918</v>
      </c>
      <c r="E3427" s="26" t="str">
        <f aca="false">VLOOKUP(B3427,[1]Planilha8!$X$4:$Z$6629,3,0)</f>
        <v>CENTRO CIRÚRGICO</v>
      </c>
      <c r="F3427" s="26" t="str">
        <f aca="false">VLOOKUP(B3427,[1]Planilha8!$X$4:$AD$6629,7,0)</f>
        <v>BOM</v>
      </c>
      <c r="G3427" s="27" t="n">
        <v>43167</v>
      </c>
      <c r="H3427" s="83" t="n">
        <v>1000</v>
      </c>
      <c r="I3427" s="29" t="s">
        <v>23</v>
      </c>
      <c r="J3427" s="30" t="s">
        <v>919</v>
      </c>
      <c r="K3427" s="31" t="n">
        <v>15513</v>
      </c>
      <c r="L3427" s="32" t="n">
        <v>2018000731</v>
      </c>
      <c r="M3427" s="33" t="n">
        <v>43465</v>
      </c>
      <c r="N3427" s="84" t="n">
        <v>150</v>
      </c>
      <c r="O3427" s="85" t="n">
        <v>0.2</v>
      </c>
      <c r="P3427" s="86" t="n">
        <v>0.0166666666666667</v>
      </c>
      <c r="Q3427" s="87" t="n">
        <v>16.6666666666667</v>
      </c>
      <c r="R3427" s="88" t="n">
        <v>166.666666666667</v>
      </c>
      <c r="S3427" s="89" t="n">
        <v>833.333333333333</v>
      </c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MG3427" s="0"/>
      <c r="AMH3427" s="0"/>
      <c r="AMI3427" s="0"/>
      <c r="AMJ3427" s="0"/>
    </row>
    <row r="3428" s="4" customFormat="true" ht="37.5" hidden="false" customHeight="true" outlineLevel="0" collapsed="false">
      <c r="A3428" s="23" t="s">
        <v>401</v>
      </c>
      <c r="B3428" s="82" t="n">
        <v>10007</v>
      </c>
      <c r="C3428" s="25" t="n">
        <f aca="false">VLOOKUP(B3428,[1]Planilha8!$X$4:$Y$6629,2,0)</f>
        <v>800573</v>
      </c>
      <c r="D3428" s="26" t="s">
        <v>920</v>
      </c>
      <c r="E3428" s="26" t="str">
        <f aca="false">VLOOKUP(B3428,[1]Planilha8!$X$4:$Z$6629,3,0)</f>
        <v>CENTRO CIRÚRGICO</v>
      </c>
      <c r="F3428" s="26" t="str">
        <f aca="false">VLOOKUP(B3428,[1]Planilha8!$X$4:$AD$6629,7,0)</f>
        <v>BOM</v>
      </c>
      <c r="G3428" s="27" t="n">
        <v>43173</v>
      </c>
      <c r="H3428" s="83" t="n">
        <v>4826</v>
      </c>
      <c r="I3428" s="29" t="s">
        <v>23</v>
      </c>
      <c r="J3428" s="30" t="s">
        <v>921</v>
      </c>
      <c r="K3428" s="31" t="n">
        <v>14491</v>
      </c>
      <c r="L3428" s="32" t="n">
        <v>2017005647</v>
      </c>
      <c r="M3428" s="33" t="n">
        <v>43465</v>
      </c>
      <c r="N3428" s="84" t="n">
        <v>723.9</v>
      </c>
      <c r="O3428" s="85" t="n">
        <v>0.2</v>
      </c>
      <c r="P3428" s="86" t="n">
        <v>0.0166666666666667</v>
      </c>
      <c r="Q3428" s="87" t="n">
        <v>80.4333333333333</v>
      </c>
      <c r="R3428" s="88" t="n">
        <v>804.333333333334</v>
      </c>
      <c r="S3428" s="89" t="n">
        <v>4021.66666666667</v>
      </c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  <c r="AMG3428" s="0"/>
      <c r="AMH3428" s="0"/>
      <c r="AMI3428" s="0"/>
      <c r="AMJ3428" s="0"/>
    </row>
    <row r="3429" s="4" customFormat="true" ht="37.5" hidden="false" customHeight="true" outlineLevel="0" collapsed="false">
      <c r="A3429" s="23" t="s">
        <v>401</v>
      </c>
      <c r="B3429" s="82" t="n">
        <v>10856</v>
      </c>
      <c r="C3429" s="25" t="n">
        <f aca="false">VLOOKUP(B3429,[1]Planilha8!$X$4:$Y$6629,2,0)</f>
        <v>800572</v>
      </c>
      <c r="D3429" s="26" t="s">
        <v>922</v>
      </c>
      <c r="E3429" s="26" t="str">
        <f aca="false">VLOOKUP(B3429,[1]Planilha8!$X$4:$Z$6629,3,0)</f>
        <v>CENTRO CIRÚRGICO</v>
      </c>
      <c r="F3429" s="26" t="str">
        <f aca="false">VLOOKUP(B3429,[1]Planilha8!$X$4:$AD$6629,7,0)</f>
        <v>BOM</v>
      </c>
      <c r="G3429" s="27" t="n">
        <v>43175</v>
      </c>
      <c r="H3429" s="83" t="n">
        <v>2762</v>
      </c>
      <c r="I3429" s="29" t="s">
        <v>23</v>
      </c>
      <c r="J3429" s="30" t="s">
        <v>921</v>
      </c>
      <c r="K3429" s="31" t="n">
        <v>14492</v>
      </c>
      <c r="L3429" s="32" t="n">
        <v>2017005647</v>
      </c>
      <c r="M3429" s="33" t="n">
        <v>43465</v>
      </c>
      <c r="N3429" s="84" t="n">
        <v>414.3</v>
      </c>
      <c r="O3429" s="85" t="n">
        <v>0.2</v>
      </c>
      <c r="P3429" s="86" t="n">
        <v>0.0166666666666667</v>
      </c>
      <c r="Q3429" s="87" t="n">
        <v>46.0333333333333</v>
      </c>
      <c r="R3429" s="88" t="n">
        <v>460.333333333333</v>
      </c>
      <c r="S3429" s="89" t="n">
        <v>2301.66666666667</v>
      </c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  <c r="AMG3429" s="0"/>
      <c r="AMH3429" s="0"/>
      <c r="AMI3429" s="0"/>
      <c r="AMJ3429" s="0"/>
    </row>
    <row r="3430" s="4" customFormat="true" ht="37.5" hidden="false" customHeight="true" outlineLevel="0" collapsed="false">
      <c r="A3430" s="23" t="s">
        <v>401</v>
      </c>
      <c r="B3430" s="82" t="n">
        <v>10857</v>
      </c>
      <c r="C3430" s="25" t="n">
        <f aca="false">VLOOKUP(B3430,[1]Planilha8!$X$4:$Y$6629,2,0)</f>
        <v>779537</v>
      </c>
      <c r="D3430" s="26" t="s">
        <v>923</v>
      </c>
      <c r="E3430" s="26" t="str">
        <f aca="false">VLOOKUP(B3430,[1]Planilha8!$X$4:$Z$6629,3,0)</f>
        <v>ALMOXARIFADO</v>
      </c>
      <c r="F3430" s="26" t="str">
        <f aca="false">VLOOKUP(B3430,[1]Planilha8!$X$4:$AD$6629,7,0)</f>
        <v>BOM</v>
      </c>
      <c r="G3430" s="27" t="n">
        <v>43179</v>
      </c>
      <c r="H3430" s="83" t="n">
        <v>126</v>
      </c>
      <c r="I3430" s="29" t="s">
        <v>23</v>
      </c>
      <c r="J3430" s="30" t="s">
        <v>757</v>
      </c>
      <c r="K3430" s="31" t="n">
        <v>103223</v>
      </c>
      <c r="L3430" s="32" t="n">
        <v>2018000264</v>
      </c>
      <c r="M3430" s="33" t="n">
        <v>43465</v>
      </c>
      <c r="N3430" s="84" t="n">
        <v>18.9</v>
      </c>
      <c r="O3430" s="85" t="n">
        <v>0.2</v>
      </c>
      <c r="P3430" s="86" t="n">
        <v>0.0166666666666667</v>
      </c>
      <c r="Q3430" s="87" t="n">
        <v>2.1</v>
      </c>
      <c r="R3430" s="88" t="n">
        <v>21</v>
      </c>
      <c r="S3430" s="89" t="n">
        <v>105</v>
      </c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  <c r="AMG3430" s="0"/>
      <c r="AMH3430" s="0"/>
      <c r="AMI3430" s="0"/>
      <c r="AMJ3430" s="0"/>
    </row>
    <row r="3431" s="4" customFormat="true" ht="37.5" hidden="false" customHeight="true" outlineLevel="0" collapsed="false">
      <c r="A3431" s="23" t="s">
        <v>401</v>
      </c>
      <c r="B3431" s="82" t="n">
        <v>10858</v>
      </c>
      <c r="C3431" s="25" t="n">
        <f aca="false">VLOOKUP(B3431,[1]Planilha8!$X$4:$Y$6629,2,0)</f>
        <v>779538</v>
      </c>
      <c r="D3431" s="26" t="s">
        <v>923</v>
      </c>
      <c r="E3431" s="26" t="str">
        <f aca="false">VLOOKUP(B3431,[1]Planilha8!$X$4:$Z$6629,3,0)</f>
        <v>SESMT</v>
      </c>
      <c r="F3431" s="26" t="str">
        <f aca="false">VLOOKUP(B3431,[1]Planilha8!$X$4:$AD$6629,7,0)</f>
        <v>BOM</v>
      </c>
      <c r="G3431" s="27" t="n">
        <v>43179</v>
      </c>
      <c r="H3431" s="83" t="n">
        <v>126</v>
      </c>
      <c r="I3431" s="29" t="s">
        <v>23</v>
      </c>
      <c r="J3431" s="30" t="s">
        <v>757</v>
      </c>
      <c r="K3431" s="31" t="n">
        <v>103223</v>
      </c>
      <c r="L3431" s="32" t="n">
        <v>2018000264</v>
      </c>
      <c r="M3431" s="33" t="n">
        <v>43465</v>
      </c>
      <c r="N3431" s="84" t="n">
        <v>18.9</v>
      </c>
      <c r="O3431" s="85" t="n">
        <v>0.2</v>
      </c>
      <c r="P3431" s="86" t="n">
        <v>0.0166666666666667</v>
      </c>
      <c r="Q3431" s="87" t="n">
        <v>2.1</v>
      </c>
      <c r="R3431" s="88" t="n">
        <v>21</v>
      </c>
      <c r="S3431" s="89" t="n">
        <v>105</v>
      </c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  <c r="AMG3431" s="0"/>
      <c r="AMH3431" s="0"/>
      <c r="AMI3431" s="0"/>
      <c r="AMJ3431" s="0"/>
    </row>
    <row r="3432" s="4" customFormat="true" ht="37.5" hidden="false" customHeight="true" outlineLevel="0" collapsed="false">
      <c r="A3432" s="23" t="s">
        <v>401</v>
      </c>
      <c r="B3432" s="82" t="n">
        <v>10859</v>
      </c>
      <c r="C3432" s="25" t="n">
        <f aca="false">VLOOKUP(B3432,[1]Planilha8!$X$4:$Y$6629,2,0)</f>
        <v>779539</v>
      </c>
      <c r="D3432" s="26" t="s">
        <v>923</v>
      </c>
      <c r="E3432" s="26" t="str">
        <f aca="false">VLOOKUP(B3432,[1]Planilha8!$X$4:$Z$6629,3,0)</f>
        <v>ESCRITÓRIO DE QUALIDADE</v>
      </c>
      <c r="F3432" s="26" t="str">
        <f aca="false">VLOOKUP(B3432,[1]Planilha8!$X$4:$AD$6629,7,0)</f>
        <v>BOM</v>
      </c>
      <c r="G3432" s="27" t="n">
        <v>43179</v>
      </c>
      <c r="H3432" s="83" t="n">
        <v>126</v>
      </c>
      <c r="I3432" s="29" t="s">
        <v>23</v>
      </c>
      <c r="J3432" s="30" t="s">
        <v>757</v>
      </c>
      <c r="K3432" s="31" t="n">
        <v>103223</v>
      </c>
      <c r="L3432" s="32" t="n">
        <v>2018000264</v>
      </c>
      <c r="M3432" s="33" t="n">
        <v>43465</v>
      </c>
      <c r="N3432" s="84" t="n">
        <v>18.9</v>
      </c>
      <c r="O3432" s="85" t="n">
        <v>0.2</v>
      </c>
      <c r="P3432" s="86" t="n">
        <v>0.0166666666666667</v>
      </c>
      <c r="Q3432" s="87" t="n">
        <v>2.1</v>
      </c>
      <c r="R3432" s="88" t="n">
        <v>21</v>
      </c>
      <c r="S3432" s="89" t="n">
        <v>105</v>
      </c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  <c r="AMG3432" s="0"/>
      <c r="AMH3432" s="0"/>
      <c r="AMI3432" s="0"/>
      <c r="AMJ3432" s="0"/>
    </row>
    <row r="3433" s="4" customFormat="true" ht="37.5" hidden="false" customHeight="true" outlineLevel="0" collapsed="false">
      <c r="A3433" s="23" t="s">
        <v>401</v>
      </c>
      <c r="B3433" s="82" t="n">
        <v>10860</v>
      </c>
      <c r="C3433" s="25" t="n">
        <f aca="false">VLOOKUP(B3433,[1]Planilha8!$X$4:$Y$6629,2,0)</f>
        <v>779540</v>
      </c>
      <c r="D3433" s="26" t="s">
        <v>923</v>
      </c>
      <c r="E3433" s="26" t="str">
        <f aca="false">VLOOKUP(B3433,[1]Planilha8!$X$4:$Z$6629,3,0)</f>
        <v>NUTRIÇÃO</v>
      </c>
      <c r="F3433" s="26" t="str">
        <f aca="false">VLOOKUP(B3433,[1]Planilha8!$X$4:$AD$6629,7,0)</f>
        <v>BOM</v>
      </c>
      <c r="G3433" s="27" t="n">
        <v>43179</v>
      </c>
      <c r="H3433" s="83" t="n">
        <v>126</v>
      </c>
      <c r="I3433" s="29" t="s">
        <v>23</v>
      </c>
      <c r="J3433" s="30" t="s">
        <v>757</v>
      </c>
      <c r="K3433" s="31" t="n">
        <v>103223</v>
      </c>
      <c r="L3433" s="32" t="n">
        <v>2018000264</v>
      </c>
      <c r="M3433" s="33" t="n">
        <v>43465</v>
      </c>
      <c r="N3433" s="84" t="n">
        <v>18.9</v>
      </c>
      <c r="O3433" s="85" t="n">
        <v>0.2</v>
      </c>
      <c r="P3433" s="86" t="n">
        <v>0.0166666666666667</v>
      </c>
      <c r="Q3433" s="87" t="n">
        <v>2.1</v>
      </c>
      <c r="R3433" s="88" t="n">
        <v>21</v>
      </c>
      <c r="S3433" s="89" t="n">
        <v>105</v>
      </c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  <c r="AMG3433" s="0"/>
      <c r="AMH3433" s="0"/>
      <c r="AMI3433" s="0"/>
      <c r="AMJ3433" s="0"/>
    </row>
    <row r="3434" s="4" customFormat="true" ht="37.5" hidden="false" customHeight="true" outlineLevel="0" collapsed="false">
      <c r="A3434" s="23" t="s">
        <v>401</v>
      </c>
      <c r="B3434" s="82" t="n">
        <v>10861</v>
      </c>
      <c r="C3434" s="25" t="n">
        <f aca="false">VLOOKUP(B3434,[1]Planilha8!$X$4:$Y$6629,2,0)</f>
        <v>779541</v>
      </c>
      <c r="D3434" s="26" t="s">
        <v>923</v>
      </c>
      <c r="E3434" s="26" t="str">
        <f aca="false">VLOOKUP(B3434,[1]Planilha8!$X$4:$Z$6629,3,0)</f>
        <v>CEAD</v>
      </c>
      <c r="F3434" s="26" t="str">
        <f aca="false">VLOOKUP(B3434,[1]Planilha8!$X$4:$AD$6629,7,0)</f>
        <v>BOM</v>
      </c>
      <c r="G3434" s="27" t="n">
        <v>43179</v>
      </c>
      <c r="H3434" s="83" t="n">
        <v>126</v>
      </c>
      <c r="I3434" s="29" t="s">
        <v>23</v>
      </c>
      <c r="J3434" s="30" t="s">
        <v>757</v>
      </c>
      <c r="K3434" s="31" t="n">
        <v>103223</v>
      </c>
      <c r="L3434" s="32" t="n">
        <v>2018000264</v>
      </c>
      <c r="M3434" s="33" t="n">
        <v>43465</v>
      </c>
      <c r="N3434" s="84" t="n">
        <v>18.9</v>
      </c>
      <c r="O3434" s="85" t="n">
        <v>0.2</v>
      </c>
      <c r="P3434" s="86" t="n">
        <v>0.0166666666666667</v>
      </c>
      <c r="Q3434" s="87" t="n">
        <v>2.1</v>
      </c>
      <c r="R3434" s="88" t="n">
        <v>21</v>
      </c>
      <c r="S3434" s="89" t="n">
        <v>105</v>
      </c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  <c r="AMG3434" s="0"/>
      <c r="AMH3434" s="0"/>
      <c r="AMI3434" s="0"/>
      <c r="AMJ3434" s="0"/>
    </row>
    <row r="3435" s="4" customFormat="true" ht="37.5" hidden="false" customHeight="true" outlineLevel="0" collapsed="false">
      <c r="A3435" s="23" t="s">
        <v>401</v>
      </c>
      <c r="B3435" s="82" t="n">
        <v>10862</v>
      </c>
      <c r="C3435" s="25" t="n">
        <f aca="false">VLOOKUP(B3435,[1]Planilha8!$X$4:$Y$6629,2,0)</f>
        <v>779542</v>
      </c>
      <c r="D3435" s="26" t="s">
        <v>923</v>
      </c>
      <c r="E3435" s="26" t="str">
        <f aca="false">VLOOKUP(B3435,[1]Planilha8!$X$4:$Z$6629,3,0)</f>
        <v>ASSESSORIA TÉCNICA</v>
      </c>
      <c r="F3435" s="26" t="str">
        <f aca="false">VLOOKUP(B3435,[1]Planilha8!$X$4:$AD$6629,7,0)</f>
        <v>BOM</v>
      </c>
      <c r="G3435" s="27" t="n">
        <v>43179</v>
      </c>
      <c r="H3435" s="83" t="n">
        <v>126</v>
      </c>
      <c r="I3435" s="29" t="s">
        <v>23</v>
      </c>
      <c r="J3435" s="30" t="s">
        <v>757</v>
      </c>
      <c r="K3435" s="31" t="n">
        <v>103223</v>
      </c>
      <c r="L3435" s="32" t="n">
        <v>2018000264</v>
      </c>
      <c r="M3435" s="33" t="n">
        <v>43465</v>
      </c>
      <c r="N3435" s="84" t="n">
        <v>18.9</v>
      </c>
      <c r="O3435" s="85" t="n">
        <v>0.2</v>
      </c>
      <c r="P3435" s="86" t="n">
        <v>0.0166666666666667</v>
      </c>
      <c r="Q3435" s="87" t="n">
        <v>2.1</v>
      </c>
      <c r="R3435" s="88" t="n">
        <v>21</v>
      </c>
      <c r="S3435" s="89" t="n">
        <v>105</v>
      </c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  <c r="AMG3435" s="0"/>
      <c r="AMH3435" s="0"/>
      <c r="AMI3435" s="0"/>
      <c r="AMJ3435" s="0"/>
    </row>
    <row r="3436" s="4" customFormat="true" ht="37.5" hidden="false" customHeight="true" outlineLevel="0" collapsed="false">
      <c r="A3436" s="23" t="s">
        <v>401</v>
      </c>
      <c r="B3436" s="82" t="n">
        <v>10863</v>
      </c>
      <c r="C3436" s="25" t="n">
        <f aca="false">VLOOKUP(B3436,[1]Planilha8!$X$4:$Y$6629,2,0)</f>
        <v>779543</v>
      </c>
      <c r="D3436" s="26" t="s">
        <v>923</v>
      </c>
      <c r="E3436" s="26" t="str">
        <f aca="false">VLOOKUP(B3436,[1]Planilha8!$X$4:$Z$6629,3,0)</f>
        <v>SESMT</v>
      </c>
      <c r="F3436" s="26" t="str">
        <f aca="false">VLOOKUP(B3436,[1]Planilha8!$X$4:$AD$6629,7,0)</f>
        <v>BOM</v>
      </c>
      <c r="G3436" s="27" t="n">
        <v>43179</v>
      </c>
      <c r="H3436" s="83" t="n">
        <v>126</v>
      </c>
      <c r="I3436" s="29" t="s">
        <v>23</v>
      </c>
      <c r="J3436" s="30" t="s">
        <v>757</v>
      </c>
      <c r="K3436" s="31" t="n">
        <v>103223</v>
      </c>
      <c r="L3436" s="32" t="n">
        <v>2018000264</v>
      </c>
      <c r="M3436" s="33" t="n">
        <v>43465</v>
      </c>
      <c r="N3436" s="84" t="n">
        <v>18.9</v>
      </c>
      <c r="O3436" s="85" t="n">
        <v>0.2</v>
      </c>
      <c r="P3436" s="86" t="n">
        <v>0.0166666666666667</v>
      </c>
      <c r="Q3436" s="87" t="n">
        <v>2.1</v>
      </c>
      <c r="R3436" s="88" t="n">
        <v>21</v>
      </c>
      <c r="S3436" s="89" t="n">
        <v>105</v>
      </c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  <c r="AMG3436" s="0"/>
      <c r="AMH3436" s="0"/>
      <c r="AMI3436" s="0"/>
      <c r="AMJ3436" s="0"/>
    </row>
    <row r="3437" s="4" customFormat="true" ht="37.5" hidden="false" customHeight="true" outlineLevel="0" collapsed="false">
      <c r="A3437" s="23" t="s">
        <v>401</v>
      </c>
      <c r="B3437" s="82" t="n">
        <v>10864</v>
      </c>
      <c r="C3437" s="25" t="n">
        <f aca="false">VLOOKUP(B3437,[1]Planilha8!$X$4:$Y$6629,2,0)</f>
        <v>779544</v>
      </c>
      <c r="D3437" s="26" t="s">
        <v>923</v>
      </c>
      <c r="E3437" s="26" t="str">
        <f aca="false">VLOOKUP(B3437,[1]Planilha8!$X$4:$Z$6629,3,0)</f>
        <v>ALMOXARIFADO</v>
      </c>
      <c r="F3437" s="26" t="str">
        <f aca="false">VLOOKUP(B3437,[1]Planilha8!$X$4:$AD$6629,7,0)</f>
        <v>BOM</v>
      </c>
      <c r="G3437" s="27" t="n">
        <v>43179</v>
      </c>
      <c r="H3437" s="83" t="n">
        <v>126</v>
      </c>
      <c r="I3437" s="29" t="s">
        <v>23</v>
      </c>
      <c r="J3437" s="30" t="s">
        <v>757</v>
      </c>
      <c r="K3437" s="31" t="n">
        <v>103232</v>
      </c>
      <c r="L3437" s="32" t="n">
        <v>2018000264</v>
      </c>
      <c r="M3437" s="33" t="n">
        <v>43465</v>
      </c>
      <c r="N3437" s="84" t="n">
        <v>18.9</v>
      </c>
      <c r="O3437" s="85" t="n">
        <v>0.2</v>
      </c>
      <c r="P3437" s="86" t="n">
        <v>0.0166666666666667</v>
      </c>
      <c r="Q3437" s="87" t="n">
        <v>2.1</v>
      </c>
      <c r="R3437" s="88" t="n">
        <v>21</v>
      </c>
      <c r="S3437" s="89" t="n">
        <v>105</v>
      </c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  <c r="AMG3437" s="0"/>
      <c r="AMH3437" s="0"/>
      <c r="AMI3437" s="0"/>
      <c r="AMJ3437" s="0"/>
    </row>
    <row r="3438" s="4" customFormat="true" ht="37.5" hidden="false" customHeight="true" outlineLevel="0" collapsed="false">
      <c r="A3438" s="23" t="s">
        <v>401</v>
      </c>
      <c r="B3438" s="82" t="n">
        <v>10865</v>
      </c>
      <c r="C3438" s="25" t="n">
        <f aca="false">VLOOKUP(B3438,[1]Planilha8!$X$4:$Y$6629,2,0)</f>
        <v>779545</v>
      </c>
      <c r="D3438" s="26" t="s">
        <v>923</v>
      </c>
      <c r="E3438" s="26" t="str">
        <f aca="false">VLOOKUP(B3438,[1]Planilha8!$X$4:$Z$6629,3,0)</f>
        <v>DIRETORIA ADMINISTRATIVA</v>
      </c>
      <c r="F3438" s="26" t="str">
        <f aca="false">VLOOKUP(B3438,[1]Planilha8!$X$4:$AD$6629,7,0)</f>
        <v>BOM</v>
      </c>
      <c r="G3438" s="27" t="n">
        <v>43179</v>
      </c>
      <c r="H3438" s="83" t="n">
        <v>126</v>
      </c>
      <c r="I3438" s="29" t="s">
        <v>23</v>
      </c>
      <c r="J3438" s="30" t="s">
        <v>757</v>
      </c>
      <c r="K3438" s="31" t="n">
        <v>103232</v>
      </c>
      <c r="L3438" s="32" t="n">
        <v>2018000264</v>
      </c>
      <c r="M3438" s="33" t="n">
        <v>43465</v>
      </c>
      <c r="N3438" s="84" t="n">
        <v>18.9</v>
      </c>
      <c r="O3438" s="85" t="n">
        <v>0.2</v>
      </c>
      <c r="P3438" s="86" t="n">
        <v>0.0166666666666667</v>
      </c>
      <c r="Q3438" s="87" t="n">
        <v>2.1</v>
      </c>
      <c r="R3438" s="88" t="n">
        <v>21</v>
      </c>
      <c r="S3438" s="89" t="n">
        <v>105</v>
      </c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  <c r="AMG3438" s="0"/>
      <c r="AMH3438" s="0"/>
      <c r="AMI3438" s="0"/>
      <c r="AMJ3438" s="0"/>
    </row>
    <row r="3439" s="4" customFormat="true" ht="37.5" hidden="false" customHeight="true" outlineLevel="0" collapsed="false">
      <c r="A3439" s="23" t="s">
        <v>401</v>
      </c>
      <c r="B3439" s="82" t="n">
        <v>11000</v>
      </c>
      <c r="C3439" s="25" t="n">
        <f aca="false">VLOOKUP(B3439,[1]Planilha8!$X$4:$Y$6629,2,0)</f>
        <v>2042367</v>
      </c>
      <c r="D3439" s="26" t="s">
        <v>924</v>
      </c>
      <c r="E3439" s="26" t="str">
        <f aca="false">VLOOKUP(B3439,[1]Planilha8!$X$4:$Z$6629,3,0)</f>
        <v>5º ANDAR HALL</v>
      </c>
      <c r="F3439" s="26" t="str">
        <f aca="false">VLOOKUP(B3439,[1]Planilha8!$X$4:$AD$6629,7,0)</f>
        <v>BOM</v>
      </c>
      <c r="G3439" s="27" t="n">
        <v>43192</v>
      </c>
      <c r="H3439" s="83" t="n">
        <v>6655</v>
      </c>
      <c r="I3439" s="29" t="s">
        <v>23</v>
      </c>
      <c r="J3439" s="30" t="s">
        <v>925</v>
      </c>
      <c r="K3439" s="31" t="n">
        <v>169211</v>
      </c>
      <c r="L3439" s="32" t="n">
        <v>2018001339</v>
      </c>
      <c r="M3439" s="33" t="n">
        <v>43465</v>
      </c>
      <c r="N3439" s="84" t="n">
        <v>443.666666666667</v>
      </c>
      <c r="O3439" s="85" t="n">
        <v>0.1</v>
      </c>
      <c r="P3439" s="86" t="n">
        <v>0.00833333333333333</v>
      </c>
      <c r="Q3439" s="87" t="n">
        <v>55.4583333333333</v>
      </c>
      <c r="R3439" s="88" t="n">
        <v>499.125</v>
      </c>
      <c r="S3439" s="89" t="n">
        <v>6155.875</v>
      </c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  <c r="AMG3439" s="0"/>
      <c r="AMH3439" s="0"/>
      <c r="AMI3439" s="0"/>
      <c r="AMJ3439" s="0"/>
    </row>
    <row r="3440" s="4" customFormat="true" ht="37.5" hidden="false" customHeight="true" outlineLevel="0" collapsed="false">
      <c r="A3440" s="23" t="s">
        <v>401</v>
      </c>
      <c r="B3440" s="82" t="n">
        <v>11001</v>
      </c>
      <c r="C3440" s="25" t="n">
        <f aca="false">VLOOKUP(B3440,[1]Planilha8!$X$4:$Y$6629,2,0)</f>
        <v>2042368</v>
      </c>
      <c r="D3440" s="26" t="s">
        <v>924</v>
      </c>
      <c r="E3440" s="26" t="str">
        <f aca="false">VLOOKUP(B3440,[1]Planilha8!$X$4:$Z$6629,3,0)</f>
        <v>5º ANDAR HALL</v>
      </c>
      <c r="F3440" s="26" t="str">
        <f aca="false">VLOOKUP(B3440,[1]Planilha8!$X$4:$AD$6629,7,0)</f>
        <v>BOM</v>
      </c>
      <c r="G3440" s="27" t="n">
        <v>43192</v>
      </c>
      <c r="H3440" s="83" t="n">
        <v>6655</v>
      </c>
      <c r="I3440" s="29" t="s">
        <v>23</v>
      </c>
      <c r="J3440" s="30" t="s">
        <v>925</v>
      </c>
      <c r="K3440" s="31" t="n">
        <v>169211</v>
      </c>
      <c r="L3440" s="32" t="n">
        <v>2018001339</v>
      </c>
      <c r="M3440" s="33" t="n">
        <v>43465</v>
      </c>
      <c r="N3440" s="84" t="n">
        <v>443.666666666667</v>
      </c>
      <c r="O3440" s="85" t="n">
        <v>0.1</v>
      </c>
      <c r="P3440" s="86" t="n">
        <v>0.00833333333333333</v>
      </c>
      <c r="Q3440" s="87" t="n">
        <v>55.4583333333333</v>
      </c>
      <c r="R3440" s="88" t="n">
        <v>499.125</v>
      </c>
      <c r="S3440" s="89" t="n">
        <v>6155.875</v>
      </c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  <c r="AMG3440" s="0"/>
      <c r="AMH3440" s="0"/>
      <c r="AMI3440" s="0"/>
      <c r="AMJ3440" s="0"/>
    </row>
    <row r="3441" s="4" customFormat="true" ht="37.5" hidden="false" customHeight="true" outlineLevel="0" collapsed="false">
      <c r="A3441" s="23" t="s">
        <v>401</v>
      </c>
      <c r="B3441" s="82" t="n">
        <v>11002</v>
      </c>
      <c r="C3441" s="25" t="n">
        <f aca="false">VLOOKUP(B3441,[1]Planilha8!$X$4:$Y$6629,2,0)</f>
        <v>2042369</v>
      </c>
      <c r="D3441" s="26" t="s">
        <v>924</v>
      </c>
      <c r="E3441" s="26" t="str">
        <f aca="false">VLOOKUP(B3441,[1]Planilha8!$X$4:$Z$6629,3,0)</f>
        <v>5º ANDAR HALL</v>
      </c>
      <c r="F3441" s="26" t="str">
        <f aca="false">VLOOKUP(B3441,[1]Planilha8!$X$4:$AD$6629,7,0)</f>
        <v>BOM</v>
      </c>
      <c r="G3441" s="27" t="n">
        <v>43192</v>
      </c>
      <c r="H3441" s="83" t="n">
        <v>6655</v>
      </c>
      <c r="I3441" s="29" t="s">
        <v>23</v>
      </c>
      <c r="J3441" s="30" t="s">
        <v>925</v>
      </c>
      <c r="K3441" s="31" t="n">
        <v>169211</v>
      </c>
      <c r="L3441" s="32" t="n">
        <v>2018001339</v>
      </c>
      <c r="M3441" s="33" t="n">
        <v>43465</v>
      </c>
      <c r="N3441" s="84" t="n">
        <v>443.666666666667</v>
      </c>
      <c r="O3441" s="85" t="n">
        <v>0.1</v>
      </c>
      <c r="P3441" s="86" t="n">
        <v>0.00833333333333333</v>
      </c>
      <c r="Q3441" s="87" t="n">
        <v>55.4583333333333</v>
      </c>
      <c r="R3441" s="88" t="n">
        <v>499.125</v>
      </c>
      <c r="S3441" s="89" t="n">
        <v>6155.875</v>
      </c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  <c r="AMG3441" s="0"/>
      <c r="AMH3441" s="0"/>
      <c r="AMI3441" s="0"/>
      <c r="AMJ3441" s="0"/>
    </row>
    <row r="3442" s="4" customFormat="true" ht="37.5" hidden="false" customHeight="true" outlineLevel="0" collapsed="false">
      <c r="A3442" s="23" t="s">
        <v>401</v>
      </c>
      <c r="B3442" s="82" t="n">
        <v>11003</v>
      </c>
      <c r="C3442" s="25" t="n">
        <f aca="false">VLOOKUP(B3442,[1]Planilha8!$X$4:$Y$6629,2,0)</f>
        <v>2042370</v>
      </c>
      <c r="D3442" s="26" t="s">
        <v>924</v>
      </c>
      <c r="E3442" s="26" t="str">
        <f aca="false">VLOOKUP(B3442,[1]Planilha8!$X$4:$Z$6629,3,0)</f>
        <v>5º ANDAR HALL</v>
      </c>
      <c r="F3442" s="26" t="str">
        <f aca="false">VLOOKUP(B3442,[1]Planilha8!$X$4:$AD$6629,7,0)</f>
        <v>BOM</v>
      </c>
      <c r="G3442" s="27" t="n">
        <v>43192</v>
      </c>
      <c r="H3442" s="83" t="n">
        <v>6655</v>
      </c>
      <c r="I3442" s="29" t="s">
        <v>23</v>
      </c>
      <c r="J3442" s="30" t="s">
        <v>925</v>
      </c>
      <c r="K3442" s="31" t="n">
        <v>169211</v>
      </c>
      <c r="L3442" s="32" t="n">
        <v>2018001339</v>
      </c>
      <c r="M3442" s="33" t="n">
        <v>43465</v>
      </c>
      <c r="N3442" s="84" t="n">
        <v>443.666666666667</v>
      </c>
      <c r="O3442" s="85" t="n">
        <v>0.1</v>
      </c>
      <c r="P3442" s="86" t="n">
        <v>0.00833333333333333</v>
      </c>
      <c r="Q3442" s="87" t="n">
        <v>55.4583333333333</v>
      </c>
      <c r="R3442" s="88" t="n">
        <v>499.125</v>
      </c>
      <c r="S3442" s="89" t="n">
        <v>6155.875</v>
      </c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  <c r="AMG3442" s="0"/>
      <c r="AMH3442" s="0"/>
      <c r="AMI3442" s="0"/>
      <c r="AMJ3442" s="0"/>
    </row>
    <row r="3443" s="4" customFormat="true" ht="37.5" hidden="false" customHeight="true" outlineLevel="0" collapsed="false">
      <c r="A3443" s="23" t="s">
        <v>401</v>
      </c>
      <c r="B3443" s="82" t="n">
        <v>11004</v>
      </c>
      <c r="C3443" s="25" t="n">
        <f aca="false">VLOOKUP(B3443,[1]Planilha8!$X$4:$Y$6629,2,0)</f>
        <v>2042371</v>
      </c>
      <c r="D3443" s="26" t="s">
        <v>924</v>
      </c>
      <c r="E3443" s="26" t="str">
        <f aca="false">VLOOKUP(B3443,[1]Planilha8!$X$4:$Z$6629,3,0)</f>
        <v>5º ANDAR HALL</v>
      </c>
      <c r="F3443" s="26" t="str">
        <f aca="false">VLOOKUP(B3443,[1]Planilha8!$X$4:$AD$6629,7,0)</f>
        <v>BOM</v>
      </c>
      <c r="G3443" s="27" t="n">
        <v>43192</v>
      </c>
      <c r="H3443" s="83" t="n">
        <v>6655</v>
      </c>
      <c r="I3443" s="29" t="s">
        <v>23</v>
      </c>
      <c r="J3443" s="30" t="s">
        <v>925</v>
      </c>
      <c r="K3443" s="31" t="n">
        <v>169211</v>
      </c>
      <c r="L3443" s="32" t="n">
        <v>2018001339</v>
      </c>
      <c r="M3443" s="33" t="n">
        <v>43465</v>
      </c>
      <c r="N3443" s="84" t="n">
        <v>443.666666666667</v>
      </c>
      <c r="O3443" s="85" t="n">
        <v>0.1</v>
      </c>
      <c r="P3443" s="86" t="n">
        <v>0.00833333333333333</v>
      </c>
      <c r="Q3443" s="87" t="n">
        <v>55.4583333333333</v>
      </c>
      <c r="R3443" s="88" t="n">
        <v>499.125</v>
      </c>
      <c r="S3443" s="89" t="n">
        <v>6155.875</v>
      </c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  <c r="AMG3443" s="0"/>
      <c r="AMH3443" s="0"/>
      <c r="AMI3443" s="0"/>
      <c r="AMJ3443" s="0"/>
    </row>
    <row r="3444" s="4" customFormat="true" ht="37.5" hidden="false" customHeight="true" outlineLevel="0" collapsed="false">
      <c r="A3444" s="23" t="s">
        <v>401</v>
      </c>
      <c r="B3444" s="82" t="n">
        <v>11005</v>
      </c>
      <c r="C3444" s="25" t="n">
        <f aca="false">VLOOKUP(B3444,[1]Planilha8!$X$4:$Y$6629,2,0)</f>
        <v>2042372</v>
      </c>
      <c r="D3444" s="26" t="s">
        <v>924</v>
      </c>
      <c r="E3444" s="26" t="str">
        <f aca="false">VLOOKUP(B3444,[1]Planilha8!$X$4:$Z$6629,3,0)</f>
        <v>5º ANDAR HALL</v>
      </c>
      <c r="F3444" s="26" t="str">
        <f aca="false">VLOOKUP(B3444,[1]Planilha8!$X$4:$AD$6629,7,0)</f>
        <v>BOM</v>
      </c>
      <c r="G3444" s="27" t="n">
        <v>43192</v>
      </c>
      <c r="H3444" s="83" t="n">
        <v>6655</v>
      </c>
      <c r="I3444" s="29" t="s">
        <v>23</v>
      </c>
      <c r="J3444" s="30" t="s">
        <v>925</v>
      </c>
      <c r="K3444" s="31" t="n">
        <v>169211</v>
      </c>
      <c r="L3444" s="32" t="n">
        <v>2018001339</v>
      </c>
      <c r="M3444" s="33" t="n">
        <v>43465</v>
      </c>
      <c r="N3444" s="84" t="n">
        <v>443.666666666667</v>
      </c>
      <c r="O3444" s="85" t="n">
        <v>0.1</v>
      </c>
      <c r="P3444" s="86" t="n">
        <v>0.00833333333333333</v>
      </c>
      <c r="Q3444" s="87" t="n">
        <v>55.4583333333333</v>
      </c>
      <c r="R3444" s="88" t="n">
        <v>499.125</v>
      </c>
      <c r="S3444" s="89" t="n">
        <v>6155.875</v>
      </c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MG3444" s="0"/>
      <c r="AMH3444" s="0"/>
      <c r="AMI3444" s="0"/>
      <c r="AMJ3444" s="0"/>
    </row>
    <row r="3445" s="4" customFormat="true" ht="37.5" hidden="false" customHeight="true" outlineLevel="0" collapsed="false">
      <c r="A3445" s="23" t="s">
        <v>401</v>
      </c>
      <c r="B3445" s="82" t="n">
        <v>11006</v>
      </c>
      <c r="C3445" s="25" t="n">
        <f aca="false">VLOOKUP(B3445,[1]Planilha8!$X$4:$Y$6629,2,0)</f>
        <v>2042373</v>
      </c>
      <c r="D3445" s="26" t="s">
        <v>926</v>
      </c>
      <c r="E3445" s="26" t="str">
        <f aca="false">VLOOKUP(B3445,[1]Planilha8!$X$4:$Z$6629,3,0)</f>
        <v>5º ANDAR LANCHONETE</v>
      </c>
      <c r="F3445" s="26" t="str">
        <f aca="false">VLOOKUP(B3445,[1]Planilha8!$X$4:$AD$6629,7,0)</f>
        <v>BOM</v>
      </c>
      <c r="G3445" s="27" t="n">
        <v>43192</v>
      </c>
      <c r="H3445" s="83" t="n">
        <v>3720.01</v>
      </c>
      <c r="I3445" s="29" t="s">
        <v>23</v>
      </c>
      <c r="J3445" s="30" t="s">
        <v>925</v>
      </c>
      <c r="K3445" s="31" t="n">
        <v>169211</v>
      </c>
      <c r="L3445" s="32" t="n">
        <v>2018001339</v>
      </c>
      <c r="M3445" s="33" t="n">
        <v>43465</v>
      </c>
      <c r="N3445" s="84" t="n">
        <v>248.000666666667</v>
      </c>
      <c r="O3445" s="85" t="n">
        <v>0.1</v>
      </c>
      <c r="P3445" s="86" t="n">
        <v>0.00833333333333333</v>
      </c>
      <c r="Q3445" s="87" t="n">
        <v>31.0000833333333</v>
      </c>
      <c r="R3445" s="88" t="n">
        <v>279.00075</v>
      </c>
      <c r="S3445" s="89" t="n">
        <v>3441.00925</v>
      </c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MG3445" s="0"/>
      <c r="AMH3445" s="0"/>
      <c r="AMI3445" s="0"/>
      <c r="AMJ3445" s="0"/>
    </row>
    <row r="3446" s="4" customFormat="true" ht="37.5" hidden="false" customHeight="true" outlineLevel="0" collapsed="false">
      <c r="A3446" s="23" t="s">
        <v>401</v>
      </c>
      <c r="B3446" s="82" t="n">
        <v>11007</v>
      </c>
      <c r="C3446" s="25" t="n">
        <f aca="false">VLOOKUP(B3446,[1]Planilha8!$X$4:$Y$6629,2,0)</f>
        <v>2042374</v>
      </c>
      <c r="D3446" s="26" t="s">
        <v>927</v>
      </c>
      <c r="E3446" s="26" t="str">
        <f aca="false">VLOOKUP(B3446,[1]Planilha8!$X$4:$Z$6629,3,0)</f>
        <v>5º ANDAR</v>
      </c>
      <c r="F3446" s="26" t="str">
        <f aca="false">VLOOKUP(B3446,[1]Planilha8!$X$4:$AD$6629,7,0)</f>
        <v>BOM</v>
      </c>
      <c r="G3446" s="27" t="n">
        <v>43192</v>
      </c>
      <c r="H3446" s="83" t="n">
        <v>333.33</v>
      </c>
      <c r="I3446" s="29" t="s">
        <v>23</v>
      </c>
      <c r="J3446" s="30" t="s">
        <v>925</v>
      </c>
      <c r="K3446" s="31" t="n">
        <v>169211</v>
      </c>
      <c r="L3446" s="32" t="n">
        <v>2018001339</v>
      </c>
      <c r="M3446" s="33" t="n">
        <v>43465</v>
      </c>
      <c r="N3446" s="84" t="n">
        <v>37.7774</v>
      </c>
      <c r="O3446" s="85" t="n">
        <v>0.17</v>
      </c>
      <c r="P3446" s="86" t="n">
        <v>0.0141666666666667</v>
      </c>
      <c r="Q3446" s="87" t="n">
        <v>4.722175</v>
      </c>
      <c r="R3446" s="88" t="n">
        <v>42.499575</v>
      </c>
      <c r="S3446" s="89" t="n">
        <v>290.830425</v>
      </c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MG3446" s="0"/>
      <c r="AMH3446" s="0"/>
      <c r="AMI3446" s="0"/>
      <c r="AMJ3446" s="0"/>
    </row>
    <row r="3447" s="4" customFormat="true" ht="37.5" hidden="false" customHeight="true" outlineLevel="0" collapsed="false">
      <c r="A3447" s="23" t="s">
        <v>401</v>
      </c>
      <c r="B3447" s="82" t="n">
        <v>11008</v>
      </c>
      <c r="C3447" s="25" t="n">
        <f aca="false">VLOOKUP(B3447,[1]Planilha8!$X$4:$Y$6629,2,0)</f>
        <v>2042375</v>
      </c>
      <c r="D3447" s="26" t="s">
        <v>927</v>
      </c>
      <c r="E3447" s="26" t="str">
        <f aca="false">VLOOKUP(B3447,[1]Planilha8!$X$4:$Z$6629,3,0)</f>
        <v>5º ANDAR</v>
      </c>
      <c r="F3447" s="26" t="str">
        <f aca="false">VLOOKUP(B3447,[1]Planilha8!$X$4:$AD$6629,7,0)</f>
        <v>BOM</v>
      </c>
      <c r="G3447" s="27" t="n">
        <v>43192</v>
      </c>
      <c r="H3447" s="83" t="n">
        <v>333.33</v>
      </c>
      <c r="I3447" s="29" t="s">
        <v>23</v>
      </c>
      <c r="J3447" s="30" t="s">
        <v>925</v>
      </c>
      <c r="K3447" s="31" t="n">
        <v>169211</v>
      </c>
      <c r="L3447" s="32" t="n">
        <v>2018001339</v>
      </c>
      <c r="M3447" s="33" t="n">
        <v>43465</v>
      </c>
      <c r="N3447" s="84" t="n">
        <v>37.7774</v>
      </c>
      <c r="O3447" s="85" t="n">
        <v>0.17</v>
      </c>
      <c r="P3447" s="86" t="n">
        <v>0.0141666666666667</v>
      </c>
      <c r="Q3447" s="87" t="n">
        <v>4.722175</v>
      </c>
      <c r="R3447" s="88" t="n">
        <v>42.499575</v>
      </c>
      <c r="S3447" s="89" t="n">
        <v>290.830425</v>
      </c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MG3447" s="0"/>
      <c r="AMH3447" s="0"/>
      <c r="AMI3447" s="0"/>
      <c r="AMJ3447" s="0"/>
    </row>
    <row r="3448" s="4" customFormat="true" ht="37.5" hidden="false" customHeight="true" outlineLevel="0" collapsed="false">
      <c r="A3448" s="23" t="s">
        <v>401</v>
      </c>
      <c r="B3448" s="82" t="n">
        <v>11009</v>
      </c>
      <c r="C3448" s="25" t="n">
        <f aca="false">VLOOKUP(B3448,[1]Planilha8!$X$4:$Y$6629,2,0)</f>
        <v>2042376</v>
      </c>
      <c r="D3448" s="26" t="s">
        <v>927</v>
      </c>
      <c r="E3448" s="26" t="str">
        <f aca="false">VLOOKUP(B3448,[1]Planilha8!$X$4:$Z$6629,3,0)</f>
        <v>5º ANDAR</v>
      </c>
      <c r="F3448" s="26" t="str">
        <f aca="false">VLOOKUP(B3448,[1]Planilha8!$X$4:$AD$6629,7,0)</f>
        <v>BOM</v>
      </c>
      <c r="G3448" s="27" t="n">
        <v>43192</v>
      </c>
      <c r="H3448" s="83" t="n">
        <v>333.33</v>
      </c>
      <c r="I3448" s="29" t="s">
        <v>23</v>
      </c>
      <c r="J3448" s="30" t="s">
        <v>925</v>
      </c>
      <c r="K3448" s="31" t="n">
        <v>169211</v>
      </c>
      <c r="L3448" s="32" t="n">
        <v>2018001339</v>
      </c>
      <c r="M3448" s="33" t="n">
        <v>43465</v>
      </c>
      <c r="N3448" s="84" t="n">
        <v>37.7774</v>
      </c>
      <c r="O3448" s="85" t="n">
        <v>0.17</v>
      </c>
      <c r="P3448" s="86" t="n">
        <v>0.0141666666666667</v>
      </c>
      <c r="Q3448" s="87" t="n">
        <v>4.722175</v>
      </c>
      <c r="R3448" s="88" t="n">
        <v>42.499575</v>
      </c>
      <c r="S3448" s="89" t="n">
        <v>290.830425</v>
      </c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MG3448" s="0"/>
      <c r="AMH3448" s="0"/>
      <c r="AMI3448" s="0"/>
      <c r="AMJ3448" s="0"/>
    </row>
    <row r="3449" s="4" customFormat="true" ht="37.5" hidden="false" customHeight="true" outlineLevel="0" collapsed="false">
      <c r="A3449" s="23" t="s">
        <v>401</v>
      </c>
      <c r="B3449" s="82" t="n">
        <v>11010</v>
      </c>
      <c r="C3449" s="25" t="n">
        <f aca="false">VLOOKUP(B3449,[1]Planilha8!$X$4:$Y$6629,2,0)</f>
        <v>2042377</v>
      </c>
      <c r="D3449" s="26" t="s">
        <v>928</v>
      </c>
      <c r="E3449" s="26" t="str">
        <f aca="false">VLOOKUP(B3449,[1]Planilha8!$X$4:$Z$6629,3,0)</f>
        <v>5º ANDAR</v>
      </c>
      <c r="F3449" s="26" t="str">
        <f aca="false">VLOOKUP(B3449,[1]Planilha8!$X$4:$AD$6629,7,0)</f>
        <v>BOM</v>
      </c>
      <c r="G3449" s="27" t="n">
        <v>43192</v>
      </c>
      <c r="H3449" s="83" t="n">
        <v>990</v>
      </c>
      <c r="I3449" s="29" t="s">
        <v>23</v>
      </c>
      <c r="J3449" s="30" t="s">
        <v>925</v>
      </c>
      <c r="K3449" s="31" t="n">
        <v>169211</v>
      </c>
      <c r="L3449" s="32" t="n">
        <v>2018001339</v>
      </c>
      <c r="M3449" s="33" t="n">
        <v>43465</v>
      </c>
      <c r="N3449" s="84" t="n">
        <v>66</v>
      </c>
      <c r="O3449" s="85" t="n">
        <v>0.1</v>
      </c>
      <c r="P3449" s="86" t="n">
        <v>0.00833333333333333</v>
      </c>
      <c r="Q3449" s="87" t="n">
        <v>8.25</v>
      </c>
      <c r="R3449" s="88" t="n">
        <v>74.25</v>
      </c>
      <c r="S3449" s="89" t="n">
        <v>915.75</v>
      </c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MG3449" s="0"/>
      <c r="AMH3449" s="0"/>
      <c r="AMI3449" s="0"/>
      <c r="AMJ3449" s="0"/>
    </row>
    <row r="3450" s="4" customFormat="true" ht="37.5" hidden="false" customHeight="true" outlineLevel="0" collapsed="false">
      <c r="A3450" s="23" t="s">
        <v>401</v>
      </c>
      <c r="B3450" s="82" t="n">
        <v>11011</v>
      </c>
      <c r="C3450" s="25" t="n">
        <f aca="false">VLOOKUP(B3450,[1]Planilha8!$X$4:$Y$6629,2,0)</f>
        <v>2042378</v>
      </c>
      <c r="D3450" s="26" t="s">
        <v>929</v>
      </c>
      <c r="E3450" s="26" t="str">
        <f aca="false">VLOOKUP(B3450,[1]Planilha8!$X$4:$Z$6629,3,0)</f>
        <v>CENTRO CIRÚRGICO</v>
      </c>
      <c r="F3450" s="26" t="str">
        <f aca="false">VLOOKUP(B3450,[1]Planilha8!$X$4:$AD$6629,7,0)</f>
        <v>BOM</v>
      </c>
      <c r="G3450" s="27" t="n">
        <v>43192</v>
      </c>
      <c r="H3450" s="83" t="n">
        <v>23000</v>
      </c>
      <c r="I3450" s="29" t="s">
        <v>23</v>
      </c>
      <c r="J3450" s="30" t="s">
        <v>361</v>
      </c>
      <c r="K3450" s="31" t="n">
        <v>5774</v>
      </c>
      <c r="L3450" s="32" t="n">
        <v>2017003537</v>
      </c>
      <c r="M3450" s="33" t="n">
        <v>43465</v>
      </c>
      <c r="N3450" s="84" t="n">
        <v>1686.66666666667</v>
      </c>
      <c r="O3450" s="85" t="n">
        <v>0.11</v>
      </c>
      <c r="P3450" s="86" t="n">
        <v>0.00916666666666667</v>
      </c>
      <c r="Q3450" s="87" t="n">
        <v>210.833333333333</v>
      </c>
      <c r="R3450" s="88" t="n">
        <v>1897.5</v>
      </c>
      <c r="S3450" s="89" t="n">
        <v>21102.5</v>
      </c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MG3450" s="0"/>
      <c r="AMH3450" s="0"/>
      <c r="AMI3450" s="0"/>
      <c r="AMJ3450" s="0"/>
    </row>
    <row r="3451" s="4" customFormat="true" ht="37.5" hidden="false" customHeight="true" outlineLevel="0" collapsed="false">
      <c r="A3451" s="23" t="s">
        <v>401</v>
      </c>
      <c r="B3451" s="82" t="n">
        <v>10854</v>
      </c>
      <c r="C3451" s="25" t="n">
        <f aca="false">VLOOKUP(B3451,[1]Planilha8!$X$4:$Y$6629,2,0)</f>
        <v>2042379</v>
      </c>
      <c r="D3451" s="26" t="s">
        <v>930</v>
      </c>
      <c r="E3451" s="26" t="str">
        <f aca="false">VLOOKUP(B3451,[1]Planilha8!$X$4:$Z$6629,3,0)</f>
        <v>LANCHONETE 5 ANDAR</v>
      </c>
      <c r="F3451" s="26" t="str">
        <f aca="false">VLOOKUP(B3451,[1]Planilha8!$X$4:$AD$6629,7,0)</f>
        <v>BOM</v>
      </c>
      <c r="G3451" s="27" t="n">
        <v>43194</v>
      </c>
      <c r="H3451" s="83" t="n">
        <v>1231.07</v>
      </c>
      <c r="I3451" s="29" t="s">
        <v>23</v>
      </c>
      <c r="J3451" s="30" t="s">
        <v>925</v>
      </c>
      <c r="K3451" s="31" t="n">
        <v>158576</v>
      </c>
      <c r="L3451" s="32" t="n">
        <v>2018001086</v>
      </c>
      <c r="M3451" s="33" t="n">
        <v>43465</v>
      </c>
      <c r="N3451" s="84" t="n">
        <v>82.0713333333333</v>
      </c>
      <c r="O3451" s="85" t="n">
        <v>0.1</v>
      </c>
      <c r="P3451" s="86" t="n">
        <v>0.00833333333333333</v>
      </c>
      <c r="Q3451" s="87" t="n">
        <v>10.2589166666667</v>
      </c>
      <c r="R3451" s="88" t="n">
        <v>92.33025</v>
      </c>
      <c r="S3451" s="89" t="n">
        <v>1138.73975</v>
      </c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MG3451" s="0"/>
      <c r="AMH3451" s="0"/>
      <c r="AMI3451" s="0"/>
      <c r="AMJ3451" s="0"/>
    </row>
    <row r="3452" s="4" customFormat="true" ht="37.5" hidden="false" customHeight="true" outlineLevel="0" collapsed="false">
      <c r="A3452" s="23" t="s">
        <v>401</v>
      </c>
      <c r="B3452" s="82" t="n">
        <v>10855</v>
      </c>
      <c r="C3452" s="25" t="n">
        <f aca="false">VLOOKUP(B3452,[1]Planilha8!$X$4:$Y$6629,2,0)</f>
        <v>2042380</v>
      </c>
      <c r="D3452" s="26" t="s">
        <v>930</v>
      </c>
      <c r="E3452" s="26" t="str">
        <f aca="false">VLOOKUP(B3452,[1]Planilha8!$X$4:$Z$6629,3,0)</f>
        <v>DIRETORIA TÉCNICA</v>
      </c>
      <c r="F3452" s="26" t="str">
        <f aca="false">VLOOKUP(B3452,[1]Planilha8!$X$4:$AD$6629,7,0)</f>
        <v>BOM</v>
      </c>
      <c r="G3452" s="27" t="n">
        <v>43194</v>
      </c>
      <c r="H3452" s="83" t="n">
        <v>1231.07</v>
      </c>
      <c r="I3452" s="29" t="s">
        <v>23</v>
      </c>
      <c r="J3452" s="30" t="s">
        <v>925</v>
      </c>
      <c r="K3452" s="31" t="n">
        <v>158576</v>
      </c>
      <c r="L3452" s="32" t="n">
        <v>2018001086</v>
      </c>
      <c r="M3452" s="33" t="n">
        <v>43465</v>
      </c>
      <c r="N3452" s="84" t="n">
        <v>82.0713333333333</v>
      </c>
      <c r="O3452" s="85" t="n">
        <v>0.1</v>
      </c>
      <c r="P3452" s="86" t="n">
        <v>0.00833333333333333</v>
      </c>
      <c r="Q3452" s="87" t="n">
        <v>10.2589166666667</v>
      </c>
      <c r="R3452" s="88" t="n">
        <v>92.33025</v>
      </c>
      <c r="S3452" s="89" t="n">
        <v>1138.73975</v>
      </c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MG3452" s="0"/>
      <c r="AMH3452" s="0"/>
      <c r="AMI3452" s="0"/>
      <c r="AMJ3452" s="0"/>
    </row>
    <row r="3453" s="4" customFormat="true" ht="37.5" hidden="false" customHeight="true" outlineLevel="0" collapsed="false">
      <c r="A3453" s="23" t="s">
        <v>401</v>
      </c>
      <c r="B3453" s="82" t="n">
        <v>11013</v>
      </c>
      <c r="C3453" s="25" t="n">
        <f aca="false">VLOOKUP(B3453,[1]Planilha8!$X$4:$Y$6629,2,0)</f>
        <v>2042382</v>
      </c>
      <c r="D3453" s="26" t="s">
        <v>907</v>
      </c>
      <c r="E3453" s="26" t="str">
        <f aca="false">VLOOKUP(B3453,[1]Planilha8!$X$4:$Z$6629,3,0)</f>
        <v>5º ANDAR</v>
      </c>
      <c r="F3453" s="26" t="str">
        <f aca="false">VLOOKUP(B3453,[1]Planilha8!$X$4:$AD$6629,7,0)</f>
        <v>BOM</v>
      </c>
      <c r="G3453" s="27" t="n">
        <v>43217</v>
      </c>
      <c r="H3453" s="83" t="n">
        <v>616</v>
      </c>
      <c r="I3453" s="29" t="s">
        <v>23</v>
      </c>
      <c r="J3453" s="30" t="s">
        <v>875</v>
      </c>
      <c r="K3453" s="31" t="n">
        <v>352367</v>
      </c>
      <c r="L3453" s="32" t="n">
        <v>2018000950</v>
      </c>
      <c r="M3453" s="33" t="n">
        <v>43465</v>
      </c>
      <c r="N3453" s="84" t="n">
        <v>82.1333333333333</v>
      </c>
      <c r="O3453" s="85" t="n">
        <v>0.2</v>
      </c>
      <c r="P3453" s="86" t="n">
        <v>0.0166666666666667</v>
      </c>
      <c r="Q3453" s="87" t="n">
        <v>10.2666666666667</v>
      </c>
      <c r="R3453" s="88" t="n">
        <v>92.4</v>
      </c>
      <c r="S3453" s="89" t="n">
        <v>523.6</v>
      </c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MG3453" s="0"/>
      <c r="AMH3453" s="0"/>
      <c r="AMI3453" s="0"/>
      <c r="AMJ3453" s="0"/>
    </row>
    <row r="3454" s="4" customFormat="true" ht="37.5" hidden="false" customHeight="true" outlineLevel="0" collapsed="false">
      <c r="A3454" s="23" t="s">
        <v>401</v>
      </c>
      <c r="B3454" s="82" t="n">
        <v>11014</v>
      </c>
      <c r="C3454" s="25" t="n">
        <f aca="false">VLOOKUP(B3454,[1]Planilha8!$X$4:$Y$6629,2,0)</f>
        <v>2042383</v>
      </c>
      <c r="D3454" s="26" t="s">
        <v>907</v>
      </c>
      <c r="E3454" s="26" t="str">
        <f aca="false">VLOOKUP(B3454,[1]Planilha8!$X$4:$Z$6629,3,0)</f>
        <v>CLÍNICA CIRÚRGICA - ALA 1</v>
      </c>
      <c r="F3454" s="26" t="str">
        <f aca="false">VLOOKUP(B3454,[1]Planilha8!$X$4:$AD$6629,7,0)</f>
        <v>BOM</v>
      </c>
      <c r="G3454" s="27" t="n">
        <v>43217</v>
      </c>
      <c r="H3454" s="83" t="n">
        <v>616</v>
      </c>
      <c r="I3454" s="29" t="s">
        <v>23</v>
      </c>
      <c r="J3454" s="30" t="s">
        <v>875</v>
      </c>
      <c r="K3454" s="31" t="n">
        <v>352367</v>
      </c>
      <c r="L3454" s="32" t="n">
        <v>2018000950</v>
      </c>
      <c r="M3454" s="33" t="n">
        <v>43465</v>
      </c>
      <c r="N3454" s="84" t="n">
        <v>82.1333333333333</v>
      </c>
      <c r="O3454" s="85" t="n">
        <v>0.2</v>
      </c>
      <c r="P3454" s="86" t="n">
        <v>0.0166666666666667</v>
      </c>
      <c r="Q3454" s="87" t="n">
        <v>10.2666666666667</v>
      </c>
      <c r="R3454" s="88" t="n">
        <v>92.4</v>
      </c>
      <c r="S3454" s="89" t="n">
        <v>523.6</v>
      </c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MG3454" s="0"/>
      <c r="AMH3454" s="0"/>
      <c r="AMI3454" s="0"/>
      <c r="AMJ3454" s="0"/>
    </row>
    <row r="3455" s="4" customFormat="true" ht="37.5" hidden="false" customHeight="true" outlineLevel="0" collapsed="false">
      <c r="A3455" s="23" t="s">
        <v>401</v>
      </c>
      <c r="B3455" s="82" t="n">
        <v>11100</v>
      </c>
      <c r="C3455" s="25" t="n">
        <f aca="false">VLOOKUP(B3455,[1]Planilha8!$X$4:$Y$6629,2,0)</f>
        <v>809210</v>
      </c>
      <c r="D3455" s="26" t="s">
        <v>931</v>
      </c>
      <c r="E3455" s="26" t="str">
        <f aca="false">VLOOKUP(B3455,[1]Planilha8!$X$4:$Z$6629,3,0)</f>
        <v>REABILITAÇÃO CARDÍACA</v>
      </c>
      <c r="F3455" s="26" t="str">
        <f aca="false">VLOOKUP(B3455,[1]Planilha8!$X$4:$AD$6629,7,0)</f>
        <v>BOM</v>
      </c>
      <c r="G3455" s="27" t="n">
        <v>43217</v>
      </c>
      <c r="H3455" s="83" t="n">
        <v>11464.92</v>
      </c>
      <c r="I3455" s="29" t="s">
        <v>23</v>
      </c>
      <c r="J3455" s="30" t="s">
        <v>932</v>
      </c>
      <c r="K3455" s="31" t="n">
        <v>2176</v>
      </c>
      <c r="L3455" s="32" t="n">
        <v>2017005110</v>
      </c>
      <c r="M3455" s="33" t="n">
        <v>43465</v>
      </c>
      <c r="N3455" s="84" t="n">
        <v>764.328</v>
      </c>
      <c r="O3455" s="85" t="n">
        <v>0.1</v>
      </c>
      <c r="P3455" s="86" t="n">
        <v>0.00833333333333333</v>
      </c>
      <c r="Q3455" s="87" t="n">
        <v>95.541</v>
      </c>
      <c r="R3455" s="88" t="n">
        <v>859.869</v>
      </c>
      <c r="S3455" s="89" t="n">
        <v>10605.051</v>
      </c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MG3455" s="0"/>
      <c r="AMH3455" s="0"/>
      <c r="AMI3455" s="0"/>
      <c r="AMJ3455" s="0"/>
    </row>
    <row r="3456" s="4" customFormat="true" ht="37.5" hidden="false" customHeight="true" outlineLevel="0" collapsed="false">
      <c r="A3456" s="23" t="s">
        <v>401</v>
      </c>
      <c r="B3456" s="82" t="n">
        <v>11101</v>
      </c>
      <c r="C3456" s="25" t="n">
        <f aca="false">VLOOKUP(B3456,[1]Planilha8!$X$4:$Y$6629,2,0)</f>
        <v>809211</v>
      </c>
      <c r="D3456" s="26" t="s">
        <v>931</v>
      </c>
      <c r="E3456" s="26" t="str">
        <f aca="false">VLOOKUP(B3456,[1]Planilha8!$X$4:$Z$6629,3,0)</f>
        <v>REABILITAÇÃO CARDÍACA</v>
      </c>
      <c r="F3456" s="26" t="str">
        <f aca="false">VLOOKUP(B3456,[1]Planilha8!$X$4:$AD$6629,7,0)</f>
        <v>BOM</v>
      </c>
      <c r="G3456" s="27" t="n">
        <v>43217</v>
      </c>
      <c r="H3456" s="83" t="n">
        <v>11464.92</v>
      </c>
      <c r="I3456" s="29" t="s">
        <v>23</v>
      </c>
      <c r="J3456" s="30" t="s">
        <v>932</v>
      </c>
      <c r="K3456" s="31" t="n">
        <v>2176</v>
      </c>
      <c r="L3456" s="32" t="n">
        <v>2017005110</v>
      </c>
      <c r="M3456" s="33" t="n">
        <v>43465</v>
      </c>
      <c r="N3456" s="84" t="n">
        <v>764.328</v>
      </c>
      <c r="O3456" s="85" t="n">
        <v>0.1</v>
      </c>
      <c r="P3456" s="86" t="n">
        <v>0.00833333333333333</v>
      </c>
      <c r="Q3456" s="87" t="n">
        <v>95.541</v>
      </c>
      <c r="R3456" s="88" t="n">
        <v>859.869</v>
      </c>
      <c r="S3456" s="89" t="n">
        <v>10605.051</v>
      </c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MG3456" s="0"/>
      <c r="AMH3456" s="0"/>
      <c r="AMI3456" s="0"/>
      <c r="AMJ3456" s="0"/>
    </row>
    <row r="3457" s="4" customFormat="true" ht="37.5" hidden="false" customHeight="true" outlineLevel="0" collapsed="false">
      <c r="A3457" s="23" t="s">
        <v>401</v>
      </c>
      <c r="B3457" s="82" t="n">
        <v>11102</v>
      </c>
      <c r="C3457" s="25" t="n">
        <f aca="false">VLOOKUP(B3457,[1]Planilha8!$X$4:$Y$6629,2,0)</f>
        <v>809212</v>
      </c>
      <c r="D3457" s="26" t="s">
        <v>931</v>
      </c>
      <c r="E3457" s="26" t="str">
        <f aca="false">VLOOKUP(B3457,[1]Planilha8!$X$4:$Z$6629,3,0)</f>
        <v>REABILITAÇÃO CARDÍACA</v>
      </c>
      <c r="F3457" s="26" t="str">
        <f aca="false">VLOOKUP(B3457,[1]Planilha8!$X$4:$AD$6629,7,0)</f>
        <v>BOM</v>
      </c>
      <c r="G3457" s="27" t="n">
        <v>43217</v>
      </c>
      <c r="H3457" s="83" t="n">
        <v>11464.92</v>
      </c>
      <c r="I3457" s="29" t="s">
        <v>23</v>
      </c>
      <c r="J3457" s="30" t="s">
        <v>932</v>
      </c>
      <c r="K3457" s="31" t="n">
        <v>2176</v>
      </c>
      <c r="L3457" s="32" t="n">
        <v>2017005110</v>
      </c>
      <c r="M3457" s="33" t="n">
        <v>43465</v>
      </c>
      <c r="N3457" s="84" t="n">
        <v>764.328</v>
      </c>
      <c r="O3457" s="85" t="n">
        <v>0.1</v>
      </c>
      <c r="P3457" s="86" t="n">
        <v>0.00833333333333333</v>
      </c>
      <c r="Q3457" s="87" t="n">
        <v>95.541</v>
      </c>
      <c r="R3457" s="88" t="n">
        <v>859.869</v>
      </c>
      <c r="S3457" s="89" t="n">
        <v>10605.051</v>
      </c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  <c r="AMG3457" s="0"/>
      <c r="AMH3457" s="0"/>
      <c r="AMI3457" s="0"/>
      <c r="AMJ3457" s="0"/>
    </row>
    <row r="3458" s="4" customFormat="true" ht="37.5" hidden="false" customHeight="true" outlineLevel="0" collapsed="false">
      <c r="A3458" s="23" t="s">
        <v>401</v>
      </c>
      <c r="B3458" s="82" t="n">
        <v>11103</v>
      </c>
      <c r="C3458" s="25" t="n">
        <f aca="false">VLOOKUP(B3458,[1]Planilha8!$X$4:$Y$6629,2,0)</f>
        <v>809213</v>
      </c>
      <c r="D3458" s="26" t="s">
        <v>931</v>
      </c>
      <c r="E3458" s="26" t="str">
        <f aca="false">VLOOKUP(B3458,[1]Planilha8!$X$4:$Z$6629,3,0)</f>
        <v>REABILITAÇÃO CARDÍACA</v>
      </c>
      <c r="F3458" s="26" t="str">
        <f aca="false">VLOOKUP(B3458,[1]Planilha8!$X$4:$AD$6629,7,0)</f>
        <v>BOM</v>
      </c>
      <c r="G3458" s="27" t="n">
        <v>43217</v>
      </c>
      <c r="H3458" s="83" t="n">
        <v>11464.92</v>
      </c>
      <c r="I3458" s="29" t="s">
        <v>23</v>
      </c>
      <c r="J3458" s="30" t="s">
        <v>932</v>
      </c>
      <c r="K3458" s="31" t="n">
        <v>2176</v>
      </c>
      <c r="L3458" s="32" t="n">
        <v>2017005110</v>
      </c>
      <c r="M3458" s="33" t="n">
        <v>43465</v>
      </c>
      <c r="N3458" s="84" t="n">
        <v>764.328</v>
      </c>
      <c r="O3458" s="85" t="n">
        <v>0.1</v>
      </c>
      <c r="P3458" s="86" t="n">
        <v>0.00833333333333333</v>
      </c>
      <c r="Q3458" s="87" t="n">
        <v>95.541</v>
      </c>
      <c r="R3458" s="88" t="n">
        <v>859.869</v>
      </c>
      <c r="S3458" s="89" t="n">
        <v>10605.051</v>
      </c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  <c r="AMG3458" s="0"/>
      <c r="AMH3458" s="0"/>
      <c r="AMI3458" s="0"/>
      <c r="AMJ3458" s="0"/>
    </row>
    <row r="3459" s="4" customFormat="true" ht="37.5" hidden="false" customHeight="true" outlineLevel="0" collapsed="false">
      <c r="A3459" s="23" t="s">
        <v>401</v>
      </c>
      <c r="B3459" s="82" t="n">
        <v>11104</v>
      </c>
      <c r="C3459" s="25" t="n">
        <f aca="false">VLOOKUP(B3459,[1]Planilha8!$X$4:$Y$6629,2,0)</f>
        <v>809214</v>
      </c>
      <c r="D3459" s="26" t="s">
        <v>931</v>
      </c>
      <c r="E3459" s="26" t="str">
        <f aca="false">VLOOKUP(B3459,[1]Planilha8!$X$4:$Z$6629,3,0)</f>
        <v>REABILITAÇÃO CARDÍACA</v>
      </c>
      <c r="F3459" s="26" t="str">
        <f aca="false">VLOOKUP(B3459,[1]Planilha8!$X$4:$AD$6629,7,0)</f>
        <v>BOM</v>
      </c>
      <c r="G3459" s="27" t="n">
        <v>43217</v>
      </c>
      <c r="H3459" s="83" t="n">
        <v>11464.92</v>
      </c>
      <c r="I3459" s="29" t="s">
        <v>23</v>
      </c>
      <c r="J3459" s="30" t="s">
        <v>932</v>
      </c>
      <c r="K3459" s="31" t="n">
        <v>2176</v>
      </c>
      <c r="L3459" s="32" t="n">
        <v>2017005110</v>
      </c>
      <c r="M3459" s="33" t="n">
        <v>43465</v>
      </c>
      <c r="N3459" s="84" t="n">
        <v>764.328</v>
      </c>
      <c r="O3459" s="85" t="n">
        <v>0.1</v>
      </c>
      <c r="P3459" s="86" t="n">
        <v>0.00833333333333333</v>
      </c>
      <c r="Q3459" s="87" t="n">
        <v>95.541</v>
      </c>
      <c r="R3459" s="88" t="n">
        <v>859.869</v>
      </c>
      <c r="S3459" s="89" t="n">
        <v>10605.051</v>
      </c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  <c r="AMG3459" s="0"/>
      <c r="AMH3459" s="0"/>
      <c r="AMI3459" s="0"/>
      <c r="AMJ3459" s="0"/>
    </row>
    <row r="3460" s="4" customFormat="true" ht="37.5" hidden="false" customHeight="true" outlineLevel="0" collapsed="false">
      <c r="A3460" s="23" t="s">
        <v>401</v>
      </c>
      <c r="B3460" s="82" t="n">
        <v>11105</v>
      </c>
      <c r="C3460" s="25" t="n">
        <f aca="false">VLOOKUP(B3460,[1]Planilha8!$X$4:$Y$6629,2,0)</f>
        <v>809215</v>
      </c>
      <c r="D3460" s="26" t="s">
        <v>931</v>
      </c>
      <c r="E3460" s="26" t="str">
        <f aca="false">VLOOKUP(B3460,[1]Planilha8!$X$4:$Z$6629,3,0)</f>
        <v>REABILITAÇÃO CARDÍACA</v>
      </c>
      <c r="F3460" s="26" t="str">
        <f aca="false">VLOOKUP(B3460,[1]Planilha8!$X$4:$AD$6629,7,0)</f>
        <v>BOM</v>
      </c>
      <c r="G3460" s="27" t="n">
        <v>43217</v>
      </c>
      <c r="H3460" s="83" t="n">
        <v>11464.92</v>
      </c>
      <c r="I3460" s="29" t="s">
        <v>23</v>
      </c>
      <c r="J3460" s="30" t="s">
        <v>932</v>
      </c>
      <c r="K3460" s="31" t="n">
        <v>2176</v>
      </c>
      <c r="L3460" s="32" t="n">
        <v>2017005110</v>
      </c>
      <c r="M3460" s="33" t="n">
        <v>43465</v>
      </c>
      <c r="N3460" s="84" t="n">
        <v>764.328</v>
      </c>
      <c r="O3460" s="85" t="n">
        <v>0.1</v>
      </c>
      <c r="P3460" s="86" t="n">
        <v>0.00833333333333333</v>
      </c>
      <c r="Q3460" s="87" t="n">
        <v>95.541</v>
      </c>
      <c r="R3460" s="88" t="n">
        <v>859.869</v>
      </c>
      <c r="S3460" s="89" t="n">
        <v>10605.051</v>
      </c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  <c r="AMG3460" s="0"/>
      <c r="AMH3460" s="0"/>
      <c r="AMI3460" s="0"/>
      <c r="AMJ3460" s="0"/>
    </row>
    <row r="3461" s="4" customFormat="true" ht="37.5" hidden="false" customHeight="true" outlineLevel="0" collapsed="false">
      <c r="A3461" s="23" t="s">
        <v>401</v>
      </c>
      <c r="B3461" s="82" t="n">
        <v>11106</v>
      </c>
      <c r="C3461" s="25" t="n">
        <f aca="false">VLOOKUP(B3461,[1]Planilha8!$X$4:$Y$6629,2,0)</f>
        <v>809216</v>
      </c>
      <c r="D3461" s="26" t="s">
        <v>933</v>
      </c>
      <c r="E3461" s="26" t="str">
        <f aca="false">VLOOKUP(B3461,[1]Planilha8!$X$4:$Z$6629,3,0)</f>
        <v>REABILITAÇÃO CARDÍACA</v>
      </c>
      <c r="F3461" s="26" t="str">
        <f aca="false">VLOOKUP(B3461,[1]Planilha8!$X$4:$AD$6629,7,0)</f>
        <v>BOM</v>
      </c>
      <c r="G3461" s="27" t="n">
        <v>43217</v>
      </c>
      <c r="H3461" s="83" t="n">
        <v>36095.16</v>
      </c>
      <c r="I3461" s="29" t="s">
        <v>23</v>
      </c>
      <c r="J3461" s="30" t="s">
        <v>932</v>
      </c>
      <c r="K3461" s="31" t="n">
        <v>2176</v>
      </c>
      <c r="L3461" s="32" t="n">
        <v>2017005110</v>
      </c>
      <c r="M3461" s="33" t="n">
        <v>43465</v>
      </c>
      <c r="N3461" s="84" t="n">
        <v>2406.344</v>
      </c>
      <c r="O3461" s="85" t="n">
        <v>0.1</v>
      </c>
      <c r="P3461" s="86" t="n">
        <v>0.00833333333333333</v>
      </c>
      <c r="Q3461" s="87" t="n">
        <v>300.793</v>
      </c>
      <c r="R3461" s="88" t="n">
        <v>2707.137</v>
      </c>
      <c r="S3461" s="89" t="n">
        <v>33388.023</v>
      </c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  <c r="AMG3461" s="0"/>
      <c r="AMH3461" s="0"/>
      <c r="AMI3461" s="0"/>
      <c r="AMJ3461" s="0"/>
    </row>
    <row r="3462" s="4" customFormat="true" ht="37.5" hidden="false" customHeight="true" outlineLevel="0" collapsed="false">
      <c r="A3462" s="23" t="s">
        <v>401</v>
      </c>
      <c r="B3462" s="82" t="n">
        <v>9845</v>
      </c>
      <c r="C3462" s="25" t="n">
        <f aca="false">VLOOKUP(B3462,[1]Planilha8!$X$4:$Y$6629,2,0)</f>
        <v>2042385</v>
      </c>
      <c r="D3462" s="26" t="s">
        <v>934</v>
      </c>
      <c r="E3462" s="26" t="str">
        <f aca="false">VLOOKUP(B3462,[1]Planilha8!$X$4:$Z$6629,3,0)</f>
        <v>CENTRO CIRÚRGICO</v>
      </c>
      <c r="F3462" s="26" t="str">
        <f aca="false">VLOOKUP(B3462,[1]Planilha8!$X$4:$AD$6629,7,0)</f>
        <v>BOM</v>
      </c>
      <c r="G3462" s="27" t="n">
        <v>43223</v>
      </c>
      <c r="H3462" s="83" t="n">
        <v>3400</v>
      </c>
      <c r="I3462" s="29" t="s">
        <v>23</v>
      </c>
      <c r="J3462" s="30" t="s">
        <v>361</v>
      </c>
      <c r="K3462" s="31" t="n">
        <v>5634</v>
      </c>
      <c r="L3462" s="32" t="n">
        <v>2017003537</v>
      </c>
      <c r="M3462" s="33" t="n">
        <v>43465</v>
      </c>
      <c r="N3462" s="84" t="n">
        <v>198.333333333333</v>
      </c>
      <c r="O3462" s="85" t="n">
        <v>0.1</v>
      </c>
      <c r="P3462" s="86" t="n">
        <v>0.00833333333333333</v>
      </c>
      <c r="Q3462" s="87" t="n">
        <v>28.3333333333333</v>
      </c>
      <c r="R3462" s="88" t="n">
        <v>226.666666666667</v>
      </c>
      <c r="S3462" s="89" t="n">
        <v>3173.33333333333</v>
      </c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  <c r="AMG3462" s="0"/>
      <c r="AMH3462" s="0"/>
      <c r="AMI3462" s="0"/>
      <c r="AMJ3462" s="0"/>
    </row>
    <row r="3463" s="4" customFormat="true" ht="37.5" hidden="false" customHeight="true" outlineLevel="0" collapsed="false">
      <c r="A3463" s="23" t="s">
        <v>401</v>
      </c>
      <c r="B3463" s="82" t="n">
        <v>9846</v>
      </c>
      <c r="C3463" s="25" t="n">
        <f aca="false">VLOOKUP(B3463,[1]Planilha8!$X$4:$Y$6629,2,0)</f>
        <v>2042386</v>
      </c>
      <c r="D3463" s="26" t="s">
        <v>935</v>
      </c>
      <c r="E3463" s="26" t="str">
        <f aca="false">VLOOKUP(B3463,[1]Planilha8!$X$4:$Z$6629,3,0)</f>
        <v>CENTRO CIRÚRGICO</v>
      </c>
      <c r="F3463" s="26" t="str">
        <f aca="false">VLOOKUP(B3463,[1]Planilha8!$X$4:$AD$6629,7,0)</f>
        <v>BOM</v>
      </c>
      <c r="G3463" s="27" t="n">
        <v>43223</v>
      </c>
      <c r="H3463" s="83" t="n">
        <v>54000</v>
      </c>
      <c r="I3463" s="29" t="s">
        <v>23</v>
      </c>
      <c r="J3463" s="30" t="s">
        <v>361</v>
      </c>
      <c r="K3463" s="31" t="n">
        <v>5634</v>
      </c>
      <c r="L3463" s="32" t="n">
        <v>2017003537</v>
      </c>
      <c r="M3463" s="33" t="n">
        <v>43465</v>
      </c>
      <c r="N3463" s="84" t="n">
        <v>3150</v>
      </c>
      <c r="O3463" s="85" t="n">
        <v>0.1</v>
      </c>
      <c r="P3463" s="86" t="n">
        <v>0.00833333333333333</v>
      </c>
      <c r="Q3463" s="87" t="n">
        <v>450</v>
      </c>
      <c r="R3463" s="88" t="n">
        <v>3600</v>
      </c>
      <c r="S3463" s="89" t="n">
        <v>50400</v>
      </c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  <c r="AMG3463" s="0"/>
      <c r="AMH3463" s="0"/>
      <c r="AMI3463" s="0"/>
      <c r="AMJ3463" s="0"/>
    </row>
    <row r="3464" s="4" customFormat="true" ht="37.5" hidden="false" customHeight="true" outlineLevel="0" collapsed="false">
      <c r="A3464" s="23" t="s">
        <v>401</v>
      </c>
      <c r="B3464" s="82" t="n">
        <v>11107</v>
      </c>
      <c r="C3464" s="25" t="n">
        <f aca="false">VLOOKUP(B3464,[1]Planilha8!$X$4:$Y$6629,2,0)</f>
        <v>2042388</v>
      </c>
      <c r="D3464" s="26" t="s">
        <v>936</v>
      </c>
      <c r="E3464" s="26" t="str">
        <f aca="false">VLOOKUP(B3464,[1]Planilha8!$X$4:$Z$6629,3,0)</f>
        <v>CENTRO CIRÚRGICO</v>
      </c>
      <c r="F3464" s="26" t="str">
        <f aca="false">VLOOKUP(B3464,[1]Planilha8!$X$4:$AD$6629,7,0)</f>
        <v>BOM</v>
      </c>
      <c r="G3464" s="27" t="n">
        <v>43223</v>
      </c>
      <c r="H3464" s="83" t="n">
        <v>23000</v>
      </c>
      <c r="I3464" s="29" t="s">
        <v>23</v>
      </c>
      <c r="J3464" s="30" t="s">
        <v>361</v>
      </c>
      <c r="K3464" s="31" t="n">
        <v>5852</v>
      </c>
      <c r="L3464" s="32" t="n">
        <v>2016004598</v>
      </c>
      <c r="M3464" s="33" t="n">
        <v>43465</v>
      </c>
      <c r="N3464" s="84" t="n">
        <v>1341.66666666667</v>
      </c>
      <c r="O3464" s="85" t="n">
        <v>0.1</v>
      </c>
      <c r="P3464" s="86" t="n">
        <v>0.00833333333333333</v>
      </c>
      <c r="Q3464" s="87" t="n">
        <v>191.666666666667</v>
      </c>
      <c r="R3464" s="88" t="n">
        <v>1533.33333333333</v>
      </c>
      <c r="S3464" s="89" t="n">
        <v>21466.6666666667</v>
      </c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MG3464" s="0"/>
      <c r="AMH3464" s="0"/>
      <c r="AMI3464" s="0"/>
      <c r="AMJ3464" s="0"/>
    </row>
    <row r="3465" s="4" customFormat="true" ht="37.5" hidden="false" customHeight="true" outlineLevel="0" collapsed="false">
      <c r="A3465" s="23" t="s">
        <v>401</v>
      </c>
      <c r="B3465" s="82" t="n">
        <v>11108</v>
      </c>
      <c r="C3465" s="25" t="n">
        <f aca="false">VLOOKUP(B3465,[1]Planilha8!$X$4:$Y$6629,2,0)</f>
        <v>2042389</v>
      </c>
      <c r="D3465" s="26" t="s">
        <v>934</v>
      </c>
      <c r="E3465" s="26" t="str">
        <f aca="false">VLOOKUP(B3465,[1]Planilha8!$X$4:$Z$6629,3,0)</f>
        <v>CENTRO CIRÚRGICO</v>
      </c>
      <c r="F3465" s="26" t="str">
        <f aca="false">VLOOKUP(B3465,[1]Planilha8!$X$4:$AD$6629,7,0)</f>
        <v>BOM</v>
      </c>
      <c r="G3465" s="27" t="n">
        <v>43223</v>
      </c>
      <c r="H3465" s="83" t="n">
        <v>3400</v>
      </c>
      <c r="I3465" s="29" t="s">
        <v>23</v>
      </c>
      <c r="J3465" s="30" t="s">
        <v>361</v>
      </c>
      <c r="K3465" s="31" t="n">
        <v>5852</v>
      </c>
      <c r="L3465" s="32" t="n">
        <v>2016004598</v>
      </c>
      <c r="M3465" s="33" t="n">
        <v>43465</v>
      </c>
      <c r="N3465" s="84" t="n">
        <v>198.333333333333</v>
      </c>
      <c r="O3465" s="85" t="n">
        <v>0.1</v>
      </c>
      <c r="P3465" s="86" t="n">
        <v>0.00833333333333333</v>
      </c>
      <c r="Q3465" s="87" t="n">
        <v>28.3333333333333</v>
      </c>
      <c r="R3465" s="88" t="n">
        <v>226.666666666667</v>
      </c>
      <c r="S3465" s="89" t="n">
        <v>3173.33333333333</v>
      </c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  <c r="AMG3465" s="0"/>
      <c r="AMH3465" s="0"/>
      <c r="AMI3465" s="0"/>
      <c r="AMJ3465" s="0"/>
    </row>
    <row r="3466" s="4" customFormat="true" ht="37.5" hidden="false" customHeight="true" outlineLevel="0" collapsed="false">
      <c r="A3466" s="23" t="s">
        <v>401</v>
      </c>
      <c r="B3466" s="82" t="n">
        <v>11109</v>
      </c>
      <c r="C3466" s="25" t="n">
        <f aca="false">VLOOKUP(B3466,[1]Planilha8!$X$4:$Y$6629,2,0)</f>
        <v>2042390</v>
      </c>
      <c r="D3466" s="26" t="s">
        <v>935</v>
      </c>
      <c r="E3466" s="26" t="str">
        <f aca="false">VLOOKUP(B3466,[1]Planilha8!$X$4:$Z$6629,3,0)</f>
        <v>CENTRO CIRÚRGICO</v>
      </c>
      <c r="F3466" s="26" t="str">
        <f aca="false">VLOOKUP(B3466,[1]Planilha8!$X$4:$AD$6629,7,0)</f>
        <v>BOM</v>
      </c>
      <c r="G3466" s="27" t="n">
        <v>43223</v>
      </c>
      <c r="H3466" s="83" t="n">
        <v>54000</v>
      </c>
      <c r="I3466" s="29" t="s">
        <v>23</v>
      </c>
      <c r="J3466" s="30" t="s">
        <v>361</v>
      </c>
      <c r="K3466" s="31" t="n">
        <v>5852</v>
      </c>
      <c r="L3466" s="32" t="n">
        <v>2016004598</v>
      </c>
      <c r="M3466" s="33" t="n">
        <v>43465</v>
      </c>
      <c r="N3466" s="84" t="n">
        <v>3150</v>
      </c>
      <c r="O3466" s="85" t="n">
        <v>0.1</v>
      </c>
      <c r="P3466" s="86" t="n">
        <v>0.00833333333333333</v>
      </c>
      <c r="Q3466" s="87" t="n">
        <v>450</v>
      </c>
      <c r="R3466" s="88" t="n">
        <v>3600</v>
      </c>
      <c r="S3466" s="89" t="n">
        <v>50400</v>
      </c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  <c r="AMG3466" s="0"/>
      <c r="AMH3466" s="0"/>
      <c r="AMI3466" s="0"/>
      <c r="AMJ3466" s="0"/>
    </row>
    <row r="3467" s="4" customFormat="true" ht="37.5" hidden="false" customHeight="true" outlineLevel="0" collapsed="false">
      <c r="A3467" s="23" t="s">
        <v>401</v>
      </c>
      <c r="B3467" s="82" t="n">
        <v>11110</v>
      </c>
      <c r="C3467" s="25" t="n">
        <f aca="false">VLOOKUP(B3467,[1]Planilha8!$X$4:$Y$6629,2,0)</f>
        <v>2042391</v>
      </c>
      <c r="D3467" s="26" t="s">
        <v>937</v>
      </c>
      <c r="E3467" s="26" t="str">
        <f aca="false">VLOOKUP(B3467,[1]Planilha8!$X$4:$Z$6629,3,0)</f>
        <v>CENTRO CIRÚRGICO</v>
      </c>
      <c r="F3467" s="26" t="str">
        <f aca="false">VLOOKUP(B3467,[1]Planilha8!$X$4:$AD$6629,7,0)</f>
        <v>BOM</v>
      </c>
      <c r="G3467" s="27" t="n">
        <v>43223</v>
      </c>
      <c r="H3467" s="83" t="n">
        <v>63000</v>
      </c>
      <c r="I3467" s="29" t="s">
        <v>23</v>
      </c>
      <c r="J3467" s="30" t="s">
        <v>361</v>
      </c>
      <c r="K3467" s="31" t="n">
        <v>5852</v>
      </c>
      <c r="L3467" s="32" t="n">
        <v>2016004598</v>
      </c>
      <c r="M3467" s="33" t="n">
        <v>43465</v>
      </c>
      <c r="N3467" s="84" t="n">
        <v>3675</v>
      </c>
      <c r="O3467" s="85" t="n">
        <v>0.1</v>
      </c>
      <c r="P3467" s="86" t="n">
        <v>0.00833333333333333</v>
      </c>
      <c r="Q3467" s="87" t="n">
        <v>525</v>
      </c>
      <c r="R3467" s="88" t="n">
        <v>4200</v>
      </c>
      <c r="S3467" s="89" t="n">
        <v>58800</v>
      </c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  <c r="AMG3467" s="0"/>
      <c r="AMH3467" s="0"/>
      <c r="AMI3467" s="0"/>
      <c r="AMJ3467" s="0"/>
    </row>
    <row r="3468" s="4" customFormat="true" ht="37.5" hidden="false" customHeight="true" outlineLevel="0" collapsed="false">
      <c r="A3468" s="23" t="s">
        <v>401</v>
      </c>
      <c r="B3468" s="82" t="n">
        <v>11112</v>
      </c>
      <c r="C3468" s="25" t="n">
        <f aca="false">VLOOKUP(B3468,[1]Planilha8!$X$4:$Y$6629,2,0)</f>
        <v>2042392</v>
      </c>
      <c r="D3468" s="26" t="s">
        <v>938</v>
      </c>
      <c r="E3468" s="26" t="str">
        <f aca="false">VLOOKUP(B3468,[1]Planilha8!$X$4:$Z$6629,3,0)</f>
        <v>CENTRO CIRÚRGICO</v>
      </c>
      <c r="F3468" s="26" t="str">
        <f aca="false">VLOOKUP(B3468,[1]Planilha8!$X$4:$AD$6629,7,0)</f>
        <v>BOM</v>
      </c>
      <c r="G3468" s="27" t="n">
        <v>43223</v>
      </c>
      <c r="H3468" s="83" t="n">
        <v>28000</v>
      </c>
      <c r="I3468" s="29" t="s">
        <v>23</v>
      </c>
      <c r="J3468" s="30" t="s">
        <v>361</v>
      </c>
      <c r="K3468" s="31" t="n">
        <v>5852</v>
      </c>
      <c r="L3468" s="32" t="n">
        <v>2016004598</v>
      </c>
      <c r="M3468" s="33" t="n">
        <v>43465</v>
      </c>
      <c r="N3468" s="84" t="n">
        <v>1633.33333333333</v>
      </c>
      <c r="O3468" s="85" t="n">
        <v>0.1</v>
      </c>
      <c r="P3468" s="86" t="n">
        <v>0.00833333333333333</v>
      </c>
      <c r="Q3468" s="87" t="n">
        <v>233.333333333333</v>
      </c>
      <c r="R3468" s="88" t="n">
        <v>1866.66666666667</v>
      </c>
      <c r="S3468" s="89" t="n">
        <v>26133.3333333333</v>
      </c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  <c r="AMG3468" s="0"/>
      <c r="AMH3468" s="0"/>
      <c r="AMI3468" s="0"/>
      <c r="AMJ3468" s="0"/>
    </row>
    <row r="3469" s="4" customFormat="true" ht="37.5" hidden="false" customHeight="true" outlineLevel="0" collapsed="false">
      <c r="A3469" s="23" t="s">
        <v>401</v>
      </c>
      <c r="B3469" s="82" t="n">
        <v>11113</v>
      </c>
      <c r="C3469" s="25" t="n">
        <f aca="false">VLOOKUP(B3469,[1]Planilha8!$X$4:$Y$6629,2,0)</f>
        <v>2042393</v>
      </c>
      <c r="D3469" s="26" t="s">
        <v>939</v>
      </c>
      <c r="E3469" s="26" t="str">
        <f aca="false">VLOOKUP(B3469,[1]Planilha8!$X$4:$Z$6629,3,0)</f>
        <v>CENTRO CIRÚRGICO</v>
      </c>
      <c r="F3469" s="26" t="str">
        <f aca="false">VLOOKUP(B3469,[1]Planilha8!$X$4:$AD$6629,7,0)</f>
        <v>BOM</v>
      </c>
      <c r="G3469" s="27" t="n">
        <v>43223</v>
      </c>
      <c r="H3469" s="83" t="n">
        <v>63000</v>
      </c>
      <c r="I3469" s="29" t="s">
        <v>23</v>
      </c>
      <c r="J3469" s="30" t="s">
        <v>361</v>
      </c>
      <c r="K3469" s="31" t="n">
        <v>5852</v>
      </c>
      <c r="L3469" s="32" t="n">
        <v>2016004598</v>
      </c>
      <c r="M3469" s="33" t="n">
        <v>43465</v>
      </c>
      <c r="N3469" s="84" t="n">
        <v>3675</v>
      </c>
      <c r="O3469" s="85" t="n">
        <v>0.1</v>
      </c>
      <c r="P3469" s="86" t="n">
        <v>0.00833333333333333</v>
      </c>
      <c r="Q3469" s="87" t="n">
        <v>525</v>
      </c>
      <c r="R3469" s="88" t="n">
        <v>4200</v>
      </c>
      <c r="S3469" s="89" t="n">
        <v>58800</v>
      </c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  <c r="AMG3469" s="0"/>
      <c r="AMH3469" s="0"/>
      <c r="AMI3469" s="0"/>
      <c r="AMJ3469" s="0"/>
    </row>
    <row r="3470" s="4" customFormat="true" ht="37.5" hidden="false" customHeight="true" outlineLevel="0" collapsed="false">
      <c r="A3470" s="23" t="s">
        <v>401</v>
      </c>
      <c r="B3470" s="82" t="n">
        <v>9827</v>
      </c>
      <c r="C3470" s="25" t="n">
        <f aca="false">VLOOKUP(B3470,[1]Planilha8!$X$4:$Y$6629,2,0)</f>
        <v>2042394</v>
      </c>
      <c r="D3470" s="26" t="s">
        <v>940</v>
      </c>
      <c r="E3470" s="26" t="str">
        <f aca="false">VLOOKUP(B3470,[1]Planilha8!$X$4:$Z$6629,3,0)</f>
        <v>CLINICA MÉDICA</v>
      </c>
      <c r="F3470" s="26" t="str">
        <f aca="false">VLOOKUP(B3470,[1]Planilha8!$X$4:$AD$6629,7,0)</f>
        <v>BOM</v>
      </c>
      <c r="G3470" s="27" t="n">
        <v>43231</v>
      </c>
      <c r="H3470" s="83" t="n">
        <v>2600</v>
      </c>
      <c r="I3470" s="29" t="s">
        <v>23</v>
      </c>
      <c r="J3470" s="30" t="s">
        <v>941</v>
      </c>
      <c r="K3470" s="31" t="n">
        <v>7452</v>
      </c>
      <c r="L3470" s="32" t="n">
        <v>2017003759</v>
      </c>
      <c r="M3470" s="33" t="n">
        <v>43465</v>
      </c>
      <c r="N3470" s="84" t="n">
        <v>197.166666666667</v>
      </c>
      <c r="O3470" s="85" t="n">
        <v>0.13</v>
      </c>
      <c r="P3470" s="86" t="n">
        <v>0.0108333333333333</v>
      </c>
      <c r="Q3470" s="87" t="n">
        <v>28.1666666666667</v>
      </c>
      <c r="R3470" s="88" t="n">
        <v>225.333333333333</v>
      </c>
      <c r="S3470" s="89" t="n">
        <v>2374.66666666667</v>
      </c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  <c r="AMG3470" s="0"/>
      <c r="AMH3470" s="0"/>
      <c r="AMI3470" s="0"/>
      <c r="AMJ3470" s="0"/>
    </row>
    <row r="3471" s="4" customFormat="true" ht="37.5" hidden="false" customHeight="true" outlineLevel="0" collapsed="false">
      <c r="A3471" s="23" t="s">
        <v>401</v>
      </c>
      <c r="B3471" s="82" t="n">
        <v>9828</v>
      </c>
      <c r="C3471" s="25" t="n">
        <f aca="false">VLOOKUP(B3471,[1]Planilha8!$X$4:$Y$6629,2,0)</f>
        <v>2042395</v>
      </c>
      <c r="D3471" s="26" t="s">
        <v>940</v>
      </c>
      <c r="E3471" s="26" t="str">
        <f aca="false">VLOOKUP(B3471,[1]Planilha8!$X$4:$Z$6629,3,0)</f>
        <v>CLINICA MÉDICA</v>
      </c>
      <c r="F3471" s="26" t="str">
        <f aca="false">VLOOKUP(B3471,[1]Planilha8!$X$4:$AD$6629,7,0)</f>
        <v>BOM</v>
      </c>
      <c r="G3471" s="27" t="n">
        <v>43231</v>
      </c>
      <c r="H3471" s="83" t="n">
        <v>2600</v>
      </c>
      <c r="I3471" s="29" t="s">
        <v>23</v>
      </c>
      <c r="J3471" s="30" t="s">
        <v>941</v>
      </c>
      <c r="K3471" s="31" t="n">
        <v>7452</v>
      </c>
      <c r="L3471" s="32" t="n">
        <v>2017003759</v>
      </c>
      <c r="M3471" s="33" t="n">
        <v>43465</v>
      </c>
      <c r="N3471" s="84" t="n">
        <v>197.166666666667</v>
      </c>
      <c r="O3471" s="85" t="n">
        <v>0.13</v>
      </c>
      <c r="P3471" s="86" t="n">
        <v>0.0108333333333333</v>
      </c>
      <c r="Q3471" s="87" t="n">
        <v>28.1666666666667</v>
      </c>
      <c r="R3471" s="88" t="n">
        <v>225.333333333333</v>
      </c>
      <c r="S3471" s="89" t="n">
        <v>2374.66666666667</v>
      </c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  <c r="AMG3471" s="0"/>
      <c r="AMH3471" s="0"/>
      <c r="AMI3471" s="0"/>
      <c r="AMJ3471" s="0"/>
    </row>
    <row r="3472" s="4" customFormat="true" ht="37.5" hidden="false" customHeight="true" outlineLevel="0" collapsed="false">
      <c r="A3472" s="23" t="s">
        <v>401</v>
      </c>
      <c r="B3472" s="82" t="n">
        <v>9829</v>
      </c>
      <c r="C3472" s="25" t="n">
        <f aca="false">VLOOKUP(B3472,[1]Planilha8!$X$4:$Y$6629,2,0)</f>
        <v>2042396</v>
      </c>
      <c r="D3472" s="26" t="s">
        <v>940</v>
      </c>
      <c r="E3472" s="26" t="str">
        <f aca="false">VLOOKUP(B3472,[1]Planilha8!$X$4:$Z$6629,3,0)</f>
        <v>CLINICA MÉDICA</v>
      </c>
      <c r="F3472" s="26" t="str">
        <f aca="false">VLOOKUP(B3472,[1]Planilha8!$X$4:$AD$6629,7,0)</f>
        <v>BOM</v>
      </c>
      <c r="G3472" s="27" t="n">
        <v>43231</v>
      </c>
      <c r="H3472" s="83" t="n">
        <v>2600</v>
      </c>
      <c r="I3472" s="29" t="s">
        <v>23</v>
      </c>
      <c r="J3472" s="30" t="s">
        <v>941</v>
      </c>
      <c r="K3472" s="31" t="n">
        <v>7452</v>
      </c>
      <c r="L3472" s="32" t="n">
        <v>2017003759</v>
      </c>
      <c r="M3472" s="33" t="n">
        <v>43465</v>
      </c>
      <c r="N3472" s="84" t="n">
        <v>197.166666666667</v>
      </c>
      <c r="O3472" s="85" t="n">
        <v>0.13</v>
      </c>
      <c r="P3472" s="86" t="n">
        <v>0.0108333333333333</v>
      </c>
      <c r="Q3472" s="87" t="n">
        <v>28.1666666666667</v>
      </c>
      <c r="R3472" s="88" t="n">
        <v>225.333333333333</v>
      </c>
      <c r="S3472" s="89" t="n">
        <v>2374.66666666667</v>
      </c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  <c r="AMG3472" s="0"/>
      <c r="AMH3472" s="0"/>
      <c r="AMI3472" s="0"/>
      <c r="AMJ3472" s="0"/>
    </row>
    <row r="3473" s="4" customFormat="true" ht="37.5" hidden="false" customHeight="true" outlineLevel="0" collapsed="false">
      <c r="A3473" s="23" t="s">
        <v>401</v>
      </c>
      <c r="B3473" s="82" t="n">
        <v>9830</v>
      </c>
      <c r="C3473" s="25" t="n">
        <f aca="false">VLOOKUP(B3473,[1]Planilha8!$X$4:$Y$6629,2,0)</f>
        <v>2042397</v>
      </c>
      <c r="D3473" s="26" t="s">
        <v>940</v>
      </c>
      <c r="E3473" s="26" t="str">
        <f aca="false">VLOOKUP(B3473,[1]Planilha8!$X$4:$Z$6629,3,0)</f>
        <v>CLINICA MÉDICA</v>
      </c>
      <c r="F3473" s="26" t="str">
        <f aca="false">VLOOKUP(B3473,[1]Planilha8!$X$4:$AD$6629,7,0)</f>
        <v>BOM</v>
      </c>
      <c r="G3473" s="27" t="n">
        <v>43231</v>
      </c>
      <c r="H3473" s="83" t="n">
        <v>2600</v>
      </c>
      <c r="I3473" s="29" t="s">
        <v>23</v>
      </c>
      <c r="J3473" s="30" t="s">
        <v>941</v>
      </c>
      <c r="K3473" s="31" t="n">
        <v>7452</v>
      </c>
      <c r="L3473" s="32" t="n">
        <v>2017003759</v>
      </c>
      <c r="M3473" s="33" t="n">
        <v>43465</v>
      </c>
      <c r="N3473" s="84" t="n">
        <v>197.166666666667</v>
      </c>
      <c r="O3473" s="85" t="n">
        <v>0.13</v>
      </c>
      <c r="P3473" s="86" t="n">
        <v>0.0108333333333333</v>
      </c>
      <c r="Q3473" s="87" t="n">
        <v>28.1666666666667</v>
      </c>
      <c r="R3473" s="88" t="n">
        <v>225.333333333333</v>
      </c>
      <c r="S3473" s="89" t="n">
        <v>2374.66666666667</v>
      </c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MG3473" s="0"/>
      <c r="AMH3473" s="0"/>
      <c r="AMI3473" s="0"/>
      <c r="AMJ3473" s="0"/>
    </row>
    <row r="3474" s="4" customFormat="true" ht="37.5" hidden="false" customHeight="true" outlineLevel="0" collapsed="false">
      <c r="A3474" s="23" t="s">
        <v>401</v>
      </c>
      <c r="B3474" s="82" t="n">
        <v>9831</v>
      </c>
      <c r="C3474" s="25" t="n">
        <f aca="false">VLOOKUP(B3474,[1]Planilha8!$X$4:$Y$6629,2,0)</f>
        <v>2042398</v>
      </c>
      <c r="D3474" s="26" t="s">
        <v>940</v>
      </c>
      <c r="E3474" s="26" t="str">
        <f aca="false">VLOOKUP(B3474,[1]Planilha8!$X$4:$Z$6629,3,0)</f>
        <v>DIÁLISE</v>
      </c>
      <c r="F3474" s="26" t="str">
        <f aca="false">VLOOKUP(B3474,[1]Planilha8!$X$4:$AD$6629,7,0)</f>
        <v>BOM</v>
      </c>
      <c r="G3474" s="27" t="n">
        <v>43231</v>
      </c>
      <c r="H3474" s="83" t="n">
        <v>2600</v>
      </c>
      <c r="I3474" s="29" t="s">
        <v>23</v>
      </c>
      <c r="J3474" s="30" t="s">
        <v>941</v>
      </c>
      <c r="K3474" s="31" t="n">
        <v>7452</v>
      </c>
      <c r="L3474" s="32" t="n">
        <v>2017003759</v>
      </c>
      <c r="M3474" s="33" t="n">
        <v>43465</v>
      </c>
      <c r="N3474" s="84" t="n">
        <v>197.166666666667</v>
      </c>
      <c r="O3474" s="85" t="n">
        <v>0.13</v>
      </c>
      <c r="P3474" s="86" t="n">
        <v>0.0108333333333333</v>
      </c>
      <c r="Q3474" s="87" t="n">
        <v>28.1666666666667</v>
      </c>
      <c r="R3474" s="88" t="n">
        <v>225.333333333333</v>
      </c>
      <c r="S3474" s="89" t="n">
        <v>2374.66666666667</v>
      </c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  <c r="AMG3474" s="0"/>
      <c r="AMH3474" s="0"/>
      <c r="AMI3474" s="0"/>
      <c r="AMJ3474" s="0"/>
    </row>
    <row r="3475" s="4" customFormat="true" ht="37.5" hidden="false" customHeight="true" outlineLevel="0" collapsed="false">
      <c r="A3475" s="23" t="s">
        <v>401</v>
      </c>
      <c r="B3475" s="82" t="n">
        <v>9832</v>
      </c>
      <c r="C3475" s="25" t="n">
        <f aca="false">VLOOKUP(B3475,[1]Planilha8!$X$4:$Y$6629,2,0)</f>
        <v>2042399</v>
      </c>
      <c r="D3475" s="26" t="s">
        <v>940</v>
      </c>
      <c r="E3475" s="26" t="str">
        <f aca="false">VLOOKUP(B3475,[1]Planilha8!$X$4:$Z$6629,3,0)</f>
        <v>CLINICA MÉDICA</v>
      </c>
      <c r="F3475" s="26" t="str">
        <f aca="false">VLOOKUP(B3475,[1]Planilha8!$X$4:$AD$6629,7,0)</f>
        <v>BOM</v>
      </c>
      <c r="G3475" s="27" t="n">
        <v>43231</v>
      </c>
      <c r="H3475" s="83" t="n">
        <v>2600</v>
      </c>
      <c r="I3475" s="29" t="s">
        <v>23</v>
      </c>
      <c r="J3475" s="30" t="s">
        <v>941</v>
      </c>
      <c r="K3475" s="31" t="n">
        <v>7452</v>
      </c>
      <c r="L3475" s="32" t="n">
        <v>2017003759</v>
      </c>
      <c r="M3475" s="33" t="n">
        <v>43465</v>
      </c>
      <c r="N3475" s="84" t="n">
        <v>197.166666666667</v>
      </c>
      <c r="O3475" s="85" t="n">
        <v>0.13</v>
      </c>
      <c r="P3475" s="86" t="n">
        <v>0.0108333333333333</v>
      </c>
      <c r="Q3475" s="87" t="n">
        <v>28.1666666666667</v>
      </c>
      <c r="R3475" s="88" t="n">
        <v>225.333333333333</v>
      </c>
      <c r="S3475" s="89" t="n">
        <v>2374.66666666667</v>
      </c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  <c r="AMG3475" s="0"/>
      <c r="AMH3475" s="0"/>
      <c r="AMI3475" s="0"/>
      <c r="AMJ3475" s="0"/>
    </row>
    <row r="3476" s="4" customFormat="true" ht="37.5" hidden="false" customHeight="true" outlineLevel="0" collapsed="false">
      <c r="A3476" s="23" t="s">
        <v>401</v>
      </c>
      <c r="B3476" s="82" t="n">
        <v>9833</v>
      </c>
      <c r="C3476" s="25" t="n">
        <f aca="false">VLOOKUP(B3476,[1]Planilha8!$X$4:$Y$6629,2,0)</f>
        <v>2042400</v>
      </c>
      <c r="D3476" s="26" t="s">
        <v>940</v>
      </c>
      <c r="E3476" s="26" t="str">
        <f aca="false">VLOOKUP(B3476,[1]Planilha8!$X$4:$Z$6629,3,0)</f>
        <v>CLINICA MÉDICA</v>
      </c>
      <c r="F3476" s="26" t="str">
        <f aca="false">VLOOKUP(B3476,[1]Planilha8!$X$4:$AD$6629,7,0)</f>
        <v>BOM</v>
      </c>
      <c r="G3476" s="27" t="n">
        <v>43231</v>
      </c>
      <c r="H3476" s="83" t="n">
        <v>2600</v>
      </c>
      <c r="I3476" s="29" t="s">
        <v>23</v>
      </c>
      <c r="J3476" s="30" t="s">
        <v>941</v>
      </c>
      <c r="K3476" s="31" t="n">
        <v>7452</v>
      </c>
      <c r="L3476" s="32" t="n">
        <v>2017003759</v>
      </c>
      <c r="M3476" s="33" t="n">
        <v>43465</v>
      </c>
      <c r="N3476" s="84" t="n">
        <v>197.166666666667</v>
      </c>
      <c r="O3476" s="85" t="n">
        <v>0.13</v>
      </c>
      <c r="P3476" s="86" t="n">
        <v>0.0108333333333333</v>
      </c>
      <c r="Q3476" s="87" t="n">
        <v>28.1666666666667</v>
      </c>
      <c r="R3476" s="88" t="n">
        <v>225.333333333333</v>
      </c>
      <c r="S3476" s="89" t="n">
        <v>2374.66666666667</v>
      </c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  <c r="AMG3476" s="0"/>
      <c r="AMH3476" s="0"/>
      <c r="AMI3476" s="0"/>
      <c r="AMJ3476" s="0"/>
    </row>
    <row r="3477" s="4" customFormat="true" ht="37.5" hidden="false" customHeight="true" outlineLevel="0" collapsed="false">
      <c r="A3477" s="23" t="s">
        <v>401</v>
      </c>
      <c r="B3477" s="82" t="n">
        <v>9834</v>
      </c>
      <c r="C3477" s="25" t="n">
        <f aca="false">VLOOKUP(B3477,[1]Planilha8!$X$4:$Y$6629,2,0)</f>
        <v>2042401</v>
      </c>
      <c r="D3477" s="26" t="s">
        <v>940</v>
      </c>
      <c r="E3477" s="26" t="str">
        <f aca="false">VLOOKUP(B3477,[1]Planilha8!$X$4:$Z$6629,3,0)</f>
        <v>CLINICA MÉDICA</v>
      </c>
      <c r="F3477" s="26" t="str">
        <f aca="false">VLOOKUP(B3477,[1]Planilha8!$X$4:$AD$6629,7,0)</f>
        <v>BOM</v>
      </c>
      <c r="G3477" s="27" t="n">
        <v>43231</v>
      </c>
      <c r="H3477" s="83" t="n">
        <v>2600</v>
      </c>
      <c r="I3477" s="29" t="s">
        <v>23</v>
      </c>
      <c r="J3477" s="30" t="s">
        <v>941</v>
      </c>
      <c r="K3477" s="31" t="n">
        <v>7452</v>
      </c>
      <c r="L3477" s="32" t="n">
        <v>2017003789</v>
      </c>
      <c r="M3477" s="33" t="n">
        <v>43465</v>
      </c>
      <c r="N3477" s="84" t="n">
        <v>197.166666666667</v>
      </c>
      <c r="O3477" s="85" t="n">
        <v>0.13</v>
      </c>
      <c r="P3477" s="86" t="n">
        <v>0.0108333333333333</v>
      </c>
      <c r="Q3477" s="87" t="n">
        <v>28.1666666666667</v>
      </c>
      <c r="R3477" s="88" t="n">
        <v>225.333333333333</v>
      </c>
      <c r="S3477" s="89" t="n">
        <v>2374.66666666667</v>
      </c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  <c r="AMG3477" s="0"/>
      <c r="AMH3477" s="0"/>
      <c r="AMI3477" s="0"/>
      <c r="AMJ3477" s="0"/>
    </row>
    <row r="3478" s="4" customFormat="true" ht="37.5" hidden="false" customHeight="true" outlineLevel="0" collapsed="false">
      <c r="A3478" s="23" t="s">
        <v>401</v>
      </c>
      <c r="B3478" s="82" t="n">
        <v>9897</v>
      </c>
      <c r="C3478" s="25" t="n">
        <f aca="false">VLOOKUP(B3478,[1]Planilha8!$X$4:$Y$6629,2,0)</f>
        <v>2042402</v>
      </c>
      <c r="D3478" s="26" t="s">
        <v>942</v>
      </c>
      <c r="E3478" s="26" t="str">
        <f aca="false">VLOOKUP(B3478,[1]Planilha8!$X$4:$Z$6629,3,0)</f>
        <v>UNIDADE COLETORA DE SANGUE</v>
      </c>
      <c r="F3478" s="26" t="str">
        <f aca="false">VLOOKUP(B3478,[1]Planilha8!$X$4:$AD$6629,7,0)</f>
        <v>BOM</v>
      </c>
      <c r="G3478" s="27" t="n">
        <v>43231</v>
      </c>
      <c r="H3478" s="83" t="n">
        <v>16500</v>
      </c>
      <c r="I3478" s="29" t="s">
        <v>23</v>
      </c>
      <c r="J3478" s="30" t="s">
        <v>943</v>
      </c>
      <c r="K3478" s="31" t="n">
        <v>26308</v>
      </c>
      <c r="L3478" s="32" t="n">
        <v>2017003853</v>
      </c>
      <c r="M3478" s="33" t="n">
        <v>43465</v>
      </c>
      <c r="N3478" s="84" t="n">
        <v>962.5</v>
      </c>
      <c r="O3478" s="85" t="n">
        <v>0.1</v>
      </c>
      <c r="P3478" s="86" t="n">
        <v>0.00833333333333333</v>
      </c>
      <c r="Q3478" s="87" t="n">
        <v>137.5</v>
      </c>
      <c r="R3478" s="88" t="n">
        <v>1100</v>
      </c>
      <c r="S3478" s="89" t="n">
        <v>15400</v>
      </c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  <c r="AMG3478" s="0"/>
      <c r="AMH3478" s="0"/>
      <c r="AMI3478" s="0"/>
      <c r="AMJ3478" s="0"/>
    </row>
    <row r="3479" s="4" customFormat="true" ht="37.5" hidden="false" customHeight="true" outlineLevel="0" collapsed="false">
      <c r="A3479" s="23" t="s">
        <v>401</v>
      </c>
      <c r="B3479" s="82" t="n">
        <v>9898</v>
      </c>
      <c r="C3479" s="25" t="n">
        <f aca="false">VLOOKUP(B3479,[1]Planilha8!$X$4:$Y$6629,2,0)</f>
        <v>2042403</v>
      </c>
      <c r="D3479" s="26" t="s">
        <v>944</v>
      </c>
      <c r="E3479" s="26" t="str">
        <f aca="false">VLOOKUP(B3479,[1]Planilha8!$X$4:$Z$6629,3,0)</f>
        <v>REFEITÓRIO DOS TERC.</v>
      </c>
      <c r="F3479" s="26" t="str">
        <f aca="false">VLOOKUP(B3479,[1]Planilha8!$X$4:$AD$6629,7,0)</f>
        <v>BOM</v>
      </c>
      <c r="G3479" s="27" t="n">
        <v>43231</v>
      </c>
      <c r="H3479" s="83" t="n">
        <v>995.85</v>
      </c>
      <c r="I3479" s="29" t="s">
        <v>23</v>
      </c>
      <c r="J3479" s="30" t="s">
        <v>73</v>
      </c>
      <c r="K3479" s="31" t="n">
        <v>111825</v>
      </c>
      <c r="L3479" s="32" t="n">
        <v>2018002972</v>
      </c>
      <c r="M3479" s="33" t="n">
        <v>43465</v>
      </c>
      <c r="N3479" s="84" t="n">
        <v>98.755125</v>
      </c>
      <c r="O3479" s="85" t="n">
        <v>0.17</v>
      </c>
      <c r="P3479" s="86" t="n">
        <v>0.0141666666666667</v>
      </c>
      <c r="Q3479" s="87" t="n">
        <v>14.107875</v>
      </c>
      <c r="R3479" s="88" t="n">
        <v>112.863</v>
      </c>
      <c r="S3479" s="89" t="n">
        <v>882.987</v>
      </c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  <c r="AMG3479" s="0"/>
      <c r="AMH3479" s="0"/>
      <c r="AMI3479" s="0"/>
      <c r="AMJ3479" s="0"/>
    </row>
    <row r="3480" s="4" customFormat="true" ht="37.5" hidden="false" customHeight="true" outlineLevel="0" collapsed="false">
      <c r="A3480" s="23" t="s">
        <v>401</v>
      </c>
      <c r="B3480" s="82" t="n">
        <v>11128</v>
      </c>
      <c r="C3480" s="25" t="n">
        <f aca="false">VLOOKUP(B3480,[1]Planilha8!$X$4:$Y$6629,2,0)</f>
        <v>2042460</v>
      </c>
      <c r="D3480" s="26" t="s">
        <v>945</v>
      </c>
      <c r="E3480" s="26" t="str">
        <f aca="false">VLOOKUP(B3480,[1]Planilha8!$X$4:$Z$6629,3,0)</f>
        <v>AUDITÓRIO LUIZ RASSI – HGG</v>
      </c>
      <c r="F3480" s="26" t="str">
        <f aca="false">VLOOKUP(B3480,[1]Planilha8!$X$4:$AD$6629,7,0)</f>
        <v>BOM</v>
      </c>
      <c r="G3480" s="27" t="n">
        <v>43236</v>
      </c>
      <c r="H3480" s="83" t="n">
        <v>765</v>
      </c>
      <c r="I3480" s="29" t="s">
        <v>23</v>
      </c>
      <c r="J3480" s="30" t="s">
        <v>191</v>
      </c>
      <c r="K3480" s="31" t="n">
        <v>4</v>
      </c>
      <c r="L3480" s="32" t="n">
        <v>2018001523</v>
      </c>
      <c r="M3480" s="33" t="n">
        <v>43465</v>
      </c>
      <c r="N3480" s="84" t="n">
        <v>111.5625</v>
      </c>
      <c r="O3480" s="85" t="n">
        <v>0.25</v>
      </c>
      <c r="P3480" s="86" t="n">
        <v>0.0208333333333333</v>
      </c>
      <c r="Q3480" s="87" t="n">
        <v>15.9375</v>
      </c>
      <c r="R3480" s="88" t="n">
        <v>127.5</v>
      </c>
      <c r="S3480" s="89" t="n">
        <v>637.5</v>
      </c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  <c r="AMG3480" s="0"/>
      <c r="AMH3480" s="0"/>
      <c r="AMI3480" s="0"/>
      <c r="AMJ3480" s="0"/>
    </row>
    <row r="3481" s="4" customFormat="true" ht="37.5" hidden="false" customHeight="true" outlineLevel="0" collapsed="false">
      <c r="A3481" s="23" t="s">
        <v>401</v>
      </c>
      <c r="B3481" s="82" t="n">
        <v>11129</v>
      </c>
      <c r="C3481" s="25" t="n">
        <f aca="false">VLOOKUP(B3481,[1]Planilha8!$X$4:$Y$6629,2,0)</f>
        <v>2042461</v>
      </c>
      <c r="D3481" s="26" t="s">
        <v>946</v>
      </c>
      <c r="E3481" s="26" t="str">
        <f aca="false">VLOOKUP(B3481,[1]Planilha8!$X$4:$Z$6629,3,0)</f>
        <v>AUDITÓRIO LUIZ RASSI – HGG</v>
      </c>
      <c r="F3481" s="26" t="str">
        <f aca="false">VLOOKUP(B3481,[1]Planilha8!$X$4:$AD$6629,7,0)</f>
        <v>BOM</v>
      </c>
      <c r="G3481" s="27" t="n">
        <v>43236</v>
      </c>
      <c r="H3481" s="83" t="n">
        <v>1750</v>
      </c>
      <c r="I3481" s="29" t="s">
        <v>23</v>
      </c>
      <c r="J3481" s="30" t="s">
        <v>191</v>
      </c>
      <c r="K3481" s="31" t="n">
        <v>4</v>
      </c>
      <c r="L3481" s="32" t="n">
        <v>2018001523</v>
      </c>
      <c r="M3481" s="33" t="n">
        <v>43465</v>
      </c>
      <c r="N3481" s="84" t="n">
        <v>255.208333333333</v>
      </c>
      <c r="O3481" s="85" t="n">
        <v>0.25</v>
      </c>
      <c r="P3481" s="86" t="n">
        <v>0.0208333333333333</v>
      </c>
      <c r="Q3481" s="87" t="n">
        <v>36.4583333333333</v>
      </c>
      <c r="R3481" s="88" t="n">
        <v>291.666666666667</v>
      </c>
      <c r="S3481" s="89" t="n">
        <v>1458.33333333333</v>
      </c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  <c r="AMG3481" s="0"/>
      <c r="AMH3481" s="0"/>
      <c r="AMI3481" s="0"/>
      <c r="AMJ3481" s="0"/>
    </row>
    <row r="3482" s="4" customFormat="true" ht="37.5" hidden="false" customHeight="true" outlineLevel="0" collapsed="false">
      <c r="A3482" s="23" t="s">
        <v>401</v>
      </c>
      <c r="B3482" s="82" t="n">
        <v>11125</v>
      </c>
      <c r="C3482" s="25" t="n">
        <f aca="false">VLOOKUP(B3482,[1]Planilha8!$X$4:$Y$6629,2,0)</f>
        <v>2042511</v>
      </c>
      <c r="D3482" s="26" t="s">
        <v>947</v>
      </c>
      <c r="E3482" s="26" t="str">
        <f aca="false">VLOOKUP(B3482,[1]Planilha8!$X$4:$Z$6629,3,0)</f>
        <v>SESMT</v>
      </c>
      <c r="F3482" s="26" t="str">
        <f aca="false">VLOOKUP(B3482,[1]Planilha8!$X$4:$AD$6629,7,0)</f>
        <v>BOM</v>
      </c>
      <c r="G3482" s="27" t="n">
        <v>43238</v>
      </c>
      <c r="H3482" s="83" t="n">
        <v>1589.29</v>
      </c>
      <c r="I3482" s="29" t="s">
        <v>23</v>
      </c>
      <c r="J3482" s="30" t="s">
        <v>948</v>
      </c>
      <c r="K3482" s="31" t="n">
        <v>346937</v>
      </c>
      <c r="L3482" s="32" t="n">
        <v>2017005110</v>
      </c>
      <c r="M3482" s="33" t="n">
        <v>43465</v>
      </c>
      <c r="N3482" s="84" t="n">
        <v>185.417166666667</v>
      </c>
      <c r="O3482" s="85" t="n">
        <v>0.2</v>
      </c>
      <c r="P3482" s="86" t="n">
        <v>0.0166666666666667</v>
      </c>
      <c r="Q3482" s="87" t="n">
        <v>26.4881666666667</v>
      </c>
      <c r="R3482" s="88" t="n">
        <v>211.905333333333</v>
      </c>
      <c r="S3482" s="89" t="n">
        <v>1377.38466666667</v>
      </c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  <c r="AMG3482" s="0"/>
      <c r="AMH3482" s="0"/>
      <c r="AMI3482" s="0"/>
      <c r="AMJ3482" s="0"/>
    </row>
    <row r="3483" s="4" customFormat="true" ht="37.5" hidden="false" customHeight="true" outlineLevel="0" collapsed="false">
      <c r="A3483" s="23" t="s">
        <v>401</v>
      </c>
      <c r="B3483" s="82" t="n">
        <v>11136</v>
      </c>
      <c r="C3483" s="25" t="n">
        <f aca="false">VLOOKUP(B3483,[1]Planilha8!$X$4:$Y$6629,2,0)</f>
        <v>2042512</v>
      </c>
      <c r="D3483" s="26" t="s">
        <v>949</v>
      </c>
      <c r="E3483" s="26" t="str">
        <f aca="false">VLOOKUP(B3483,[1]Planilha8!$X$4:$Z$6629,3,0)</f>
        <v>REABILITAÇÃO CARDÍACA</v>
      </c>
      <c r="F3483" s="26" t="str">
        <f aca="false">VLOOKUP(B3483,[1]Planilha8!$X$4:$AD$6629,7,0)</f>
        <v>BOM</v>
      </c>
      <c r="G3483" s="27" t="n">
        <v>43238</v>
      </c>
      <c r="H3483" s="83" t="n">
        <v>167.31</v>
      </c>
      <c r="I3483" s="29" t="s">
        <v>23</v>
      </c>
      <c r="J3483" s="30" t="s">
        <v>948</v>
      </c>
      <c r="K3483" s="31" t="n">
        <v>346937</v>
      </c>
      <c r="L3483" s="32" t="n">
        <v>2017005110</v>
      </c>
      <c r="M3483" s="33" t="n">
        <v>43465</v>
      </c>
      <c r="N3483" s="84" t="n">
        <v>19.5195</v>
      </c>
      <c r="O3483" s="85" t="n">
        <v>0.2</v>
      </c>
      <c r="P3483" s="86" t="n">
        <v>0.0166666666666667</v>
      </c>
      <c r="Q3483" s="87" t="n">
        <v>2.7885</v>
      </c>
      <c r="R3483" s="88" t="n">
        <v>22.308</v>
      </c>
      <c r="S3483" s="89" t="n">
        <v>145.002</v>
      </c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  <c r="AMG3483" s="0"/>
      <c r="AMH3483" s="0"/>
      <c r="AMI3483" s="0"/>
      <c r="AMJ3483" s="0"/>
    </row>
    <row r="3484" s="4" customFormat="true" ht="37.5" hidden="false" customHeight="true" outlineLevel="0" collapsed="false">
      <c r="A3484" s="23" t="s">
        <v>401</v>
      </c>
      <c r="B3484" s="82" t="n">
        <v>11143</v>
      </c>
      <c r="C3484" s="25" t="n">
        <f aca="false">VLOOKUP(B3484,[1]Planilha8!$X$4:$Y$6629,2,0)</f>
        <v>2042560</v>
      </c>
      <c r="D3484" s="26" t="s">
        <v>950</v>
      </c>
      <c r="E3484" s="26" t="str">
        <f aca="false">VLOOKUP(B3484,[1]Planilha8!$X$4:$Z$6629,3,0)</f>
        <v>DIÁLISE</v>
      </c>
      <c r="F3484" s="26" t="str">
        <f aca="false">VLOOKUP(B3484,[1]Planilha8!$X$4:$AD$6629,7,0)</f>
        <v>BOM</v>
      </c>
      <c r="G3484" s="27" t="n">
        <v>43250</v>
      </c>
      <c r="H3484" s="83" t="n">
        <v>1999</v>
      </c>
      <c r="I3484" s="29" t="s">
        <v>23</v>
      </c>
      <c r="J3484" s="30" t="s">
        <v>137</v>
      </c>
      <c r="K3484" s="31" t="n">
        <v>135292</v>
      </c>
      <c r="L3484" s="32" t="n">
        <v>2018001968</v>
      </c>
      <c r="M3484" s="33" t="n">
        <v>43465</v>
      </c>
      <c r="N3484" s="84" t="n">
        <v>198.234166666667</v>
      </c>
      <c r="O3484" s="85" t="n">
        <v>0.17</v>
      </c>
      <c r="P3484" s="86" t="n">
        <v>0.0141666666666667</v>
      </c>
      <c r="Q3484" s="87" t="n">
        <v>28.3191666666667</v>
      </c>
      <c r="R3484" s="88" t="n">
        <v>226.553333333333</v>
      </c>
      <c r="S3484" s="89" t="n">
        <v>1772.44666666667</v>
      </c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  <c r="AMG3484" s="0"/>
      <c r="AMH3484" s="0"/>
      <c r="AMI3484" s="0"/>
      <c r="AMJ3484" s="0"/>
    </row>
    <row r="3485" s="4" customFormat="true" ht="37.5" hidden="false" customHeight="true" outlineLevel="0" collapsed="false">
      <c r="A3485" s="23" t="s">
        <v>401</v>
      </c>
      <c r="B3485" s="82" t="n">
        <v>9843</v>
      </c>
      <c r="C3485" s="25" t="n">
        <f aca="false">VLOOKUP(B3485,[1]Planilha8!$X$4:$Y$6629,2,0)</f>
        <v>2042450</v>
      </c>
      <c r="D3485" s="26" t="s">
        <v>951</v>
      </c>
      <c r="E3485" s="26" t="str">
        <f aca="false">VLOOKUP(B3485,[1]Planilha8!$X$4:$Z$6629,3,0)</f>
        <v>CENTRAL DE GASES MEDICINAIS</v>
      </c>
      <c r="F3485" s="26" t="str">
        <f aca="false">VLOOKUP(B3485,[1]Planilha8!$X$4:$AD$6629,7,0)</f>
        <v>BOM</v>
      </c>
      <c r="G3485" s="27" t="n">
        <v>43235</v>
      </c>
      <c r="H3485" s="83" t="n">
        <v>11589.9</v>
      </c>
      <c r="I3485" s="29" t="s">
        <v>23</v>
      </c>
      <c r="J3485" s="30" t="s">
        <v>952</v>
      </c>
      <c r="K3485" s="31" t="n">
        <v>846</v>
      </c>
      <c r="L3485" s="32" t="n">
        <v>2017005998</v>
      </c>
      <c r="M3485" s="33" t="n">
        <v>43465</v>
      </c>
      <c r="N3485" s="84" t="n">
        <v>1352.155</v>
      </c>
      <c r="O3485" s="85" t="n">
        <v>0.2</v>
      </c>
      <c r="P3485" s="86" t="n">
        <v>0.0166666666666667</v>
      </c>
      <c r="Q3485" s="87" t="n">
        <v>193.165</v>
      </c>
      <c r="R3485" s="88" t="n">
        <v>1545.32</v>
      </c>
      <c r="S3485" s="89" t="n">
        <v>10044.58</v>
      </c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  <c r="AMG3485" s="0"/>
      <c r="AMH3485" s="0"/>
      <c r="AMI3485" s="0"/>
      <c r="AMJ3485" s="0"/>
    </row>
    <row r="3486" s="4" customFormat="true" ht="37.5" hidden="false" customHeight="true" outlineLevel="0" collapsed="false">
      <c r="A3486" s="23" t="s">
        <v>401</v>
      </c>
      <c r="B3486" s="82" t="n">
        <v>11293</v>
      </c>
      <c r="C3486" s="25" t="n">
        <f aca="false">VLOOKUP(B3486,[1]Planilha8!$X$4:$Y$6629,2,0)</f>
        <v>802449</v>
      </c>
      <c r="D3486" s="26" t="s">
        <v>953</v>
      </c>
      <c r="E3486" s="26" t="str">
        <f aca="false">VLOOKUP(B3486,[1]Planilha8!$X$4:$Z$6629,3,0)</f>
        <v>CEAD</v>
      </c>
      <c r="F3486" s="26" t="str">
        <f aca="false">VLOOKUP(B3486,[1]Planilha8!$X$4:$AD$6629,7,0)</f>
        <v>BOM</v>
      </c>
      <c r="G3486" s="27" t="n">
        <v>43259</v>
      </c>
      <c r="H3486" s="83" t="n">
        <v>5041.59</v>
      </c>
      <c r="I3486" s="29" t="s">
        <v>23</v>
      </c>
      <c r="J3486" s="30" t="s">
        <v>861</v>
      </c>
      <c r="K3486" s="31" t="n">
        <v>159478</v>
      </c>
      <c r="L3486" s="32" t="n">
        <v>2018002216</v>
      </c>
      <c r="M3486" s="33" t="n">
        <v>43465</v>
      </c>
      <c r="N3486" s="84" t="n">
        <v>252.0795</v>
      </c>
      <c r="O3486" s="85" t="n">
        <v>0.1</v>
      </c>
      <c r="P3486" s="86" t="n">
        <v>0.00833333333333333</v>
      </c>
      <c r="Q3486" s="87" t="n">
        <v>42.01325</v>
      </c>
      <c r="R3486" s="88" t="n">
        <v>294.09275</v>
      </c>
      <c r="S3486" s="89" t="n">
        <v>4747.49725</v>
      </c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  <c r="AMG3486" s="0"/>
      <c r="AMH3486" s="0"/>
      <c r="AMI3486" s="0"/>
      <c r="AMJ3486" s="0"/>
    </row>
    <row r="3487" s="4" customFormat="true" ht="37.5" hidden="false" customHeight="true" outlineLevel="0" collapsed="false">
      <c r="A3487" s="23" t="s">
        <v>401</v>
      </c>
      <c r="B3487" s="82" t="n">
        <v>11294</v>
      </c>
      <c r="C3487" s="25" t="n">
        <f aca="false">VLOOKUP(B3487,[1]Planilha8!$X$4:$Y$6629,2,0)</f>
        <v>802448</v>
      </c>
      <c r="D3487" s="26" t="s">
        <v>954</v>
      </c>
      <c r="E3487" s="26" t="str">
        <f aca="false">VLOOKUP(B3487,[1]Planilha8!$X$4:$Z$6629,3,0)</f>
        <v>CEAD</v>
      </c>
      <c r="F3487" s="26" t="str">
        <f aca="false">VLOOKUP(B3487,[1]Planilha8!$X$4:$AD$6629,7,0)</f>
        <v>BOM</v>
      </c>
      <c r="G3487" s="27" t="n">
        <v>43259</v>
      </c>
      <c r="H3487" s="83" t="n">
        <v>4759.27</v>
      </c>
      <c r="I3487" s="29" t="s">
        <v>23</v>
      </c>
      <c r="J3487" s="30" t="s">
        <v>861</v>
      </c>
      <c r="K3487" s="31" t="n">
        <v>159478</v>
      </c>
      <c r="L3487" s="32" t="n">
        <v>2018002216</v>
      </c>
      <c r="M3487" s="33" t="n">
        <v>43465</v>
      </c>
      <c r="N3487" s="84" t="n">
        <v>237.9635</v>
      </c>
      <c r="O3487" s="85" t="n">
        <v>0.1</v>
      </c>
      <c r="P3487" s="86" t="n">
        <v>0.00833333333333333</v>
      </c>
      <c r="Q3487" s="87" t="n">
        <v>39.6605833333333</v>
      </c>
      <c r="R3487" s="88" t="n">
        <v>277.624083333333</v>
      </c>
      <c r="S3487" s="89" t="n">
        <v>4481.64591666667</v>
      </c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  <c r="AMG3487" s="0"/>
      <c r="AMH3487" s="0"/>
      <c r="AMI3487" s="0"/>
      <c r="AMJ3487" s="0"/>
    </row>
    <row r="3488" s="4" customFormat="true" ht="37.5" hidden="false" customHeight="true" outlineLevel="0" collapsed="false">
      <c r="A3488" s="23" t="s">
        <v>401</v>
      </c>
      <c r="B3488" s="82" t="n">
        <v>11295</v>
      </c>
      <c r="C3488" s="25" t="n">
        <f aca="false">VLOOKUP(B3488,[1]Planilha8!$X$4:$Y$6629,2,0)</f>
        <v>802450</v>
      </c>
      <c r="D3488" s="26" t="s">
        <v>955</v>
      </c>
      <c r="E3488" s="26" t="str">
        <f aca="false">VLOOKUP(B3488,[1]Planilha8!$X$4:$Z$6629,3,0)</f>
        <v>CEAD</v>
      </c>
      <c r="F3488" s="26" t="str">
        <f aca="false">VLOOKUP(B3488,[1]Planilha8!$X$4:$AD$6629,7,0)</f>
        <v>BOM</v>
      </c>
      <c r="G3488" s="27" t="n">
        <v>43259</v>
      </c>
      <c r="H3488" s="83" t="n">
        <v>11569.13</v>
      </c>
      <c r="I3488" s="29" t="s">
        <v>23</v>
      </c>
      <c r="J3488" s="30" t="s">
        <v>861</v>
      </c>
      <c r="K3488" s="31" t="n">
        <v>159478</v>
      </c>
      <c r="L3488" s="32" t="n">
        <v>2018002216</v>
      </c>
      <c r="M3488" s="33" t="n">
        <v>43465</v>
      </c>
      <c r="N3488" s="84" t="n">
        <v>578.4565</v>
      </c>
      <c r="O3488" s="85" t="n">
        <v>0.1</v>
      </c>
      <c r="P3488" s="86" t="n">
        <v>0.00833333333333333</v>
      </c>
      <c r="Q3488" s="87" t="n">
        <v>96.4094166666667</v>
      </c>
      <c r="R3488" s="88" t="n">
        <v>674.865916666667</v>
      </c>
      <c r="S3488" s="89" t="n">
        <v>10894.2640833333</v>
      </c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  <c r="AMG3488" s="0"/>
      <c r="AMH3488" s="0"/>
      <c r="AMI3488" s="0"/>
      <c r="AMJ3488" s="0"/>
    </row>
    <row r="3489" s="4" customFormat="true" ht="37.5" hidden="false" customHeight="true" outlineLevel="0" collapsed="false">
      <c r="A3489" s="23" t="s">
        <v>401</v>
      </c>
      <c r="B3489" s="82" t="n">
        <v>11296</v>
      </c>
      <c r="C3489" s="25" t="n">
        <f aca="false">VLOOKUP(B3489,[1]Planilha8!$X$4:$Y$6629,2,0)</f>
        <v>802447</v>
      </c>
      <c r="D3489" s="26" t="s">
        <v>956</v>
      </c>
      <c r="E3489" s="26" t="str">
        <f aca="false">VLOOKUP(B3489,[1]Planilha8!$X$4:$Z$6629,3,0)</f>
        <v>CEAD</v>
      </c>
      <c r="F3489" s="26" t="str">
        <f aca="false">VLOOKUP(B3489,[1]Planilha8!$X$4:$AD$6629,7,0)</f>
        <v>BOM</v>
      </c>
      <c r="G3489" s="27" t="n">
        <v>43259</v>
      </c>
      <c r="H3489" s="83" t="n">
        <v>8000</v>
      </c>
      <c r="I3489" s="29" t="s">
        <v>23</v>
      </c>
      <c r="J3489" s="30" t="s">
        <v>861</v>
      </c>
      <c r="K3489" s="31" t="n">
        <v>159479</v>
      </c>
      <c r="L3489" s="32" t="n">
        <v>2018002216</v>
      </c>
      <c r="M3489" s="33" t="n">
        <v>43465</v>
      </c>
      <c r="N3489" s="84" t="n">
        <v>400</v>
      </c>
      <c r="O3489" s="85" t="n">
        <v>0.1</v>
      </c>
      <c r="P3489" s="86" t="n">
        <v>0.00833333333333333</v>
      </c>
      <c r="Q3489" s="87" t="n">
        <v>66.6666666666667</v>
      </c>
      <c r="R3489" s="88" t="n">
        <v>466.666666666667</v>
      </c>
      <c r="S3489" s="89" t="n">
        <v>7533.33333333333</v>
      </c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  <c r="AMG3489" s="0"/>
      <c r="AMH3489" s="0"/>
      <c r="AMI3489" s="0"/>
      <c r="AMJ3489" s="0"/>
    </row>
    <row r="3490" s="4" customFormat="true" ht="37.5" hidden="false" customHeight="true" outlineLevel="0" collapsed="false">
      <c r="A3490" s="23" t="s">
        <v>401</v>
      </c>
      <c r="B3490" s="82" t="n">
        <v>11297</v>
      </c>
      <c r="C3490" s="25" t="n">
        <f aca="false">VLOOKUP(B3490,[1]Planilha8!$X$4:$Y$6629,2,0)</f>
        <v>802451</v>
      </c>
      <c r="D3490" s="26" t="s">
        <v>464</v>
      </c>
      <c r="E3490" s="26" t="str">
        <f aca="false">VLOOKUP(B3490,[1]Planilha8!$X$4:$Z$6629,3,0)</f>
        <v>CENTRO CIRÚRGICO</v>
      </c>
      <c r="F3490" s="26" t="str">
        <f aca="false">VLOOKUP(B3490,[1]Planilha8!$X$4:$AD$6629,7,0)</f>
        <v>REGULAR</v>
      </c>
      <c r="G3490" s="27" t="n">
        <v>43277</v>
      </c>
      <c r="H3490" s="83" t="n">
        <v>689</v>
      </c>
      <c r="I3490" s="29" t="s">
        <v>23</v>
      </c>
      <c r="J3490" s="30" t="s">
        <v>957</v>
      </c>
      <c r="K3490" s="31" t="n">
        <v>9109</v>
      </c>
      <c r="L3490" s="32" t="n">
        <v>2018001904</v>
      </c>
      <c r="M3490" s="33" t="n">
        <v>43465</v>
      </c>
      <c r="N3490" s="84" t="n">
        <v>68.9</v>
      </c>
      <c r="O3490" s="85" t="n">
        <v>0.2</v>
      </c>
      <c r="P3490" s="86" t="n">
        <v>0.0166666666666667</v>
      </c>
      <c r="Q3490" s="87" t="n">
        <v>11.4833333333333</v>
      </c>
      <c r="R3490" s="88" t="n">
        <v>80.3833333333333</v>
      </c>
      <c r="S3490" s="89" t="n">
        <v>608.616666666667</v>
      </c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  <c r="AMG3490" s="0"/>
      <c r="AMH3490" s="0"/>
      <c r="AMI3490" s="0"/>
      <c r="AMJ3490" s="0"/>
    </row>
    <row r="3491" s="4" customFormat="true" ht="37.5" hidden="false" customHeight="true" outlineLevel="0" collapsed="false">
      <c r="A3491" s="23" t="s">
        <v>401</v>
      </c>
      <c r="B3491" s="82" t="n">
        <v>11298</v>
      </c>
      <c r="C3491" s="25" t="n">
        <f aca="false">VLOOKUP(B3491,[1]Planilha8!$X$4:$Y$6629,2,0)</f>
        <v>802452</v>
      </c>
      <c r="D3491" s="26" t="s">
        <v>464</v>
      </c>
      <c r="E3491" s="26" t="str">
        <f aca="false">VLOOKUP(B3491,[1]Planilha8!$X$4:$Z$6629,3,0)</f>
        <v>RECEPÇÃO CENTRAL</v>
      </c>
      <c r="F3491" s="26" t="str">
        <f aca="false">VLOOKUP(B3491,[1]Planilha8!$X$4:$AD$6629,7,0)</f>
        <v>REGULAR</v>
      </c>
      <c r="G3491" s="27" t="n">
        <v>43277</v>
      </c>
      <c r="H3491" s="83" t="n">
        <v>689</v>
      </c>
      <c r="I3491" s="29" t="s">
        <v>23</v>
      </c>
      <c r="J3491" s="30" t="s">
        <v>957</v>
      </c>
      <c r="K3491" s="31" t="n">
        <v>9109</v>
      </c>
      <c r="L3491" s="32" t="n">
        <v>2018001904</v>
      </c>
      <c r="M3491" s="33" t="n">
        <v>43465</v>
      </c>
      <c r="N3491" s="84" t="n">
        <v>68.9</v>
      </c>
      <c r="O3491" s="85" t="n">
        <v>0.2</v>
      </c>
      <c r="P3491" s="86" t="n">
        <v>0.0166666666666667</v>
      </c>
      <c r="Q3491" s="87" t="n">
        <v>11.4833333333333</v>
      </c>
      <c r="R3491" s="88" t="n">
        <v>80.3833333333333</v>
      </c>
      <c r="S3491" s="89" t="n">
        <v>608.616666666667</v>
      </c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  <c r="AMG3491" s="0"/>
      <c r="AMH3491" s="0"/>
      <c r="AMI3491" s="0"/>
      <c r="AMJ3491" s="0"/>
    </row>
    <row r="3492" s="4" customFormat="true" ht="37.5" hidden="false" customHeight="true" outlineLevel="0" collapsed="false">
      <c r="A3492" s="23" t="s">
        <v>401</v>
      </c>
      <c r="B3492" s="82" t="n">
        <v>11379</v>
      </c>
      <c r="C3492" s="25" t="n">
        <f aca="false">VLOOKUP(B3492,[1]Planilha8!$X$4:$Y$6629,2,0)</f>
        <v>802577</v>
      </c>
      <c r="D3492" s="26" t="s">
        <v>958</v>
      </c>
      <c r="E3492" s="26" t="str">
        <f aca="false">VLOOKUP(B3492,[1]Planilha8!$X$4:$Z$6629,3,0)</f>
        <v>CEAD</v>
      </c>
      <c r="F3492" s="26" t="str">
        <f aca="false">VLOOKUP(B3492,[1]Planilha8!$X$4:$AD$6629,7,0)</f>
        <v>BOM</v>
      </c>
      <c r="G3492" s="27" t="n">
        <v>43277</v>
      </c>
      <c r="H3492" s="83" t="n">
        <v>115</v>
      </c>
      <c r="I3492" s="29" t="s">
        <v>23</v>
      </c>
      <c r="J3492" s="30" t="s">
        <v>137</v>
      </c>
      <c r="K3492" s="31" t="n">
        <v>136668</v>
      </c>
      <c r="L3492" s="32" t="n">
        <v>2018002520</v>
      </c>
      <c r="M3492" s="33" t="n">
        <v>43465</v>
      </c>
      <c r="N3492" s="84" t="n">
        <v>11.5</v>
      </c>
      <c r="O3492" s="85" t="n">
        <v>0.2</v>
      </c>
      <c r="P3492" s="86" t="n">
        <v>0.0166666666666667</v>
      </c>
      <c r="Q3492" s="87" t="n">
        <v>1.91666666666667</v>
      </c>
      <c r="R3492" s="88" t="n">
        <v>13.4166666666667</v>
      </c>
      <c r="S3492" s="89" t="n">
        <v>101.583333333333</v>
      </c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  <c r="AMG3492" s="0"/>
      <c r="AMH3492" s="0"/>
      <c r="AMI3492" s="0"/>
      <c r="AMJ3492" s="0"/>
    </row>
    <row r="3493" s="4" customFormat="true" ht="37.5" hidden="false" customHeight="true" outlineLevel="0" collapsed="false">
      <c r="A3493" s="23" t="s">
        <v>401</v>
      </c>
      <c r="B3493" s="82" t="n">
        <v>11380</v>
      </c>
      <c r="C3493" s="25" t="n">
        <f aca="false">VLOOKUP(B3493,[1]Planilha8!$X$4:$Y$6629,2,0)</f>
        <v>802462</v>
      </c>
      <c r="D3493" s="26" t="s">
        <v>959</v>
      </c>
      <c r="E3493" s="26" t="str">
        <f aca="false">VLOOKUP(B3493,[1]Planilha8!$X$4:$Z$6629,3,0)</f>
        <v>CEAD</v>
      </c>
      <c r="F3493" s="26" t="str">
        <f aca="false">VLOOKUP(B3493,[1]Planilha8!$X$4:$AD$6629,7,0)</f>
        <v>BOM</v>
      </c>
      <c r="G3493" s="27" t="n">
        <v>43277</v>
      </c>
      <c r="H3493" s="83" t="n">
        <v>1999</v>
      </c>
      <c r="I3493" s="29" t="s">
        <v>23</v>
      </c>
      <c r="J3493" s="30" t="s">
        <v>137</v>
      </c>
      <c r="K3493" s="31" t="n">
        <v>136779</v>
      </c>
      <c r="L3493" s="32" t="n">
        <v>2018002520</v>
      </c>
      <c r="M3493" s="33" t="n">
        <v>43465</v>
      </c>
      <c r="N3493" s="84" t="n">
        <v>169.915</v>
      </c>
      <c r="O3493" s="85" t="n">
        <v>0.17</v>
      </c>
      <c r="P3493" s="86" t="n">
        <v>0.0141666666666667</v>
      </c>
      <c r="Q3493" s="87" t="n">
        <v>28.3191666666667</v>
      </c>
      <c r="R3493" s="88" t="n">
        <v>198.234166666667</v>
      </c>
      <c r="S3493" s="89" t="n">
        <v>1800.76583333333</v>
      </c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  <c r="AMG3493" s="0"/>
      <c r="AMH3493" s="0"/>
      <c r="AMI3493" s="0"/>
      <c r="AMJ3493" s="0"/>
    </row>
    <row r="3494" s="4" customFormat="true" ht="37.5" hidden="false" customHeight="true" outlineLevel="0" collapsed="false">
      <c r="A3494" s="23" t="s">
        <v>401</v>
      </c>
      <c r="B3494" s="82" t="n">
        <v>11381</v>
      </c>
      <c r="C3494" s="25" t="n">
        <f aca="false">VLOOKUP(B3494,[1]Planilha8!$X$4:$Y$6629,2,0)</f>
        <v>802463</v>
      </c>
      <c r="D3494" s="26" t="s">
        <v>959</v>
      </c>
      <c r="E3494" s="26" t="str">
        <f aca="false">VLOOKUP(B3494,[1]Planilha8!$X$4:$Z$6629,3,0)</f>
        <v>CEAD</v>
      </c>
      <c r="F3494" s="26" t="str">
        <f aca="false">VLOOKUP(B3494,[1]Planilha8!$X$4:$AD$6629,7,0)</f>
        <v>BOM</v>
      </c>
      <c r="G3494" s="27" t="n">
        <v>43277</v>
      </c>
      <c r="H3494" s="83" t="n">
        <v>1999</v>
      </c>
      <c r="I3494" s="29" t="s">
        <v>23</v>
      </c>
      <c r="J3494" s="30" t="s">
        <v>137</v>
      </c>
      <c r="K3494" s="31" t="n">
        <v>136779</v>
      </c>
      <c r="L3494" s="32" t="n">
        <v>2018002520</v>
      </c>
      <c r="M3494" s="33" t="n">
        <v>43465</v>
      </c>
      <c r="N3494" s="84" t="n">
        <v>169.915</v>
      </c>
      <c r="O3494" s="85" t="n">
        <v>0.17</v>
      </c>
      <c r="P3494" s="86" t="n">
        <v>0.0141666666666667</v>
      </c>
      <c r="Q3494" s="87" t="n">
        <v>28.3191666666667</v>
      </c>
      <c r="R3494" s="88" t="n">
        <v>198.234166666667</v>
      </c>
      <c r="S3494" s="89" t="n">
        <v>1800.76583333333</v>
      </c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MG3494" s="0"/>
      <c r="AMH3494" s="0"/>
      <c r="AMI3494" s="0"/>
      <c r="AMJ3494" s="0"/>
    </row>
    <row r="3495" s="4" customFormat="true" ht="37.5" hidden="false" customHeight="true" outlineLevel="0" collapsed="false">
      <c r="A3495" s="23" t="s">
        <v>401</v>
      </c>
      <c r="B3495" s="82" t="n">
        <v>11382</v>
      </c>
      <c r="C3495" s="25" t="n">
        <f aca="false">VLOOKUP(B3495,[1]Planilha8!$X$4:$Y$6629,2,0)</f>
        <v>802464</v>
      </c>
      <c r="D3495" s="26" t="s">
        <v>960</v>
      </c>
      <c r="E3495" s="26" t="str">
        <f aca="false">VLOOKUP(B3495,[1]Planilha8!$X$4:$Z$6629,3,0)</f>
        <v>CEAD</v>
      </c>
      <c r="F3495" s="26" t="str">
        <f aca="false">VLOOKUP(B3495,[1]Planilha8!$X$4:$AD$6629,7,0)</f>
        <v>BOM</v>
      </c>
      <c r="G3495" s="27" t="n">
        <v>43277</v>
      </c>
      <c r="H3495" s="83" t="n">
        <v>3899</v>
      </c>
      <c r="I3495" s="29" t="s">
        <v>23</v>
      </c>
      <c r="J3495" s="30" t="s">
        <v>137</v>
      </c>
      <c r="K3495" s="31" t="n">
        <v>136779</v>
      </c>
      <c r="L3495" s="32" t="n">
        <v>2018002520</v>
      </c>
      <c r="M3495" s="33" t="n">
        <v>43465</v>
      </c>
      <c r="N3495" s="84" t="n">
        <v>331.415</v>
      </c>
      <c r="O3495" s="85" t="n">
        <v>0.17</v>
      </c>
      <c r="P3495" s="86" t="n">
        <v>0.0141666666666667</v>
      </c>
      <c r="Q3495" s="87" t="n">
        <v>55.2358333333333</v>
      </c>
      <c r="R3495" s="88" t="n">
        <v>386.650833333333</v>
      </c>
      <c r="S3495" s="89" t="n">
        <v>3512.34916666667</v>
      </c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  <c r="AMG3495" s="0"/>
      <c r="AMH3495" s="0"/>
      <c r="AMI3495" s="0"/>
      <c r="AMJ3495" s="0"/>
    </row>
    <row r="3496" s="4" customFormat="true" ht="37.5" hidden="false" customHeight="true" outlineLevel="0" collapsed="false">
      <c r="A3496" s="23" t="s">
        <v>401</v>
      </c>
      <c r="B3496" s="82" t="n">
        <v>11383</v>
      </c>
      <c r="C3496" s="25" t="n">
        <f aca="false">VLOOKUP(B3496,[1]Planilha8!$X$4:$Y$6629,2,0)</f>
        <v>802465</v>
      </c>
      <c r="D3496" s="26" t="s">
        <v>960</v>
      </c>
      <c r="E3496" s="26" t="str">
        <f aca="false">VLOOKUP(B3496,[1]Planilha8!$X$4:$Z$6629,3,0)</f>
        <v>CEAD</v>
      </c>
      <c r="F3496" s="26" t="str">
        <f aca="false">VLOOKUP(B3496,[1]Planilha8!$X$4:$AD$6629,7,0)</f>
        <v>BOM</v>
      </c>
      <c r="G3496" s="27" t="n">
        <v>43277</v>
      </c>
      <c r="H3496" s="83" t="n">
        <v>3899</v>
      </c>
      <c r="I3496" s="29" t="s">
        <v>23</v>
      </c>
      <c r="J3496" s="30" t="s">
        <v>137</v>
      </c>
      <c r="K3496" s="31" t="n">
        <v>136779</v>
      </c>
      <c r="L3496" s="32" t="n">
        <v>2018002520</v>
      </c>
      <c r="M3496" s="33" t="n">
        <v>43465</v>
      </c>
      <c r="N3496" s="84" t="n">
        <v>331.415</v>
      </c>
      <c r="O3496" s="85" t="n">
        <v>0.17</v>
      </c>
      <c r="P3496" s="86" t="n">
        <v>0.0141666666666667</v>
      </c>
      <c r="Q3496" s="87" t="n">
        <v>55.2358333333333</v>
      </c>
      <c r="R3496" s="88" t="n">
        <v>386.650833333333</v>
      </c>
      <c r="S3496" s="89" t="n">
        <v>3512.34916666667</v>
      </c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  <c r="AMG3496" s="0"/>
      <c r="AMH3496" s="0"/>
      <c r="AMI3496" s="0"/>
      <c r="AMJ3496" s="0"/>
    </row>
    <row r="3497" s="4" customFormat="true" ht="37.5" hidden="false" customHeight="true" outlineLevel="0" collapsed="false">
      <c r="A3497" s="23" t="s">
        <v>401</v>
      </c>
      <c r="B3497" s="82" t="n">
        <v>11384</v>
      </c>
      <c r="C3497" s="25" t="n">
        <f aca="false">VLOOKUP(B3497,[1]Planilha8!$X$4:$Y$6629,2,0)</f>
        <v>802466</v>
      </c>
      <c r="D3497" s="26" t="s">
        <v>960</v>
      </c>
      <c r="E3497" s="26" t="str">
        <f aca="false">VLOOKUP(B3497,[1]Planilha8!$X$4:$Z$6629,3,0)</f>
        <v>CEAD</v>
      </c>
      <c r="F3497" s="26" t="str">
        <f aca="false">VLOOKUP(B3497,[1]Planilha8!$X$4:$AD$6629,7,0)</f>
        <v>BOM</v>
      </c>
      <c r="G3497" s="27" t="n">
        <v>43277</v>
      </c>
      <c r="H3497" s="83" t="n">
        <v>3899</v>
      </c>
      <c r="I3497" s="29" t="s">
        <v>23</v>
      </c>
      <c r="J3497" s="30" t="s">
        <v>137</v>
      </c>
      <c r="K3497" s="31" t="n">
        <v>136779</v>
      </c>
      <c r="L3497" s="32" t="n">
        <v>2018002520</v>
      </c>
      <c r="M3497" s="33" t="n">
        <v>43465</v>
      </c>
      <c r="N3497" s="84" t="n">
        <v>331.415</v>
      </c>
      <c r="O3497" s="85" t="n">
        <v>0.17</v>
      </c>
      <c r="P3497" s="86" t="n">
        <v>0.0141666666666667</v>
      </c>
      <c r="Q3497" s="87" t="n">
        <v>55.2358333333333</v>
      </c>
      <c r="R3497" s="88" t="n">
        <v>386.650833333333</v>
      </c>
      <c r="S3497" s="89" t="n">
        <v>3512.34916666667</v>
      </c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  <c r="AMG3497" s="0"/>
      <c r="AMH3497" s="0"/>
      <c r="AMI3497" s="0"/>
      <c r="AMJ3497" s="0"/>
    </row>
    <row r="3498" s="4" customFormat="true" ht="37.5" hidden="false" customHeight="true" outlineLevel="0" collapsed="false">
      <c r="A3498" s="23" t="s">
        <v>401</v>
      </c>
      <c r="B3498" s="82" t="n">
        <v>11395</v>
      </c>
      <c r="C3498" s="25" t="n">
        <f aca="false">VLOOKUP(B3498,[1]Planilha8!$X$4:$Y$6629,2,0)</f>
        <v>821904</v>
      </c>
      <c r="D3498" s="26" t="s">
        <v>961</v>
      </c>
      <c r="E3498" s="26" t="str">
        <f aca="false">VLOOKUP(B3498,[1]Planilha8!$X$4:$Z$6629,3,0)</f>
        <v>ADMINISTRAÇÃO - SEDE - GEFIN</v>
      </c>
      <c r="F3498" s="26" t="str">
        <f aca="false">VLOOKUP(B3498,[1]Planilha8!$X$4:$AD$6629,7,0)</f>
        <v>BOM</v>
      </c>
      <c r="G3498" s="27" t="n">
        <v>43285</v>
      </c>
      <c r="H3498" s="83" t="n">
        <v>399</v>
      </c>
      <c r="I3498" s="29" t="s">
        <v>23</v>
      </c>
      <c r="J3498" s="30" t="s">
        <v>962</v>
      </c>
      <c r="K3498" s="31" t="n">
        <v>5034</v>
      </c>
      <c r="L3498" s="32" t="n">
        <v>2018002631</v>
      </c>
      <c r="M3498" s="33" t="n">
        <v>43465</v>
      </c>
      <c r="N3498" s="84" t="n">
        <v>54.8625</v>
      </c>
      <c r="O3498" s="85" t="n">
        <v>0.33</v>
      </c>
      <c r="P3498" s="86" t="n">
        <v>0.0275</v>
      </c>
      <c r="Q3498" s="87" t="n">
        <v>10.9725</v>
      </c>
      <c r="R3498" s="88" t="n">
        <v>65.835</v>
      </c>
      <c r="S3498" s="89" t="n">
        <v>333.165</v>
      </c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  <c r="AMG3498" s="0"/>
      <c r="AMH3498" s="0"/>
      <c r="AMI3498" s="0"/>
      <c r="AMJ3498" s="0"/>
    </row>
    <row r="3499" s="4" customFormat="true" ht="37.5" hidden="false" customHeight="true" outlineLevel="0" collapsed="false">
      <c r="A3499" s="23" t="s">
        <v>401</v>
      </c>
      <c r="B3499" s="82" t="n">
        <v>11396</v>
      </c>
      <c r="C3499" s="25" t="n">
        <f aca="false">VLOOKUP(B3499,[1]Planilha8!$X$4:$Y$6629,2,0)</f>
        <v>821905</v>
      </c>
      <c r="D3499" s="26" t="s">
        <v>961</v>
      </c>
      <c r="E3499" s="26" t="str">
        <f aca="false">VLOOKUP(B3499,[1]Planilha8!$X$4:$Z$6629,3,0)</f>
        <v>ADMINISTRAÇÃO - SEDE - GEFIN</v>
      </c>
      <c r="F3499" s="26" t="str">
        <f aca="false">VLOOKUP(B3499,[1]Planilha8!$X$4:$AD$6629,7,0)</f>
        <v>BOM</v>
      </c>
      <c r="G3499" s="27" t="n">
        <v>43285</v>
      </c>
      <c r="H3499" s="83" t="n">
        <v>399</v>
      </c>
      <c r="I3499" s="29" t="s">
        <v>23</v>
      </c>
      <c r="J3499" s="30" t="s">
        <v>962</v>
      </c>
      <c r="K3499" s="31" t="n">
        <v>5034</v>
      </c>
      <c r="L3499" s="32" t="n">
        <v>2018002631</v>
      </c>
      <c r="M3499" s="33" t="n">
        <v>43465</v>
      </c>
      <c r="N3499" s="84" t="n">
        <v>54.8625</v>
      </c>
      <c r="O3499" s="85" t="n">
        <v>0.33</v>
      </c>
      <c r="P3499" s="86" t="n">
        <v>0.0275</v>
      </c>
      <c r="Q3499" s="87" t="n">
        <v>10.9725</v>
      </c>
      <c r="R3499" s="88" t="n">
        <v>65.835</v>
      </c>
      <c r="S3499" s="89" t="n">
        <v>333.165</v>
      </c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  <c r="AMG3499" s="0"/>
      <c r="AMH3499" s="0"/>
      <c r="AMI3499" s="0"/>
      <c r="AMJ3499" s="0"/>
    </row>
    <row r="3500" s="4" customFormat="true" ht="37.5" hidden="false" customHeight="true" outlineLevel="0" collapsed="false">
      <c r="A3500" s="23" t="s">
        <v>401</v>
      </c>
      <c r="B3500" s="82" t="n">
        <v>11439</v>
      </c>
      <c r="C3500" s="25" t="n">
        <f aca="false">VLOOKUP(B3500,[1]Planilha8!$X$4:$Y$6629,2,0)</f>
        <v>823762</v>
      </c>
      <c r="D3500" s="26" t="s">
        <v>963</v>
      </c>
      <c r="E3500" s="26" t="str">
        <f aca="false">VLOOKUP(B3500,[1]Planilha8!$X$4:$Z$6629,3,0)</f>
        <v>CEAD</v>
      </c>
      <c r="F3500" s="26" t="str">
        <f aca="false">VLOOKUP(B3500,[1]Planilha8!$X$4:$AD$6629,7,0)</f>
        <v>BOM</v>
      </c>
      <c r="G3500" s="27" t="n">
        <v>43293</v>
      </c>
      <c r="H3500" s="83" t="n">
        <v>1329.9</v>
      </c>
      <c r="I3500" s="29" t="s">
        <v>23</v>
      </c>
      <c r="J3500" s="30" t="s">
        <v>964</v>
      </c>
      <c r="K3500" s="31" t="n">
        <v>820933</v>
      </c>
      <c r="L3500" s="32" t="n">
        <v>2018002226</v>
      </c>
      <c r="M3500" s="33" t="n">
        <v>43465</v>
      </c>
      <c r="N3500" s="84" t="n">
        <v>110.825</v>
      </c>
      <c r="O3500" s="85" t="n">
        <v>0.2</v>
      </c>
      <c r="P3500" s="86" t="n">
        <v>0.0166666666666667</v>
      </c>
      <c r="Q3500" s="87" t="n">
        <v>22.165</v>
      </c>
      <c r="R3500" s="88" t="n">
        <v>132.99</v>
      </c>
      <c r="S3500" s="89" t="n">
        <v>1196.91</v>
      </c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MG3500" s="0"/>
      <c r="AMH3500" s="0"/>
      <c r="AMI3500" s="0"/>
      <c r="AMJ3500" s="0"/>
    </row>
    <row r="3501" s="4" customFormat="true" ht="37.5" hidden="false" customHeight="true" outlineLevel="0" collapsed="false">
      <c r="A3501" s="23" t="s">
        <v>401</v>
      </c>
      <c r="B3501" s="82" t="n">
        <v>11440</v>
      </c>
      <c r="C3501" s="25" t="n">
        <f aca="false">VLOOKUP(B3501,[1]Planilha8!$X$4:$Y$6629,2,0)</f>
        <v>823763</v>
      </c>
      <c r="D3501" s="26" t="s">
        <v>965</v>
      </c>
      <c r="E3501" s="26" t="str">
        <f aca="false">VLOOKUP(B3501,[1]Planilha8!$X$4:$Z$6629,3,0)</f>
        <v>CEAD</v>
      </c>
      <c r="F3501" s="26" t="str">
        <f aca="false">VLOOKUP(B3501,[1]Planilha8!$X$4:$AD$6629,7,0)</f>
        <v>BOM</v>
      </c>
      <c r="G3501" s="27" t="n">
        <v>43293</v>
      </c>
      <c r="H3501" s="83" t="n">
        <v>662.09</v>
      </c>
      <c r="I3501" s="29" t="s">
        <v>23</v>
      </c>
      <c r="J3501" s="30" t="s">
        <v>964</v>
      </c>
      <c r="K3501" s="31" t="n">
        <v>820933</v>
      </c>
      <c r="L3501" s="32" t="n">
        <v>2018002226</v>
      </c>
      <c r="M3501" s="33" t="n">
        <v>43465</v>
      </c>
      <c r="N3501" s="84" t="n">
        <v>55.1741666666667</v>
      </c>
      <c r="O3501" s="85" t="n">
        <v>0.2</v>
      </c>
      <c r="P3501" s="86" t="n">
        <v>0.0166666666666667</v>
      </c>
      <c r="Q3501" s="87" t="n">
        <v>11.0348333333333</v>
      </c>
      <c r="R3501" s="88" t="n">
        <v>66.209</v>
      </c>
      <c r="S3501" s="89" t="n">
        <v>595.881</v>
      </c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  <c r="AMG3501" s="0"/>
      <c r="AMH3501" s="0"/>
      <c r="AMI3501" s="0"/>
      <c r="AMJ3501" s="0"/>
    </row>
    <row r="3502" s="4" customFormat="true" ht="37.5" hidden="false" customHeight="true" outlineLevel="0" collapsed="false">
      <c r="A3502" s="23" t="s">
        <v>401</v>
      </c>
      <c r="B3502" s="82" t="n">
        <v>11441</v>
      </c>
      <c r="C3502" s="25" t="n">
        <f aca="false">VLOOKUP(B3502,[1]Planilha8!$X$4:$Y$6629,2,0)</f>
        <v>823765</v>
      </c>
      <c r="D3502" s="26" t="s">
        <v>966</v>
      </c>
      <c r="E3502" s="26" t="str">
        <f aca="false">VLOOKUP(B3502,[1]Planilha8!$X$4:$Z$6629,3,0)</f>
        <v>CEAD</v>
      </c>
      <c r="F3502" s="26" t="str">
        <f aca="false">VLOOKUP(B3502,[1]Planilha8!$X$4:$AD$6629,7,0)</f>
        <v>BOM</v>
      </c>
      <c r="G3502" s="27" t="n">
        <v>43293</v>
      </c>
      <c r="H3502" s="83" t="n">
        <v>12855</v>
      </c>
      <c r="I3502" s="29" t="s">
        <v>23</v>
      </c>
      <c r="J3502" s="30" t="s">
        <v>967</v>
      </c>
      <c r="K3502" s="31" t="n">
        <v>27773</v>
      </c>
      <c r="L3502" s="32" t="n">
        <v>2018002309</v>
      </c>
      <c r="M3502" s="33" t="n">
        <v>43465</v>
      </c>
      <c r="N3502" s="84" t="n">
        <v>535.625</v>
      </c>
      <c r="O3502" s="85" t="n">
        <v>0.1</v>
      </c>
      <c r="P3502" s="86" t="n">
        <v>0.00833333333333333</v>
      </c>
      <c r="Q3502" s="87" t="n">
        <v>107.125</v>
      </c>
      <c r="R3502" s="88" t="n">
        <v>642.75</v>
      </c>
      <c r="S3502" s="89" t="n">
        <v>12212.25</v>
      </c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  <c r="AMG3502" s="0"/>
      <c r="AMH3502" s="0"/>
      <c r="AMI3502" s="0"/>
      <c r="AMJ3502" s="0"/>
    </row>
    <row r="3503" s="4" customFormat="true" ht="37.5" hidden="false" customHeight="true" outlineLevel="0" collapsed="false">
      <c r="A3503" s="23" t="s">
        <v>401</v>
      </c>
      <c r="B3503" s="82" t="n">
        <v>11442</v>
      </c>
      <c r="C3503" s="25" t="n">
        <f aca="false">VLOOKUP(B3503,[1]Planilha8!$X$4:$Y$6629,2,0)</f>
        <v>823766</v>
      </c>
      <c r="D3503" s="26" t="s">
        <v>968</v>
      </c>
      <c r="E3503" s="26" t="str">
        <f aca="false">VLOOKUP(B3503,[1]Planilha8!$X$4:$Z$6629,3,0)</f>
        <v>CEAD</v>
      </c>
      <c r="F3503" s="26" t="str">
        <f aca="false">VLOOKUP(B3503,[1]Planilha8!$X$4:$AD$6629,7,0)</f>
        <v>BOM</v>
      </c>
      <c r="G3503" s="27" t="n">
        <v>43293</v>
      </c>
      <c r="H3503" s="83" t="n">
        <v>13756</v>
      </c>
      <c r="I3503" s="29" t="s">
        <v>23</v>
      </c>
      <c r="J3503" s="30" t="s">
        <v>967</v>
      </c>
      <c r="K3503" s="31" t="n">
        <v>27773</v>
      </c>
      <c r="L3503" s="32" t="n">
        <v>2018002309</v>
      </c>
      <c r="M3503" s="33" t="n">
        <v>43465</v>
      </c>
      <c r="N3503" s="84" t="n">
        <v>573.166666666667</v>
      </c>
      <c r="O3503" s="85" t="n">
        <v>0.1</v>
      </c>
      <c r="P3503" s="86" t="n">
        <v>0.00833333333333333</v>
      </c>
      <c r="Q3503" s="87" t="n">
        <v>114.633333333333</v>
      </c>
      <c r="R3503" s="88" t="n">
        <v>687.8</v>
      </c>
      <c r="S3503" s="89" t="n">
        <v>13068.2</v>
      </c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  <c r="AMG3503" s="0"/>
      <c r="AMH3503" s="0"/>
      <c r="AMI3503" s="0"/>
      <c r="AMJ3503" s="0"/>
    </row>
    <row r="3504" s="4" customFormat="true" ht="37.5" hidden="false" customHeight="true" outlineLevel="0" collapsed="false">
      <c r="A3504" s="23" t="s">
        <v>401</v>
      </c>
      <c r="B3504" s="82" t="n">
        <v>11444</v>
      </c>
      <c r="C3504" s="25" t="n">
        <f aca="false">VLOOKUP(B3504,[1]Planilha8!$X$4:$Y$6629,2,0)</f>
        <v>823768</v>
      </c>
      <c r="D3504" s="26" t="s">
        <v>969</v>
      </c>
      <c r="E3504" s="26" t="str">
        <f aca="false">VLOOKUP(B3504,[1]Planilha8!$X$4:$Z$6629,3,0)</f>
        <v>CEAD</v>
      </c>
      <c r="F3504" s="26" t="str">
        <f aca="false">VLOOKUP(B3504,[1]Planilha8!$X$4:$AD$6629,7,0)</f>
        <v>BOM</v>
      </c>
      <c r="G3504" s="27" t="n">
        <v>43293</v>
      </c>
      <c r="H3504" s="83" t="n">
        <v>6492</v>
      </c>
      <c r="I3504" s="29" t="s">
        <v>23</v>
      </c>
      <c r="J3504" s="30" t="s">
        <v>967</v>
      </c>
      <c r="K3504" s="31" t="n">
        <v>27773</v>
      </c>
      <c r="L3504" s="32" t="n">
        <v>2018002309</v>
      </c>
      <c r="M3504" s="33" t="n">
        <v>43465</v>
      </c>
      <c r="N3504" s="84" t="n">
        <v>270.5</v>
      </c>
      <c r="O3504" s="85" t="n">
        <v>0.1</v>
      </c>
      <c r="P3504" s="86" t="n">
        <v>0.00833333333333333</v>
      </c>
      <c r="Q3504" s="87" t="n">
        <v>54.1</v>
      </c>
      <c r="R3504" s="88" t="n">
        <v>324.6</v>
      </c>
      <c r="S3504" s="89" t="n">
        <v>6167.4</v>
      </c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  <c r="AMG3504" s="0"/>
      <c r="AMH3504" s="0"/>
      <c r="AMI3504" s="0"/>
      <c r="AMJ3504" s="0"/>
    </row>
    <row r="3505" s="4" customFormat="true" ht="37.5" hidden="false" customHeight="true" outlineLevel="0" collapsed="false">
      <c r="A3505" s="23" t="s">
        <v>401</v>
      </c>
      <c r="B3505" s="82" t="n">
        <v>11446</v>
      </c>
      <c r="C3505" s="25" t="n">
        <f aca="false">VLOOKUP(B3505,[1]Planilha8!$X$4:$Y$6629,2,0)</f>
        <v>821922</v>
      </c>
      <c r="D3505" s="26" t="s">
        <v>970</v>
      </c>
      <c r="E3505" s="26" t="str">
        <f aca="false">VLOOKUP(B3505,[1]Planilha8!$X$4:$Z$6629,3,0)</f>
        <v>CEAD</v>
      </c>
      <c r="F3505" s="26" t="str">
        <f aca="false">VLOOKUP(B3505,[1]Planilha8!$X$4:$AD$6629,7,0)</f>
        <v>BOM</v>
      </c>
      <c r="G3505" s="27" t="n">
        <v>43297</v>
      </c>
      <c r="H3505" s="83" t="n">
        <v>3165</v>
      </c>
      <c r="I3505" s="29" t="s">
        <v>23</v>
      </c>
      <c r="J3505" s="30" t="s">
        <v>971</v>
      </c>
      <c r="K3505" s="31" t="n">
        <v>7241</v>
      </c>
      <c r="L3505" s="32" t="n">
        <v>2018002524</v>
      </c>
      <c r="M3505" s="33" t="n">
        <v>43465</v>
      </c>
      <c r="N3505" s="84" t="n">
        <v>263.75</v>
      </c>
      <c r="O3505" s="85" t="n">
        <v>0.2</v>
      </c>
      <c r="P3505" s="86" t="n">
        <v>0.0166666666666667</v>
      </c>
      <c r="Q3505" s="87" t="n">
        <v>52.75</v>
      </c>
      <c r="R3505" s="88" t="n">
        <v>316.5</v>
      </c>
      <c r="S3505" s="89" t="n">
        <v>2848.5</v>
      </c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  <c r="AMG3505" s="0"/>
      <c r="AMH3505" s="0"/>
      <c r="AMI3505" s="0"/>
      <c r="AMJ3505" s="0"/>
    </row>
    <row r="3506" s="4" customFormat="true" ht="37.5" hidden="false" customHeight="true" outlineLevel="0" collapsed="false">
      <c r="A3506" s="23" t="s">
        <v>401</v>
      </c>
      <c r="B3506" s="82" t="n">
        <v>11460</v>
      </c>
      <c r="C3506" s="25" t="n">
        <f aca="false">VLOOKUP(B3506,[1]Planilha8!$X$4:$Y$6629,2,0)</f>
        <v>822266</v>
      </c>
      <c r="D3506" s="26" t="s">
        <v>972</v>
      </c>
      <c r="E3506" s="26" t="str">
        <f aca="false">VLOOKUP(B3506,[1]Planilha8!$X$4:$Z$6629,3,0)</f>
        <v>CEAD</v>
      </c>
      <c r="F3506" s="26" t="str">
        <f aca="false">VLOOKUP(B3506,[1]Planilha8!$X$4:$AD$6629,7,0)</f>
        <v>BOM</v>
      </c>
      <c r="G3506" s="27" t="n">
        <v>43297</v>
      </c>
      <c r="H3506" s="83" t="n">
        <v>2900</v>
      </c>
      <c r="I3506" s="29" t="s">
        <v>23</v>
      </c>
      <c r="J3506" s="30" t="s">
        <v>973</v>
      </c>
      <c r="K3506" s="31" t="n">
        <v>4380</v>
      </c>
      <c r="L3506" s="32" t="n">
        <v>2018002310</v>
      </c>
      <c r="M3506" s="33" t="n">
        <v>43465</v>
      </c>
      <c r="N3506" s="84" t="n">
        <v>120.833333333333</v>
      </c>
      <c r="O3506" s="85" t="n">
        <v>0.1</v>
      </c>
      <c r="P3506" s="86" t="n">
        <v>0.00833333333333333</v>
      </c>
      <c r="Q3506" s="87" t="n">
        <v>24.1666666666667</v>
      </c>
      <c r="R3506" s="88" t="n">
        <v>145</v>
      </c>
      <c r="S3506" s="89" t="n">
        <v>2755</v>
      </c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  <c r="AMG3506" s="0"/>
      <c r="AMH3506" s="0"/>
      <c r="AMI3506" s="0"/>
      <c r="AMJ3506" s="0"/>
    </row>
    <row r="3507" s="4" customFormat="true" ht="37.5" hidden="false" customHeight="true" outlineLevel="0" collapsed="false">
      <c r="A3507" s="23" t="s">
        <v>401</v>
      </c>
      <c r="B3507" s="82" t="n">
        <v>11473</v>
      </c>
      <c r="C3507" s="25" t="n">
        <f aca="false">VLOOKUP(B3507,[1]Planilha8!$X$4:$Y$6629,2,0)</f>
        <v>823756</v>
      </c>
      <c r="D3507" s="26" t="s">
        <v>974</v>
      </c>
      <c r="E3507" s="26" t="str">
        <f aca="false">VLOOKUP(B3507,[1]Planilha8!$X$4:$Z$6629,3,0)</f>
        <v>CEAD</v>
      </c>
      <c r="F3507" s="26" t="str">
        <f aca="false">VLOOKUP(B3507,[1]Planilha8!$X$4:$AD$6629,7,0)</f>
        <v>BOM</v>
      </c>
      <c r="G3507" s="27" t="n">
        <v>43297</v>
      </c>
      <c r="H3507" s="83" t="n">
        <v>300</v>
      </c>
      <c r="I3507" s="29" t="s">
        <v>23</v>
      </c>
      <c r="J3507" s="30" t="s">
        <v>973</v>
      </c>
      <c r="K3507" s="31" t="n">
        <v>4380</v>
      </c>
      <c r="L3507" s="32" t="n">
        <v>2018002310</v>
      </c>
      <c r="M3507" s="33" t="n">
        <v>43465</v>
      </c>
      <c r="N3507" s="84" t="n">
        <v>12.5</v>
      </c>
      <c r="O3507" s="85" t="n">
        <v>0.1</v>
      </c>
      <c r="P3507" s="86" t="n">
        <v>0.00833333333333333</v>
      </c>
      <c r="Q3507" s="87" t="n">
        <v>2.5</v>
      </c>
      <c r="R3507" s="88" t="n">
        <v>15</v>
      </c>
      <c r="S3507" s="89" t="n">
        <v>285</v>
      </c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  <c r="AMG3507" s="0"/>
      <c r="AMH3507" s="0"/>
      <c r="AMI3507" s="0"/>
      <c r="AMJ3507" s="0"/>
    </row>
    <row r="3508" s="4" customFormat="true" ht="37.5" hidden="false" customHeight="true" outlineLevel="0" collapsed="false">
      <c r="A3508" s="23" t="s">
        <v>401</v>
      </c>
      <c r="B3508" s="82" t="n">
        <v>11474</v>
      </c>
      <c r="C3508" s="25" t="n">
        <f aca="false">VLOOKUP(B3508,[1]Planilha8!$X$4:$Y$6629,2,0)</f>
        <v>823757</v>
      </c>
      <c r="D3508" s="26" t="s">
        <v>974</v>
      </c>
      <c r="E3508" s="26" t="str">
        <f aca="false">VLOOKUP(B3508,[1]Planilha8!$X$4:$Z$6629,3,0)</f>
        <v>CEAD</v>
      </c>
      <c r="F3508" s="26" t="str">
        <f aca="false">VLOOKUP(B3508,[1]Planilha8!$X$4:$AD$6629,7,0)</f>
        <v>BOM</v>
      </c>
      <c r="G3508" s="27" t="n">
        <v>43297</v>
      </c>
      <c r="H3508" s="83" t="n">
        <v>300</v>
      </c>
      <c r="I3508" s="29" t="s">
        <v>23</v>
      </c>
      <c r="J3508" s="30" t="s">
        <v>973</v>
      </c>
      <c r="K3508" s="31" t="n">
        <v>4380</v>
      </c>
      <c r="L3508" s="32" t="n">
        <v>2018002310</v>
      </c>
      <c r="M3508" s="33" t="n">
        <v>43465</v>
      </c>
      <c r="N3508" s="84" t="n">
        <v>12.5</v>
      </c>
      <c r="O3508" s="85" t="n">
        <v>0.1</v>
      </c>
      <c r="P3508" s="86" t="n">
        <v>0.00833333333333333</v>
      </c>
      <c r="Q3508" s="87" t="n">
        <v>2.5</v>
      </c>
      <c r="R3508" s="88" t="n">
        <v>15</v>
      </c>
      <c r="S3508" s="89" t="n">
        <v>285</v>
      </c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  <c r="AMG3508" s="0"/>
      <c r="AMH3508" s="0"/>
      <c r="AMI3508" s="0"/>
      <c r="AMJ3508" s="0"/>
    </row>
    <row r="3509" s="4" customFormat="true" ht="37.5" hidden="false" customHeight="true" outlineLevel="0" collapsed="false">
      <c r="A3509" s="23" t="s">
        <v>401</v>
      </c>
      <c r="B3509" s="82" t="n">
        <v>11475</v>
      </c>
      <c r="C3509" s="25" t="n">
        <f aca="false">VLOOKUP(B3509,[1]Planilha8!$X$4:$Y$6629,2,0)</f>
        <v>823758</v>
      </c>
      <c r="D3509" s="26" t="s">
        <v>974</v>
      </c>
      <c r="E3509" s="26" t="str">
        <f aca="false">VLOOKUP(B3509,[1]Planilha8!$X$4:$Z$6629,3,0)</f>
        <v>CEAD</v>
      </c>
      <c r="F3509" s="26" t="str">
        <f aca="false">VLOOKUP(B3509,[1]Planilha8!$X$4:$AD$6629,7,0)</f>
        <v>BOM</v>
      </c>
      <c r="G3509" s="27" t="n">
        <v>43297</v>
      </c>
      <c r="H3509" s="83" t="n">
        <v>300</v>
      </c>
      <c r="I3509" s="29" t="s">
        <v>23</v>
      </c>
      <c r="J3509" s="30" t="s">
        <v>973</v>
      </c>
      <c r="K3509" s="31" t="n">
        <v>4380</v>
      </c>
      <c r="L3509" s="32" t="n">
        <v>2018002310</v>
      </c>
      <c r="M3509" s="33" t="n">
        <v>43465</v>
      </c>
      <c r="N3509" s="84" t="n">
        <v>12.5</v>
      </c>
      <c r="O3509" s="85" t="n">
        <v>0.1</v>
      </c>
      <c r="P3509" s="86" t="n">
        <v>0.00833333333333333</v>
      </c>
      <c r="Q3509" s="87" t="n">
        <v>2.5</v>
      </c>
      <c r="R3509" s="88" t="n">
        <v>15</v>
      </c>
      <c r="S3509" s="89" t="n">
        <v>285</v>
      </c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  <c r="AMG3509" s="0"/>
      <c r="AMH3509" s="0"/>
      <c r="AMI3509" s="0"/>
      <c r="AMJ3509" s="0"/>
    </row>
    <row r="3510" s="4" customFormat="true" ht="37.5" hidden="false" customHeight="true" outlineLevel="0" collapsed="false">
      <c r="A3510" s="23" t="s">
        <v>401</v>
      </c>
      <c r="B3510" s="82" t="n">
        <v>11476</v>
      </c>
      <c r="C3510" s="25" t="n">
        <f aca="false">VLOOKUP(B3510,[1]Planilha8!$X$4:$Y$6629,2,0)</f>
        <v>823759</v>
      </c>
      <c r="D3510" s="26" t="s">
        <v>974</v>
      </c>
      <c r="E3510" s="26" t="str">
        <f aca="false">VLOOKUP(B3510,[1]Planilha8!$X$4:$Z$6629,3,0)</f>
        <v>CEAD</v>
      </c>
      <c r="F3510" s="26" t="str">
        <f aca="false">VLOOKUP(B3510,[1]Planilha8!$X$4:$AD$6629,7,0)</f>
        <v>BOM</v>
      </c>
      <c r="G3510" s="27" t="n">
        <v>43297</v>
      </c>
      <c r="H3510" s="83" t="n">
        <v>300</v>
      </c>
      <c r="I3510" s="29" t="s">
        <v>23</v>
      </c>
      <c r="J3510" s="30" t="s">
        <v>973</v>
      </c>
      <c r="K3510" s="31" t="n">
        <v>4380</v>
      </c>
      <c r="L3510" s="32" t="n">
        <v>2018002310</v>
      </c>
      <c r="M3510" s="33" t="n">
        <v>43465</v>
      </c>
      <c r="N3510" s="84" t="n">
        <v>12.5</v>
      </c>
      <c r="O3510" s="85" t="n">
        <v>0.1</v>
      </c>
      <c r="P3510" s="86" t="n">
        <v>0.00833333333333333</v>
      </c>
      <c r="Q3510" s="87" t="n">
        <v>2.5</v>
      </c>
      <c r="R3510" s="88" t="n">
        <v>15</v>
      </c>
      <c r="S3510" s="89" t="n">
        <v>285</v>
      </c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  <c r="AMG3510" s="0"/>
      <c r="AMH3510" s="0"/>
      <c r="AMI3510" s="0"/>
      <c r="AMJ3510" s="0"/>
    </row>
    <row r="3511" s="4" customFormat="true" ht="37.5" hidden="false" customHeight="true" outlineLevel="0" collapsed="false">
      <c r="A3511" s="23" t="s">
        <v>401</v>
      </c>
      <c r="B3511" s="82" t="n">
        <v>11438</v>
      </c>
      <c r="C3511" s="25" t="n">
        <f aca="false">VLOOKUP(B3511,[1]Planilha8!$X$4:$Y$6629,2,0)</f>
        <v>1792085</v>
      </c>
      <c r="D3511" s="26" t="s">
        <v>199</v>
      </c>
      <c r="E3511" s="26" t="str">
        <f aca="false">VLOOKUP(B3511,[1]Planilha8!$X$4:$Z$6629,3,0)</f>
        <v>CEAD</v>
      </c>
      <c r="F3511" s="26" t="str">
        <f aca="false">VLOOKUP(B3511,[1]Planilha8!$X$4:$AD$6629,7,0)</f>
        <v>BOM</v>
      </c>
      <c r="G3511" s="27" t="n">
        <v>43314</v>
      </c>
      <c r="H3511" s="83" t="n">
        <v>1835</v>
      </c>
      <c r="I3511" s="29" t="s">
        <v>23</v>
      </c>
      <c r="J3511" s="30" t="s">
        <v>137</v>
      </c>
      <c r="K3511" s="31" t="n">
        <v>138752</v>
      </c>
      <c r="L3511" s="32" t="n">
        <v>2018002225</v>
      </c>
      <c r="M3511" s="33" t="n">
        <v>43465</v>
      </c>
      <c r="N3511" s="84" t="n">
        <v>122.333333333333</v>
      </c>
      <c r="O3511" s="85" t="n">
        <v>0.2</v>
      </c>
      <c r="P3511" s="86" t="n">
        <v>0.0166666666666667</v>
      </c>
      <c r="Q3511" s="87" t="n">
        <v>30.5833333333333</v>
      </c>
      <c r="R3511" s="88" t="n">
        <v>152.916666666667</v>
      </c>
      <c r="S3511" s="89" t="n">
        <v>1682.08333333333</v>
      </c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  <c r="AMG3511" s="0"/>
      <c r="AMH3511" s="0"/>
      <c r="AMI3511" s="0"/>
      <c r="AMJ3511" s="0"/>
    </row>
    <row r="3512" s="4" customFormat="true" ht="37.5" hidden="false" customHeight="true" outlineLevel="0" collapsed="false">
      <c r="A3512" s="23" t="s">
        <v>401</v>
      </c>
      <c r="B3512" s="82" t="n">
        <v>11614</v>
      </c>
      <c r="C3512" s="25" t="n">
        <f aca="false">VLOOKUP(B3512,[1]Planilha8!$X$4:$Y$6629,2,0)</f>
        <v>1792470</v>
      </c>
      <c r="D3512" s="26" t="s">
        <v>907</v>
      </c>
      <c r="E3512" s="26" t="str">
        <f aca="false">VLOOKUP(B3512,[1]Planilha8!$X$4:$Z$6629,3,0)</f>
        <v>CONDUTORES</v>
      </c>
      <c r="F3512" s="26" t="str">
        <f aca="false">VLOOKUP(B3512,[1]Planilha8!$X$4:$AD$6629,7,0)</f>
        <v>BOM</v>
      </c>
      <c r="G3512" s="27" t="n">
        <v>43327</v>
      </c>
      <c r="H3512" s="83" t="n">
        <v>647.04</v>
      </c>
      <c r="I3512" s="29" t="s">
        <v>23</v>
      </c>
      <c r="J3512" s="30" t="s">
        <v>975</v>
      </c>
      <c r="K3512" s="31" t="n">
        <v>28700</v>
      </c>
      <c r="L3512" s="32" t="n">
        <v>2018003038</v>
      </c>
      <c r="M3512" s="33" t="n">
        <v>43465</v>
      </c>
      <c r="N3512" s="84" t="n">
        <v>43.136</v>
      </c>
      <c r="O3512" s="85" t="n">
        <v>0.2</v>
      </c>
      <c r="P3512" s="86" t="n">
        <v>0.0166666666666667</v>
      </c>
      <c r="Q3512" s="87" t="n">
        <v>10.784</v>
      </c>
      <c r="R3512" s="88" t="n">
        <v>53.92</v>
      </c>
      <c r="S3512" s="89" t="n">
        <v>593.12</v>
      </c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  <c r="AMG3512" s="0"/>
      <c r="AMH3512" s="0"/>
      <c r="AMI3512" s="0"/>
      <c r="AMJ3512" s="0"/>
    </row>
    <row r="3513" s="4" customFormat="true" ht="37.5" hidden="false" customHeight="true" outlineLevel="0" collapsed="false">
      <c r="A3513" s="23" t="s">
        <v>401</v>
      </c>
      <c r="B3513" s="82" t="n">
        <v>11624</v>
      </c>
      <c r="C3513" s="25" t="n">
        <f aca="false">VLOOKUP(B3513,[1]Planilha8!$X$4:$Y$6629,2,0)</f>
        <v>1792503</v>
      </c>
      <c r="D3513" s="26" t="s">
        <v>976</v>
      </c>
      <c r="E3513" s="26" t="str">
        <f aca="false">VLOOKUP(B3513,[1]Planilha8!$X$4:$Z$6629,3,0)</f>
        <v>T.I.</v>
      </c>
      <c r="F3513" s="26" t="str">
        <f aca="false">VLOOKUP(B3513,[1]Planilha8!$X$4:$AD$6629,7,0)</f>
        <v>BOM</v>
      </c>
      <c r="G3513" s="27" t="n">
        <v>43335</v>
      </c>
      <c r="H3513" s="83" t="n">
        <v>5466</v>
      </c>
      <c r="I3513" s="29" t="s">
        <v>23</v>
      </c>
      <c r="J3513" s="30" t="s">
        <v>745</v>
      </c>
      <c r="K3513" s="31" t="n">
        <v>169307</v>
      </c>
      <c r="L3513" s="32" t="n">
        <v>2018003959</v>
      </c>
      <c r="M3513" s="33" t="n">
        <v>43465</v>
      </c>
      <c r="N3513" s="84" t="n">
        <v>182.2</v>
      </c>
      <c r="O3513" s="85" t="n">
        <v>0.1</v>
      </c>
      <c r="P3513" s="86" t="n">
        <v>0.00833333333333333</v>
      </c>
      <c r="Q3513" s="87" t="n">
        <v>45.55</v>
      </c>
      <c r="R3513" s="88" t="n">
        <v>227.75</v>
      </c>
      <c r="S3513" s="89" t="n">
        <v>5238.25</v>
      </c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  <c r="AMG3513" s="0"/>
      <c r="AMH3513" s="0"/>
      <c r="AMI3513" s="0"/>
      <c r="AMJ3513" s="0"/>
    </row>
    <row r="3514" s="4" customFormat="true" ht="37.5" hidden="false" customHeight="true" outlineLevel="0" collapsed="false">
      <c r="A3514" s="23" t="s">
        <v>401</v>
      </c>
      <c r="B3514" s="82" t="n">
        <v>11625</v>
      </c>
      <c r="C3514" s="25" t="n">
        <f aca="false">VLOOKUP(B3514,[1]Planilha8!$X$4:$Y$6629,2,0)</f>
        <v>1792502</v>
      </c>
      <c r="D3514" s="26" t="s">
        <v>977</v>
      </c>
      <c r="E3514" s="26" t="str">
        <f aca="false">VLOOKUP(B3514,[1]Planilha8!$X$4:$Z$6629,3,0)</f>
        <v>T.I.</v>
      </c>
      <c r="F3514" s="26" t="str">
        <f aca="false">VLOOKUP(B3514,[1]Planilha8!$X$4:$AD$6629,7,0)</f>
        <v>BOM</v>
      </c>
      <c r="G3514" s="27" t="n">
        <v>43335</v>
      </c>
      <c r="H3514" s="83" t="n">
        <v>5662</v>
      </c>
      <c r="I3514" s="29" t="s">
        <v>23</v>
      </c>
      <c r="J3514" s="30" t="s">
        <v>745</v>
      </c>
      <c r="K3514" s="31" t="n">
        <v>169307</v>
      </c>
      <c r="L3514" s="32" t="n">
        <v>2018003959</v>
      </c>
      <c r="M3514" s="33" t="n">
        <v>43465</v>
      </c>
      <c r="N3514" s="84" t="n">
        <v>188.733333333333</v>
      </c>
      <c r="O3514" s="85" t="n">
        <v>0.1</v>
      </c>
      <c r="P3514" s="86" t="n">
        <v>0.00833333333333333</v>
      </c>
      <c r="Q3514" s="87" t="n">
        <v>47.1833333333333</v>
      </c>
      <c r="R3514" s="88" t="n">
        <v>235.916666666667</v>
      </c>
      <c r="S3514" s="89" t="n">
        <v>5426.08333333333</v>
      </c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  <c r="AMG3514" s="0"/>
      <c r="AMH3514" s="0"/>
      <c r="AMI3514" s="0"/>
      <c r="AMJ3514" s="0"/>
    </row>
    <row r="3515" s="4" customFormat="true" ht="37.5" hidden="false" customHeight="true" outlineLevel="0" collapsed="false">
      <c r="A3515" s="23" t="s">
        <v>401</v>
      </c>
      <c r="B3515" s="82" t="n">
        <v>11607</v>
      </c>
      <c r="C3515" s="25" t="n">
        <f aca="false">VLOOKUP(B3515,[1]Planilha8!$X$4:$Y$6629,2,0)</f>
        <v>1793770</v>
      </c>
      <c r="D3515" s="26" t="s">
        <v>978</v>
      </c>
      <c r="E3515" s="26" t="str">
        <f aca="false">VLOOKUP(B3515,[1]Planilha8!$X$4:$Z$6629,3,0)</f>
        <v>ADMINISTRAÇÃO - SEDE - ASCOM</v>
      </c>
      <c r="F3515" s="26" t="str">
        <f aca="false">VLOOKUP(B3515,[1]Planilha8!$X$4:$AD$6629,7,0)</f>
        <v>BOM</v>
      </c>
      <c r="G3515" s="27" t="n">
        <v>43336</v>
      </c>
      <c r="H3515" s="83" t="n">
        <v>3700</v>
      </c>
      <c r="I3515" s="29" t="s">
        <v>23</v>
      </c>
      <c r="J3515" s="30" t="s">
        <v>979</v>
      </c>
      <c r="K3515" s="31" t="n">
        <v>21</v>
      </c>
      <c r="L3515" s="32" t="n">
        <v>2018003208</v>
      </c>
      <c r="M3515" s="33" t="n">
        <v>43465</v>
      </c>
      <c r="N3515" s="84" t="n">
        <v>407</v>
      </c>
      <c r="O3515" s="85" t="n">
        <v>0.33</v>
      </c>
      <c r="P3515" s="86" t="n">
        <v>0.0275</v>
      </c>
      <c r="Q3515" s="87" t="n">
        <v>101.75</v>
      </c>
      <c r="R3515" s="88" t="n">
        <v>508.75</v>
      </c>
      <c r="S3515" s="89" t="n">
        <v>3191.25</v>
      </c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  <c r="AMG3515" s="0"/>
      <c r="AMH3515" s="0"/>
      <c r="AMI3515" s="0"/>
      <c r="AMJ3515" s="0"/>
    </row>
    <row r="3516" s="4" customFormat="true" ht="37.5" hidden="false" customHeight="true" outlineLevel="0" collapsed="false">
      <c r="A3516" s="23" t="s">
        <v>401</v>
      </c>
      <c r="B3516" s="82" t="n">
        <v>11635</v>
      </c>
      <c r="C3516" s="25" t="n">
        <f aca="false">VLOOKUP(B3516,[1]Planilha8!$X$4:$Y$6629,2,0)</f>
        <v>1793431</v>
      </c>
      <c r="D3516" s="26" t="s">
        <v>980</v>
      </c>
      <c r="E3516" s="26" t="str">
        <f aca="false">VLOOKUP(B3516,[1]Planilha8!$X$4:$Z$6629,3,0)</f>
        <v>T.I.</v>
      </c>
      <c r="F3516" s="26" t="str">
        <f aca="false">VLOOKUP(B3516,[1]Planilha8!$X$4:$AD$6629,7,0)</f>
        <v>BOM</v>
      </c>
      <c r="G3516" s="27" t="n">
        <v>43346</v>
      </c>
      <c r="H3516" s="83" t="n">
        <v>560</v>
      </c>
      <c r="I3516" s="29" t="s">
        <v>23</v>
      </c>
      <c r="J3516" s="30" t="s">
        <v>174</v>
      </c>
      <c r="K3516" s="31" t="n">
        <v>21455</v>
      </c>
      <c r="L3516" s="32" t="n">
        <v>2018001903</v>
      </c>
      <c r="M3516" s="33" t="n">
        <v>43465</v>
      </c>
      <c r="N3516" s="84" t="n">
        <v>46.2</v>
      </c>
      <c r="O3516" s="85" t="n">
        <v>0.33</v>
      </c>
      <c r="P3516" s="86" t="n">
        <v>0.0275</v>
      </c>
      <c r="Q3516" s="87" t="n">
        <v>15.4</v>
      </c>
      <c r="R3516" s="88" t="n">
        <v>61.6</v>
      </c>
      <c r="S3516" s="89" t="n">
        <v>498.4</v>
      </c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  <c r="AMG3516" s="0"/>
      <c r="AMH3516" s="0"/>
      <c r="AMI3516" s="0"/>
      <c r="AMJ3516" s="0"/>
    </row>
    <row r="3517" s="4" customFormat="true" ht="37.5" hidden="false" customHeight="true" outlineLevel="0" collapsed="false">
      <c r="A3517" s="23" t="s">
        <v>401</v>
      </c>
      <c r="B3517" s="82" t="n">
        <v>11636</v>
      </c>
      <c r="C3517" s="25" t="n">
        <f aca="false">VLOOKUP(B3517,[1]Planilha8!$X$4:$Y$6629,2,0)</f>
        <v>1794111</v>
      </c>
      <c r="D3517" s="26" t="s">
        <v>981</v>
      </c>
      <c r="E3517" s="26" t="str">
        <f aca="false">VLOOKUP(B3517,[1]Planilha8!$X$4:$Z$6629,3,0)</f>
        <v>CENTRO CIRÚRGICO</v>
      </c>
      <c r="F3517" s="26" t="str">
        <f aca="false">VLOOKUP(B3517,[1]Planilha8!$X$4:$AD$6629,7,0)</f>
        <v>BOM</v>
      </c>
      <c r="G3517" s="27" t="n">
        <v>43346</v>
      </c>
      <c r="H3517" s="83" t="n">
        <v>1956</v>
      </c>
      <c r="I3517" s="29" t="s">
        <v>23</v>
      </c>
      <c r="J3517" s="30" t="s">
        <v>982</v>
      </c>
      <c r="K3517" s="31" t="n">
        <v>1931</v>
      </c>
      <c r="L3517" s="32" t="n">
        <v>2018000743</v>
      </c>
      <c r="M3517" s="33" t="n">
        <v>43465</v>
      </c>
      <c r="N3517" s="84" t="n">
        <v>48.9</v>
      </c>
      <c r="O3517" s="85" t="n">
        <v>0.1</v>
      </c>
      <c r="P3517" s="86" t="n">
        <v>0.00833333333333333</v>
      </c>
      <c r="Q3517" s="87" t="n">
        <v>16.3</v>
      </c>
      <c r="R3517" s="88" t="n">
        <v>65.2</v>
      </c>
      <c r="S3517" s="89" t="n">
        <v>1890.8</v>
      </c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  <c r="AMG3517" s="0"/>
      <c r="AMH3517" s="0"/>
      <c r="AMI3517" s="0"/>
      <c r="AMJ3517" s="0"/>
    </row>
    <row r="3518" s="4" customFormat="true" ht="37.5" hidden="false" customHeight="true" outlineLevel="0" collapsed="false">
      <c r="A3518" s="23" t="s">
        <v>401</v>
      </c>
      <c r="B3518" s="82" t="n">
        <v>11637</v>
      </c>
      <c r="C3518" s="25" t="n">
        <f aca="false">VLOOKUP(B3518,[1]Planilha8!$X$4:$Y$6629,2,0)</f>
        <v>0</v>
      </c>
      <c r="D3518" s="26" t="s">
        <v>983</v>
      </c>
      <c r="E3518" s="26" t="str">
        <f aca="false">VLOOKUP(B3518,[1]Planilha8!$X$4:$Z$6629,3,0)</f>
        <v>CEAD</v>
      </c>
      <c r="F3518" s="26" t="str">
        <f aca="false">VLOOKUP(B3518,[1]Planilha8!$X$4:$AD$6629,7,0)</f>
        <v>BOM</v>
      </c>
      <c r="G3518" s="27" t="n">
        <v>43348</v>
      </c>
      <c r="H3518" s="83" t="n">
        <v>238</v>
      </c>
      <c r="I3518" s="29" t="s">
        <v>23</v>
      </c>
      <c r="J3518" s="30" t="s">
        <v>984</v>
      </c>
      <c r="K3518" s="31" t="n">
        <v>32625</v>
      </c>
      <c r="L3518" s="32" t="n">
        <v>2018002226</v>
      </c>
      <c r="M3518" s="33" t="n">
        <v>43465</v>
      </c>
      <c r="N3518" s="84" t="n">
        <v>5.95</v>
      </c>
      <c r="O3518" s="85" t="n">
        <v>0.1</v>
      </c>
      <c r="P3518" s="86" t="n">
        <v>0.00833333333333333</v>
      </c>
      <c r="Q3518" s="87" t="n">
        <v>1.98333333333333</v>
      </c>
      <c r="R3518" s="88" t="n">
        <v>7.93333333333333</v>
      </c>
      <c r="S3518" s="89" t="n">
        <v>230.066666666667</v>
      </c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  <c r="AMG3518" s="0"/>
      <c r="AMH3518" s="0"/>
      <c r="AMI3518" s="0"/>
      <c r="AMJ3518" s="0"/>
    </row>
    <row r="3519" s="4" customFormat="true" ht="37.5" hidden="false" customHeight="true" outlineLevel="0" collapsed="false">
      <c r="A3519" s="23" t="s">
        <v>401</v>
      </c>
      <c r="B3519" s="82" t="n">
        <v>11640</v>
      </c>
      <c r="C3519" s="25" t="n">
        <f aca="false">VLOOKUP(B3519,[1]Planilha8!$X$4:$Y$6629,2,0)</f>
        <v>1794272</v>
      </c>
      <c r="D3519" s="26" t="s">
        <v>985</v>
      </c>
      <c r="E3519" s="26" t="str">
        <f aca="false">VLOOKUP(B3519,[1]Planilha8!$X$4:$Z$6629,3,0)</f>
        <v>CEAD</v>
      </c>
      <c r="F3519" s="26" t="str">
        <f aca="false">VLOOKUP(B3519,[1]Planilha8!$X$4:$AD$6629,7,0)</f>
        <v>BOM</v>
      </c>
      <c r="G3519" s="27" t="n">
        <v>43349</v>
      </c>
      <c r="H3519" s="83" t="n">
        <v>137</v>
      </c>
      <c r="I3519" s="29" t="s">
        <v>23</v>
      </c>
      <c r="J3519" s="30" t="s">
        <v>211</v>
      </c>
      <c r="K3519" s="31" t="n">
        <v>4</v>
      </c>
      <c r="L3519" s="32" t="n">
        <v>2018002222</v>
      </c>
      <c r="M3519" s="33" t="n">
        <v>43465</v>
      </c>
      <c r="N3519" s="84" t="n">
        <v>6.85</v>
      </c>
      <c r="O3519" s="85" t="n">
        <v>0.2</v>
      </c>
      <c r="P3519" s="86" t="n">
        <v>0.0166666666666667</v>
      </c>
      <c r="Q3519" s="87" t="n">
        <v>2.28333333333333</v>
      </c>
      <c r="R3519" s="88" t="n">
        <v>9.13333333333333</v>
      </c>
      <c r="S3519" s="89" t="n">
        <v>127.866666666667</v>
      </c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  <c r="AMG3519" s="0"/>
      <c r="AMH3519" s="0"/>
      <c r="AMI3519" s="0"/>
      <c r="AMJ3519" s="0"/>
    </row>
    <row r="3520" s="4" customFormat="true" ht="37.5" hidden="false" customHeight="true" outlineLevel="0" collapsed="false">
      <c r="A3520" s="23" t="s">
        <v>401</v>
      </c>
      <c r="B3520" s="82" t="n">
        <v>11641</v>
      </c>
      <c r="C3520" s="25" t="n">
        <f aca="false">VLOOKUP(B3520,[1]Planilha8!$X$4:$Y$6629,2,0)</f>
        <v>1794273</v>
      </c>
      <c r="D3520" s="26" t="s">
        <v>985</v>
      </c>
      <c r="E3520" s="26" t="str">
        <f aca="false">VLOOKUP(B3520,[1]Planilha8!$X$4:$Z$6629,3,0)</f>
        <v>CEAD</v>
      </c>
      <c r="F3520" s="26" t="str">
        <f aca="false">VLOOKUP(B3520,[1]Planilha8!$X$4:$AD$6629,7,0)</f>
        <v>BOM</v>
      </c>
      <c r="G3520" s="27" t="n">
        <v>43349</v>
      </c>
      <c r="H3520" s="83" t="n">
        <v>137</v>
      </c>
      <c r="I3520" s="29" t="s">
        <v>23</v>
      </c>
      <c r="J3520" s="30" t="s">
        <v>211</v>
      </c>
      <c r="K3520" s="31" t="n">
        <v>4</v>
      </c>
      <c r="L3520" s="32" t="n">
        <v>2018002222</v>
      </c>
      <c r="M3520" s="33" t="n">
        <v>43465</v>
      </c>
      <c r="N3520" s="84" t="n">
        <v>6.85</v>
      </c>
      <c r="O3520" s="85" t="n">
        <v>0.2</v>
      </c>
      <c r="P3520" s="86" t="n">
        <v>0.0166666666666667</v>
      </c>
      <c r="Q3520" s="87" t="n">
        <v>2.28333333333333</v>
      </c>
      <c r="R3520" s="88" t="n">
        <v>9.13333333333333</v>
      </c>
      <c r="S3520" s="89" t="n">
        <v>127.866666666667</v>
      </c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  <c r="AMG3520" s="0"/>
      <c r="AMH3520" s="0"/>
      <c r="AMI3520" s="0"/>
      <c r="AMJ3520" s="0"/>
    </row>
    <row r="3521" s="4" customFormat="true" ht="37.5" hidden="false" customHeight="true" outlineLevel="0" collapsed="false">
      <c r="A3521" s="23" t="s">
        <v>401</v>
      </c>
      <c r="B3521" s="82" t="n">
        <v>11642</v>
      </c>
      <c r="C3521" s="25" t="n">
        <f aca="false">VLOOKUP(B3521,[1]Planilha8!$X$4:$Y$6629,2,0)</f>
        <v>1794274</v>
      </c>
      <c r="D3521" s="26" t="s">
        <v>985</v>
      </c>
      <c r="E3521" s="26" t="str">
        <f aca="false">VLOOKUP(B3521,[1]Planilha8!$X$4:$Z$6629,3,0)</f>
        <v>CEAD</v>
      </c>
      <c r="F3521" s="26" t="str">
        <f aca="false">VLOOKUP(B3521,[1]Planilha8!$X$4:$AD$6629,7,0)</f>
        <v>BOM</v>
      </c>
      <c r="G3521" s="27" t="n">
        <v>43349</v>
      </c>
      <c r="H3521" s="83" t="n">
        <v>137</v>
      </c>
      <c r="I3521" s="29" t="s">
        <v>23</v>
      </c>
      <c r="J3521" s="30" t="s">
        <v>211</v>
      </c>
      <c r="K3521" s="31" t="n">
        <v>4</v>
      </c>
      <c r="L3521" s="32" t="n">
        <v>2018002222</v>
      </c>
      <c r="M3521" s="33" t="n">
        <v>43465</v>
      </c>
      <c r="N3521" s="84" t="n">
        <v>6.85</v>
      </c>
      <c r="O3521" s="85" t="n">
        <v>0.2</v>
      </c>
      <c r="P3521" s="86" t="n">
        <v>0.0166666666666667</v>
      </c>
      <c r="Q3521" s="87" t="n">
        <v>2.28333333333333</v>
      </c>
      <c r="R3521" s="88" t="n">
        <v>9.13333333333333</v>
      </c>
      <c r="S3521" s="89" t="n">
        <v>127.866666666667</v>
      </c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  <c r="AMG3521" s="0"/>
      <c r="AMH3521" s="0"/>
      <c r="AMI3521" s="0"/>
      <c r="AMJ3521" s="0"/>
    </row>
    <row r="3522" s="4" customFormat="true" ht="37.5" hidden="false" customHeight="true" outlineLevel="0" collapsed="false">
      <c r="A3522" s="23" t="s">
        <v>401</v>
      </c>
      <c r="B3522" s="82" t="n">
        <v>11643</v>
      </c>
      <c r="C3522" s="25" t="n">
        <f aca="false">VLOOKUP(B3522,[1]Planilha8!$X$4:$Y$6629,2,0)</f>
        <v>1794275</v>
      </c>
      <c r="D3522" s="26" t="s">
        <v>985</v>
      </c>
      <c r="E3522" s="26" t="str">
        <f aca="false">VLOOKUP(B3522,[1]Planilha8!$X$4:$Z$6629,3,0)</f>
        <v>CEAD</v>
      </c>
      <c r="F3522" s="26" t="str">
        <f aca="false">VLOOKUP(B3522,[1]Planilha8!$X$4:$AD$6629,7,0)</f>
        <v>BOM</v>
      </c>
      <c r="G3522" s="27" t="n">
        <v>43349</v>
      </c>
      <c r="H3522" s="83" t="n">
        <v>137</v>
      </c>
      <c r="I3522" s="29" t="s">
        <v>23</v>
      </c>
      <c r="J3522" s="30" t="s">
        <v>211</v>
      </c>
      <c r="K3522" s="31" t="n">
        <v>4</v>
      </c>
      <c r="L3522" s="32" t="n">
        <v>2018002222</v>
      </c>
      <c r="M3522" s="33" t="n">
        <v>43465</v>
      </c>
      <c r="N3522" s="84" t="n">
        <v>6.85</v>
      </c>
      <c r="O3522" s="85" t="n">
        <v>0.2</v>
      </c>
      <c r="P3522" s="86" t="n">
        <v>0.0166666666666667</v>
      </c>
      <c r="Q3522" s="87" t="n">
        <v>2.28333333333333</v>
      </c>
      <c r="R3522" s="88" t="n">
        <v>9.13333333333333</v>
      </c>
      <c r="S3522" s="89" t="n">
        <v>127.866666666667</v>
      </c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  <c r="AMG3522" s="0"/>
      <c r="AMH3522" s="0"/>
      <c r="AMI3522" s="0"/>
      <c r="AMJ3522" s="0"/>
    </row>
    <row r="3523" s="4" customFormat="true" ht="37.5" hidden="false" customHeight="true" outlineLevel="0" collapsed="false">
      <c r="A3523" s="23" t="s">
        <v>401</v>
      </c>
      <c r="B3523" s="82" t="n">
        <v>11644</v>
      </c>
      <c r="C3523" s="25" t="n">
        <f aca="false">VLOOKUP(B3523,[1]Planilha8!$X$4:$Y$6629,2,0)</f>
        <v>1794276</v>
      </c>
      <c r="D3523" s="26" t="s">
        <v>791</v>
      </c>
      <c r="E3523" s="26" t="str">
        <f aca="false">VLOOKUP(B3523,[1]Planilha8!$X$4:$Z$6629,3,0)</f>
        <v>CEAD</v>
      </c>
      <c r="F3523" s="26" t="str">
        <f aca="false">VLOOKUP(B3523,[1]Planilha8!$X$4:$AD$6629,7,0)</f>
        <v>BOM</v>
      </c>
      <c r="G3523" s="27" t="n">
        <v>43349</v>
      </c>
      <c r="H3523" s="83" t="n">
        <v>111.89</v>
      </c>
      <c r="I3523" s="29" t="s">
        <v>23</v>
      </c>
      <c r="J3523" s="30" t="s">
        <v>211</v>
      </c>
      <c r="K3523" s="31" t="n">
        <v>4</v>
      </c>
      <c r="L3523" s="32" t="n">
        <v>2018002222</v>
      </c>
      <c r="M3523" s="33" t="n">
        <v>43465</v>
      </c>
      <c r="N3523" s="84" t="n">
        <v>9.230925</v>
      </c>
      <c r="O3523" s="85" t="n">
        <v>0.33</v>
      </c>
      <c r="P3523" s="86" t="n">
        <v>0.0275</v>
      </c>
      <c r="Q3523" s="87" t="n">
        <v>3.076975</v>
      </c>
      <c r="R3523" s="88" t="n">
        <v>12.3079</v>
      </c>
      <c r="S3523" s="89" t="n">
        <v>99.5821</v>
      </c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  <c r="AMG3523" s="0"/>
      <c r="AMH3523" s="0"/>
      <c r="AMI3523" s="0"/>
      <c r="AMJ3523" s="0"/>
    </row>
    <row r="3524" s="4" customFormat="true" ht="37.5" hidden="false" customHeight="true" outlineLevel="0" collapsed="false">
      <c r="A3524" s="23" t="s">
        <v>401</v>
      </c>
      <c r="B3524" s="82" t="n">
        <v>11645</v>
      </c>
      <c r="C3524" s="25" t="n">
        <f aca="false">VLOOKUP(B3524,[1]Planilha8!$X$4:$Y$6629,2,0)</f>
        <v>1794277</v>
      </c>
      <c r="D3524" s="26" t="s">
        <v>791</v>
      </c>
      <c r="E3524" s="26" t="str">
        <f aca="false">VLOOKUP(B3524,[1]Planilha8!$X$4:$Z$6629,3,0)</f>
        <v>CEAD</v>
      </c>
      <c r="F3524" s="26" t="str">
        <f aca="false">VLOOKUP(B3524,[1]Planilha8!$X$4:$AD$6629,7,0)</f>
        <v>BOM</v>
      </c>
      <c r="G3524" s="27" t="n">
        <v>43349</v>
      </c>
      <c r="H3524" s="83" t="n">
        <v>111.89</v>
      </c>
      <c r="I3524" s="29" t="s">
        <v>23</v>
      </c>
      <c r="J3524" s="30" t="s">
        <v>211</v>
      </c>
      <c r="K3524" s="31" t="n">
        <v>4</v>
      </c>
      <c r="L3524" s="32" t="n">
        <v>2018002222</v>
      </c>
      <c r="M3524" s="33" t="n">
        <v>43465</v>
      </c>
      <c r="N3524" s="84" t="n">
        <v>9.230925</v>
      </c>
      <c r="O3524" s="85" t="n">
        <v>0.33</v>
      </c>
      <c r="P3524" s="86" t="n">
        <v>0.0275</v>
      </c>
      <c r="Q3524" s="87" t="n">
        <v>3.076975</v>
      </c>
      <c r="R3524" s="88" t="n">
        <v>12.3079</v>
      </c>
      <c r="S3524" s="89" t="n">
        <v>99.5821</v>
      </c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  <c r="AMG3524" s="0"/>
      <c r="AMH3524" s="0"/>
      <c r="AMI3524" s="0"/>
      <c r="AMJ3524" s="0"/>
    </row>
    <row r="3525" s="4" customFormat="true" ht="37.5" hidden="false" customHeight="true" outlineLevel="0" collapsed="false">
      <c r="A3525" s="23" t="s">
        <v>401</v>
      </c>
      <c r="B3525" s="82" t="n">
        <v>11646</v>
      </c>
      <c r="C3525" s="25" t="n">
        <f aca="false">VLOOKUP(B3525,[1]Planilha8!$X$4:$Y$6629,2,0)</f>
        <v>1794278</v>
      </c>
      <c r="D3525" s="26" t="s">
        <v>791</v>
      </c>
      <c r="E3525" s="26" t="str">
        <f aca="false">VLOOKUP(B3525,[1]Planilha8!$X$4:$Z$6629,3,0)</f>
        <v>CEAD</v>
      </c>
      <c r="F3525" s="26" t="str">
        <f aca="false">VLOOKUP(B3525,[1]Planilha8!$X$4:$AD$6629,7,0)</f>
        <v>BOM</v>
      </c>
      <c r="G3525" s="27" t="n">
        <v>43349</v>
      </c>
      <c r="H3525" s="83" t="n">
        <v>111.89</v>
      </c>
      <c r="I3525" s="29" t="s">
        <v>23</v>
      </c>
      <c r="J3525" s="30" t="s">
        <v>211</v>
      </c>
      <c r="K3525" s="31" t="n">
        <v>4</v>
      </c>
      <c r="L3525" s="32" t="n">
        <v>2018002222</v>
      </c>
      <c r="M3525" s="33" t="n">
        <v>43465</v>
      </c>
      <c r="N3525" s="84" t="n">
        <v>9.230925</v>
      </c>
      <c r="O3525" s="85" t="n">
        <v>0.33</v>
      </c>
      <c r="P3525" s="86" t="n">
        <v>0.0275</v>
      </c>
      <c r="Q3525" s="87" t="n">
        <v>3.076975</v>
      </c>
      <c r="R3525" s="88" t="n">
        <v>12.3079</v>
      </c>
      <c r="S3525" s="89" t="n">
        <v>99.5821</v>
      </c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  <c r="AMG3525" s="0"/>
      <c r="AMH3525" s="0"/>
      <c r="AMI3525" s="0"/>
      <c r="AMJ3525" s="0"/>
    </row>
    <row r="3526" s="4" customFormat="true" ht="37.5" hidden="false" customHeight="true" outlineLevel="0" collapsed="false">
      <c r="A3526" s="23" t="s">
        <v>401</v>
      </c>
      <c r="B3526" s="82" t="n">
        <v>11647</v>
      </c>
      <c r="C3526" s="25" t="n">
        <f aca="false">VLOOKUP(B3526,[1]Planilha8!$X$4:$Y$6629,2,0)</f>
        <v>1794279</v>
      </c>
      <c r="D3526" s="26" t="s">
        <v>791</v>
      </c>
      <c r="E3526" s="26" t="str">
        <f aca="false">VLOOKUP(B3526,[1]Planilha8!$X$4:$Z$6629,3,0)</f>
        <v>CEAD</v>
      </c>
      <c r="F3526" s="26" t="str">
        <f aca="false">VLOOKUP(B3526,[1]Planilha8!$X$4:$AD$6629,7,0)</f>
        <v>BOM</v>
      </c>
      <c r="G3526" s="27" t="n">
        <v>43349</v>
      </c>
      <c r="H3526" s="83" t="n">
        <v>111.89</v>
      </c>
      <c r="I3526" s="29" t="s">
        <v>23</v>
      </c>
      <c r="J3526" s="30" t="s">
        <v>211</v>
      </c>
      <c r="K3526" s="31" t="n">
        <v>4</v>
      </c>
      <c r="L3526" s="32" t="n">
        <v>2018002222</v>
      </c>
      <c r="M3526" s="33" t="n">
        <v>43465</v>
      </c>
      <c r="N3526" s="84" t="n">
        <v>9.230925</v>
      </c>
      <c r="O3526" s="85" t="n">
        <v>0.33</v>
      </c>
      <c r="P3526" s="86" t="n">
        <v>0.0275</v>
      </c>
      <c r="Q3526" s="87" t="n">
        <v>3.076975</v>
      </c>
      <c r="R3526" s="88" t="n">
        <v>12.3079</v>
      </c>
      <c r="S3526" s="89" t="n">
        <v>99.5821</v>
      </c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  <c r="AMG3526" s="0"/>
      <c r="AMH3526" s="0"/>
      <c r="AMI3526" s="0"/>
      <c r="AMJ3526" s="0"/>
    </row>
    <row r="3527" s="4" customFormat="true" ht="37.5" hidden="false" customHeight="true" outlineLevel="0" collapsed="false">
      <c r="A3527" s="23" t="s">
        <v>401</v>
      </c>
      <c r="B3527" s="82" t="n">
        <v>11648</v>
      </c>
      <c r="C3527" s="25" t="n">
        <f aca="false">VLOOKUP(B3527,[1]Planilha8!$X$4:$Y$6629,2,0)</f>
        <v>1794280</v>
      </c>
      <c r="D3527" s="26" t="s">
        <v>791</v>
      </c>
      <c r="E3527" s="26" t="str">
        <f aca="false">VLOOKUP(B3527,[1]Planilha8!$X$4:$Z$6629,3,0)</f>
        <v>CEAD</v>
      </c>
      <c r="F3527" s="26" t="str">
        <f aca="false">VLOOKUP(B3527,[1]Planilha8!$X$4:$AD$6629,7,0)</f>
        <v>BOM</v>
      </c>
      <c r="G3527" s="27" t="n">
        <v>43349</v>
      </c>
      <c r="H3527" s="83" t="n">
        <v>111.89</v>
      </c>
      <c r="I3527" s="29" t="s">
        <v>23</v>
      </c>
      <c r="J3527" s="30" t="s">
        <v>211</v>
      </c>
      <c r="K3527" s="31" t="n">
        <v>4</v>
      </c>
      <c r="L3527" s="32" t="n">
        <v>2018002222</v>
      </c>
      <c r="M3527" s="33" t="n">
        <v>43465</v>
      </c>
      <c r="N3527" s="84" t="n">
        <v>9.230925</v>
      </c>
      <c r="O3527" s="85" t="n">
        <v>0.33</v>
      </c>
      <c r="P3527" s="86" t="n">
        <v>0.0275</v>
      </c>
      <c r="Q3527" s="87" t="n">
        <v>3.076975</v>
      </c>
      <c r="R3527" s="88" t="n">
        <v>12.3079</v>
      </c>
      <c r="S3527" s="89" t="n">
        <v>99.5821</v>
      </c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  <c r="AMG3527" s="0"/>
      <c r="AMH3527" s="0"/>
      <c r="AMI3527" s="0"/>
      <c r="AMJ3527" s="0"/>
    </row>
    <row r="3528" s="4" customFormat="true" ht="37.5" hidden="false" customHeight="true" outlineLevel="0" collapsed="false">
      <c r="A3528" s="23" t="s">
        <v>401</v>
      </c>
      <c r="B3528" s="82" t="n">
        <v>11649</v>
      </c>
      <c r="C3528" s="25" t="n">
        <f aca="false">VLOOKUP(B3528,[1]Planilha8!$X$4:$Y$6629,2,0)</f>
        <v>1794281</v>
      </c>
      <c r="D3528" s="26" t="s">
        <v>791</v>
      </c>
      <c r="E3528" s="26" t="str">
        <f aca="false">VLOOKUP(B3528,[1]Planilha8!$X$4:$Z$6629,3,0)</f>
        <v>CEAD</v>
      </c>
      <c r="F3528" s="26" t="str">
        <f aca="false">VLOOKUP(B3528,[1]Planilha8!$X$4:$AD$6629,7,0)</f>
        <v>BOM</v>
      </c>
      <c r="G3528" s="27" t="n">
        <v>43349</v>
      </c>
      <c r="H3528" s="83" t="n">
        <v>111.89</v>
      </c>
      <c r="I3528" s="29" t="s">
        <v>23</v>
      </c>
      <c r="J3528" s="30" t="s">
        <v>211</v>
      </c>
      <c r="K3528" s="31" t="n">
        <v>4</v>
      </c>
      <c r="L3528" s="32" t="n">
        <v>2018002222</v>
      </c>
      <c r="M3528" s="33" t="n">
        <v>43465</v>
      </c>
      <c r="N3528" s="84" t="n">
        <v>9.230925</v>
      </c>
      <c r="O3528" s="85" t="n">
        <v>0.33</v>
      </c>
      <c r="P3528" s="86" t="n">
        <v>0.0275</v>
      </c>
      <c r="Q3528" s="87" t="n">
        <v>3.076975</v>
      </c>
      <c r="R3528" s="88" t="n">
        <v>12.3079</v>
      </c>
      <c r="S3528" s="89" t="n">
        <v>99.5821</v>
      </c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  <c r="AMG3528" s="0"/>
      <c r="AMH3528" s="0"/>
      <c r="AMI3528" s="0"/>
      <c r="AMJ3528" s="0"/>
    </row>
    <row r="3529" s="4" customFormat="true" ht="37.5" hidden="false" customHeight="true" outlineLevel="0" collapsed="false">
      <c r="A3529" s="23" t="s">
        <v>401</v>
      </c>
      <c r="B3529" s="82" t="n">
        <v>11650</v>
      </c>
      <c r="C3529" s="25" t="n">
        <f aca="false">VLOOKUP(B3529,[1]Planilha8!$X$4:$Y$6629,2,0)</f>
        <v>1794282</v>
      </c>
      <c r="D3529" s="26" t="s">
        <v>791</v>
      </c>
      <c r="E3529" s="26" t="str">
        <f aca="false">VLOOKUP(B3529,[1]Planilha8!$X$4:$Z$6629,3,0)</f>
        <v>CEAD</v>
      </c>
      <c r="F3529" s="26" t="str">
        <f aca="false">VLOOKUP(B3529,[1]Planilha8!$X$4:$AD$6629,7,0)</f>
        <v>BOM</v>
      </c>
      <c r="G3529" s="27" t="n">
        <v>43349</v>
      </c>
      <c r="H3529" s="83" t="n">
        <v>111.89</v>
      </c>
      <c r="I3529" s="29" t="s">
        <v>23</v>
      </c>
      <c r="J3529" s="30" t="s">
        <v>211</v>
      </c>
      <c r="K3529" s="31" t="n">
        <v>4</v>
      </c>
      <c r="L3529" s="32" t="n">
        <v>2018002222</v>
      </c>
      <c r="M3529" s="33" t="n">
        <v>43465</v>
      </c>
      <c r="N3529" s="84" t="n">
        <v>9.230925</v>
      </c>
      <c r="O3529" s="85" t="n">
        <v>0.33</v>
      </c>
      <c r="P3529" s="86" t="n">
        <v>0.0275</v>
      </c>
      <c r="Q3529" s="87" t="n">
        <v>3.076975</v>
      </c>
      <c r="R3529" s="88" t="n">
        <v>12.3079</v>
      </c>
      <c r="S3529" s="89" t="n">
        <v>99.5821</v>
      </c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MG3529" s="0"/>
      <c r="AMH3529" s="0"/>
      <c r="AMI3529" s="0"/>
      <c r="AMJ3529" s="0"/>
    </row>
    <row r="3530" s="4" customFormat="true" ht="37.5" hidden="false" customHeight="true" outlineLevel="0" collapsed="false">
      <c r="A3530" s="23" t="s">
        <v>401</v>
      </c>
      <c r="B3530" s="82" t="n">
        <v>11651</v>
      </c>
      <c r="C3530" s="25" t="n">
        <f aca="false">VLOOKUP(B3530,[1]Planilha8!$X$4:$Y$6629,2,0)</f>
        <v>1794283</v>
      </c>
      <c r="D3530" s="26" t="s">
        <v>791</v>
      </c>
      <c r="E3530" s="26" t="str">
        <f aca="false">VLOOKUP(B3530,[1]Planilha8!$X$4:$Z$6629,3,0)</f>
        <v>CEAD</v>
      </c>
      <c r="F3530" s="26" t="str">
        <f aca="false">VLOOKUP(B3530,[1]Planilha8!$X$4:$AD$6629,7,0)</f>
        <v>BOM</v>
      </c>
      <c r="G3530" s="27" t="n">
        <v>43349</v>
      </c>
      <c r="H3530" s="83" t="n">
        <v>111.89</v>
      </c>
      <c r="I3530" s="29" t="s">
        <v>23</v>
      </c>
      <c r="J3530" s="30" t="s">
        <v>211</v>
      </c>
      <c r="K3530" s="31" t="n">
        <v>4</v>
      </c>
      <c r="L3530" s="32" t="n">
        <v>2018002222</v>
      </c>
      <c r="M3530" s="33" t="n">
        <v>43465</v>
      </c>
      <c r="N3530" s="84" t="n">
        <v>9.230925</v>
      </c>
      <c r="O3530" s="85" t="n">
        <v>0.33</v>
      </c>
      <c r="P3530" s="86" t="n">
        <v>0.0275</v>
      </c>
      <c r="Q3530" s="87" t="n">
        <v>3.076975</v>
      </c>
      <c r="R3530" s="88" t="n">
        <v>12.3079</v>
      </c>
      <c r="S3530" s="89" t="n">
        <v>99.5821</v>
      </c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  <c r="AMG3530" s="0"/>
      <c r="AMH3530" s="0"/>
      <c r="AMI3530" s="0"/>
      <c r="AMJ3530" s="0"/>
    </row>
    <row r="3531" s="4" customFormat="true" ht="37.5" hidden="false" customHeight="true" outlineLevel="0" collapsed="false">
      <c r="A3531" s="23" t="s">
        <v>401</v>
      </c>
      <c r="B3531" s="82" t="n">
        <v>11652</v>
      </c>
      <c r="C3531" s="25" t="n">
        <f aca="false">VLOOKUP(B3531,[1]Planilha8!$X$4:$Y$6629,2,0)</f>
        <v>1794284</v>
      </c>
      <c r="D3531" s="26" t="s">
        <v>791</v>
      </c>
      <c r="E3531" s="26" t="str">
        <f aca="false">VLOOKUP(B3531,[1]Planilha8!$X$4:$Z$6629,3,0)</f>
        <v>CEAD</v>
      </c>
      <c r="F3531" s="26" t="str">
        <f aca="false">VLOOKUP(B3531,[1]Planilha8!$X$4:$AD$6629,7,0)</f>
        <v>BOM</v>
      </c>
      <c r="G3531" s="27" t="n">
        <v>43349</v>
      </c>
      <c r="H3531" s="83" t="n">
        <v>111.89</v>
      </c>
      <c r="I3531" s="29" t="s">
        <v>23</v>
      </c>
      <c r="J3531" s="30" t="s">
        <v>211</v>
      </c>
      <c r="K3531" s="31" t="n">
        <v>4</v>
      </c>
      <c r="L3531" s="32" t="n">
        <v>2018002222</v>
      </c>
      <c r="M3531" s="33" t="n">
        <v>43465</v>
      </c>
      <c r="N3531" s="84" t="n">
        <v>9.230925</v>
      </c>
      <c r="O3531" s="85" t="n">
        <v>0.33</v>
      </c>
      <c r="P3531" s="86" t="n">
        <v>0.0275</v>
      </c>
      <c r="Q3531" s="87" t="n">
        <v>3.076975</v>
      </c>
      <c r="R3531" s="88" t="n">
        <v>12.3079</v>
      </c>
      <c r="S3531" s="89" t="n">
        <v>99.5821</v>
      </c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  <c r="AMG3531" s="0"/>
      <c r="AMH3531" s="0"/>
      <c r="AMI3531" s="0"/>
      <c r="AMJ3531" s="0"/>
    </row>
    <row r="3532" s="4" customFormat="true" ht="37.5" hidden="false" customHeight="true" outlineLevel="0" collapsed="false">
      <c r="A3532" s="23" t="s">
        <v>401</v>
      </c>
      <c r="B3532" s="82" t="n">
        <v>11653</v>
      </c>
      <c r="C3532" s="25" t="n">
        <f aca="false">VLOOKUP(B3532,[1]Planilha8!$X$4:$Y$6629,2,0)</f>
        <v>1794285</v>
      </c>
      <c r="D3532" s="26" t="s">
        <v>791</v>
      </c>
      <c r="E3532" s="26" t="str">
        <f aca="false">VLOOKUP(B3532,[1]Planilha8!$X$4:$Z$6629,3,0)</f>
        <v>CEAD</v>
      </c>
      <c r="F3532" s="26" t="str">
        <f aca="false">VLOOKUP(B3532,[1]Planilha8!$X$4:$AD$6629,7,0)</f>
        <v>BOM</v>
      </c>
      <c r="G3532" s="27" t="n">
        <v>43349</v>
      </c>
      <c r="H3532" s="83" t="n">
        <v>111.89</v>
      </c>
      <c r="I3532" s="29" t="s">
        <v>23</v>
      </c>
      <c r="J3532" s="30" t="s">
        <v>211</v>
      </c>
      <c r="K3532" s="31" t="n">
        <v>4</v>
      </c>
      <c r="L3532" s="32" t="n">
        <v>2018002222</v>
      </c>
      <c r="M3532" s="33" t="n">
        <v>43465</v>
      </c>
      <c r="N3532" s="84" t="n">
        <v>9.230925</v>
      </c>
      <c r="O3532" s="85" t="n">
        <v>0.33</v>
      </c>
      <c r="P3532" s="86" t="n">
        <v>0.0275</v>
      </c>
      <c r="Q3532" s="87" t="n">
        <v>3.076975</v>
      </c>
      <c r="R3532" s="88" t="n">
        <v>12.3079</v>
      </c>
      <c r="S3532" s="89" t="n">
        <v>99.5821</v>
      </c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  <c r="AMG3532" s="0"/>
      <c r="AMH3532" s="0"/>
      <c r="AMI3532" s="0"/>
      <c r="AMJ3532" s="0"/>
    </row>
    <row r="3533" s="4" customFormat="true" ht="37.5" hidden="false" customHeight="true" outlineLevel="0" collapsed="false">
      <c r="A3533" s="23" t="s">
        <v>401</v>
      </c>
      <c r="B3533" s="82" t="n">
        <v>11654</v>
      </c>
      <c r="C3533" s="25" t="n">
        <f aca="false">VLOOKUP(B3533,[1]Planilha8!$X$4:$Y$6629,2,0)</f>
        <v>1794286</v>
      </c>
      <c r="D3533" s="26" t="s">
        <v>791</v>
      </c>
      <c r="E3533" s="26" t="str">
        <f aca="false">VLOOKUP(B3533,[1]Planilha8!$X$4:$Z$6629,3,0)</f>
        <v>CEAD</v>
      </c>
      <c r="F3533" s="26" t="str">
        <f aca="false">VLOOKUP(B3533,[1]Planilha8!$X$4:$AD$6629,7,0)</f>
        <v>BOM</v>
      </c>
      <c r="G3533" s="27" t="n">
        <v>43349</v>
      </c>
      <c r="H3533" s="83" t="n">
        <v>111.89</v>
      </c>
      <c r="I3533" s="29" t="s">
        <v>23</v>
      </c>
      <c r="J3533" s="30" t="s">
        <v>211</v>
      </c>
      <c r="K3533" s="31" t="n">
        <v>4</v>
      </c>
      <c r="L3533" s="32" t="n">
        <v>2018002222</v>
      </c>
      <c r="M3533" s="33" t="n">
        <v>43465</v>
      </c>
      <c r="N3533" s="84" t="n">
        <v>9.230925</v>
      </c>
      <c r="O3533" s="85" t="n">
        <v>0.33</v>
      </c>
      <c r="P3533" s="86" t="n">
        <v>0.0275</v>
      </c>
      <c r="Q3533" s="87" t="n">
        <v>3.076975</v>
      </c>
      <c r="R3533" s="88" t="n">
        <v>12.3079</v>
      </c>
      <c r="S3533" s="89" t="n">
        <v>99.5821</v>
      </c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  <c r="AMG3533" s="0"/>
      <c r="AMH3533" s="0"/>
      <c r="AMI3533" s="0"/>
      <c r="AMJ3533" s="0"/>
    </row>
    <row r="3534" s="4" customFormat="true" ht="37.5" hidden="false" customHeight="true" outlineLevel="0" collapsed="false">
      <c r="A3534" s="23" t="s">
        <v>401</v>
      </c>
      <c r="B3534" s="82" t="n">
        <v>11655</v>
      </c>
      <c r="C3534" s="25" t="n">
        <f aca="false">VLOOKUP(B3534,[1]Planilha8!$X$4:$Y$6629,2,0)</f>
        <v>1794287</v>
      </c>
      <c r="D3534" s="26" t="s">
        <v>791</v>
      </c>
      <c r="E3534" s="26" t="str">
        <f aca="false">VLOOKUP(B3534,[1]Planilha8!$X$4:$Z$6629,3,0)</f>
        <v>CEAD</v>
      </c>
      <c r="F3534" s="26" t="str">
        <f aca="false">VLOOKUP(B3534,[1]Planilha8!$X$4:$AD$6629,7,0)</f>
        <v>BOM</v>
      </c>
      <c r="G3534" s="27" t="n">
        <v>43349</v>
      </c>
      <c r="H3534" s="83" t="n">
        <v>111.89</v>
      </c>
      <c r="I3534" s="29" t="s">
        <v>23</v>
      </c>
      <c r="J3534" s="30" t="s">
        <v>211</v>
      </c>
      <c r="K3534" s="31" t="n">
        <v>4</v>
      </c>
      <c r="L3534" s="32" t="n">
        <v>2018002222</v>
      </c>
      <c r="M3534" s="33" t="n">
        <v>43465</v>
      </c>
      <c r="N3534" s="84" t="n">
        <v>9.230925</v>
      </c>
      <c r="O3534" s="85" t="n">
        <v>0.33</v>
      </c>
      <c r="P3534" s="86" t="n">
        <v>0.0275</v>
      </c>
      <c r="Q3534" s="87" t="n">
        <v>3.076975</v>
      </c>
      <c r="R3534" s="88" t="n">
        <v>12.3079</v>
      </c>
      <c r="S3534" s="89" t="n">
        <v>99.5821</v>
      </c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  <c r="AMG3534" s="0"/>
      <c r="AMH3534" s="0"/>
      <c r="AMI3534" s="0"/>
      <c r="AMJ3534" s="0"/>
    </row>
    <row r="3535" s="4" customFormat="true" ht="37.5" hidden="false" customHeight="true" outlineLevel="0" collapsed="false">
      <c r="A3535" s="23" t="s">
        <v>401</v>
      </c>
      <c r="B3535" s="82" t="n">
        <v>11656</v>
      </c>
      <c r="C3535" s="25" t="n">
        <f aca="false">VLOOKUP(B3535,[1]Planilha8!$X$4:$Y$6629,2,0)</f>
        <v>1794288</v>
      </c>
      <c r="D3535" s="26" t="s">
        <v>791</v>
      </c>
      <c r="E3535" s="26" t="str">
        <f aca="false">VLOOKUP(B3535,[1]Planilha8!$X$4:$Z$6629,3,0)</f>
        <v>CEAD</v>
      </c>
      <c r="F3535" s="26" t="str">
        <f aca="false">VLOOKUP(B3535,[1]Planilha8!$X$4:$AD$6629,7,0)</f>
        <v>BOM</v>
      </c>
      <c r="G3535" s="27" t="n">
        <v>43349</v>
      </c>
      <c r="H3535" s="83" t="n">
        <v>111.89</v>
      </c>
      <c r="I3535" s="29" t="s">
        <v>23</v>
      </c>
      <c r="J3535" s="30" t="s">
        <v>211</v>
      </c>
      <c r="K3535" s="31" t="n">
        <v>4</v>
      </c>
      <c r="L3535" s="32" t="n">
        <v>2018002222</v>
      </c>
      <c r="M3535" s="33" t="n">
        <v>43465</v>
      </c>
      <c r="N3535" s="84" t="n">
        <v>9.230925</v>
      </c>
      <c r="O3535" s="85" t="n">
        <v>0.33</v>
      </c>
      <c r="P3535" s="86" t="n">
        <v>0.0275</v>
      </c>
      <c r="Q3535" s="87" t="n">
        <v>3.076975</v>
      </c>
      <c r="R3535" s="88" t="n">
        <v>12.3079</v>
      </c>
      <c r="S3535" s="89" t="n">
        <v>99.5821</v>
      </c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  <c r="AMG3535" s="0"/>
      <c r="AMH3535" s="0"/>
      <c r="AMI3535" s="0"/>
      <c r="AMJ3535" s="0"/>
    </row>
    <row r="3536" s="4" customFormat="true" ht="37.5" hidden="false" customHeight="true" outlineLevel="0" collapsed="false">
      <c r="A3536" s="23" t="s">
        <v>401</v>
      </c>
      <c r="B3536" s="82" t="n">
        <v>11657</v>
      </c>
      <c r="C3536" s="25" t="n">
        <f aca="false">VLOOKUP(B3536,[1]Planilha8!$X$4:$Y$6629,2,0)</f>
        <v>1794289</v>
      </c>
      <c r="D3536" s="26" t="s">
        <v>791</v>
      </c>
      <c r="E3536" s="26" t="str">
        <f aca="false">VLOOKUP(B3536,[1]Planilha8!$X$4:$Z$6629,3,0)</f>
        <v>CEAD</v>
      </c>
      <c r="F3536" s="26" t="str">
        <f aca="false">VLOOKUP(B3536,[1]Planilha8!$X$4:$AD$6629,7,0)</f>
        <v>BOM</v>
      </c>
      <c r="G3536" s="27" t="n">
        <v>43349</v>
      </c>
      <c r="H3536" s="83" t="n">
        <v>111.89</v>
      </c>
      <c r="I3536" s="29" t="s">
        <v>23</v>
      </c>
      <c r="J3536" s="30" t="s">
        <v>211</v>
      </c>
      <c r="K3536" s="31" t="n">
        <v>4</v>
      </c>
      <c r="L3536" s="32" t="n">
        <v>2018002222</v>
      </c>
      <c r="M3536" s="33" t="n">
        <v>43465</v>
      </c>
      <c r="N3536" s="84" t="n">
        <v>9.230925</v>
      </c>
      <c r="O3536" s="85" t="n">
        <v>0.33</v>
      </c>
      <c r="P3536" s="86" t="n">
        <v>0.0275</v>
      </c>
      <c r="Q3536" s="87" t="n">
        <v>3.076975</v>
      </c>
      <c r="R3536" s="88" t="n">
        <v>12.3079</v>
      </c>
      <c r="S3536" s="89" t="n">
        <v>99.5821</v>
      </c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  <c r="AMG3536" s="0"/>
      <c r="AMH3536" s="0"/>
      <c r="AMI3536" s="0"/>
      <c r="AMJ3536" s="0"/>
    </row>
    <row r="3537" s="4" customFormat="true" ht="37.5" hidden="false" customHeight="true" outlineLevel="0" collapsed="false">
      <c r="A3537" s="23" t="s">
        <v>401</v>
      </c>
      <c r="B3537" s="82" t="n">
        <v>11658</v>
      </c>
      <c r="C3537" s="25" t="n">
        <f aca="false">VLOOKUP(B3537,[1]Planilha8!$X$4:$Y$6629,2,0)</f>
        <v>1794290</v>
      </c>
      <c r="D3537" s="26" t="s">
        <v>791</v>
      </c>
      <c r="E3537" s="26" t="str">
        <f aca="false">VLOOKUP(B3537,[1]Planilha8!$X$4:$Z$6629,3,0)</f>
        <v>CEAD</v>
      </c>
      <c r="F3537" s="26" t="str">
        <f aca="false">VLOOKUP(B3537,[1]Planilha8!$X$4:$AD$6629,7,0)</f>
        <v>BOM</v>
      </c>
      <c r="G3537" s="27" t="n">
        <v>43349</v>
      </c>
      <c r="H3537" s="83" t="n">
        <v>111.89</v>
      </c>
      <c r="I3537" s="29" t="s">
        <v>23</v>
      </c>
      <c r="J3537" s="30" t="s">
        <v>211</v>
      </c>
      <c r="K3537" s="31" t="n">
        <v>4</v>
      </c>
      <c r="L3537" s="32" t="n">
        <v>2018002222</v>
      </c>
      <c r="M3537" s="33" t="n">
        <v>43465</v>
      </c>
      <c r="N3537" s="84" t="n">
        <v>9.230925</v>
      </c>
      <c r="O3537" s="85" t="n">
        <v>0.33</v>
      </c>
      <c r="P3537" s="86" t="n">
        <v>0.0275</v>
      </c>
      <c r="Q3537" s="87" t="n">
        <v>3.076975</v>
      </c>
      <c r="R3537" s="88" t="n">
        <v>12.3079</v>
      </c>
      <c r="S3537" s="89" t="n">
        <v>99.5821</v>
      </c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MG3537" s="0"/>
      <c r="AMH3537" s="0"/>
      <c r="AMI3537" s="0"/>
      <c r="AMJ3537" s="0"/>
    </row>
    <row r="3538" s="4" customFormat="true" ht="37.5" hidden="false" customHeight="true" outlineLevel="0" collapsed="false">
      <c r="A3538" s="23" t="s">
        <v>401</v>
      </c>
      <c r="B3538" s="82" t="n">
        <v>11659</v>
      </c>
      <c r="C3538" s="25" t="n">
        <f aca="false">VLOOKUP(B3538,[1]Planilha8!$X$4:$Y$6629,2,0)</f>
        <v>1794291</v>
      </c>
      <c r="D3538" s="26" t="s">
        <v>791</v>
      </c>
      <c r="E3538" s="26" t="str">
        <f aca="false">VLOOKUP(B3538,[1]Planilha8!$X$4:$Z$6629,3,0)</f>
        <v>CEAD</v>
      </c>
      <c r="F3538" s="26" t="str">
        <f aca="false">VLOOKUP(B3538,[1]Planilha8!$X$4:$AD$6629,7,0)</f>
        <v>BOM</v>
      </c>
      <c r="G3538" s="27" t="n">
        <v>43349</v>
      </c>
      <c r="H3538" s="83" t="n">
        <v>111.89</v>
      </c>
      <c r="I3538" s="29" t="s">
        <v>23</v>
      </c>
      <c r="J3538" s="30" t="s">
        <v>211</v>
      </c>
      <c r="K3538" s="31" t="n">
        <v>4</v>
      </c>
      <c r="L3538" s="32" t="n">
        <v>2018002222</v>
      </c>
      <c r="M3538" s="33" t="n">
        <v>43465</v>
      </c>
      <c r="N3538" s="84" t="n">
        <v>9.230925</v>
      </c>
      <c r="O3538" s="85" t="n">
        <v>0.33</v>
      </c>
      <c r="P3538" s="86" t="n">
        <v>0.0275</v>
      </c>
      <c r="Q3538" s="87" t="n">
        <v>3.076975</v>
      </c>
      <c r="R3538" s="88" t="n">
        <v>12.3079</v>
      </c>
      <c r="S3538" s="89" t="n">
        <v>99.5821</v>
      </c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  <c r="AMG3538" s="0"/>
      <c r="AMH3538" s="0"/>
      <c r="AMI3538" s="0"/>
      <c r="AMJ3538" s="0"/>
    </row>
    <row r="3539" s="4" customFormat="true" ht="37.5" hidden="false" customHeight="true" outlineLevel="0" collapsed="false">
      <c r="A3539" s="23" t="s">
        <v>401</v>
      </c>
      <c r="B3539" s="82" t="n">
        <v>11660</v>
      </c>
      <c r="C3539" s="25" t="n">
        <f aca="false">VLOOKUP(B3539,[1]Planilha8!$X$4:$Y$6629,2,0)</f>
        <v>1794292</v>
      </c>
      <c r="D3539" s="26" t="s">
        <v>791</v>
      </c>
      <c r="E3539" s="26" t="str">
        <f aca="false">VLOOKUP(B3539,[1]Planilha8!$X$4:$Z$6629,3,0)</f>
        <v>CEAD</v>
      </c>
      <c r="F3539" s="26" t="str">
        <f aca="false">VLOOKUP(B3539,[1]Planilha8!$X$4:$AD$6629,7,0)</f>
        <v>BOM</v>
      </c>
      <c r="G3539" s="27" t="n">
        <v>43349</v>
      </c>
      <c r="H3539" s="83" t="n">
        <v>111.89</v>
      </c>
      <c r="I3539" s="29" t="s">
        <v>23</v>
      </c>
      <c r="J3539" s="30" t="s">
        <v>211</v>
      </c>
      <c r="K3539" s="31" t="n">
        <v>4</v>
      </c>
      <c r="L3539" s="32" t="n">
        <v>2018002222</v>
      </c>
      <c r="M3539" s="33" t="n">
        <v>43465</v>
      </c>
      <c r="N3539" s="84" t="n">
        <v>9.230925</v>
      </c>
      <c r="O3539" s="85" t="n">
        <v>0.33</v>
      </c>
      <c r="P3539" s="86" t="n">
        <v>0.0275</v>
      </c>
      <c r="Q3539" s="87" t="n">
        <v>3.076975</v>
      </c>
      <c r="R3539" s="88" t="n">
        <v>12.3079</v>
      </c>
      <c r="S3539" s="89" t="n">
        <v>99.5821</v>
      </c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  <c r="AMG3539" s="0"/>
      <c r="AMH3539" s="0"/>
      <c r="AMI3539" s="0"/>
      <c r="AMJ3539" s="0"/>
    </row>
    <row r="3540" s="4" customFormat="true" ht="37.5" hidden="false" customHeight="true" outlineLevel="0" collapsed="false">
      <c r="A3540" s="23" t="s">
        <v>401</v>
      </c>
      <c r="B3540" s="82" t="n">
        <v>11661</v>
      </c>
      <c r="C3540" s="25" t="n">
        <f aca="false">VLOOKUP(B3540,[1]Planilha8!$X$4:$Y$6629,2,0)</f>
        <v>1794293</v>
      </c>
      <c r="D3540" s="26" t="s">
        <v>791</v>
      </c>
      <c r="E3540" s="26" t="str">
        <f aca="false">VLOOKUP(B3540,[1]Planilha8!$X$4:$Z$6629,3,0)</f>
        <v>CEAD</v>
      </c>
      <c r="F3540" s="26" t="str">
        <f aca="false">VLOOKUP(B3540,[1]Planilha8!$X$4:$AD$6629,7,0)</f>
        <v>BOM</v>
      </c>
      <c r="G3540" s="27" t="n">
        <v>43349</v>
      </c>
      <c r="H3540" s="83" t="n">
        <v>111.89</v>
      </c>
      <c r="I3540" s="29" t="s">
        <v>23</v>
      </c>
      <c r="J3540" s="30" t="s">
        <v>211</v>
      </c>
      <c r="K3540" s="31" t="n">
        <v>4</v>
      </c>
      <c r="L3540" s="32" t="n">
        <v>2018002222</v>
      </c>
      <c r="M3540" s="33" t="n">
        <v>43465</v>
      </c>
      <c r="N3540" s="84" t="n">
        <v>9.230925</v>
      </c>
      <c r="O3540" s="85" t="n">
        <v>0.33</v>
      </c>
      <c r="P3540" s="86" t="n">
        <v>0.0275</v>
      </c>
      <c r="Q3540" s="87" t="n">
        <v>3.076975</v>
      </c>
      <c r="R3540" s="88" t="n">
        <v>12.3079</v>
      </c>
      <c r="S3540" s="89" t="n">
        <v>99.5821</v>
      </c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  <c r="AMG3540" s="0"/>
      <c r="AMH3540" s="0"/>
      <c r="AMI3540" s="0"/>
      <c r="AMJ3540" s="0"/>
    </row>
    <row r="3541" s="4" customFormat="true" ht="37.5" hidden="false" customHeight="true" outlineLevel="0" collapsed="false">
      <c r="A3541" s="23" t="s">
        <v>401</v>
      </c>
      <c r="B3541" s="82" t="n">
        <v>11662</v>
      </c>
      <c r="C3541" s="25" t="n">
        <f aca="false">VLOOKUP(B3541,[1]Planilha8!$X$4:$Y$6629,2,0)</f>
        <v>1794294</v>
      </c>
      <c r="D3541" s="26" t="s">
        <v>791</v>
      </c>
      <c r="E3541" s="26" t="str">
        <f aca="false">VLOOKUP(B3541,[1]Planilha8!$X$4:$Z$6629,3,0)</f>
        <v>CEAD</v>
      </c>
      <c r="F3541" s="26" t="str">
        <f aca="false">VLOOKUP(B3541,[1]Planilha8!$X$4:$AD$6629,7,0)</f>
        <v>BOM</v>
      </c>
      <c r="G3541" s="27" t="n">
        <v>43349</v>
      </c>
      <c r="H3541" s="83" t="n">
        <v>111.89</v>
      </c>
      <c r="I3541" s="29" t="s">
        <v>23</v>
      </c>
      <c r="J3541" s="30" t="s">
        <v>211</v>
      </c>
      <c r="K3541" s="31" t="n">
        <v>4</v>
      </c>
      <c r="L3541" s="32" t="n">
        <v>2018002222</v>
      </c>
      <c r="M3541" s="33" t="n">
        <v>43465</v>
      </c>
      <c r="N3541" s="84" t="n">
        <v>9.230925</v>
      </c>
      <c r="O3541" s="85" t="n">
        <v>0.33</v>
      </c>
      <c r="P3541" s="86" t="n">
        <v>0.0275</v>
      </c>
      <c r="Q3541" s="87" t="n">
        <v>3.076975</v>
      </c>
      <c r="R3541" s="88" t="n">
        <v>12.3079</v>
      </c>
      <c r="S3541" s="89" t="n">
        <v>99.5821</v>
      </c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  <c r="AMG3541" s="0"/>
      <c r="AMH3541" s="0"/>
      <c r="AMI3541" s="0"/>
      <c r="AMJ3541" s="0"/>
    </row>
    <row r="3542" s="4" customFormat="true" ht="37.5" hidden="false" customHeight="true" outlineLevel="0" collapsed="false">
      <c r="A3542" s="23" t="s">
        <v>401</v>
      </c>
      <c r="B3542" s="82" t="n">
        <v>11663</v>
      </c>
      <c r="C3542" s="25" t="n">
        <f aca="false">VLOOKUP(B3542,[1]Planilha8!$X$4:$Y$6629,2,0)</f>
        <v>1794295</v>
      </c>
      <c r="D3542" s="26" t="s">
        <v>986</v>
      </c>
      <c r="E3542" s="26" t="str">
        <f aca="false">VLOOKUP(B3542,[1]Planilha8!$X$4:$Z$6629,3,0)</f>
        <v>CEAD</v>
      </c>
      <c r="F3542" s="26" t="str">
        <f aca="false">VLOOKUP(B3542,[1]Planilha8!$X$4:$AD$6629,7,0)</f>
        <v>BOM</v>
      </c>
      <c r="G3542" s="27" t="n">
        <v>43349</v>
      </c>
      <c r="H3542" s="83" t="n">
        <v>551</v>
      </c>
      <c r="I3542" s="29" t="s">
        <v>23</v>
      </c>
      <c r="J3542" s="30" t="s">
        <v>211</v>
      </c>
      <c r="K3542" s="31" t="n">
        <v>5</v>
      </c>
      <c r="L3542" s="32" t="n">
        <v>2018002222</v>
      </c>
      <c r="M3542" s="33" t="n">
        <v>43465</v>
      </c>
      <c r="N3542" s="84" t="n">
        <v>27.55</v>
      </c>
      <c r="O3542" s="85" t="n">
        <v>0.2</v>
      </c>
      <c r="P3542" s="86" t="n">
        <v>0.0166666666666667</v>
      </c>
      <c r="Q3542" s="87" t="n">
        <v>9.18333333333333</v>
      </c>
      <c r="R3542" s="88" t="n">
        <v>36.7333333333333</v>
      </c>
      <c r="S3542" s="89" t="n">
        <v>514.266666666667</v>
      </c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MG3542" s="0"/>
      <c r="AMH3542" s="0"/>
      <c r="AMI3542" s="0"/>
      <c r="AMJ3542" s="0"/>
    </row>
    <row r="3543" s="4" customFormat="true" ht="37.5" hidden="false" customHeight="true" outlineLevel="0" collapsed="false">
      <c r="A3543" s="23" t="s">
        <v>401</v>
      </c>
      <c r="B3543" s="82" t="n">
        <v>11626</v>
      </c>
      <c r="C3543" s="25" t="n">
        <f aca="false">VLOOKUP(B3543,[1]Planilha8!$X$4:$Y$6629,2,0)</f>
        <v>1793438</v>
      </c>
      <c r="D3543" s="26" t="s">
        <v>987</v>
      </c>
      <c r="E3543" s="26" t="str">
        <f aca="false">VLOOKUP(B3543,[1]Planilha8!$X$4:$Z$6629,3,0)</f>
        <v>CEAD</v>
      </c>
      <c r="F3543" s="26" t="str">
        <f aca="false">VLOOKUP(B3543,[1]Planilha8!$X$4:$AD$6629,7,0)</f>
        <v>BOM</v>
      </c>
      <c r="G3543" s="27" t="n">
        <v>43353</v>
      </c>
      <c r="H3543" s="83" t="n">
        <v>4939.66</v>
      </c>
      <c r="I3543" s="29" t="s">
        <v>23</v>
      </c>
      <c r="J3543" s="30" t="s">
        <v>912</v>
      </c>
      <c r="K3543" s="31" t="n">
        <v>2085</v>
      </c>
      <c r="L3543" s="32" t="n">
        <v>2018002308</v>
      </c>
      <c r="M3543" s="33" t="n">
        <v>43465</v>
      </c>
      <c r="N3543" s="84" t="n">
        <v>246.983</v>
      </c>
      <c r="O3543" s="85" t="n">
        <v>0.2</v>
      </c>
      <c r="P3543" s="86" t="n">
        <v>0.0166666666666667</v>
      </c>
      <c r="Q3543" s="87" t="n">
        <v>82.3276666666667</v>
      </c>
      <c r="R3543" s="88" t="n">
        <v>329.310666666667</v>
      </c>
      <c r="S3543" s="89" t="n">
        <v>4610.34933333333</v>
      </c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  <c r="AMG3543" s="0"/>
      <c r="AMH3543" s="0"/>
      <c r="AMI3543" s="0"/>
      <c r="AMJ3543" s="0"/>
    </row>
    <row r="3544" s="4" customFormat="true" ht="37.5" hidden="false" customHeight="true" outlineLevel="0" collapsed="false">
      <c r="A3544" s="23" t="s">
        <v>401</v>
      </c>
      <c r="B3544" s="82" t="n">
        <v>11627</v>
      </c>
      <c r="C3544" s="25" t="n">
        <f aca="false">VLOOKUP(B3544,[1]Planilha8!$X$4:$Y$6629,2,0)</f>
        <v>1793439</v>
      </c>
      <c r="D3544" s="26" t="s">
        <v>987</v>
      </c>
      <c r="E3544" s="26" t="str">
        <f aca="false">VLOOKUP(B3544,[1]Planilha8!$X$4:$Z$6629,3,0)</f>
        <v>CEAD</v>
      </c>
      <c r="F3544" s="26" t="str">
        <f aca="false">VLOOKUP(B3544,[1]Planilha8!$X$4:$AD$6629,7,0)</f>
        <v>BOM</v>
      </c>
      <c r="G3544" s="27" t="n">
        <v>43353</v>
      </c>
      <c r="H3544" s="83" t="n">
        <v>4939.67</v>
      </c>
      <c r="I3544" s="29" t="s">
        <v>23</v>
      </c>
      <c r="J3544" s="30" t="s">
        <v>912</v>
      </c>
      <c r="K3544" s="31" t="n">
        <v>2085</v>
      </c>
      <c r="L3544" s="32" t="n">
        <v>2018002308</v>
      </c>
      <c r="M3544" s="33" t="n">
        <v>43465</v>
      </c>
      <c r="N3544" s="84" t="n">
        <v>246.9835</v>
      </c>
      <c r="O3544" s="85" t="n">
        <v>0.2</v>
      </c>
      <c r="P3544" s="86" t="n">
        <v>0.0166666666666667</v>
      </c>
      <c r="Q3544" s="87" t="n">
        <v>82.3278333333333</v>
      </c>
      <c r="R3544" s="88" t="n">
        <v>329.311333333333</v>
      </c>
      <c r="S3544" s="89" t="n">
        <v>4610.35866666667</v>
      </c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  <c r="AMG3544" s="0"/>
      <c r="AMH3544" s="0"/>
      <c r="AMI3544" s="0"/>
      <c r="AMJ3544" s="0"/>
    </row>
    <row r="3545" s="4" customFormat="true" ht="37.5" hidden="false" customHeight="true" outlineLevel="0" collapsed="false">
      <c r="A3545" s="23" t="s">
        <v>401</v>
      </c>
      <c r="B3545" s="82" t="n">
        <v>11628</v>
      </c>
      <c r="C3545" s="25" t="n">
        <f aca="false">VLOOKUP(B3545,[1]Planilha8!$X$4:$Y$6629,2,0)</f>
        <v>1793440</v>
      </c>
      <c r="D3545" s="26" t="s">
        <v>987</v>
      </c>
      <c r="E3545" s="26" t="str">
        <f aca="false">VLOOKUP(B3545,[1]Planilha8!$X$4:$Z$6629,3,0)</f>
        <v>ÁREAS COMUNS (CORREDORES)</v>
      </c>
      <c r="F3545" s="26" t="str">
        <f aca="false">VLOOKUP(B3545,[1]Planilha8!$X$4:$AD$6629,7,0)</f>
        <v>BOM</v>
      </c>
      <c r="G3545" s="27" t="n">
        <v>43353</v>
      </c>
      <c r="H3545" s="83" t="n">
        <v>4939.67</v>
      </c>
      <c r="I3545" s="29" t="s">
        <v>23</v>
      </c>
      <c r="J3545" s="30" t="s">
        <v>912</v>
      </c>
      <c r="K3545" s="31" t="n">
        <v>2085</v>
      </c>
      <c r="L3545" s="32" t="n">
        <v>2018002308</v>
      </c>
      <c r="M3545" s="33" t="n">
        <v>43465</v>
      </c>
      <c r="N3545" s="84" t="n">
        <v>246.9835</v>
      </c>
      <c r="O3545" s="85" t="n">
        <v>0.2</v>
      </c>
      <c r="P3545" s="86" t="n">
        <v>0.0166666666666667</v>
      </c>
      <c r="Q3545" s="87" t="n">
        <v>82.3278333333333</v>
      </c>
      <c r="R3545" s="88" t="n">
        <v>329.311333333333</v>
      </c>
      <c r="S3545" s="89" t="n">
        <v>4610.35866666667</v>
      </c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  <c r="AMG3545" s="0"/>
      <c r="AMH3545" s="0"/>
      <c r="AMI3545" s="0"/>
      <c r="AMJ3545" s="0"/>
    </row>
    <row r="3546" s="4" customFormat="true" ht="37.5" hidden="false" customHeight="true" outlineLevel="0" collapsed="false">
      <c r="A3546" s="23" t="s">
        <v>401</v>
      </c>
      <c r="B3546" s="82" t="n">
        <v>11608</v>
      </c>
      <c r="C3546" s="25" t="n">
        <f aca="false">VLOOKUP(B3546,[1]Planilha8!$X$4:$Y$6629,2,0)</f>
        <v>1793771</v>
      </c>
      <c r="D3546" s="26" t="s">
        <v>988</v>
      </c>
      <c r="E3546" s="26" t="str">
        <f aca="false">VLOOKUP(B3546,[1]Planilha8!$X$4:$Z$6629,3,0)</f>
        <v>CEAD</v>
      </c>
      <c r="F3546" s="26" t="str">
        <f aca="false">VLOOKUP(B3546,[1]Planilha8!$X$4:$AD$6629,7,0)</f>
        <v>BOM</v>
      </c>
      <c r="G3546" s="27" t="n">
        <v>43354</v>
      </c>
      <c r="H3546" s="83" t="n">
        <v>984.26</v>
      </c>
      <c r="I3546" s="29" t="s">
        <v>23</v>
      </c>
      <c r="J3546" s="30" t="s">
        <v>214</v>
      </c>
      <c r="K3546" s="31" t="n">
        <v>194</v>
      </c>
      <c r="L3546" s="32" t="n">
        <v>2018002501</v>
      </c>
      <c r="M3546" s="33" t="n">
        <v>43465</v>
      </c>
      <c r="N3546" s="84" t="n">
        <v>49.213</v>
      </c>
      <c r="O3546" s="85" t="n">
        <v>0.2</v>
      </c>
      <c r="P3546" s="86" t="n">
        <v>0.0166666666666667</v>
      </c>
      <c r="Q3546" s="87" t="n">
        <v>16.4043333333333</v>
      </c>
      <c r="R3546" s="88" t="n">
        <v>65.6173333333333</v>
      </c>
      <c r="S3546" s="89" t="n">
        <v>918.642666666667</v>
      </c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  <c r="AMG3546" s="0"/>
      <c r="AMH3546" s="0"/>
      <c r="AMI3546" s="0"/>
      <c r="AMJ3546" s="0"/>
    </row>
    <row r="3547" s="4" customFormat="true" ht="37.5" hidden="false" customHeight="true" outlineLevel="0" collapsed="false">
      <c r="A3547" s="23" t="s">
        <v>401</v>
      </c>
      <c r="B3547" s="82" t="n">
        <v>11664</v>
      </c>
      <c r="C3547" s="25" t="n">
        <f aca="false">VLOOKUP(B3547,[1]Planilha8!$X$4:$Y$6629,2,0)</f>
        <v>1796244</v>
      </c>
      <c r="D3547" s="26" t="s">
        <v>989</v>
      </c>
      <c r="E3547" s="26" t="str">
        <f aca="false">VLOOKUP(B3547,[1]Planilha8!$X$4:$Z$6629,3,0)</f>
        <v>REABILITAÇÃO CARDÍACA</v>
      </c>
      <c r="F3547" s="26" t="str">
        <f aca="false">VLOOKUP(B3547,[1]Planilha8!$X$4:$AD$6629,7,0)</f>
        <v>BOM</v>
      </c>
      <c r="G3547" s="27" t="n">
        <v>43355</v>
      </c>
      <c r="H3547" s="83" t="n">
        <v>358</v>
      </c>
      <c r="I3547" s="29" t="s">
        <v>23</v>
      </c>
      <c r="J3547" s="30" t="s">
        <v>866</v>
      </c>
      <c r="K3547" s="31" t="n">
        <v>3813</v>
      </c>
      <c r="L3547" s="32" t="n">
        <v>2017005110</v>
      </c>
      <c r="M3547" s="33" t="n">
        <v>43465</v>
      </c>
      <c r="N3547" s="84" t="n">
        <v>17.9</v>
      </c>
      <c r="O3547" s="85" t="n">
        <v>0.2</v>
      </c>
      <c r="P3547" s="86" t="n">
        <v>0.0166666666666667</v>
      </c>
      <c r="Q3547" s="87" t="n">
        <v>5.96666666666667</v>
      </c>
      <c r="R3547" s="88" t="n">
        <v>23.8666666666667</v>
      </c>
      <c r="S3547" s="89" t="n">
        <v>334.133333333333</v>
      </c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  <c r="AMG3547" s="0"/>
      <c r="AMH3547" s="0"/>
      <c r="AMI3547" s="0"/>
      <c r="AMJ3547" s="0"/>
    </row>
    <row r="3548" s="4" customFormat="true" ht="37.5" hidden="false" customHeight="true" outlineLevel="0" collapsed="false">
      <c r="A3548" s="23" t="s">
        <v>401</v>
      </c>
      <c r="B3548" s="82" t="n">
        <v>11665</v>
      </c>
      <c r="C3548" s="25" t="n">
        <f aca="false">VLOOKUP(B3548,[1]Planilha8!$X$4:$Y$6629,2,0)</f>
        <v>1796245</v>
      </c>
      <c r="D3548" s="26" t="s">
        <v>989</v>
      </c>
      <c r="E3548" s="26" t="str">
        <f aca="false">VLOOKUP(B3548,[1]Planilha8!$X$4:$Z$6629,3,0)</f>
        <v>REABILITAÇÃO CARDÍACA</v>
      </c>
      <c r="F3548" s="26" t="str">
        <f aca="false">VLOOKUP(B3548,[1]Planilha8!$X$4:$AD$6629,7,0)</f>
        <v>BOM</v>
      </c>
      <c r="G3548" s="27" t="n">
        <v>43355</v>
      </c>
      <c r="H3548" s="83" t="n">
        <v>358</v>
      </c>
      <c r="I3548" s="29" t="s">
        <v>23</v>
      </c>
      <c r="J3548" s="30" t="s">
        <v>866</v>
      </c>
      <c r="K3548" s="31" t="n">
        <v>3813</v>
      </c>
      <c r="L3548" s="32" t="n">
        <v>2017005110</v>
      </c>
      <c r="M3548" s="33" t="n">
        <v>43465</v>
      </c>
      <c r="N3548" s="84" t="n">
        <v>17.9</v>
      </c>
      <c r="O3548" s="85" t="n">
        <v>0.2</v>
      </c>
      <c r="P3548" s="86" t="n">
        <v>0.0166666666666667</v>
      </c>
      <c r="Q3548" s="87" t="n">
        <v>5.96666666666667</v>
      </c>
      <c r="R3548" s="88" t="n">
        <v>23.8666666666667</v>
      </c>
      <c r="S3548" s="89" t="n">
        <v>334.133333333333</v>
      </c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  <c r="AMG3548" s="0"/>
      <c r="AMH3548" s="0"/>
      <c r="AMI3548" s="0"/>
      <c r="AMJ3548" s="0"/>
    </row>
    <row r="3549" s="4" customFormat="true" ht="37.5" hidden="false" customHeight="true" outlineLevel="0" collapsed="false">
      <c r="A3549" s="23" t="s">
        <v>401</v>
      </c>
      <c r="B3549" s="82" t="n">
        <v>11666</v>
      </c>
      <c r="C3549" s="25" t="n">
        <f aca="false">VLOOKUP(B3549,[1]Planilha8!$X$4:$Y$6629,2,0)</f>
        <v>1796246</v>
      </c>
      <c r="D3549" s="26" t="s">
        <v>989</v>
      </c>
      <c r="E3549" s="26" t="str">
        <f aca="false">VLOOKUP(B3549,[1]Planilha8!$X$4:$Z$6629,3,0)</f>
        <v>REABILITAÇÃO CARDÍACA</v>
      </c>
      <c r="F3549" s="26" t="str">
        <f aca="false">VLOOKUP(B3549,[1]Planilha8!$X$4:$AD$6629,7,0)</f>
        <v>BOM</v>
      </c>
      <c r="G3549" s="27" t="n">
        <v>43355</v>
      </c>
      <c r="H3549" s="83" t="n">
        <v>358</v>
      </c>
      <c r="I3549" s="29" t="s">
        <v>23</v>
      </c>
      <c r="J3549" s="30" t="s">
        <v>866</v>
      </c>
      <c r="K3549" s="31" t="n">
        <v>3813</v>
      </c>
      <c r="L3549" s="32" t="n">
        <v>2017005110</v>
      </c>
      <c r="M3549" s="33" t="n">
        <v>43465</v>
      </c>
      <c r="N3549" s="84" t="n">
        <v>17.9</v>
      </c>
      <c r="O3549" s="85" t="n">
        <v>0.2</v>
      </c>
      <c r="P3549" s="86" t="n">
        <v>0.0166666666666667</v>
      </c>
      <c r="Q3549" s="87" t="n">
        <v>5.96666666666667</v>
      </c>
      <c r="R3549" s="88" t="n">
        <v>23.8666666666667</v>
      </c>
      <c r="S3549" s="89" t="n">
        <v>334.133333333333</v>
      </c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  <c r="AMG3549" s="0"/>
      <c r="AMH3549" s="0"/>
      <c r="AMI3549" s="0"/>
      <c r="AMJ3549" s="0"/>
    </row>
    <row r="3550" s="4" customFormat="true" ht="37.5" hidden="false" customHeight="true" outlineLevel="0" collapsed="false">
      <c r="A3550" s="23" t="s">
        <v>401</v>
      </c>
      <c r="B3550" s="82" t="n">
        <v>11667</v>
      </c>
      <c r="C3550" s="25" t="n">
        <f aca="false">VLOOKUP(B3550,[1]Planilha8!$X$4:$Y$6629,2,0)</f>
        <v>1796247</v>
      </c>
      <c r="D3550" s="26" t="s">
        <v>989</v>
      </c>
      <c r="E3550" s="26" t="str">
        <f aca="false">VLOOKUP(B3550,[1]Planilha8!$X$4:$Z$6629,3,0)</f>
        <v>REABILITAÇÃO CARDÍACA</v>
      </c>
      <c r="F3550" s="26" t="str">
        <f aca="false">VLOOKUP(B3550,[1]Planilha8!$X$4:$AD$6629,7,0)</f>
        <v>BOM</v>
      </c>
      <c r="G3550" s="27" t="n">
        <v>43355</v>
      </c>
      <c r="H3550" s="83" t="n">
        <v>358</v>
      </c>
      <c r="I3550" s="29" t="s">
        <v>23</v>
      </c>
      <c r="J3550" s="30" t="s">
        <v>866</v>
      </c>
      <c r="K3550" s="31" t="n">
        <v>3813</v>
      </c>
      <c r="L3550" s="32" t="n">
        <v>2017005110</v>
      </c>
      <c r="M3550" s="33" t="n">
        <v>43465</v>
      </c>
      <c r="N3550" s="84" t="n">
        <v>17.9</v>
      </c>
      <c r="O3550" s="85" t="n">
        <v>0.2</v>
      </c>
      <c r="P3550" s="86" t="n">
        <v>0.0166666666666667</v>
      </c>
      <c r="Q3550" s="87" t="n">
        <v>5.96666666666667</v>
      </c>
      <c r="R3550" s="88" t="n">
        <v>23.8666666666667</v>
      </c>
      <c r="S3550" s="89" t="n">
        <v>334.133333333333</v>
      </c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  <c r="AMG3550" s="0"/>
      <c r="AMH3550" s="0"/>
      <c r="AMI3550" s="0"/>
      <c r="AMJ3550" s="0"/>
    </row>
    <row r="3551" s="4" customFormat="true" ht="37.5" hidden="false" customHeight="true" outlineLevel="0" collapsed="false">
      <c r="A3551" s="23" t="s">
        <v>401</v>
      </c>
      <c r="B3551" s="82" t="n">
        <v>11668</v>
      </c>
      <c r="C3551" s="25" t="n">
        <f aca="false">VLOOKUP(B3551,[1]Planilha8!$X$4:$Y$6629,2,0)</f>
        <v>1796248</v>
      </c>
      <c r="D3551" s="26" t="s">
        <v>989</v>
      </c>
      <c r="E3551" s="26" t="str">
        <f aca="false">VLOOKUP(B3551,[1]Planilha8!$X$4:$Z$6629,3,0)</f>
        <v>REABILITAÇÃO CARDÍACA</v>
      </c>
      <c r="F3551" s="26" t="str">
        <f aca="false">VLOOKUP(B3551,[1]Planilha8!$X$4:$AD$6629,7,0)</f>
        <v>BOM</v>
      </c>
      <c r="G3551" s="27" t="n">
        <v>43355</v>
      </c>
      <c r="H3551" s="83" t="n">
        <v>358</v>
      </c>
      <c r="I3551" s="29" t="s">
        <v>23</v>
      </c>
      <c r="J3551" s="30" t="s">
        <v>866</v>
      </c>
      <c r="K3551" s="31" t="n">
        <v>3813</v>
      </c>
      <c r="L3551" s="32" t="n">
        <v>2017005110</v>
      </c>
      <c r="M3551" s="33" t="n">
        <v>43465</v>
      </c>
      <c r="N3551" s="84" t="n">
        <v>17.9</v>
      </c>
      <c r="O3551" s="85" t="n">
        <v>0.2</v>
      </c>
      <c r="P3551" s="86" t="n">
        <v>0.0166666666666667</v>
      </c>
      <c r="Q3551" s="87" t="n">
        <v>5.96666666666667</v>
      </c>
      <c r="R3551" s="88" t="n">
        <v>23.8666666666667</v>
      </c>
      <c r="S3551" s="89" t="n">
        <v>334.133333333333</v>
      </c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  <c r="AMG3551" s="0"/>
      <c r="AMH3551" s="0"/>
      <c r="AMI3551" s="0"/>
      <c r="AMJ3551" s="0"/>
    </row>
    <row r="3552" s="4" customFormat="true" ht="37.5" hidden="false" customHeight="true" outlineLevel="0" collapsed="false">
      <c r="A3552" s="23" t="s">
        <v>401</v>
      </c>
      <c r="B3552" s="82" t="n">
        <v>11669</v>
      </c>
      <c r="C3552" s="25" t="n">
        <f aca="false">VLOOKUP(B3552,[1]Planilha8!$X$4:$Y$6629,2,0)</f>
        <v>1796249</v>
      </c>
      <c r="D3552" s="26" t="s">
        <v>989</v>
      </c>
      <c r="E3552" s="26" t="str">
        <f aca="false">VLOOKUP(B3552,[1]Planilha8!$X$4:$Z$6629,3,0)</f>
        <v>REABILITAÇÃO CARDÍACA</v>
      </c>
      <c r="F3552" s="26" t="str">
        <f aca="false">VLOOKUP(B3552,[1]Planilha8!$X$4:$AD$6629,7,0)</f>
        <v>BOM</v>
      </c>
      <c r="G3552" s="27" t="n">
        <v>43355</v>
      </c>
      <c r="H3552" s="83" t="n">
        <v>358</v>
      </c>
      <c r="I3552" s="29" t="s">
        <v>23</v>
      </c>
      <c r="J3552" s="30" t="s">
        <v>866</v>
      </c>
      <c r="K3552" s="31" t="n">
        <v>3813</v>
      </c>
      <c r="L3552" s="32" t="n">
        <v>2017005110</v>
      </c>
      <c r="M3552" s="33" t="n">
        <v>43465</v>
      </c>
      <c r="N3552" s="84" t="n">
        <v>17.9</v>
      </c>
      <c r="O3552" s="85" t="n">
        <v>0.2</v>
      </c>
      <c r="P3552" s="86" t="n">
        <v>0.0166666666666667</v>
      </c>
      <c r="Q3552" s="87" t="n">
        <v>5.96666666666667</v>
      </c>
      <c r="R3552" s="88" t="n">
        <v>23.8666666666667</v>
      </c>
      <c r="S3552" s="89" t="n">
        <v>334.133333333333</v>
      </c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  <c r="AMG3552" s="0"/>
      <c r="AMH3552" s="0"/>
      <c r="AMI3552" s="0"/>
      <c r="AMJ3552" s="0"/>
    </row>
    <row r="3553" s="4" customFormat="true" ht="37.5" hidden="false" customHeight="true" outlineLevel="0" collapsed="false">
      <c r="A3553" s="23" t="s">
        <v>401</v>
      </c>
      <c r="B3553" s="82" t="n">
        <v>11670</v>
      </c>
      <c r="C3553" s="25" t="n">
        <f aca="false">VLOOKUP(B3553,[1]Planilha8!$X$4:$Y$6629,2,0)</f>
        <v>1796250</v>
      </c>
      <c r="D3553" s="26" t="s">
        <v>989</v>
      </c>
      <c r="E3553" s="26" t="str">
        <f aca="false">VLOOKUP(B3553,[1]Planilha8!$X$4:$Z$6629,3,0)</f>
        <v>REABILITAÇÃO CARDÍACA</v>
      </c>
      <c r="F3553" s="26" t="str">
        <f aca="false">VLOOKUP(B3553,[1]Planilha8!$X$4:$AD$6629,7,0)</f>
        <v>BOM</v>
      </c>
      <c r="G3553" s="27" t="n">
        <v>43355</v>
      </c>
      <c r="H3553" s="83" t="n">
        <v>358</v>
      </c>
      <c r="I3553" s="29" t="s">
        <v>23</v>
      </c>
      <c r="J3553" s="30" t="s">
        <v>866</v>
      </c>
      <c r="K3553" s="31" t="n">
        <v>3813</v>
      </c>
      <c r="L3553" s="32" t="n">
        <v>2017005110</v>
      </c>
      <c r="M3553" s="33" t="n">
        <v>43465</v>
      </c>
      <c r="N3553" s="84" t="n">
        <v>17.9</v>
      </c>
      <c r="O3553" s="85" t="n">
        <v>0.2</v>
      </c>
      <c r="P3553" s="86" t="n">
        <v>0.0166666666666667</v>
      </c>
      <c r="Q3553" s="87" t="n">
        <v>5.96666666666667</v>
      </c>
      <c r="R3553" s="88" t="n">
        <v>23.8666666666667</v>
      </c>
      <c r="S3553" s="89" t="n">
        <v>334.133333333333</v>
      </c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  <c r="AMG3553" s="0"/>
      <c r="AMH3553" s="0"/>
      <c r="AMI3553" s="0"/>
      <c r="AMJ3553" s="0"/>
    </row>
    <row r="3554" s="4" customFormat="true" ht="37.5" hidden="false" customHeight="true" outlineLevel="0" collapsed="false">
      <c r="A3554" s="23" t="s">
        <v>401</v>
      </c>
      <c r="B3554" s="82" t="n">
        <v>11671</v>
      </c>
      <c r="C3554" s="25" t="n">
        <f aca="false">VLOOKUP(B3554,[1]Planilha8!$X$4:$Y$6629,2,0)</f>
        <v>1796251</v>
      </c>
      <c r="D3554" s="26" t="s">
        <v>989</v>
      </c>
      <c r="E3554" s="26" t="str">
        <f aca="false">VLOOKUP(B3554,[1]Planilha8!$X$4:$Z$6629,3,0)</f>
        <v>REABILITAÇÃO CARDÍACA</v>
      </c>
      <c r="F3554" s="26" t="str">
        <f aca="false">VLOOKUP(B3554,[1]Planilha8!$X$4:$AD$6629,7,0)</f>
        <v>BOM</v>
      </c>
      <c r="G3554" s="27" t="n">
        <v>43355</v>
      </c>
      <c r="H3554" s="83" t="n">
        <v>358</v>
      </c>
      <c r="I3554" s="29" t="s">
        <v>23</v>
      </c>
      <c r="J3554" s="30" t="s">
        <v>866</v>
      </c>
      <c r="K3554" s="31" t="n">
        <v>3813</v>
      </c>
      <c r="L3554" s="32" t="n">
        <v>2017005110</v>
      </c>
      <c r="M3554" s="33" t="n">
        <v>43465</v>
      </c>
      <c r="N3554" s="84" t="n">
        <v>17.9</v>
      </c>
      <c r="O3554" s="85" t="n">
        <v>0.2</v>
      </c>
      <c r="P3554" s="86" t="n">
        <v>0.0166666666666667</v>
      </c>
      <c r="Q3554" s="87" t="n">
        <v>5.96666666666667</v>
      </c>
      <c r="R3554" s="88" t="n">
        <v>23.8666666666667</v>
      </c>
      <c r="S3554" s="89" t="n">
        <v>334.133333333333</v>
      </c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  <c r="ALF3554" s="41"/>
      <c r="ALG3554" s="41"/>
      <c r="ALH3554" s="41"/>
      <c r="ALI3554" s="41"/>
      <c r="ALJ3554" s="41"/>
      <c r="ALK3554" s="41"/>
      <c r="ALL3554" s="41"/>
      <c r="ALM3554" s="41"/>
      <c r="ALN3554" s="41"/>
      <c r="ALO3554" s="41"/>
      <c r="ALP3554" s="41"/>
      <c r="ALQ3554" s="41"/>
      <c r="ALR3554" s="41"/>
      <c r="ALS3554" s="41"/>
      <c r="ALT3554" s="41"/>
      <c r="ALU3554" s="41"/>
      <c r="ALV3554" s="41"/>
      <c r="ALW3554" s="41"/>
      <c r="ALX3554" s="41"/>
      <c r="ALY3554" s="41"/>
      <c r="ALZ3554" s="41"/>
      <c r="AMA3554" s="41"/>
      <c r="AMB3554" s="41"/>
      <c r="AMC3554" s="41"/>
      <c r="AMD3554" s="41"/>
      <c r="AME3554" s="41"/>
      <c r="AMF3554" s="41"/>
      <c r="AMG3554" s="0"/>
      <c r="AMH3554" s="0"/>
      <c r="AMI3554" s="0"/>
      <c r="AMJ3554" s="0"/>
    </row>
    <row r="3555" s="4" customFormat="true" ht="37.5" hidden="false" customHeight="true" outlineLevel="0" collapsed="false">
      <c r="A3555" s="23" t="s">
        <v>401</v>
      </c>
      <c r="B3555" s="82" t="n">
        <v>11672</v>
      </c>
      <c r="C3555" s="25" t="n">
        <f aca="false">VLOOKUP(B3555,[1]Planilha8!$X$4:$Y$6629,2,0)</f>
        <v>1796252</v>
      </c>
      <c r="D3555" s="26" t="s">
        <v>989</v>
      </c>
      <c r="E3555" s="26" t="str">
        <f aca="false">VLOOKUP(B3555,[1]Planilha8!$X$4:$Z$6629,3,0)</f>
        <v>REABILITAÇÃO CARDÍACA</v>
      </c>
      <c r="F3555" s="26" t="str">
        <f aca="false">VLOOKUP(B3555,[1]Planilha8!$X$4:$AD$6629,7,0)</f>
        <v>BOM</v>
      </c>
      <c r="G3555" s="27" t="n">
        <v>43355</v>
      </c>
      <c r="H3555" s="83" t="n">
        <v>358</v>
      </c>
      <c r="I3555" s="29" t="s">
        <v>23</v>
      </c>
      <c r="J3555" s="30" t="s">
        <v>866</v>
      </c>
      <c r="K3555" s="31" t="n">
        <v>3813</v>
      </c>
      <c r="L3555" s="32" t="n">
        <v>2017005110</v>
      </c>
      <c r="M3555" s="33" t="n">
        <v>43465</v>
      </c>
      <c r="N3555" s="84" t="n">
        <v>17.9</v>
      </c>
      <c r="O3555" s="85" t="n">
        <v>0.2</v>
      </c>
      <c r="P3555" s="86" t="n">
        <v>0.0166666666666667</v>
      </c>
      <c r="Q3555" s="87" t="n">
        <v>5.96666666666667</v>
      </c>
      <c r="R3555" s="88" t="n">
        <v>23.8666666666667</v>
      </c>
      <c r="S3555" s="89" t="n">
        <v>334.133333333333</v>
      </c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  <c r="ALF3555" s="41"/>
      <c r="ALG3555" s="41"/>
      <c r="ALH3555" s="41"/>
      <c r="ALI3555" s="41"/>
      <c r="ALJ3555" s="41"/>
      <c r="ALK3555" s="41"/>
      <c r="ALL3555" s="41"/>
      <c r="ALM3555" s="41"/>
      <c r="ALN3555" s="41"/>
      <c r="ALO3555" s="41"/>
      <c r="ALP3555" s="41"/>
      <c r="ALQ3555" s="41"/>
      <c r="ALR3555" s="41"/>
      <c r="ALS3555" s="41"/>
      <c r="ALT3555" s="41"/>
      <c r="ALU3555" s="41"/>
      <c r="ALV3555" s="41"/>
      <c r="ALW3555" s="41"/>
      <c r="ALX3555" s="41"/>
      <c r="ALY3555" s="41"/>
      <c r="ALZ3555" s="41"/>
      <c r="AMA3555" s="41"/>
      <c r="AMB3555" s="41"/>
      <c r="AMC3555" s="41"/>
      <c r="AMD3555" s="41"/>
      <c r="AME3555" s="41"/>
      <c r="AMF3555" s="41"/>
      <c r="AMG3555" s="0"/>
      <c r="AMH3555" s="0"/>
      <c r="AMI3555" s="0"/>
      <c r="AMJ3555" s="0"/>
    </row>
    <row r="3556" s="4" customFormat="true" ht="37.5" hidden="false" customHeight="true" outlineLevel="0" collapsed="false">
      <c r="A3556" s="23" t="s">
        <v>401</v>
      </c>
      <c r="B3556" s="82" t="n">
        <v>11673</v>
      </c>
      <c r="C3556" s="25" t="n">
        <f aca="false">VLOOKUP(B3556,[1]Planilha8!$X$4:$Y$6629,2,0)</f>
        <v>1796253</v>
      </c>
      <c r="D3556" s="26" t="s">
        <v>989</v>
      </c>
      <c r="E3556" s="26" t="str">
        <f aca="false">VLOOKUP(B3556,[1]Planilha8!$X$4:$Z$6629,3,0)</f>
        <v>REABILITAÇÃO CARDÍACA</v>
      </c>
      <c r="F3556" s="26" t="str">
        <f aca="false">VLOOKUP(B3556,[1]Planilha8!$X$4:$AD$6629,7,0)</f>
        <v>BOM</v>
      </c>
      <c r="G3556" s="27" t="n">
        <v>43355</v>
      </c>
      <c r="H3556" s="83" t="n">
        <v>358</v>
      </c>
      <c r="I3556" s="29" t="s">
        <v>23</v>
      </c>
      <c r="J3556" s="30" t="s">
        <v>866</v>
      </c>
      <c r="K3556" s="31" t="n">
        <v>3813</v>
      </c>
      <c r="L3556" s="32" t="n">
        <v>2017005110</v>
      </c>
      <c r="M3556" s="33" t="n">
        <v>43465</v>
      </c>
      <c r="N3556" s="84" t="n">
        <v>17.9</v>
      </c>
      <c r="O3556" s="85" t="n">
        <v>0.2</v>
      </c>
      <c r="P3556" s="86" t="n">
        <v>0.0166666666666667</v>
      </c>
      <c r="Q3556" s="87" t="n">
        <v>5.96666666666667</v>
      </c>
      <c r="R3556" s="88" t="n">
        <v>23.8666666666667</v>
      </c>
      <c r="S3556" s="89" t="n">
        <v>334.133333333333</v>
      </c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  <c r="ALF3556" s="41"/>
      <c r="ALG3556" s="41"/>
      <c r="ALH3556" s="41"/>
      <c r="ALI3556" s="41"/>
      <c r="ALJ3556" s="41"/>
      <c r="ALK3556" s="41"/>
      <c r="ALL3556" s="41"/>
      <c r="ALM3556" s="41"/>
      <c r="ALN3556" s="41"/>
      <c r="ALO3556" s="41"/>
      <c r="ALP3556" s="41"/>
      <c r="ALQ3556" s="41"/>
      <c r="ALR3556" s="41"/>
      <c r="ALS3556" s="41"/>
      <c r="ALT3556" s="41"/>
      <c r="ALU3556" s="41"/>
      <c r="ALV3556" s="41"/>
      <c r="ALW3556" s="41"/>
      <c r="ALX3556" s="41"/>
      <c r="ALY3556" s="41"/>
      <c r="ALZ3556" s="41"/>
      <c r="AMA3556" s="41"/>
      <c r="AMB3556" s="41"/>
      <c r="AMC3556" s="41"/>
      <c r="AMD3556" s="41"/>
      <c r="AME3556" s="41"/>
      <c r="AMF3556" s="41"/>
      <c r="AMG3556" s="0"/>
      <c r="AMH3556" s="0"/>
      <c r="AMI3556" s="0"/>
      <c r="AMJ3556" s="0"/>
    </row>
    <row r="3557" s="4" customFormat="true" ht="37.5" hidden="false" customHeight="true" outlineLevel="0" collapsed="false">
      <c r="A3557" s="23" t="s">
        <v>401</v>
      </c>
      <c r="B3557" s="82" t="n">
        <v>11674</v>
      </c>
      <c r="C3557" s="25" t="n">
        <f aca="false">VLOOKUP(B3557,[1]Planilha8!$X$4:$Y$6629,2,0)</f>
        <v>1796254</v>
      </c>
      <c r="D3557" s="26" t="s">
        <v>989</v>
      </c>
      <c r="E3557" s="26" t="str">
        <f aca="false">VLOOKUP(B3557,[1]Planilha8!$X$4:$Z$6629,3,0)</f>
        <v>REABILITAÇÃO CARDÍACA</v>
      </c>
      <c r="F3557" s="26" t="str">
        <f aca="false">VLOOKUP(B3557,[1]Planilha8!$X$4:$AD$6629,7,0)</f>
        <v>BOM</v>
      </c>
      <c r="G3557" s="27" t="n">
        <v>43355</v>
      </c>
      <c r="H3557" s="83" t="n">
        <v>358</v>
      </c>
      <c r="I3557" s="29" t="s">
        <v>23</v>
      </c>
      <c r="J3557" s="30" t="s">
        <v>866</v>
      </c>
      <c r="K3557" s="31" t="n">
        <v>3813</v>
      </c>
      <c r="L3557" s="32" t="n">
        <v>2017005110</v>
      </c>
      <c r="M3557" s="33" t="n">
        <v>43465</v>
      </c>
      <c r="N3557" s="84" t="n">
        <v>17.9</v>
      </c>
      <c r="O3557" s="85" t="n">
        <v>0.2</v>
      </c>
      <c r="P3557" s="86" t="n">
        <v>0.0166666666666667</v>
      </c>
      <c r="Q3557" s="87" t="n">
        <v>5.96666666666667</v>
      </c>
      <c r="R3557" s="88" t="n">
        <v>23.8666666666667</v>
      </c>
      <c r="S3557" s="89" t="n">
        <v>334.133333333333</v>
      </c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LF3557" s="41"/>
      <c r="ALG3557" s="41"/>
      <c r="ALH3557" s="41"/>
      <c r="ALI3557" s="41"/>
      <c r="ALJ3557" s="41"/>
      <c r="ALK3557" s="41"/>
      <c r="ALL3557" s="41"/>
      <c r="ALM3557" s="41"/>
      <c r="ALN3557" s="41"/>
      <c r="ALO3557" s="41"/>
      <c r="ALP3557" s="41"/>
      <c r="ALQ3557" s="41"/>
      <c r="ALR3557" s="41"/>
      <c r="ALS3557" s="41"/>
      <c r="ALT3557" s="41"/>
      <c r="ALU3557" s="41"/>
      <c r="ALV3557" s="41"/>
      <c r="ALW3557" s="41"/>
      <c r="ALX3557" s="41"/>
      <c r="ALY3557" s="41"/>
      <c r="ALZ3557" s="41"/>
      <c r="AMA3557" s="41"/>
      <c r="AMB3557" s="41"/>
      <c r="AMC3557" s="41"/>
      <c r="AMD3557" s="41"/>
      <c r="AME3557" s="41"/>
      <c r="AMF3557" s="41"/>
      <c r="AMG3557" s="0"/>
      <c r="AMH3557" s="0"/>
      <c r="AMI3557" s="0"/>
      <c r="AMJ3557" s="0"/>
    </row>
    <row r="3558" s="4" customFormat="true" ht="37.5" hidden="false" customHeight="true" outlineLevel="0" collapsed="false">
      <c r="A3558" s="23" t="s">
        <v>401</v>
      </c>
      <c r="B3558" s="82" t="n">
        <v>11675</v>
      </c>
      <c r="C3558" s="25" t="n">
        <f aca="false">VLOOKUP(B3558,[1]Planilha8!$X$4:$Y$6629,2,0)</f>
        <v>1796255</v>
      </c>
      <c r="D3558" s="26" t="s">
        <v>989</v>
      </c>
      <c r="E3558" s="26" t="str">
        <f aca="false">VLOOKUP(B3558,[1]Planilha8!$X$4:$Z$6629,3,0)</f>
        <v>REABILITAÇÃO CARDÍACA</v>
      </c>
      <c r="F3558" s="26" t="str">
        <f aca="false">VLOOKUP(B3558,[1]Planilha8!$X$4:$AD$6629,7,0)</f>
        <v>BOM</v>
      </c>
      <c r="G3558" s="27" t="n">
        <v>43355</v>
      </c>
      <c r="H3558" s="83" t="n">
        <v>358</v>
      </c>
      <c r="I3558" s="29" t="s">
        <v>23</v>
      </c>
      <c r="J3558" s="30" t="s">
        <v>866</v>
      </c>
      <c r="K3558" s="31" t="n">
        <v>3813</v>
      </c>
      <c r="L3558" s="32" t="n">
        <v>2017005110</v>
      </c>
      <c r="M3558" s="33" t="n">
        <v>43465</v>
      </c>
      <c r="N3558" s="84" t="n">
        <v>17.9</v>
      </c>
      <c r="O3558" s="85" t="n">
        <v>0.2</v>
      </c>
      <c r="P3558" s="86" t="n">
        <v>0.0166666666666667</v>
      </c>
      <c r="Q3558" s="87" t="n">
        <v>5.96666666666667</v>
      </c>
      <c r="R3558" s="88" t="n">
        <v>23.8666666666667</v>
      </c>
      <c r="S3558" s="89" t="n">
        <v>334.133333333333</v>
      </c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  <c r="ALF3558" s="41"/>
      <c r="ALG3558" s="41"/>
      <c r="ALH3558" s="41"/>
      <c r="ALI3558" s="41"/>
      <c r="ALJ3558" s="41"/>
      <c r="ALK3558" s="41"/>
      <c r="ALL3558" s="41"/>
      <c r="ALM3558" s="41"/>
      <c r="ALN3558" s="41"/>
      <c r="ALO3558" s="41"/>
      <c r="ALP3558" s="41"/>
      <c r="ALQ3558" s="41"/>
      <c r="ALR3558" s="41"/>
      <c r="ALS3558" s="41"/>
      <c r="ALT3558" s="41"/>
      <c r="ALU3558" s="41"/>
      <c r="ALV3558" s="41"/>
      <c r="ALW3558" s="41"/>
      <c r="ALX3558" s="41"/>
      <c r="ALY3558" s="41"/>
      <c r="ALZ3558" s="41"/>
      <c r="AMA3558" s="41"/>
      <c r="AMB3558" s="41"/>
      <c r="AMC3558" s="41"/>
      <c r="AMD3558" s="41"/>
      <c r="AME3558" s="41"/>
      <c r="AMF3558" s="41"/>
      <c r="AMG3558" s="0"/>
      <c r="AMH3558" s="0"/>
      <c r="AMI3558" s="0"/>
      <c r="AMJ3558" s="0"/>
    </row>
    <row r="3559" s="4" customFormat="true" ht="37.5" hidden="false" customHeight="true" outlineLevel="0" collapsed="false">
      <c r="A3559" s="23" t="s">
        <v>401</v>
      </c>
      <c r="B3559" s="82" t="n">
        <v>11676</v>
      </c>
      <c r="C3559" s="25" t="n">
        <f aca="false">VLOOKUP(B3559,[1]Planilha8!$X$4:$Y$6629,2,0)</f>
        <v>1796256</v>
      </c>
      <c r="D3559" s="26" t="s">
        <v>989</v>
      </c>
      <c r="E3559" s="26" t="str">
        <f aca="false">VLOOKUP(B3559,[1]Planilha8!$X$4:$Z$6629,3,0)</f>
        <v>REABILITAÇÃO CARDÍACA</v>
      </c>
      <c r="F3559" s="26" t="str">
        <f aca="false">VLOOKUP(B3559,[1]Planilha8!$X$4:$AD$6629,7,0)</f>
        <v>BOM</v>
      </c>
      <c r="G3559" s="27" t="n">
        <v>43355</v>
      </c>
      <c r="H3559" s="83" t="n">
        <v>358</v>
      </c>
      <c r="I3559" s="29" t="s">
        <v>23</v>
      </c>
      <c r="J3559" s="30" t="s">
        <v>866</v>
      </c>
      <c r="K3559" s="31" t="n">
        <v>3813</v>
      </c>
      <c r="L3559" s="32" t="n">
        <v>2017005110</v>
      </c>
      <c r="M3559" s="33" t="n">
        <v>43465</v>
      </c>
      <c r="N3559" s="84" t="n">
        <v>17.9</v>
      </c>
      <c r="O3559" s="85" t="n">
        <v>0.2</v>
      </c>
      <c r="P3559" s="86" t="n">
        <v>0.0166666666666667</v>
      </c>
      <c r="Q3559" s="87" t="n">
        <v>5.96666666666667</v>
      </c>
      <c r="R3559" s="88" t="n">
        <v>23.8666666666667</v>
      </c>
      <c r="S3559" s="89" t="n">
        <v>334.133333333333</v>
      </c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LF3559" s="41"/>
      <c r="ALG3559" s="41"/>
      <c r="ALH3559" s="41"/>
      <c r="ALI3559" s="41"/>
      <c r="ALJ3559" s="41"/>
      <c r="ALK3559" s="41"/>
      <c r="ALL3559" s="41"/>
      <c r="ALM3559" s="41"/>
      <c r="ALN3559" s="41"/>
      <c r="ALO3559" s="41"/>
      <c r="ALP3559" s="41"/>
      <c r="ALQ3559" s="41"/>
      <c r="ALR3559" s="41"/>
      <c r="ALS3559" s="41"/>
      <c r="ALT3559" s="41"/>
      <c r="ALU3559" s="41"/>
      <c r="ALV3559" s="41"/>
      <c r="ALW3559" s="41"/>
      <c r="ALX3559" s="41"/>
      <c r="ALY3559" s="41"/>
      <c r="ALZ3559" s="41"/>
      <c r="AMA3559" s="41"/>
      <c r="AMB3559" s="41"/>
      <c r="AMC3559" s="41"/>
      <c r="AMD3559" s="41"/>
      <c r="AME3559" s="41"/>
      <c r="AMF3559" s="41"/>
      <c r="AMG3559" s="0"/>
      <c r="AMH3559" s="0"/>
      <c r="AMI3559" s="0"/>
      <c r="AMJ3559" s="0"/>
    </row>
    <row r="3560" s="4" customFormat="true" ht="37.5" hidden="false" customHeight="true" outlineLevel="0" collapsed="false">
      <c r="A3560" s="23" t="s">
        <v>401</v>
      </c>
      <c r="B3560" s="82" t="n">
        <v>11677</v>
      </c>
      <c r="C3560" s="25" t="n">
        <f aca="false">VLOOKUP(B3560,[1]Planilha8!$X$4:$Y$6629,2,0)</f>
        <v>1793772</v>
      </c>
      <c r="D3560" s="26" t="s">
        <v>990</v>
      </c>
      <c r="E3560" s="26" t="str">
        <f aca="false">VLOOKUP(B3560,[1]Planilha8!$X$4:$Z$6629,3,0)</f>
        <v>REABILITAÇÃO CARDÍACA</v>
      </c>
      <c r="F3560" s="26" t="str">
        <f aca="false">VLOOKUP(B3560,[1]Planilha8!$X$4:$AD$6629,7,0)</f>
        <v>BOM</v>
      </c>
      <c r="G3560" s="27" t="n">
        <v>43355</v>
      </c>
      <c r="H3560" s="83" t="n">
        <v>51512.32</v>
      </c>
      <c r="I3560" s="29" t="s">
        <v>23</v>
      </c>
      <c r="J3560" s="30" t="s">
        <v>932</v>
      </c>
      <c r="K3560" s="31" t="n">
        <v>2497</v>
      </c>
      <c r="L3560" s="32" t="n">
        <v>2017005110</v>
      </c>
      <c r="M3560" s="33" t="n">
        <v>43465</v>
      </c>
      <c r="N3560" s="84" t="n">
        <v>1287.808</v>
      </c>
      <c r="O3560" s="85" t="n">
        <v>0.1</v>
      </c>
      <c r="P3560" s="86" t="n">
        <v>0.00833333333333333</v>
      </c>
      <c r="Q3560" s="87" t="n">
        <v>429.269333333333</v>
      </c>
      <c r="R3560" s="88" t="n">
        <v>1717.07733333333</v>
      </c>
      <c r="S3560" s="89" t="n">
        <v>49795.2426666667</v>
      </c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  <c r="ALF3560" s="41"/>
      <c r="ALG3560" s="41"/>
      <c r="ALH3560" s="41"/>
      <c r="ALI3560" s="41"/>
      <c r="ALJ3560" s="41"/>
      <c r="ALK3560" s="41"/>
      <c r="ALL3560" s="41"/>
      <c r="ALM3560" s="41"/>
      <c r="ALN3560" s="41"/>
      <c r="ALO3560" s="41"/>
      <c r="ALP3560" s="41"/>
      <c r="ALQ3560" s="41"/>
      <c r="ALR3560" s="41"/>
      <c r="ALS3560" s="41"/>
      <c r="ALT3560" s="41"/>
      <c r="ALU3560" s="41"/>
      <c r="ALV3560" s="41"/>
      <c r="ALW3560" s="41"/>
      <c r="ALX3560" s="41"/>
      <c r="ALY3560" s="41"/>
      <c r="ALZ3560" s="41"/>
      <c r="AMA3560" s="41"/>
      <c r="AMB3560" s="41"/>
      <c r="AMC3560" s="41"/>
      <c r="AMD3560" s="41"/>
      <c r="AME3560" s="41"/>
      <c r="AMF3560" s="41"/>
      <c r="AMG3560" s="0"/>
      <c r="AMH3560" s="0"/>
      <c r="AMI3560" s="0"/>
      <c r="AMJ3560" s="0"/>
    </row>
    <row r="3561" s="4" customFormat="true" ht="37.5" hidden="false" customHeight="true" outlineLevel="0" collapsed="false">
      <c r="A3561" s="23" t="s">
        <v>401</v>
      </c>
      <c r="B3561" s="82" t="n">
        <v>11678</v>
      </c>
      <c r="C3561" s="25" t="str">
        <f aca="false">VLOOKUP(B3561,[1]Planilha8!$X$4:$Y$6629,2,0)</f>
        <v>1796385 a 1796389</v>
      </c>
      <c r="D3561" s="26" t="s">
        <v>991</v>
      </c>
      <c r="E3561" s="26" t="str">
        <f aca="false">VLOOKUP(B3561,[1]Planilha8!$X$4:$Z$6629,3,0)</f>
        <v>REABILITAÇÃO CARDÍACA</v>
      </c>
      <c r="F3561" s="26" t="str">
        <f aca="false">VLOOKUP(B3561,[1]Planilha8!$X$4:$AD$6629,7,0)</f>
        <v>BOM</v>
      </c>
      <c r="G3561" s="27" t="n">
        <v>43355</v>
      </c>
      <c r="H3561" s="83" t="n">
        <v>33705.1</v>
      </c>
      <c r="I3561" s="29" t="s">
        <v>23</v>
      </c>
      <c r="J3561" s="30" t="s">
        <v>992</v>
      </c>
      <c r="K3561" s="31" t="n">
        <v>46104</v>
      </c>
      <c r="L3561" s="32" t="n">
        <v>2017005110</v>
      </c>
      <c r="M3561" s="33" t="n">
        <v>43465</v>
      </c>
      <c r="N3561" s="84" t="n">
        <v>842.6275</v>
      </c>
      <c r="O3561" s="85" t="n">
        <v>0.1</v>
      </c>
      <c r="P3561" s="86" t="n">
        <v>0.00833333333333333</v>
      </c>
      <c r="Q3561" s="87" t="n">
        <v>280.875833333333</v>
      </c>
      <c r="R3561" s="88" t="n">
        <v>1123.50333333333</v>
      </c>
      <c r="S3561" s="89" t="n">
        <v>32581.5966666667</v>
      </c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  <c r="ALF3561" s="41"/>
      <c r="ALG3561" s="41"/>
      <c r="ALH3561" s="41"/>
      <c r="ALI3561" s="41"/>
      <c r="ALJ3561" s="41"/>
      <c r="ALK3561" s="41"/>
      <c r="ALL3561" s="41"/>
      <c r="ALM3561" s="41"/>
      <c r="ALN3561" s="41"/>
      <c r="ALO3561" s="41"/>
      <c r="ALP3561" s="41"/>
      <c r="ALQ3561" s="41"/>
      <c r="ALR3561" s="41"/>
      <c r="ALS3561" s="41"/>
      <c r="ALT3561" s="41"/>
      <c r="ALU3561" s="41"/>
      <c r="ALV3561" s="41"/>
      <c r="ALW3561" s="41"/>
      <c r="ALX3561" s="41"/>
      <c r="ALY3561" s="41"/>
      <c r="ALZ3561" s="41"/>
      <c r="AMA3561" s="41"/>
      <c r="AMB3561" s="41"/>
      <c r="AMC3561" s="41"/>
      <c r="AMD3561" s="41"/>
      <c r="AME3561" s="41"/>
      <c r="AMF3561" s="41"/>
      <c r="AMG3561" s="0"/>
      <c r="AMH3561" s="0"/>
      <c r="AMI3561" s="0"/>
      <c r="AMJ3561" s="0"/>
    </row>
    <row r="3562" s="4" customFormat="true" ht="37.5" hidden="false" customHeight="true" outlineLevel="0" collapsed="false">
      <c r="A3562" s="23" t="s">
        <v>401</v>
      </c>
      <c r="B3562" s="82" t="n">
        <v>11679</v>
      </c>
      <c r="C3562" s="25" t="n">
        <f aca="false">VLOOKUP(B3562,[1]Planilha8!$X$4:$Y$6629,2,0)</f>
        <v>1793382</v>
      </c>
      <c r="D3562" s="26" t="s">
        <v>993</v>
      </c>
      <c r="E3562" s="26" t="str">
        <f aca="false">VLOOKUP(B3562,[1]Planilha8!$X$4:$Z$6629,3,0)</f>
        <v>ÁREAS COMUNS</v>
      </c>
      <c r="F3562" s="26" t="str">
        <f aca="false">VLOOKUP(B3562,[1]Planilha8!$X$4:$AD$6629,7,0)</f>
        <v>BOM</v>
      </c>
      <c r="G3562" s="27" t="n">
        <v>43375</v>
      </c>
      <c r="H3562" s="83" t="n">
        <v>115</v>
      </c>
      <c r="I3562" s="29" t="s">
        <v>23</v>
      </c>
      <c r="J3562" s="30" t="s">
        <v>214</v>
      </c>
      <c r="K3562" s="31" t="n">
        <v>201</v>
      </c>
      <c r="L3562" s="32" t="n">
        <v>2018002487</v>
      </c>
      <c r="M3562" s="33" t="n">
        <v>43465</v>
      </c>
      <c r="N3562" s="84" t="n">
        <v>6.325</v>
      </c>
      <c r="O3562" s="85" t="n">
        <v>0.33</v>
      </c>
      <c r="P3562" s="86" t="n">
        <v>0.0275</v>
      </c>
      <c r="Q3562" s="87" t="n">
        <v>3.1625</v>
      </c>
      <c r="R3562" s="88" t="n">
        <v>9.4875</v>
      </c>
      <c r="S3562" s="89" t="n">
        <v>105.5125</v>
      </c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  <c r="ALF3562" s="41"/>
      <c r="ALG3562" s="41"/>
      <c r="ALH3562" s="41"/>
      <c r="ALI3562" s="41"/>
      <c r="ALJ3562" s="41"/>
      <c r="ALK3562" s="41"/>
      <c r="ALL3562" s="41"/>
      <c r="ALM3562" s="41"/>
      <c r="ALN3562" s="41"/>
      <c r="ALO3562" s="41"/>
      <c r="ALP3562" s="41"/>
      <c r="ALQ3562" s="41"/>
      <c r="ALR3562" s="41"/>
      <c r="ALS3562" s="41"/>
      <c r="ALT3562" s="41"/>
      <c r="ALU3562" s="41"/>
      <c r="ALV3562" s="41"/>
      <c r="ALW3562" s="41"/>
      <c r="ALX3562" s="41"/>
      <c r="ALY3562" s="41"/>
      <c r="ALZ3562" s="41"/>
      <c r="AMA3562" s="41"/>
      <c r="AMB3562" s="41"/>
      <c r="AMC3562" s="41"/>
      <c r="AMD3562" s="41"/>
      <c r="AME3562" s="41"/>
      <c r="AMF3562" s="41"/>
      <c r="AMG3562" s="0"/>
      <c r="AMH3562" s="0"/>
      <c r="AMI3562" s="0"/>
      <c r="AMJ3562" s="0"/>
    </row>
    <row r="3563" s="4" customFormat="true" ht="37.5" hidden="false" customHeight="true" outlineLevel="0" collapsed="false">
      <c r="A3563" s="23" t="s">
        <v>401</v>
      </c>
      <c r="B3563" s="82" t="n">
        <v>11680</v>
      </c>
      <c r="C3563" s="25" t="n">
        <f aca="false">VLOOKUP(B3563,[1]Planilha8!$X$4:$Y$6629,2,0)</f>
        <v>1793383</v>
      </c>
      <c r="D3563" s="26" t="s">
        <v>993</v>
      </c>
      <c r="E3563" s="26" t="str">
        <f aca="false">VLOOKUP(B3563,[1]Planilha8!$X$4:$Z$6629,3,0)</f>
        <v>ÁREAS COMUNS</v>
      </c>
      <c r="F3563" s="26" t="str">
        <f aca="false">VLOOKUP(B3563,[1]Planilha8!$X$4:$AD$6629,7,0)</f>
        <v>BOM</v>
      </c>
      <c r="G3563" s="27" t="n">
        <v>43375</v>
      </c>
      <c r="H3563" s="83" t="n">
        <v>115</v>
      </c>
      <c r="I3563" s="29" t="s">
        <v>23</v>
      </c>
      <c r="J3563" s="30" t="s">
        <v>214</v>
      </c>
      <c r="K3563" s="31" t="n">
        <v>201</v>
      </c>
      <c r="L3563" s="32" t="n">
        <v>2018002487</v>
      </c>
      <c r="M3563" s="33" t="n">
        <v>43465</v>
      </c>
      <c r="N3563" s="84" t="n">
        <v>6.325</v>
      </c>
      <c r="O3563" s="85" t="n">
        <v>0.33</v>
      </c>
      <c r="P3563" s="86" t="n">
        <v>0.0275</v>
      </c>
      <c r="Q3563" s="87" t="n">
        <v>3.1625</v>
      </c>
      <c r="R3563" s="88" t="n">
        <v>9.4875</v>
      </c>
      <c r="S3563" s="89" t="n">
        <v>105.5125</v>
      </c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LF3563" s="41"/>
      <c r="ALG3563" s="41"/>
      <c r="ALH3563" s="41"/>
      <c r="ALI3563" s="41"/>
      <c r="ALJ3563" s="41"/>
      <c r="ALK3563" s="41"/>
      <c r="ALL3563" s="41"/>
      <c r="ALM3563" s="41"/>
      <c r="ALN3563" s="41"/>
      <c r="ALO3563" s="41"/>
      <c r="ALP3563" s="41"/>
      <c r="ALQ3563" s="41"/>
      <c r="ALR3563" s="41"/>
      <c r="ALS3563" s="41"/>
      <c r="ALT3563" s="41"/>
      <c r="ALU3563" s="41"/>
      <c r="ALV3563" s="41"/>
      <c r="ALW3563" s="41"/>
      <c r="ALX3563" s="41"/>
      <c r="ALY3563" s="41"/>
      <c r="ALZ3563" s="41"/>
      <c r="AMA3563" s="41"/>
      <c r="AMB3563" s="41"/>
      <c r="AMC3563" s="41"/>
      <c r="AMD3563" s="41"/>
      <c r="AME3563" s="41"/>
      <c r="AMF3563" s="41"/>
      <c r="AMG3563" s="0"/>
      <c r="AMH3563" s="0"/>
      <c r="AMI3563" s="0"/>
      <c r="AMJ3563" s="0"/>
    </row>
    <row r="3564" s="4" customFormat="true" ht="37.5" hidden="false" customHeight="true" outlineLevel="0" collapsed="false">
      <c r="A3564" s="23" t="s">
        <v>401</v>
      </c>
      <c r="B3564" s="82" t="n">
        <v>11681</v>
      </c>
      <c r="C3564" s="25" t="n">
        <f aca="false">VLOOKUP(B3564,[1]Planilha8!$X$4:$Y$6629,2,0)</f>
        <v>1793384</v>
      </c>
      <c r="D3564" s="26" t="s">
        <v>993</v>
      </c>
      <c r="E3564" s="26" t="str">
        <f aca="false">VLOOKUP(B3564,[1]Planilha8!$X$4:$Z$6629,3,0)</f>
        <v>ÁREAS COMUNS</v>
      </c>
      <c r="F3564" s="26" t="str">
        <f aca="false">VLOOKUP(B3564,[1]Planilha8!$X$4:$AD$6629,7,0)</f>
        <v>BOM</v>
      </c>
      <c r="G3564" s="27" t="n">
        <v>43375</v>
      </c>
      <c r="H3564" s="83" t="n">
        <v>115</v>
      </c>
      <c r="I3564" s="29" t="s">
        <v>23</v>
      </c>
      <c r="J3564" s="30" t="s">
        <v>214</v>
      </c>
      <c r="K3564" s="31" t="n">
        <v>201</v>
      </c>
      <c r="L3564" s="32" t="n">
        <v>2018002487</v>
      </c>
      <c r="M3564" s="33" t="n">
        <v>43465</v>
      </c>
      <c r="N3564" s="84" t="n">
        <v>6.325</v>
      </c>
      <c r="O3564" s="85" t="n">
        <v>0.33</v>
      </c>
      <c r="P3564" s="86" t="n">
        <v>0.0275</v>
      </c>
      <c r="Q3564" s="87" t="n">
        <v>3.1625</v>
      </c>
      <c r="R3564" s="88" t="n">
        <v>9.4875</v>
      </c>
      <c r="S3564" s="89" t="n">
        <v>105.5125</v>
      </c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  <c r="ALF3564" s="41"/>
      <c r="ALG3564" s="41"/>
      <c r="ALH3564" s="41"/>
      <c r="ALI3564" s="41"/>
      <c r="ALJ3564" s="41"/>
      <c r="ALK3564" s="41"/>
      <c r="ALL3564" s="41"/>
      <c r="ALM3564" s="41"/>
      <c r="ALN3564" s="41"/>
      <c r="ALO3564" s="41"/>
      <c r="ALP3564" s="41"/>
      <c r="ALQ3564" s="41"/>
      <c r="ALR3564" s="41"/>
      <c r="ALS3564" s="41"/>
      <c r="ALT3564" s="41"/>
      <c r="ALU3564" s="41"/>
      <c r="ALV3564" s="41"/>
      <c r="ALW3564" s="41"/>
      <c r="ALX3564" s="41"/>
      <c r="ALY3564" s="41"/>
      <c r="ALZ3564" s="41"/>
      <c r="AMA3564" s="41"/>
      <c r="AMB3564" s="41"/>
      <c r="AMC3564" s="41"/>
      <c r="AMD3564" s="41"/>
      <c r="AME3564" s="41"/>
      <c r="AMF3564" s="41"/>
      <c r="AMG3564" s="0"/>
      <c r="AMH3564" s="0"/>
      <c r="AMI3564" s="0"/>
      <c r="AMJ3564" s="0"/>
    </row>
    <row r="3565" s="4" customFormat="true" ht="37.5" hidden="false" customHeight="true" outlineLevel="0" collapsed="false">
      <c r="A3565" s="23" t="s">
        <v>401</v>
      </c>
      <c r="B3565" s="82" t="n">
        <v>11682</v>
      </c>
      <c r="C3565" s="25" t="n">
        <f aca="false">VLOOKUP(B3565,[1]Planilha8!$X$4:$Y$6629,2,0)</f>
        <v>1793385</v>
      </c>
      <c r="D3565" s="26" t="s">
        <v>993</v>
      </c>
      <c r="E3565" s="26" t="str">
        <f aca="false">VLOOKUP(B3565,[1]Planilha8!$X$4:$Z$6629,3,0)</f>
        <v>ÁREAS COMUNS</v>
      </c>
      <c r="F3565" s="26" t="str">
        <f aca="false">VLOOKUP(B3565,[1]Planilha8!$X$4:$AD$6629,7,0)</f>
        <v>BOM</v>
      </c>
      <c r="G3565" s="27" t="n">
        <v>43375</v>
      </c>
      <c r="H3565" s="83" t="n">
        <v>115</v>
      </c>
      <c r="I3565" s="29" t="s">
        <v>23</v>
      </c>
      <c r="J3565" s="30" t="s">
        <v>214</v>
      </c>
      <c r="K3565" s="31" t="n">
        <v>201</v>
      </c>
      <c r="L3565" s="32" t="n">
        <v>2018002487</v>
      </c>
      <c r="M3565" s="33" t="n">
        <v>43465</v>
      </c>
      <c r="N3565" s="84" t="n">
        <v>6.325</v>
      </c>
      <c r="O3565" s="85" t="n">
        <v>0.33</v>
      </c>
      <c r="P3565" s="86" t="n">
        <v>0.0275</v>
      </c>
      <c r="Q3565" s="87" t="n">
        <v>3.1625</v>
      </c>
      <c r="R3565" s="88" t="n">
        <v>9.4875</v>
      </c>
      <c r="S3565" s="89" t="n">
        <v>105.5125</v>
      </c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  <c r="ALF3565" s="41"/>
      <c r="ALG3565" s="41"/>
      <c r="ALH3565" s="41"/>
      <c r="ALI3565" s="41"/>
      <c r="ALJ3565" s="41"/>
      <c r="ALK3565" s="41"/>
      <c r="ALL3565" s="41"/>
      <c r="ALM3565" s="41"/>
      <c r="ALN3565" s="41"/>
      <c r="ALO3565" s="41"/>
      <c r="ALP3565" s="41"/>
      <c r="ALQ3565" s="41"/>
      <c r="ALR3565" s="41"/>
      <c r="ALS3565" s="41"/>
      <c r="ALT3565" s="41"/>
      <c r="ALU3565" s="41"/>
      <c r="ALV3565" s="41"/>
      <c r="ALW3565" s="41"/>
      <c r="ALX3565" s="41"/>
      <c r="ALY3565" s="41"/>
      <c r="ALZ3565" s="41"/>
      <c r="AMA3565" s="41"/>
      <c r="AMB3565" s="41"/>
      <c r="AMC3565" s="41"/>
      <c r="AMD3565" s="41"/>
      <c r="AME3565" s="41"/>
      <c r="AMF3565" s="41"/>
      <c r="AMG3565" s="0"/>
      <c r="AMH3565" s="0"/>
      <c r="AMI3565" s="0"/>
      <c r="AMJ3565" s="0"/>
    </row>
    <row r="3566" s="4" customFormat="true" ht="37.5" hidden="false" customHeight="true" outlineLevel="0" collapsed="false">
      <c r="A3566" s="23" t="s">
        <v>401</v>
      </c>
      <c r="B3566" s="82" t="n">
        <v>11683</v>
      </c>
      <c r="C3566" s="25" t="n">
        <f aca="false">VLOOKUP(B3566,[1]Planilha8!$X$4:$Y$6629,2,0)</f>
        <v>1793386</v>
      </c>
      <c r="D3566" s="26" t="s">
        <v>993</v>
      </c>
      <c r="E3566" s="26" t="str">
        <f aca="false">VLOOKUP(B3566,[1]Planilha8!$X$4:$Z$6629,3,0)</f>
        <v>ÁREAS COMUNS</v>
      </c>
      <c r="F3566" s="26" t="str">
        <f aca="false">VLOOKUP(B3566,[1]Planilha8!$X$4:$AD$6629,7,0)</f>
        <v>BOM</v>
      </c>
      <c r="G3566" s="27" t="n">
        <v>43375</v>
      </c>
      <c r="H3566" s="83" t="n">
        <v>115</v>
      </c>
      <c r="I3566" s="29" t="s">
        <v>23</v>
      </c>
      <c r="J3566" s="30" t="s">
        <v>214</v>
      </c>
      <c r="K3566" s="31" t="n">
        <v>201</v>
      </c>
      <c r="L3566" s="32" t="n">
        <v>2018002487</v>
      </c>
      <c r="M3566" s="33" t="n">
        <v>43465</v>
      </c>
      <c r="N3566" s="84" t="n">
        <v>6.325</v>
      </c>
      <c r="O3566" s="85" t="n">
        <v>0.33</v>
      </c>
      <c r="P3566" s="86" t="n">
        <v>0.0275</v>
      </c>
      <c r="Q3566" s="87" t="n">
        <v>3.1625</v>
      </c>
      <c r="R3566" s="88" t="n">
        <v>9.4875</v>
      </c>
      <c r="S3566" s="89" t="n">
        <v>105.5125</v>
      </c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  <c r="ALF3566" s="41"/>
      <c r="ALG3566" s="41"/>
      <c r="ALH3566" s="41"/>
      <c r="ALI3566" s="41"/>
      <c r="ALJ3566" s="41"/>
      <c r="ALK3566" s="41"/>
      <c r="ALL3566" s="41"/>
      <c r="ALM3566" s="41"/>
      <c r="ALN3566" s="41"/>
      <c r="ALO3566" s="41"/>
      <c r="ALP3566" s="41"/>
      <c r="ALQ3566" s="41"/>
      <c r="ALR3566" s="41"/>
      <c r="ALS3566" s="41"/>
      <c r="ALT3566" s="41"/>
      <c r="ALU3566" s="41"/>
      <c r="ALV3566" s="41"/>
      <c r="ALW3566" s="41"/>
      <c r="ALX3566" s="41"/>
      <c r="ALY3566" s="41"/>
      <c r="ALZ3566" s="41"/>
      <c r="AMA3566" s="41"/>
      <c r="AMB3566" s="41"/>
      <c r="AMC3566" s="41"/>
      <c r="AMD3566" s="41"/>
      <c r="AME3566" s="41"/>
      <c r="AMF3566" s="41"/>
      <c r="AMG3566" s="0"/>
      <c r="AMH3566" s="0"/>
      <c r="AMI3566" s="0"/>
      <c r="AMJ3566" s="0"/>
    </row>
    <row r="3567" s="4" customFormat="true" ht="37.5" hidden="false" customHeight="true" outlineLevel="0" collapsed="false">
      <c r="A3567" s="23" t="s">
        <v>401</v>
      </c>
      <c r="B3567" s="82" t="n">
        <v>11684</v>
      </c>
      <c r="C3567" s="25" t="n">
        <f aca="false">VLOOKUP(B3567,[1]Planilha8!$X$4:$Y$6629,2,0)</f>
        <v>1793387</v>
      </c>
      <c r="D3567" s="26" t="s">
        <v>993</v>
      </c>
      <c r="E3567" s="26" t="str">
        <f aca="false">VLOOKUP(B3567,[1]Planilha8!$X$4:$Z$6629,3,0)</f>
        <v>ÁREAS COMUNS</v>
      </c>
      <c r="F3567" s="26" t="str">
        <f aca="false">VLOOKUP(B3567,[1]Planilha8!$X$4:$AD$6629,7,0)</f>
        <v>BOM</v>
      </c>
      <c r="G3567" s="27" t="n">
        <v>43375</v>
      </c>
      <c r="H3567" s="83" t="n">
        <v>115</v>
      </c>
      <c r="I3567" s="29" t="s">
        <v>23</v>
      </c>
      <c r="J3567" s="30" t="s">
        <v>214</v>
      </c>
      <c r="K3567" s="31" t="n">
        <v>201</v>
      </c>
      <c r="L3567" s="32" t="n">
        <v>2018002487</v>
      </c>
      <c r="M3567" s="33" t="n">
        <v>43465</v>
      </c>
      <c r="N3567" s="84" t="n">
        <v>6.325</v>
      </c>
      <c r="O3567" s="85" t="n">
        <v>0.33</v>
      </c>
      <c r="P3567" s="86" t="n">
        <v>0.0275</v>
      </c>
      <c r="Q3567" s="87" t="n">
        <v>3.1625</v>
      </c>
      <c r="R3567" s="88" t="n">
        <v>9.4875</v>
      </c>
      <c r="S3567" s="89" t="n">
        <v>105.5125</v>
      </c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LF3567" s="41"/>
      <c r="ALG3567" s="41"/>
      <c r="ALH3567" s="41"/>
      <c r="ALI3567" s="41"/>
      <c r="ALJ3567" s="41"/>
      <c r="ALK3567" s="41"/>
      <c r="ALL3567" s="41"/>
      <c r="ALM3567" s="41"/>
      <c r="ALN3567" s="41"/>
      <c r="ALO3567" s="41"/>
      <c r="ALP3567" s="41"/>
      <c r="ALQ3567" s="41"/>
      <c r="ALR3567" s="41"/>
      <c r="ALS3567" s="41"/>
      <c r="ALT3567" s="41"/>
      <c r="ALU3567" s="41"/>
      <c r="ALV3567" s="41"/>
      <c r="ALW3567" s="41"/>
      <c r="ALX3567" s="41"/>
      <c r="ALY3567" s="41"/>
      <c r="ALZ3567" s="41"/>
      <c r="AMA3567" s="41"/>
      <c r="AMB3567" s="41"/>
      <c r="AMC3567" s="41"/>
      <c r="AMD3567" s="41"/>
      <c r="AME3567" s="41"/>
      <c r="AMF3567" s="41"/>
      <c r="AMG3567" s="0"/>
      <c r="AMH3567" s="0"/>
      <c r="AMI3567" s="0"/>
      <c r="AMJ3567" s="0"/>
    </row>
    <row r="3568" s="4" customFormat="true" ht="37.5" hidden="false" customHeight="true" outlineLevel="0" collapsed="false">
      <c r="A3568" s="23" t="s">
        <v>401</v>
      </c>
      <c r="B3568" s="82" t="n">
        <v>11685</v>
      </c>
      <c r="C3568" s="25" t="n">
        <f aca="false">VLOOKUP(B3568,[1]Planilha8!$X$4:$Y$6629,2,0)</f>
        <v>1793388</v>
      </c>
      <c r="D3568" s="26" t="s">
        <v>993</v>
      </c>
      <c r="E3568" s="26" t="str">
        <f aca="false">VLOOKUP(B3568,[1]Planilha8!$X$4:$Z$6629,3,0)</f>
        <v>ÁREAS COMUNS</v>
      </c>
      <c r="F3568" s="26" t="str">
        <f aca="false">VLOOKUP(B3568,[1]Planilha8!$X$4:$AD$6629,7,0)</f>
        <v>BOM</v>
      </c>
      <c r="G3568" s="27" t="n">
        <v>43375</v>
      </c>
      <c r="H3568" s="83" t="n">
        <v>115</v>
      </c>
      <c r="I3568" s="29" t="s">
        <v>23</v>
      </c>
      <c r="J3568" s="30" t="s">
        <v>214</v>
      </c>
      <c r="K3568" s="31" t="n">
        <v>201</v>
      </c>
      <c r="L3568" s="32" t="n">
        <v>2018002487</v>
      </c>
      <c r="M3568" s="33" t="n">
        <v>43465</v>
      </c>
      <c r="N3568" s="84" t="n">
        <v>6.325</v>
      </c>
      <c r="O3568" s="85" t="n">
        <v>0.33</v>
      </c>
      <c r="P3568" s="86" t="n">
        <v>0.0275</v>
      </c>
      <c r="Q3568" s="87" t="n">
        <v>3.1625</v>
      </c>
      <c r="R3568" s="88" t="n">
        <v>9.4875</v>
      </c>
      <c r="S3568" s="89" t="n">
        <v>105.5125</v>
      </c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  <c r="ALF3568" s="41"/>
      <c r="ALG3568" s="41"/>
      <c r="ALH3568" s="41"/>
      <c r="ALI3568" s="41"/>
      <c r="ALJ3568" s="41"/>
      <c r="ALK3568" s="41"/>
      <c r="ALL3568" s="41"/>
      <c r="ALM3568" s="41"/>
      <c r="ALN3568" s="41"/>
      <c r="ALO3568" s="41"/>
      <c r="ALP3568" s="41"/>
      <c r="ALQ3568" s="41"/>
      <c r="ALR3568" s="41"/>
      <c r="ALS3568" s="41"/>
      <c r="ALT3568" s="41"/>
      <c r="ALU3568" s="41"/>
      <c r="ALV3568" s="41"/>
      <c r="ALW3568" s="41"/>
      <c r="ALX3568" s="41"/>
      <c r="ALY3568" s="41"/>
      <c r="ALZ3568" s="41"/>
      <c r="AMA3568" s="41"/>
      <c r="AMB3568" s="41"/>
      <c r="AMC3568" s="41"/>
      <c r="AMD3568" s="41"/>
      <c r="AME3568" s="41"/>
      <c r="AMF3568" s="41"/>
      <c r="AMG3568" s="0"/>
      <c r="AMH3568" s="0"/>
      <c r="AMI3568" s="0"/>
      <c r="AMJ3568" s="0"/>
    </row>
    <row r="3569" s="4" customFormat="true" ht="37.5" hidden="false" customHeight="true" outlineLevel="0" collapsed="false">
      <c r="A3569" s="23" t="s">
        <v>401</v>
      </c>
      <c r="B3569" s="82" t="n">
        <v>11686</v>
      </c>
      <c r="C3569" s="25" t="n">
        <f aca="false">VLOOKUP(B3569,[1]Planilha8!$X$4:$Y$6629,2,0)</f>
        <v>1793389</v>
      </c>
      <c r="D3569" s="26" t="s">
        <v>993</v>
      </c>
      <c r="E3569" s="26" t="str">
        <f aca="false">VLOOKUP(B3569,[1]Planilha8!$X$4:$Z$6629,3,0)</f>
        <v>ÁREAS COMUNS</v>
      </c>
      <c r="F3569" s="26" t="str">
        <f aca="false">VLOOKUP(B3569,[1]Planilha8!$X$4:$AD$6629,7,0)</f>
        <v>BOM</v>
      </c>
      <c r="G3569" s="27" t="n">
        <v>43375</v>
      </c>
      <c r="H3569" s="83" t="n">
        <v>115</v>
      </c>
      <c r="I3569" s="29" t="s">
        <v>23</v>
      </c>
      <c r="J3569" s="30" t="s">
        <v>214</v>
      </c>
      <c r="K3569" s="31" t="n">
        <v>201</v>
      </c>
      <c r="L3569" s="32" t="n">
        <v>2018002487</v>
      </c>
      <c r="M3569" s="33" t="n">
        <v>43465</v>
      </c>
      <c r="N3569" s="84" t="n">
        <v>6.325</v>
      </c>
      <c r="O3569" s="85" t="n">
        <v>0.33</v>
      </c>
      <c r="P3569" s="86" t="n">
        <v>0.0275</v>
      </c>
      <c r="Q3569" s="87" t="n">
        <v>3.1625</v>
      </c>
      <c r="R3569" s="88" t="n">
        <v>9.4875</v>
      </c>
      <c r="S3569" s="89" t="n">
        <v>105.5125</v>
      </c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  <c r="ALF3569" s="41"/>
      <c r="ALG3569" s="41"/>
      <c r="ALH3569" s="41"/>
      <c r="ALI3569" s="41"/>
      <c r="ALJ3569" s="41"/>
      <c r="ALK3569" s="41"/>
      <c r="ALL3569" s="41"/>
      <c r="ALM3569" s="41"/>
      <c r="ALN3569" s="41"/>
      <c r="ALO3569" s="41"/>
      <c r="ALP3569" s="41"/>
      <c r="ALQ3569" s="41"/>
      <c r="ALR3569" s="41"/>
      <c r="ALS3569" s="41"/>
      <c r="ALT3569" s="41"/>
      <c r="ALU3569" s="41"/>
      <c r="ALV3569" s="41"/>
      <c r="ALW3569" s="41"/>
      <c r="ALX3569" s="41"/>
      <c r="ALY3569" s="41"/>
      <c r="ALZ3569" s="41"/>
      <c r="AMA3569" s="41"/>
      <c r="AMB3569" s="41"/>
      <c r="AMC3569" s="41"/>
      <c r="AMD3569" s="41"/>
      <c r="AME3569" s="41"/>
      <c r="AMF3569" s="41"/>
      <c r="AMG3569" s="0"/>
      <c r="AMH3569" s="0"/>
      <c r="AMI3569" s="0"/>
      <c r="AMJ3569" s="0"/>
    </row>
    <row r="3570" s="4" customFormat="true" ht="37.5" hidden="false" customHeight="true" outlineLevel="0" collapsed="false">
      <c r="A3570" s="23" t="s">
        <v>401</v>
      </c>
      <c r="B3570" s="82" t="n">
        <v>11687</v>
      </c>
      <c r="C3570" s="25" t="n">
        <f aca="false">VLOOKUP(B3570,[1]Planilha8!$X$4:$Y$6629,2,0)</f>
        <v>1793390</v>
      </c>
      <c r="D3570" s="26" t="s">
        <v>993</v>
      </c>
      <c r="E3570" s="26" t="str">
        <f aca="false">VLOOKUP(B3570,[1]Planilha8!$X$4:$Z$6629,3,0)</f>
        <v>ÁREAS COMUNS</v>
      </c>
      <c r="F3570" s="26" t="str">
        <f aca="false">VLOOKUP(B3570,[1]Planilha8!$X$4:$AD$6629,7,0)</f>
        <v>BOM</v>
      </c>
      <c r="G3570" s="27" t="n">
        <v>43375</v>
      </c>
      <c r="H3570" s="83" t="n">
        <v>115</v>
      </c>
      <c r="I3570" s="29" t="s">
        <v>23</v>
      </c>
      <c r="J3570" s="30" t="s">
        <v>214</v>
      </c>
      <c r="K3570" s="31" t="n">
        <v>201</v>
      </c>
      <c r="L3570" s="32" t="n">
        <v>2018002487</v>
      </c>
      <c r="M3570" s="33" t="n">
        <v>43465</v>
      </c>
      <c r="N3570" s="84" t="n">
        <v>6.325</v>
      </c>
      <c r="O3570" s="85" t="n">
        <v>0.33</v>
      </c>
      <c r="P3570" s="86" t="n">
        <v>0.0275</v>
      </c>
      <c r="Q3570" s="87" t="n">
        <v>3.1625</v>
      </c>
      <c r="R3570" s="88" t="n">
        <v>9.4875</v>
      </c>
      <c r="S3570" s="89" t="n">
        <v>105.5125</v>
      </c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  <c r="ALF3570" s="41"/>
      <c r="ALG3570" s="41"/>
      <c r="ALH3570" s="41"/>
      <c r="ALI3570" s="41"/>
      <c r="ALJ3570" s="41"/>
      <c r="ALK3570" s="41"/>
      <c r="ALL3570" s="41"/>
      <c r="ALM3570" s="41"/>
      <c r="ALN3570" s="41"/>
      <c r="ALO3570" s="41"/>
      <c r="ALP3570" s="41"/>
      <c r="ALQ3570" s="41"/>
      <c r="ALR3570" s="41"/>
      <c r="ALS3570" s="41"/>
      <c r="ALT3570" s="41"/>
      <c r="ALU3570" s="41"/>
      <c r="ALV3570" s="41"/>
      <c r="ALW3570" s="41"/>
      <c r="ALX3570" s="41"/>
      <c r="ALY3570" s="41"/>
      <c r="ALZ3570" s="41"/>
      <c r="AMA3570" s="41"/>
      <c r="AMB3570" s="41"/>
      <c r="AMC3570" s="41"/>
      <c r="AMD3570" s="41"/>
      <c r="AME3570" s="41"/>
      <c r="AMF3570" s="41"/>
      <c r="AMG3570" s="0"/>
      <c r="AMH3570" s="0"/>
      <c r="AMI3570" s="0"/>
      <c r="AMJ3570" s="0"/>
    </row>
    <row r="3571" s="4" customFormat="true" ht="37.5" hidden="false" customHeight="true" outlineLevel="0" collapsed="false">
      <c r="A3571" s="23" t="s">
        <v>401</v>
      </c>
      <c r="B3571" s="82" t="n">
        <v>11688</v>
      </c>
      <c r="C3571" s="25" t="n">
        <f aca="false">VLOOKUP(B3571,[1]Planilha8!$X$4:$Y$6629,2,0)</f>
        <v>1793391</v>
      </c>
      <c r="D3571" s="26" t="s">
        <v>993</v>
      </c>
      <c r="E3571" s="26" t="str">
        <f aca="false">VLOOKUP(B3571,[1]Planilha8!$X$4:$Z$6629,3,0)</f>
        <v>ÁREAS COMUNS</v>
      </c>
      <c r="F3571" s="26" t="str">
        <f aca="false">VLOOKUP(B3571,[1]Planilha8!$X$4:$AD$6629,7,0)</f>
        <v>BOM</v>
      </c>
      <c r="G3571" s="27" t="n">
        <v>43375</v>
      </c>
      <c r="H3571" s="83" t="n">
        <v>115</v>
      </c>
      <c r="I3571" s="29" t="s">
        <v>23</v>
      </c>
      <c r="J3571" s="30" t="s">
        <v>214</v>
      </c>
      <c r="K3571" s="31" t="n">
        <v>201</v>
      </c>
      <c r="L3571" s="32" t="n">
        <v>2018002487</v>
      </c>
      <c r="M3571" s="33" t="n">
        <v>43465</v>
      </c>
      <c r="N3571" s="84" t="n">
        <v>6.325</v>
      </c>
      <c r="O3571" s="85" t="n">
        <v>0.33</v>
      </c>
      <c r="P3571" s="86" t="n">
        <v>0.0275</v>
      </c>
      <c r="Q3571" s="87" t="n">
        <v>3.1625</v>
      </c>
      <c r="R3571" s="88" t="n">
        <v>9.4875</v>
      </c>
      <c r="S3571" s="89" t="n">
        <v>105.5125</v>
      </c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  <c r="ALF3571" s="41"/>
      <c r="ALG3571" s="41"/>
      <c r="ALH3571" s="41"/>
      <c r="ALI3571" s="41"/>
      <c r="ALJ3571" s="41"/>
      <c r="ALK3571" s="41"/>
      <c r="ALL3571" s="41"/>
      <c r="ALM3571" s="41"/>
      <c r="ALN3571" s="41"/>
      <c r="ALO3571" s="41"/>
      <c r="ALP3571" s="41"/>
      <c r="ALQ3571" s="41"/>
      <c r="ALR3571" s="41"/>
      <c r="ALS3571" s="41"/>
      <c r="ALT3571" s="41"/>
      <c r="ALU3571" s="41"/>
      <c r="ALV3571" s="41"/>
      <c r="ALW3571" s="41"/>
      <c r="ALX3571" s="41"/>
      <c r="ALY3571" s="41"/>
      <c r="ALZ3571" s="41"/>
      <c r="AMA3571" s="41"/>
      <c r="AMB3571" s="41"/>
      <c r="AMC3571" s="41"/>
      <c r="AMD3571" s="41"/>
      <c r="AME3571" s="41"/>
      <c r="AMF3571" s="41"/>
      <c r="AMG3571" s="0"/>
      <c r="AMH3571" s="0"/>
      <c r="AMI3571" s="0"/>
      <c r="AMJ3571" s="0"/>
    </row>
    <row r="3572" s="4" customFormat="true" ht="37.5" hidden="false" customHeight="true" outlineLevel="0" collapsed="false">
      <c r="A3572" s="23" t="s">
        <v>401</v>
      </c>
      <c r="B3572" s="82" t="n">
        <v>11689</v>
      </c>
      <c r="C3572" s="25" t="n">
        <f aca="false">VLOOKUP(B3572,[1]Planilha8!$X$4:$Y$6629,2,0)</f>
        <v>1793392</v>
      </c>
      <c r="D3572" s="26" t="s">
        <v>993</v>
      </c>
      <c r="E3572" s="26" t="str">
        <f aca="false">VLOOKUP(B3572,[1]Planilha8!$X$4:$Z$6629,3,0)</f>
        <v>ÁREAS COMUNS</v>
      </c>
      <c r="F3572" s="26" t="str">
        <f aca="false">VLOOKUP(B3572,[1]Planilha8!$X$4:$AD$6629,7,0)</f>
        <v>BOM</v>
      </c>
      <c r="G3572" s="27" t="n">
        <v>43375</v>
      </c>
      <c r="H3572" s="83" t="n">
        <v>115</v>
      </c>
      <c r="I3572" s="29" t="s">
        <v>23</v>
      </c>
      <c r="J3572" s="30" t="s">
        <v>214</v>
      </c>
      <c r="K3572" s="31" t="n">
        <v>201</v>
      </c>
      <c r="L3572" s="32" t="n">
        <v>2018002487</v>
      </c>
      <c r="M3572" s="33" t="n">
        <v>43465</v>
      </c>
      <c r="N3572" s="84" t="n">
        <v>6.325</v>
      </c>
      <c r="O3572" s="85" t="n">
        <v>0.33</v>
      </c>
      <c r="P3572" s="86" t="n">
        <v>0.0275</v>
      </c>
      <c r="Q3572" s="87" t="n">
        <v>3.1625</v>
      </c>
      <c r="R3572" s="88" t="n">
        <v>9.4875</v>
      </c>
      <c r="S3572" s="89" t="n">
        <v>105.5125</v>
      </c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  <c r="ALF3572" s="41"/>
      <c r="ALG3572" s="41"/>
      <c r="ALH3572" s="41"/>
      <c r="ALI3572" s="41"/>
      <c r="ALJ3572" s="41"/>
      <c r="ALK3572" s="41"/>
      <c r="ALL3572" s="41"/>
      <c r="ALM3572" s="41"/>
      <c r="ALN3572" s="41"/>
      <c r="ALO3572" s="41"/>
      <c r="ALP3572" s="41"/>
      <c r="ALQ3572" s="41"/>
      <c r="ALR3572" s="41"/>
      <c r="ALS3572" s="41"/>
      <c r="ALT3572" s="41"/>
      <c r="ALU3572" s="41"/>
      <c r="ALV3572" s="41"/>
      <c r="ALW3572" s="41"/>
      <c r="ALX3572" s="41"/>
      <c r="ALY3572" s="41"/>
      <c r="ALZ3572" s="41"/>
      <c r="AMA3572" s="41"/>
      <c r="AMB3572" s="41"/>
      <c r="AMC3572" s="41"/>
      <c r="AMD3572" s="41"/>
      <c r="AME3572" s="41"/>
      <c r="AMF3572" s="41"/>
      <c r="AMG3572" s="0"/>
      <c r="AMH3572" s="0"/>
      <c r="AMI3572" s="0"/>
      <c r="AMJ3572" s="0"/>
    </row>
    <row r="3573" s="4" customFormat="true" ht="37.5" hidden="false" customHeight="true" outlineLevel="0" collapsed="false">
      <c r="A3573" s="23" t="s">
        <v>401</v>
      </c>
      <c r="B3573" s="82" t="n">
        <v>11690</v>
      </c>
      <c r="C3573" s="25" t="n">
        <f aca="false">VLOOKUP(B3573,[1]Planilha8!$X$4:$Y$6629,2,0)</f>
        <v>1793393</v>
      </c>
      <c r="D3573" s="26" t="s">
        <v>993</v>
      </c>
      <c r="E3573" s="26" t="str">
        <f aca="false">VLOOKUP(B3573,[1]Planilha8!$X$4:$Z$6629,3,0)</f>
        <v>ÁREAS COMUNS</v>
      </c>
      <c r="F3573" s="26" t="str">
        <f aca="false">VLOOKUP(B3573,[1]Planilha8!$X$4:$AD$6629,7,0)</f>
        <v>BOM</v>
      </c>
      <c r="G3573" s="27" t="n">
        <v>43375</v>
      </c>
      <c r="H3573" s="83" t="n">
        <v>115</v>
      </c>
      <c r="I3573" s="29" t="s">
        <v>23</v>
      </c>
      <c r="J3573" s="30" t="s">
        <v>214</v>
      </c>
      <c r="K3573" s="31" t="n">
        <v>201</v>
      </c>
      <c r="L3573" s="32" t="n">
        <v>2018002487</v>
      </c>
      <c r="M3573" s="33" t="n">
        <v>43465</v>
      </c>
      <c r="N3573" s="84" t="n">
        <v>6.325</v>
      </c>
      <c r="O3573" s="85" t="n">
        <v>0.33</v>
      </c>
      <c r="P3573" s="86" t="n">
        <v>0.0275</v>
      </c>
      <c r="Q3573" s="87" t="n">
        <v>3.1625</v>
      </c>
      <c r="R3573" s="88" t="n">
        <v>9.4875</v>
      </c>
      <c r="S3573" s="89" t="n">
        <v>105.5125</v>
      </c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LF3573" s="41"/>
      <c r="ALG3573" s="41"/>
      <c r="ALH3573" s="41"/>
      <c r="ALI3573" s="41"/>
      <c r="ALJ3573" s="41"/>
      <c r="ALK3573" s="41"/>
      <c r="ALL3573" s="41"/>
      <c r="ALM3573" s="41"/>
      <c r="ALN3573" s="41"/>
      <c r="ALO3573" s="41"/>
      <c r="ALP3573" s="41"/>
      <c r="ALQ3573" s="41"/>
      <c r="ALR3573" s="41"/>
      <c r="ALS3573" s="41"/>
      <c r="ALT3573" s="41"/>
      <c r="ALU3573" s="41"/>
      <c r="ALV3573" s="41"/>
      <c r="ALW3573" s="41"/>
      <c r="ALX3573" s="41"/>
      <c r="ALY3573" s="41"/>
      <c r="ALZ3573" s="41"/>
      <c r="AMA3573" s="41"/>
      <c r="AMB3573" s="41"/>
      <c r="AMC3573" s="41"/>
      <c r="AMD3573" s="41"/>
      <c r="AME3573" s="41"/>
      <c r="AMF3573" s="41"/>
      <c r="AMG3573" s="0"/>
      <c r="AMH3573" s="0"/>
      <c r="AMI3573" s="0"/>
      <c r="AMJ3573" s="0"/>
    </row>
    <row r="3574" s="4" customFormat="true" ht="37.5" hidden="false" customHeight="true" outlineLevel="0" collapsed="false">
      <c r="A3574" s="23" t="s">
        <v>401</v>
      </c>
      <c r="B3574" s="82" t="n">
        <v>11691</v>
      </c>
      <c r="C3574" s="25" t="n">
        <f aca="false">VLOOKUP(B3574,[1]Planilha8!$X$4:$Y$6629,2,0)</f>
        <v>1793394</v>
      </c>
      <c r="D3574" s="26" t="s">
        <v>993</v>
      </c>
      <c r="E3574" s="26" t="str">
        <f aca="false">VLOOKUP(B3574,[1]Planilha8!$X$4:$Z$6629,3,0)</f>
        <v>ÁREAS COMUNS</v>
      </c>
      <c r="F3574" s="26" t="str">
        <f aca="false">VLOOKUP(B3574,[1]Planilha8!$X$4:$AD$6629,7,0)</f>
        <v>BOM</v>
      </c>
      <c r="G3574" s="27" t="n">
        <v>43375</v>
      </c>
      <c r="H3574" s="83" t="n">
        <v>115</v>
      </c>
      <c r="I3574" s="29" t="s">
        <v>23</v>
      </c>
      <c r="J3574" s="30" t="s">
        <v>214</v>
      </c>
      <c r="K3574" s="31" t="n">
        <v>201</v>
      </c>
      <c r="L3574" s="32" t="n">
        <v>2018002487</v>
      </c>
      <c r="M3574" s="33" t="n">
        <v>43465</v>
      </c>
      <c r="N3574" s="84" t="n">
        <v>6.325</v>
      </c>
      <c r="O3574" s="85" t="n">
        <v>0.33</v>
      </c>
      <c r="P3574" s="86" t="n">
        <v>0.0275</v>
      </c>
      <c r="Q3574" s="87" t="n">
        <v>3.1625</v>
      </c>
      <c r="R3574" s="88" t="n">
        <v>9.4875</v>
      </c>
      <c r="S3574" s="89" t="n">
        <v>105.5125</v>
      </c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  <c r="ALF3574" s="41"/>
      <c r="ALG3574" s="41"/>
      <c r="ALH3574" s="41"/>
      <c r="ALI3574" s="41"/>
      <c r="ALJ3574" s="41"/>
      <c r="ALK3574" s="41"/>
      <c r="ALL3574" s="41"/>
      <c r="ALM3574" s="41"/>
      <c r="ALN3574" s="41"/>
      <c r="ALO3574" s="41"/>
      <c r="ALP3574" s="41"/>
      <c r="ALQ3574" s="41"/>
      <c r="ALR3574" s="41"/>
      <c r="ALS3574" s="41"/>
      <c r="ALT3574" s="41"/>
      <c r="ALU3574" s="41"/>
      <c r="ALV3574" s="41"/>
      <c r="ALW3574" s="41"/>
      <c r="ALX3574" s="41"/>
      <c r="ALY3574" s="41"/>
      <c r="ALZ3574" s="41"/>
      <c r="AMA3574" s="41"/>
      <c r="AMB3574" s="41"/>
      <c r="AMC3574" s="41"/>
      <c r="AMD3574" s="41"/>
      <c r="AME3574" s="41"/>
      <c r="AMF3574" s="41"/>
      <c r="AMG3574" s="0"/>
      <c r="AMH3574" s="0"/>
      <c r="AMI3574" s="0"/>
      <c r="AMJ3574" s="0"/>
    </row>
    <row r="3575" s="4" customFormat="true" ht="37.5" hidden="false" customHeight="true" outlineLevel="0" collapsed="false">
      <c r="A3575" s="23" t="s">
        <v>401</v>
      </c>
      <c r="B3575" s="82" t="n">
        <v>11692</v>
      </c>
      <c r="C3575" s="25" t="n">
        <f aca="false">VLOOKUP(B3575,[1]Planilha8!$X$4:$Y$6629,2,0)</f>
        <v>1793395</v>
      </c>
      <c r="D3575" s="26" t="s">
        <v>993</v>
      </c>
      <c r="E3575" s="26" t="str">
        <f aca="false">VLOOKUP(B3575,[1]Planilha8!$X$4:$Z$6629,3,0)</f>
        <v>ÁREAS COMUNS</v>
      </c>
      <c r="F3575" s="26" t="str">
        <f aca="false">VLOOKUP(B3575,[1]Planilha8!$X$4:$AD$6629,7,0)</f>
        <v>BOM</v>
      </c>
      <c r="G3575" s="27" t="n">
        <v>43375</v>
      </c>
      <c r="H3575" s="83" t="n">
        <v>115</v>
      </c>
      <c r="I3575" s="29" t="s">
        <v>23</v>
      </c>
      <c r="J3575" s="30" t="s">
        <v>214</v>
      </c>
      <c r="K3575" s="31" t="n">
        <v>201</v>
      </c>
      <c r="L3575" s="32" t="n">
        <v>2018002487</v>
      </c>
      <c r="M3575" s="33" t="n">
        <v>43465</v>
      </c>
      <c r="N3575" s="84" t="n">
        <v>6.325</v>
      </c>
      <c r="O3575" s="85" t="n">
        <v>0.33</v>
      </c>
      <c r="P3575" s="86" t="n">
        <v>0.0275</v>
      </c>
      <c r="Q3575" s="87" t="n">
        <v>3.1625</v>
      </c>
      <c r="R3575" s="88" t="n">
        <v>9.4875</v>
      </c>
      <c r="S3575" s="89" t="n">
        <v>105.5125</v>
      </c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  <c r="ALF3575" s="41"/>
      <c r="ALG3575" s="41"/>
      <c r="ALH3575" s="41"/>
      <c r="ALI3575" s="41"/>
      <c r="ALJ3575" s="41"/>
      <c r="ALK3575" s="41"/>
      <c r="ALL3575" s="41"/>
      <c r="ALM3575" s="41"/>
      <c r="ALN3575" s="41"/>
      <c r="ALO3575" s="41"/>
      <c r="ALP3575" s="41"/>
      <c r="ALQ3575" s="41"/>
      <c r="ALR3575" s="41"/>
      <c r="ALS3575" s="41"/>
      <c r="ALT3575" s="41"/>
      <c r="ALU3575" s="41"/>
      <c r="ALV3575" s="41"/>
      <c r="ALW3575" s="41"/>
      <c r="ALX3575" s="41"/>
      <c r="ALY3575" s="41"/>
      <c r="ALZ3575" s="41"/>
      <c r="AMA3575" s="41"/>
      <c r="AMB3575" s="41"/>
      <c r="AMC3575" s="41"/>
      <c r="AMD3575" s="41"/>
      <c r="AME3575" s="41"/>
      <c r="AMF3575" s="41"/>
      <c r="AMG3575" s="0"/>
      <c r="AMH3575" s="0"/>
      <c r="AMI3575" s="0"/>
      <c r="AMJ3575" s="0"/>
    </row>
    <row r="3576" s="4" customFormat="true" ht="37.5" hidden="false" customHeight="true" outlineLevel="0" collapsed="false">
      <c r="A3576" s="23" t="s">
        <v>401</v>
      </c>
      <c r="B3576" s="82" t="n">
        <v>11693</v>
      </c>
      <c r="C3576" s="25" t="n">
        <f aca="false">VLOOKUP(B3576,[1]Planilha8!$X$4:$Y$6629,2,0)</f>
        <v>1793396</v>
      </c>
      <c r="D3576" s="26" t="s">
        <v>993</v>
      </c>
      <c r="E3576" s="26" t="str">
        <f aca="false">VLOOKUP(B3576,[1]Planilha8!$X$4:$Z$6629,3,0)</f>
        <v>ÁREAS COMUNS</v>
      </c>
      <c r="F3576" s="26" t="str">
        <f aca="false">VLOOKUP(B3576,[1]Planilha8!$X$4:$AD$6629,7,0)</f>
        <v>BOM</v>
      </c>
      <c r="G3576" s="27" t="n">
        <v>43375</v>
      </c>
      <c r="H3576" s="83" t="n">
        <v>115</v>
      </c>
      <c r="I3576" s="29" t="s">
        <v>23</v>
      </c>
      <c r="J3576" s="30" t="s">
        <v>214</v>
      </c>
      <c r="K3576" s="31" t="n">
        <v>201</v>
      </c>
      <c r="L3576" s="32" t="n">
        <v>2018002487</v>
      </c>
      <c r="M3576" s="33" t="n">
        <v>43465</v>
      </c>
      <c r="N3576" s="84" t="n">
        <v>6.325</v>
      </c>
      <c r="O3576" s="85" t="n">
        <v>0.33</v>
      </c>
      <c r="P3576" s="86" t="n">
        <v>0.0275</v>
      </c>
      <c r="Q3576" s="87" t="n">
        <v>3.1625</v>
      </c>
      <c r="R3576" s="88" t="n">
        <v>9.4875</v>
      </c>
      <c r="S3576" s="89" t="n">
        <v>105.5125</v>
      </c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  <c r="ALF3576" s="41"/>
      <c r="ALG3576" s="41"/>
      <c r="ALH3576" s="41"/>
      <c r="ALI3576" s="41"/>
      <c r="ALJ3576" s="41"/>
      <c r="ALK3576" s="41"/>
      <c r="ALL3576" s="41"/>
      <c r="ALM3576" s="41"/>
      <c r="ALN3576" s="41"/>
      <c r="ALO3576" s="41"/>
      <c r="ALP3576" s="41"/>
      <c r="ALQ3576" s="41"/>
      <c r="ALR3576" s="41"/>
      <c r="ALS3576" s="41"/>
      <c r="ALT3576" s="41"/>
      <c r="ALU3576" s="41"/>
      <c r="ALV3576" s="41"/>
      <c r="ALW3576" s="41"/>
      <c r="ALX3576" s="41"/>
      <c r="ALY3576" s="41"/>
      <c r="ALZ3576" s="41"/>
      <c r="AMA3576" s="41"/>
      <c r="AMB3576" s="41"/>
      <c r="AMC3576" s="41"/>
      <c r="AMD3576" s="41"/>
      <c r="AME3576" s="41"/>
      <c r="AMF3576" s="41"/>
      <c r="AMG3576" s="0"/>
      <c r="AMH3576" s="0"/>
      <c r="AMI3576" s="0"/>
      <c r="AMJ3576" s="0"/>
    </row>
    <row r="3577" s="4" customFormat="true" ht="37.5" hidden="false" customHeight="true" outlineLevel="0" collapsed="false">
      <c r="A3577" s="23" t="s">
        <v>401</v>
      </c>
      <c r="B3577" s="82" t="n">
        <v>11694</v>
      </c>
      <c r="C3577" s="25" t="n">
        <f aca="false">VLOOKUP(B3577,[1]Planilha8!$X$4:$Y$6629,2,0)</f>
        <v>1793397</v>
      </c>
      <c r="D3577" s="26" t="s">
        <v>993</v>
      </c>
      <c r="E3577" s="26" t="str">
        <f aca="false">VLOOKUP(B3577,[1]Planilha8!$X$4:$Z$6629,3,0)</f>
        <v>ÁREAS COMUNS</v>
      </c>
      <c r="F3577" s="26" t="str">
        <f aca="false">VLOOKUP(B3577,[1]Planilha8!$X$4:$AD$6629,7,0)</f>
        <v>BOM</v>
      </c>
      <c r="G3577" s="27" t="n">
        <v>43375</v>
      </c>
      <c r="H3577" s="83" t="n">
        <v>115</v>
      </c>
      <c r="I3577" s="29" t="s">
        <v>23</v>
      </c>
      <c r="J3577" s="30" t="s">
        <v>214</v>
      </c>
      <c r="K3577" s="31" t="n">
        <v>201</v>
      </c>
      <c r="L3577" s="32" t="n">
        <v>2018002487</v>
      </c>
      <c r="M3577" s="33" t="n">
        <v>43465</v>
      </c>
      <c r="N3577" s="84" t="n">
        <v>6.325</v>
      </c>
      <c r="O3577" s="85" t="n">
        <v>0.33</v>
      </c>
      <c r="P3577" s="86" t="n">
        <v>0.0275</v>
      </c>
      <c r="Q3577" s="87" t="n">
        <v>3.1625</v>
      </c>
      <c r="R3577" s="88" t="n">
        <v>9.4875</v>
      </c>
      <c r="S3577" s="89" t="n">
        <v>105.5125</v>
      </c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  <c r="ALF3577" s="41"/>
      <c r="ALG3577" s="41"/>
      <c r="ALH3577" s="41"/>
      <c r="ALI3577" s="41"/>
      <c r="ALJ3577" s="41"/>
      <c r="ALK3577" s="41"/>
      <c r="ALL3577" s="41"/>
      <c r="ALM3577" s="41"/>
      <c r="ALN3577" s="41"/>
      <c r="ALO3577" s="41"/>
      <c r="ALP3577" s="41"/>
      <c r="ALQ3577" s="41"/>
      <c r="ALR3577" s="41"/>
      <c r="ALS3577" s="41"/>
      <c r="ALT3577" s="41"/>
      <c r="ALU3577" s="41"/>
      <c r="ALV3577" s="41"/>
      <c r="ALW3577" s="41"/>
      <c r="ALX3577" s="41"/>
      <c r="ALY3577" s="41"/>
      <c r="ALZ3577" s="41"/>
      <c r="AMA3577" s="41"/>
      <c r="AMB3577" s="41"/>
      <c r="AMC3577" s="41"/>
      <c r="AMD3577" s="41"/>
      <c r="AME3577" s="41"/>
      <c r="AMF3577" s="41"/>
      <c r="AMG3577" s="0"/>
      <c r="AMH3577" s="0"/>
      <c r="AMI3577" s="0"/>
      <c r="AMJ3577" s="0"/>
    </row>
    <row r="3578" s="4" customFormat="true" ht="37.5" hidden="false" customHeight="true" outlineLevel="0" collapsed="false">
      <c r="A3578" s="23" t="s">
        <v>401</v>
      </c>
      <c r="B3578" s="82" t="n">
        <v>11695</v>
      </c>
      <c r="C3578" s="25" t="n">
        <f aca="false">VLOOKUP(B3578,[1]Planilha8!$X$4:$Y$6629,2,0)</f>
        <v>1793398</v>
      </c>
      <c r="D3578" s="26" t="s">
        <v>993</v>
      </c>
      <c r="E3578" s="26" t="str">
        <f aca="false">VLOOKUP(B3578,[1]Planilha8!$X$4:$Z$6629,3,0)</f>
        <v>ÁREAS COMUNS</v>
      </c>
      <c r="F3578" s="26" t="str">
        <f aca="false">VLOOKUP(B3578,[1]Planilha8!$X$4:$AD$6629,7,0)</f>
        <v>BOM</v>
      </c>
      <c r="G3578" s="27" t="n">
        <v>43375</v>
      </c>
      <c r="H3578" s="83" t="n">
        <v>115</v>
      </c>
      <c r="I3578" s="29" t="s">
        <v>23</v>
      </c>
      <c r="J3578" s="30" t="s">
        <v>214</v>
      </c>
      <c r="K3578" s="31" t="n">
        <v>201</v>
      </c>
      <c r="L3578" s="32" t="n">
        <v>2018002487</v>
      </c>
      <c r="M3578" s="33" t="n">
        <v>43465</v>
      </c>
      <c r="N3578" s="84" t="n">
        <v>6.325</v>
      </c>
      <c r="O3578" s="85" t="n">
        <v>0.33</v>
      </c>
      <c r="P3578" s="86" t="n">
        <v>0.0275</v>
      </c>
      <c r="Q3578" s="87" t="n">
        <v>3.1625</v>
      </c>
      <c r="R3578" s="88" t="n">
        <v>9.4875</v>
      </c>
      <c r="S3578" s="89" t="n">
        <v>105.5125</v>
      </c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  <c r="ALF3578" s="41"/>
      <c r="ALG3578" s="41"/>
      <c r="ALH3578" s="41"/>
      <c r="ALI3578" s="41"/>
      <c r="ALJ3578" s="41"/>
      <c r="ALK3578" s="41"/>
      <c r="ALL3578" s="41"/>
      <c r="ALM3578" s="41"/>
      <c r="ALN3578" s="41"/>
      <c r="ALO3578" s="41"/>
      <c r="ALP3578" s="41"/>
      <c r="ALQ3578" s="41"/>
      <c r="ALR3578" s="41"/>
      <c r="ALS3578" s="41"/>
      <c r="ALT3578" s="41"/>
      <c r="ALU3578" s="41"/>
      <c r="ALV3578" s="41"/>
      <c r="ALW3578" s="41"/>
      <c r="ALX3578" s="41"/>
      <c r="ALY3578" s="41"/>
      <c r="ALZ3578" s="41"/>
      <c r="AMA3578" s="41"/>
      <c r="AMB3578" s="41"/>
      <c r="AMC3578" s="41"/>
      <c r="AMD3578" s="41"/>
      <c r="AME3578" s="41"/>
      <c r="AMF3578" s="41"/>
      <c r="AMG3578" s="0"/>
      <c r="AMH3578" s="0"/>
      <c r="AMI3578" s="0"/>
      <c r="AMJ3578" s="0"/>
    </row>
    <row r="3579" s="4" customFormat="true" ht="37.5" hidden="false" customHeight="true" outlineLevel="0" collapsed="false">
      <c r="A3579" s="23" t="s">
        <v>401</v>
      </c>
      <c r="B3579" s="82" t="n">
        <v>11696</v>
      </c>
      <c r="C3579" s="25" t="n">
        <f aca="false">VLOOKUP(B3579,[1]Planilha8!$X$4:$Y$6629,2,0)</f>
        <v>1793399</v>
      </c>
      <c r="D3579" s="26" t="s">
        <v>993</v>
      </c>
      <c r="E3579" s="26" t="str">
        <f aca="false">VLOOKUP(B3579,[1]Planilha8!$X$4:$Z$6629,3,0)</f>
        <v>ÁREAS COMUNS</v>
      </c>
      <c r="F3579" s="26" t="str">
        <f aca="false">VLOOKUP(B3579,[1]Planilha8!$X$4:$AD$6629,7,0)</f>
        <v>BOM</v>
      </c>
      <c r="G3579" s="27" t="n">
        <v>43375</v>
      </c>
      <c r="H3579" s="83" t="n">
        <v>115</v>
      </c>
      <c r="I3579" s="29" t="s">
        <v>23</v>
      </c>
      <c r="J3579" s="30" t="s">
        <v>214</v>
      </c>
      <c r="K3579" s="31" t="n">
        <v>201</v>
      </c>
      <c r="L3579" s="32" t="n">
        <v>2018002487</v>
      </c>
      <c r="M3579" s="33" t="n">
        <v>43465</v>
      </c>
      <c r="N3579" s="84" t="n">
        <v>6.325</v>
      </c>
      <c r="O3579" s="85" t="n">
        <v>0.33</v>
      </c>
      <c r="P3579" s="86" t="n">
        <v>0.0275</v>
      </c>
      <c r="Q3579" s="87" t="n">
        <v>3.1625</v>
      </c>
      <c r="R3579" s="88" t="n">
        <v>9.4875</v>
      </c>
      <c r="S3579" s="89" t="n">
        <v>105.5125</v>
      </c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  <c r="ALF3579" s="41"/>
      <c r="ALG3579" s="41"/>
      <c r="ALH3579" s="41"/>
      <c r="ALI3579" s="41"/>
      <c r="ALJ3579" s="41"/>
      <c r="ALK3579" s="41"/>
      <c r="ALL3579" s="41"/>
      <c r="ALM3579" s="41"/>
      <c r="ALN3579" s="41"/>
      <c r="ALO3579" s="41"/>
      <c r="ALP3579" s="41"/>
      <c r="ALQ3579" s="41"/>
      <c r="ALR3579" s="41"/>
      <c r="ALS3579" s="41"/>
      <c r="ALT3579" s="41"/>
      <c r="ALU3579" s="41"/>
      <c r="ALV3579" s="41"/>
      <c r="ALW3579" s="41"/>
      <c r="ALX3579" s="41"/>
      <c r="ALY3579" s="41"/>
      <c r="ALZ3579" s="41"/>
      <c r="AMA3579" s="41"/>
      <c r="AMB3579" s="41"/>
      <c r="AMC3579" s="41"/>
      <c r="AMD3579" s="41"/>
      <c r="AME3579" s="41"/>
      <c r="AMF3579" s="41"/>
      <c r="AMG3579" s="0"/>
      <c r="AMH3579" s="0"/>
      <c r="AMI3579" s="0"/>
      <c r="AMJ3579" s="0"/>
    </row>
    <row r="3580" s="4" customFormat="true" ht="37.5" hidden="false" customHeight="true" outlineLevel="0" collapsed="false">
      <c r="A3580" s="23" t="s">
        <v>401</v>
      </c>
      <c r="B3580" s="82" t="n">
        <v>11697</v>
      </c>
      <c r="C3580" s="25" t="n">
        <f aca="false">VLOOKUP(B3580,[1]Planilha8!$X$4:$Y$6629,2,0)</f>
        <v>1793400</v>
      </c>
      <c r="D3580" s="26" t="s">
        <v>993</v>
      </c>
      <c r="E3580" s="26" t="str">
        <f aca="false">VLOOKUP(B3580,[1]Planilha8!$X$4:$Z$6629,3,0)</f>
        <v>ÁREAS COMUNS</v>
      </c>
      <c r="F3580" s="26" t="str">
        <f aca="false">VLOOKUP(B3580,[1]Planilha8!$X$4:$AD$6629,7,0)</f>
        <v>BOM</v>
      </c>
      <c r="G3580" s="27" t="n">
        <v>43375</v>
      </c>
      <c r="H3580" s="83" t="n">
        <v>115</v>
      </c>
      <c r="I3580" s="29" t="s">
        <v>23</v>
      </c>
      <c r="J3580" s="30" t="s">
        <v>214</v>
      </c>
      <c r="K3580" s="31" t="n">
        <v>201</v>
      </c>
      <c r="L3580" s="32" t="n">
        <v>2018002487</v>
      </c>
      <c r="M3580" s="33" t="n">
        <v>43465</v>
      </c>
      <c r="N3580" s="84" t="n">
        <v>6.325</v>
      </c>
      <c r="O3580" s="85" t="n">
        <v>0.33</v>
      </c>
      <c r="P3580" s="86" t="n">
        <v>0.0275</v>
      </c>
      <c r="Q3580" s="87" t="n">
        <v>3.1625</v>
      </c>
      <c r="R3580" s="88" t="n">
        <v>9.4875</v>
      </c>
      <c r="S3580" s="89" t="n">
        <v>105.5125</v>
      </c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  <c r="ALF3580" s="41"/>
      <c r="ALG3580" s="41"/>
      <c r="ALH3580" s="41"/>
      <c r="ALI3580" s="41"/>
      <c r="ALJ3580" s="41"/>
      <c r="ALK3580" s="41"/>
      <c r="ALL3580" s="41"/>
      <c r="ALM3580" s="41"/>
      <c r="ALN3580" s="41"/>
      <c r="ALO3580" s="41"/>
      <c r="ALP3580" s="41"/>
      <c r="ALQ3580" s="41"/>
      <c r="ALR3580" s="41"/>
      <c r="ALS3580" s="41"/>
      <c r="ALT3580" s="41"/>
      <c r="ALU3580" s="41"/>
      <c r="ALV3580" s="41"/>
      <c r="ALW3580" s="41"/>
      <c r="ALX3580" s="41"/>
      <c r="ALY3580" s="41"/>
      <c r="ALZ3580" s="41"/>
      <c r="AMA3580" s="41"/>
      <c r="AMB3580" s="41"/>
      <c r="AMC3580" s="41"/>
      <c r="AMD3580" s="41"/>
      <c r="AME3580" s="41"/>
      <c r="AMF3580" s="41"/>
      <c r="AMG3580" s="0"/>
      <c r="AMH3580" s="0"/>
      <c r="AMI3580" s="0"/>
      <c r="AMJ3580" s="0"/>
    </row>
    <row r="3581" s="4" customFormat="true" ht="37.5" hidden="false" customHeight="true" outlineLevel="0" collapsed="false">
      <c r="A3581" s="23" t="s">
        <v>401</v>
      </c>
      <c r="B3581" s="82" t="n">
        <v>11698</v>
      </c>
      <c r="C3581" s="25" t="n">
        <f aca="false">VLOOKUP(B3581,[1]Planilha8!$X$4:$Y$6629,2,0)</f>
        <v>1793401</v>
      </c>
      <c r="D3581" s="26" t="s">
        <v>993</v>
      </c>
      <c r="E3581" s="26" t="str">
        <f aca="false">VLOOKUP(B3581,[1]Planilha8!$X$4:$Z$6629,3,0)</f>
        <v>ÁREAS COMUNS</v>
      </c>
      <c r="F3581" s="26" t="str">
        <f aca="false">VLOOKUP(B3581,[1]Planilha8!$X$4:$AD$6629,7,0)</f>
        <v>BOM</v>
      </c>
      <c r="G3581" s="27" t="n">
        <v>43375</v>
      </c>
      <c r="H3581" s="83" t="n">
        <v>115</v>
      </c>
      <c r="I3581" s="29" t="s">
        <v>23</v>
      </c>
      <c r="J3581" s="30" t="s">
        <v>214</v>
      </c>
      <c r="K3581" s="31" t="n">
        <v>201</v>
      </c>
      <c r="L3581" s="32" t="n">
        <v>2018002487</v>
      </c>
      <c r="M3581" s="33" t="n">
        <v>43465</v>
      </c>
      <c r="N3581" s="84" t="n">
        <v>6.325</v>
      </c>
      <c r="O3581" s="85" t="n">
        <v>0.33</v>
      </c>
      <c r="P3581" s="86" t="n">
        <v>0.0275</v>
      </c>
      <c r="Q3581" s="87" t="n">
        <v>3.1625</v>
      </c>
      <c r="R3581" s="88" t="n">
        <v>9.4875</v>
      </c>
      <c r="S3581" s="89" t="n">
        <v>105.5125</v>
      </c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  <c r="ALF3581" s="41"/>
      <c r="ALG3581" s="41"/>
      <c r="ALH3581" s="41"/>
      <c r="ALI3581" s="41"/>
      <c r="ALJ3581" s="41"/>
      <c r="ALK3581" s="41"/>
      <c r="ALL3581" s="41"/>
      <c r="ALM3581" s="41"/>
      <c r="ALN3581" s="41"/>
      <c r="ALO3581" s="41"/>
      <c r="ALP3581" s="41"/>
      <c r="ALQ3581" s="41"/>
      <c r="ALR3581" s="41"/>
      <c r="ALS3581" s="41"/>
      <c r="ALT3581" s="41"/>
      <c r="ALU3581" s="41"/>
      <c r="ALV3581" s="41"/>
      <c r="ALW3581" s="41"/>
      <c r="ALX3581" s="41"/>
      <c r="ALY3581" s="41"/>
      <c r="ALZ3581" s="41"/>
      <c r="AMA3581" s="41"/>
      <c r="AMB3581" s="41"/>
      <c r="AMC3581" s="41"/>
      <c r="AMD3581" s="41"/>
      <c r="AME3581" s="41"/>
      <c r="AMF3581" s="41"/>
      <c r="AMG3581" s="0"/>
      <c r="AMH3581" s="0"/>
      <c r="AMI3581" s="0"/>
      <c r="AMJ3581" s="0"/>
    </row>
    <row r="3582" s="4" customFormat="true" ht="37.5" hidden="false" customHeight="true" outlineLevel="0" collapsed="false">
      <c r="A3582" s="23" t="s">
        <v>401</v>
      </c>
      <c r="B3582" s="82" t="n">
        <v>11699</v>
      </c>
      <c r="C3582" s="25" t="n">
        <f aca="false">VLOOKUP(B3582,[1]Planilha8!$X$4:$Y$6629,2,0)</f>
        <v>1793402</v>
      </c>
      <c r="D3582" s="26" t="s">
        <v>993</v>
      </c>
      <c r="E3582" s="26" t="str">
        <f aca="false">VLOOKUP(B3582,[1]Planilha8!$X$4:$Z$6629,3,0)</f>
        <v>ÁREAS COMUNS</v>
      </c>
      <c r="F3582" s="26" t="str">
        <f aca="false">VLOOKUP(B3582,[1]Planilha8!$X$4:$AD$6629,7,0)</f>
        <v>BOM</v>
      </c>
      <c r="G3582" s="27" t="n">
        <v>43375</v>
      </c>
      <c r="H3582" s="83" t="n">
        <v>115</v>
      </c>
      <c r="I3582" s="29" t="s">
        <v>23</v>
      </c>
      <c r="J3582" s="30" t="s">
        <v>214</v>
      </c>
      <c r="K3582" s="31" t="n">
        <v>201</v>
      </c>
      <c r="L3582" s="32" t="n">
        <v>2018002487</v>
      </c>
      <c r="M3582" s="33" t="n">
        <v>43465</v>
      </c>
      <c r="N3582" s="84" t="n">
        <v>6.325</v>
      </c>
      <c r="O3582" s="85" t="n">
        <v>0.33</v>
      </c>
      <c r="P3582" s="86" t="n">
        <v>0.0275</v>
      </c>
      <c r="Q3582" s="87" t="n">
        <v>3.1625</v>
      </c>
      <c r="R3582" s="88" t="n">
        <v>9.4875</v>
      </c>
      <c r="S3582" s="89" t="n">
        <v>105.5125</v>
      </c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  <c r="ALF3582" s="41"/>
      <c r="ALG3582" s="41"/>
      <c r="ALH3582" s="41"/>
      <c r="ALI3582" s="41"/>
      <c r="ALJ3582" s="41"/>
      <c r="ALK3582" s="41"/>
      <c r="ALL3582" s="41"/>
      <c r="ALM3582" s="41"/>
      <c r="ALN3582" s="41"/>
      <c r="ALO3582" s="41"/>
      <c r="ALP3582" s="41"/>
      <c r="ALQ3582" s="41"/>
      <c r="ALR3582" s="41"/>
      <c r="ALS3582" s="41"/>
      <c r="ALT3582" s="41"/>
      <c r="ALU3582" s="41"/>
      <c r="ALV3582" s="41"/>
      <c r="ALW3582" s="41"/>
      <c r="ALX3582" s="41"/>
      <c r="ALY3582" s="41"/>
      <c r="ALZ3582" s="41"/>
      <c r="AMA3582" s="41"/>
      <c r="AMB3582" s="41"/>
      <c r="AMC3582" s="41"/>
      <c r="AMD3582" s="41"/>
      <c r="AME3582" s="41"/>
      <c r="AMF3582" s="41"/>
      <c r="AMG3582" s="0"/>
      <c r="AMH3582" s="0"/>
      <c r="AMI3582" s="0"/>
      <c r="AMJ3582" s="0"/>
    </row>
    <row r="3583" s="4" customFormat="true" ht="37.5" hidden="false" customHeight="true" outlineLevel="0" collapsed="false">
      <c r="A3583" s="23" t="s">
        <v>401</v>
      </c>
      <c r="B3583" s="82" t="n">
        <v>11700</v>
      </c>
      <c r="C3583" s="25" t="n">
        <f aca="false">VLOOKUP(B3583,[1]Planilha8!$X$4:$Y$6629,2,0)</f>
        <v>1793403</v>
      </c>
      <c r="D3583" s="26" t="s">
        <v>993</v>
      </c>
      <c r="E3583" s="26" t="str">
        <f aca="false">VLOOKUP(B3583,[1]Planilha8!$X$4:$Z$6629,3,0)</f>
        <v>ÁREAS COMUNS</v>
      </c>
      <c r="F3583" s="26" t="str">
        <f aca="false">VLOOKUP(B3583,[1]Planilha8!$X$4:$AD$6629,7,0)</f>
        <v>BOM</v>
      </c>
      <c r="G3583" s="27" t="n">
        <v>43375</v>
      </c>
      <c r="H3583" s="83" t="n">
        <v>115</v>
      </c>
      <c r="I3583" s="29" t="s">
        <v>23</v>
      </c>
      <c r="J3583" s="30" t="s">
        <v>214</v>
      </c>
      <c r="K3583" s="31" t="n">
        <v>201</v>
      </c>
      <c r="L3583" s="32" t="n">
        <v>2018002487</v>
      </c>
      <c r="M3583" s="33" t="n">
        <v>43465</v>
      </c>
      <c r="N3583" s="84" t="n">
        <v>6.325</v>
      </c>
      <c r="O3583" s="85" t="n">
        <v>0.33</v>
      </c>
      <c r="P3583" s="86" t="n">
        <v>0.0275</v>
      </c>
      <c r="Q3583" s="87" t="n">
        <v>3.1625</v>
      </c>
      <c r="R3583" s="88" t="n">
        <v>9.4875</v>
      </c>
      <c r="S3583" s="89" t="n">
        <v>105.5125</v>
      </c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LF3583" s="41"/>
      <c r="ALG3583" s="41"/>
      <c r="ALH3583" s="41"/>
      <c r="ALI3583" s="41"/>
      <c r="ALJ3583" s="41"/>
      <c r="ALK3583" s="41"/>
      <c r="ALL3583" s="41"/>
      <c r="ALM3583" s="41"/>
      <c r="ALN3583" s="41"/>
      <c r="ALO3583" s="41"/>
      <c r="ALP3583" s="41"/>
      <c r="ALQ3583" s="41"/>
      <c r="ALR3583" s="41"/>
      <c r="ALS3583" s="41"/>
      <c r="ALT3583" s="41"/>
      <c r="ALU3583" s="41"/>
      <c r="ALV3583" s="41"/>
      <c r="ALW3583" s="41"/>
      <c r="ALX3583" s="41"/>
      <c r="ALY3583" s="41"/>
      <c r="ALZ3583" s="41"/>
      <c r="AMA3583" s="41"/>
      <c r="AMB3583" s="41"/>
      <c r="AMC3583" s="41"/>
      <c r="AMD3583" s="41"/>
      <c r="AME3583" s="41"/>
      <c r="AMF3583" s="41"/>
      <c r="AMG3583" s="0"/>
      <c r="AMH3583" s="0"/>
      <c r="AMI3583" s="0"/>
      <c r="AMJ3583" s="0"/>
    </row>
    <row r="3584" s="4" customFormat="true" ht="37.5" hidden="false" customHeight="true" outlineLevel="0" collapsed="false">
      <c r="A3584" s="23" t="s">
        <v>401</v>
      </c>
      <c r="B3584" s="82" t="n">
        <v>11701</v>
      </c>
      <c r="C3584" s="25" t="n">
        <f aca="false">VLOOKUP(B3584,[1]Planilha8!$X$4:$Y$6629,2,0)</f>
        <v>1793404</v>
      </c>
      <c r="D3584" s="26" t="s">
        <v>993</v>
      </c>
      <c r="E3584" s="26" t="str">
        <f aca="false">VLOOKUP(B3584,[1]Planilha8!$X$4:$Z$6629,3,0)</f>
        <v>ÁREAS COMUNS</v>
      </c>
      <c r="F3584" s="26" t="str">
        <f aca="false">VLOOKUP(B3584,[1]Planilha8!$X$4:$AD$6629,7,0)</f>
        <v>BOM</v>
      </c>
      <c r="G3584" s="27" t="n">
        <v>43375</v>
      </c>
      <c r="H3584" s="83" t="n">
        <v>115</v>
      </c>
      <c r="I3584" s="29" t="s">
        <v>23</v>
      </c>
      <c r="J3584" s="30" t="s">
        <v>214</v>
      </c>
      <c r="K3584" s="31" t="n">
        <v>201</v>
      </c>
      <c r="L3584" s="32" t="n">
        <v>2018002487</v>
      </c>
      <c r="M3584" s="33" t="n">
        <v>43465</v>
      </c>
      <c r="N3584" s="84" t="n">
        <v>6.325</v>
      </c>
      <c r="O3584" s="85" t="n">
        <v>0.33</v>
      </c>
      <c r="P3584" s="86" t="n">
        <v>0.0275</v>
      </c>
      <c r="Q3584" s="87" t="n">
        <v>3.1625</v>
      </c>
      <c r="R3584" s="88" t="n">
        <v>9.4875</v>
      </c>
      <c r="S3584" s="89" t="n">
        <v>105.5125</v>
      </c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LF3584" s="41"/>
      <c r="ALG3584" s="41"/>
      <c r="ALH3584" s="41"/>
      <c r="ALI3584" s="41"/>
      <c r="ALJ3584" s="41"/>
      <c r="ALK3584" s="41"/>
      <c r="ALL3584" s="41"/>
      <c r="ALM3584" s="41"/>
      <c r="ALN3584" s="41"/>
      <c r="ALO3584" s="41"/>
      <c r="ALP3584" s="41"/>
      <c r="ALQ3584" s="41"/>
      <c r="ALR3584" s="41"/>
      <c r="ALS3584" s="41"/>
      <c r="ALT3584" s="41"/>
      <c r="ALU3584" s="41"/>
      <c r="ALV3584" s="41"/>
      <c r="ALW3584" s="41"/>
      <c r="ALX3584" s="41"/>
      <c r="ALY3584" s="41"/>
      <c r="ALZ3584" s="41"/>
      <c r="AMA3584" s="41"/>
      <c r="AMB3584" s="41"/>
      <c r="AMC3584" s="41"/>
      <c r="AMD3584" s="41"/>
      <c r="AME3584" s="41"/>
      <c r="AMF3584" s="41"/>
      <c r="AMG3584" s="0"/>
      <c r="AMH3584" s="0"/>
      <c r="AMI3584" s="0"/>
      <c r="AMJ3584" s="0"/>
    </row>
    <row r="3585" s="4" customFormat="true" ht="37.5" hidden="false" customHeight="true" outlineLevel="0" collapsed="false">
      <c r="A3585" s="23" t="s">
        <v>401</v>
      </c>
      <c r="B3585" s="82" t="n">
        <v>11702</v>
      </c>
      <c r="C3585" s="25" t="n">
        <f aca="false">VLOOKUP(B3585,[1]Planilha8!$X$4:$Y$6629,2,0)</f>
        <v>1793405</v>
      </c>
      <c r="D3585" s="26" t="s">
        <v>993</v>
      </c>
      <c r="E3585" s="26" t="str">
        <f aca="false">VLOOKUP(B3585,[1]Planilha8!$X$4:$Z$6629,3,0)</f>
        <v>ÁREAS COMUNS</v>
      </c>
      <c r="F3585" s="26" t="str">
        <f aca="false">VLOOKUP(B3585,[1]Planilha8!$X$4:$AD$6629,7,0)</f>
        <v>BOM</v>
      </c>
      <c r="G3585" s="27" t="n">
        <v>43375</v>
      </c>
      <c r="H3585" s="83" t="n">
        <v>115</v>
      </c>
      <c r="I3585" s="29" t="s">
        <v>23</v>
      </c>
      <c r="J3585" s="30" t="s">
        <v>214</v>
      </c>
      <c r="K3585" s="31" t="n">
        <v>201</v>
      </c>
      <c r="L3585" s="32" t="n">
        <v>2018002487</v>
      </c>
      <c r="M3585" s="33" t="n">
        <v>43465</v>
      </c>
      <c r="N3585" s="84" t="n">
        <v>6.325</v>
      </c>
      <c r="O3585" s="85" t="n">
        <v>0.33</v>
      </c>
      <c r="P3585" s="86" t="n">
        <v>0.0275</v>
      </c>
      <c r="Q3585" s="87" t="n">
        <v>3.1625</v>
      </c>
      <c r="R3585" s="88" t="n">
        <v>9.4875</v>
      </c>
      <c r="S3585" s="89" t="n">
        <v>105.5125</v>
      </c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LF3585" s="41"/>
      <c r="ALG3585" s="41"/>
      <c r="ALH3585" s="41"/>
      <c r="ALI3585" s="41"/>
      <c r="ALJ3585" s="41"/>
      <c r="ALK3585" s="41"/>
      <c r="ALL3585" s="41"/>
      <c r="ALM3585" s="41"/>
      <c r="ALN3585" s="41"/>
      <c r="ALO3585" s="41"/>
      <c r="ALP3585" s="41"/>
      <c r="ALQ3585" s="41"/>
      <c r="ALR3585" s="41"/>
      <c r="ALS3585" s="41"/>
      <c r="ALT3585" s="41"/>
      <c r="ALU3585" s="41"/>
      <c r="ALV3585" s="41"/>
      <c r="ALW3585" s="41"/>
      <c r="ALX3585" s="41"/>
      <c r="ALY3585" s="41"/>
      <c r="ALZ3585" s="41"/>
      <c r="AMA3585" s="41"/>
      <c r="AMB3585" s="41"/>
      <c r="AMC3585" s="41"/>
      <c r="AMD3585" s="41"/>
      <c r="AME3585" s="41"/>
      <c r="AMF3585" s="41"/>
      <c r="AMG3585" s="0"/>
      <c r="AMH3585" s="0"/>
      <c r="AMI3585" s="0"/>
      <c r="AMJ3585" s="0"/>
    </row>
    <row r="3586" s="4" customFormat="true" ht="37.5" hidden="false" customHeight="true" outlineLevel="0" collapsed="false">
      <c r="A3586" s="23" t="s">
        <v>401</v>
      </c>
      <c r="B3586" s="82" t="n">
        <v>11703</v>
      </c>
      <c r="C3586" s="25" t="n">
        <f aca="false">VLOOKUP(B3586,[1]Planilha8!$X$4:$Y$6629,2,0)</f>
        <v>1793406</v>
      </c>
      <c r="D3586" s="26" t="s">
        <v>993</v>
      </c>
      <c r="E3586" s="26" t="str">
        <f aca="false">VLOOKUP(B3586,[1]Planilha8!$X$4:$Z$6629,3,0)</f>
        <v>ÁREAS COMUNS</v>
      </c>
      <c r="F3586" s="26" t="str">
        <f aca="false">VLOOKUP(B3586,[1]Planilha8!$X$4:$AD$6629,7,0)</f>
        <v>BOM</v>
      </c>
      <c r="G3586" s="27" t="n">
        <v>43375</v>
      </c>
      <c r="H3586" s="83" t="n">
        <v>115</v>
      </c>
      <c r="I3586" s="29" t="s">
        <v>23</v>
      </c>
      <c r="J3586" s="30" t="s">
        <v>214</v>
      </c>
      <c r="K3586" s="31" t="n">
        <v>201</v>
      </c>
      <c r="L3586" s="32" t="n">
        <v>2018002487</v>
      </c>
      <c r="M3586" s="33" t="n">
        <v>43465</v>
      </c>
      <c r="N3586" s="84" t="n">
        <v>6.325</v>
      </c>
      <c r="O3586" s="85" t="n">
        <v>0.33</v>
      </c>
      <c r="P3586" s="86" t="n">
        <v>0.0275</v>
      </c>
      <c r="Q3586" s="87" t="n">
        <v>3.1625</v>
      </c>
      <c r="R3586" s="88" t="n">
        <v>9.4875</v>
      </c>
      <c r="S3586" s="89" t="n">
        <v>105.5125</v>
      </c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LF3586" s="41"/>
      <c r="ALG3586" s="41"/>
      <c r="ALH3586" s="41"/>
      <c r="ALI3586" s="41"/>
      <c r="ALJ3586" s="41"/>
      <c r="ALK3586" s="41"/>
      <c r="ALL3586" s="41"/>
      <c r="ALM3586" s="41"/>
      <c r="ALN3586" s="41"/>
      <c r="ALO3586" s="41"/>
      <c r="ALP3586" s="41"/>
      <c r="ALQ3586" s="41"/>
      <c r="ALR3586" s="41"/>
      <c r="ALS3586" s="41"/>
      <c r="ALT3586" s="41"/>
      <c r="ALU3586" s="41"/>
      <c r="ALV3586" s="41"/>
      <c r="ALW3586" s="41"/>
      <c r="ALX3586" s="41"/>
      <c r="ALY3586" s="41"/>
      <c r="ALZ3586" s="41"/>
      <c r="AMA3586" s="41"/>
      <c r="AMB3586" s="41"/>
      <c r="AMC3586" s="41"/>
      <c r="AMD3586" s="41"/>
      <c r="AME3586" s="41"/>
      <c r="AMF3586" s="41"/>
      <c r="AMG3586" s="0"/>
      <c r="AMH3586" s="0"/>
      <c r="AMI3586" s="0"/>
      <c r="AMJ3586" s="0"/>
    </row>
    <row r="3587" s="4" customFormat="true" ht="37.5" hidden="false" customHeight="true" outlineLevel="0" collapsed="false">
      <c r="A3587" s="23" t="s">
        <v>401</v>
      </c>
      <c r="B3587" s="82" t="n">
        <v>11704</v>
      </c>
      <c r="C3587" s="25" t="n">
        <f aca="false">VLOOKUP(B3587,[1]Planilha8!$X$4:$Y$6629,2,0)</f>
        <v>1793407</v>
      </c>
      <c r="D3587" s="26" t="s">
        <v>993</v>
      </c>
      <c r="E3587" s="26" t="str">
        <f aca="false">VLOOKUP(B3587,[1]Planilha8!$X$4:$Z$6629,3,0)</f>
        <v>ÁREAS COMUNS</v>
      </c>
      <c r="F3587" s="26" t="str">
        <f aca="false">VLOOKUP(B3587,[1]Planilha8!$X$4:$AD$6629,7,0)</f>
        <v>BOM</v>
      </c>
      <c r="G3587" s="27" t="n">
        <v>43375</v>
      </c>
      <c r="H3587" s="83" t="n">
        <v>115</v>
      </c>
      <c r="I3587" s="29" t="s">
        <v>23</v>
      </c>
      <c r="J3587" s="30" t="s">
        <v>214</v>
      </c>
      <c r="K3587" s="31" t="n">
        <v>201</v>
      </c>
      <c r="L3587" s="32" t="n">
        <v>2018002487</v>
      </c>
      <c r="M3587" s="33" t="n">
        <v>43465</v>
      </c>
      <c r="N3587" s="84" t="n">
        <v>6.325</v>
      </c>
      <c r="O3587" s="85" t="n">
        <v>0.33</v>
      </c>
      <c r="P3587" s="86" t="n">
        <v>0.0275</v>
      </c>
      <c r="Q3587" s="87" t="n">
        <v>3.1625</v>
      </c>
      <c r="R3587" s="88" t="n">
        <v>9.4875</v>
      </c>
      <c r="S3587" s="89" t="n">
        <v>105.5125</v>
      </c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LF3587" s="41"/>
      <c r="ALG3587" s="41"/>
      <c r="ALH3587" s="41"/>
      <c r="ALI3587" s="41"/>
      <c r="ALJ3587" s="41"/>
      <c r="ALK3587" s="41"/>
      <c r="ALL3587" s="41"/>
      <c r="ALM3587" s="41"/>
      <c r="ALN3587" s="41"/>
      <c r="ALO3587" s="41"/>
      <c r="ALP3587" s="41"/>
      <c r="ALQ3587" s="41"/>
      <c r="ALR3587" s="41"/>
      <c r="ALS3587" s="41"/>
      <c r="ALT3587" s="41"/>
      <c r="ALU3587" s="41"/>
      <c r="ALV3587" s="41"/>
      <c r="ALW3587" s="41"/>
      <c r="ALX3587" s="41"/>
      <c r="ALY3587" s="41"/>
      <c r="ALZ3587" s="41"/>
      <c r="AMA3587" s="41"/>
      <c r="AMB3587" s="41"/>
      <c r="AMC3587" s="41"/>
      <c r="AMD3587" s="41"/>
      <c r="AME3587" s="41"/>
      <c r="AMF3587" s="41"/>
      <c r="AMG3587" s="0"/>
      <c r="AMH3587" s="0"/>
      <c r="AMI3587" s="0"/>
      <c r="AMJ3587" s="0"/>
    </row>
    <row r="3588" s="4" customFormat="true" ht="37.5" hidden="false" customHeight="true" outlineLevel="0" collapsed="false">
      <c r="A3588" s="23" t="s">
        <v>401</v>
      </c>
      <c r="B3588" s="82" t="n">
        <v>11705</v>
      </c>
      <c r="C3588" s="25" t="n">
        <f aca="false">VLOOKUP(B3588,[1]Planilha8!$X$4:$Y$6629,2,0)</f>
        <v>1793408</v>
      </c>
      <c r="D3588" s="26" t="s">
        <v>993</v>
      </c>
      <c r="E3588" s="26" t="str">
        <f aca="false">VLOOKUP(B3588,[1]Planilha8!$X$4:$Z$6629,3,0)</f>
        <v>ÁREAS COMUNS</v>
      </c>
      <c r="F3588" s="26" t="str">
        <f aca="false">VLOOKUP(B3588,[1]Planilha8!$X$4:$AD$6629,7,0)</f>
        <v>BOM</v>
      </c>
      <c r="G3588" s="27" t="n">
        <v>43375</v>
      </c>
      <c r="H3588" s="83" t="n">
        <v>115</v>
      </c>
      <c r="I3588" s="29" t="s">
        <v>23</v>
      </c>
      <c r="J3588" s="30" t="s">
        <v>214</v>
      </c>
      <c r="K3588" s="31" t="n">
        <v>201</v>
      </c>
      <c r="L3588" s="32" t="n">
        <v>2018002487</v>
      </c>
      <c r="M3588" s="33" t="n">
        <v>43465</v>
      </c>
      <c r="N3588" s="84" t="n">
        <v>6.325</v>
      </c>
      <c r="O3588" s="85" t="n">
        <v>0.33</v>
      </c>
      <c r="P3588" s="86" t="n">
        <v>0.0275</v>
      </c>
      <c r="Q3588" s="87" t="n">
        <v>3.1625</v>
      </c>
      <c r="R3588" s="88" t="n">
        <v>9.4875</v>
      </c>
      <c r="S3588" s="89" t="n">
        <v>105.5125</v>
      </c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LF3588" s="41"/>
      <c r="ALG3588" s="41"/>
      <c r="ALH3588" s="41"/>
      <c r="ALI3588" s="41"/>
      <c r="ALJ3588" s="41"/>
      <c r="ALK3588" s="41"/>
      <c r="ALL3588" s="41"/>
      <c r="ALM3588" s="41"/>
      <c r="ALN3588" s="41"/>
      <c r="ALO3588" s="41"/>
      <c r="ALP3588" s="41"/>
      <c r="ALQ3588" s="41"/>
      <c r="ALR3588" s="41"/>
      <c r="ALS3588" s="41"/>
      <c r="ALT3588" s="41"/>
      <c r="ALU3588" s="41"/>
      <c r="ALV3588" s="41"/>
      <c r="ALW3588" s="41"/>
      <c r="ALX3588" s="41"/>
      <c r="ALY3588" s="41"/>
      <c r="ALZ3588" s="41"/>
      <c r="AMA3588" s="41"/>
      <c r="AMB3588" s="41"/>
      <c r="AMC3588" s="41"/>
      <c r="AMD3588" s="41"/>
      <c r="AME3588" s="41"/>
      <c r="AMF3588" s="41"/>
      <c r="AMG3588" s="0"/>
      <c r="AMH3588" s="0"/>
      <c r="AMI3588" s="0"/>
      <c r="AMJ3588" s="0"/>
    </row>
    <row r="3589" s="4" customFormat="true" ht="37.5" hidden="false" customHeight="true" outlineLevel="0" collapsed="false">
      <c r="A3589" s="23" t="s">
        <v>401</v>
      </c>
      <c r="B3589" s="82" t="n">
        <v>11706</v>
      </c>
      <c r="C3589" s="25" t="n">
        <f aca="false">VLOOKUP(B3589,[1]Planilha8!$X$4:$Y$6629,2,0)</f>
        <v>1793409</v>
      </c>
      <c r="D3589" s="26" t="s">
        <v>993</v>
      </c>
      <c r="E3589" s="26" t="str">
        <f aca="false">VLOOKUP(B3589,[1]Planilha8!$X$4:$Z$6629,3,0)</f>
        <v>ÁREAS COMUNS</v>
      </c>
      <c r="F3589" s="26" t="str">
        <f aca="false">VLOOKUP(B3589,[1]Planilha8!$X$4:$AD$6629,7,0)</f>
        <v>BOM</v>
      </c>
      <c r="G3589" s="27" t="n">
        <v>43375</v>
      </c>
      <c r="H3589" s="83" t="n">
        <v>115</v>
      </c>
      <c r="I3589" s="29" t="s">
        <v>23</v>
      </c>
      <c r="J3589" s="30" t="s">
        <v>214</v>
      </c>
      <c r="K3589" s="31" t="n">
        <v>201</v>
      </c>
      <c r="L3589" s="32" t="n">
        <v>2018002487</v>
      </c>
      <c r="M3589" s="33" t="n">
        <v>43465</v>
      </c>
      <c r="N3589" s="84" t="n">
        <v>6.325</v>
      </c>
      <c r="O3589" s="85" t="n">
        <v>0.33</v>
      </c>
      <c r="P3589" s="86" t="n">
        <v>0.0275</v>
      </c>
      <c r="Q3589" s="87" t="n">
        <v>3.1625</v>
      </c>
      <c r="R3589" s="88" t="n">
        <v>9.4875</v>
      </c>
      <c r="S3589" s="89" t="n">
        <v>105.5125</v>
      </c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LF3589" s="41"/>
      <c r="ALG3589" s="41"/>
      <c r="ALH3589" s="41"/>
      <c r="ALI3589" s="41"/>
      <c r="ALJ3589" s="41"/>
      <c r="ALK3589" s="41"/>
      <c r="ALL3589" s="41"/>
      <c r="ALM3589" s="41"/>
      <c r="ALN3589" s="41"/>
      <c r="ALO3589" s="41"/>
      <c r="ALP3589" s="41"/>
      <c r="ALQ3589" s="41"/>
      <c r="ALR3589" s="41"/>
      <c r="ALS3589" s="41"/>
      <c r="ALT3589" s="41"/>
      <c r="ALU3589" s="41"/>
      <c r="ALV3589" s="41"/>
      <c r="ALW3589" s="41"/>
      <c r="ALX3589" s="41"/>
      <c r="ALY3589" s="41"/>
      <c r="ALZ3589" s="41"/>
      <c r="AMA3589" s="41"/>
      <c r="AMB3589" s="41"/>
      <c r="AMC3589" s="41"/>
      <c r="AMD3589" s="41"/>
      <c r="AME3589" s="41"/>
      <c r="AMF3589" s="41"/>
      <c r="AMG3589" s="0"/>
      <c r="AMH3589" s="0"/>
      <c r="AMI3589" s="0"/>
      <c r="AMJ3589" s="0"/>
    </row>
    <row r="3590" s="4" customFormat="true" ht="37.5" hidden="false" customHeight="true" outlineLevel="0" collapsed="false">
      <c r="A3590" s="23" t="s">
        <v>401</v>
      </c>
      <c r="B3590" s="82" t="n">
        <v>11707</v>
      </c>
      <c r="C3590" s="25" t="n">
        <f aca="false">VLOOKUP(B3590,[1]Planilha8!$X$4:$Y$6629,2,0)</f>
        <v>1793410</v>
      </c>
      <c r="D3590" s="26" t="s">
        <v>993</v>
      </c>
      <c r="E3590" s="26" t="str">
        <f aca="false">VLOOKUP(B3590,[1]Planilha8!$X$4:$Z$6629,3,0)</f>
        <v>ÁREAS COMUNS</v>
      </c>
      <c r="F3590" s="26" t="str">
        <f aca="false">VLOOKUP(B3590,[1]Planilha8!$X$4:$AD$6629,7,0)</f>
        <v>BOM</v>
      </c>
      <c r="G3590" s="27" t="n">
        <v>43375</v>
      </c>
      <c r="H3590" s="83" t="n">
        <v>115</v>
      </c>
      <c r="I3590" s="29" t="s">
        <v>23</v>
      </c>
      <c r="J3590" s="30" t="s">
        <v>214</v>
      </c>
      <c r="K3590" s="31" t="n">
        <v>201</v>
      </c>
      <c r="L3590" s="32" t="n">
        <v>2018002487</v>
      </c>
      <c r="M3590" s="33" t="n">
        <v>43465</v>
      </c>
      <c r="N3590" s="84" t="n">
        <v>6.325</v>
      </c>
      <c r="O3590" s="85" t="n">
        <v>0.33</v>
      </c>
      <c r="P3590" s="86" t="n">
        <v>0.0275</v>
      </c>
      <c r="Q3590" s="87" t="n">
        <v>3.1625</v>
      </c>
      <c r="R3590" s="88" t="n">
        <v>9.4875</v>
      </c>
      <c r="S3590" s="89" t="n">
        <v>105.5125</v>
      </c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LF3590" s="41"/>
      <c r="ALG3590" s="41"/>
      <c r="ALH3590" s="41"/>
      <c r="ALI3590" s="41"/>
      <c r="ALJ3590" s="41"/>
      <c r="ALK3590" s="41"/>
      <c r="ALL3590" s="41"/>
      <c r="ALM3590" s="41"/>
      <c r="ALN3590" s="41"/>
      <c r="ALO3590" s="41"/>
      <c r="ALP3590" s="41"/>
      <c r="ALQ3590" s="41"/>
      <c r="ALR3590" s="41"/>
      <c r="ALS3590" s="41"/>
      <c r="ALT3590" s="41"/>
      <c r="ALU3590" s="41"/>
      <c r="ALV3590" s="41"/>
      <c r="ALW3590" s="41"/>
      <c r="ALX3590" s="41"/>
      <c r="ALY3590" s="41"/>
      <c r="ALZ3590" s="41"/>
      <c r="AMA3590" s="41"/>
      <c r="AMB3590" s="41"/>
      <c r="AMC3590" s="41"/>
      <c r="AMD3590" s="41"/>
      <c r="AME3590" s="41"/>
      <c r="AMF3590" s="41"/>
      <c r="AMG3590" s="0"/>
      <c r="AMH3590" s="0"/>
      <c r="AMI3590" s="0"/>
      <c r="AMJ3590" s="0"/>
    </row>
    <row r="3591" s="4" customFormat="true" ht="37.5" hidden="false" customHeight="true" outlineLevel="0" collapsed="false">
      <c r="A3591" s="23" t="s">
        <v>401</v>
      </c>
      <c r="B3591" s="82" t="n">
        <v>11708</v>
      </c>
      <c r="C3591" s="25" t="n">
        <f aca="false">VLOOKUP(B3591,[1]Planilha8!$X$4:$Y$6629,2,0)</f>
        <v>1793411</v>
      </c>
      <c r="D3591" s="26" t="s">
        <v>993</v>
      </c>
      <c r="E3591" s="26" t="str">
        <f aca="false">VLOOKUP(B3591,[1]Planilha8!$X$4:$Z$6629,3,0)</f>
        <v>ÁREAS COMUNS</v>
      </c>
      <c r="F3591" s="26" t="str">
        <f aca="false">VLOOKUP(B3591,[1]Planilha8!$X$4:$AD$6629,7,0)</f>
        <v>BOM</v>
      </c>
      <c r="G3591" s="27" t="n">
        <v>43375</v>
      </c>
      <c r="H3591" s="83" t="n">
        <v>115</v>
      </c>
      <c r="I3591" s="29" t="s">
        <v>23</v>
      </c>
      <c r="J3591" s="30" t="s">
        <v>214</v>
      </c>
      <c r="K3591" s="31" t="n">
        <v>201</v>
      </c>
      <c r="L3591" s="32" t="n">
        <v>2018002487</v>
      </c>
      <c r="M3591" s="33" t="n">
        <v>43465</v>
      </c>
      <c r="N3591" s="84" t="n">
        <v>6.325</v>
      </c>
      <c r="O3591" s="85" t="n">
        <v>0.33</v>
      </c>
      <c r="P3591" s="86" t="n">
        <v>0.0275</v>
      </c>
      <c r="Q3591" s="87" t="n">
        <v>3.1625</v>
      </c>
      <c r="R3591" s="88" t="n">
        <v>9.4875</v>
      </c>
      <c r="S3591" s="89" t="n">
        <v>105.5125</v>
      </c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LF3591" s="41"/>
      <c r="ALG3591" s="41"/>
      <c r="ALH3591" s="41"/>
      <c r="ALI3591" s="41"/>
      <c r="ALJ3591" s="41"/>
      <c r="ALK3591" s="41"/>
      <c r="ALL3591" s="41"/>
      <c r="ALM3591" s="41"/>
      <c r="ALN3591" s="41"/>
      <c r="ALO3591" s="41"/>
      <c r="ALP3591" s="41"/>
      <c r="ALQ3591" s="41"/>
      <c r="ALR3591" s="41"/>
      <c r="ALS3591" s="41"/>
      <c r="ALT3591" s="41"/>
      <c r="ALU3591" s="41"/>
      <c r="ALV3591" s="41"/>
      <c r="ALW3591" s="41"/>
      <c r="ALX3591" s="41"/>
      <c r="ALY3591" s="41"/>
      <c r="ALZ3591" s="41"/>
      <c r="AMA3591" s="41"/>
      <c r="AMB3591" s="41"/>
      <c r="AMC3591" s="41"/>
      <c r="AMD3591" s="41"/>
      <c r="AME3591" s="41"/>
      <c r="AMF3591" s="41"/>
      <c r="AMG3591" s="0"/>
      <c r="AMH3591" s="0"/>
      <c r="AMI3591" s="0"/>
      <c r="AMJ3591" s="0"/>
    </row>
    <row r="3592" s="4" customFormat="true" ht="37.5" hidden="false" customHeight="true" outlineLevel="0" collapsed="false">
      <c r="A3592" s="23" t="s">
        <v>401</v>
      </c>
      <c r="B3592" s="82" t="n">
        <v>11709</v>
      </c>
      <c r="C3592" s="25" t="n">
        <f aca="false">VLOOKUP(B3592,[1]Planilha8!$X$4:$Y$6629,2,0)</f>
        <v>1793412</v>
      </c>
      <c r="D3592" s="26" t="s">
        <v>993</v>
      </c>
      <c r="E3592" s="26" t="str">
        <f aca="false">VLOOKUP(B3592,[1]Planilha8!$X$4:$Z$6629,3,0)</f>
        <v>ÁREAS COMUNS</v>
      </c>
      <c r="F3592" s="26" t="str">
        <f aca="false">VLOOKUP(B3592,[1]Planilha8!$X$4:$AD$6629,7,0)</f>
        <v>BOM</v>
      </c>
      <c r="G3592" s="27" t="n">
        <v>43375</v>
      </c>
      <c r="H3592" s="83" t="n">
        <v>115</v>
      </c>
      <c r="I3592" s="29" t="s">
        <v>23</v>
      </c>
      <c r="J3592" s="30" t="s">
        <v>214</v>
      </c>
      <c r="K3592" s="31" t="n">
        <v>201</v>
      </c>
      <c r="L3592" s="32" t="n">
        <v>2018002487</v>
      </c>
      <c r="M3592" s="33" t="n">
        <v>43465</v>
      </c>
      <c r="N3592" s="84" t="n">
        <v>6.325</v>
      </c>
      <c r="O3592" s="85" t="n">
        <v>0.33</v>
      </c>
      <c r="P3592" s="86" t="n">
        <v>0.0275</v>
      </c>
      <c r="Q3592" s="87" t="n">
        <v>3.1625</v>
      </c>
      <c r="R3592" s="88" t="n">
        <v>9.4875</v>
      </c>
      <c r="S3592" s="89" t="n">
        <v>105.5125</v>
      </c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LF3592" s="41"/>
      <c r="ALG3592" s="41"/>
      <c r="ALH3592" s="41"/>
      <c r="ALI3592" s="41"/>
      <c r="ALJ3592" s="41"/>
      <c r="ALK3592" s="41"/>
      <c r="ALL3592" s="41"/>
      <c r="ALM3592" s="41"/>
      <c r="ALN3592" s="41"/>
      <c r="ALO3592" s="41"/>
      <c r="ALP3592" s="41"/>
      <c r="ALQ3592" s="41"/>
      <c r="ALR3592" s="41"/>
      <c r="ALS3592" s="41"/>
      <c r="ALT3592" s="41"/>
      <c r="ALU3592" s="41"/>
      <c r="ALV3592" s="41"/>
      <c r="ALW3592" s="41"/>
      <c r="ALX3592" s="41"/>
      <c r="ALY3592" s="41"/>
      <c r="ALZ3592" s="41"/>
      <c r="AMA3592" s="41"/>
      <c r="AMB3592" s="41"/>
      <c r="AMC3592" s="41"/>
      <c r="AMD3592" s="41"/>
      <c r="AME3592" s="41"/>
      <c r="AMF3592" s="41"/>
      <c r="AMG3592" s="0"/>
      <c r="AMH3592" s="0"/>
      <c r="AMI3592" s="0"/>
      <c r="AMJ3592" s="0"/>
    </row>
    <row r="3593" s="4" customFormat="true" ht="37.5" hidden="false" customHeight="true" outlineLevel="0" collapsed="false">
      <c r="A3593" s="23" t="s">
        <v>401</v>
      </c>
      <c r="B3593" s="82" t="n">
        <v>11710</v>
      </c>
      <c r="C3593" s="25" t="n">
        <f aca="false">VLOOKUP(B3593,[1]Planilha8!$X$4:$Y$6629,2,0)</f>
        <v>1793413</v>
      </c>
      <c r="D3593" s="26" t="s">
        <v>993</v>
      </c>
      <c r="E3593" s="26" t="str">
        <f aca="false">VLOOKUP(B3593,[1]Planilha8!$X$4:$Z$6629,3,0)</f>
        <v>ÁREAS COMUNS</v>
      </c>
      <c r="F3593" s="26" t="str">
        <f aca="false">VLOOKUP(B3593,[1]Planilha8!$X$4:$AD$6629,7,0)</f>
        <v>BOM</v>
      </c>
      <c r="G3593" s="27" t="n">
        <v>43375</v>
      </c>
      <c r="H3593" s="83" t="n">
        <v>115</v>
      </c>
      <c r="I3593" s="29" t="s">
        <v>23</v>
      </c>
      <c r="J3593" s="30" t="s">
        <v>214</v>
      </c>
      <c r="K3593" s="31" t="n">
        <v>201</v>
      </c>
      <c r="L3593" s="32" t="n">
        <v>2018002487</v>
      </c>
      <c r="M3593" s="33" t="n">
        <v>43465</v>
      </c>
      <c r="N3593" s="84" t="n">
        <v>6.325</v>
      </c>
      <c r="O3593" s="85" t="n">
        <v>0.33</v>
      </c>
      <c r="P3593" s="86" t="n">
        <v>0.0275</v>
      </c>
      <c r="Q3593" s="87" t="n">
        <v>3.1625</v>
      </c>
      <c r="R3593" s="88" t="n">
        <v>9.4875</v>
      </c>
      <c r="S3593" s="89" t="n">
        <v>105.5125</v>
      </c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LF3593" s="41"/>
      <c r="ALG3593" s="41"/>
      <c r="ALH3593" s="41"/>
      <c r="ALI3593" s="41"/>
      <c r="ALJ3593" s="41"/>
      <c r="ALK3593" s="41"/>
      <c r="ALL3593" s="41"/>
      <c r="ALM3593" s="41"/>
      <c r="ALN3593" s="41"/>
      <c r="ALO3593" s="41"/>
      <c r="ALP3593" s="41"/>
      <c r="ALQ3593" s="41"/>
      <c r="ALR3593" s="41"/>
      <c r="ALS3593" s="41"/>
      <c r="ALT3593" s="41"/>
      <c r="ALU3593" s="41"/>
      <c r="ALV3593" s="41"/>
      <c r="ALW3593" s="41"/>
      <c r="ALX3593" s="41"/>
      <c r="ALY3593" s="41"/>
      <c r="ALZ3593" s="41"/>
      <c r="AMA3593" s="41"/>
      <c r="AMB3593" s="41"/>
      <c r="AMC3593" s="41"/>
      <c r="AMD3593" s="41"/>
      <c r="AME3593" s="41"/>
      <c r="AMF3593" s="41"/>
      <c r="AMG3593" s="0"/>
      <c r="AMH3593" s="0"/>
      <c r="AMI3593" s="0"/>
      <c r="AMJ3593" s="0"/>
    </row>
    <row r="3594" s="4" customFormat="true" ht="37.5" hidden="false" customHeight="true" outlineLevel="0" collapsed="false">
      <c r="A3594" s="23" t="s">
        <v>401</v>
      </c>
      <c r="B3594" s="82" t="n">
        <v>11711</v>
      </c>
      <c r="C3594" s="25" t="n">
        <f aca="false">VLOOKUP(B3594,[1]Planilha8!$X$4:$Y$6629,2,0)</f>
        <v>1793414</v>
      </c>
      <c r="D3594" s="26" t="s">
        <v>993</v>
      </c>
      <c r="E3594" s="26" t="str">
        <f aca="false">VLOOKUP(B3594,[1]Planilha8!$X$4:$Z$6629,3,0)</f>
        <v>ÁREAS COMUNS</v>
      </c>
      <c r="F3594" s="26" t="str">
        <f aca="false">VLOOKUP(B3594,[1]Planilha8!$X$4:$AD$6629,7,0)</f>
        <v>BOM</v>
      </c>
      <c r="G3594" s="27" t="n">
        <v>43375</v>
      </c>
      <c r="H3594" s="83" t="n">
        <v>115</v>
      </c>
      <c r="I3594" s="29" t="s">
        <v>23</v>
      </c>
      <c r="J3594" s="30" t="s">
        <v>214</v>
      </c>
      <c r="K3594" s="31" t="n">
        <v>201</v>
      </c>
      <c r="L3594" s="32" t="n">
        <v>2018002487</v>
      </c>
      <c r="M3594" s="33" t="n">
        <v>43465</v>
      </c>
      <c r="N3594" s="84" t="n">
        <v>6.325</v>
      </c>
      <c r="O3594" s="85" t="n">
        <v>0.33</v>
      </c>
      <c r="P3594" s="86" t="n">
        <v>0.0275</v>
      </c>
      <c r="Q3594" s="87" t="n">
        <v>3.1625</v>
      </c>
      <c r="R3594" s="88" t="n">
        <v>9.4875</v>
      </c>
      <c r="S3594" s="89" t="n">
        <v>105.5125</v>
      </c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LF3594" s="41"/>
      <c r="ALG3594" s="41"/>
      <c r="ALH3594" s="41"/>
      <c r="ALI3594" s="41"/>
      <c r="ALJ3594" s="41"/>
      <c r="ALK3594" s="41"/>
      <c r="ALL3594" s="41"/>
      <c r="ALM3594" s="41"/>
      <c r="ALN3594" s="41"/>
      <c r="ALO3594" s="41"/>
      <c r="ALP3594" s="41"/>
      <c r="ALQ3594" s="41"/>
      <c r="ALR3594" s="41"/>
      <c r="ALS3594" s="41"/>
      <c r="ALT3594" s="41"/>
      <c r="ALU3594" s="41"/>
      <c r="ALV3594" s="41"/>
      <c r="ALW3594" s="41"/>
      <c r="ALX3594" s="41"/>
      <c r="ALY3594" s="41"/>
      <c r="ALZ3594" s="41"/>
      <c r="AMA3594" s="41"/>
      <c r="AMB3594" s="41"/>
      <c r="AMC3594" s="41"/>
      <c r="AMD3594" s="41"/>
      <c r="AME3594" s="41"/>
      <c r="AMF3594" s="41"/>
      <c r="AMG3594" s="0"/>
      <c r="AMH3594" s="0"/>
      <c r="AMI3594" s="0"/>
      <c r="AMJ3594" s="0"/>
    </row>
    <row r="3595" s="4" customFormat="true" ht="37.5" hidden="false" customHeight="true" outlineLevel="0" collapsed="false">
      <c r="A3595" s="23" t="s">
        <v>401</v>
      </c>
      <c r="B3595" s="82" t="n">
        <v>11712</v>
      </c>
      <c r="C3595" s="25" t="n">
        <f aca="false">VLOOKUP(B3595,[1]Planilha8!$X$4:$Y$6629,2,0)</f>
        <v>1793415</v>
      </c>
      <c r="D3595" s="26" t="s">
        <v>993</v>
      </c>
      <c r="E3595" s="26" t="str">
        <f aca="false">VLOOKUP(B3595,[1]Planilha8!$X$4:$Z$6629,3,0)</f>
        <v>ÁREAS COMUNS</v>
      </c>
      <c r="F3595" s="26" t="str">
        <f aca="false">VLOOKUP(B3595,[1]Planilha8!$X$4:$AD$6629,7,0)</f>
        <v>BOM</v>
      </c>
      <c r="G3595" s="27" t="n">
        <v>43375</v>
      </c>
      <c r="H3595" s="83" t="n">
        <v>115</v>
      </c>
      <c r="I3595" s="29" t="s">
        <v>23</v>
      </c>
      <c r="J3595" s="30" t="s">
        <v>214</v>
      </c>
      <c r="K3595" s="31" t="n">
        <v>201</v>
      </c>
      <c r="L3595" s="32" t="n">
        <v>2018002487</v>
      </c>
      <c r="M3595" s="33" t="n">
        <v>43465</v>
      </c>
      <c r="N3595" s="84" t="n">
        <v>6.325</v>
      </c>
      <c r="O3595" s="85" t="n">
        <v>0.33</v>
      </c>
      <c r="P3595" s="86" t="n">
        <v>0.0275</v>
      </c>
      <c r="Q3595" s="87" t="n">
        <v>3.1625</v>
      </c>
      <c r="R3595" s="88" t="n">
        <v>9.4875</v>
      </c>
      <c r="S3595" s="89" t="n">
        <v>105.5125</v>
      </c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LF3595" s="41"/>
      <c r="ALG3595" s="41"/>
      <c r="ALH3595" s="41"/>
      <c r="ALI3595" s="41"/>
      <c r="ALJ3595" s="41"/>
      <c r="ALK3595" s="41"/>
      <c r="ALL3595" s="41"/>
      <c r="ALM3595" s="41"/>
      <c r="ALN3595" s="41"/>
      <c r="ALO3595" s="41"/>
      <c r="ALP3595" s="41"/>
      <c r="ALQ3595" s="41"/>
      <c r="ALR3595" s="41"/>
      <c r="ALS3595" s="41"/>
      <c r="ALT3595" s="41"/>
      <c r="ALU3595" s="41"/>
      <c r="ALV3595" s="41"/>
      <c r="ALW3595" s="41"/>
      <c r="ALX3595" s="41"/>
      <c r="ALY3595" s="41"/>
      <c r="ALZ3595" s="41"/>
      <c r="AMA3595" s="41"/>
      <c r="AMB3595" s="41"/>
      <c r="AMC3595" s="41"/>
      <c r="AMD3595" s="41"/>
      <c r="AME3595" s="41"/>
      <c r="AMF3595" s="41"/>
      <c r="AMG3595" s="0"/>
      <c r="AMH3595" s="0"/>
      <c r="AMI3595" s="0"/>
      <c r="AMJ3595" s="0"/>
    </row>
    <row r="3596" s="4" customFormat="true" ht="37.5" hidden="false" customHeight="true" outlineLevel="0" collapsed="false">
      <c r="A3596" s="23" t="s">
        <v>401</v>
      </c>
      <c r="B3596" s="82" t="n">
        <v>11713</v>
      </c>
      <c r="C3596" s="25" t="n">
        <f aca="false">VLOOKUP(B3596,[1]Planilha8!$X$4:$Y$6629,2,0)</f>
        <v>1793416</v>
      </c>
      <c r="D3596" s="26" t="s">
        <v>993</v>
      </c>
      <c r="E3596" s="26" t="str">
        <f aca="false">VLOOKUP(B3596,[1]Planilha8!$X$4:$Z$6629,3,0)</f>
        <v>ÁREAS COMUNS</v>
      </c>
      <c r="F3596" s="26" t="str">
        <f aca="false">VLOOKUP(B3596,[1]Planilha8!$X$4:$AD$6629,7,0)</f>
        <v>BOM</v>
      </c>
      <c r="G3596" s="27" t="n">
        <v>43375</v>
      </c>
      <c r="H3596" s="83" t="n">
        <v>115</v>
      </c>
      <c r="I3596" s="29" t="s">
        <v>23</v>
      </c>
      <c r="J3596" s="30" t="s">
        <v>214</v>
      </c>
      <c r="K3596" s="31" t="n">
        <v>201</v>
      </c>
      <c r="L3596" s="32" t="n">
        <v>2018002487</v>
      </c>
      <c r="M3596" s="33" t="n">
        <v>43465</v>
      </c>
      <c r="N3596" s="84" t="n">
        <v>6.325</v>
      </c>
      <c r="O3596" s="85" t="n">
        <v>0.33</v>
      </c>
      <c r="P3596" s="86" t="n">
        <v>0.0275</v>
      </c>
      <c r="Q3596" s="87" t="n">
        <v>3.1625</v>
      </c>
      <c r="R3596" s="88" t="n">
        <v>9.4875</v>
      </c>
      <c r="S3596" s="89" t="n">
        <v>105.5125</v>
      </c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LF3596" s="41"/>
      <c r="ALG3596" s="41"/>
      <c r="ALH3596" s="41"/>
      <c r="ALI3596" s="41"/>
      <c r="ALJ3596" s="41"/>
      <c r="ALK3596" s="41"/>
      <c r="ALL3596" s="41"/>
      <c r="ALM3596" s="41"/>
      <c r="ALN3596" s="41"/>
      <c r="ALO3596" s="41"/>
      <c r="ALP3596" s="41"/>
      <c r="ALQ3596" s="41"/>
      <c r="ALR3596" s="41"/>
      <c r="ALS3596" s="41"/>
      <c r="ALT3596" s="41"/>
      <c r="ALU3596" s="41"/>
      <c r="ALV3596" s="41"/>
      <c r="ALW3596" s="41"/>
      <c r="ALX3596" s="41"/>
      <c r="ALY3596" s="41"/>
      <c r="ALZ3596" s="41"/>
      <c r="AMA3596" s="41"/>
      <c r="AMB3596" s="41"/>
      <c r="AMC3596" s="41"/>
      <c r="AMD3596" s="41"/>
      <c r="AME3596" s="41"/>
      <c r="AMF3596" s="41"/>
      <c r="AMG3596" s="0"/>
      <c r="AMH3596" s="0"/>
      <c r="AMI3596" s="0"/>
      <c r="AMJ3596" s="0"/>
    </row>
    <row r="3597" s="4" customFormat="true" ht="37.5" hidden="false" customHeight="true" outlineLevel="0" collapsed="false">
      <c r="A3597" s="23" t="s">
        <v>401</v>
      </c>
      <c r="B3597" s="82" t="n">
        <v>11714</v>
      </c>
      <c r="C3597" s="25" t="n">
        <f aca="false">VLOOKUP(B3597,[1]Planilha8!$X$4:$Y$6629,2,0)</f>
        <v>1793417</v>
      </c>
      <c r="D3597" s="26" t="s">
        <v>993</v>
      </c>
      <c r="E3597" s="26" t="str">
        <f aca="false">VLOOKUP(B3597,[1]Planilha8!$X$4:$Z$6629,3,0)</f>
        <v>ÁREAS COMUNS</v>
      </c>
      <c r="F3597" s="26" t="str">
        <f aca="false">VLOOKUP(B3597,[1]Planilha8!$X$4:$AD$6629,7,0)</f>
        <v>BOM</v>
      </c>
      <c r="G3597" s="27" t="n">
        <v>43375</v>
      </c>
      <c r="H3597" s="83" t="n">
        <v>115</v>
      </c>
      <c r="I3597" s="29" t="s">
        <v>23</v>
      </c>
      <c r="J3597" s="30" t="s">
        <v>214</v>
      </c>
      <c r="K3597" s="31" t="n">
        <v>201</v>
      </c>
      <c r="L3597" s="32" t="n">
        <v>2018002487</v>
      </c>
      <c r="M3597" s="33" t="n">
        <v>43465</v>
      </c>
      <c r="N3597" s="84" t="n">
        <v>6.325</v>
      </c>
      <c r="O3597" s="85" t="n">
        <v>0.33</v>
      </c>
      <c r="P3597" s="86" t="n">
        <v>0.0275</v>
      </c>
      <c r="Q3597" s="87" t="n">
        <v>3.1625</v>
      </c>
      <c r="R3597" s="88" t="n">
        <v>9.4875</v>
      </c>
      <c r="S3597" s="89" t="n">
        <v>105.5125</v>
      </c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LF3597" s="41"/>
      <c r="ALG3597" s="41"/>
      <c r="ALH3597" s="41"/>
      <c r="ALI3597" s="41"/>
      <c r="ALJ3597" s="41"/>
      <c r="ALK3597" s="41"/>
      <c r="ALL3597" s="41"/>
      <c r="ALM3597" s="41"/>
      <c r="ALN3597" s="41"/>
      <c r="ALO3597" s="41"/>
      <c r="ALP3597" s="41"/>
      <c r="ALQ3597" s="41"/>
      <c r="ALR3597" s="41"/>
      <c r="ALS3597" s="41"/>
      <c r="ALT3597" s="41"/>
      <c r="ALU3597" s="41"/>
      <c r="ALV3597" s="41"/>
      <c r="ALW3597" s="41"/>
      <c r="ALX3597" s="41"/>
      <c r="ALY3597" s="41"/>
      <c r="ALZ3597" s="41"/>
      <c r="AMA3597" s="41"/>
      <c r="AMB3597" s="41"/>
      <c r="AMC3597" s="41"/>
      <c r="AMD3597" s="41"/>
      <c r="AME3597" s="41"/>
      <c r="AMF3597" s="41"/>
      <c r="AMG3597" s="0"/>
      <c r="AMH3597" s="0"/>
      <c r="AMI3597" s="0"/>
      <c r="AMJ3597" s="0"/>
    </row>
    <row r="3598" s="4" customFormat="true" ht="37.5" hidden="false" customHeight="true" outlineLevel="0" collapsed="false">
      <c r="A3598" s="23" t="s">
        <v>401</v>
      </c>
      <c r="B3598" s="82" t="n">
        <v>11715</v>
      </c>
      <c r="C3598" s="25" t="n">
        <f aca="false">VLOOKUP(B3598,[1]Planilha8!$X$4:$Y$6629,2,0)</f>
        <v>1793418</v>
      </c>
      <c r="D3598" s="26" t="s">
        <v>993</v>
      </c>
      <c r="E3598" s="26" t="str">
        <f aca="false">VLOOKUP(B3598,[1]Planilha8!$X$4:$Z$6629,3,0)</f>
        <v>ÁREAS COMUNS</v>
      </c>
      <c r="F3598" s="26" t="str">
        <f aca="false">VLOOKUP(B3598,[1]Planilha8!$X$4:$AD$6629,7,0)</f>
        <v>BOM</v>
      </c>
      <c r="G3598" s="27" t="n">
        <v>43375</v>
      </c>
      <c r="H3598" s="83" t="n">
        <v>115</v>
      </c>
      <c r="I3598" s="29" t="s">
        <v>23</v>
      </c>
      <c r="J3598" s="30" t="s">
        <v>214</v>
      </c>
      <c r="K3598" s="31" t="n">
        <v>201</v>
      </c>
      <c r="L3598" s="32" t="n">
        <v>2018002487</v>
      </c>
      <c r="M3598" s="33" t="n">
        <v>43465</v>
      </c>
      <c r="N3598" s="84" t="n">
        <v>6.325</v>
      </c>
      <c r="O3598" s="85" t="n">
        <v>0.33</v>
      </c>
      <c r="P3598" s="86" t="n">
        <v>0.0275</v>
      </c>
      <c r="Q3598" s="87" t="n">
        <v>3.1625</v>
      </c>
      <c r="R3598" s="88" t="n">
        <v>9.4875</v>
      </c>
      <c r="S3598" s="89" t="n">
        <v>105.5125</v>
      </c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LF3598" s="41"/>
      <c r="ALG3598" s="41"/>
      <c r="ALH3598" s="41"/>
      <c r="ALI3598" s="41"/>
      <c r="ALJ3598" s="41"/>
      <c r="ALK3598" s="41"/>
      <c r="ALL3598" s="41"/>
      <c r="ALM3598" s="41"/>
      <c r="ALN3598" s="41"/>
      <c r="ALO3598" s="41"/>
      <c r="ALP3598" s="41"/>
      <c r="ALQ3598" s="41"/>
      <c r="ALR3598" s="41"/>
      <c r="ALS3598" s="41"/>
      <c r="ALT3598" s="41"/>
      <c r="ALU3598" s="41"/>
      <c r="ALV3598" s="41"/>
      <c r="ALW3598" s="41"/>
      <c r="ALX3598" s="41"/>
      <c r="ALY3598" s="41"/>
      <c r="ALZ3598" s="41"/>
      <c r="AMA3598" s="41"/>
      <c r="AMB3598" s="41"/>
      <c r="AMC3598" s="41"/>
      <c r="AMD3598" s="41"/>
      <c r="AME3598" s="41"/>
      <c r="AMF3598" s="41"/>
      <c r="AMG3598" s="0"/>
      <c r="AMH3598" s="0"/>
      <c r="AMI3598" s="0"/>
      <c r="AMJ3598" s="0"/>
    </row>
    <row r="3599" s="4" customFormat="true" ht="37.5" hidden="false" customHeight="true" outlineLevel="0" collapsed="false">
      <c r="A3599" s="23" t="s">
        <v>401</v>
      </c>
      <c r="B3599" s="82" t="n">
        <v>11716</v>
      </c>
      <c r="C3599" s="25" t="n">
        <f aca="false">VLOOKUP(B3599,[1]Planilha8!$X$4:$Y$6629,2,0)</f>
        <v>1793419</v>
      </c>
      <c r="D3599" s="26" t="s">
        <v>993</v>
      </c>
      <c r="E3599" s="26" t="str">
        <f aca="false">VLOOKUP(B3599,[1]Planilha8!$X$4:$Z$6629,3,0)</f>
        <v>ÁREAS COMUNS</v>
      </c>
      <c r="F3599" s="26" t="str">
        <f aca="false">VLOOKUP(B3599,[1]Planilha8!$X$4:$AD$6629,7,0)</f>
        <v>BOM</v>
      </c>
      <c r="G3599" s="27" t="n">
        <v>43375</v>
      </c>
      <c r="H3599" s="83" t="n">
        <v>115</v>
      </c>
      <c r="I3599" s="29" t="s">
        <v>23</v>
      </c>
      <c r="J3599" s="30" t="s">
        <v>214</v>
      </c>
      <c r="K3599" s="31" t="n">
        <v>201</v>
      </c>
      <c r="L3599" s="32" t="n">
        <v>2018002487</v>
      </c>
      <c r="M3599" s="33" t="n">
        <v>43465</v>
      </c>
      <c r="N3599" s="84" t="n">
        <v>6.325</v>
      </c>
      <c r="O3599" s="85" t="n">
        <v>0.33</v>
      </c>
      <c r="P3599" s="86" t="n">
        <v>0.0275</v>
      </c>
      <c r="Q3599" s="87" t="n">
        <v>3.1625</v>
      </c>
      <c r="R3599" s="88" t="n">
        <v>9.4875</v>
      </c>
      <c r="S3599" s="89" t="n">
        <v>105.5125</v>
      </c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LF3599" s="41"/>
      <c r="ALG3599" s="41"/>
      <c r="ALH3599" s="41"/>
      <c r="ALI3599" s="41"/>
      <c r="ALJ3599" s="41"/>
      <c r="ALK3599" s="41"/>
      <c r="ALL3599" s="41"/>
      <c r="ALM3599" s="41"/>
      <c r="ALN3599" s="41"/>
      <c r="ALO3599" s="41"/>
      <c r="ALP3599" s="41"/>
      <c r="ALQ3599" s="41"/>
      <c r="ALR3599" s="41"/>
      <c r="ALS3599" s="41"/>
      <c r="ALT3599" s="41"/>
      <c r="ALU3599" s="41"/>
      <c r="ALV3599" s="41"/>
      <c r="ALW3599" s="41"/>
      <c r="ALX3599" s="41"/>
      <c r="ALY3599" s="41"/>
      <c r="ALZ3599" s="41"/>
      <c r="AMA3599" s="41"/>
      <c r="AMB3599" s="41"/>
      <c r="AMC3599" s="41"/>
      <c r="AMD3599" s="41"/>
      <c r="AME3599" s="41"/>
      <c r="AMF3599" s="41"/>
      <c r="AMG3599" s="0"/>
      <c r="AMH3599" s="0"/>
      <c r="AMI3599" s="0"/>
      <c r="AMJ3599" s="0"/>
    </row>
    <row r="3600" s="4" customFormat="true" ht="37.5" hidden="false" customHeight="true" outlineLevel="0" collapsed="false">
      <c r="A3600" s="23" t="s">
        <v>401</v>
      </c>
      <c r="B3600" s="82" t="n">
        <v>11717</v>
      </c>
      <c r="C3600" s="25" t="n">
        <f aca="false">VLOOKUP(B3600,[1]Planilha8!$X$4:$Y$6629,2,0)</f>
        <v>1793420</v>
      </c>
      <c r="D3600" s="26" t="s">
        <v>993</v>
      </c>
      <c r="E3600" s="26" t="str">
        <f aca="false">VLOOKUP(B3600,[1]Planilha8!$X$4:$Z$6629,3,0)</f>
        <v>ÁREAS COMUNS</v>
      </c>
      <c r="F3600" s="26" t="str">
        <f aca="false">VLOOKUP(B3600,[1]Planilha8!$X$4:$AD$6629,7,0)</f>
        <v>BOM</v>
      </c>
      <c r="G3600" s="27" t="n">
        <v>43375</v>
      </c>
      <c r="H3600" s="83" t="n">
        <v>115</v>
      </c>
      <c r="I3600" s="29" t="s">
        <v>23</v>
      </c>
      <c r="J3600" s="30" t="s">
        <v>214</v>
      </c>
      <c r="K3600" s="31" t="n">
        <v>201</v>
      </c>
      <c r="L3600" s="32" t="n">
        <v>2018002487</v>
      </c>
      <c r="M3600" s="33" t="n">
        <v>43465</v>
      </c>
      <c r="N3600" s="84" t="n">
        <v>6.325</v>
      </c>
      <c r="O3600" s="85" t="n">
        <v>0.33</v>
      </c>
      <c r="P3600" s="86" t="n">
        <v>0.0275</v>
      </c>
      <c r="Q3600" s="87" t="n">
        <v>3.1625</v>
      </c>
      <c r="R3600" s="88" t="n">
        <v>9.4875</v>
      </c>
      <c r="S3600" s="89" t="n">
        <v>105.5125</v>
      </c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LF3600" s="41"/>
      <c r="ALG3600" s="41"/>
      <c r="ALH3600" s="41"/>
      <c r="ALI3600" s="41"/>
      <c r="ALJ3600" s="41"/>
      <c r="ALK3600" s="41"/>
      <c r="ALL3600" s="41"/>
      <c r="ALM3600" s="41"/>
      <c r="ALN3600" s="41"/>
      <c r="ALO3600" s="41"/>
      <c r="ALP3600" s="41"/>
      <c r="ALQ3600" s="41"/>
      <c r="ALR3600" s="41"/>
      <c r="ALS3600" s="41"/>
      <c r="ALT3600" s="41"/>
      <c r="ALU3600" s="41"/>
      <c r="ALV3600" s="41"/>
      <c r="ALW3600" s="41"/>
      <c r="ALX3600" s="41"/>
      <c r="ALY3600" s="41"/>
      <c r="ALZ3600" s="41"/>
      <c r="AMA3600" s="41"/>
      <c r="AMB3600" s="41"/>
      <c r="AMC3600" s="41"/>
      <c r="AMD3600" s="41"/>
      <c r="AME3600" s="41"/>
      <c r="AMF3600" s="41"/>
      <c r="AMG3600" s="0"/>
      <c r="AMH3600" s="0"/>
      <c r="AMI3600" s="0"/>
      <c r="AMJ3600" s="0"/>
    </row>
    <row r="3601" s="4" customFormat="true" ht="37.5" hidden="false" customHeight="true" outlineLevel="0" collapsed="false">
      <c r="A3601" s="23" t="s">
        <v>401</v>
      </c>
      <c r="B3601" s="82" t="n">
        <v>11718</v>
      </c>
      <c r="C3601" s="25" t="n">
        <f aca="false">VLOOKUP(B3601,[1]Planilha8!$X$4:$Y$6629,2,0)</f>
        <v>1793421</v>
      </c>
      <c r="D3601" s="26" t="s">
        <v>993</v>
      </c>
      <c r="E3601" s="26" t="str">
        <f aca="false">VLOOKUP(B3601,[1]Planilha8!$X$4:$Z$6629,3,0)</f>
        <v>ÁREAS COMUNS</v>
      </c>
      <c r="F3601" s="26" t="str">
        <f aca="false">VLOOKUP(B3601,[1]Planilha8!$X$4:$AD$6629,7,0)</f>
        <v>BOM</v>
      </c>
      <c r="G3601" s="27" t="n">
        <v>43375</v>
      </c>
      <c r="H3601" s="83" t="n">
        <v>115</v>
      </c>
      <c r="I3601" s="29" t="s">
        <v>23</v>
      </c>
      <c r="J3601" s="30" t="s">
        <v>214</v>
      </c>
      <c r="K3601" s="31" t="n">
        <v>201</v>
      </c>
      <c r="L3601" s="32" t="n">
        <v>2018002487</v>
      </c>
      <c r="M3601" s="33" t="n">
        <v>43465</v>
      </c>
      <c r="N3601" s="84" t="n">
        <v>6.325</v>
      </c>
      <c r="O3601" s="85" t="n">
        <v>0.33</v>
      </c>
      <c r="P3601" s="86" t="n">
        <v>0.0275</v>
      </c>
      <c r="Q3601" s="87" t="n">
        <v>3.1625</v>
      </c>
      <c r="R3601" s="88" t="n">
        <v>9.4875</v>
      </c>
      <c r="S3601" s="89" t="n">
        <v>105.5125</v>
      </c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LF3601" s="41"/>
      <c r="ALG3601" s="41"/>
      <c r="ALH3601" s="41"/>
      <c r="ALI3601" s="41"/>
      <c r="ALJ3601" s="41"/>
      <c r="ALK3601" s="41"/>
      <c r="ALL3601" s="41"/>
      <c r="ALM3601" s="41"/>
      <c r="ALN3601" s="41"/>
      <c r="ALO3601" s="41"/>
      <c r="ALP3601" s="41"/>
      <c r="ALQ3601" s="41"/>
      <c r="ALR3601" s="41"/>
      <c r="ALS3601" s="41"/>
      <c r="ALT3601" s="41"/>
      <c r="ALU3601" s="41"/>
      <c r="ALV3601" s="41"/>
      <c r="ALW3601" s="41"/>
      <c r="ALX3601" s="41"/>
      <c r="ALY3601" s="41"/>
      <c r="ALZ3601" s="41"/>
      <c r="AMA3601" s="41"/>
      <c r="AMB3601" s="41"/>
      <c r="AMC3601" s="41"/>
      <c r="AMD3601" s="41"/>
      <c r="AME3601" s="41"/>
      <c r="AMF3601" s="41"/>
      <c r="AMG3601" s="0"/>
      <c r="AMH3601" s="0"/>
      <c r="AMI3601" s="0"/>
      <c r="AMJ3601" s="0"/>
    </row>
    <row r="3602" s="4" customFormat="true" ht="37.5" hidden="false" customHeight="true" outlineLevel="0" collapsed="false">
      <c r="A3602" s="23" t="s">
        <v>401</v>
      </c>
      <c r="B3602" s="82" t="n">
        <v>11719</v>
      </c>
      <c r="C3602" s="25" t="n">
        <f aca="false">VLOOKUP(B3602,[1]Planilha8!$X$4:$Y$6629,2,0)</f>
        <v>1793422</v>
      </c>
      <c r="D3602" s="26" t="s">
        <v>993</v>
      </c>
      <c r="E3602" s="26" t="str">
        <f aca="false">VLOOKUP(B3602,[1]Planilha8!$X$4:$Z$6629,3,0)</f>
        <v>ÁREAS COMUNS</v>
      </c>
      <c r="F3602" s="26" t="str">
        <f aca="false">VLOOKUP(B3602,[1]Planilha8!$X$4:$AD$6629,7,0)</f>
        <v>BOM</v>
      </c>
      <c r="G3602" s="27" t="n">
        <v>43375</v>
      </c>
      <c r="H3602" s="83" t="n">
        <v>115</v>
      </c>
      <c r="I3602" s="29" t="s">
        <v>23</v>
      </c>
      <c r="J3602" s="30" t="s">
        <v>214</v>
      </c>
      <c r="K3602" s="31" t="n">
        <v>201</v>
      </c>
      <c r="L3602" s="32" t="n">
        <v>2018002487</v>
      </c>
      <c r="M3602" s="33" t="n">
        <v>43465</v>
      </c>
      <c r="N3602" s="84" t="n">
        <v>6.325</v>
      </c>
      <c r="O3602" s="85" t="n">
        <v>0.33</v>
      </c>
      <c r="P3602" s="86" t="n">
        <v>0.0275</v>
      </c>
      <c r="Q3602" s="87" t="n">
        <v>3.1625</v>
      </c>
      <c r="R3602" s="88" t="n">
        <v>9.4875</v>
      </c>
      <c r="S3602" s="89" t="n">
        <v>105.5125</v>
      </c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LF3602" s="41"/>
      <c r="ALG3602" s="41"/>
      <c r="ALH3602" s="41"/>
      <c r="ALI3602" s="41"/>
      <c r="ALJ3602" s="41"/>
      <c r="ALK3602" s="41"/>
      <c r="ALL3602" s="41"/>
      <c r="ALM3602" s="41"/>
      <c r="ALN3602" s="41"/>
      <c r="ALO3602" s="41"/>
      <c r="ALP3602" s="41"/>
      <c r="ALQ3602" s="41"/>
      <c r="ALR3602" s="41"/>
      <c r="ALS3602" s="41"/>
      <c r="ALT3602" s="41"/>
      <c r="ALU3602" s="41"/>
      <c r="ALV3602" s="41"/>
      <c r="ALW3602" s="41"/>
      <c r="ALX3602" s="41"/>
      <c r="ALY3602" s="41"/>
      <c r="ALZ3602" s="41"/>
      <c r="AMA3602" s="41"/>
      <c r="AMB3602" s="41"/>
      <c r="AMC3602" s="41"/>
      <c r="AMD3602" s="41"/>
      <c r="AME3602" s="41"/>
      <c r="AMF3602" s="41"/>
      <c r="AMG3602" s="0"/>
      <c r="AMH3602" s="0"/>
      <c r="AMI3602" s="0"/>
      <c r="AMJ3602" s="0"/>
    </row>
    <row r="3603" s="4" customFormat="true" ht="37.5" hidden="false" customHeight="true" outlineLevel="0" collapsed="false">
      <c r="A3603" s="23" t="s">
        <v>401</v>
      </c>
      <c r="B3603" s="82" t="n">
        <v>11720</v>
      </c>
      <c r="C3603" s="25" t="n">
        <f aca="false">VLOOKUP(B3603,[1]Planilha8!$X$4:$Y$6629,2,0)</f>
        <v>1793423</v>
      </c>
      <c r="D3603" s="26" t="s">
        <v>993</v>
      </c>
      <c r="E3603" s="26" t="str">
        <f aca="false">VLOOKUP(B3603,[1]Planilha8!$X$4:$Z$6629,3,0)</f>
        <v>ÁREAS COMUNS</v>
      </c>
      <c r="F3603" s="26" t="str">
        <f aca="false">VLOOKUP(B3603,[1]Planilha8!$X$4:$AD$6629,7,0)</f>
        <v>BOM</v>
      </c>
      <c r="G3603" s="27" t="n">
        <v>43375</v>
      </c>
      <c r="H3603" s="83" t="n">
        <v>115</v>
      </c>
      <c r="I3603" s="29" t="s">
        <v>23</v>
      </c>
      <c r="J3603" s="30" t="s">
        <v>214</v>
      </c>
      <c r="K3603" s="31" t="n">
        <v>201</v>
      </c>
      <c r="L3603" s="32" t="n">
        <v>2018002487</v>
      </c>
      <c r="M3603" s="33" t="n">
        <v>43465</v>
      </c>
      <c r="N3603" s="84" t="n">
        <v>6.325</v>
      </c>
      <c r="O3603" s="85" t="n">
        <v>0.33</v>
      </c>
      <c r="P3603" s="86" t="n">
        <v>0.0275</v>
      </c>
      <c r="Q3603" s="87" t="n">
        <v>3.1625</v>
      </c>
      <c r="R3603" s="88" t="n">
        <v>9.4875</v>
      </c>
      <c r="S3603" s="89" t="n">
        <v>105.5125</v>
      </c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LF3603" s="41"/>
      <c r="ALG3603" s="41"/>
      <c r="ALH3603" s="41"/>
      <c r="ALI3603" s="41"/>
      <c r="ALJ3603" s="41"/>
      <c r="ALK3603" s="41"/>
      <c r="ALL3603" s="41"/>
      <c r="ALM3603" s="41"/>
      <c r="ALN3603" s="41"/>
      <c r="ALO3603" s="41"/>
      <c r="ALP3603" s="41"/>
      <c r="ALQ3603" s="41"/>
      <c r="ALR3603" s="41"/>
      <c r="ALS3603" s="41"/>
      <c r="ALT3603" s="41"/>
      <c r="ALU3603" s="41"/>
      <c r="ALV3603" s="41"/>
      <c r="ALW3603" s="41"/>
      <c r="ALX3603" s="41"/>
      <c r="ALY3603" s="41"/>
      <c r="ALZ3603" s="41"/>
      <c r="AMA3603" s="41"/>
      <c r="AMB3603" s="41"/>
      <c r="AMC3603" s="41"/>
      <c r="AMD3603" s="41"/>
      <c r="AME3603" s="41"/>
      <c r="AMF3603" s="41"/>
      <c r="AMG3603" s="0"/>
      <c r="AMH3603" s="0"/>
      <c r="AMI3603" s="0"/>
      <c r="AMJ3603" s="0"/>
    </row>
    <row r="3604" s="4" customFormat="true" ht="37.5" hidden="false" customHeight="true" outlineLevel="0" collapsed="false">
      <c r="A3604" s="23" t="s">
        <v>401</v>
      </c>
      <c r="B3604" s="82" t="n">
        <v>11723</v>
      </c>
      <c r="C3604" s="25" t="n">
        <f aca="false">VLOOKUP(B3604,[1]Planilha8!$X$4:$Y$6629,2,0)</f>
        <v>1793425</v>
      </c>
      <c r="D3604" s="26" t="s">
        <v>993</v>
      </c>
      <c r="E3604" s="26" t="str">
        <f aca="false">VLOOKUP(B3604,[1]Planilha8!$X$4:$Z$6629,3,0)</f>
        <v>ÁREAS COMUNS</v>
      </c>
      <c r="F3604" s="26" t="str">
        <f aca="false">VLOOKUP(B3604,[1]Planilha8!$X$4:$AD$6629,7,0)</f>
        <v>BOM</v>
      </c>
      <c r="G3604" s="27" t="n">
        <v>43380</v>
      </c>
      <c r="H3604" s="83" t="n">
        <v>115</v>
      </c>
      <c r="I3604" s="29" t="s">
        <v>23</v>
      </c>
      <c r="J3604" s="30" t="s">
        <v>214</v>
      </c>
      <c r="K3604" s="31" t="n">
        <v>202</v>
      </c>
      <c r="L3604" s="32" t="n">
        <v>2018002487</v>
      </c>
      <c r="M3604" s="33" t="n">
        <v>43465</v>
      </c>
      <c r="N3604" s="84" t="n">
        <v>6.325</v>
      </c>
      <c r="O3604" s="85" t="n">
        <v>0.33</v>
      </c>
      <c r="P3604" s="86" t="n">
        <v>0.0275</v>
      </c>
      <c r="Q3604" s="87" t="n">
        <v>3.1625</v>
      </c>
      <c r="R3604" s="88" t="n">
        <v>9.4875</v>
      </c>
      <c r="S3604" s="89" t="n">
        <v>105.5125</v>
      </c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LF3604" s="41"/>
      <c r="ALG3604" s="41"/>
      <c r="ALH3604" s="41"/>
      <c r="ALI3604" s="41"/>
      <c r="ALJ3604" s="41"/>
      <c r="ALK3604" s="41"/>
      <c r="ALL3604" s="41"/>
      <c r="ALM3604" s="41"/>
      <c r="ALN3604" s="41"/>
      <c r="ALO3604" s="41"/>
      <c r="ALP3604" s="41"/>
      <c r="ALQ3604" s="41"/>
      <c r="ALR3604" s="41"/>
      <c r="ALS3604" s="41"/>
      <c r="ALT3604" s="41"/>
      <c r="ALU3604" s="41"/>
      <c r="ALV3604" s="41"/>
      <c r="ALW3604" s="41"/>
      <c r="ALX3604" s="41"/>
      <c r="ALY3604" s="41"/>
      <c r="ALZ3604" s="41"/>
      <c r="AMA3604" s="41"/>
      <c r="AMB3604" s="41"/>
      <c r="AMC3604" s="41"/>
      <c r="AMD3604" s="41"/>
      <c r="AME3604" s="41"/>
      <c r="AMF3604" s="41"/>
      <c r="AMG3604" s="0"/>
      <c r="AMH3604" s="0"/>
      <c r="AMI3604" s="0"/>
      <c r="AMJ3604" s="0"/>
    </row>
    <row r="3605" s="4" customFormat="true" ht="37.5" hidden="false" customHeight="true" outlineLevel="0" collapsed="false">
      <c r="A3605" s="23" t="s">
        <v>401</v>
      </c>
      <c r="B3605" s="82" t="n">
        <v>11724</v>
      </c>
      <c r="C3605" s="25" t="n">
        <f aca="false">VLOOKUP(B3605,[1]Planilha8!$X$4:$Y$6629,2,0)</f>
        <v>1793426</v>
      </c>
      <c r="D3605" s="26" t="s">
        <v>993</v>
      </c>
      <c r="E3605" s="26" t="str">
        <f aca="false">VLOOKUP(B3605,[1]Planilha8!$X$4:$Z$6629,3,0)</f>
        <v>ÁREAS COMUNS</v>
      </c>
      <c r="F3605" s="26" t="str">
        <f aca="false">VLOOKUP(B3605,[1]Planilha8!$X$4:$AD$6629,7,0)</f>
        <v>BOM</v>
      </c>
      <c r="G3605" s="27" t="n">
        <v>43380</v>
      </c>
      <c r="H3605" s="83" t="n">
        <v>115</v>
      </c>
      <c r="I3605" s="29" t="s">
        <v>23</v>
      </c>
      <c r="J3605" s="30" t="s">
        <v>214</v>
      </c>
      <c r="K3605" s="31" t="n">
        <v>202</v>
      </c>
      <c r="L3605" s="32" t="n">
        <v>2018002487</v>
      </c>
      <c r="M3605" s="33" t="n">
        <v>43465</v>
      </c>
      <c r="N3605" s="84" t="n">
        <v>6.325</v>
      </c>
      <c r="O3605" s="85" t="n">
        <v>0.33</v>
      </c>
      <c r="P3605" s="86" t="n">
        <v>0.0275</v>
      </c>
      <c r="Q3605" s="87" t="n">
        <v>3.1625</v>
      </c>
      <c r="R3605" s="88" t="n">
        <v>9.4875</v>
      </c>
      <c r="S3605" s="89" t="n">
        <v>105.5125</v>
      </c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LF3605" s="41"/>
      <c r="ALG3605" s="41"/>
      <c r="ALH3605" s="41"/>
      <c r="ALI3605" s="41"/>
      <c r="ALJ3605" s="41"/>
      <c r="ALK3605" s="41"/>
      <c r="ALL3605" s="41"/>
      <c r="ALM3605" s="41"/>
      <c r="ALN3605" s="41"/>
      <c r="ALO3605" s="41"/>
      <c r="ALP3605" s="41"/>
      <c r="ALQ3605" s="41"/>
      <c r="ALR3605" s="41"/>
      <c r="ALS3605" s="41"/>
      <c r="ALT3605" s="41"/>
      <c r="ALU3605" s="41"/>
      <c r="ALV3605" s="41"/>
      <c r="ALW3605" s="41"/>
      <c r="ALX3605" s="41"/>
      <c r="ALY3605" s="41"/>
      <c r="ALZ3605" s="41"/>
      <c r="AMA3605" s="41"/>
      <c r="AMB3605" s="41"/>
      <c r="AMC3605" s="41"/>
      <c r="AMD3605" s="41"/>
      <c r="AME3605" s="41"/>
      <c r="AMF3605" s="41"/>
      <c r="AMG3605" s="0"/>
      <c r="AMH3605" s="0"/>
      <c r="AMI3605" s="0"/>
      <c r="AMJ3605" s="0"/>
    </row>
    <row r="3606" s="4" customFormat="true" ht="37.5" hidden="false" customHeight="true" outlineLevel="0" collapsed="false">
      <c r="A3606" s="23" t="s">
        <v>401</v>
      </c>
      <c r="B3606" s="82" t="n">
        <v>11725</v>
      </c>
      <c r="C3606" s="25" t="n">
        <f aca="false">VLOOKUP(B3606,[1]Planilha8!$X$4:$Y$6629,2,0)</f>
        <v>1793427</v>
      </c>
      <c r="D3606" s="26" t="s">
        <v>993</v>
      </c>
      <c r="E3606" s="26" t="str">
        <f aca="false">VLOOKUP(B3606,[1]Planilha8!$X$4:$Z$6629,3,0)</f>
        <v>ÁREAS COMUNS</v>
      </c>
      <c r="F3606" s="26" t="str">
        <f aca="false">VLOOKUP(B3606,[1]Planilha8!$X$4:$AD$6629,7,0)</f>
        <v>BOM</v>
      </c>
      <c r="G3606" s="27" t="n">
        <v>43380</v>
      </c>
      <c r="H3606" s="83" t="n">
        <v>115</v>
      </c>
      <c r="I3606" s="29" t="s">
        <v>23</v>
      </c>
      <c r="J3606" s="30" t="s">
        <v>214</v>
      </c>
      <c r="K3606" s="31" t="n">
        <v>202</v>
      </c>
      <c r="L3606" s="32" t="n">
        <v>2018002487</v>
      </c>
      <c r="M3606" s="33" t="n">
        <v>43465</v>
      </c>
      <c r="N3606" s="84" t="n">
        <v>6.325</v>
      </c>
      <c r="O3606" s="85" t="n">
        <v>0.33</v>
      </c>
      <c r="P3606" s="86" t="n">
        <v>0.0275</v>
      </c>
      <c r="Q3606" s="87" t="n">
        <v>3.1625</v>
      </c>
      <c r="R3606" s="88" t="n">
        <v>9.4875</v>
      </c>
      <c r="S3606" s="89" t="n">
        <v>105.5125</v>
      </c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LF3606" s="41"/>
      <c r="ALG3606" s="41"/>
      <c r="ALH3606" s="41"/>
      <c r="ALI3606" s="41"/>
      <c r="ALJ3606" s="41"/>
      <c r="ALK3606" s="41"/>
      <c r="ALL3606" s="41"/>
      <c r="ALM3606" s="41"/>
      <c r="ALN3606" s="41"/>
      <c r="ALO3606" s="41"/>
      <c r="ALP3606" s="41"/>
      <c r="ALQ3606" s="41"/>
      <c r="ALR3606" s="41"/>
      <c r="ALS3606" s="41"/>
      <c r="ALT3606" s="41"/>
      <c r="ALU3606" s="41"/>
      <c r="ALV3606" s="41"/>
      <c r="ALW3606" s="41"/>
      <c r="ALX3606" s="41"/>
      <c r="ALY3606" s="41"/>
      <c r="ALZ3606" s="41"/>
      <c r="AMA3606" s="41"/>
      <c r="AMB3606" s="41"/>
      <c r="AMC3606" s="41"/>
      <c r="AMD3606" s="41"/>
      <c r="AME3606" s="41"/>
      <c r="AMF3606" s="41"/>
      <c r="AMG3606" s="0"/>
      <c r="AMH3606" s="0"/>
      <c r="AMI3606" s="0"/>
      <c r="AMJ3606" s="0"/>
    </row>
    <row r="3607" s="4" customFormat="true" ht="37.5" hidden="false" customHeight="true" outlineLevel="0" collapsed="false">
      <c r="A3607" s="23" t="s">
        <v>401</v>
      </c>
      <c r="B3607" s="82" t="n">
        <v>11726</v>
      </c>
      <c r="C3607" s="25" t="n">
        <f aca="false">VLOOKUP(B3607,[1]Planilha8!$X$4:$Y$6629,2,0)</f>
        <v>1793428</v>
      </c>
      <c r="D3607" s="26" t="s">
        <v>993</v>
      </c>
      <c r="E3607" s="26" t="str">
        <f aca="false">VLOOKUP(B3607,[1]Planilha8!$X$4:$Z$6629,3,0)</f>
        <v>ÁREAS COMUNS</v>
      </c>
      <c r="F3607" s="26" t="str">
        <f aca="false">VLOOKUP(B3607,[1]Planilha8!$X$4:$AD$6629,7,0)</f>
        <v>BOM</v>
      </c>
      <c r="G3607" s="27" t="n">
        <v>43380</v>
      </c>
      <c r="H3607" s="83" t="n">
        <v>115</v>
      </c>
      <c r="I3607" s="29" t="s">
        <v>23</v>
      </c>
      <c r="J3607" s="30" t="s">
        <v>214</v>
      </c>
      <c r="K3607" s="31" t="n">
        <v>202</v>
      </c>
      <c r="L3607" s="32" t="n">
        <v>2018002487</v>
      </c>
      <c r="M3607" s="33" t="n">
        <v>43465</v>
      </c>
      <c r="N3607" s="84" t="n">
        <v>6.325</v>
      </c>
      <c r="O3607" s="85" t="n">
        <v>0.33</v>
      </c>
      <c r="P3607" s="86" t="n">
        <v>0.0275</v>
      </c>
      <c r="Q3607" s="87" t="n">
        <v>3.1625</v>
      </c>
      <c r="R3607" s="88" t="n">
        <v>9.4875</v>
      </c>
      <c r="S3607" s="89" t="n">
        <v>105.5125</v>
      </c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LF3607" s="41"/>
      <c r="ALG3607" s="41"/>
      <c r="ALH3607" s="41"/>
      <c r="ALI3607" s="41"/>
      <c r="ALJ3607" s="41"/>
      <c r="ALK3607" s="41"/>
      <c r="ALL3607" s="41"/>
      <c r="ALM3607" s="41"/>
      <c r="ALN3607" s="41"/>
      <c r="ALO3607" s="41"/>
      <c r="ALP3607" s="41"/>
      <c r="ALQ3607" s="41"/>
      <c r="ALR3607" s="41"/>
      <c r="ALS3607" s="41"/>
      <c r="ALT3607" s="41"/>
      <c r="ALU3607" s="41"/>
      <c r="ALV3607" s="41"/>
      <c r="ALW3607" s="41"/>
      <c r="ALX3607" s="41"/>
      <c r="ALY3607" s="41"/>
      <c r="ALZ3607" s="41"/>
      <c r="AMA3607" s="41"/>
      <c r="AMB3607" s="41"/>
      <c r="AMC3607" s="41"/>
      <c r="AMD3607" s="41"/>
      <c r="AME3607" s="41"/>
      <c r="AMF3607" s="41"/>
      <c r="AMG3607" s="0"/>
      <c r="AMH3607" s="0"/>
      <c r="AMI3607" s="0"/>
      <c r="AMJ3607" s="0"/>
    </row>
    <row r="3608" s="4" customFormat="true" ht="37.5" hidden="false" customHeight="true" outlineLevel="0" collapsed="false">
      <c r="A3608" s="23" t="s">
        <v>401</v>
      </c>
      <c r="B3608" s="82" t="n">
        <v>11727</v>
      </c>
      <c r="C3608" s="25" t="n">
        <f aca="false">VLOOKUP(B3608,[1]Planilha8!$X$4:$Y$6629,2,0)</f>
        <v>1793429</v>
      </c>
      <c r="D3608" s="26" t="s">
        <v>993</v>
      </c>
      <c r="E3608" s="26" t="str">
        <f aca="false">VLOOKUP(B3608,[1]Planilha8!$X$4:$Z$6629,3,0)</f>
        <v>ÁREAS COMUNS</v>
      </c>
      <c r="F3608" s="26" t="str">
        <f aca="false">VLOOKUP(B3608,[1]Planilha8!$X$4:$AD$6629,7,0)</f>
        <v>BOM</v>
      </c>
      <c r="G3608" s="27" t="n">
        <v>43380</v>
      </c>
      <c r="H3608" s="83" t="n">
        <v>115</v>
      </c>
      <c r="I3608" s="29" t="s">
        <v>23</v>
      </c>
      <c r="J3608" s="30" t="s">
        <v>214</v>
      </c>
      <c r="K3608" s="31" t="n">
        <v>202</v>
      </c>
      <c r="L3608" s="32" t="n">
        <v>2018002487</v>
      </c>
      <c r="M3608" s="33" t="n">
        <v>43465</v>
      </c>
      <c r="N3608" s="84" t="n">
        <v>6.325</v>
      </c>
      <c r="O3608" s="85" t="n">
        <v>0.33</v>
      </c>
      <c r="P3608" s="86" t="n">
        <v>0.0275</v>
      </c>
      <c r="Q3608" s="87" t="n">
        <v>3.1625</v>
      </c>
      <c r="R3608" s="88" t="n">
        <v>9.4875</v>
      </c>
      <c r="S3608" s="89" t="n">
        <v>105.5125</v>
      </c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LF3608" s="41"/>
      <c r="ALG3608" s="41"/>
      <c r="ALH3608" s="41"/>
      <c r="ALI3608" s="41"/>
      <c r="ALJ3608" s="41"/>
      <c r="ALK3608" s="41"/>
      <c r="ALL3608" s="41"/>
      <c r="ALM3608" s="41"/>
      <c r="ALN3608" s="41"/>
      <c r="ALO3608" s="41"/>
      <c r="ALP3608" s="41"/>
      <c r="ALQ3608" s="41"/>
      <c r="ALR3608" s="41"/>
      <c r="ALS3608" s="41"/>
      <c r="ALT3608" s="41"/>
      <c r="ALU3608" s="41"/>
      <c r="ALV3608" s="41"/>
      <c r="ALW3608" s="41"/>
      <c r="ALX3608" s="41"/>
      <c r="ALY3608" s="41"/>
      <c r="ALZ3608" s="41"/>
      <c r="AMA3608" s="41"/>
      <c r="AMB3608" s="41"/>
      <c r="AMC3608" s="41"/>
      <c r="AMD3608" s="41"/>
      <c r="AME3608" s="41"/>
      <c r="AMF3608" s="41"/>
      <c r="AMG3608" s="0"/>
      <c r="AMH3608" s="0"/>
      <c r="AMI3608" s="0"/>
      <c r="AMJ3608" s="0"/>
    </row>
    <row r="3609" s="41" customFormat="true" ht="37.5" hidden="false" customHeight="true" outlineLevel="0" collapsed="false">
      <c r="A3609" s="23" t="s">
        <v>401</v>
      </c>
      <c r="B3609" s="82" t="n">
        <v>11783</v>
      </c>
      <c r="C3609" s="25" t="n">
        <f aca="false">VLOOKUP(B3609,[1]Planilha8!$X$4:$Y$6629,2,0)</f>
        <v>1876911</v>
      </c>
      <c r="D3609" s="26" t="s">
        <v>994</v>
      </c>
      <c r="E3609" s="26" t="str">
        <f aca="false">VLOOKUP(B3609,[1]Planilha8!$X$4:$Z$6629,3,0)</f>
        <v>ADMINISTRAÇÃO - SEDE - ALMOXARIFADO</v>
      </c>
      <c r="F3609" s="26" t="str">
        <f aca="false">VLOOKUP(B3609,[1]Planilha8!$X$4:$AD$6629,7,0)</f>
        <v>BOM</v>
      </c>
      <c r="G3609" s="27" t="n">
        <v>43430</v>
      </c>
      <c r="H3609" s="83" t="n">
        <v>77.87</v>
      </c>
      <c r="I3609" s="29" t="s">
        <v>23</v>
      </c>
      <c r="J3609" s="30" t="s">
        <v>211</v>
      </c>
      <c r="K3609" s="31" t="n">
        <v>11</v>
      </c>
      <c r="L3609" s="32" t="n">
        <v>2018002682</v>
      </c>
      <c r="M3609" s="33" t="n">
        <v>43465</v>
      </c>
      <c r="N3609" s="84" t="n">
        <v>1.29783333333333</v>
      </c>
      <c r="O3609" s="85" t="n">
        <v>0.2</v>
      </c>
      <c r="P3609" s="86" t="n">
        <v>0.0166666666666667</v>
      </c>
      <c r="Q3609" s="87" t="n">
        <v>1.29783333333333</v>
      </c>
      <c r="R3609" s="88" t="n">
        <v>2.59566666666667</v>
      </c>
      <c r="S3609" s="89" t="n">
        <v>75.2743333333333</v>
      </c>
      <c r="T3609" s="40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F3609" s="40"/>
      <c r="AG3609" s="40"/>
      <c r="AH3609" s="40"/>
      <c r="AI3609" s="40"/>
      <c r="AJ3609" s="40"/>
    </row>
    <row r="3610" s="41" customFormat="true" ht="37.5" hidden="false" customHeight="true" outlineLevel="0" collapsed="false">
      <c r="A3610" s="23" t="s">
        <v>401</v>
      </c>
      <c r="B3610" s="82" t="n">
        <v>11784</v>
      </c>
      <c r="C3610" s="25" t="n">
        <f aca="false">VLOOKUP(B3610,[1]Planilha8!$X$4:$Y$6629,2,0)</f>
        <v>1876912</v>
      </c>
      <c r="D3610" s="26" t="s">
        <v>994</v>
      </c>
      <c r="E3610" s="26" t="str">
        <f aca="false">VLOOKUP(B3610,[1]Planilha8!$X$4:$Z$6629,3,0)</f>
        <v>ADMINISTRAÇÃO - SEDE - PÁTIO INTERNO</v>
      </c>
      <c r="F3610" s="26" t="str">
        <f aca="false">VLOOKUP(B3610,[1]Planilha8!$X$4:$AD$6629,7,0)</f>
        <v>BOM</v>
      </c>
      <c r="G3610" s="27" t="n">
        <v>43430</v>
      </c>
      <c r="H3610" s="83" t="n">
        <v>77.87</v>
      </c>
      <c r="I3610" s="29" t="s">
        <v>23</v>
      </c>
      <c r="J3610" s="30" t="s">
        <v>211</v>
      </c>
      <c r="K3610" s="31" t="n">
        <v>11</v>
      </c>
      <c r="L3610" s="32" t="n">
        <v>2018002682</v>
      </c>
      <c r="M3610" s="33" t="n">
        <v>43465</v>
      </c>
      <c r="N3610" s="84" t="n">
        <v>1.29783333333333</v>
      </c>
      <c r="O3610" s="85" t="n">
        <v>0.2</v>
      </c>
      <c r="P3610" s="86" t="n">
        <v>0.0166666666666667</v>
      </c>
      <c r="Q3610" s="87" t="n">
        <v>1.29783333333333</v>
      </c>
      <c r="R3610" s="88" t="n">
        <v>2.59566666666667</v>
      </c>
      <c r="S3610" s="89" t="n">
        <v>75.2743333333333</v>
      </c>
      <c r="T3610" s="40"/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F3610" s="40"/>
      <c r="AG3610" s="40"/>
      <c r="AH3610" s="40"/>
      <c r="AI3610" s="40"/>
      <c r="AJ3610" s="40"/>
    </row>
    <row r="3611" s="41" customFormat="true" ht="37.5" hidden="false" customHeight="true" outlineLevel="0" collapsed="false">
      <c r="A3611" s="23" t="s">
        <v>401</v>
      </c>
      <c r="B3611" s="82" t="n">
        <v>11785</v>
      </c>
      <c r="C3611" s="25" t="n">
        <f aca="false">VLOOKUP(B3611,[1]Planilha8!$X$4:$Y$6629,2,0)</f>
        <v>1876913</v>
      </c>
      <c r="D3611" s="26" t="s">
        <v>994</v>
      </c>
      <c r="E3611" s="26" t="str">
        <f aca="false">VLOOKUP(B3611,[1]Planilha8!$X$4:$Z$6629,3,0)</f>
        <v>ADMINISTRAÇÃO - SEDE - ASCOM</v>
      </c>
      <c r="F3611" s="26" t="str">
        <f aca="false">VLOOKUP(B3611,[1]Planilha8!$X$4:$AD$6629,7,0)</f>
        <v>BOM</v>
      </c>
      <c r="G3611" s="27" t="n">
        <v>43430</v>
      </c>
      <c r="H3611" s="83" t="n">
        <v>77.87</v>
      </c>
      <c r="I3611" s="29" t="s">
        <v>23</v>
      </c>
      <c r="J3611" s="30" t="s">
        <v>211</v>
      </c>
      <c r="K3611" s="31" t="n">
        <v>11</v>
      </c>
      <c r="L3611" s="32" t="n">
        <v>2018002682</v>
      </c>
      <c r="M3611" s="33" t="n">
        <v>43465</v>
      </c>
      <c r="N3611" s="84" t="n">
        <v>1.29783333333333</v>
      </c>
      <c r="O3611" s="85" t="n">
        <v>0.2</v>
      </c>
      <c r="P3611" s="86" t="n">
        <v>0.0166666666666667</v>
      </c>
      <c r="Q3611" s="87" t="n">
        <v>1.29783333333333</v>
      </c>
      <c r="R3611" s="88" t="n">
        <v>2.59566666666667</v>
      </c>
      <c r="S3611" s="89" t="n">
        <v>75.2743333333333</v>
      </c>
      <c r="T3611" s="40"/>
      <c r="U3611" s="40"/>
      <c r="V3611" s="40"/>
      <c r="W3611" s="40"/>
      <c r="X3611" s="40"/>
      <c r="Y3611" s="40"/>
      <c r="Z3611" s="40"/>
      <c r="AA3611" s="40"/>
      <c r="AB3611" s="40"/>
      <c r="AC3611" s="40"/>
      <c r="AD3611" s="40"/>
      <c r="AE3611" s="40"/>
      <c r="AF3611" s="40"/>
      <c r="AG3611" s="40"/>
      <c r="AH3611" s="40"/>
      <c r="AI3611" s="40"/>
      <c r="AJ3611" s="40"/>
    </row>
    <row r="3612" s="41" customFormat="true" ht="37.5" hidden="false" customHeight="true" outlineLevel="0" collapsed="false">
      <c r="A3612" s="23" t="s">
        <v>401</v>
      </c>
      <c r="B3612" s="82" t="n">
        <v>11786</v>
      </c>
      <c r="C3612" s="25" t="n">
        <f aca="false">VLOOKUP(B3612,[1]Planilha8!$X$4:$Y$6629,2,0)</f>
        <v>1876914</v>
      </c>
      <c r="D3612" s="26" t="s">
        <v>994</v>
      </c>
      <c r="E3612" s="26" t="str">
        <f aca="false">VLOOKUP(B3612,[1]Planilha8!$X$4:$Z$6629,3,0)</f>
        <v>ADMINISTRAÇÃO - SEDE - ASTEC</v>
      </c>
      <c r="F3612" s="26" t="str">
        <f aca="false">VLOOKUP(B3612,[1]Planilha8!$X$4:$AD$6629,7,0)</f>
        <v>BOM</v>
      </c>
      <c r="G3612" s="27" t="n">
        <v>43430</v>
      </c>
      <c r="H3612" s="83" t="n">
        <v>77.87</v>
      </c>
      <c r="I3612" s="29" t="s">
        <v>23</v>
      </c>
      <c r="J3612" s="30" t="s">
        <v>211</v>
      </c>
      <c r="K3612" s="31" t="n">
        <v>11</v>
      </c>
      <c r="L3612" s="32" t="n">
        <v>2018002682</v>
      </c>
      <c r="M3612" s="33" t="n">
        <v>43465</v>
      </c>
      <c r="N3612" s="84" t="n">
        <v>1.29783333333333</v>
      </c>
      <c r="O3612" s="85" t="n">
        <v>0.2</v>
      </c>
      <c r="P3612" s="86" t="n">
        <v>0.0166666666666667</v>
      </c>
      <c r="Q3612" s="87" t="n">
        <v>1.29783333333333</v>
      </c>
      <c r="R3612" s="88" t="n">
        <v>2.59566666666667</v>
      </c>
      <c r="S3612" s="89" t="n">
        <v>75.2743333333333</v>
      </c>
      <c r="T3612" s="40"/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F3612" s="40"/>
      <c r="AG3612" s="40"/>
      <c r="AH3612" s="40"/>
      <c r="AI3612" s="40"/>
      <c r="AJ3612" s="40"/>
    </row>
    <row r="3613" s="41" customFormat="true" ht="37.5" hidden="false" customHeight="true" outlineLevel="0" collapsed="false">
      <c r="A3613" s="23" t="s">
        <v>401</v>
      </c>
      <c r="B3613" s="82" t="n">
        <v>11787</v>
      </c>
      <c r="C3613" s="25" t="n">
        <f aca="false">VLOOKUP(B3613,[1]Planilha8!$X$4:$Y$6629,2,0)</f>
        <v>1876915</v>
      </c>
      <c r="D3613" s="26" t="s">
        <v>994</v>
      </c>
      <c r="E3613" s="26" t="str">
        <f aca="false">VLOOKUP(B3613,[1]Planilha8!$X$4:$Z$6629,3,0)</f>
        <v>ADMINISTRAÇÃO - SEDE - GESS</v>
      </c>
      <c r="F3613" s="26" t="str">
        <f aca="false">VLOOKUP(B3613,[1]Planilha8!$X$4:$AD$6629,7,0)</f>
        <v>BOM</v>
      </c>
      <c r="G3613" s="27" t="n">
        <v>43430</v>
      </c>
      <c r="H3613" s="83" t="n">
        <v>77.87</v>
      </c>
      <c r="I3613" s="29" t="s">
        <v>23</v>
      </c>
      <c r="J3613" s="30" t="s">
        <v>211</v>
      </c>
      <c r="K3613" s="31" t="n">
        <v>11</v>
      </c>
      <c r="L3613" s="32" t="n">
        <v>2018002682</v>
      </c>
      <c r="M3613" s="33" t="n">
        <v>43465</v>
      </c>
      <c r="N3613" s="84" t="n">
        <v>1.29783333333333</v>
      </c>
      <c r="O3613" s="85" t="n">
        <v>0.2</v>
      </c>
      <c r="P3613" s="86" t="n">
        <v>0.0166666666666667</v>
      </c>
      <c r="Q3613" s="87" t="n">
        <v>1.29783333333333</v>
      </c>
      <c r="R3613" s="88" t="n">
        <v>2.59566666666667</v>
      </c>
      <c r="S3613" s="89" t="n">
        <v>75.2743333333333</v>
      </c>
      <c r="T3613" s="40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F3613" s="40"/>
      <c r="AG3613" s="40"/>
      <c r="AH3613" s="40"/>
      <c r="AI3613" s="40"/>
      <c r="AJ3613" s="40"/>
    </row>
    <row r="3614" s="41" customFormat="true" ht="37.5" hidden="false" customHeight="true" outlineLevel="0" collapsed="false">
      <c r="A3614" s="23" t="s">
        <v>401</v>
      </c>
      <c r="B3614" s="82" t="n">
        <v>11788</v>
      </c>
      <c r="C3614" s="25" t="n">
        <f aca="false">VLOOKUP(B3614,[1]Planilha8!$X$4:$Y$6629,2,0)</f>
        <v>1876916</v>
      </c>
      <c r="D3614" s="26" t="s">
        <v>994</v>
      </c>
      <c r="E3614" s="26" t="str">
        <f aca="false">VLOOKUP(B3614,[1]Planilha8!$X$4:$Z$6629,3,0)</f>
        <v>ADMINISTRAÇÃO - SEDE - GELOG</v>
      </c>
      <c r="F3614" s="26" t="str">
        <f aca="false">VLOOKUP(B3614,[1]Planilha8!$X$4:$AD$6629,7,0)</f>
        <v>BOM</v>
      </c>
      <c r="G3614" s="27" t="n">
        <v>43430</v>
      </c>
      <c r="H3614" s="83" t="n">
        <v>77.87</v>
      </c>
      <c r="I3614" s="29" t="s">
        <v>23</v>
      </c>
      <c r="J3614" s="30" t="s">
        <v>211</v>
      </c>
      <c r="K3614" s="31" t="n">
        <v>11</v>
      </c>
      <c r="L3614" s="32" t="n">
        <v>2018002682</v>
      </c>
      <c r="M3614" s="33" t="n">
        <v>43465</v>
      </c>
      <c r="N3614" s="84" t="n">
        <v>1.29783333333333</v>
      </c>
      <c r="O3614" s="85" t="n">
        <v>0.2</v>
      </c>
      <c r="P3614" s="86" t="n">
        <v>0.0166666666666667</v>
      </c>
      <c r="Q3614" s="87" t="n">
        <v>1.29783333333333</v>
      </c>
      <c r="R3614" s="88" t="n">
        <v>2.59566666666667</v>
      </c>
      <c r="S3614" s="89" t="n">
        <v>75.2743333333333</v>
      </c>
      <c r="T3614" s="40"/>
      <c r="U3614" s="40"/>
      <c r="V3614" s="40"/>
      <c r="W3614" s="40"/>
      <c r="X3614" s="40"/>
      <c r="Y3614" s="40"/>
      <c r="Z3614" s="40"/>
      <c r="AA3614" s="40"/>
      <c r="AB3614" s="40"/>
      <c r="AC3614" s="40"/>
      <c r="AD3614" s="40"/>
      <c r="AE3614" s="40"/>
      <c r="AF3614" s="40"/>
      <c r="AG3614" s="40"/>
      <c r="AH3614" s="40"/>
      <c r="AI3614" s="40"/>
      <c r="AJ3614" s="40"/>
    </row>
    <row r="3615" s="41" customFormat="true" ht="37.5" hidden="false" customHeight="true" outlineLevel="0" collapsed="false">
      <c r="A3615" s="23" t="s">
        <v>401</v>
      </c>
      <c r="B3615" s="82" t="n">
        <v>11789</v>
      </c>
      <c r="C3615" s="25" t="n">
        <f aca="false">VLOOKUP(B3615,[1]Planilha8!$X$4:$Y$6629,2,0)</f>
        <v>1876917</v>
      </c>
      <c r="D3615" s="26" t="s">
        <v>994</v>
      </c>
      <c r="E3615" s="26" t="str">
        <f aca="false">VLOOKUP(B3615,[1]Planilha8!$X$4:$Z$6629,3,0)</f>
        <v>ADMINISTRAÇÃO - SEDE - GELOG</v>
      </c>
      <c r="F3615" s="26" t="str">
        <f aca="false">VLOOKUP(B3615,[1]Planilha8!$X$4:$AD$6629,7,0)</f>
        <v>BOM</v>
      </c>
      <c r="G3615" s="27" t="n">
        <v>43430</v>
      </c>
      <c r="H3615" s="83" t="n">
        <v>77.87</v>
      </c>
      <c r="I3615" s="29" t="s">
        <v>23</v>
      </c>
      <c r="J3615" s="30" t="s">
        <v>211</v>
      </c>
      <c r="K3615" s="31" t="n">
        <v>11</v>
      </c>
      <c r="L3615" s="32" t="n">
        <v>2018002682</v>
      </c>
      <c r="M3615" s="33" t="n">
        <v>43465</v>
      </c>
      <c r="N3615" s="84" t="n">
        <v>1.29783333333333</v>
      </c>
      <c r="O3615" s="85" t="n">
        <v>0.2</v>
      </c>
      <c r="P3615" s="86" t="n">
        <v>0.0166666666666667</v>
      </c>
      <c r="Q3615" s="87" t="n">
        <v>1.29783333333333</v>
      </c>
      <c r="R3615" s="88" t="n">
        <v>2.59566666666667</v>
      </c>
      <c r="S3615" s="89" t="n">
        <v>75.2743333333333</v>
      </c>
      <c r="T3615" s="40"/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F3615" s="40"/>
      <c r="AG3615" s="40"/>
      <c r="AH3615" s="40"/>
      <c r="AI3615" s="40"/>
      <c r="AJ3615" s="40"/>
    </row>
    <row r="3616" s="41" customFormat="true" ht="37.5" hidden="false" customHeight="true" outlineLevel="0" collapsed="false">
      <c r="A3616" s="23" t="s">
        <v>401</v>
      </c>
      <c r="B3616" s="82" t="n">
        <v>11790</v>
      </c>
      <c r="C3616" s="25" t="n">
        <f aca="false">VLOOKUP(B3616,[1]Planilha8!$X$4:$Y$6629,2,0)</f>
        <v>1876918</v>
      </c>
      <c r="D3616" s="26" t="s">
        <v>994</v>
      </c>
      <c r="E3616" s="26" t="str">
        <f aca="false">VLOOKUP(B3616,[1]Planilha8!$X$4:$Z$6629,3,0)</f>
        <v>ADMINISTRAÇÃO - SEDE - CORREDOR RECEPÇÃO - GEP - ESCADA</v>
      </c>
      <c r="F3616" s="26" t="str">
        <f aca="false">VLOOKUP(B3616,[1]Planilha8!$X$4:$AD$6629,7,0)</f>
        <v>BOM</v>
      </c>
      <c r="G3616" s="27" t="n">
        <v>43430</v>
      </c>
      <c r="H3616" s="83" t="n">
        <v>77.87</v>
      </c>
      <c r="I3616" s="29" t="s">
        <v>23</v>
      </c>
      <c r="J3616" s="30" t="s">
        <v>211</v>
      </c>
      <c r="K3616" s="31" t="n">
        <v>11</v>
      </c>
      <c r="L3616" s="32" t="n">
        <v>2018002682</v>
      </c>
      <c r="M3616" s="33" t="n">
        <v>43465</v>
      </c>
      <c r="N3616" s="84" t="n">
        <v>1.29783333333333</v>
      </c>
      <c r="O3616" s="85" t="n">
        <v>0.2</v>
      </c>
      <c r="P3616" s="86" t="n">
        <v>0.0166666666666667</v>
      </c>
      <c r="Q3616" s="87" t="n">
        <v>1.29783333333333</v>
      </c>
      <c r="R3616" s="88" t="n">
        <v>2.59566666666667</v>
      </c>
      <c r="S3616" s="89" t="n">
        <v>75.2743333333333</v>
      </c>
      <c r="T3616" s="40"/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F3616" s="40"/>
      <c r="AG3616" s="40"/>
      <c r="AH3616" s="40"/>
      <c r="AI3616" s="40"/>
      <c r="AJ3616" s="40"/>
    </row>
    <row r="3617" s="41" customFormat="true" ht="37.5" hidden="false" customHeight="true" outlineLevel="0" collapsed="false">
      <c r="A3617" s="23" t="s">
        <v>401</v>
      </c>
      <c r="B3617" s="82" t="n">
        <v>11791</v>
      </c>
      <c r="C3617" s="25" t="n">
        <f aca="false">VLOOKUP(B3617,[1]Planilha8!$X$4:$Y$6629,2,0)</f>
        <v>1876919</v>
      </c>
      <c r="D3617" s="26" t="s">
        <v>994</v>
      </c>
      <c r="E3617" s="26" t="str">
        <f aca="false">VLOOKUP(B3617,[1]Planilha8!$X$4:$Z$6629,3,0)</f>
        <v>ADMINISTRAÇÃO - SEDE - GEDOC</v>
      </c>
      <c r="F3617" s="26" t="str">
        <f aca="false">VLOOKUP(B3617,[1]Planilha8!$X$4:$AD$6629,7,0)</f>
        <v>BOM</v>
      </c>
      <c r="G3617" s="27" t="n">
        <v>43430</v>
      </c>
      <c r="H3617" s="83" t="n">
        <v>77.87</v>
      </c>
      <c r="I3617" s="29" t="s">
        <v>23</v>
      </c>
      <c r="J3617" s="30" t="s">
        <v>211</v>
      </c>
      <c r="K3617" s="31" t="n">
        <v>11</v>
      </c>
      <c r="L3617" s="32" t="n">
        <v>2018002682</v>
      </c>
      <c r="M3617" s="33" t="n">
        <v>43465</v>
      </c>
      <c r="N3617" s="84" t="n">
        <v>1.29783333333333</v>
      </c>
      <c r="O3617" s="85" t="n">
        <v>0.2</v>
      </c>
      <c r="P3617" s="86" t="n">
        <v>0.0166666666666667</v>
      </c>
      <c r="Q3617" s="87" t="n">
        <v>1.29783333333333</v>
      </c>
      <c r="R3617" s="88" t="n">
        <v>2.59566666666667</v>
      </c>
      <c r="S3617" s="89" t="n">
        <v>75.2743333333333</v>
      </c>
      <c r="T3617" s="40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F3617" s="40"/>
      <c r="AG3617" s="40"/>
      <c r="AH3617" s="40"/>
      <c r="AI3617" s="40"/>
      <c r="AJ3617" s="40"/>
    </row>
    <row r="3618" s="41" customFormat="true" ht="37.5" hidden="false" customHeight="true" outlineLevel="0" collapsed="false">
      <c r="A3618" s="23" t="s">
        <v>401</v>
      </c>
      <c r="B3618" s="82" t="n">
        <v>11792</v>
      </c>
      <c r="C3618" s="25" t="n">
        <f aca="false">VLOOKUP(B3618,[1]Planilha8!$X$4:$Y$6629,2,0)</f>
        <v>1876920</v>
      </c>
      <c r="D3618" s="26" t="s">
        <v>994</v>
      </c>
      <c r="E3618" s="26" t="str">
        <f aca="false">VLOOKUP(B3618,[1]Planilha8!$X$4:$Z$6629,3,0)</f>
        <v>ADMINISTRAÇÃO - SEDE - CORREDOR PISO SUPERIOR</v>
      </c>
      <c r="F3618" s="26" t="str">
        <f aca="false">VLOOKUP(B3618,[1]Planilha8!$X$4:$AD$6629,7,0)</f>
        <v>BOM</v>
      </c>
      <c r="G3618" s="27" t="n">
        <v>43430</v>
      </c>
      <c r="H3618" s="83" t="n">
        <v>77.87</v>
      </c>
      <c r="I3618" s="29" t="s">
        <v>23</v>
      </c>
      <c r="J3618" s="30" t="s">
        <v>211</v>
      </c>
      <c r="K3618" s="31" t="n">
        <v>11</v>
      </c>
      <c r="L3618" s="32" t="n">
        <v>2018002682</v>
      </c>
      <c r="M3618" s="33" t="n">
        <v>43465</v>
      </c>
      <c r="N3618" s="84" t="n">
        <v>1.29783333333333</v>
      </c>
      <c r="O3618" s="85" t="n">
        <v>0.2</v>
      </c>
      <c r="P3618" s="86" t="n">
        <v>0.0166666666666667</v>
      </c>
      <c r="Q3618" s="87" t="n">
        <v>1.29783333333333</v>
      </c>
      <c r="R3618" s="88" t="n">
        <v>2.59566666666667</v>
      </c>
      <c r="S3618" s="89" t="n">
        <v>75.2743333333333</v>
      </c>
      <c r="T3618" s="40"/>
      <c r="U3618" s="40"/>
      <c r="V3618" s="40"/>
      <c r="W3618" s="40"/>
      <c r="X3618" s="40"/>
      <c r="Y3618" s="40"/>
      <c r="Z3618" s="40"/>
      <c r="AA3618" s="40"/>
      <c r="AB3618" s="40"/>
      <c r="AC3618" s="40"/>
      <c r="AD3618" s="40"/>
      <c r="AE3618" s="40"/>
      <c r="AF3618" s="40"/>
      <c r="AG3618" s="40"/>
      <c r="AH3618" s="40"/>
      <c r="AI3618" s="40"/>
      <c r="AJ3618" s="40"/>
    </row>
    <row r="3619" s="41" customFormat="true" ht="37.5" hidden="false" customHeight="true" outlineLevel="0" collapsed="false">
      <c r="A3619" s="23" t="s">
        <v>401</v>
      </c>
      <c r="B3619" s="82" t="n">
        <v>11793</v>
      </c>
      <c r="C3619" s="25" t="n">
        <f aca="false">VLOOKUP(B3619,[1]Planilha8!$X$4:$Y$6629,2,0)</f>
        <v>1876921</v>
      </c>
      <c r="D3619" s="26" t="s">
        <v>994</v>
      </c>
      <c r="E3619" s="26" t="str">
        <f aca="false">VLOOKUP(B3619,[1]Planilha8!$X$4:$Z$6629,3,0)</f>
        <v>ADMINISTRAÇÃO - SEDE - ASCONI</v>
      </c>
      <c r="F3619" s="26" t="str">
        <f aca="false">VLOOKUP(B3619,[1]Planilha8!$X$4:$AD$6629,7,0)</f>
        <v>BOM</v>
      </c>
      <c r="G3619" s="27" t="n">
        <v>43430</v>
      </c>
      <c r="H3619" s="83" t="n">
        <v>77.87</v>
      </c>
      <c r="I3619" s="29" t="s">
        <v>23</v>
      </c>
      <c r="J3619" s="30" t="s">
        <v>211</v>
      </c>
      <c r="K3619" s="31" t="n">
        <v>11</v>
      </c>
      <c r="L3619" s="32" t="n">
        <v>2018002682</v>
      </c>
      <c r="M3619" s="33" t="n">
        <v>43465</v>
      </c>
      <c r="N3619" s="84" t="n">
        <v>1.29783333333333</v>
      </c>
      <c r="O3619" s="85" t="n">
        <v>0.2</v>
      </c>
      <c r="P3619" s="86" t="n">
        <v>0.0166666666666667</v>
      </c>
      <c r="Q3619" s="87" t="n">
        <v>1.29783333333333</v>
      </c>
      <c r="R3619" s="88" t="n">
        <v>2.59566666666667</v>
      </c>
      <c r="S3619" s="89" t="n">
        <v>75.2743333333333</v>
      </c>
      <c r="T3619" s="40"/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F3619" s="40"/>
      <c r="AG3619" s="40"/>
      <c r="AH3619" s="40"/>
      <c r="AI3619" s="40"/>
      <c r="AJ3619" s="40"/>
    </row>
    <row r="3620" s="41" customFormat="true" ht="37.5" hidden="false" customHeight="true" outlineLevel="0" collapsed="false">
      <c r="A3620" s="23" t="s">
        <v>401</v>
      </c>
      <c r="B3620" s="82" t="n">
        <v>11794</v>
      </c>
      <c r="C3620" s="25" t="n">
        <f aca="false">VLOOKUP(B3620,[1]Planilha8!$X$4:$Y$6629,2,0)</f>
        <v>1876922</v>
      </c>
      <c r="D3620" s="26" t="s">
        <v>994</v>
      </c>
      <c r="E3620" s="26" t="str">
        <f aca="false">VLOOKUP(B3620,[1]Planilha8!$X$4:$Z$6629,3,0)</f>
        <v>ADMINISTRAÇÃO - SEDE - GEFIN - GECONT</v>
      </c>
      <c r="F3620" s="26" t="str">
        <f aca="false">VLOOKUP(B3620,[1]Planilha8!$X$4:$AD$6629,7,0)</f>
        <v>BOM</v>
      </c>
      <c r="G3620" s="27" t="n">
        <v>43430</v>
      </c>
      <c r="H3620" s="83" t="n">
        <v>77.87</v>
      </c>
      <c r="I3620" s="29" t="s">
        <v>23</v>
      </c>
      <c r="J3620" s="30" t="s">
        <v>211</v>
      </c>
      <c r="K3620" s="31" t="n">
        <v>11</v>
      </c>
      <c r="L3620" s="32" t="n">
        <v>2018002682</v>
      </c>
      <c r="M3620" s="33" t="n">
        <v>43465</v>
      </c>
      <c r="N3620" s="84" t="n">
        <v>1.29783333333333</v>
      </c>
      <c r="O3620" s="85" t="n">
        <v>0.2</v>
      </c>
      <c r="P3620" s="86" t="n">
        <v>0.0166666666666667</v>
      </c>
      <c r="Q3620" s="87" t="n">
        <v>1.29783333333333</v>
      </c>
      <c r="R3620" s="88" t="n">
        <v>2.59566666666667</v>
      </c>
      <c r="S3620" s="89" t="n">
        <v>75.2743333333333</v>
      </c>
      <c r="T3620" s="40"/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F3620" s="40"/>
      <c r="AG3620" s="40"/>
      <c r="AH3620" s="40"/>
      <c r="AI3620" s="40"/>
      <c r="AJ3620" s="40"/>
    </row>
    <row r="3621" s="41" customFormat="true" ht="37.5" hidden="false" customHeight="true" outlineLevel="0" collapsed="false">
      <c r="A3621" s="23" t="s">
        <v>401</v>
      </c>
      <c r="B3621" s="82" t="n">
        <v>11795</v>
      </c>
      <c r="C3621" s="25" t="n">
        <f aca="false">VLOOKUP(B3621,[1]Planilha8!$X$4:$Y$6629,2,0)</f>
        <v>1876923</v>
      </c>
      <c r="D3621" s="26" t="s">
        <v>994</v>
      </c>
      <c r="E3621" s="26" t="str">
        <f aca="false">VLOOKUP(B3621,[1]Planilha8!$X$4:$Z$6629,3,0)</f>
        <v>ADMINISTRAÇÃO - SEDE - GEFIN - GECONT</v>
      </c>
      <c r="F3621" s="26" t="str">
        <f aca="false">VLOOKUP(B3621,[1]Planilha8!$X$4:$AD$6629,7,0)</f>
        <v>BOM</v>
      </c>
      <c r="G3621" s="27" t="n">
        <v>43430</v>
      </c>
      <c r="H3621" s="83" t="n">
        <v>77.87</v>
      </c>
      <c r="I3621" s="29" t="s">
        <v>23</v>
      </c>
      <c r="J3621" s="30" t="s">
        <v>211</v>
      </c>
      <c r="K3621" s="31" t="n">
        <v>11</v>
      </c>
      <c r="L3621" s="32" t="n">
        <v>2018002682</v>
      </c>
      <c r="M3621" s="33" t="n">
        <v>43465</v>
      </c>
      <c r="N3621" s="84" t="n">
        <v>1.29783333333333</v>
      </c>
      <c r="O3621" s="85" t="n">
        <v>0.2</v>
      </c>
      <c r="P3621" s="86" t="n">
        <v>0.0166666666666667</v>
      </c>
      <c r="Q3621" s="87" t="n">
        <v>1.29783333333333</v>
      </c>
      <c r="R3621" s="88" t="n">
        <v>2.59566666666667</v>
      </c>
      <c r="S3621" s="89" t="n">
        <v>75.2743333333333</v>
      </c>
      <c r="T3621" s="40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F3621" s="40"/>
      <c r="AG3621" s="40"/>
      <c r="AH3621" s="40"/>
      <c r="AI3621" s="40"/>
      <c r="AJ3621" s="40"/>
    </row>
    <row r="3622" s="41" customFormat="true" ht="37.5" hidden="false" customHeight="true" outlineLevel="0" collapsed="false">
      <c r="A3622" s="23" t="s">
        <v>401</v>
      </c>
      <c r="B3622" s="82" t="n">
        <v>11796</v>
      </c>
      <c r="C3622" s="25" t="n">
        <f aca="false">VLOOKUP(B3622,[1]Planilha8!$X$4:$Y$6629,2,0)</f>
        <v>1876924</v>
      </c>
      <c r="D3622" s="26" t="s">
        <v>994</v>
      </c>
      <c r="E3622" s="26" t="str">
        <f aca="false">VLOOKUP(B3622,[1]Planilha8!$X$4:$Z$6629,3,0)</f>
        <v>ADMINISTRAÇÃO - SEDE - ASPLAN - ASPLAN</v>
      </c>
      <c r="F3622" s="26" t="str">
        <f aca="false">VLOOKUP(B3622,[1]Planilha8!$X$4:$AD$6629,7,0)</f>
        <v>BOM</v>
      </c>
      <c r="G3622" s="27" t="n">
        <v>43430</v>
      </c>
      <c r="H3622" s="83" t="n">
        <v>77.87</v>
      </c>
      <c r="I3622" s="29" t="s">
        <v>23</v>
      </c>
      <c r="J3622" s="30" t="s">
        <v>211</v>
      </c>
      <c r="K3622" s="31" t="n">
        <v>11</v>
      </c>
      <c r="L3622" s="32" t="n">
        <v>2018002682</v>
      </c>
      <c r="M3622" s="33" t="n">
        <v>43465</v>
      </c>
      <c r="N3622" s="84" t="n">
        <v>1.29783333333333</v>
      </c>
      <c r="O3622" s="85" t="n">
        <v>0.2</v>
      </c>
      <c r="P3622" s="86" t="n">
        <v>0.0166666666666667</v>
      </c>
      <c r="Q3622" s="87" t="n">
        <v>1.29783333333333</v>
      </c>
      <c r="R3622" s="88" t="n">
        <v>2.59566666666667</v>
      </c>
      <c r="S3622" s="89" t="n">
        <v>75.2743333333333</v>
      </c>
      <c r="T3622" s="40"/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F3622" s="40"/>
      <c r="AG3622" s="40"/>
      <c r="AH3622" s="40"/>
      <c r="AI3622" s="40"/>
      <c r="AJ3622" s="40"/>
    </row>
    <row r="3623" s="41" customFormat="true" ht="37.5" hidden="false" customHeight="true" outlineLevel="0" collapsed="false">
      <c r="A3623" s="23" t="s">
        <v>401</v>
      </c>
      <c r="B3623" s="82" t="n">
        <v>11797</v>
      </c>
      <c r="C3623" s="25" t="n">
        <f aca="false">VLOOKUP(B3623,[1]Planilha8!$X$4:$Y$6629,2,0)</f>
        <v>1876925</v>
      </c>
      <c r="D3623" s="26" t="s">
        <v>994</v>
      </c>
      <c r="E3623" s="26" t="str">
        <f aca="false">VLOOKUP(B3623,[1]Planilha8!$X$4:$Z$6629,3,0)</f>
        <v>ADMINISTRAÇÃO - SEDE - SALA DE TECNOLOGIA</v>
      </c>
      <c r="F3623" s="26" t="str">
        <f aca="false">VLOOKUP(B3623,[1]Planilha8!$X$4:$AD$6629,7,0)</f>
        <v>BOM</v>
      </c>
      <c r="G3623" s="27" t="n">
        <v>43430</v>
      </c>
      <c r="H3623" s="83" t="n">
        <v>77.87</v>
      </c>
      <c r="I3623" s="29" t="s">
        <v>23</v>
      </c>
      <c r="J3623" s="30" t="s">
        <v>211</v>
      </c>
      <c r="K3623" s="31" t="n">
        <v>11</v>
      </c>
      <c r="L3623" s="32" t="n">
        <v>2018002682</v>
      </c>
      <c r="M3623" s="33" t="n">
        <v>43465</v>
      </c>
      <c r="N3623" s="84" t="n">
        <v>1.29783333333333</v>
      </c>
      <c r="O3623" s="85" t="n">
        <v>0.2</v>
      </c>
      <c r="P3623" s="86" t="n">
        <v>0.0166666666666667</v>
      </c>
      <c r="Q3623" s="87" t="n">
        <v>1.29783333333333</v>
      </c>
      <c r="R3623" s="88" t="n">
        <v>2.59566666666667</v>
      </c>
      <c r="S3623" s="89" t="n">
        <v>75.2743333333333</v>
      </c>
      <c r="T3623" s="40"/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F3623" s="40"/>
      <c r="AG3623" s="40"/>
      <c r="AH3623" s="40"/>
      <c r="AI3623" s="40"/>
      <c r="AJ3623" s="40"/>
    </row>
    <row r="3624" s="41" customFormat="true" ht="37.5" hidden="false" customHeight="true" outlineLevel="0" collapsed="false">
      <c r="A3624" s="23" t="s">
        <v>401</v>
      </c>
      <c r="B3624" s="82" t="n">
        <v>11798</v>
      </c>
      <c r="C3624" s="25" t="n">
        <f aca="false">VLOOKUP(B3624,[1]Planilha8!$X$4:$Y$6629,2,0)</f>
        <v>1876926</v>
      </c>
      <c r="D3624" s="26" t="s">
        <v>994</v>
      </c>
      <c r="E3624" s="26" t="str">
        <f aca="false">VLOOKUP(B3624,[1]Planilha8!$X$4:$Z$6629,3,0)</f>
        <v>ADMINISTRAÇÃO - SEDE - GECOL</v>
      </c>
      <c r="F3624" s="26" t="str">
        <f aca="false">VLOOKUP(B3624,[1]Planilha8!$X$4:$AD$6629,7,0)</f>
        <v>BOM</v>
      </c>
      <c r="G3624" s="27" t="n">
        <v>43430</v>
      </c>
      <c r="H3624" s="83" t="n">
        <v>77.87</v>
      </c>
      <c r="I3624" s="29" t="s">
        <v>23</v>
      </c>
      <c r="J3624" s="30" t="s">
        <v>211</v>
      </c>
      <c r="K3624" s="31" t="n">
        <v>11</v>
      </c>
      <c r="L3624" s="32" t="n">
        <v>2018002682</v>
      </c>
      <c r="M3624" s="33" t="n">
        <v>43465</v>
      </c>
      <c r="N3624" s="84" t="n">
        <v>1.29783333333333</v>
      </c>
      <c r="O3624" s="85" t="n">
        <v>0.2</v>
      </c>
      <c r="P3624" s="86" t="n">
        <v>0.0166666666666667</v>
      </c>
      <c r="Q3624" s="87" t="n">
        <v>1.29783333333333</v>
      </c>
      <c r="R3624" s="88" t="n">
        <v>2.59566666666667</v>
      </c>
      <c r="S3624" s="89" t="n">
        <v>75.2743333333333</v>
      </c>
      <c r="T3624" s="40"/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F3624" s="40"/>
      <c r="AG3624" s="40"/>
      <c r="AH3624" s="40"/>
      <c r="AI3624" s="40"/>
      <c r="AJ3624" s="40"/>
    </row>
    <row r="3625" s="41" customFormat="true" ht="37.5" hidden="false" customHeight="true" outlineLevel="0" collapsed="false">
      <c r="A3625" s="23" t="s">
        <v>401</v>
      </c>
      <c r="B3625" s="82" t="n">
        <v>11799</v>
      </c>
      <c r="C3625" s="25" t="n">
        <f aca="false">VLOOKUP(B3625,[1]Planilha8!$X$4:$Y$6629,2,0)</f>
        <v>1876927</v>
      </c>
      <c r="D3625" s="26" t="s">
        <v>995</v>
      </c>
      <c r="E3625" s="26" t="str">
        <f aca="false">VLOOKUP(B3625,[1]Planilha8!$X$4:$Z$6629,3,0)</f>
        <v>ADMINISTRAÇÃO - SEDE - GECOM - GECOL</v>
      </c>
      <c r="F3625" s="26" t="str">
        <f aca="false">VLOOKUP(B3625,[1]Planilha8!$X$4:$AD$6629,7,0)</f>
        <v>BOM</v>
      </c>
      <c r="G3625" s="27" t="n">
        <v>43430</v>
      </c>
      <c r="H3625" s="83" t="n">
        <v>126.39</v>
      </c>
      <c r="I3625" s="29" t="s">
        <v>23</v>
      </c>
      <c r="J3625" s="30" t="s">
        <v>211</v>
      </c>
      <c r="K3625" s="31" t="n">
        <v>11</v>
      </c>
      <c r="L3625" s="32" t="n">
        <v>2018002682</v>
      </c>
      <c r="M3625" s="33" t="n">
        <v>43465</v>
      </c>
      <c r="N3625" s="84" t="n">
        <v>2.1065</v>
      </c>
      <c r="O3625" s="85" t="n">
        <v>0.2</v>
      </c>
      <c r="P3625" s="86" t="n">
        <v>0.0166666666666667</v>
      </c>
      <c r="Q3625" s="87" t="n">
        <v>2.1065</v>
      </c>
      <c r="R3625" s="88" t="n">
        <v>4.213</v>
      </c>
      <c r="S3625" s="89" t="n">
        <v>122.177</v>
      </c>
      <c r="T3625" s="40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F3625" s="40"/>
      <c r="AG3625" s="40"/>
      <c r="AH3625" s="40"/>
      <c r="AI3625" s="40"/>
      <c r="AJ3625" s="40"/>
    </row>
    <row r="3626" s="41" customFormat="true" ht="37.5" hidden="false" customHeight="true" outlineLevel="0" collapsed="false">
      <c r="A3626" s="23" t="s">
        <v>401</v>
      </c>
      <c r="B3626" s="82" t="n">
        <v>11800</v>
      </c>
      <c r="C3626" s="25" t="n">
        <f aca="false">VLOOKUP(B3626,[1]Planilha8!$X$4:$Y$6629,2,0)</f>
        <v>1876928</v>
      </c>
      <c r="D3626" s="26" t="s">
        <v>995</v>
      </c>
      <c r="E3626" s="26" t="str">
        <f aca="false">VLOOKUP(B3626,[1]Planilha8!$X$4:$Z$6629,3,0)</f>
        <v>ADMINISTRAÇÃO - SEDE - COAF - GECOM</v>
      </c>
      <c r="F3626" s="26" t="str">
        <f aca="false">VLOOKUP(B3626,[1]Planilha8!$X$4:$AD$6629,7,0)</f>
        <v>BOM</v>
      </c>
      <c r="G3626" s="27" t="n">
        <v>43430</v>
      </c>
      <c r="H3626" s="83" t="n">
        <v>126.39</v>
      </c>
      <c r="I3626" s="29" t="s">
        <v>23</v>
      </c>
      <c r="J3626" s="30" t="s">
        <v>211</v>
      </c>
      <c r="K3626" s="31" t="n">
        <v>11</v>
      </c>
      <c r="L3626" s="32" t="n">
        <v>2018002682</v>
      </c>
      <c r="M3626" s="33" t="n">
        <v>43465</v>
      </c>
      <c r="N3626" s="84" t="n">
        <v>2.1065</v>
      </c>
      <c r="O3626" s="85" t="n">
        <v>0.2</v>
      </c>
      <c r="P3626" s="86" t="n">
        <v>0.0166666666666667</v>
      </c>
      <c r="Q3626" s="87" t="n">
        <v>2.1065</v>
      </c>
      <c r="R3626" s="88" t="n">
        <v>4.213</v>
      </c>
      <c r="S3626" s="89" t="n">
        <v>122.177</v>
      </c>
      <c r="T3626" s="40"/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F3626" s="40"/>
      <c r="AG3626" s="40"/>
      <c r="AH3626" s="40"/>
      <c r="AI3626" s="40"/>
      <c r="AJ3626" s="40"/>
    </row>
    <row r="3627" s="41" customFormat="true" ht="37.5" hidden="false" customHeight="true" outlineLevel="0" collapsed="false">
      <c r="A3627" s="23" t="s">
        <v>401</v>
      </c>
      <c r="B3627" s="82" t="n">
        <v>11801</v>
      </c>
      <c r="C3627" s="25" t="n">
        <f aca="false">VLOOKUP(B3627,[1]Planilha8!$X$4:$Y$6629,2,0)</f>
        <v>1876929</v>
      </c>
      <c r="D3627" s="26" t="s">
        <v>995</v>
      </c>
      <c r="E3627" s="26" t="str">
        <f aca="false">VLOOKUP(B3627,[1]Planilha8!$X$4:$Z$6629,3,0)</f>
        <v>ADMINISTRAÇÃO - SEDE - ENTRADA</v>
      </c>
      <c r="F3627" s="26" t="str">
        <f aca="false">VLOOKUP(B3627,[1]Planilha8!$X$4:$AD$6629,7,0)</f>
        <v>BOM</v>
      </c>
      <c r="G3627" s="27" t="n">
        <v>43430</v>
      </c>
      <c r="H3627" s="83" t="n">
        <v>126.39</v>
      </c>
      <c r="I3627" s="29" t="s">
        <v>23</v>
      </c>
      <c r="J3627" s="30" t="s">
        <v>211</v>
      </c>
      <c r="K3627" s="31" t="n">
        <v>11</v>
      </c>
      <c r="L3627" s="32" t="n">
        <v>2018002682</v>
      </c>
      <c r="M3627" s="33" t="n">
        <v>43465</v>
      </c>
      <c r="N3627" s="84" t="n">
        <v>2.1065</v>
      </c>
      <c r="O3627" s="85" t="n">
        <v>0.2</v>
      </c>
      <c r="P3627" s="86" t="n">
        <v>0.0166666666666667</v>
      </c>
      <c r="Q3627" s="87" t="n">
        <v>2.1065</v>
      </c>
      <c r="R3627" s="88" t="n">
        <v>4.213</v>
      </c>
      <c r="S3627" s="89" t="n">
        <v>122.177</v>
      </c>
      <c r="T3627" s="40"/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F3627" s="40"/>
      <c r="AG3627" s="40"/>
      <c r="AH3627" s="40"/>
      <c r="AI3627" s="40"/>
      <c r="AJ3627" s="40"/>
    </row>
    <row r="3628" s="41" customFormat="true" ht="37.5" hidden="false" customHeight="true" outlineLevel="0" collapsed="false">
      <c r="A3628" s="23" t="s">
        <v>401</v>
      </c>
      <c r="B3628" s="82" t="n">
        <v>11802</v>
      </c>
      <c r="C3628" s="25" t="n">
        <f aca="false">VLOOKUP(B3628,[1]Planilha8!$X$4:$Y$6629,2,0)</f>
        <v>1876930</v>
      </c>
      <c r="D3628" s="26" t="s">
        <v>996</v>
      </c>
      <c r="E3628" s="26" t="str">
        <f aca="false">VLOOKUP(B3628,[1]Planilha8!$X$4:$Z$6629,3,0)</f>
        <v>ADMINISTRAÇÃO - SEDE - ENTRADA</v>
      </c>
      <c r="F3628" s="26" t="str">
        <f aca="false">VLOOKUP(B3628,[1]Planilha8!$X$4:$AD$6629,7,0)</f>
        <v>BOM</v>
      </c>
      <c r="G3628" s="27" t="n">
        <v>43430</v>
      </c>
      <c r="H3628" s="83" t="n">
        <v>170.26</v>
      </c>
      <c r="I3628" s="29" t="s">
        <v>23</v>
      </c>
      <c r="J3628" s="30" t="s">
        <v>211</v>
      </c>
      <c r="K3628" s="31" t="n">
        <v>11</v>
      </c>
      <c r="L3628" s="32" t="n">
        <v>2018002682</v>
      </c>
      <c r="M3628" s="33" t="n">
        <v>43465</v>
      </c>
      <c r="N3628" s="84" t="n">
        <v>2.83766666666667</v>
      </c>
      <c r="O3628" s="85" t="n">
        <v>0.2</v>
      </c>
      <c r="P3628" s="86" t="n">
        <v>0.0166666666666667</v>
      </c>
      <c r="Q3628" s="87" t="n">
        <v>2.83766666666667</v>
      </c>
      <c r="R3628" s="88" t="n">
        <v>5.67533333333333</v>
      </c>
      <c r="S3628" s="89" t="n">
        <v>164.584666666667</v>
      </c>
      <c r="T3628" s="40"/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F3628" s="40"/>
      <c r="AG3628" s="40"/>
      <c r="AH3628" s="40"/>
      <c r="AI3628" s="40"/>
      <c r="AJ3628" s="40"/>
    </row>
    <row r="3629" s="41" customFormat="true" ht="37.5" hidden="false" customHeight="true" outlineLevel="0" collapsed="false">
      <c r="A3629" s="23" t="s">
        <v>401</v>
      </c>
      <c r="B3629" s="82" t="n">
        <v>11803</v>
      </c>
      <c r="C3629" s="25" t="n">
        <f aca="false">VLOOKUP(B3629,[1]Planilha8!$X$4:$Y$6629,2,0)</f>
        <v>1876931</v>
      </c>
      <c r="D3629" s="26" t="s">
        <v>996</v>
      </c>
      <c r="E3629" s="26" t="str">
        <f aca="false">VLOOKUP(B3629,[1]Planilha8!$X$4:$Z$6629,3,0)</f>
        <v>ADMINISTRAÇÃO - SEDE - PÁTIO INTERNO</v>
      </c>
      <c r="F3629" s="26" t="str">
        <f aca="false">VLOOKUP(B3629,[1]Planilha8!$X$4:$AD$6629,7,0)</f>
        <v>BOM</v>
      </c>
      <c r="G3629" s="27" t="n">
        <v>43430</v>
      </c>
      <c r="H3629" s="83" t="n">
        <v>170.26</v>
      </c>
      <c r="I3629" s="29" t="s">
        <v>23</v>
      </c>
      <c r="J3629" s="30" t="s">
        <v>211</v>
      </c>
      <c r="K3629" s="31" t="n">
        <v>11</v>
      </c>
      <c r="L3629" s="32" t="n">
        <v>2018002682</v>
      </c>
      <c r="M3629" s="33" t="n">
        <v>43465</v>
      </c>
      <c r="N3629" s="84" t="n">
        <v>2.83766666666667</v>
      </c>
      <c r="O3629" s="85" t="n">
        <v>0.2</v>
      </c>
      <c r="P3629" s="86" t="n">
        <v>0.0166666666666667</v>
      </c>
      <c r="Q3629" s="87" t="n">
        <v>2.83766666666667</v>
      </c>
      <c r="R3629" s="88" t="n">
        <v>5.67533333333333</v>
      </c>
      <c r="S3629" s="89" t="n">
        <v>164.584666666667</v>
      </c>
      <c r="T3629" s="40"/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F3629" s="40"/>
      <c r="AG3629" s="40"/>
      <c r="AH3629" s="40"/>
      <c r="AI3629" s="40"/>
      <c r="AJ3629" s="40"/>
    </row>
    <row r="3630" s="4" customFormat="true" ht="37.5" hidden="false" customHeight="true" outlineLevel="0" collapsed="false">
      <c r="A3630" s="23" t="s">
        <v>401</v>
      </c>
      <c r="B3630" s="82" t="n">
        <v>11722</v>
      </c>
      <c r="C3630" s="25" t="str">
        <f aca="false">VLOOKUP(B3630,[1]Planilha8!$X$4:$Y$6629,2,0)</f>
        <v>-</v>
      </c>
      <c r="D3630" s="26" t="s">
        <v>997</v>
      </c>
      <c r="E3630" s="26" t="str">
        <f aca="false">VLOOKUP(B3630,[1]Planilha8!$X$4:$Z$6629,3,0)</f>
        <v>ÁREAS COMUNS</v>
      </c>
      <c r="F3630" s="26" t="str">
        <f aca="false">VLOOKUP(B3630,[1]Planilha8!$X$4:$AD$6629,7,0)</f>
        <v>BOM</v>
      </c>
      <c r="G3630" s="27" t="n">
        <v>43507</v>
      </c>
      <c r="H3630" s="83" t="n">
        <v>2333.35</v>
      </c>
      <c r="I3630" s="29" t="s">
        <v>23</v>
      </c>
      <c r="J3630" s="30" t="s">
        <v>220</v>
      </c>
      <c r="K3630" s="31" t="n">
        <v>198</v>
      </c>
      <c r="L3630" s="32" t="n">
        <v>2018003759</v>
      </c>
      <c r="M3630" s="33" t="n">
        <v>43507</v>
      </c>
      <c r="N3630" s="84" t="n">
        <v>0</v>
      </c>
      <c r="O3630" s="85" t="n">
        <v>0</v>
      </c>
      <c r="P3630" s="86" t="n">
        <v>0</v>
      </c>
      <c r="Q3630" s="87" t="n">
        <v>0</v>
      </c>
      <c r="R3630" s="88" t="n">
        <v>0</v>
      </c>
      <c r="S3630" s="89" t="n">
        <v>2333.35</v>
      </c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LF3630" s="41"/>
      <c r="ALG3630" s="41"/>
      <c r="ALH3630" s="41"/>
      <c r="ALI3630" s="41"/>
      <c r="ALJ3630" s="41"/>
      <c r="ALK3630" s="41"/>
      <c r="ALL3630" s="41"/>
      <c r="ALM3630" s="41"/>
      <c r="ALN3630" s="41"/>
      <c r="ALO3630" s="41"/>
      <c r="ALP3630" s="41"/>
      <c r="ALQ3630" s="41"/>
      <c r="ALR3630" s="41"/>
      <c r="ALS3630" s="41"/>
      <c r="ALT3630" s="41"/>
      <c r="ALU3630" s="41"/>
      <c r="ALV3630" s="41"/>
      <c r="ALW3630" s="41"/>
      <c r="ALX3630" s="41"/>
      <c r="ALY3630" s="41"/>
      <c r="ALZ3630" s="41"/>
      <c r="AMA3630" s="41"/>
      <c r="AMB3630" s="41"/>
      <c r="AMC3630" s="41"/>
      <c r="AMD3630" s="41"/>
      <c r="AME3630" s="41"/>
      <c r="AMF3630" s="41"/>
      <c r="AMG3630" s="0"/>
      <c r="AMH3630" s="0"/>
      <c r="AMI3630" s="0"/>
      <c r="AMJ3630" s="0"/>
    </row>
    <row r="3631" s="4" customFormat="true" ht="37.5" hidden="false" customHeight="true" outlineLevel="0" collapsed="false">
      <c r="A3631" s="23" t="s">
        <v>401</v>
      </c>
      <c r="B3631" s="82" t="n">
        <v>11804</v>
      </c>
      <c r="C3631" s="25" t="n">
        <f aca="false">VLOOKUP(B3631,[1]Planilha8!$X$4:$Y$6629,2,0)</f>
        <v>1883809</v>
      </c>
      <c r="D3631" s="26" t="s">
        <v>998</v>
      </c>
      <c r="E3631" s="26" t="str">
        <f aca="false">VLOOKUP(B3631,[1]Planilha8!$X$4:$Z$6629,3,0)</f>
        <v>NUTRIÇÃO / LACTÁRIO</v>
      </c>
      <c r="F3631" s="26" t="str">
        <f aca="false">VLOOKUP(B3631,[1]Planilha8!$X$4:$AD$6629,7,0)</f>
        <v>BOM</v>
      </c>
      <c r="G3631" s="27" t="n">
        <v>43468</v>
      </c>
      <c r="H3631" s="83" t="n">
        <v>1384.2</v>
      </c>
      <c r="I3631" s="29" t="s">
        <v>23</v>
      </c>
      <c r="J3631" s="30" t="s">
        <v>925</v>
      </c>
      <c r="K3631" s="31" t="n">
        <v>181312</v>
      </c>
      <c r="L3631" s="32" t="n">
        <v>2018005634</v>
      </c>
      <c r="M3631" s="33" t="n">
        <v>43468</v>
      </c>
      <c r="N3631" s="84" t="n">
        <v>0</v>
      </c>
      <c r="O3631" s="85" t="n">
        <v>0</v>
      </c>
      <c r="P3631" s="86" t="n">
        <v>0</v>
      </c>
      <c r="Q3631" s="87" t="n">
        <v>0</v>
      </c>
      <c r="R3631" s="88" t="n">
        <v>0</v>
      </c>
      <c r="S3631" s="89" t="n">
        <v>1384.2</v>
      </c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LF3631" s="41"/>
      <c r="ALG3631" s="41"/>
      <c r="ALH3631" s="41"/>
      <c r="ALI3631" s="41"/>
      <c r="ALJ3631" s="41"/>
      <c r="ALK3631" s="41"/>
      <c r="ALL3631" s="41"/>
      <c r="ALM3631" s="41"/>
      <c r="ALN3631" s="41"/>
      <c r="ALO3631" s="41"/>
      <c r="ALP3631" s="41"/>
      <c r="ALQ3631" s="41"/>
      <c r="ALR3631" s="41"/>
      <c r="ALS3631" s="41"/>
      <c r="ALT3631" s="41"/>
      <c r="ALU3631" s="41"/>
      <c r="ALV3631" s="41"/>
      <c r="ALW3631" s="41"/>
      <c r="ALX3631" s="41"/>
      <c r="ALY3631" s="41"/>
      <c r="ALZ3631" s="41"/>
      <c r="AMA3631" s="41"/>
      <c r="AMB3631" s="41"/>
      <c r="AMC3631" s="41"/>
      <c r="AMD3631" s="41"/>
      <c r="AME3631" s="41"/>
      <c r="AMF3631" s="41"/>
      <c r="AMG3631" s="0"/>
      <c r="AMH3631" s="0"/>
      <c r="AMI3631" s="0"/>
      <c r="AMJ3631" s="0"/>
    </row>
    <row r="3632" s="4" customFormat="true" ht="37.5" hidden="false" customHeight="true" outlineLevel="0" collapsed="false">
      <c r="A3632" s="23" t="s">
        <v>401</v>
      </c>
      <c r="B3632" s="82" t="n">
        <v>11808</v>
      </c>
      <c r="C3632" s="25" t="n">
        <f aca="false">VLOOKUP(B3632,[1]Planilha8!$X$4:$Y$6629,2,0)</f>
        <v>1883817</v>
      </c>
      <c r="D3632" s="26" t="s">
        <v>999</v>
      </c>
      <c r="E3632" s="26" t="str">
        <f aca="false">VLOOKUP(B3632,[1]Planilha8!$X$4:$Z$6629,3,0)</f>
        <v>GALPÃO ALMOXARIFADO</v>
      </c>
      <c r="F3632" s="26" t="str">
        <f aca="false">VLOOKUP(B3632,[1]Planilha8!$X$4:$AD$6629,7,0)</f>
        <v>RUIM</v>
      </c>
      <c r="G3632" s="27" t="n">
        <v>43472</v>
      </c>
      <c r="H3632" s="83" t="n">
        <v>115</v>
      </c>
      <c r="I3632" s="29" t="s">
        <v>23</v>
      </c>
      <c r="J3632" s="30" t="s">
        <v>1000</v>
      </c>
      <c r="K3632" s="31" t="n">
        <v>15797</v>
      </c>
      <c r="L3632" s="32" t="n">
        <v>2018006334</v>
      </c>
      <c r="M3632" s="33" t="n">
        <v>43472</v>
      </c>
      <c r="N3632" s="84" t="n">
        <v>0</v>
      </c>
      <c r="O3632" s="85" t="n">
        <v>0</v>
      </c>
      <c r="P3632" s="86" t="n">
        <v>0</v>
      </c>
      <c r="Q3632" s="87" t="n">
        <v>0</v>
      </c>
      <c r="R3632" s="88" t="n">
        <v>0</v>
      </c>
      <c r="S3632" s="89" t="n">
        <v>115</v>
      </c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LF3632" s="41"/>
      <c r="ALG3632" s="41"/>
      <c r="ALH3632" s="41"/>
      <c r="ALI3632" s="41"/>
      <c r="ALJ3632" s="41"/>
      <c r="ALK3632" s="41"/>
      <c r="ALL3632" s="41"/>
      <c r="ALM3632" s="41"/>
      <c r="ALN3632" s="41"/>
      <c r="ALO3632" s="41"/>
      <c r="ALP3632" s="41"/>
      <c r="ALQ3632" s="41"/>
      <c r="ALR3632" s="41"/>
      <c r="ALS3632" s="41"/>
      <c r="ALT3632" s="41"/>
      <c r="ALU3632" s="41"/>
      <c r="ALV3632" s="41"/>
      <c r="ALW3632" s="41"/>
      <c r="ALX3632" s="41"/>
      <c r="ALY3632" s="41"/>
      <c r="ALZ3632" s="41"/>
      <c r="AMA3632" s="41"/>
      <c r="AMB3632" s="41"/>
      <c r="AMC3632" s="41"/>
      <c r="AMD3632" s="41"/>
      <c r="AME3632" s="41"/>
      <c r="AMF3632" s="41"/>
      <c r="AMG3632" s="0"/>
      <c r="AMH3632" s="0"/>
      <c r="AMI3632" s="0"/>
      <c r="AMJ3632" s="0"/>
    </row>
    <row r="3633" s="4" customFormat="true" ht="37.5" hidden="false" customHeight="true" outlineLevel="0" collapsed="false">
      <c r="A3633" s="23" t="s">
        <v>401</v>
      </c>
      <c r="B3633" s="82" t="n">
        <v>11809</v>
      </c>
      <c r="C3633" s="25" t="str">
        <f aca="false">VLOOKUP(B3633,[1]Planilha8!$X$4:$Y$6629,2,0)</f>
        <v>-</v>
      </c>
      <c r="D3633" s="26" t="s">
        <v>1001</v>
      </c>
      <c r="E3633" s="26" t="str">
        <f aca="false">VLOOKUP(B3633,[1]Planilha8!$X$4:$Z$6629,3,0)</f>
        <v>CENTRO CIRÚRGICO</v>
      </c>
      <c r="F3633" s="26" t="str">
        <f aca="false">VLOOKUP(B3633,[1]Planilha8!$X$4:$AD$6629,7,0)</f>
        <v>BOM</v>
      </c>
      <c r="G3633" s="27" t="n">
        <v>43496</v>
      </c>
      <c r="H3633" s="83" t="n">
        <v>12000</v>
      </c>
      <c r="I3633" s="29" t="s">
        <v>23</v>
      </c>
      <c r="J3633" s="30" t="s">
        <v>1002</v>
      </c>
      <c r="K3633" s="31" t="n">
        <v>5918</v>
      </c>
      <c r="L3633" s="32" t="n">
        <v>2018002201</v>
      </c>
      <c r="M3633" s="33" t="n">
        <v>43496</v>
      </c>
      <c r="N3633" s="84" t="n">
        <v>0</v>
      </c>
      <c r="O3633" s="85" t="n">
        <v>0</v>
      </c>
      <c r="P3633" s="86" t="n">
        <v>0</v>
      </c>
      <c r="Q3633" s="87" t="n">
        <v>0</v>
      </c>
      <c r="R3633" s="88" t="n">
        <v>0</v>
      </c>
      <c r="S3633" s="89" t="n">
        <v>12000</v>
      </c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LF3633" s="41"/>
      <c r="ALG3633" s="41"/>
      <c r="ALH3633" s="41"/>
      <c r="ALI3633" s="41"/>
      <c r="ALJ3633" s="41"/>
      <c r="ALK3633" s="41"/>
      <c r="ALL3633" s="41"/>
      <c r="ALM3633" s="41"/>
      <c r="ALN3633" s="41"/>
      <c r="ALO3633" s="41"/>
      <c r="ALP3633" s="41"/>
      <c r="ALQ3633" s="41"/>
      <c r="ALR3633" s="41"/>
      <c r="ALS3633" s="41"/>
      <c r="ALT3633" s="41"/>
      <c r="ALU3633" s="41"/>
      <c r="ALV3633" s="41"/>
      <c r="ALW3633" s="41"/>
      <c r="ALX3633" s="41"/>
      <c r="ALY3633" s="41"/>
      <c r="ALZ3633" s="41"/>
      <c r="AMA3633" s="41"/>
      <c r="AMB3633" s="41"/>
      <c r="AMC3633" s="41"/>
      <c r="AMD3633" s="41"/>
      <c r="AME3633" s="41"/>
      <c r="AMF3633" s="41"/>
      <c r="AMG3633" s="0"/>
      <c r="AMH3633" s="0"/>
      <c r="AMI3633" s="0"/>
      <c r="AMJ3633" s="0"/>
    </row>
    <row r="3634" s="4" customFormat="true" ht="37.5" hidden="false" customHeight="true" outlineLevel="0" collapsed="false">
      <c r="A3634" s="23" t="s">
        <v>401</v>
      </c>
      <c r="B3634" s="82" t="n">
        <v>11810</v>
      </c>
      <c r="C3634" s="25" t="n">
        <f aca="false">VLOOKUP(B3634,[1]Planilha8!$X$4:$Y$6629,2,0)</f>
        <v>1889220</v>
      </c>
      <c r="D3634" s="26" t="s">
        <v>1003</v>
      </c>
      <c r="E3634" s="26" t="str">
        <f aca="false">VLOOKUP(B3634,[1]Planilha8!$X$4:$Z$6629,3,0)</f>
        <v>CENTRO CIRÚRGICO</v>
      </c>
      <c r="F3634" s="26" t="str">
        <f aca="false">VLOOKUP(B3634,[1]Planilha8!$X$4:$AD$6629,7,0)</f>
        <v>BOM</v>
      </c>
      <c r="G3634" s="27" t="n">
        <v>43497</v>
      </c>
      <c r="H3634" s="83" t="n">
        <v>114927.3</v>
      </c>
      <c r="I3634" s="29" t="s">
        <v>23</v>
      </c>
      <c r="J3634" s="30" t="s">
        <v>1004</v>
      </c>
      <c r="K3634" s="31" t="n">
        <v>27889</v>
      </c>
      <c r="L3634" s="32" t="n">
        <v>2018002201</v>
      </c>
      <c r="M3634" s="33" t="n">
        <v>43497</v>
      </c>
      <c r="N3634" s="84" t="n">
        <v>0</v>
      </c>
      <c r="O3634" s="85" t="n">
        <v>0</v>
      </c>
      <c r="P3634" s="86" t="n">
        <v>0</v>
      </c>
      <c r="Q3634" s="87" t="n">
        <v>0</v>
      </c>
      <c r="R3634" s="88" t="n">
        <v>0</v>
      </c>
      <c r="S3634" s="89" t="n">
        <v>114927.3</v>
      </c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LF3634" s="41"/>
      <c r="ALG3634" s="41"/>
      <c r="ALH3634" s="41"/>
      <c r="ALI3634" s="41"/>
      <c r="ALJ3634" s="41"/>
      <c r="ALK3634" s="41"/>
      <c r="ALL3634" s="41"/>
      <c r="ALM3634" s="41"/>
      <c r="ALN3634" s="41"/>
      <c r="ALO3634" s="41"/>
      <c r="ALP3634" s="41"/>
      <c r="ALQ3634" s="41"/>
      <c r="ALR3634" s="41"/>
      <c r="ALS3634" s="41"/>
      <c r="ALT3634" s="41"/>
      <c r="ALU3634" s="41"/>
      <c r="ALV3634" s="41"/>
      <c r="ALW3634" s="41"/>
      <c r="ALX3634" s="41"/>
      <c r="ALY3634" s="41"/>
      <c r="ALZ3634" s="41"/>
      <c r="AMA3634" s="41"/>
      <c r="AMB3634" s="41"/>
      <c r="AMC3634" s="41"/>
      <c r="AMD3634" s="41"/>
      <c r="AME3634" s="41"/>
      <c r="AMF3634" s="41"/>
      <c r="AMG3634" s="0"/>
      <c r="AMH3634" s="0"/>
      <c r="AMI3634" s="0"/>
      <c r="AMJ3634" s="0"/>
    </row>
    <row r="3635" s="4" customFormat="true" ht="37.5" hidden="false" customHeight="true" outlineLevel="0" collapsed="false">
      <c r="A3635" s="23" t="s">
        <v>401</v>
      </c>
      <c r="B3635" s="82" t="n">
        <v>11813</v>
      </c>
      <c r="C3635" s="25" t="n">
        <f aca="false">VLOOKUP(B3635,[1]Planilha8!$X$4:$Y$6629,2,0)</f>
        <v>1889172</v>
      </c>
      <c r="D3635" s="26" t="s">
        <v>993</v>
      </c>
      <c r="E3635" s="26" t="str">
        <f aca="false">VLOOKUP(B3635,[1]Planilha8!$X$4:$Z$6629,3,0)</f>
        <v>ÁREAS COMUNS</v>
      </c>
      <c r="F3635" s="26" t="str">
        <f aca="false">VLOOKUP(B3635,[1]Planilha8!$X$4:$AD$6629,7,0)</f>
        <v>BOM</v>
      </c>
      <c r="G3635" s="27" t="n">
        <v>43515</v>
      </c>
      <c r="H3635" s="83" t="n">
        <v>115</v>
      </c>
      <c r="I3635" s="29" t="s">
        <v>23</v>
      </c>
      <c r="J3635" s="30" t="s">
        <v>220</v>
      </c>
      <c r="K3635" s="31" t="n">
        <v>208</v>
      </c>
      <c r="L3635" s="32" t="n">
        <v>2017002487</v>
      </c>
      <c r="M3635" s="33" t="n">
        <v>43515</v>
      </c>
      <c r="N3635" s="84" t="n">
        <v>0</v>
      </c>
      <c r="O3635" s="85" t="n">
        <v>0</v>
      </c>
      <c r="P3635" s="86" t="n">
        <v>0</v>
      </c>
      <c r="Q3635" s="87" t="n">
        <v>0</v>
      </c>
      <c r="R3635" s="88" t="n">
        <v>0</v>
      </c>
      <c r="S3635" s="89" t="n">
        <v>115</v>
      </c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LF3635" s="41"/>
      <c r="ALG3635" s="41"/>
      <c r="ALH3635" s="41"/>
      <c r="ALI3635" s="41"/>
      <c r="ALJ3635" s="41"/>
      <c r="ALK3635" s="41"/>
      <c r="ALL3635" s="41"/>
      <c r="ALM3635" s="41"/>
      <c r="ALN3635" s="41"/>
      <c r="ALO3635" s="41"/>
      <c r="ALP3635" s="41"/>
      <c r="ALQ3635" s="41"/>
      <c r="ALR3635" s="41"/>
      <c r="ALS3635" s="41"/>
      <c r="ALT3635" s="41"/>
      <c r="ALU3635" s="41"/>
      <c r="ALV3635" s="41"/>
      <c r="ALW3635" s="41"/>
      <c r="ALX3635" s="41"/>
      <c r="ALY3635" s="41"/>
      <c r="ALZ3635" s="41"/>
      <c r="AMA3635" s="41"/>
      <c r="AMB3635" s="41"/>
      <c r="AMC3635" s="41"/>
      <c r="AMD3635" s="41"/>
      <c r="AME3635" s="41"/>
      <c r="AMF3635" s="41"/>
      <c r="AMG3635" s="0"/>
      <c r="AMH3635" s="0"/>
      <c r="AMI3635" s="0"/>
      <c r="AMJ3635" s="0"/>
    </row>
    <row r="3636" s="4" customFormat="true" ht="37.5" hidden="false" customHeight="true" outlineLevel="0" collapsed="false">
      <c r="A3636" s="23" t="s">
        <v>401</v>
      </c>
      <c r="B3636" s="82" t="n">
        <v>11814</v>
      </c>
      <c r="C3636" s="25" t="n">
        <f aca="false">VLOOKUP(B3636,[1]Planilha8!$X$4:$Y$6629,2,0)</f>
        <v>1889173</v>
      </c>
      <c r="D3636" s="26" t="s">
        <v>993</v>
      </c>
      <c r="E3636" s="26" t="str">
        <f aca="false">VLOOKUP(B3636,[1]Planilha8!$X$4:$Z$6629,3,0)</f>
        <v>ÁREAS COMUNS</v>
      </c>
      <c r="F3636" s="26" t="str">
        <f aca="false">VLOOKUP(B3636,[1]Planilha8!$X$4:$AD$6629,7,0)</f>
        <v>BOM</v>
      </c>
      <c r="G3636" s="27" t="n">
        <v>43515</v>
      </c>
      <c r="H3636" s="83" t="n">
        <v>115</v>
      </c>
      <c r="I3636" s="29" t="s">
        <v>23</v>
      </c>
      <c r="J3636" s="30" t="s">
        <v>220</v>
      </c>
      <c r="K3636" s="31" t="n">
        <v>208</v>
      </c>
      <c r="L3636" s="32" t="n">
        <v>2017002487</v>
      </c>
      <c r="M3636" s="33" t="n">
        <v>43515</v>
      </c>
      <c r="N3636" s="84" t="n">
        <v>0</v>
      </c>
      <c r="O3636" s="85" t="n">
        <v>0</v>
      </c>
      <c r="P3636" s="86" t="n">
        <v>0</v>
      </c>
      <c r="Q3636" s="87" t="n">
        <v>0</v>
      </c>
      <c r="R3636" s="88" t="n">
        <v>0</v>
      </c>
      <c r="S3636" s="89" t="n">
        <v>115</v>
      </c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LF3636" s="41"/>
      <c r="ALG3636" s="41"/>
      <c r="ALH3636" s="41"/>
      <c r="ALI3636" s="41"/>
      <c r="ALJ3636" s="41"/>
      <c r="ALK3636" s="41"/>
      <c r="ALL3636" s="41"/>
      <c r="ALM3636" s="41"/>
      <c r="ALN3636" s="41"/>
      <c r="ALO3636" s="41"/>
      <c r="ALP3636" s="41"/>
      <c r="ALQ3636" s="41"/>
      <c r="ALR3636" s="41"/>
      <c r="ALS3636" s="41"/>
      <c r="ALT3636" s="41"/>
      <c r="ALU3636" s="41"/>
      <c r="ALV3636" s="41"/>
      <c r="ALW3636" s="41"/>
      <c r="ALX3636" s="41"/>
      <c r="ALY3636" s="41"/>
      <c r="ALZ3636" s="41"/>
      <c r="AMA3636" s="41"/>
      <c r="AMB3636" s="41"/>
      <c r="AMC3636" s="41"/>
      <c r="AMD3636" s="41"/>
      <c r="AME3636" s="41"/>
      <c r="AMF3636" s="41"/>
      <c r="AMG3636" s="0"/>
      <c r="AMH3636" s="0"/>
      <c r="AMI3636" s="0"/>
      <c r="AMJ3636" s="0"/>
    </row>
    <row r="3637" s="4" customFormat="true" ht="37.5" hidden="false" customHeight="true" outlineLevel="0" collapsed="false">
      <c r="A3637" s="23" t="s">
        <v>401</v>
      </c>
      <c r="B3637" s="82" t="n">
        <v>11815</v>
      </c>
      <c r="C3637" s="25" t="n">
        <f aca="false">VLOOKUP(B3637,[1]Planilha8!$X$4:$Y$6629,2,0)</f>
        <v>1889174</v>
      </c>
      <c r="D3637" s="26" t="s">
        <v>993</v>
      </c>
      <c r="E3637" s="26" t="str">
        <f aca="false">VLOOKUP(B3637,[1]Planilha8!$X$4:$Z$6629,3,0)</f>
        <v>ÁREAS COMUNS</v>
      </c>
      <c r="F3637" s="26" t="str">
        <f aca="false">VLOOKUP(B3637,[1]Planilha8!$X$4:$AD$6629,7,0)</f>
        <v>BOM</v>
      </c>
      <c r="G3637" s="27" t="n">
        <v>43515</v>
      </c>
      <c r="H3637" s="83" t="n">
        <v>115</v>
      </c>
      <c r="I3637" s="29" t="s">
        <v>23</v>
      </c>
      <c r="J3637" s="30" t="s">
        <v>220</v>
      </c>
      <c r="K3637" s="31" t="n">
        <v>208</v>
      </c>
      <c r="L3637" s="32" t="n">
        <v>2017002487</v>
      </c>
      <c r="M3637" s="33" t="n">
        <v>43515</v>
      </c>
      <c r="N3637" s="84" t="n">
        <v>0</v>
      </c>
      <c r="O3637" s="85" t="n">
        <v>0</v>
      </c>
      <c r="P3637" s="86" t="n">
        <v>0</v>
      </c>
      <c r="Q3637" s="87" t="n">
        <v>0</v>
      </c>
      <c r="R3637" s="88" t="n">
        <v>0</v>
      </c>
      <c r="S3637" s="89" t="n">
        <v>115</v>
      </c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LF3637" s="41"/>
      <c r="ALG3637" s="41"/>
      <c r="ALH3637" s="41"/>
      <c r="ALI3637" s="41"/>
      <c r="ALJ3637" s="41"/>
      <c r="ALK3637" s="41"/>
      <c r="ALL3637" s="41"/>
      <c r="ALM3637" s="41"/>
      <c r="ALN3637" s="41"/>
      <c r="ALO3637" s="41"/>
      <c r="ALP3637" s="41"/>
      <c r="ALQ3637" s="41"/>
      <c r="ALR3637" s="41"/>
      <c r="ALS3637" s="41"/>
      <c r="ALT3637" s="41"/>
      <c r="ALU3637" s="41"/>
      <c r="ALV3637" s="41"/>
      <c r="ALW3637" s="41"/>
      <c r="ALX3637" s="41"/>
      <c r="ALY3637" s="41"/>
      <c r="ALZ3637" s="41"/>
      <c r="AMA3637" s="41"/>
      <c r="AMB3637" s="41"/>
      <c r="AMC3637" s="41"/>
      <c r="AMD3637" s="41"/>
      <c r="AME3637" s="41"/>
      <c r="AMF3637" s="41"/>
      <c r="AMG3637" s="0"/>
      <c r="AMH3637" s="0"/>
      <c r="AMI3637" s="0"/>
      <c r="AMJ3637" s="0"/>
    </row>
    <row r="3638" s="4" customFormat="true" ht="37.5" hidden="false" customHeight="true" outlineLevel="0" collapsed="false">
      <c r="A3638" s="23" t="s">
        <v>401</v>
      </c>
      <c r="B3638" s="82" t="n">
        <v>11816</v>
      </c>
      <c r="C3638" s="25" t="n">
        <f aca="false">VLOOKUP(B3638,[1]Planilha8!$X$4:$Y$6629,2,0)</f>
        <v>1889175</v>
      </c>
      <c r="D3638" s="26" t="s">
        <v>993</v>
      </c>
      <c r="E3638" s="26" t="str">
        <f aca="false">VLOOKUP(B3638,[1]Planilha8!$X$4:$Z$6629,3,0)</f>
        <v>ÁREAS COMUNS</v>
      </c>
      <c r="F3638" s="26" t="str">
        <f aca="false">VLOOKUP(B3638,[1]Planilha8!$X$4:$AD$6629,7,0)</f>
        <v>BOM</v>
      </c>
      <c r="G3638" s="27" t="n">
        <v>43515</v>
      </c>
      <c r="H3638" s="83" t="n">
        <v>115</v>
      </c>
      <c r="I3638" s="29" t="s">
        <v>23</v>
      </c>
      <c r="J3638" s="30" t="s">
        <v>220</v>
      </c>
      <c r="K3638" s="31" t="n">
        <v>208</v>
      </c>
      <c r="L3638" s="32" t="n">
        <v>2017002487</v>
      </c>
      <c r="M3638" s="33" t="n">
        <v>43515</v>
      </c>
      <c r="N3638" s="84" t="n">
        <v>0</v>
      </c>
      <c r="O3638" s="85" t="n">
        <v>0</v>
      </c>
      <c r="P3638" s="86" t="n">
        <v>0</v>
      </c>
      <c r="Q3638" s="87" t="n">
        <v>0</v>
      </c>
      <c r="R3638" s="88" t="n">
        <v>0</v>
      </c>
      <c r="S3638" s="89" t="n">
        <v>115</v>
      </c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LF3638" s="41"/>
      <c r="ALG3638" s="41"/>
      <c r="ALH3638" s="41"/>
      <c r="ALI3638" s="41"/>
      <c r="ALJ3638" s="41"/>
      <c r="ALK3638" s="41"/>
      <c r="ALL3638" s="41"/>
      <c r="ALM3638" s="41"/>
      <c r="ALN3638" s="41"/>
      <c r="ALO3638" s="41"/>
      <c r="ALP3638" s="41"/>
      <c r="ALQ3638" s="41"/>
      <c r="ALR3638" s="41"/>
      <c r="ALS3638" s="41"/>
      <c r="ALT3638" s="41"/>
      <c r="ALU3638" s="41"/>
      <c r="ALV3638" s="41"/>
      <c r="ALW3638" s="41"/>
      <c r="ALX3638" s="41"/>
      <c r="ALY3638" s="41"/>
      <c r="ALZ3638" s="41"/>
      <c r="AMA3638" s="41"/>
      <c r="AMB3638" s="41"/>
      <c r="AMC3638" s="41"/>
      <c r="AMD3638" s="41"/>
      <c r="AME3638" s="41"/>
      <c r="AMF3638" s="41"/>
      <c r="AMG3638" s="0"/>
      <c r="AMH3638" s="0"/>
      <c r="AMI3638" s="0"/>
      <c r="AMJ3638" s="0"/>
    </row>
    <row r="3639" s="4" customFormat="true" ht="37.5" hidden="false" customHeight="true" outlineLevel="0" collapsed="false">
      <c r="A3639" s="23" t="s">
        <v>401</v>
      </c>
      <c r="B3639" s="82" t="n">
        <v>11817</v>
      </c>
      <c r="C3639" s="25" t="n">
        <f aca="false">VLOOKUP(B3639,[1]Planilha8!$X$4:$Y$6629,2,0)</f>
        <v>1889176</v>
      </c>
      <c r="D3639" s="26" t="s">
        <v>993</v>
      </c>
      <c r="E3639" s="26" t="str">
        <f aca="false">VLOOKUP(B3639,[1]Planilha8!$X$4:$Z$6629,3,0)</f>
        <v>ÁREAS COMUNS</v>
      </c>
      <c r="F3639" s="26" t="str">
        <f aca="false">VLOOKUP(B3639,[1]Planilha8!$X$4:$AD$6629,7,0)</f>
        <v>BOM</v>
      </c>
      <c r="G3639" s="27" t="n">
        <v>43515</v>
      </c>
      <c r="H3639" s="83" t="n">
        <v>115</v>
      </c>
      <c r="I3639" s="29" t="s">
        <v>23</v>
      </c>
      <c r="J3639" s="30" t="s">
        <v>220</v>
      </c>
      <c r="K3639" s="31" t="n">
        <v>208</v>
      </c>
      <c r="L3639" s="32" t="n">
        <v>2017002487</v>
      </c>
      <c r="M3639" s="33" t="n">
        <v>43515</v>
      </c>
      <c r="N3639" s="84" t="n">
        <v>0</v>
      </c>
      <c r="O3639" s="85" t="n">
        <v>0</v>
      </c>
      <c r="P3639" s="86" t="n">
        <v>0</v>
      </c>
      <c r="Q3639" s="87" t="n">
        <v>0</v>
      </c>
      <c r="R3639" s="88" t="n">
        <v>0</v>
      </c>
      <c r="S3639" s="89" t="n">
        <v>115</v>
      </c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LF3639" s="41"/>
      <c r="ALG3639" s="41"/>
      <c r="ALH3639" s="41"/>
      <c r="ALI3639" s="41"/>
      <c r="ALJ3639" s="41"/>
      <c r="ALK3639" s="41"/>
      <c r="ALL3639" s="41"/>
      <c r="ALM3639" s="41"/>
      <c r="ALN3639" s="41"/>
      <c r="ALO3639" s="41"/>
      <c r="ALP3639" s="41"/>
      <c r="ALQ3639" s="41"/>
      <c r="ALR3639" s="41"/>
      <c r="ALS3639" s="41"/>
      <c r="ALT3639" s="41"/>
      <c r="ALU3639" s="41"/>
      <c r="ALV3639" s="41"/>
      <c r="ALW3639" s="41"/>
      <c r="ALX3639" s="41"/>
      <c r="ALY3639" s="41"/>
      <c r="ALZ3639" s="41"/>
      <c r="AMA3639" s="41"/>
      <c r="AMB3639" s="41"/>
      <c r="AMC3639" s="41"/>
      <c r="AMD3639" s="41"/>
      <c r="AME3639" s="41"/>
      <c r="AMF3639" s="41"/>
      <c r="AMG3639" s="0"/>
      <c r="AMH3639" s="0"/>
      <c r="AMI3639" s="0"/>
      <c r="AMJ3639" s="0"/>
    </row>
    <row r="3640" s="4" customFormat="true" ht="37.5" hidden="false" customHeight="true" outlineLevel="0" collapsed="false">
      <c r="A3640" s="23" t="s">
        <v>401</v>
      </c>
      <c r="B3640" s="82" t="n">
        <v>11818</v>
      </c>
      <c r="C3640" s="25" t="n">
        <f aca="false">VLOOKUP(B3640,[1]Planilha8!$X$4:$Y$6629,2,0)</f>
        <v>1889177</v>
      </c>
      <c r="D3640" s="26" t="s">
        <v>993</v>
      </c>
      <c r="E3640" s="26" t="str">
        <f aca="false">VLOOKUP(B3640,[1]Planilha8!$X$4:$Z$6629,3,0)</f>
        <v>ÁREAS COMUNS</v>
      </c>
      <c r="F3640" s="26" t="str">
        <f aca="false">VLOOKUP(B3640,[1]Planilha8!$X$4:$AD$6629,7,0)</f>
        <v>BOM</v>
      </c>
      <c r="G3640" s="27" t="n">
        <v>43515</v>
      </c>
      <c r="H3640" s="83" t="n">
        <v>115</v>
      </c>
      <c r="I3640" s="29" t="s">
        <v>23</v>
      </c>
      <c r="J3640" s="30" t="s">
        <v>220</v>
      </c>
      <c r="K3640" s="31" t="n">
        <v>208</v>
      </c>
      <c r="L3640" s="32" t="n">
        <v>2017002487</v>
      </c>
      <c r="M3640" s="33" t="n">
        <v>43515</v>
      </c>
      <c r="N3640" s="84" t="n">
        <v>0</v>
      </c>
      <c r="O3640" s="85" t="n">
        <v>0</v>
      </c>
      <c r="P3640" s="86" t="n">
        <v>0</v>
      </c>
      <c r="Q3640" s="87" t="n">
        <v>0</v>
      </c>
      <c r="R3640" s="88" t="n">
        <v>0</v>
      </c>
      <c r="S3640" s="89" t="n">
        <v>115</v>
      </c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LF3640" s="41"/>
      <c r="ALG3640" s="41"/>
      <c r="ALH3640" s="41"/>
      <c r="ALI3640" s="41"/>
      <c r="ALJ3640" s="41"/>
      <c r="ALK3640" s="41"/>
      <c r="ALL3640" s="41"/>
      <c r="ALM3640" s="41"/>
      <c r="ALN3640" s="41"/>
      <c r="ALO3640" s="41"/>
      <c r="ALP3640" s="41"/>
      <c r="ALQ3640" s="41"/>
      <c r="ALR3640" s="41"/>
      <c r="ALS3640" s="41"/>
      <c r="ALT3640" s="41"/>
      <c r="ALU3640" s="41"/>
      <c r="ALV3640" s="41"/>
      <c r="ALW3640" s="41"/>
      <c r="ALX3640" s="41"/>
      <c r="ALY3640" s="41"/>
      <c r="ALZ3640" s="41"/>
      <c r="AMA3640" s="41"/>
      <c r="AMB3640" s="41"/>
      <c r="AMC3640" s="41"/>
      <c r="AMD3640" s="41"/>
      <c r="AME3640" s="41"/>
      <c r="AMF3640" s="41"/>
      <c r="AMG3640" s="0"/>
      <c r="AMH3640" s="0"/>
      <c r="AMI3640" s="0"/>
      <c r="AMJ3640" s="0"/>
    </row>
    <row r="3641" s="4" customFormat="true" ht="37.5" hidden="false" customHeight="true" outlineLevel="0" collapsed="false">
      <c r="A3641" s="23" t="s">
        <v>401</v>
      </c>
      <c r="B3641" s="82" t="n">
        <v>11819</v>
      </c>
      <c r="C3641" s="25" t="n">
        <f aca="false">VLOOKUP(B3641,[1]Planilha8!$X$4:$Y$6629,2,0)</f>
        <v>1889178</v>
      </c>
      <c r="D3641" s="26" t="s">
        <v>993</v>
      </c>
      <c r="E3641" s="26" t="str">
        <f aca="false">VLOOKUP(B3641,[1]Planilha8!$X$4:$Z$6629,3,0)</f>
        <v>ÁREAS COMUNS</v>
      </c>
      <c r="F3641" s="26" t="str">
        <f aca="false">VLOOKUP(B3641,[1]Planilha8!$X$4:$AD$6629,7,0)</f>
        <v>BOM</v>
      </c>
      <c r="G3641" s="27" t="n">
        <v>43515</v>
      </c>
      <c r="H3641" s="83" t="n">
        <v>115</v>
      </c>
      <c r="I3641" s="29" t="s">
        <v>23</v>
      </c>
      <c r="J3641" s="30" t="s">
        <v>220</v>
      </c>
      <c r="K3641" s="31" t="n">
        <v>208</v>
      </c>
      <c r="L3641" s="32" t="n">
        <v>2017002487</v>
      </c>
      <c r="M3641" s="33" t="n">
        <v>43515</v>
      </c>
      <c r="N3641" s="84" t="n">
        <v>0</v>
      </c>
      <c r="O3641" s="85" t="n">
        <v>0</v>
      </c>
      <c r="P3641" s="86" t="n">
        <v>0</v>
      </c>
      <c r="Q3641" s="87" t="n">
        <v>0</v>
      </c>
      <c r="R3641" s="88" t="n">
        <v>0</v>
      </c>
      <c r="S3641" s="89" t="n">
        <v>115</v>
      </c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LF3641" s="41"/>
      <c r="ALG3641" s="41"/>
      <c r="ALH3641" s="41"/>
      <c r="ALI3641" s="41"/>
      <c r="ALJ3641" s="41"/>
      <c r="ALK3641" s="41"/>
      <c r="ALL3641" s="41"/>
      <c r="ALM3641" s="41"/>
      <c r="ALN3641" s="41"/>
      <c r="ALO3641" s="41"/>
      <c r="ALP3641" s="41"/>
      <c r="ALQ3641" s="41"/>
      <c r="ALR3641" s="41"/>
      <c r="ALS3641" s="41"/>
      <c r="ALT3641" s="41"/>
      <c r="ALU3641" s="41"/>
      <c r="ALV3641" s="41"/>
      <c r="ALW3641" s="41"/>
      <c r="ALX3641" s="41"/>
      <c r="ALY3641" s="41"/>
      <c r="ALZ3641" s="41"/>
      <c r="AMA3641" s="41"/>
      <c r="AMB3641" s="41"/>
      <c r="AMC3641" s="41"/>
      <c r="AMD3641" s="41"/>
      <c r="AME3641" s="41"/>
      <c r="AMF3641" s="41"/>
      <c r="AMG3641" s="0"/>
      <c r="AMH3641" s="0"/>
      <c r="AMI3641" s="0"/>
      <c r="AMJ3641" s="0"/>
    </row>
    <row r="3642" s="4" customFormat="true" ht="37.5" hidden="false" customHeight="true" outlineLevel="0" collapsed="false">
      <c r="A3642" s="23" t="s">
        <v>401</v>
      </c>
      <c r="B3642" s="82" t="n">
        <v>11820</v>
      </c>
      <c r="C3642" s="25" t="n">
        <f aca="false">VLOOKUP(B3642,[1]Planilha8!$X$4:$Y$6629,2,0)</f>
        <v>1889179</v>
      </c>
      <c r="D3642" s="26" t="s">
        <v>993</v>
      </c>
      <c r="E3642" s="26" t="str">
        <f aca="false">VLOOKUP(B3642,[1]Planilha8!$X$4:$Z$6629,3,0)</f>
        <v>ÁREAS COMUNS</v>
      </c>
      <c r="F3642" s="26" t="str">
        <f aca="false">VLOOKUP(B3642,[1]Planilha8!$X$4:$AD$6629,7,0)</f>
        <v>BOM</v>
      </c>
      <c r="G3642" s="27" t="n">
        <v>43515</v>
      </c>
      <c r="H3642" s="83" t="n">
        <v>115</v>
      </c>
      <c r="I3642" s="29" t="s">
        <v>23</v>
      </c>
      <c r="J3642" s="30" t="s">
        <v>220</v>
      </c>
      <c r="K3642" s="31" t="n">
        <v>208</v>
      </c>
      <c r="L3642" s="32" t="n">
        <v>2017002487</v>
      </c>
      <c r="M3642" s="33" t="n">
        <v>43515</v>
      </c>
      <c r="N3642" s="84" t="n">
        <v>0</v>
      </c>
      <c r="O3642" s="85" t="n">
        <v>0</v>
      </c>
      <c r="P3642" s="86" t="n">
        <v>0</v>
      </c>
      <c r="Q3642" s="87" t="n">
        <v>0</v>
      </c>
      <c r="R3642" s="88" t="n">
        <v>0</v>
      </c>
      <c r="S3642" s="89" t="n">
        <v>115</v>
      </c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LF3642" s="41"/>
      <c r="ALG3642" s="41"/>
      <c r="ALH3642" s="41"/>
      <c r="ALI3642" s="41"/>
      <c r="ALJ3642" s="41"/>
      <c r="ALK3642" s="41"/>
      <c r="ALL3642" s="41"/>
      <c r="ALM3642" s="41"/>
      <c r="ALN3642" s="41"/>
      <c r="ALO3642" s="41"/>
      <c r="ALP3642" s="41"/>
      <c r="ALQ3642" s="41"/>
      <c r="ALR3642" s="41"/>
      <c r="ALS3642" s="41"/>
      <c r="ALT3642" s="41"/>
      <c r="ALU3642" s="41"/>
      <c r="ALV3642" s="41"/>
      <c r="ALW3642" s="41"/>
      <c r="ALX3642" s="41"/>
      <c r="ALY3642" s="41"/>
      <c r="ALZ3642" s="41"/>
      <c r="AMA3642" s="41"/>
      <c r="AMB3642" s="41"/>
      <c r="AMC3642" s="41"/>
      <c r="AMD3642" s="41"/>
      <c r="AME3642" s="41"/>
      <c r="AMF3642" s="41"/>
      <c r="AMG3642" s="0"/>
      <c r="AMH3642" s="0"/>
      <c r="AMI3642" s="0"/>
      <c r="AMJ3642" s="0"/>
    </row>
    <row r="3643" s="4" customFormat="true" ht="37.5" hidden="false" customHeight="true" outlineLevel="0" collapsed="false">
      <c r="A3643" s="23" t="s">
        <v>401</v>
      </c>
      <c r="B3643" s="82" t="n">
        <v>11821</v>
      </c>
      <c r="C3643" s="25" t="n">
        <f aca="false">VLOOKUP(B3643,[1]Planilha8!$X$4:$Y$6629,2,0)</f>
        <v>1889180</v>
      </c>
      <c r="D3643" s="26" t="s">
        <v>993</v>
      </c>
      <c r="E3643" s="26" t="str">
        <f aca="false">VLOOKUP(B3643,[1]Planilha8!$X$4:$Z$6629,3,0)</f>
        <v>ÁREAS COMUNS</v>
      </c>
      <c r="F3643" s="26" t="str">
        <f aca="false">VLOOKUP(B3643,[1]Planilha8!$X$4:$AD$6629,7,0)</f>
        <v>BOM</v>
      </c>
      <c r="G3643" s="27" t="n">
        <v>43515</v>
      </c>
      <c r="H3643" s="83" t="n">
        <v>115</v>
      </c>
      <c r="I3643" s="29" t="s">
        <v>23</v>
      </c>
      <c r="J3643" s="30" t="s">
        <v>220</v>
      </c>
      <c r="K3643" s="31" t="n">
        <v>208</v>
      </c>
      <c r="L3643" s="32" t="n">
        <v>2017002487</v>
      </c>
      <c r="M3643" s="33" t="n">
        <v>43515</v>
      </c>
      <c r="N3643" s="84" t="n">
        <v>0</v>
      </c>
      <c r="O3643" s="85" t="n">
        <v>0</v>
      </c>
      <c r="P3643" s="86" t="n">
        <v>0</v>
      </c>
      <c r="Q3643" s="87" t="n">
        <v>0</v>
      </c>
      <c r="R3643" s="88" t="n">
        <v>0</v>
      </c>
      <c r="S3643" s="89" t="n">
        <v>115</v>
      </c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  <c r="ALF3643" s="41"/>
      <c r="ALG3643" s="41"/>
      <c r="ALH3643" s="41"/>
      <c r="ALI3643" s="41"/>
      <c r="ALJ3643" s="41"/>
      <c r="ALK3643" s="41"/>
      <c r="ALL3643" s="41"/>
      <c r="ALM3643" s="41"/>
      <c r="ALN3643" s="41"/>
      <c r="ALO3643" s="41"/>
      <c r="ALP3643" s="41"/>
      <c r="ALQ3643" s="41"/>
      <c r="ALR3643" s="41"/>
      <c r="ALS3643" s="41"/>
      <c r="ALT3643" s="41"/>
      <c r="ALU3643" s="41"/>
      <c r="ALV3643" s="41"/>
      <c r="ALW3643" s="41"/>
      <c r="ALX3643" s="41"/>
      <c r="ALY3643" s="41"/>
      <c r="ALZ3643" s="41"/>
      <c r="AMA3643" s="41"/>
      <c r="AMB3643" s="41"/>
      <c r="AMC3643" s="41"/>
      <c r="AMD3643" s="41"/>
      <c r="AME3643" s="41"/>
      <c r="AMF3643" s="41"/>
      <c r="AMG3643" s="0"/>
      <c r="AMH3643" s="0"/>
      <c r="AMI3643" s="0"/>
      <c r="AMJ3643" s="0"/>
    </row>
    <row r="3644" s="4" customFormat="true" ht="37.5" hidden="false" customHeight="true" outlineLevel="0" collapsed="false">
      <c r="A3644" s="23" t="s">
        <v>401</v>
      </c>
      <c r="B3644" s="82" t="n">
        <v>11822</v>
      </c>
      <c r="C3644" s="25" t="n">
        <f aca="false">VLOOKUP(B3644,[1]Planilha8!$X$4:$Y$6629,2,0)</f>
        <v>1889181</v>
      </c>
      <c r="D3644" s="26" t="s">
        <v>993</v>
      </c>
      <c r="E3644" s="26" t="str">
        <f aca="false">VLOOKUP(B3644,[1]Planilha8!$X$4:$Z$6629,3,0)</f>
        <v>ÁREAS COMUNS</v>
      </c>
      <c r="F3644" s="26" t="str">
        <f aca="false">VLOOKUP(B3644,[1]Planilha8!$X$4:$AD$6629,7,0)</f>
        <v>BOM</v>
      </c>
      <c r="G3644" s="27" t="n">
        <v>43515</v>
      </c>
      <c r="H3644" s="83" t="n">
        <v>115</v>
      </c>
      <c r="I3644" s="29" t="s">
        <v>23</v>
      </c>
      <c r="J3644" s="30" t="s">
        <v>220</v>
      </c>
      <c r="K3644" s="31" t="n">
        <v>208</v>
      </c>
      <c r="L3644" s="32" t="n">
        <v>2017002487</v>
      </c>
      <c r="M3644" s="33" t="n">
        <v>43515</v>
      </c>
      <c r="N3644" s="84" t="n">
        <v>0</v>
      </c>
      <c r="O3644" s="85" t="n">
        <v>0</v>
      </c>
      <c r="P3644" s="86" t="n">
        <v>0</v>
      </c>
      <c r="Q3644" s="87" t="n">
        <v>0</v>
      </c>
      <c r="R3644" s="88" t="n">
        <v>0</v>
      </c>
      <c r="S3644" s="89" t="n">
        <v>115</v>
      </c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  <c r="ALF3644" s="41"/>
      <c r="ALG3644" s="41"/>
      <c r="ALH3644" s="41"/>
      <c r="ALI3644" s="41"/>
      <c r="ALJ3644" s="41"/>
      <c r="ALK3644" s="41"/>
      <c r="ALL3644" s="41"/>
      <c r="ALM3644" s="41"/>
      <c r="ALN3644" s="41"/>
      <c r="ALO3644" s="41"/>
      <c r="ALP3644" s="41"/>
      <c r="ALQ3644" s="41"/>
      <c r="ALR3644" s="41"/>
      <c r="ALS3644" s="41"/>
      <c r="ALT3644" s="41"/>
      <c r="ALU3644" s="41"/>
      <c r="ALV3644" s="41"/>
      <c r="ALW3644" s="41"/>
      <c r="ALX3644" s="41"/>
      <c r="ALY3644" s="41"/>
      <c r="ALZ3644" s="41"/>
      <c r="AMA3644" s="41"/>
      <c r="AMB3644" s="41"/>
      <c r="AMC3644" s="41"/>
      <c r="AMD3644" s="41"/>
      <c r="AME3644" s="41"/>
      <c r="AMF3644" s="41"/>
      <c r="AMG3644" s="0"/>
      <c r="AMH3644" s="0"/>
      <c r="AMI3644" s="0"/>
      <c r="AMJ3644" s="0"/>
    </row>
    <row r="3645" s="4" customFormat="true" ht="37.5" hidden="false" customHeight="true" outlineLevel="0" collapsed="false">
      <c r="A3645" s="23" t="s">
        <v>401</v>
      </c>
      <c r="B3645" s="82" t="n">
        <v>11823</v>
      </c>
      <c r="C3645" s="25" t="n">
        <f aca="false">VLOOKUP(B3645,[1]Planilha8!$X$4:$Y$6629,2,0)</f>
        <v>1889182</v>
      </c>
      <c r="D3645" s="26" t="s">
        <v>993</v>
      </c>
      <c r="E3645" s="26" t="str">
        <f aca="false">VLOOKUP(B3645,[1]Planilha8!$X$4:$Z$6629,3,0)</f>
        <v>ÁREAS COMUNS</v>
      </c>
      <c r="F3645" s="26" t="str">
        <f aca="false">VLOOKUP(B3645,[1]Planilha8!$X$4:$AD$6629,7,0)</f>
        <v>BOM</v>
      </c>
      <c r="G3645" s="27" t="n">
        <v>43515</v>
      </c>
      <c r="H3645" s="83" t="n">
        <v>115</v>
      </c>
      <c r="I3645" s="29" t="s">
        <v>23</v>
      </c>
      <c r="J3645" s="30" t="s">
        <v>220</v>
      </c>
      <c r="K3645" s="31" t="n">
        <v>208</v>
      </c>
      <c r="L3645" s="32" t="n">
        <v>2017002487</v>
      </c>
      <c r="M3645" s="33" t="n">
        <v>43515</v>
      </c>
      <c r="N3645" s="84" t="n">
        <v>0</v>
      </c>
      <c r="O3645" s="85" t="n">
        <v>0</v>
      </c>
      <c r="P3645" s="86" t="n">
        <v>0</v>
      </c>
      <c r="Q3645" s="87" t="n">
        <v>0</v>
      </c>
      <c r="R3645" s="88" t="n">
        <v>0</v>
      </c>
      <c r="S3645" s="89" t="n">
        <v>115</v>
      </c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  <c r="ALF3645" s="41"/>
      <c r="ALG3645" s="41"/>
      <c r="ALH3645" s="41"/>
      <c r="ALI3645" s="41"/>
      <c r="ALJ3645" s="41"/>
      <c r="ALK3645" s="41"/>
      <c r="ALL3645" s="41"/>
      <c r="ALM3645" s="41"/>
      <c r="ALN3645" s="41"/>
      <c r="ALO3645" s="41"/>
      <c r="ALP3645" s="41"/>
      <c r="ALQ3645" s="41"/>
      <c r="ALR3645" s="41"/>
      <c r="ALS3645" s="41"/>
      <c r="ALT3645" s="41"/>
      <c r="ALU3645" s="41"/>
      <c r="ALV3645" s="41"/>
      <c r="ALW3645" s="41"/>
      <c r="ALX3645" s="41"/>
      <c r="ALY3645" s="41"/>
      <c r="ALZ3645" s="41"/>
      <c r="AMA3645" s="41"/>
      <c r="AMB3645" s="41"/>
      <c r="AMC3645" s="41"/>
      <c r="AMD3645" s="41"/>
      <c r="AME3645" s="41"/>
      <c r="AMF3645" s="41"/>
      <c r="AMG3645" s="0"/>
      <c r="AMH3645" s="0"/>
      <c r="AMI3645" s="0"/>
      <c r="AMJ3645" s="0"/>
    </row>
    <row r="3646" s="4" customFormat="true" ht="37.5" hidden="false" customHeight="true" outlineLevel="0" collapsed="false">
      <c r="A3646" s="23" t="s">
        <v>401</v>
      </c>
      <c r="B3646" s="82" t="n">
        <v>11824</v>
      </c>
      <c r="C3646" s="25" t="n">
        <f aca="false">VLOOKUP(B3646,[1]Planilha8!$X$4:$Y$6629,2,0)</f>
        <v>1889183</v>
      </c>
      <c r="D3646" s="26" t="s">
        <v>993</v>
      </c>
      <c r="E3646" s="26" t="str">
        <f aca="false">VLOOKUP(B3646,[1]Planilha8!$X$4:$Z$6629,3,0)</f>
        <v>ÁREAS COMUNS</v>
      </c>
      <c r="F3646" s="26" t="str">
        <f aca="false">VLOOKUP(B3646,[1]Planilha8!$X$4:$AD$6629,7,0)</f>
        <v>BOM</v>
      </c>
      <c r="G3646" s="27" t="n">
        <v>43515</v>
      </c>
      <c r="H3646" s="83" t="n">
        <v>115</v>
      </c>
      <c r="I3646" s="29" t="s">
        <v>23</v>
      </c>
      <c r="J3646" s="30" t="s">
        <v>220</v>
      </c>
      <c r="K3646" s="31" t="n">
        <v>208</v>
      </c>
      <c r="L3646" s="32" t="n">
        <v>2017002487</v>
      </c>
      <c r="M3646" s="33" t="n">
        <v>43515</v>
      </c>
      <c r="N3646" s="84" t="n">
        <v>0</v>
      </c>
      <c r="O3646" s="85" t="n">
        <v>0</v>
      </c>
      <c r="P3646" s="86" t="n">
        <v>0</v>
      </c>
      <c r="Q3646" s="87" t="n">
        <v>0</v>
      </c>
      <c r="R3646" s="88" t="n">
        <v>0</v>
      </c>
      <c r="S3646" s="89" t="n">
        <v>115</v>
      </c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  <c r="ALF3646" s="41"/>
      <c r="ALG3646" s="41"/>
      <c r="ALH3646" s="41"/>
      <c r="ALI3646" s="41"/>
      <c r="ALJ3646" s="41"/>
      <c r="ALK3646" s="41"/>
      <c r="ALL3646" s="41"/>
      <c r="ALM3646" s="41"/>
      <c r="ALN3646" s="41"/>
      <c r="ALO3646" s="41"/>
      <c r="ALP3646" s="41"/>
      <c r="ALQ3646" s="41"/>
      <c r="ALR3646" s="41"/>
      <c r="ALS3646" s="41"/>
      <c r="ALT3646" s="41"/>
      <c r="ALU3646" s="41"/>
      <c r="ALV3646" s="41"/>
      <c r="ALW3646" s="41"/>
      <c r="ALX3646" s="41"/>
      <c r="ALY3646" s="41"/>
      <c r="ALZ3646" s="41"/>
      <c r="AMA3646" s="41"/>
      <c r="AMB3646" s="41"/>
      <c r="AMC3646" s="41"/>
      <c r="AMD3646" s="41"/>
      <c r="AME3646" s="41"/>
      <c r="AMF3646" s="41"/>
      <c r="AMG3646" s="0"/>
      <c r="AMH3646" s="0"/>
      <c r="AMI3646" s="0"/>
      <c r="AMJ3646" s="0"/>
    </row>
    <row r="3647" s="4" customFormat="true" ht="37.5" hidden="false" customHeight="true" outlineLevel="0" collapsed="false">
      <c r="A3647" s="23" t="s">
        <v>401</v>
      </c>
      <c r="B3647" s="82" t="n">
        <v>11825</v>
      </c>
      <c r="C3647" s="25" t="n">
        <f aca="false">VLOOKUP(B3647,[1]Planilha8!$X$4:$Y$6629,2,0)</f>
        <v>1889184</v>
      </c>
      <c r="D3647" s="26" t="s">
        <v>993</v>
      </c>
      <c r="E3647" s="26" t="str">
        <f aca="false">VLOOKUP(B3647,[1]Planilha8!$X$4:$Z$6629,3,0)</f>
        <v>ÁREAS COMUNS</v>
      </c>
      <c r="F3647" s="26" t="str">
        <f aca="false">VLOOKUP(B3647,[1]Planilha8!$X$4:$AD$6629,7,0)</f>
        <v>BOM</v>
      </c>
      <c r="G3647" s="27" t="n">
        <v>43515</v>
      </c>
      <c r="H3647" s="83" t="n">
        <v>115</v>
      </c>
      <c r="I3647" s="29" t="s">
        <v>23</v>
      </c>
      <c r="J3647" s="30" t="s">
        <v>220</v>
      </c>
      <c r="K3647" s="31" t="n">
        <v>208</v>
      </c>
      <c r="L3647" s="32" t="n">
        <v>2017002487</v>
      </c>
      <c r="M3647" s="33" t="n">
        <v>43515</v>
      </c>
      <c r="N3647" s="84" t="n">
        <v>0</v>
      </c>
      <c r="O3647" s="85" t="n">
        <v>0</v>
      </c>
      <c r="P3647" s="86" t="n">
        <v>0</v>
      </c>
      <c r="Q3647" s="87" t="n">
        <v>0</v>
      </c>
      <c r="R3647" s="88" t="n">
        <v>0</v>
      </c>
      <c r="S3647" s="89" t="n">
        <v>115</v>
      </c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LF3647" s="41"/>
      <c r="ALG3647" s="41"/>
      <c r="ALH3647" s="41"/>
      <c r="ALI3647" s="41"/>
      <c r="ALJ3647" s="41"/>
      <c r="ALK3647" s="41"/>
      <c r="ALL3647" s="41"/>
      <c r="ALM3647" s="41"/>
      <c r="ALN3647" s="41"/>
      <c r="ALO3647" s="41"/>
      <c r="ALP3647" s="41"/>
      <c r="ALQ3647" s="41"/>
      <c r="ALR3647" s="41"/>
      <c r="ALS3647" s="41"/>
      <c r="ALT3647" s="41"/>
      <c r="ALU3647" s="41"/>
      <c r="ALV3647" s="41"/>
      <c r="ALW3647" s="41"/>
      <c r="ALX3647" s="41"/>
      <c r="ALY3647" s="41"/>
      <c r="ALZ3647" s="41"/>
      <c r="AMA3647" s="41"/>
      <c r="AMB3647" s="41"/>
      <c r="AMC3647" s="41"/>
      <c r="AMD3647" s="41"/>
      <c r="AME3647" s="41"/>
      <c r="AMF3647" s="41"/>
      <c r="AMG3647" s="0"/>
      <c r="AMH3647" s="0"/>
      <c r="AMI3647" s="0"/>
      <c r="AMJ3647" s="0"/>
    </row>
    <row r="3648" s="4" customFormat="true" ht="37.5" hidden="false" customHeight="true" outlineLevel="0" collapsed="false">
      <c r="A3648" s="23" t="s">
        <v>401</v>
      </c>
      <c r="B3648" s="82" t="n">
        <v>11826</v>
      </c>
      <c r="C3648" s="25" t="n">
        <f aca="false">VLOOKUP(B3648,[1]Planilha8!$X$4:$Y$6629,2,0)</f>
        <v>1889185</v>
      </c>
      <c r="D3648" s="26" t="s">
        <v>993</v>
      </c>
      <c r="E3648" s="26" t="str">
        <f aca="false">VLOOKUP(B3648,[1]Planilha8!$X$4:$Z$6629,3,0)</f>
        <v>ÁREAS COMUNS</v>
      </c>
      <c r="F3648" s="26" t="str">
        <f aca="false">VLOOKUP(B3648,[1]Planilha8!$X$4:$AD$6629,7,0)</f>
        <v>BOM</v>
      </c>
      <c r="G3648" s="27" t="n">
        <v>43515</v>
      </c>
      <c r="H3648" s="83" t="n">
        <v>115</v>
      </c>
      <c r="I3648" s="29" t="s">
        <v>23</v>
      </c>
      <c r="J3648" s="30" t="s">
        <v>220</v>
      </c>
      <c r="K3648" s="31" t="n">
        <v>208</v>
      </c>
      <c r="L3648" s="32" t="n">
        <v>2017002487</v>
      </c>
      <c r="M3648" s="33" t="n">
        <v>43515</v>
      </c>
      <c r="N3648" s="84" t="n">
        <v>0</v>
      </c>
      <c r="O3648" s="85" t="n">
        <v>0</v>
      </c>
      <c r="P3648" s="86" t="n">
        <v>0</v>
      </c>
      <c r="Q3648" s="87" t="n">
        <v>0</v>
      </c>
      <c r="R3648" s="88" t="n">
        <v>0</v>
      </c>
      <c r="S3648" s="89" t="n">
        <v>115</v>
      </c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  <c r="ALF3648" s="41"/>
      <c r="ALG3648" s="41"/>
      <c r="ALH3648" s="41"/>
      <c r="ALI3648" s="41"/>
      <c r="ALJ3648" s="41"/>
      <c r="ALK3648" s="41"/>
      <c r="ALL3648" s="41"/>
      <c r="ALM3648" s="41"/>
      <c r="ALN3648" s="41"/>
      <c r="ALO3648" s="41"/>
      <c r="ALP3648" s="41"/>
      <c r="ALQ3648" s="41"/>
      <c r="ALR3648" s="41"/>
      <c r="ALS3648" s="41"/>
      <c r="ALT3648" s="41"/>
      <c r="ALU3648" s="41"/>
      <c r="ALV3648" s="41"/>
      <c r="ALW3648" s="41"/>
      <c r="ALX3648" s="41"/>
      <c r="ALY3648" s="41"/>
      <c r="ALZ3648" s="41"/>
      <c r="AMA3648" s="41"/>
      <c r="AMB3648" s="41"/>
      <c r="AMC3648" s="41"/>
      <c r="AMD3648" s="41"/>
      <c r="AME3648" s="41"/>
      <c r="AMF3648" s="41"/>
      <c r="AMG3648" s="0"/>
      <c r="AMH3648" s="0"/>
      <c r="AMI3648" s="0"/>
      <c r="AMJ3648" s="0"/>
    </row>
    <row r="3649" s="4" customFormat="true" ht="37.5" hidden="false" customHeight="true" outlineLevel="0" collapsed="false">
      <c r="A3649" s="23" t="s">
        <v>401</v>
      </c>
      <c r="B3649" s="82" t="n">
        <v>11827</v>
      </c>
      <c r="C3649" s="25" t="n">
        <f aca="false">VLOOKUP(B3649,[1]Planilha8!$X$4:$Y$6629,2,0)</f>
        <v>1889186</v>
      </c>
      <c r="D3649" s="26" t="s">
        <v>993</v>
      </c>
      <c r="E3649" s="26" t="str">
        <f aca="false">VLOOKUP(B3649,[1]Planilha8!$X$4:$Z$6629,3,0)</f>
        <v>ÁREAS COMUNS</v>
      </c>
      <c r="F3649" s="26" t="str">
        <f aca="false">VLOOKUP(B3649,[1]Planilha8!$X$4:$AD$6629,7,0)</f>
        <v>BOM</v>
      </c>
      <c r="G3649" s="27" t="n">
        <v>43515</v>
      </c>
      <c r="H3649" s="83" t="n">
        <v>115</v>
      </c>
      <c r="I3649" s="29" t="s">
        <v>23</v>
      </c>
      <c r="J3649" s="30" t="s">
        <v>220</v>
      </c>
      <c r="K3649" s="31" t="n">
        <v>208</v>
      </c>
      <c r="L3649" s="32" t="n">
        <v>2017002487</v>
      </c>
      <c r="M3649" s="33" t="n">
        <v>43515</v>
      </c>
      <c r="N3649" s="84" t="n">
        <v>0</v>
      </c>
      <c r="O3649" s="85" t="n">
        <v>0</v>
      </c>
      <c r="P3649" s="86" t="n">
        <v>0</v>
      </c>
      <c r="Q3649" s="87" t="n">
        <v>0</v>
      </c>
      <c r="R3649" s="88" t="n">
        <v>0</v>
      </c>
      <c r="S3649" s="89" t="n">
        <v>115</v>
      </c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  <c r="ALF3649" s="41"/>
      <c r="ALG3649" s="41"/>
      <c r="ALH3649" s="41"/>
      <c r="ALI3649" s="41"/>
      <c r="ALJ3649" s="41"/>
      <c r="ALK3649" s="41"/>
      <c r="ALL3649" s="41"/>
      <c r="ALM3649" s="41"/>
      <c r="ALN3649" s="41"/>
      <c r="ALO3649" s="41"/>
      <c r="ALP3649" s="41"/>
      <c r="ALQ3649" s="41"/>
      <c r="ALR3649" s="41"/>
      <c r="ALS3649" s="41"/>
      <c r="ALT3649" s="41"/>
      <c r="ALU3649" s="41"/>
      <c r="ALV3649" s="41"/>
      <c r="ALW3649" s="41"/>
      <c r="ALX3649" s="41"/>
      <c r="ALY3649" s="41"/>
      <c r="ALZ3649" s="41"/>
      <c r="AMA3649" s="41"/>
      <c r="AMB3649" s="41"/>
      <c r="AMC3649" s="41"/>
      <c r="AMD3649" s="41"/>
      <c r="AME3649" s="41"/>
      <c r="AMF3649" s="41"/>
      <c r="AMG3649" s="0"/>
      <c r="AMH3649" s="0"/>
      <c r="AMI3649" s="0"/>
      <c r="AMJ3649" s="0"/>
    </row>
    <row r="3650" s="4" customFormat="true" ht="37.5" hidden="false" customHeight="true" outlineLevel="0" collapsed="false">
      <c r="A3650" s="23" t="s">
        <v>401</v>
      </c>
      <c r="B3650" s="82" t="n">
        <v>11828</v>
      </c>
      <c r="C3650" s="25" t="n">
        <f aca="false">VLOOKUP(B3650,[1]Planilha8!$X$4:$Y$6629,2,0)</f>
        <v>1889187</v>
      </c>
      <c r="D3650" s="26" t="s">
        <v>993</v>
      </c>
      <c r="E3650" s="26" t="str">
        <f aca="false">VLOOKUP(B3650,[1]Planilha8!$X$4:$Z$6629,3,0)</f>
        <v>ÁREAS COMUNS</v>
      </c>
      <c r="F3650" s="26" t="str">
        <f aca="false">VLOOKUP(B3650,[1]Planilha8!$X$4:$AD$6629,7,0)</f>
        <v>BOM</v>
      </c>
      <c r="G3650" s="27" t="n">
        <v>43515</v>
      </c>
      <c r="H3650" s="83" t="n">
        <v>115</v>
      </c>
      <c r="I3650" s="29" t="s">
        <v>23</v>
      </c>
      <c r="J3650" s="30" t="s">
        <v>220</v>
      </c>
      <c r="K3650" s="31" t="n">
        <v>208</v>
      </c>
      <c r="L3650" s="32" t="n">
        <v>2017002487</v>
      </c>
      <c r="M3650" s="33" t="n">
        <v>43515</v>
      </c>
      <c r="N3650" s="84" t="n">
        <v>0</v>
      </c>
      <c r="O3650" s="85" t="n">
        <v>0</v>
      </c>
      <c r="P3650" s="86" t="n">
        <v>0</v>
      </c>
      <c r="Q3650" s="87" t="n">
        <v>0</v>
      </c>
      <c r="R3650" s="88" t="n">
        <v>0</v>
      </c>
      <c r="S3650" s="89" t="n">
        <v>115</v>
      </c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LF3650" s="41"/>
      <c r="ALG3650" s="41"/>
      <c r="ALH3650" s="41"/>
      <c r="ALI3650" s="41"/>
      <c r="ALJ3650" s="41"/>
      <c r="ALK3650" s="41"/>
      <c r="ALL3650" s="41"/>
      <c r="ALM3650" s="41"/>
      <c r="ALN3650" s="41"/>
      <c r="ALO3650" s="41"/>
      <c r="ALP3650" s="41"/>
      <c r="ALQ3650" s="41"/>
      <c r="ALR3650" s="41"/>
      <c r="ALS3650" s="41"/>
      <c r="ALT3650" s="41"/>
      <c r="ALU3650" s="41"/>
      <c r="ALV3650" s="41"/>
      <c r="ALW3650" s="41"/>
      <c r="ALX3650" s="41"/>
      <c r="ALY3650" s="41"/>
      <c r="ALZ3650" s="41"/>
      <c r="AMA3650" s="41"/>
      <c r="AMB3650" s="41"/>
      <c r="AMC3650" s="41"/>
      <c r="AMD3650" s="41"/>
      <c r="AME3650" s="41"/>
      <c r="AMF3650" s="41"/>
      <c r="AMG3650" s="0"/>
      <c r="AMH3650" s="0"/>
      <c r="AMI3650" s="0"/>
      <c r="AMJ3650" s="0"/>
    </row>
    <row r="3651" s="4" customFormat="true" ht="37.5" hidden="false" customHeight="true" outlineLevel="0" collapsed="false">
      <c r="A3651" s="23" t="s">
        <v>401</v>
      </c>
      <c r="B3651" s="82" t="n">
        <v>11829</v>
      </c>
      <c r="C3651" s="25" t="n">
        <f aca="false">VLOOKUP(B3651,[1]Planilha8!$X$4:$Y$6629,2,0)</f>
        <v>1889188</v>
      </c>
      <c r="D3651" s="26" t="s">
        <v>993</v>
      </c>
      <c r="E3651" s="26" t="str">
        <f aca="false">VLOOKUP(B3651,[1]Planilha8!$X$4:$Z$6629,3,0)</f>
        <v>ÁREAS COMUNS</v>
      </c>
      <c r="F3651" s="26" t="str">
        <f aca="false">VLOOKUP(B3651,[1]Planilha8!$X$4:$AD$6629,7,0)</f>
        <v>BOM</v>
      </c>
      <c r="G3651" s="27" t="n">
        <v>43515</v>
      </c>
      <c r="H3651" s="83" t="n">
        <v>115</v>
      </c>
      <c r="I3651" s="29" t="s">
        <v>23</v>
      </c>
      <c r="J3651" s="30" t="s">
        <v>220</v>
      </c>
      <c r="K3651" s="31" t="n">
        <v>208</v>
      </c>
      <c r="L3651" s="32" t="n">
        <v>2017002487</v>
      </c>
      <c r="M3651" s="33" t="n">
        <v>43515</v>
      </c>
      <c r="N3651" s="84" t="n">
        <v>0</v>
      </c>
      <c r="O3651" s="85" t="n">
        <v>0</v>
      </c>
      <c r="P3651" s="86" t="n">
        <v>0</v>
      </c>
      <c r="Q3651" s="87" t="n">
        <v>0</v>
      </c>
      <c r="R3651" s="88" t="n">
        <v>0</v>
      </c>
      <c r="S3651" s="89" t="n">
        <v>115</v>
      </c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  <c r="ALF3651" s="41"/>
      <c r="ALG3651" s="41"/>
      <c r="ALH3651" s="41"/>
      <c r="ALI3651" s="41"/>
      <c r="ALJ3651" s="41"/>
      <c r="ALK3651" s="41"/>
      <c r="ALL3651" s="41"/>
      <c r="ALM3651" s="41"/>
      <c r="ALN3651" s="41"/>
      <c r="ALO3651" s="41"/>
      <c r="ALP3651" s="41"/>
      <c r="ALQ3651" s="41"/>
      <c r="ALR3651" s="41"/>
      <c r="ALS3651" s="41"/>
      <c r="ALT3651" s="41"/>
      <c r="ALU3651" s="41"/>
      <c r="ALV3651" s="41"/>
      <c r="ALW3651" s="41"/>
      <c r="ALX3651" s="41"/>
      <c r="ALY3651" s="41"/>
      <c r="ALZ3651" s="41"/>
      <c r="AMA3651" s="41"/>
      <c r="AMB3651" s="41"/>
      <c r="AMC3651" s="41"/>
      <c r="AMD3651" s="41"/>
      <c r="AME3651" s="41"/>
      <c r="AMF3651" s="41"/>
      <c r="AMG3651" s="0"/>
      <c r="AMH3651" s="0"/>
      <c r="AMI3651" s="0"/>
      <c r="AMJ3651" s="0"/>
    </row>
    <row r="3652" s="4" customFormat="true" ht="37.5" hidden="false" customHeight="true" outlineLevel="0" collapsed="false">
      <c r="A3652" s="23" t="s">
        <v>401</v>
      </c>
      <c r="B3652" s="82" t="n">
        <v>11830</v>
      </c>
      <c r="C3652" s="25" t="n">
        <f aca="false">VLOOKUP(B3652,[1]Planilha8!$X$4:$Y$6629,2,0)</f>
        <v>1889189</v>
      </c>
      <c r="D3652" s="26" t="s">
        <v>993</v>
      </c>
      <c r="E3652" s="26" t="str">
        <f aca="false">VLOOKUP(B3652,[1]Planilha8!$X$4:$Z$6629,3,0)</f>
        <v>ÁREAS COMUNS</v>
      </c>
      <c r="F3652" s="26" t="str">
        <f aca="false">VLOOKUP(B3652,[1]Planilha8!$X$4:$AD$6629,7,0)</f>
        <v>BOM</v>
      </c>
      <c r="G3652" s="27" t="n">
        <v>43515</v>
      </c>
      <c r="H3652" s="83" t="n">
        <v>115</v>
      </c>
      <c r="I3652" s="29" t="s">
        <v>23</v>
      </c>
      <c r="J3652" s="30" t="s">
        <v>220</v>
      </c>
      <c r="K3652" s="31" t="n">
        <v>208</v>
      </c>
      <c r="L3652" s="32" t="n">
        <v>2017002487</v>
      </c>
      <c r="M3652" s="33" t="n">
        <v>43515</v>
      </c>
      <c r="N3652" s="84" t="n">
        <v>0</v>
      </c>
      <c r="O3652" s="85" t="n">
        <v>0</v>
      </c>
      <c r="P3652" s="86" t="n">
        <v>0</v>
      </c>
      <c r="Q3652" s="87" t="n">
        <v>0</v>
      </c>
      <c r="R3652" s="88" t="n">
        <v>0</v>
      </c>
      <c r="S3652" s="89" t="n">
        <v>115</v>
      </c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  <c r="ALF3652" s="41"/>
      <c r="ALG3652" s="41"/>
      <c r="ALH3652" s="41"/>
      <c r="ALI3652" s="41"/>
      <c r="ALJ3652" s="41"/>
      <c r="ALK3652" s="41"/>
      <c r="ALL3652" s="41"/>
      <c r="ALM3652" s="41"/>
      <c r="ALN3652" s="41"/>
      <c r="ALO3652" s="41"/>
      <c r="ALP3652" s="41"/>
      <c r="ALQ3652" s="41"/>
      <c r="ALR3652" s="41"/>
      <c r="ALS3652" s="41"/>
      <c r="ALT3652" s="41"/>
      <c r="ALU3652" s="41"/>
      <c r="ALV3652" s="41"/>
      <c r="ALW3652" s="41"/>
      <c r="ALX3652" s="41"/>
      <c r="ALY3652" s="41"/>
      <c r="ALZ3652" s="41"/>
      <c r="AMA3652" s="41"/>
      <c r="AMB3652" s="41"/>
      <c r="AMC3652" s="41"/>
      <c r="AMD3652" s="41"/>
      <c r="AME3652" s="41"/>
      <c r="AMF3652" s="41"/>
      <c r="AMG3652" s="0"/>
      <c r="AMH3652" s="0"/>
      <c r="AMI3652" s="0"/>
      <c r="AMJ3652" s="0"/>
    </row>
    <row r="3653" s="4" customFormat="true" ht="37.5" hidden="false" customHeight="true" outlineLevel="0" collapsed="false">
      <c r="A3653" s="23" t="s">
        <v>401</v>
      </c>
      <c r="B3653" s="82" t="n">
        <v>11831</v>
      </c>
      <c r="C3653" s="25" t="n">
        <f aca="false">VLOOKUP(B3653,[1]Planilha8!$X$4:$Y$6629,2,0)</f>
        <v>1889190</v>
      </c>
      <c r="D3653" s="26" t="s">
        <v>993</v>
      </c>
      <c r="E3653" s="26" t="str">
        <f aca="false">VLOOKUP(B3653,[1]Planilha8!$X$4:$Z$6629,3,0)</f>
        <v>ÁREAS COMUNS</v>
      </c>
      <c r="F3653" s="26" t="str">
        <f aca="false">VLOOKUP(B3653,[1]Planilha8!$X$4:$AD$6629,7,0)</f>
        <v>BOM</v>
      </c>
      <c r="G3653" s="27" t="n">
        <v>43515</v>
      </c>
      <c r="H3653" s="83" t="n">
        <v>115</v>
      </c>
      <c r="I3653" s="29" t="s">
        <v>23</v>
      </c>
      <c r="J3653" s="30" t="s">
        <v>220</v>
      </c>
      <c r="K3653" s="31" t="n">
        <v>208</v>
      </c>
      <c r="L3653" s="32" t="n">
        <v>2017002487</v>
      </c>
      <c r="M3653" s="33" t="n">
        <v>43515</v>
      </c>
      <c r="N3653" s="84" t="n">
        <v>0</v>
      </c>
      <c r="O3653" s="85" t="n">
        <v>0</v>
      </c>
      <c r="P3653" s="86" t="n">
        <v>0</v>
      </c>
      <c r="Q3653" s="87" t="n">
        <v>0</v>
      </c>
      <c r="R3653" s="88" t="n">
        <v>0</v>
      </c>
      <c r="S3653" s="89" t="n">
        <v>115</v>
      </c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  <c r="ALF3653" s="41"/>
      <c r="ALG3653" s="41"/>
      <c r="ALH3653" s="41"/>
      <c r="ALI3653" s="41"/>
      <c r="ALJ3653" s="41"/>
      <c r="ALK3653" s="41"/>
      <c r="ALL3653" s="41"/>
      <c r="ALM3653" s="41"/>
      <c r="ALN3653" s="41"/>
      <c r="ALO3653" s="41"/>
      <c r="ALP3653" s="41"/>
      <c r="ALQ3653" s="41"/>
      <c r="ALR3653" s="41"/>
      <c r="ALS3653" s="41"/>
      <c r="ALT3653" s="41"/>
      <c r="ALU3653" s="41"/>
      <c r="ALV3653" s="41"/>
      <c r="ALW3653" s="41"/>
      <c r="ALX3653" s="41"/>
      <c r="ALY3653" s="41"/>
      <c r="ALZ3653" s="41"/>
      <c r="AMA3653" s="41"/>
      <c r="AMB3653" s="41"/>
      <c r="AMC3653" s="41"/>
      <c r="AMD3653" s="41"/>
      <c r="AME3653" s="41"/>
      <c r="AMF3653" s="41"/>
      <c r="AMG3653" s="0"/>
      <c r="AMH3653" s="0"/>
      <c r="AMI3653" s="0"/>
      <c r="AMJ3653" s="0"/>
    </row>
    <row r="3654" s="4" customFormat="true" ht="37.5" hidden="false" customHeight="true" outlineLevel="0" collapsed="false">
      <c r="A3654" s="23" t="s">
        <v>401</v>
      </c>
      <c r="B3654" s="82" t="n">
        <v>11832</v>
      </c>
      <c r="C3654" s="25" t="n">
        <f aca="false">VLOOKUP(B3654,[1]Planilha8!$X$4:$Y$6629,2,0)</f>
        <v>1889191</v>
      </c>
      <c r="D3654" s="26" t="s">
        <v>993</v>
      </c>
      <c r="E3654" s="26" t="str">
        <f aca="false">VLOOKUP(B3654,[1]Planilha8!$X$4:$Z$6629,3,0)</f>
        <v>ÁREAS COMUNS</v>
      </c>
      <c r="F3654" s="26" t="str">
        <f aca="false">VLOOKUP(B3654,[1]Planilha8!$X$4:$AD$6629,7,0)</f>
        <v>BOM</v>
      </c>
      <c r="G3654" s="27" t="n">
        <v>43515</v>
      </c>
      <c r="H3654" s="83" t="n">
        <v>115</v>
      </c>
      <c r="I3654" s="29" t="s">
        <v>23</v>
      </c>
      <c r="J3654" s="30" t="s">
        <v>220</v>
      </c>
      <c r="K3654" s="31" t="n">
        <v>208</v>
      </c>
      <c r="L3654" s="32" t="n">
        <v>2017002487</v>
      </c>
      <c r="M3654" s="33" t="n">
        <v>43515</v>
      </c>
      <c r="N3654" s="84" t="n">
        <v>0</v>
      </c>
      <c r="O3654" s="85" t="n">
        <v>0</v>
      </c>
      <c r="P3654" s="86" t="n">
        <v>0</v>
      </c>
      <c r="Q3654" s="87" t="n">
        <v>0</v>
      </c>
      <c r="R3654" s="88" t="n">
        <v>0</v>
      </c>
      <c r="S3654" s="89" t="n">
        <v>115</v>
      </c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  <c r="ALF3654" s="41"/>
      <c r="ALG3654" s="41"/>
      <c r="ALH3654" s="41"/>
      <c r="ALI3654" s="41"/>
      <c r="ALJ3654" s="41"/>
      <c r="ALK3654" s="41"/>
      <c r="ALL3654" s="41"/>
      <c r="ALM3654" s="41"/>
      <c r="ALN3654" s="41"/>
      <c r="ALO3654" s="41"/>
      <c r="ALP3654" s="41"/>
      <c r="ALQ3654" s="41"/>
      <c r="ALR3654" s="41"/>
      <c r="ALS3654" s="41"/>
      <c r="ALT3654" s="41"/>
      <c r="ALU3654" s="41"/>
      <c r="ALV3654" s="41"/>
      <c r="ALW3654" s="41"/>
      <c r="ALX3654" s="41"/>
      <c r="ALY3654" s="41"/>
      <c r="ALZ3654" s="41"/>
      <c r="AMA3654" s="41"/>
      <c r="AMB3654" s="41"/>
      <c r="AMC3654" s="41"/>
      <c r="AMD3654" s="41"/>
      <c r="AME3654" s="41"/>
      <c r="AMF3654" s="41"/>
      <c r="AMG3654" s="0"/>
      <c r="AMH3654" s="0"/>
      <c r="AMI3654" s="0"/>
      <c r="AMJ3654" s="0"/>
    </row>
    <row r="3655" s="4" customFormat="true" ht="37.5" hidden="false" customHeight="true" outlineLevel="0" collapsed="false">
      <c r="A3655" s="23" t="s">
        <v>401</v>
      </c>
      <c r="B3655" s="82" t="n">
        <v>11833</v>
      </c>
      <c r="C3655" s="25" t="n">
        <f aca="false">VLOOKUP(B3655,[1]Planilha8!$X$4:$Y$6629,2,0)</f>
        <v>1889192</v>
      </c>
      <c r="D3655" s="26" t="s">
        <v>993</v>
      </c>
      <c r="E3655" s="26" t="str">
        <f aca="false">VLOOKUP(B3655,[1]Planilha8!$X$4:$Z$6629,3,0)</f>
        <v>ÁREAS COMUNS</v>
      </c>
      <c r="F3655" s="26" t="str">
        <f aca="false">VLOOKUP(B3655,[1]Planilha8!$X$4:$AD$6629,7,0)</f>
        <v>BOM</v>
      </c>
      <c r="G3655" s="27" t="n">
        <v>43515</v>
      </c>
      <c r="H3655" s="83" t="n">
        <v>115</v>
      </c>
      <c r="I3655" s="29" t="s">
        <v>23</v>
      </c>
      <c r="J3655" s="30" t="s">
        <v>220</v>
      </c>
      <c r="K3655" s="31" t="n">
        <v>208</v>
      </c>
      <c r="L3655" s="32" t="n">
        <v>2017002487</v>
      </c>
      <c r="M3655" s="33" t="n">
        <v>43515</v>
      </c>
      <c r="N3655" s="84" t="n">
        <v>0</v>
      </c>
      <c r="O3655" s="85" t="n">
        <v>0</v>
      </c>
      <c r="P3655" s="86" t="n">
        <v>0</v>
      </c>
      <c r="Q3655" s="87" t="n">
        <v>0</v>
      </c>
      <c r="R3655" s="88" t="n">
        <v>0</v>
      </c>
      <c r="S3655" s="89" t="n">
        <v>115</v>
      </c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  <c r="ALF3655" s="41"/>
      <c r="ALG3655" s="41"/>
      <c r="ALH3655" s="41"/>
      <c r="ALI3655" s="41"/>
      <c r="ALJ3655" s="41"/>
      <c r="ALK3655" s="41"/>
      <c r="ALL3655" s="41"/>
      <c r="ALM3655" s="41"/>
      <c r="ALN3655" s="41"/>
      <c r="ALO3655" s="41"/>
      <c r="ALP3655" s="41"/>
      <c r="ALQ3655" s="41"/>
      <c r="ALR3655" s="41"/>
      <c r="ALS3655" s="41"/>
      <c r="ALT3655" s="41"/>
      <c r="ALU3655" s="41"/>
      <c r="ALV3655" s="41"/>
      <c r="ALW3655" s="41"/>
      <c r="ALX3655" s="41"/>
      <c r="ALY3655" s="41"/>
      <c r="ALZ3655" s="41"/>
      <c r="AMA3655" s="41"/>
      <c r="AMB3655" s="41"/>
      <c r="AMC3655" s="41"/>
      <c r="AMD3655" s="41"/>
      <c r="AME3655" s="41"/>
      <c r="AMF3655" s="41"/>
      <c r="AMG3655" s="0"/>
      <c r="AMH3655" s="0"/>
      <c r="AMI3655" s="0"/>
      <c r="AMJ3655" s="0"/>
    </row>
    <row r="3656" s="4" customFormat="true" ht="37.5" hidden="false" customHeight="true" outlineLevel="0" collapsed="false">
      <c r="A3656" s="23" t="s">
        <v>401</v>
      </c>
      <c r="B3656" s="82" t="n">
        <v>11834</v>
      </c>
      <c r="C3656" s="25" t="n">
        <f aca="false">VLOOKUP(B3656,[1]Planilha8!$X$4:$Y$6629,2,0)</f>
        <v>1892040</v>
      </c>
      <c r="D3656" s="26" t="s">
        <v>1005</v>
      </c>
      <c r="E3656" s="26" t="str">
        <f aca="false">VLOOKUP(B3656,[1]Planilha8!$X$4:$Z$6629,3,0)</f>
        <v>FARMÁCIA – DOSE</v>
      </c>
      <c r="F3656" s="26" t="str">
        <f aca="false">VLOOKUP(B3656,[1]Planilha8!$X$4:$AD$6629,7,0)</f>
        <v>BOM</v>
      </c>
      <c r="G3656" s="27" t="n">
        <v>43536</v>
      </c>
      <c r="H3656" s="83" t="n">
        <v>390</v>
      </c>
      <c r="I3656" s="29" t="s">
        <v>23</v>
      </c>
      <c r="J3656" s="30" t="s">
        <v>1006</v>
      </c>
      <c r="K3656" s="31" t="n">
        <v>7246</v>
      </c>
      <c r="L3656" s="32" t="n">
        <v>2018006572</v>
      </c>
      <c r="M3656" s="33" t="n">
        <v>43536</v>
      </c>
      <c r="N3656" s="84" t="n">
        <v>0</v>
      </c>
      <c r="O3656" s="85" t="n">
        <v>0</v>
      </c>
      <c r="P3656" s="86" t="n">
        <v>0</v>
      </c>
      <c r="Q3656" s="87" t="n">
        <v>0</v>
      </c>
      <c r="R3656" s="88" t="n">
        <v>0</v>
      </c>
      <c r="S3656" s="89" t="n">
        <v>390</v>
      </c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  <c r="ALF3656" s="41"/>
      <c r="ALG3656" s="41"/>
      <c r="ALH3656" s="41"/>
      <c r="ALI3656" s="41"/>
      <c r="ALJ3656" s="41"/>
      <c r="ALK3656" s="41"/>
      <c r="ALL3656" s="41"/>
      <c r="ALM3656" s="41"/>
      <c r="ALN3656" s="41"/>
      <c r="ALO3656" s="41"/>
      <c r="ALP3656" s="41"/>
      <c r="ALQ3656" s="41"/>
      <c r="ALR3656" s="41"/>
      <c r="ALS3656" s="41"/>
      <c r="ALT3656" s="41"/>
      <c r="ALU3656" s="41"/>
      <c r="ALV3656" s="41"/>
      <c r="ALW3656" s="41"/>
      <c r="ALX3656" s="41"/>
      <c r="ALY3656" s="41"/>
      <c r="ALZ3656" s="41"/>
      <c r="AMA3656" s="41"/>
      <c r="AMB3656" s="41"/>
      <c r="AMC3656" s="41"/>
      <c r="AMD3656" s="41"/>
      <c r="AME3656" s="41"/>
      <c r="AMF3656" s="41"/>
      <c r="AMG3656" s="0"/>
      <c r="AMH3656" s="0"/>
      <c r="AMI3656" s="0"/>
      <c r="AMJ3656" s="0"/>
    </row>
    <row r="3657" s="4" customFormat="true" ht="37.5" hidden="false" customHeight="true" outlineLevel="0" collapsed="false">
      <c r="A3657" s="23" t="s">
        <v>401</v>
      </c>
      <c r="B3657" s="82" t="n">
        <v>11866</v>
      </c>
      <c r="C3657" s="25" t="n">
        <f aca="false">VLOOKUP(B3657,[1]Planilha8!$X$4:$Y$6629,2,0)</f>
        <v>1913963</v>
      </c>
      <c r="D3657" s="26" t="s">
        <v>1007</v>
      </c>
      <c r="E3657" s="26" t="str">
        <f aca="false">VLOOKUP(B3657,[1]Planilha8!$X$4:$Z$6629,3,0)</f>
        <v>CEAD</v>
      </c>
      <c r="F3657" s="26" t="str">
        <f aca="false">VLOOKUP(B3657,[1]Planilha8!$X$4:$AD$6629,7,0)</f>
        <v>BOM</v>
      </c>
      <c r="G3657" s="27" t="n">
        <v>43557</v>
      </c>
      <c r="H3657" s="83" t="n">
        <v>5035.5</v>
      </c>
      <c r="I3657" s="29" t="s">
        <v>23</v>
      </c>
      <c r="J3657" s="30" t="s">
        <v>1008</v>
      </c>
      <c r="K3657" s="31" t="n">
        <v>46679</v>
      </c>
      <c r="L3657" s="32" t="n">
        <v>2018002226</v>
      </c>
      <c r="M3657" s="33" t="n">
        <v>43557</v>
      </c>
      <c r="N3657" s="84" t="n">
        <v>0</v>
      </c>
      <c r="O3657" s="85" t="n">
        <v>0</v>
      </c>
      <c r="P3657" s="86" t="n">
        <v>0</v>
      </c>
      <c r="Q3657" s="87" t="n">
        <v>0</v>
      </c>
      <c r="R3657" s="88" t="n">
        <v>0</v>
      </c>
      <c r="S3657" s="89" t="n">
        <v>5035.5</v>
      </c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  <c r="ALF3657" s="41"/>
      <c r="ALG3657" s="41"/>
      <c r="ALH3657" s="41"/>
      <c r="ALI3657" s="41"/>
      <c r="ALJ3657" s="41"/>
      <c r="ALK3657" s="41"/>
      <c r="ALL3657" s="41"/>
      <c r="ALM3657" s="41"/>
      <c r="ALN3657" s="41"/>
      <c r="ALO3657" s="41"/>
      <c r="ALP3657" s="41"/>
      <c r="ALQ3657" s="41"/>
      <c r="ALR3657" s="41"/>
      <c r="ALS3657" s="41"/>
      <c r="ALT3657" s="41"/>
      <c r="ALU3657" s="41"/>
      <c r="ALV3657" s="41"/>
      <c r="ALW3657" s="41"/>
      <c r="ALX3657" s="41"/>
      <c r="ALY3657" s="41"/>
      <c r="ALZ3657" s="41"/>
      <c r="AMA3657" s="41"/>
      <c r="AMB3657" s="41"/>
      <c r="AMC3657" s="41"/>
      <c r="AMD3657" s="41"/>
      <c r="AME3657" s="41"/>
      <c r="AMF3657" s="41"/>
      <c r="AMG3657" s="0"/>
      <c r="AMH3657" s="0"/>
      <c r="AMI3657" s="0"/>
      <c r="AMJ3657" s="0"/>
    </row>
    <row r="3658" s="4" customFormat="true" ht="37.5" hidden="false" customHeight="true" outlineLevel="0" collapsed="false">
      <c r="A3658" s="23" t="s">
        <v>401</v>
      </c>
      <c r="B3658" s="82" t="n">
        <v>11867</v>
      </c>
      <c r="C3658" s="25" t="n">
        <f aca="false">VLOOKUP(B3658,[1]Planilha8!$X$4:$Y$6629,2,0)</f>
        <v>1922178</v>
      </c>
      <c r="D3658" s="26" t="s">
        <v>1009</v>
      </c>
      <c r="E3658" s="26" t="str">
        <f aca="false">VLOOKUP(B3658,[1]Planilha8!$X$4:$Z$6629,3,0)</f>
        <v>T.I.</v>
      </c>
      <c r="F3658" s="26" t="str">
        <f aca="false">VLOOKUP(B3658,[1]Planilha8!$X$4:$AD$6629,7,0)</f>
        <v>BOM</v>
      </c>
      <c r="G3658" s="27" t="n">
        <v>43608</v>
      </c>
      <c r="H3658" s="83" t="n">
        <v>290</v>
      </c>
      <c r="I3658" s="29" t="s">
        <v>23</v>
      </c>
      <c r="J3658" s="30" t="s">
        <v>1010</v>
      </c>
      <c r="K3658" s="31" t="n">
        <v>505727</v>
      </c>
      <c r="L3658" s="32" t="n">
        <v>2018005690</v>
      </c>
      <c r="M3658" s="33" t="n">
        <v>43608</v>
      </c>
      <c r="N3658" s="84" t="n">
        <v>0</v>
      </c>
      <c r="O3658" s="85" t="n">
        <v>0</v>
      </c>
      <c r="P3658" s="86" t="n">
        <v>0</v>
      </c>
      <c r="Q3658" s="87" t="n">
        <v>0</v>
      </c>
      <c r="R3658" s="88" t="n">
        <v>0</v>
      </c>
      <c r="S3658" s="89" t="n">
        <v>290</v>
      </c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  <c r="ALF3658" s="41"/>
      <c r="ALG3658" s="41"/>
      <c r="ALH3658" s="41"/>
      <c r="ALI3658" s="41"/>
      <c r="ALJ3658" s="41"/>
      <c r="ALK3658" s="41"/>
      <c r="ALL3658" s="41"/>
      <c r="ALM3658" s="41"/>
      <c r="ALN3658" s="41"/>
      <c r="ALO3658" s="41"/>
      <c r="ALP3658" s="41"/>
      <c r="ALQ3658" s="41"/>
      <c r="ALR3658" s="41"/>
      <c r="ALS3658" s="41"/>
      <c r="ALT3658" s="41"/>
      <c r="ALU3658" s="41"/>
      <c r="ALV3658" s="41"/>
      <c r="ALW3658" s="41"/>
      <c r="ALX3658" s="41"/>
      <c r="ALY3658" s="41"/>
      <c r="ALZ3658" s="41"/>
      <c r="AMA3658" s="41"/>
      <c r="AMB3658" s="41"/>
      <c r="AMC3658" s="41"/>
      <c r="AMD3658" s="41"/>
      <c r="AME3658" s="41"/>
      <c r="AMF3658" s="41"/>
      <c r="AMG3658" s="0"/>
      <c r="AMH3658" s="0"/>
      <c r="AMI3658" s="0"/>
      <c r="AMJ3658" s="0"/>
    </row>
    <row r="3659" s="4" customFormat="true" ht="37.5" hidden="false" customHeight="true" outlineLevel="0" collapsed="false">
      <c r="A3659" s="23" t="s">
        <v>401</v>
      </c>
      <c r="B3659" s="82" t="n">
        <v>11873</v>
      </c>
      <c r="C3659" s="25" t="n">
        <f aca="false">VLOOKUP(B3659,[1]Planilha8!$X$4:$Y$6629,2,0)</f>
        <v>1928015</v>
      </c>
      <c r="D3659" s="26" t="s">
        <v>1011</v>
      </c>
      <c r="E3659" s="26" t="str">
        <f aca="false">VLOOKUP(B3659,[1]Planilha8!$X$4:$Z$6629,3,0)</f>
        <v>SALA DE MONITORAMENTO</v>
      </c>
      <c r="F3659" s="26" t="str">
        <f aca="false">VLOOKUP(B3659,[1]Planilha8!$X$4:$AD$6629,7,0)</f>
        <v>BOM</v>
      </c>
      <c r="G3659" s="27" t="n">
        <v>43698</v>
      </c>
      <c r="H3659" s="83" t="n">
        <v>10274.36</v>
      </c>
      <c r="I3659" s="29" t="s">
        <v>23</v>
      </c>
      <c r="J3659" s="30" t="s">
        <v>1012</v>
      </c>
      <c r="K3659" s="31" t="n">
        <v>506</v>
      </c>
      <c r="L3659" s="32" t="n">
        <v>2014005527</v>
      </c>
      <c r="M3659" s="33" t="n">
        <v>43698</v>
      </c>
      <c r="N3659" s="84" t="n">
        <v>0</v>
      </c>
      <c r="O3659" s="85" t="n">
        <v>0</v>
      </c>
      <c r="P3659" s="86" t="n">
        <v>0</v>
      </c>
      <c r="Q3659" s="87" t="n">
        <v>0</v>
      </c>
      <c r="R3659" s="88" t="n">
        <v>0</v>
      </c>
      <c r="S3659" s="89" t="n">
        <v>10274.36</v>
      </c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  <c r="ALF3659" s="41"/>
      <c r="ALG3659" s="41"/>
      <c r="ALH3659" s="41"/>
      <c r="ALI3659" s="41"/>
      <c r="ALJ3659" s="41"/>
      <c r="ALK3659" s="41"/>
      <c r="ALL3659" s="41"/>
      <c r="ALM3659" s="41"/>
      <c r="ALN3659" s="41"/>
      <c r="ALO3659" s="41"/>
      <c r="ALP3659" s="41"/>
      <c r="ALQ3659" s="41"/>
      <c r="ALR3659" s="41"/>
      <c r="ALS3659" s="41"/>
      <c r="ALT3659" s="41"/>
      <c r="ALU3659" s="41"/>
      <c r="ALV3659" s="41"/>
      <c r="ALW3659" s="41"/>
      <c r="ALX3659" s="41"/>
      <c r="ALY3659" s="41"/>
      <c r="ALZ3659" s="41"/>
      <c r="AMA3659" s="41"/>
      <c r="AMB3659" s="41"/>
      <c r="AMC3659" s="41"/>
      <c r="AMD3659" s="41"/>
      <c r="AME3659" s="41"/>
      <c r="AMF3659" s="41"/>
      <c r="AMG3659" s="0"/>
      <c r="AMH3659" s="0"/>
      <c r="AMI3659" s="0"/>
      <c r="AMJ3659" s="0"/>
    </row>
    <row r="3660" s="4" customFormat="true" ht="37.5" hidden="false" customHeight="true" outlineLevel="0" collapsed="false">
      <c r="A3660" s="23" t="s">
        <v>401</v>
      </c>
      <c r="B3660" s="82" t="n">
        <v>11874</v>
      </c>
      <c r="C3660" s="25" t="n">
        <f aca="false">VLOOKUP(B3660,[1]Planilha8!$X$4:$Y$6629,2,0)</f>
        <v>1927994</v>
      </c>
      <c r="D3660" s="26" t="s">
        <v>1013</v>
      </c>
      <c r="E3660" s="26" t="str">
        <f aca="false">VLOOKUP(B3660,[1]Planilha8!$X$4:$Z$6629,3,0)</f>
        <v>REABILITAÇÃO CARDÍACA</v>
      </c>
      <c r="F3660" s="26" t="str">
        <f aca="false">VLOOKUP(B3660,[1]Planilha8!$X$4:$AD$6629,7,0)</f>
        <v>BOM</v>
      </c>
      <c r="G3660" s="27" t="n">
        <v>43704</v>
      </c>
      <c r="H3660" s="83" t="n">
        <v>4195.24</v>
      </c>
      <c r="I3660" s="29" t="s">
        <v>23</v>
      </c>
      <c r="J3660" s="30" t="s">
        <v>1014</v>
      </c>
      <c r="K3660" s="31" t="n">
        <v>189</v>
      </c>
      <c r="L3660" s="32" t="n">
        <v>2017005110</v>
      </c>
      <c r="M3660" s="33" t="n">
        <v>43704</v>
      </c>
      <c r="N3660" s="84" t="n">
        <v>0</v>
      </c>
      <c r="O3660" s="85" t="n">
        <v>0</v>
      </c>
      <c r="P3660" s="86" t="n">
        <v>0</v>
      </c>
      <c r="Q3660" s="87" t="n">
        <v>0</v>
      </c>
      <c r="R3660" s="88" t="n">
        <v>0</v>
      </c>
      <c r="S3660" s="89" t="n">
        <v>4195.24</v>
      </c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LF3660" s="41"/>
      <c r="ALG3660" s="41"/>
      <c r="ALH3660" s="41"/>
      <c r="ALI3660" s="41"/>
      <c r="ALJ3660" s="41"/>
      <c r="ALK3660" s="41"/>
      <c r="ALL3660" s="41"/>
      <c r="ALM3660" s="41"/>
      <c r="ALN3660" s="41"/>
      <c r="ALO3660" s="41"/>
      <c r="ALP3660" s="41"/>
      <c r="ALQ3660" s="41"/>
      <c r="ALR3660" s="41"/>
      <c r="ALS3660" s="41"/>
      <c r="ALT3660" s="41"/>
      <c r="ALU3660" s="41"/>
      <c r="ALV3660" s="41"/>
      <c r="ALW3660" s="41"/>
      <c r="ALX3660" s="41"/>
      <c r="ALY3660" s="41"/>
      <c r="ALZ3660" s="41"/>
      <c r="AMA3660" s="41"/>
      <c r="AMB3660" s="41"/>
      <c r="AMC3660" s="41"/>
      <c r="AMD3660" s="41"/>
      <c r="AME3660" s="41"/>
      <c r="AMF3660" s="41"/>
      <c r="AMG3660" s="0"/>
      <c r="AMH3660" s="0"/>
      <c r="AMI3660" s="0"/>
      <c r="AMJ3660" s="0"/>
    </row>
    <row r="3661" s="4" customFormat="true" ht="37.5" hidden="false" customHeight="true" outlineLevel="0" collapsed="false">
      <c r="A3661" s="23" t="s">
        <v>401</v>
      </c>
      <c r="B3661" s="82" t="n">
        <v>11888</v>
      </c>
      <c r="C3661" s="25" t="n">
        <f aca="false">VLOOKUP(B3661,[1]Planilha8!$X$4:$Y$6629,2,0)</f>
        <v>2248143</v>
      </c>
      <c r="D3661" s="26" t="s">
        <v>1015</v>
      </c>
      <c r="E3661" s="26" t="str">
        <f aca="false">VLOOKUP(B3661,[1]Planilha8!$X$4:$Z$6629,3,0)</f>
        <v>CEAD</v>
      </c>
      <c r="F3661" s="26" t="str">
        <f aca="false">VLOOKUP(B3661,[1]Planilha8!$X$4:$AD$6629,7,0)</f>
        <v>BOM</v>
      </c>
      <c r="G3661" s="27" t="n">
        <v>43727</v>
      </c>
      <c r="H3661" s="83" t="n">
        <v>973.5</v>
      </c>
      <c r="I3661" s="29" t="s">
        <v>23</v>
      </c>
      <c r="J3661" s="30" t="s">
        <v>1016</v>
      </c>
      <c r="K3661" s="31" t="n">
        <v>1125</v>
      </c>
      <c r="L3661" s="32" t="n">
        <v>2018003114</v>
      </c>
      <c r="M3661" s="33" t="n">
        <v>43727</v>
      </c>
      <c r="N3661" s="84" t="n">
        <v>0</v>
      </c>
      <c r="O3661" s="85" t="n">
        <v>0</v>
      </c>
      <c r="P3661" s="86" t="n">
        <v>0</v>
      </c>
      <c r="Q3661" s="87" t="n">
        <v>0</v>
      </c>
      <c r="R3661" s="88" t="n">
        <v>0</v>
      </c>
      <c r="S3661" s="89" t="n">
        <v>973.5</v>
      </c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  <c r="ALF3661" s="41"/>
      <c r="ALG3661" s="41"/>
      <c r="ALH3661" s="41"/>
      <c r="ALI3661" s="41"/>
      <c r="ALJ3661" s="41"/>
      <c r="ALK3661" s="41"/>
      <c r="ALL3661" s="41"/>
      <c r="ALM3661" s="41"/>
      <c r="ALN3661" s="41"/>
      <c r="ALO3661" s="41"/>
      <c r="ALP3661" s="41"/>
      <c r="ALQ3661" s="41"/>
      <c r="ALR3661" s="41"/>
      <c r="ALS3661" s="41"/>
      <c r="ALT3661" s="41"/>
      <c r="ALU3661" s="41"/>
      <c r="ALV3661" s="41"/>
      <c r="ALW3661" s="41"/>
      <c r="ALX3661" s="41"/>
      <c r="ALY3661" s="41"/>
      <c r="ALZ3661" s="41"/>
      <c r="AMA3661" s="41"/>
      <c r="AMB3661" s="41"/>
      <c r="AMC3661" s="41"/>
      <c r="AMD3661" s="41"/>
      <c r="AME3661" s="41"/>
      <c r="AMF3661" s="41"/>
      <c r="AMG3661" s="0"/>
      <c r="AMH3661" s="0"/>
      <c r="AMI3661" s="0"/>
      <c r="AMJ3661" s="0"/>
    </row>
    <row r="3662" s="4" customFormat="true" ht="37.5" hidden="false" customHeight="true" outlineLevel="0" collapsed="false">
      <c r="A3662" s="23" t="s">
        <v>401</v>
      </c>
      <c r="B3662" s="82" t="n">
        <v>11889</v>
      </c>
      <c r="C3662" s="25" t="n">
        <f aca="false">VLOOKUP(B3662,[1]Planilha8!$X$4:$Y$6629,2,0)</f>
        <v>2244858</v>
      </c>
      <c r="D3662" s="26" t="s">
        <v>1017</v>
      </c>
      <c r="E3662" s="26" t="str">
        <f aca="false">VLOOKUP(B3662,[1]Planilha8!$X$4:$Z$6629,3,0)</f>
        <v>ALMOXARIFADO</v>
      </c>
      <c r="F3662" s="26" t="str">
        <f aca="false">VLOOKUP(B3662,[1]Planilha8!$X$4:$AD$6629,7,0)</f>
        <v>BOM</v>
      </c>
      <c r="G3662" s="27" t="n">
        <v>43733</v>
      </c>
      <c r="H3662" s="83" t="n">
        <v>590</v>
      </c>
      <c r="I3662" s="29" t="s">
        <v>23</v>
      </c>
      <c r="J3662" s="30" t="s">
        <v>975</v>
      </c>
      <c r="K3662" s="31" t="n">
        <v>34227</v>
      </c>
      <c r="L3662" s="32" t="n">
        <v>2019003961</v>
      </c>
      <c r="M3662" s="33" t="n">
        <v>43733</v>
      </c>
      <c r="N3662" s="84" t="n">
        <v>0</v>
      </c>
      <c r="O3662" s="85" t="n">
        <v>0</v>
      </c>
      <c r="P3662" s="86" t="n">
        <v>0</v>
      </c>
      <c r="Q3662" s="87" t="n">
        <v>0</v>
      </c>
      <c r="R3662" s="88" t="n">
        <v>0</v>
      </c>
      <c r="S3662" s="89" t="n">
        <v>590</v>
      </c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  <c r="ALF3662" s="41"/>
      <c r="ALG3662" s="41"/>
      <c r="ALH3662" s="41"/>
      <c r="ALI3662" s="41"/>
      <c r="ALJ3662" s="41"/>
      <c r="ALK3662" s="41"/>
      <c r="ALL3662" s="41"/>
      <c r="ALM3662" s="41"/>
      <c r="ALN3662" s="41"/>
      <c r="ALO3662" s="41"/>
      <c r="ALP3662" s="41"/>
      <c r="ALQ3662" s="41"/>
      <c r="ALR3662" s="41"/>
      <c r="ALS3662" s="41"/>
      <c r="ALT3662" s="41"/>
      <c r="ALU3662" s="41"/>
      <c r="ALV3662" s="41"/>
      <c r="ALW3662" s="41"/>
      <c r="ALX3662" s="41"/>
      <c r="ALY3662" s="41"/>
      <c r="ALZ3662" s="41"/>
      <c r="AMA3662" s="41"/>
      <c r="AMB3662" s="41"/>
      <c r="AMC3662" s="41"/>
      <c r="AMD3662" s="41"/>
      <c r="AME3662" s="41"/>
      <c r="AMF3662" s="41"/>
      <c r="AMG3662" s="0"/>
      <c r="AMH3662" s="0"/>
      <c r="AMI3662" s="0"/>
      <c r="AMJ3662" s="0"/>
    </row>
    <row r="3663" s="4" customFormat="true" ht="37.5" hidden="false" customHeight="true" outlineLevel="0" collapsed="false">
      <c r="A3663" s="23" t="s">
        <v>401</v>
      </c>
      <c r="B3663" s="82" t="n">
        <v>11890</v>
      </c>
      <c r="C3663" s="25" t="n">
        <f aca="false">VLOOKUP(B3663,[1]Planilha8!$X$4:$Y$6629,2,0)</f>
        <v>2248464</v>
      </c>
      <c r="D3663" s="26" t="s">
        <v>1018</v>
      </c>
      <c r="E3663" s="26" t="str">
        <f aca="false">VLOOKUP(B3663,[1]Planilha8!$X$4:$Z$6629,3,0)</f>
        <v>DIÁLISE</v>
      </c>
      <c r="F3663" s="26" t="str">
        <f aca="false">VLOOKUP(B3663,[1]Planilha8!$X$4:$AD$6629,7,0)</f>
        <v>BOM</v>
      </c>
      <c r="G3663" s="27" t="n">
        <v>43739</v>
      </c>
      <c r="H3663" s="83" t="n">
        <v>269</v>
      </c>
      <c r="I3663" s="29" t="s">
        <v>23</v>
      </c>
      <c r="J3663" s="30" t="s">
        <v>1019</v>
      </c>
      <c r="K3663" s="31" t="n">
        <v>7026</v>
      </c>
      <c r="L3663" s="32" t="n">
        <v>2019001852</v>
      </c>
      <c r="M3663" s="33" t="n">
        <v>43739</v>
      </c>
      <c r="N3663" s="84" t="n">
        <v>0</v>
      </c>
      <c r="O3663" s="85" t="n">
        <v>0</v>
      </c>
      <c r="P3663" s="86" t="n">
        <v>0</v>
      </c>
      <c r="Q3663" s="87" t="n">
        <v>0</v>
      </c>
      <c r="R3663" s="88" t="n">
        <v>0</v>
      </c>
      <c r="S3663" s="89" t="n">
        <v>269</v>
      </c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  <c r="ALF3663" s="41"/>
      <c r="ALG3663" s="41"/>
      <c r="ALH3663" s="41"/>
      <c r="ALI3663" s="41"/>
      <c r="ALJ3663" s="41"/>
      <c r="ALK3663" s="41"/>
      <c r="ALL3663" s="41"/>
      <c r="ALM3663" s="41"/>
      <c r="ALN3663" s="41"/>
      <c r="ALO3663" s="41"/>
      <c r="ALP3663" s="41"/>
      <c r="ALQ3663" s="41"/>
      <c r="ALR3663" s="41"/>
      <c r="ALS3663" s="41"/>
      <c r="ALT3663" s="41"/>
      <c r="ALU3663" s="41"/>
      <c r="ALV3663" s="41"/>
      <c r="ALW3663" s="41"/>
      <c r="ALX3663" s="41"/>
      <c r="ALY3663" s="41"/>
      <c r="ALZ3663" s="41"/>
      <c r="AMA3663" s="41"/>
      <c r="AMB3663" s="41"/>
      <c r="AMC3663" s="41"/>
      <c r="AMD3663" s="41"/>
      <c r="AME3663" s="41"/>
      <c r="AMF3663" s="41"/>
      <c r="AMG3663" s="0"/>
      <c r="AMH3663" s="0"/>
      <c r="AMI3663" s="0"/>
      <c r="AMJ3663" s="0"/>
    </row>
    <row r="3664" s="4" customFormat="true" ht="37.5" hidden="false" customHeight="true" outlineLevel="0" collapsed="false">
      <c r="A3664" s="23" t="s">
        <v>401</v>
      </c>
      <c r="B3664" s="82" t="n">
        <v>11891</v>
      </c>
      <c r="C3664" s="25" t="n">
        <f aca="false">VLOOKUP(B3664,[1]Planilha8!$X$4:$Y$6629,2,0)</f>
        <v>2248465</v>
      </c>
      <c r="D3664" s="26" t="s">
        <v>1018</v>
      </c>
      <c r="E3664" s="26" t="str">
        <f aca="false">VLOOKUP(B3664,[1]Planilha8!$X$4:$Z$6629,3,0)</f>
        <v>DIÁLISE</v>
      </c>
      <c r="F3664" s="26" t="str">
        <f aca="false">VLOOKUP(B3664,[1]Planilha8!$X$4:$AD$6629,7,0)</f>
        <v>BOM</v>
      </c>
      <c r="G3664" s="27" t="n">
        <v>43739</v>
      </c>
      <c r="H3664" s="83" t="n">
        <v>269</v>
      </c>
      <c r="I3664" s="29" t="s">
        <v>23</v>
      </c>
      <c r="J3664" s="30" t="s">
        <v>1019</v>
      </c>
      <c r="K3664" s="31" t="n">
        <v>7026</v>
      </c>
      <c r="L3664" s="32" t="n">
        <v>2019001852</v>
      </c>
      <c r="M3664" s="33" t="n">
        <v>43739</v>
      </c>
      <c r="N3664" s="84" t="n">
        <v>0</v>
      </c>
      <c r="O3664" s="85" t="n">
        <v>0</v>
      </c>
      <c r="P3664" s="86" t="n">
        <v>0</v>
      </c>
      <c r="Q3664" s="87" t="n">
        <v>0</v>
      </c>
      <c r="R3664" s="88" t="n">
        <v>0</v>
      </c>
      <c r="S3664" s="89" t="n">
        <v>269</v>
      </c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  <c r="ALF3664" s="41"/>
      <c r="ALG3664" s="41"/>
      <c r="ALH3664" s="41"/>
      <c r="ALI3664" s="41"/>
      <c r="ALJ3664" s="41"/>
      <c r="ALK3664" s="41"/>
      <c r="ALL3664" s="41"/>
      <c r="ALM3664" s="41"/>
      <c r="ALN3664" s="41"/>
      <c r="ALO3664" s="41"/>
      <c r="ALP3664" s="41"/>
      <c r="ALQ3664" s="41"/>
      <c r="ALR3664" s="41"/>
      <c r="ALS3664" s="41"/>
      <c r="ALT3664" s="41"/>
      <c r="ALU3664" s="41"/>
      <c r="ALV3664" s="41"/>
      <c r="ALW3664" s="41"/>
      <c r="ALX3664" s="41"/>
      <c r="ALY3664" s="41"/>
      <c r="ALZ3664" s="41"/>
      <c r="AMA3664" s="41"/>
      <c r="AMB3664" s="41"/>
      <c r="AMC3664" s="41"/>
      <c r="AMD3664" s="41"/>
      <c r="AME3664" s="41"/>
      <c r="AMF3664" s="41"/>
      <c r="AMG3664" s="0"/>
      <c r="AMH3664" s="0"/>
      <c r="AMI3664" s="0"/>
      <c r="AMJ3664" s="0"/>
    </row>
    <row r="3665" s="4" customFormat="true" ht="37.5" hidden="false" customHeight="true" outlineLevel="0" collapsed="false">
      <c r="A3665" s="23" t="s">
        <v>401</v>
      </c>
      <c r="B3665" s="82" t="n">
        <v>11892</v>
      </c>
      <c r="C3665" s="25" t="n">
        <f aca="false">VLOOKUP(B3665,[1]Planilha8!$X$4:$Y$6629,2,0)</f>
        <v>2248466</v>
      </c>
      <c r="D3665" s="26" t="s">
        <v>1018</v>
      </c>
      <c r="E3665" s="26" t="str">
        <f aca="false">VLOOKUP(B3665,[1]Planilha8!$X$4:$Z$6629,3,0)</f>
        <v>CUIDADOS PALIATIVOS - 2 ANDAR</v>
      </c>
      <c r="F3665" s="26" t="str">
        <f aca="false">VLOOKUP(B3665,[1]Planilha8!$X$4:$AD$6629,7,0)</f>
        <v>BOM</v>
      </c>
      <c r="G3665" s="27" t="n">
        <v>43739</v>
      </c>
      <c r="H3665" s="83" t="n">
        <v>269</v>
      </c>
      <c r="I3665" s="29" t="s">
        <v>23</v>
      </c>
      <c r="J3665" s="30" t="s">
        <v>1019</v>
      </c>
      <c r="K3665" s="31" t="n">
        <v>7026</v>
      </c>
      <c r="L3665" s="32" t="n">
        <v>2019001852</v>
      </c>
      <c r="M3665" s="33" t="n">
        <v>43739</v>
      </c>
      <c r="N3665" s="84" t="n">
        <v>0</v>
      </c>
      <c r="O3665" s="85" t="n">
        <v>0</v>
      </c>
      <c r="P3665" s="86" t="n">
        <v>0</v>
      </c>
      <c r="Q3665" s="87" t="n">
        <v>0</v>
      </c>
      <c r="R3665" s="88" t="n">
        <v>0</v>
      </c>
      <c r="S3665" s="89" t="n">
        <v>269</v>
      </c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  <c r="ALF3665" s="41"/>
      <c r="ALG3665" s="41"/>
      <c r="ALH3665" s="41"/>
      <c r="ALI3665" s="41"/>
      <c r="ALJ3665" s="41"/>
      <c r="ALK3665" s="41"/>
      <c r="ALL3665" s="41"/>
      <c r="ALM3665" s="41"/>
      <c r="ALN3665" s="41"/>
      <c r="ALO3665" s="41"/>
      <c r="ALP3665" s="41"/>
      <c r="ALQ3665" s="41"/>
      <c r="ALR3665" s="41"/>
      <c r="ALS3665" s="41"/>
      <c r="ALT3665" s="41"/>
      <c r="ALU3665" s="41"/>
      <c r="ALV3665" s="41"/>
      <c r="ALW3665" s="41"/>
      <c r="ALX3665" s="41"/>
      <c r="ALY3665" s="41"/>
      <c r="ALZ3665" s="41"/>
      <c r="AMA3665" s="41"/>
      <c r="AMB3665" s="41"/>
      <c r="AMC3665" s="41"/>
      <c r="AMD3665" s="41"/>
      <c r="AME3665" s="41"/>
      <c r="AMF3665" s="41"/>
      <c r="AMG3665" s="0"/>
      <c r="AMH3665" s="0"/>
      <c r="AMI3665" s="0"/>
      <c r="AMJ3665" s="0"/>
    </row>
    <row r="3666" s="4" customFormat="true" ht="37.5" hidden="false" customHeight="true" outlineLevel="0" collapsed="false">
      <c r="A3666" s="23" t="s">
        <v>401</v>
      </c>
      <c r="B3666" s="82" t="n">
        <v>11893</v>
      </c>
      <c r="C3666" s="25" t="n">
        <f aca="false">VLOOKUP(B3666,[1]Planilha8!$X$4:$Y$6629,2,0)</f>
        <v>2248467</v>
      </c>
      <c r="D3666" s="26" t="s">
        <v>1018</v>
      </c>
      <c r="E3666" s="26" t="str">
        <f aca="false">VLOOKUP(B3666,[1]Planilha8!$X$4:$Z$6629,3,0)</f>
        <v>CTI</v>
      </c>
      <c r="F3666" s="26" t="str">
        <f aca="false">VLOOKUP(B3666,[1]Planilha8!$X$4:$AD$6629,7,0)</f>
        <v>BOM</v>
      </c>
      <c r="G3666" s="27" t="n">
        <v>43739</v>
      </c>
      <c r="H3666" s="83" t="n">
        <v>269</v>
      </c>
      <c r="I3666" s="29" t="s">
        <v>23</v>
      </c>
      <c r="J3666" s="30" t="s">
        <v>1019</v>
      </c>
      <c r="K3666" s="31" t="n">
        <v>7026</v>
      </c>
      <c r="L3666" s="32" t="n">
        <v>2019001852</v>
      </c>
      <c r="M3666" s="33" t="n">
        <v>43739</v>
      </c>
      <c r="N3666" s="84" t="n">
        <v>0</v>
      </c>
      <c r="O3666" s="85" t="n">
        <v>0</v>
      </c>
      <c r="P3666" s="86" t="n">
        <v>0</v>
      </c>
      <c r="Q3666" s="87" t="n">
        <v>0</v>
      </c>
      <c r="R3666" s="88" t="n">
        <v>0</v>
      </c>
      <c r="S3666" s="89" t="n">
        <v>269</v>
      </c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  <c r="ALF3666" s="41"/>
      <c r="ALG3666" s="41"/>
      <c r="ALH3666" s="41"/>
      <c r="ALI3666" s="41"/>
      <c r="ALJ3666" s="41"/>
      <c r="ALK3666" s="41"/>
      <c r="ALL3666" s="41"/>
      <c r="ALM3666" s="41"/>
      <c r="ALN3666" s="41"/>
      <c r="ALO3666" s="41"/>
      <c r="ALP3666" s="41"/>
      <c r="ALQ3666" s="41"/>
      <c r="ALR3666" s="41"/>
      <c r="ALS3666" s="41"/>
      <c r="ALT3666" s="41"/>
      <c r="ALU3666" s="41"/>
      <c r="ALV3666" s="41"/>
      <c r="ALW3666" s="41"/>
      <c r="ALX3666" s="41"/>
      <c r="ALY3666" s="41"/>
      <c r="ALZ3666" s="41"/>
      <c r="AMA3666" s="41"/>
      <c r="AMB3666" s="41"/>
      <c r="AMC3666" s="41"/>
      <c r="AMD3666" s="41"/>
      <c r="AME3666" s="41"/>
      <c r="AMF3666" s="41"/>
      <c r="AMG3666" s="0"/>
      <c r="AMH3666" s="0"/>
      <c r="AMI3666" s="0"/>
      <c r="AMJ3666" s="0"/>
    </row>
    <row r="3667" s="4" customFormat="true" ht="37.5" hidden="false" customHeight="true" outlineLevel="0" collapsed="false">
      <c r="A3667" s="23" t="s">
        <v>401</v>
      </c>
      <c r="B3667" s="82" t="n">
        <v>11894</v>
      </c>
      <c r="C3667" s="25" t="n">
        <f aca="false">VLOOKUP(B3667,[1]Planilha8!$X$4:$Y$6629,2,0)</f>
        <v>2248468</v>
      </c>
      <c r="D3667" s="26" t="s">
        <v>1018</v>
      </c>
      <c r="E3667" s="26" t="str">
        <f aca="false">VLOOKUP(B3667,[1]Planilha8!$X$4:$Z$6629,3,0)</f>
        <v>CTI</v>
      </c>
      <c r="F3667" s="26" t="str">
        <f aca="false">VLOOKUP(B3667,[1]Planilha8!$X$4:$AD$6629,7,0)</f>
        <v>BOM</v>
      </c>
      <c r="G3667" s="27" t="n">
        <v>43739</v>
      </c>
      <c r="H3667" s="83" t="n">
        <v>269</v>
      </c>
      <c r="I3667" s="29" t="s">
        <v>23</v>
      </c>
      <c r="J3667" s="30" t="s">
        <v>1019</v>
      </c>
      <c r="K3667" s="31" t="n">
        <v>7026</v>
      </c>
      <c r="L3667" s="32" t="n">
        <v>2019001852</v>
      </c>
      <c r="M3667" s="33" t="n">
        <v>43739</v>
      </c>
      <c r="N3667" s="84" t="n">
        <v>0</v>
      </c>
      <c r="O3667" s="85" t="n">
        <v>0</v>
      </c>
      <c r="P3667" s="86" t="n">
        <v>0</v>
      </c>
      <c r="Q3667" s="87" t="n">
        <v>0</v>
      </c>
      <c r="R3667" s="88" t="n">
        <v>0</v>
      </c>
      <c r="S3667" s="89" t="n">
        <v>269</v>
      </c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  <c r="ALF3667" s="41"/>
      <c r="ALG3667" s="41"/>
      <c r="ALH3667" s="41"/>
      <c r="ALI3667" s="41"/>
      <c r="ALJ3667" s="41"/>
      <c r="ALK3667" s="41"/>
      <c r="ALL3667" s="41"/>
      <c r="ALM3667" s="41"/>
      <c r="ALN3667" s="41"/>
      <c r="ALO3667" s="41"/>
      <c r="ALP3667" s="41"/>
      <c r="ALQ3667" s="41"/>
      <c r="ALR3667" s="41"/>
      <c r="ALS3667" s="41"/>
      <c r="ALT3667" s="41"/>
      <c r="ALU3667" s="41"/>
      <c r="ALV3667" s="41"/>
      <c r="ALW3667" s="41"/>
      <c r="ALX3667" s="41"/>
      <c r="ALY3667" s="41"/>
      <c r="ALZ3667" s="41"/>
      <c r="AMA3667" s="41"/>
      <c r="AMB3667" s="41"/>
      <c r="AMC3667" s="41"/>
      <c r="AMD3667" s="41"/>
      <c r="AME3667" s="41"/>
      <c r="AMF3667" s="41"/>
      <c r="AMG3667" s="0"/>
      <c r="AMH3667" s="0"/>
      <c r="AMI3667" s="0"/>
      <c r="AMJ3667" s="0"/>
    </row>
    <row r="3668" s="4" customFormat="true" ht="37.5" hidden="false" customHeight="true" outlineLevel="0" collapsed="false">
      <c r="A3668" s="23" t="s">
        <v>401</v>
      </c>
      <c r="B3668" s="82" t="n">
        <v>11895</v>
      </c>
      <c r="C3668" s="25" t="n">
        <f aca="false">VLOOKUP(B3668,[1]Planilha8!$X$4:$Y$6629,2,0)</f>
        <v>2248455</v>
      </c>
      <c r="D3668" s="26" t="s">
        <v>1018</v>
      </c>
      <c r="E3668" s="26" t="str">
        <f aca="false">VLOOKUP(B3668,[1]Planilha8!$X$4:$Z$6629,3,0)</f>
        <v>CLÍNICA MÉDICA</v>
      </c>
      <c r="F3668" s="26" t="str">
        <f aca="false">VLOOKUP(B3668,[1]Planilha8!$X$4:$AD$6629,7,0)</f>
        <v>BOM</v>
      </c>
      <c r="G3668" s="27" t="n">
        <v>43739</v>
      </c>
      <c r="H3668" s="83" t="n">
        <v>269</v>
      </c>
      <c r="I3668" s="29" t="s">
        <v>23</v>
      </c>
      <c r="J3668" s="30" t="s">
        <v>1019</v>
      </c>
      <c r="K3668" s="31" t="n">
        <v>7026</v>
      </c>
      <c r="L3668" s="32" t="n">
        <v>2019001852</v>
      </c>
      <c r="M3668" s="33" t="n">
        <v>43739</v>
      </c>
      <c r="N3668" s="84" t="n">
        <v>0</v>
      </c>
      <c r="O3668" s="85" t="n">
        <v>0</v>
      </c>
      <c r="P3668" s="86" t="n">
        <v>0</v>
      </c>
      <c r="Q3668" s="87" t="n">
        <v>0</v>
      </c>
      <c r="R3668" s="88" t="n">
        <v>0</v>
      </c>
      <c r="S3668" s="89" t="n">
        <v>269</v>
      </c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  <c r="ALF3668" s="41"/>
      <c r="ALG3668" s="41"/>
      <c r="ALH3668" s="41"/>
      <c r="ALI3668" s="41"/>
      <c r="ALJ3668" s="41"/>
      <c r="ALK3668" s="41"/>
      <c r="ALL3668" s="41"/>
      <c r="ALM3668" s="41"/>
      <c r="ALN3668" s="41"/>
      <c r="ALO3668" s="41"/>
      <c r="ALP3668" s="41"/>
      <c r="ALQ3668" s="41"/>
      <c r="ALR3668" s="41"/>
      <c r="ALS3668" s="41"/>
      <c r="ALT3668" s="41"/>
      <c r="ALU3668" s="41"/>
      <c r="ALV3668" s="41"/>
      <c r="ALW3668" s="41"/>
      <c r="ALX3668" s="41"/>
      <c r="ALY3668" s="41"/>
      <c r="ALZ3668" s="41"/>
      <c r="AMA3668" s="41"/>
      <c r="AMB3668" s="41"/>
      <c r="AMC3668" s="41"/>
      <c r="AMD3668" s="41"/>
      <c r="AME3668" s="41"/>
      <c r="AMF3668" s="41"/>
      <c r="AMG3668" s="0"/>
      <c r="AMH3668" s="0"/>
      <c r="AMI3668" s="0"/>
      <c r="AMJ3668" s="0"/>
    </row>
    <row r="3669" s="4" customFormat="true" ht="37.5" hidden="false" customHeight="true" outlineLevel="0" collapsed="false">
      <c r="A3669" s="23" t="s">
        <v>401</v>
      </c>
      <c r="B3669" s="82" t="n">
        <v>11896</v>
      </c>
      <c r="C3669" s="25" t="n">
        <f aca="false">VLOOKUP(B3669,[1]Planilha8!$X$4:$Y$6629,2,0)</f>
        <v>2248456</v>
      </c>
      <c r="D3669" s="26" t="s">
        <v>1018</v>
      </c>
      <c r="E3669" s="26" t="str">
        <f aca="false">VLOOKUP(B3669,[1]Planilha8!$X$4:$Z$6629,3,0)</f>
        <v>CLÍNICA MÉDICA</v>
      </c>
      <c r="F3669" s="26" t="str">
        <f aca="false">VLOOKUP(B3669,[1]Planilha8!$X$4:$AD$6629,7,0)</f>
        <v>BOM</v>
      </c>
      <c r="G3669" s="27" t="n">
        <v>43739</v>
      </c>
      <c r="H3669" s="83" t="n">
        <v>269</v>
      </c>
      <c r="I3669" s="29" t="s">
        <v>23</v>
      </c>
      <c r="J3669" s="30" t="s">
        <v>1019</v>
      </c>
      <c r="K3669" s="31" t="n">
        <v>7026</v>
      </c>
      <c r="L3669" s="32" t="n">
        <v>2019001852</v>
      </c>
      <c r="M3669" s="33" t="n">
        <v>43739</v>
      </c>
      <c r="N3669" s="84" t="n">
        <v>0</v>
      </c>
      <c r="O3669" s="85" t="n">
        <v>0</v>
      </c>
      <c r="P3669" s="86" t="n">
        <v>0</v>
      </c>
      <c r="Q3669" s="87" t="n">
        <v>0</v>
      </c>
      <c r="R3669" s="88" t="n">
        <v>0</v>
      </c>
      <c r="S3669" s="89" t="n">
        <v>269</v>
      </c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  <c r="ALF3669" s="41"/>
      <c r="ALG3669" s="41"/>
      <c r="ALH3669" s="41"/>
      <c r="ALI3669" s="41"/>
      <c r="ALJ3669" s="41"/>
      <c r="ALK3669" s="41"/>
      <c r="ALL3669" s="41"/>
      <c r="ALM3669" s="41"/>
      <c r="ALN3669" s="41"/>
      <c r="ALO3669" s="41"/>
      <c r="ALP3669" s="41"/>
      <c r="ALQ3669" s="41"/>
      <c r="ALR3669" s="41"/>
      <c r="ALS3669" s="41"/>
      <c r="ALT3669" s="41"/>
      <c r="ALU3669" s="41"/>
      <c r="ALV3669" s="41"/>
      <c r="ALW3669" s="41"/>
      <c r="ALX3669" s="41"/>
      <c r="ALY3669" s="41"/>
      <c r="ALZ3669" s="41"/>
      <c r="AMA3669" s="41"/>
      <c r="AMB3669" s="41"/>
      <c r="AMC3669" s="41"/>
      <c r="AMD3669" s="41"/>
      <c r="AME3669" s="41"/>
      <c r="AMF3669" s="41"/>
      <c r="AMG3669" s="0"/>
      <c r="AMH3669" s="0"/>
      <c r="AMI3669" s="0"/>
      <c r="AMJ3669" s="0"/>
    </row>
    <row r="3670" s="4" customFormat="true" ht="37.5" hidden="false" customHeight="true" outlineLevel="0" collapsed="false">
      <c r="A3670" s="23" t="s">
        <v>401</v>
      </c>
      <c r="B3670" s="82" t="n">
        <v>11897</v>
      </c>
      <c r="C3670" s="25" t="n">
        <f aca="false">VLOOKUP(B3670,[1]Planilha8!$X$4:$Y$6629,2,0)</f>
        <v>2248457</v>
      </c>
      <c r="D3670" s="26" t="s">
        <v>1018</v>
      </c>
      <c r="E3670" s="26" t="str">
        <f aca="false">VLOOKUP(B3670,[1]Planilha8!$X$4:$Z$6629,3,0)</f>
        <v>CLÍNICA MÉDICA</v>
      </c>
      <c r="F3670" s="26" t="str">
        <f aca="false">VLOOKUP(B3670,[1]Planilha8!$X$4:$AD$6629,7,0)</f>
        <v>BOM</v>
      </c>
      <c r="G3670" s="27" t="n">
        <v>43739</v>
      </c>
      <c r="H3670" s="83" t="n">
        <v>269</v>
      </c>
      <c r="I3670" s="29" t="s">
        <v>23</v>
      </c>
      <c r="J3670" s="30" t="s">
        <v>1019</v>
      </c>
      <c r="K3670" s="31" t="n">
        <v>7026</v>
      </c>
      <c r="L3670" s="32" t="n">
        <v>2019001852</v>
      </c>
      <c r="M3670" s="33" t="n">
        <v>43739</v>
      </c>
      <c r="N3670" s="84" t="n">
        <v>0</v>
      </c>
      <c r="O3670" s="85" t="n">
        <v>0</v>
      </c>
      <c r="P3670" s="86" t="n">
        <v>0</v>
      </c>
      <c r="Q3670" s="87" t="n">
        <v>0</v>
      </c>
      <c r="R3670" s="88" t="n">
        <v>0</v>
      </c>
      <c r="S3670" s="89" t="n">
        <v>269</v>
      </c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  <c r="ALF3670" s="41"/>
      <c r="ALG3670" s="41"/>
      <c r="ALH3670" s="41"/>
      <c r="ALI3670" s="41"/>
      <c r="ALJ3670" s="41"/>
      <c r="ALK3670" s="41"/>
      <c r="ALL3670" s="41"/>
      <c r="ALM3670" s="41"/>
      <c r="ALN3670" s="41"/>
      <c r="ALO3670" s="41"/>
      <c r="ALP3670" s="41"/>
      <c r="ALQ3670" s="41"/>
      <c r="ALR3670" s="41"/>
      <c r="ALS3670" s="41"/>
      <c r="ALT3670" s="41"/>
      <c r="ALU3670" s="41"/>
      <c r="ALV3670" s="41"/>
      <c r="ALW3670" s="41"/>
      <c r="ALX3670" s="41"/>
      <c r="ALY3670" s="41"/>
      <c r="ALZ3670" s="41"/>
      <c r="AMA3670" s="41"/>
      <c r="AMB3670" s="41"/>
      <c r="AMC3670" s="41"/>
      <c r="AMD3670" s="41"/>
      <c r="AME3670" s="41"/>
      <c r="AMF3670" s="41"/>
      <c r="AMG3670" s="0"/>
      <c r="AMH3670" s="0"/>
      <c r="AMI3670" s="0"/>
      <c r="AMJ3670" s="0"/>
    </row>
    <row r="3671" s="4" customFormat="true" ht="37.5" hidden="false" customHeight="true" outlineLevel="0" collapsed="false">
      <c r="A3671" s="23" t="s">
        <v>401</v>
      </c>
      <c r="B3671" s="82" t="n">
        <v>11898</v>
      </c>
      <c r="C3671" s="25" t="n">
        <f aca="false">VLOOKUP(B3671,[1]Planilha8!$X$4:$Y$6629,2,0)</f>
        <v>2248458</v>
      </c>
      <c r="D3671" s="26" t="s">
        <v>1018</v>
      </c>
      <c r="E3671" s="26" t="str">
        <f aca="false">VLOOKUP(B3671,[1]Planilha8!$X$4:$Z$6629,3,0)</f>
        <v>CLÍNICA MÉDICA</v>
      </c>
      <c r="F3671" s="26" t="str">
        <f aca="false">VLOOKUP(B3671,[1]Planilha8!$X$4:$AD$6629,7,0)</f>
        <v>BOM</v>
      </c>
      <c r="G3671" s="27" t="n">
        <v>43739</v>
      </c>
      <c r="H3671" s="83" t="n">
        <v>269</v>
      </c>
      <c r="I3671" s="29" t="s">
        <v>23</v>
      </c>
      <c r="J3671" s="30" t="s">
        <v>1019</v>
      </c>
      <c r="K3671" s="31" t="n">
        <v>7026</v>
      </c>
      <c r="L3671" s="32" t="n">
        <v>2019001852</v>
      </c>
      <c r="M3671" s="33" t="n">
        <v>43739</v>
      </c>
      <c r="N3671" s="84" t="n">
        <v>0</v>
      </c>
      <c r="O3671" s="85" t="n">
        <v>0</v>
      </c>
      <c r="P3671" s="86" t="n">
        <v>0</v>
      </c>
      <c r="Q3671" s="87" t="n">
        <v>0</v>
      </c>
      <c r="R3671" s="88" t="n">
        <v>0</v>
      </c>
      <c r="S3671" s="89" t="n">
        <v>269</v>
      </c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LF3671" s="41"/>
      <c r="ALG3671" s="41"/>
      <c r="ALH3671" s="41"/>
      <c r="ALI3671" s="41"/>
      <c r="ALJ3671" s="41"/>
      <c r="ALK3671" s="41"/>
      <c r="ALL3671" s="41"/>
      <c r="ALM3671" s="41"/>
      <c r="ALN3671" s="41"/>
      <c r="ALO3671" s="41"/>
      <c r="ALP3671" s="41"/>
      <c r="ALQ3671" s="41"/>
      <c r="ALR3671" s="41"/>
      <c r="ALS3671" s="41"/>
      <c r="ALT3671" s="41"/>
      <c r="ALU3671" s="41"/>
      <c r="ALV3671" s="41"/>
      <c r="ALW3671" s="41"/>
      <c r="ALX3671" s="41"/>
      <c r="ALY3671" s="41"/>
      <c r="ALZ3671" s="41"/>
      <c r="AMA3671" s="41"/>
      <c r="AMB3671" s="41"/>
      <c r="AMC3671" s="41"/>
      <c r="AMD3671" s="41"/>
      <c r="AME3671" s="41"/>
      <c r="AMF3671" s="41"/>
      <c r="AMG3671" s="0"/>
      <c r="AMH3671" s="0"/>
      <c r="AMI3671" s="0"/>
      <c r="AMJ3671" s="0"/>
    </row>
    <row r="3672" s="4" customFormat="true" ht="37.5" hidden="false" customHeight="true" outlineLevel="0" collapsed="false">
      <c r="A3672" s="23" t="s">
        <v>401</v>
      </c>
      <c r="B3672" s="82" t="n">
        <v>11899</v>
      </c>
      <c r="C3672" s="25" t="n">
        <f aca="false">VLOOKUP(B3672,[1]Planilha8!$X$4:$Y$6629,2,0)</f>
        <v>2248459</v>
      </c>
      <c r="D3672" s="26" t="s">
        <v>1018</v>
      </c>
      <c r="E3672" s="26" t="str">
        <f aca="false">VLOOKUP(B3672,[1]Planilha8!$X$4:$Z$6629,3,0)</f>
        <v>CLÍNICA MÉDICA</v>
      </c>
      <c r="F3672" s="26" t="str">
        <f aca="false">VLOOKUP(B3672,[1]Planilha8!$X$4:$AD$6629,7,0)</f>
        <v>BOM</v>
      </c>
      <c r="G3672" s="27" t="n">
        <v>43739</v>
      </c>
      <c r="H3672" s="83" t="n">
        <v>269</v>
      </c>
      <c r="I3672" s="29" t="s">
        <v>23</v>
      </c>
      <c r="J3672" s="30" t="s">
        <v>1019</v>
      </c>
      <c r="K3672" s="31" t="n">
        <v>7026</v>
      </c>
      <c r="L3672" s="32" t="n">
        <v>2019001852</v>
      </c>
      <c r="M3672" s="33" t="n">
        <v>43739</v>
      </c>
      <c r="N3672" s="84" t="n">
        <v>0</v>
      </c>
      <c r="O3672" s="85" t="n">
        <v>0</v>
      </c>
      <c r="P3672" s="86" t="n">
        <v>0</v>
      </c>
      <c r="Q3672" s="87" t="n">
        <v>0</v>
      </c>
      <c r="R3672" s="88" t="n">
        <v>0</v>
      </c>
      <c r="S3672" s="89" t="n">
        <v>269</v>
      </c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  <c r="ALF3672" s="41"/>
      <c r="ALG3672" s="41"/>
      <c r="ALH3672" s="41"/>
      <c r="ALI3672" s="41"/>
      <c r="ALJ3672" s="41"/>
      <c r="ALK3672" s="41"/>
      <c r="ALL3672" s="41"/>
      <c r="ALM3672" s="41"/>
      <c r="ALN3672" s="41"/>
      <c r="ALO3672" s="41"/>
      <c r="ALP3672" s="41"/>
      <c r="ALQ3672" s="41"/>
      <c r="ALR3672" s="41"/>
      <c r="ALS3672" s="41"/>
      <c r="ALT3672" s="41"/>
      <c r="ALU3672" s="41"/>
      <c r="ALV3672" s="41"/>
      <c r="ALW3672" s="41"/>
      <c r="ALX3672" s="41"/>
      <c r="ALY3672" s="41"/>
      <c r="ALZ3672" s="41"/>
      <c r="AMA3672" s="41"/>
      <c r="AMB3672" s="41"/>
      <c r="AMC3672" s="41"/>
      <c r="AMD3672" s="41"/>
      <c r="AME3672" s="41"/>
      <c r="AMF3672" s="41"/>
      <c r="AMG3672" s="0"/>
      <c r="AMH3672" s="0"/>
      <c r="AMI3672" s="0"/>
      <c r="AMJ3672" s="0"/>
    </row>
    <row r="3673" s="4" customFormat="true" ht="37.5" hidden="false" customHeight="true" outlineLevel="0" collapsed="false">
      <c r="A3673" s="23" t="s">
        <v>401</v>
      </c>
      <c r="B3673" s="82" t="n">
        <v>11900</v>
      </c>
      <c r="C3673" s="25" t="n">
        <f aca="false">VLOOKUP(B3673,[1]Planilha8!$X$4:$Y$6629,2,0)</f>
        <v>2248460</v>
      </c>
      <c r="D3673" s="26" t="s">
        <v>1018</v>
      </c>
      <c r="E3673" s="26" t="str">
        <f aca="false">VLOOKUP(B3673,[1]Planilha8!$X$4:$Z$6629,3,0)</f>
        <v>CLÍNICA MÉDICA</v>
      </c>
      <c r="F3673" s="26" t="str">
        <f aca="false">VLOOKUP(B3673,[1]Planilha8!$X$4:$AD$6629,7,0)</f>
        <v>BOM</v>
      </c>
      <c r="G3673" s="27" t="n">
        <v>43739</v>
      </c>
      <c r="H3673" s="83" t="n">
        <v>269</v>
      </c>
      <c r="I3673" s="29" t="s">
        <v>23</v>
      </c>
      <c r="J3673" s="30" t="s">
        <v>1019</v>
      </c>
      <c r="K3673" s="31" t="n">
        <v>7026</v>
      </c>
      <c r="L3673" s="32" t="n">
        <v>2019001852</v>
      </c>
      <c r="M3673" s="33" t="n">
        <v>43739</v>
      </c>
      <c r="N3673" s="84" t="n">
        <v>0</v>
      </c>
      <c r="O3673" s="85" t="n">
        <v>0</v>
      </c>
      <c r="P3673" s="86" t="n">
        <v>0</v>
      </c>
      <c r="Q3673" s="87" t="n">
        <v>0</v>
      </c>
      <c r="R3673" s="88" t="n">
        <v>0</v>
      </c>
      <c r="S3673" s="89" t="n">
        <v>269</v>
      </c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LF3673" s="41"/>
      <c r="ALG3673" s="41"/>
      <c r="ALH3673" s="41"/>
      <c r="ALI3673" s="41"/>
      <c r="ALJ3673" s="41"/>
      <c r="ALK3673" s="41"/>
      <c r="ALL3673" s="41"/>
      <c r="ALM3673" s="41"/>
      <c r="ALN3673" s="41"/>
      <c r="ALO3673" s="41"/>
      <c r="ALP3673" s="41"/>
      <c r="ALQ3673" s="41"/>
      <c r="ALR3673" s="41"/>
      <c r="ALS3673" s="41"/>
      <c r="ALT3673" s="41"/>
      <c r="ALU3673" s="41"/>
      <c r="ALV3673" s="41"/>
      <c r="ALW3673" s="41"/>
      <c r="ALX3673" s="41"/>
      <c r="ALY3673" s="41"/>
      <c r="ALZ3673" s="41"/>
      <c r="AMA3673" s="41"/>
      <c r="AMB3673" s="41"/>
      <c r="AMC3673" s="41"/>
      <c r="AMD3673" s="41"/>
      <c r="AME3673" s="41"/>
      <c r="AMF3673" s="41"/>
      <c r="AMG3673" s="0"/>
      <c r="AMH3673" s="0"/>
      <c r="AMI3673" s="0"/>
      <c r="AMJ3673" s="0"/>
    </row>
    <row r="3674" s="4" customFormat="true" ht="37.5" hidden="false" customHeight="true" outlineLevel="0" collapsed="false">
      <c r="A3674" s="23" t="s">
        <v>401</v>
      </c>
      <c r="B3674" s="82" t="n">
        <v>11901</v>
      </c>
      <c r="C3674" s="25" t="n">
        <f aca="false">VLOOKUP(B3674,[1]Planilha8!$X$4:$Y$6629,2,0)</f>
        <v>2248461</v>
      </c>
      <c r="D3674" s="26" t="s">
        <v>1018</v>
      </c>
      <c r="E3674" s="26" t="str">
        <f aca="false">VLOOKUP(B3674,[1]Planilha8!$X$4:$Z$6629,3,0)</f>
        <v>CLÍNICA MÉDICA</v>
      </c>
      <c r="F3674" s="26" t="str">
        <f aca="false">VLOOKUP(B3674,[1]Planilha8!$X$4:$AD$6629,7,0)</f>
        <v>BOM</v>
      </c>
      <c r="G3674" s="27" t="n">
        <v>43739</v>
      </c>
      <c r="H3674" s="83" t="n">
        <v>269</v>
      </c>
      <c r="I3674" s="29" t="s">
        <v>23</v>
      </c>
      <c r="J3674" s="30" t="s">
        <v>1019</v>
      </c>
      <c r="K3674" s="31" t="n">
        <v>7026</v>
      </c>
      <c r="L3674" s="32" t="n">
        <v>2019001852</v>
      </c>
      <c r="M3674" s="33" t="n">
        <v>43739</v>
      </c>
      <c r="N3674" s="84" t="n">
        <v>0</v>
      </c>
      <c r="O3674" s="85" t="n">
        <v>0</v>
      </c>
      <c r="P3674" s="86" t="n">
        <v>0</v>
      </c>
      <c r="Q3674" s="87" t="n">
        <v>0</v>
      </c>
      <c r="R3674" s="88" t="n">
        <v>0</v>
      </c>
      <c r="S3674" s="89" t="n">
        <v>269</v>
      </c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LF3674" s="41"/>
      <c r="ALG3674" s="41"/>
      <c r="ALH3674" s="41"/>
      <c r="ALI3674" s="41"/>
      <c r="ALJ3674" s="41"/>
      <c r="ALK3674" s="41"/>
      <c r="ALL3674" s="41"/>
      <c r="ALM3674" s="41"/>
      <c r="ALN3674" s="41"/>
      <c r="ALO3674" s="41"/>
      <c r="ALP3674" s="41"/>
      <c r="ALQ3674" s="41"/>
      <c r="ALR3674" s="41"/>
      <c r="ALS3674" s="41"/>
      <c r="ALT3674" s="41"/>
      <c r="ALU3674" s="41"/>
      <c r="ALV3674" s="41"/>
      <c r="ALW3674" s="41"/>
      <c r="ALX3674" s="41"/>
      <c r="ALY3674" s="41"/>
      <c r="ALZ3674" s="41"/>
      <c r="AMA3674" s="41"/>
      <c r="AMB3674" s="41"/>
      <c r="AMC3674" s="41"/>
      <c r="AMD3674" s="41"/>
      <c r="AME3674" s="41"/>
      <c r="AMF3674" s="41"/>
      <c r="AMG3674" s="0"/>
      <c r="AMH3674" s="0"/>
      <c r="AMI3674" s="0"/>
      <c r="AMJ3674" s="0"/>
    </row>
    <row r="3675" s="4" customFormat="true" ht="37.5" hidden="false" customHeight="true" outlineLevel="0" collapsed="false">
      <c r="A3675" s="23" t="s">
        <v>401</v>
      </c>
      <c r="B3675" s="82" t="n">
        <v>11902</v>
      </c>
      <c r="C3675" s="25" t="n">
        <f aca="false">VLOOKUP(B3675,[1]Planilha8!$X$4:$Y$6629,2,0)</f>
        <v>2248462</v>
      </c>
      <c r="D3675" s="26" t="s">
        <v>1018</v>
      </c>
      <c r="E3675" s="26" t="str">
        <f aca="false">VLOOKUP(B3675,[1]Planilha8!$X$4:$Z$6629,3,0)</f>
        <v>CLÍNICA MÉDICA</v>
      </c>
      <c r="F3675" s="26" t="str">
        <f aca="false">VLOOKUP(B3675,[1]Planilha8!$X$4:$AD$6629,7,0)</f>
        <v>BOM</v>
      </c>
      <c r="G3675" s="27" t="n">
        <v>43739</v>
      </c>
      <c r="H3675" s="83" t="n">
        <v>269</v>
      </c>
      <c r="I3675" s="29" t="s">
        <v>23</v>
      </c>
      <c r="J3675" s="30" t="s">
        <v>1019</v>
      </c>
      <c r="K3675" s="31" t="n">
        <v>7026</v>
      </c>
      <c r="L3675" s="32" t="n">
        <v>2019001852</v>
      </c>
      <c r="M3675" s="33" t="n">
        <v>43739</v>
      </c>
      <c r="N3675" s="84" t="n">
        <v>0</v>
      </c>
      <c r="O3675" s="85" t="n">
        <v>0</v>
      </c>
      <c r="P3675" s="86" t="n">
        <v>0</v>
      </c>
      <c r="Q3675" s="87" t="n">
        <v>0</v>
      </c>
      <c r="R3675" s="88" t="n">
        <v>0</v>
      </c>
      <c r="S3675" s="89" t="n">
        <v>269</v>
      </c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LF3675" s="41"/>
      <c r="ALG3675" s="41"/>
      <c r="ALH3675" s="41"/>
      <c r="ALI3675" s="41"/>
      <c r="ALJ3675" s="41"/>
      <c r="ALK3675" s="41"/>
      <c r="ALL3675" s="41"/>
      <c r="ALM3675" s="41"/>
      <c r="ALN3675" s="41"/>
      <c r="ALO3675" s="41"/>
      <c r="ALP3675" s="41"/>
      <c r="ALQ3675" s="41"/>
      <c r="ALR3675" s="41"/>
      <c r="ALS3675" s="41"/>
      <c r="ALT3675" s="41"/>
      <c r="ALU3675" s="41"/>
      <c r="ALV3675" s="41"/>
      <c r="ALW3675" s="41"/>
      <c r="ALX3675" s="41"/>
      <c r="ALY3675" s="41"/>
      <c r="ALZ3675" s="41"/>
      <c r="AMA3675" s="41"/>
      <c r="AMB3675" s="41"/>
      <c r="AMC3675" s="41"/>
      <c r="AMD3675" s="41"/>
      <c r="AME3675" s="41"/>
      <c r="AMF3675" s="41"/>
      <c r="AMG3675" s="0"/>
      <c r="AMH3675" s="0"/>
      <c r="AMI3675" s="0"/>
      <c r="AMJ3675" s="0"/>
    </row>
    <row r="3676" s="4" customFormat="true" ht="37.5" hidden="false" customHeight="true" outlineLevel="0" collapsed="false">
      <c r="A3676" s="23" t="s">
        <v>401</v>
      </c>
      <c r="B3676" s="82" t="n">
        <v>11903</v>
      </c>
      <c r="C3676" s="25" t="n">
        <f aca="false">VLOOKUP(B3676,[1]Planilha8!$X$4:$Y$6629,2,0)</f>
        <v>2248463</v>
      </c>
      <c r="D3676" s="26" t="s">
        <v>1018</v>
      </c>
      <c r="E3676" s="26" t="str">
        <f aca="false">VLOOKUP(B3676,[1]Planilha8!$X$4:$Z$6629,3,0)</f>
        <v>CLÍNICA MÉDICA</v>
      </c>
      <c r="F3676" s="26" t="str">
        <f aca="false">VLOOKUP(B3676,[1]Planilha8!$X$4:$AD$6629,7,0)</f>
        <v>BOM</v>
      </c>
      <c r="G3676" s="27" t="n">
        <v>43739</v>
      </c>
      <c r="H3676" s="83" t="n">
        <v>269</v>
      </c>
      <c r="I3676" s="29" t="s">
        <v>23</v>
      </c>
      <c r="J3676" s="30" t="s">
        <v>1019</v>
      </c>
      <c r="K3676" s="31" t="n">
        <v>7026</v>
      </c>
      <c r="L3676" s="32" t="n">
        <v>2019001852</v>
      </c>
      <c r="M3676" s="33" t="n">
        <v>43739</v>
      </c>
      <c r="N3676" s="84" t="n">
        <v>0</v>
      </c>
      <c r="O3676" s="85" t="n">
        <v>0</v>
      </c>
      <c r="P3676" s="86" t="n">
        <v>0</v>
      </c>
      <c r="Q3676" s="87" t="n">
        <v>0</v>
      </c>
      <c r="R3676" s="88" t="n">
        <v>0</v>
      </c>
      <c r="S3676" s="89" t="n">
        <v>269</v>
      </c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LF3676" s="41"/>
      <c r="ALG3676" s="41"/>
      <c r="ALH3676" s="41"/>
      <c r="ALI3676" s="41"/>
      <c r="ALJ3676" s="41"/>
      <c r="ALK3676" s="41"/>
      <c r="ALL3676" s="41"/>
      <c r="ALM3676" s="41"/>
      <c r="ALN3676" s="41"/>
      <c r="ALO3676" s="41"/>
      <c r="ALP3676" s="41"/>
      <c r="ALQ3676" s="41"/>
      <c r="ALR3676" s="41"/>
      <c r="ALS3676" s="41"/>
      <c r="ALT3676" s="41"/>
      <c r="ALU3676" s="41"/>
      <c r="ALV3676" s="41"/>
      <c r="ALW3676" s="41"/>
      <c r="ALX3676" s="41"/>
      <c r="ALY3676" s="41"/>
      <c r="ALZ3676" s="41"/>
      <c r="AMA3676" s="41"/>
      <c r="AMB3676" s="41"/>
      <c r="AMC3676" s="41"/>
      <c r="AMD3676" s="41"/>
      <c r="AME3676" s="41"/>
      <c r="AMF3676" s="41"/>
      <c r="AMG3676" s="0"/>
      <c r="AMH3676" s="0"/>
      <c r="AMI3676" s="0"/>
      <c r="AMJ3676" s="0"/>
    </row>
    <row r="3677" s="4" customFormat="true" ht="37.5" hidden="false" customHeight="true" outlineLevel="0" collapsed="false">
      <c r="A3677" s="23" t="s">
        <v>401</v>
      </c>
      <c r="B3677" s="82" t="n">
        <v>11904</v>
      </c>
      <c r="C3677" s="25" t="n">
        <f aca="false">VLOOKUP(B3677,[1]Planilha8!$X$4:$Y$6629,2,0)</f>
        <v>2248453</v>
      </c>
      <c r="D3677" s="26" t="s">
        <v>1018</v>
      </c>
      <c r="E3677" s="26" t="str">
        <f aca="false">VLOOKUP(B3677,[1]Planilha8!$X$4:$Z$6629,3,0)</f>
        <v>CLINICA CIRURGICA</v>
      </c>
      <c r="F3677" s="26" t="str">
        <f aca="false">VLOOKUP(B3677,[1]Planilha8!$X$4:$AD$6629,7,0)</f>
        <v>BOM</v>
      </c>
      <c r="G3677" s="27" t="n">
        <v>43739</v>
      </c>
      <c r="H3677" s="83" t="n">
        <v>269</v>
      </c>
      <c r="I3677" s="29" t="s">
        <v>23</v>
      </c>
      <c r="J3677" s="30" t="s">
        <v>1019</v>
      </c>
      <c r="K3677" s="31" t="n">
        <v>7026</v>
      </c>
      <c r="L3677" s="32" t="n">
        <v>2019001852</v>
      </c>
      <c r="M3677" s="33" t="n">
        <v>43739</v>
      </c>
      <c r="N3677" s="84" t="n">
        <v>0</v>
      </c>
      <c r="O3677" s="85" t="n">
        <v>0</v>
      </c>
      <c r="P3677" s="86" t="n">
        <v>0</v>
      </c>
      <c r="Q3677" s="87" t="n">
        <v>0</v>
      </c>
      <c r="R3677" s="88" t="n">
        <v>0</v>
      </c>
      <c r="S3677" s="89" t="n">
        <v>269</v>
      </c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LF3677" s="41"/>
      <c r="ALG3677" s="41"/>
      <c r="ALH3677" s="41"/>
      <c r="ALI3677" s="41"/>
      <c r="ALJ3677" s="41"/>
      <c r="ALK3677" s="41"/>
      <c r="ALL3677" s="41"/>
      <c r="ALM3677" s="41"/>
      <c r="ALN3677" s="41"/>
      <c r="ALO3677" s="41"/>
      <c r="ALP3677" s="41"/>
      <c r="ALQ3677" s="41"/>
      <c r="ALR3677" s="41"/>
      <c r="ALS3677" s="41"/>
      <c r="ALT3677" s="41"/>
      <c r="ALU3677" s="41"/>
      <c r="ALV3677" s="41"/>
      <c r="ALW3677" s="41"/>
      <c r="ALX3677" s="41"/>
      <c r="ALY3677" s="41"/>
      <c r="ALZ3677" s="41"/>
      <c r="AMA3677" s="41"/>
      <c r="AMB3677" s="41"/>
      <c r="AMC3677" s="41"/>
      <c r="AMD3677" s="41"/>
      <c r="AME3677" s="41"/>
      <c r="AMF3677" s="41"/>
      <c r="AMG3677" s="0"/>
      <c r="AMH3677" s="0"/>
      <c r="AMI3677" s="0"/>
      <c r="AMJ3677" s="0"/>
    </row>
    <row r="3678" s="4" customFormat="true" ht="37.5" hidden="false" customHeight="true" outlineLevel="0" collapsed="false">
      <c r="A3678" s="23" t="s">
        <v>401</v>
      </c>
      <c r="B3678" s="82" t="n">
        <v>11905</v>
      </c>
      <c r="C3678" s="25" t="n">
        <f aca="false">VLOOKUP(B3678,[1]Planilha8!$X$4:$Y$6629,2,0)</f>
        <v>2248454</v>
      </c>
      <c r="D3678" s="26" t="s">
        <v>1018</v>
      </c>
      <c r="E3678" s="26" t="str">
        <f aca="false">VLOOKUP(B3678,[1]Planilha8!$X$4:$Z$6629,3,0)</f>
        <v>CLINICA CIRURGICA</v>
      </c>
      <c r="F3678" s="26" t="str">
        <f aca="false">VLOOKUP(B3678,[1]Planilha8!$X$4:$AD$6629,7,0)</f>
        <v>BOM</v>
      </c>
      <c r="G3678" s="27" t="n">
        <v>43739</v>
      </c>
      <c r="H3678" s="83" t="n">
        <v>269</v>
      </c>
      <c r="I3678" s="29" t="s">
        <v>23</v>
      </c>
      <c r="J3678" s="30" t="s">
        <v>1019</v>
      </c>
      <c r="K3678" s="31" t="n">
        <v>7026</v>
      </c>
      <c r="L3678" s="32" t="n">
        <v>2019001852</v>
      </c>
      <c r="M3678" s="33" t="n">
        <v>43739</v>
      </c>
      <c r="N3678" s="84" t="n">
        <v>0</v>
      </c>
      <c r="O3678" s="85" t="n">
        <v>0</v>
      </c>
      <c r="P3678" s="86" t="n">
        <v>0</v>
      </c>
      <c r="Q3678" s="87" t="n">
        <v>0</v>
      </c>
      <c r="R3678" s="88" t="n">
        <v>0</v>
      </c>
      <c r="S3678" s="89" t="n">
        <v>269</v>
      </c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LF3678" s="41"/>
      <c r="ALG3678" s="41"/>
      <c r="ALH3678" s="41"/>
      <c r="ALI3678" s="41"/>
      <c r="ALJ3678" s="41"/>
      <c r="ALK3678" s="41"/>
      <c r="ALL3678" s="41"/>
      <c r="ALM3678" s="41"/>
      <c r="ALN3678" s="41"/>
      <c r="ALO3678" s="41"/>
      <c r="ALP3678" s="41"/>
      <c r="ALQ3678" s="41"/>
      <c r="ALR3678" s="41"/>
      <c r="ALS3678" s="41"/>
      <c r="ALT3678" s="41"/>
      <c r="ALU3678" s="41"/>
      <c r="ALV3678" s="41"/>
      <c r="ALW3678" s="41"/>
      <c r="ALX3678" s="41"/>
      <c r="ALY3678" s="41"/>
      <c r="ALZ3678" s="41"/>
      <c r="AMA3678" s="41"/>
      <c r="AMB3678" s="41"/>
      <c r="AMC3678" s="41"/>
      <c r="AMD3678" s="41"/>
      <c r="AME3678" s="41"/>
      <c r="AMF3678" s="41"/>
      <c r="AMG3678" s="0"/>
      <c r="AMH3678" s="0"/>
      <c r="AMI3678" s="0"/>
      <c r="AMJ3678" s="0"/>
    </row>
    <row r="3679" s="4" customFormat="true" ht="37.5" hidden="false" customHeight="true" outlineLevel="0" collapsed="false">
      <c r="A3679" s="23" t="s">
        <v>401</v>
      </c>
      <c r="B3679" s="82" t="n">
        <v>11906</v>
      </c>
      <c r="C3679" s="25" t="n">
        <f aca="false">VLOOKUP(B3679,[1]Planilha8!$X$4:$Y$6629,2,0)</f>
        <v>2248452</v>
      </c>
      <c r="D3679" s="26" t="s">
        <v>1018</v>
      </c>
      <c r="E3679" s="26" t="str">
        <f aca="false">VLOOKUP(B3679,[1]Planilha8!$X$4:$Z$6629,3,0)</f>
        <v>CLINICA CIRURGICA</v>
      </c>
      <c r="F3679" s="26" t="str">
        <f aca="false">VLOOKUP(B3679,[1]Planilha8!$X$4:$AD$6629,7,0)</f>
        <v>BOM</v>
      </c>
      <c r="G3679" s="27" t="n">
        <v>43739</v>
      </c>
      <c r="H3679" s="83" t="n">
        <v>269</v>
      </c>
      <c r="I3679" s="29" t="s">
        <v>23</v>
      </c>
      <c r="J3679" s="30" t="s">
        <v>1019</v>
      </c>
      <c r="K3679" s="31" t="n">
        <v>7026</v>
      </c>
      <c r="L3679" s="32" t="n">
        <v>2019001852</v>
      </c>
      <c r="M3679" s="33" t="n">
        <v>43739</v>
      </c>
      <c r="N3679" s="84" t="n">
        <v>0</v>
      </c>
      <c r="O3679" s="85" t="n">
        <v>0</v>
      </c>
      <c r="P3679" s="86" t="n">
        <v>0</v>
      </c>
      <c r="Q3679" s="87" t="n">
        <v>0</v>
      </c>
      <c r="R3679" s="88" t="n">
        <v>0</v>
      </c>
      <c r="S3679" s="89" t="n">
        <v>269</v>
      </c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LF3679" s="41"/>
      <c r="ALG3679" s="41"/>
      <c r="ALH3679" s="41"/>
      <c r="ALI3679" s="41"/>
      <c r="ALJ3679" s="41"/>
      <c r="ALK3679" s="41"/>
      <c r="ALL3679" s="41"/>
      <c r="ALM3679" s="41"/>
      <c r="ALN3679" s="41"/>
      <c r="ALO3679" s="41"/>
      <c r="ALP3679" s="41"/>
      <c r="ALQ3679" s="41"/>
      <c r="ALR3679" s="41"/>
      <c r="ALS3679" s="41"/>
      <c r="ALT3679" s="41"/>
      <c r="ALU3679" s="41"/>
      <c r="ALV3679" s="41"/>
      <c r="ALW3679" s="41"/>
      <c r="ALX3679" s="41"/>
      <c r="ALY3679" s="41"/>
      <c r="ALZ3679" s="41"/>
      <c r="AMA3679" s="41"/>
      <c r="AMB3679" s="41"/>
      <c r="AMC3679" s="41"/>
      <c r="AMD3679" s="41"/>
      <c r="AME3679" s="41"/>
      <c r="AMF3679" s="41"/>
      <c r="AMG3679" s="0"/>
      <c r="AMH3679" s="0"/>
      <c r="AMI3679" s="0"/>
      <c r="AMJ3679" s="0"/>
    </row>
    <row r="3680" s="4" customFormat="true" ht="37.5" hidden="false" customHeight="true" outlineLevel="0" collapsed="false">
      <c r="A3680" s="23" t="s">
        <v>401</v>
      </c>
      <c r="B3680" s="82" t="n">
        <v>11907</v>
      </c>
      <c r="C3680" s="25" t="n">
        <f aca="false">VLOOKUP(B3680,[1]Planilha8!$X$4:$Y$6629,2,0)</f>
        <v>2248450</v>
      </c>
      <c r="D3680" s="26" t="s">
        <v>1018</v>
      </c>
      <c r="E3680" s="26" t="str">
        <f aca="false">VLOOKUP(B3680,[1]Planilha8!$X$4:$Z$6629,3,0)</f>
        <v>CLINICA CIRURGICA</v>
      </c>
      <c r="F3680" s="26" t="str">
        <f aca="false">VLOOKUP(B3680,[1]Planilha8!$X$4:$AD$6629,7,0)</f>
        <v>BOM</v>
      </c>
      <c r="G3680" s="27" t="n">
        <v>43739</v>
      </c>
      <c r="H3680" s="83" t="n">
        <v>269</v>
      </c>
      <c r="I3680" s="29" t="s">
        <v>23</v>
      </c>
      <c r="J3680" s="30" t="s">
        <v>1019</v>
      </c>
      <c r="K3680" s="31" t="n">
        <v>7026</v>
      </c>
      <c r="L3680" s="32" t="n">
        <v>2019001852</v>
      </c>
      <c r="M3680" s="33" t="n">
        <v>43739</v>
      </c>
      <c r="N3680" s="84" t="n">
        <v>0</v>
      </c>
      <c r="O3680" s="85" t="n">
        <v>0</v>
      </c>
      <c r="P3680" s="86" t="n">
        <v>0</v>
      </c>
      <c r="Q3680" s="87" t="n">
        <v>0</v>
      </c>
      <c r="R3680" s="88" t="n">
        <v>0</v>
      </c>
      <c r="S3680" s="89" t="n">
        <v>269</v>
      </c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LF3680" s="41"/>
      <c r="ALG3680" s="41"/>
      <c r="ALH3680" s="41"/>
      <c r="ALI3680" s="41"/>
      <c r="ALJ3680" s="41"/>
      <c r="ALK3680" s="41"/>
      <c r="ALL3680" s="41"/>
      <c r="ALM3680" s="41"/>
      <c r="ALN3680" s="41"/>
      <c r="ALO3680" s="41"/>
      <c r="ALP3680" s="41"/>
      <c r="ALQ3680" s="41"/>
      <c r="ALR3680" s="41"/>
      <c r="ALS3680" s="41"/>
      <c r="ALT3680" s="41"/>
      <c r="ALU3680" s="41"/>
      <c r="ALV3680" s="41"/>
      <c r="ALW3680" s="41"/>
      <c r="ALX3680" s="41"/>
      <c r="ALY3680" s="41"/>
      <c r="ALZ3680" s="41"/>
      <c r="AMA3680" s="41"/>
      <c r="AMB3680" s="41"/>
      <c r="AMC3680" s="41"/>
      <c r="AMD3680" s="41"/>
      <c r="AME3680" s="41"/>
      <c r="AMF3680" s="41"/>
      <c r="AMG3680" s="0"/>
      <c r="AMH3680" s="0"/>
      <c r="AMI3680" s="0"/>
      <c r="AMJ3680" s="0"/>
    </row>
    <row r="3681" s="4" customFormat="true" ht="37.5" hidden="false" customHeight="true" outlineLevel="0" collapsed="false">
      <c r="A3681" s="23" t="s">
        <v>401</v>
      </c>
      <c r="B3681" s="82" t="n">
        <v>11908</v>
      </c>
      <c r="C3681" s="25" t="n">
        <f aca="false">VLOOKUP(B3681,[1]Planilha8!$X$4:$Y$6629,2,0)</f>
        <v>2248451</v>
      </c>
      <c r="D3681" s="26" t="s">
        <v>1018</v>
      </c>
      <c r="E3681" s="26" t="str">
        <f aca="false">VLOOKUP(B3681,[1]Planilha8!$X$4:$Z$6629,3,0)</f>
        <v>CLINICA CIRURGICA</v>
      </c>
      <c r="F3681" s="26" t="str">
        <f aca="false">VLOOKUP(B3681,[1]Planilha8!$X$4:$AD$6629,7,0)</f>
        <v>BOM</v>
      </c>
      <c r="G3681" s="27" t="n">
        <v>43739</v>
      </c>
      <c r="H3681" s="83" t="n">
        <v>269</v>
      </c>
      <c r="I3681" s="29" t="s">
        <v>23</v>
      </c>
      <c r="J3681" s="30" t="s">
        <v>1019</v>
      </c>
      <c r="K3681" s="31" t="n">
        <v>7026</v>
      </c>
      <c r="L3681" s="32" t="n">
        <v>2019001852</v>
      </c>
      <c r="M3681" s="33" t="n">
        <v>43739</v>
      </c>
      <c r="N3681" s="84" t="n">
        <v>0</v>
      </c>
      <c r="O3681" s="85" t="n">
        <v>0</v>
      </c>
      <c r="P3681" s="86" t="n">
        <v>0</v>
      </c>
      <c r="Q3681" s="87" t="n">
        <v>0</v>
      </c>
      <c r="R3681" s="88" t="n">
        <v>0</v>
      </c>
      <c r="S3681" s="89" t="n">
        <v>269</v>
      </c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LF3681" s="41"/>
      <c r="ALG3681" s="41"/>
      <c r="ALH3681" s="41"/>
      <c r="ALI3681" s="41"/>
      <c r="ALJ3681" s="41"/>
      <c r="ALK3681" s="41"/>
      <c r="ALL3681" s="41"/>
      <c r="ALM3681" s="41"/>
      <c r="ALN3681" s="41"/>
      <c r="ALO3681" s="41"/>
      <c r="ALP3681" s="41"/>
      <c r="ALQ3681" s="41"/>
      <c r="ALR3681" s="41"/>
      <c r="ALS3681" s="41"/>
      <c r="ALT3681" s="41"/>
      <c r="ALU3681" s="41"/>
      <c r="ALV3681" s="41"/>
      <c r="ALW3681" s="41"/>
      <c r="ALX3681" s="41"/>
      <c r="ALY3681" s="41"/>
      <c r="ALZ3681" s="41"/>
      <c r="AMA3681" s="41"/>
      <c r="AMB3681" s="41"/>
      <c r="AMC3681" s="41"/>
      <c r="AMD3681" s="41"/>
      <c r="AME3681" s="41"/>
      <c r="AMF3681" s="41"/>
      <c r="AMG3681" s="0"/>
      <c r="AMH3681" s="0"/>
      <c r="AMI3681" s="0"/>
      <c r="AMJ3681" s="0"/>
    </row>
    <row r="3682" s="4" customFormat="true" ht="37.5" hidden="false" customHeight="true" outlineLevel="0" collapsed="false">
      <c r="A3682" s="23" t="s">
        <v>401</v>
      </c>
      <c r="B3682" s="82" t="n">
        <v>11913</v>
      </c>
      <c r="C3682" s="25" t="n">
        <f aca="false">VLOOKUP(B3682,[1]Planilha8!$X$4:$Y$6629,2,0)</f>
        <v>2266185</v>
      </c>
      <c r="D3682" s="26" t="s">
        <v>1020</v>
      </c>
      <c r="E3682" s="26" t="str">
        <f aca="false">VLOOKUP(B3682,[1]Planilha8!$X$4:$Z$6629,3,0)</f>
        <v>CENTRAL DE GASES MEDICINAIS</v>
      </c>
      <c r="F3682" s="26" t="str">
        <f aca="false">VLOOKUP(B3682,[1]Planilha8!$X$4:$AD$6629,7,0)</f>
        <v>BOM</v>
      </c>
      <c r="G3682" s="27" t="n">
        <v>43787</v>
      </c>
      <c r="H3682" s="83" t="n">
        <v>11172.2</v>
      </c>
      <c r="I3682" s="29" t="s">
        <v>23</v>
      </c>
      <c r="J3682" s="30" t="s">
        <v>1021</v>
      </c>
      <c r="K3682" s="31" t="n">
        <v>67013</v>
      </c>
      <c r="L3682" s="32" t="n">
        <v>2019004182</v>
      </c>
      <c r="M3682" s="33" t="n">
        <v>43787</v>
      </c>
      <c r="N3682" s="84" t="n">
        <v>0</v>
      </c>
      <c r="O3682" s="85" t="n">
        <v>0</v>
      </c>
      <c r="P3682" s="86" t="n">
        <v>0</v>
      </c>
      <c r="Q3682" s="87" t="n">
        <v>0</v>
      </c>
      <c r="R3682" s="88" t="n">
        <v>0</v>
      </c>
      <c r="S3682" s="89" t="n">
        <v>11172.2</v>
      </c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LF3682" s="41"/>
      <c r="ALG3682" s="41"/>
      <c r="ALH3682" s="41"/>
      <c r="ALI3682" s="41"/>
      <c r="ALJ3682" s="41"/>
      <c r="ALK3682" s="41"/>
      <c r="ALL3682" s="41"/>
      <c r="ALM3682" s="41"/>
      <c r="ALN3682" s="41"/>
      <c r="ALO3682" s="41"/>
      <c r="ALP3682" s="41"/>
      <c r="ALQ3682" s="41"/>
      <c r="ALR3682" s="41"/>
      <c r="ALS3682" s="41"/>
      <c r="ALT3682" s="41"/>
      <c r="ALU3682" s="41"/>
      <c r="ALV3682" s="41"/>
      <c r="ALW3682" s="41"/>
      <c r="ALX3682" s="41"/>
      <c r="ALY3682" s="41"/>
      <c r="ALZ3682" s="41"/>
      <c r="AMA3682" s="41"/>
      <c r="AMB3682" s="41"/>
      <c r="AMC3682" s="41"/>
      <c r="AMD3682" s="41"/>
      <c r="AME3682" s="41"/>
      <c r="AMF3682" s="41"/>
      <c r="AMG3682" s="0"/>
      <c r="AMH3682" s="0"/>
      <c r="AMI3682" s="0"/>
      <c r="AMJ3682" s="0"/>
    </row>
    <row r="3683" s="4" customFormat="true" ht="37.5" hidden="false" customHeight="true" outlineLevel="0" collapsed="false">
      <c r="A3683" s="23" t="s">
        <v>401</v>
      </c>
      <c r="B3683" s="82" t="n">
        <v>11966</v>
      </c>
      <c r="C3683" s="25" t="n">
        <f aca="false">VLOOKUP(B3683,[1]Planilha8!$X$4:$Y$6629,2,0)</f>
        <v>2258161</v>
      </c>
      <c r="D3683" s="26" t="s">
        <v>1022</v>
      </c>
      <c r="E3683" s="26" t="str">
        <f aca="false">VLOOKUP(B3683,[1]Planilha8!$X$4:$Z$6629,3,0)</f>
        <v>ALMOXARIFADO</v>
      </c>
      <c r="F3683" s="26" t="str">
        <f aca="false">VLOOKUP(B3683,[1]Planilha8!$X$4:$AD$6629,7,0)</f>
        <v>BOM</v>
      </c>
      <c r="G3683" s="27" t="n">
        <v>43896</v>
      </c>
      <c r="H3683" s="83" t="n">
        <v>534</v>
      </c>
      <c r="I3683" s="29" t="s">
        <v>23</v>
      </c>
      <c r="J3683" s="30" t="s">
        <v>1023</v>
      </c>
      <c r="K3683" s="31" t="n">
        <v>56932</v>
      </c>
      <c r="L3683" s="32" t="n">
        <v>2020000363</v>
      </c>
      <c r="M3683" s="33" t="n">
        <v>43896</v>
      </c>
      <c r="N3683" s="84" t="n">
        <v>0</v>
      </c>
      <c r="O3683" s="85" t="n">
        <v>0</v>
      </c>
      <c r="P3683" s="86" t="n">
        <v>0</v>
      </c>
      <c r="Q3683" s="87" t="n">
        <v>0</v>
      </c>
      <c r="R3683" s="88" t="n">
        <v>0</v>
      </c>
      <c r="S3683" s="89" t="n">
        <v>534</v>
      </c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LF3683" s="41"/>
      <c r="ALG3683" s="41"/>
      <c r="ALH3683" s="41"/>
      <c r="ALI3683" s="41"/>
      <c r="ALJ3683" s="41"/>
      <c r="ALK3683" s="41"/>
      <c r="ALL3683" s="41"/>
      <c r="ALM3683" s="41"/>
      <c r="ALN3683" s="41"/>
      <c r="ALO3683" s="41"/>
      <c r="ALP3683" s="41"/>
      <c r="ALQ3683" s="41"/>
      <c r="ALR3683" s="41"/>
      <c r="ALS3683" s="41"/>
      <c r="ALT3683" s="41"/>
      <c r="ALU3683" s="41"/>
      <c r="ALV3683" s="41"/>
      <c r="ALW3683" s="41"/>
      <c r="ALX3683" s="41"/>
      <c r="ALY3683" s="41"/>
      <c r="ALZ3683" s="41"/>
      <c r="AMA3683" s="41"/>
      <c r="AMB3683" s="41"/>
      <c r="AMC3683" s="41"/>
      <c r="AMD3683" s="41"/>
      <c r="AME3683" s="41"/>
      <c r="AMF3683" s="41"/>
      <c r="AMG3683" s="0"/>
      <c r="AMH3683" s="0"/>
      <c r="AMI3683" s="0"/>
      <c r="AMJ3683" s="0"/>
    </row>
    <row r="3684" s="4" customFormat="true" ht="37.5" hidden="false" customHeight="true" outlineLevel="0" collapsed="false">
      <c r="A3684" s="23" t="s">
        <v>401</v>
      </c>
      <c r="B3684" s="82" t="n">
        <v>11967</v>
      </c>
      <c r="C3684" s="25" t="n">
        <f aca="false">VLOOKUP(B3684,[1]Planilha8!$X$4:$Y$6629,2,0)</f>
        <v>2258160</v>
      </c>
      <c r="D3684" s="26" t="s">
        <v>1024</v>
      </c>
      <c r="E3684" s="26" t="str">
        <f aca="false">VLOOKUP(B3684,[1]Planilha8!$X$4:$Z$6629,3,0)</f>
        <v>DIÁLISE</v>
      </c>
      <c r="F3684" s="26" t="str">
        <f aca="false">VLOOKUP(B3684,[1]Planilha8!$X$4:$AD$6629,7,0)</f>
        <v>BOM</v>
      </c>
      <c r="G3684" s="27" t="n">
        <v>43907</v>
      </c>
      <c r="H3684" s="83" t="n">
        <v>1266.79</v>
      </c>
      <c r="I3684" s="29" t="s">
        <v>23</v>
      </c>
      <c r="J3684" s="30" t="s">
        <v>1025</v>
      </c>
      <c r="K3684" s="31" t="n">
        <v>254418</v>
      </c>
      <c r="L3684" s="32" t="n">
        <v>2020000361</v>
      </c>
      <c r="M3684" s="33" t="n">
        <v>43907</v>
      </c>
      <c r="N3684" s="84" t="n">
        <v>0</v>
      </c>
      <c r="O3684" s="85" t="n">
        <v>0</v>
      </c>
      <c r="P3684" s="86" t="n">
        <v>0</v>
      </c>
      <c r="Q3684" s="87" t="n">
        <v>0</v>
      </c>
      <c r="R3684" s="88" t="n">
        <v>0</v>
      </c>
      <c r="S3684" s="89" t="n">
        <v>1266.79</v>
      </c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LF3684" s="41"/>
      <c r="ALG3684" s="41"/>
      <c r="ALH3684" s="41"/>
      <c r="ALI3684" s="41"/>
      <c r="ALJ3684" s="41"/>
      <c r="ALK3684" s="41"/>
      <c r="ALL3684" s="41"/>
      <c r="ALM3684" s="41"/>
      <c r="ALN3684" s="41"/>
      <c r="ALO3684" s="41"/>
      <c r="ALP3684" s="41"/>
      <c r="ALQ3684" s="41"/>
      <c r="ALR3684" s="41"/>
      <c r="ALS3684" s="41"/>
      <c r="ALT3684" s="41"/>
      <c r="ALU3684" s="41"/>
      <c r="ALV3684" s="41"/>
      <c r="ALW3684" s="41"/>
      <c r="ALX3684" s="41"/>
      <c r="ALY3684" s="41"/>
      <c r="ALZ3684" s="41"/>
      <c r="AMA3684" s="41"/>
      <c r="AMB3684" s="41"/>
      <c r="AMC3684" s="41"/>
      <c r="AMD3684" s="41"/>
      <c r="AME3684" s="41"/>
      <c r="AMF3684" s="41"/>
      <c r="AMG3684" s="0"/>
      <c r="AMH3684" s="0"/>
      <c r="AMI3684" s="0"/>
      <c r="AMJ3684" s="0"/>
    </row>
    <row r="3685" s="4" customFormat="true" ht="37.5" hidden="false" customHeight="true" outlineLevel="0" collapsed="false">
      <c r="A3685" s="23" t="s">
        <v>401</v>
      </c>
      <c r="B3685" s="82" t="n">
        <v>11968</v>
      </c>
      <c r="C3685" s="25" t="n">
        <f aca="false">VLOOKUP(B3685,[1]Planilha8!$X$4:$Y$6629,2,0)</f>
        <v>2266120</v>
      </c>
      <c r="D3685" s="26" t="s">
        <v>1026</v>
      </c>
      <c r="E3685" s="26" t="str">
        <f aca="false">VLOOKUP(B3685,[1]Planilha8!$X$4:$Z$6629,3,0)</f>
        <v>DIÁLISE</v>
      </c>
      <c r="F3685" s="26" t="str">
        <f aca="false">VLOOKUP(B3685,[1]Planilha8!$X$4:$AD$6629,7,0)</f>
        <v>BOM</v>
      </c>
      <c r="G3685" s="27" t="n">
        <v>43924</v>
      </c>
      <c r="H3685" s="83" t="n">
        <v>1713</v>
      </c>
      <c r="I3685" s="29" t="s">
        <v>23</v>
      </c>
      <c r="J3685" s="30" t="s">
        <v>925</v>
      </c>
      <c r="K3685" s="31" t="n">
        <v>346102</v>
      </c>
      <c r="L3685" s="32" t="n">
        <v>2019005332</v>
      </c>
      <c r="M3685" s="33" t="n">
        <v>43924</v>
      </c>
      <c r="N3685" s="84" t="n">
        <v>0</v>
      </c>
      <c r="O3685" s="85" t="n">
        <v>0</v>
      </c>
      <c r="P3685" s="86" t="n">
        <v>0</v>
      </c>
      <c r="Q3685" s="87" t="n">
        <v>0</v>
      </c>
      <c r="R3685" s="88" t="n">
        <v>0</v>
      </c>
      <c r="S3685" s="89" t="n">
        <v>1713</v>
      </c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LF3685" s="41"/>
      <c r="ALG3685" s="41"/>
      <c r="ALH3685" s="41"/>
      <c r="ALI3685" s="41"/>
      <c r="ALJ3685" s="41"/>
      <c r="ALK3685" s="41"/>
      <c r="ALL3685" s="41"/>
      <c r="ALM3685" s="41"/>
      <c r="ALN3685" s="41"/>
      <c r="ALO3685" s="41"/>
      <c r="ALP3685" s="41"/>
      <c r="ALQ3685" s="41"/>
      <c r="ALR3685" s="41"/>
      <c r="ALS3685" s="41"/>
      <c r="ALT3685" s="41"/>
      <c r="ALU3685" s="41"/>
      <c r="ALV3685" s="41"/>
      <c r="ALW3685" s="41"/>
      <c r="ALX3685" s="41"/>
      <c r="ALY3685" s="41"/>
      <c r="ALZ3685" s="41"/>
      <c r="AMA3685" s="41"/>
      <c r="AMB3685" s="41"/>
      <c r="AMC3685" s="41"/>
      <c r="AMD3685" s="41"/>
      <c r="AME3685" s="41"/>
      <c r="AMF3685" s="41"/>
      <c r="AMG3685" s="0"/>
      <c r="AMH3685" s="0"/>
      <c r="AMI3685" s="0"/>
      <c r="AMJ3685" s="0"/>
    </row>
    <row r="3686" s="4" customFormat="true" ht="37.5" hidden="false" customHeight="true" outlineLevel="0" collapsed="false">
      <c r="A3686" s="23" t="s">
        <v>401</v>
      </c>
      <c r="B3686" s="82" t="n">
        <v>11969</v>
      </c>
      <c r="C3686" s="25" t="str">
        <f aca="false">VLOOKUP(B3686,[1]Planilha8!$X$4:$Y$6629,2,0)</f>
        <v>-</v>
      </c>
      <c r="D3686" s="26" t="s">
        <v>1027</v>
      </c>
      <c r="E3686" s="26" t="str">
        <f aca="false">VLOOKUP(B3686,[1]Planilha8!$X$4:$Z$6629,3,0)</f>
        <v>CENTRAL DE GASES MEDICINAIS</v>
      </c>
      <c r="F3686" s="26" t="str">
        <f aca="false">VLOOKUP(B3686,[1]Planilha8!$X$4:$AD$6629,7,0)</f>
        <v>BOM</v>
      </c>
      <c r="G3686" s="27" t="n">
        <v>43924</v>
      </c>
      <c r="H3686" s="83" t="n">
        <v>9963.43</v>
      </c>
      <c r="I3686" s="29" t="s">
        <v>23</v>
      </c>
      <c r="J3686" s="30" t="s">
        <v>1021</v>
      </c>
      <c r="K3686" s="31" t="n">
        <v>67013</v>
      </c>
      <c r="L3686" s="32" t="n">
        <v>2020000866</v>
      </c>
      <c r="M3686" s="33" t="n">
        <v>43924</v>
      </c>
      <c r="N3686" s="84" t="n">
        <v>0</v>
      </c>
      <c r="O3686" s="85" t="n">
        <v>0</v>
      </c>
      <c r="P3686" s="86" t="n">
        <v>0</v>
      </c>
      <c r="Q3686" s="87" t="n">
        <v>0</v>
      </c>
      <c r="R3686" s="88" t="n">
        <v>0</v>
      </c>
      <c r="S3686" s="89" t="n">
        <v>9963.43</v>
      </c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LF3686" s="41"/>
      <c r="ALG3686" s="41"/>
      <c r="ALH3686" s="41"/>
      <c r="ALI3686" s="41"/>
      <c r="ALJ3686" s="41"/>
      <c r="ALK3686" s="41"/>
      <c r="ALL3686" s="41"/>
      <c r="ALM3686" s="41"/>
      <c r="ALN3686" s="41"/>
      <c r="ALO3686" s="41"/>
      <c r="ALP3686" s="41"/>
      <c r="ALQ3686" s="41"/>
      <c r="ALR3686" s="41"/>
      <c r="ALS3686" s="41"/>
      <c r="ALT3686" s="41"/>
      <c r="ALU3686" s="41"/>
      <c r="ALV3686" s="41"/>
      <c r="ALW3686" s="41"/>
      <c r="ALX3686" s="41"/>
      <c r="ALY3686" s="41"/>
      <c r="ALZ3686" s="41"/>
      <c r="AMA3686" s="41"/>
      <c r="AMB3686" s="41"/>
      <c r="AMC3686" s="41"/>
      <c r="AMD3686" s="41"/>
      <c r="AME3686" s="41"/>
      <c r="AMF3686" s="41"/>
      <c r="AMG3686" s="0"/>
      <c r="AMH3686" s="0"/>
      <c r="AMI3686" s="0"/>
      <c r="AMJ3686" s="0"/>
    </row>
    <row r="3687" s="4" customFormat="true" ht="37.5" hidden="false" customHeight="true" outlineLevel="0" collapsed="false">
      <c r="A3687" s="23" t="s">
        <v>401</v>
      </c>
      <c r="B3687" s="82" t="n">
        <v>11970</v>
      </c>
      <c r="C3687" s="25" t="n">
        <f aca="false">VLOOKUP(B3687,[1]Planilha8!$X$4:$Y$6629,2,0)</f>
        <v>2266173</v>
      </c>
      <c r="D3687" s="26" t="s">
        <v>1028</v>
      </c>
      <c r="E3687" s="26" t="str">
        <f aca="false">VLOOKUP(B3687,[1]Planilha8!$X$4:$Z$6629,3,0)</f>
        <v>GALPÃO ALMOXARIFADO</v>
      </c>
      <c r="F3687" s="26" t="str">
        <f aca="false">VLOOKUP(B3687,[1]Planilha8!$X$4:$AD$6629,7,0)</f>
        <v>SUCATA</v>
      </c>
      <c r="G3687" s="27" t="n">
        <v>43949</v>
      </c>
      <c r="H3687" s="83" t="n">
        <v>330</v>
      </c>
      <c r="I3687" s="29" t="s">
        <v>23</v>
      </c>
      <c r="J3687" s="30" t="s">
        <v>1029</v>
      </c>
      <c r="K3687" s="31" t="n">
        <v>616</v>
      </c>
      <c r="L3687" s="32" t="n">
        <v>2020001650</v>
      </c>
      <c r="M3687" s="33" t="n">
        <v>43949</v>
      </c>
      <c r="N3687" s="84" t="n">
        <v>0</v>
      </c>
      <c r="O3687" s="85" t="n">
        <v>0</v>
      </c>
      <c r="P3687" s="86" t="n">
        <v>0</v>
      </c>
      <c r="Q3687" s="87" t="n">
        <v>0</v>
      </c>
      <c r="R3687" s="88" t="n">
        <v>0</v>
      </c>
      <c r="S3687" s="89" t="n">
        <v>330</v>
      </c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LF3687" s="41"/>
      <c r="ALG3687" s="41"/>
      <c r="ALH3687" s="41"/>
      <c r="ALI3687" s="41"/>
      <c r="ALJ3687" s="41"/>
      <c r="ALK3687" s="41"/>
      <c r="ALL3687" s="41"/>
      <c r="ALM3687" s="41"/>
      <c r="ALN3687" s="41"/>
      <c r="ALO3687" s="41"/>
      <c r="ALP3687" s="41"/>
      <c r="ALQ3687" s="41"/>
      <c r="ALR3687" s="41"/>
      <c r="ALS3687" s="41"/>
      <c r="ALT3687" s="41"/>
      <c r="ALU3687" s="41"/>
      <c r="ALV3687" s="41"/>
      <c r="ALW3687" s="41"/>
      <c r="ALX3687" s="41"/>
      <c r="ALY3687" s="41"/>
      <c r="ALZ3687" s="41"/>
      <c r="AMA3687" s="41"/>
      <c r="AMB3687" s="41"/>
      <c r="AMC3687" s="41"/>
      <c r="AMD3687" s="41"/>
      <c r="AME3687" s="41"/>
      <c r="AMF3687" s="41"/>
      <c r="AMG3687" s="0"/>
      <c r="AMH3687" s="0"/>
      <c r="AMI3687" s="0"/>
      <c r="AMJ3687" s="0"/>
    </row>
    <row r="3688" s="4" customFormat="true" ht="37.5" hidden="false" customHeight="true" outlineLevel="0" collapsed="false">
      <c r="A3688" s="23" t="s">
        <v>401</v>
      </c>
      <c r="B3688" s="82" t="n">
        <v>11971</v>
      </c>
      <c r="C3688" s="25" t="n">
        <f aca="false">VLOOKUP(B3688,[1]Planilha8!$X$4:$Y$6629,2,0)</f>
        <v>2266182</v>
      </c>
      <c r="D3688" s="26" t="s">
        <v>1028</v>
      </c>
      <c r="E3688" s="26" t="str">
        <f aca="false">VLOOKUP(B3688,[1]Planilha8!$X$4:$Z$6629,3,0)</f>
        <v>GALPÃO ALMOXARIFADO</v>
      </c>
      <c r="F3688" s="26" t="str">
        <f aca="false">VLOOKUP(B3688,[1]Planilha8!$X$4:$AD$6629,7,0)</f>
        <v>SUCATA</v>
      </c>
      <c r="G3688" s="27" t="n">
        <v>43949</v>
      </c>
      <c r="H3688" s="83" t="n">
        <v>330</v>
      </c>
      <c r="I3688" s="29" t="s">
        <v>23</v>
      </c>
      <c r="J3688" s="30" t="s">
        <v>1029</v>
      </c>
      <c r="K3688" s="31" t="n">
        <v>616</v>
      </c>
      <c r="L3688" s="32" t="n">
        <v>2020001650</v>
      </c>
      <c r="M3688" s="33" t="n">
        <v>43949</v>
      </c>
      <c r="N3688" s="84" t="n">
        <v>0</v>
      </c>
      <c r="O3688" s="85" t="n">
        <v>0</v>
      </c>
      <c r="P3688" s="86" t="n">
        <v>0</v>
      </c>
      <c r="Q3688" s="87" t="n">
        <v>0</v>
      </c>
      <c r="R3688" s="88" t="n">
        <v>0</v>
      </c>
      <c r="S3688" s="89" t="n">
        <v>330</v>
      </c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LF3688" s="41"/>
      <c r="ALG3688" s="41"/>
      <c r="ALH3688" s="41"/>
      <c r="ALI3688" s="41"/>
      <c r="ALJ3688" s="41"/>
      <c r="ALK3688" s="41"/>
      <c r="ALL3688" s="41"/>
      <c r="ALM3688" s="41"/>
      <c r="ALN3688" s="41"/>
      <c r="ALO3688" s="41"/>
      <c r="ALP3688" s="41"/>
      <c r="ALQ3688" s="41"/>
      <c r="ALR3688" s="41"/>
      <c r="ALS3688" s="41"/>
      <c r="ALT3688" s="41"/>
      <c r="ALU3688" s="41"/>
      <c r="ALV3688" s="41"/>
      <c r="ALW3688" s="41"/>
      <c r="ALX3688" s="41"/>
      <c r="ALY3688" s="41"/>
      <c r="ALZ3688" s="41"/>
      <c r="AMA3688" s="41"/>
      <c r="AMB3688" s="41"/>
      <c r="AMC3688" s="41"/>
      <c r="AMD3688" s="41"/>
      <c r="AME3688" s="41"/>
      <c r="AMF3688" s="41"/>
      <c r="AMG3688" s="0"/>
      <c r="AMH3688" s="0"/>
      <c r="AMI3688" s="0"/>
      <c r="AMJ3688" s="0"/>
    </row>
    <row r="3689" s="4" customFormat="true" ht="37.5" hidden="false" customHeight="true" outlineLevel="0" collapsed="false">
      <c r="A3689" s="23" t="s">
        <v>401</v>
      </c>
      <c r="B3689" s="82" t="n">
        <v>11972</v>
      </c>
      <c r="C3689" s="25" t="n">
        <f aca="false">VLOOKUP(B3689,[1]Planilha8!$X$4:$Y$6629,2,0)</f>
        <v>2266174</v>
      </c>
      <c r="D3689" s="26" t="s">
        <v>1028</v>
      </c>
      <c r="E3689" s="26" t="str">
        <f aca="false">VLOOKUP(B3689,[1]Planilha8!$X$4:$Z$6629,3,0)</f>
        <v>GALPÃO ALMOXARIFADO</v>
      </c>
      <c r="F3689" s="26" t="str">
        <f aca="false">VLOOKUP(B3689,[1]Planilha8!$X$4:$AD$6629,7,0)</f>
        <v>SUCATA</v>
      </c>
      <c r="G3689" s="27" t="n">
        <v>43949</v>
      </c>
      <c r="H3689" s="83" t="n">
        <v>330</v>
      </c>
      <c r="I3689" s="29" t="s">
        <v>23</v>
      </c>
      <c r="J3689" s="30" t="s">
        <v>1029</v>
      </c>
      <c r="K3689" s="31" t="n">
        <v>616</v>
      </c>
      <c r="L3689" s="32" t="n">
        <v>2020001650</v>
      </c>
      <c r="M3689" s="33" t="n">
        <v>43949</v>
      </c>
      <c r="N3689" s="84" t="n">
        <v>0</v>
      </c>
      <c r="O3689" s="85" t="n">
        <v>0</v>
      </c>
      <c r="P3689" s="86" t="n">
        <v>0</v>
      </c>
      <c r="Q3689" s="87" t="n">
        <v>0</v>
      </c>
      <c r="R3689" s="88" t="n">
        <v>0</v>
      </c>
      <c r="S3689" s="89" t="n">
        <v>330</v>
      </c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LF3689" s="41"/>
      <c r="ALG3689" s="41"/>
      <c r="ALH3689" s="41"/>
      <c r="ALI3689" s="41"/>
      <c r="ALJ3689" s="41"/>
      <c r="ALK3689" s="41"/>
      <c r="ALL3689" s="41"/>
      <c r="ALM3689" s="41"/>
      <c r="ALN3689" s="41"/>
      <c r="ALO3689" s="41"/>
      <c r="ALP3689" s="41"/>
      <c r="ALQ3689" s="41"/>
      <c r="ALR3689" s="41"/>
      <c r="ALS3689" s="41"/>
      <c r="ALT3689" s="41"/>
      <c r="ALU3689" s="41"/>
      <c r="ALV3689" s="41"/>
      <c r="ALW3689" s="41"/>
      <c r="ALX3689" s="41"/>
      <c r="ALY3689" s="41"/>
      <c r="ALZ3689" s="41"/>
      <c r="AMA3689" s="41"/>
      <c r="AMB3689" s="41"/>
      <c r="AMC3689" s="41"/>
      <c r="AMD3689" s="41"/>
      <c r="AME3689" s="41"/>
      <c r="AMF3689" s="41"/>
      <c r="AMG3689" s="0"/>
      <c r="AMH3689" s="0"/>
      <c r="AMI3689" s="0"/>
      <c r="AMJ3689" s="0"/>
    </row>
    <row r="3690" s="4" customFormat="true" ht="37.5" hidden="false" customHeight="true" outlineLevel="0" collapsed="false">
      <c r="A3690" s="23" t="s">
        <v>401</v>
      </c>
      <c r="B3690" s="82" t="n">
        <v>11973</v>
      </c>
      <c r="C3690" s="25" t="n">
        <f aca="false">VLOOKUP(B3690,[1]Planilha8!$X$4:$Y$6629,2,0)</f>
        <v>2266175</v>
      </c>
      <c r="D3690" s="26" t="s">
        <v>1028</v>
      </c>
      <c r="E3690" s="26" t="str">
        <f aca="false">VLOOKUP(B3690,[1]Planilha8!$X$4:$Z$6629,3,0)</f>
        <v>GALPÃO ALMOXARIFADO</v>
      </c>
      <c r="F3690" s="26" t="str">
        <f aca="false">VLOOKUP(B3690,[1]Planilha8!$X$4:$AD$6629,7,0)</f>
        <v>SUCATA</v>
      </c>
      <c r="G3690" s="27" t="n">
        <v>43949</v>
      </c>
      <c r="H3690" s="83" t="n">
        <v>330</v>
      </c>
      <c r="I3690" s="29" t="s">
        <v>23</v>
      </c>
      <c r="J3690" s="30" t="s">
        <v>1029</v>
      </c>
      <c r="K3690" s="31" t="n">
        <v>616</v>
      </c>
      <c r="L3690" s="32" t="n">
        <v>2020001650</v>
      </c>
      <c r="M3690" s="33" t="n">
        <v>43949</v>
      </c>
      <c r="N3690" s="84" t="n">
        <v>0</v>
      </c>
      <c r="O3690" s="85" t="n">
        <v>0</v>
      </c>
      <c r="P3690" s="86" t="n">
        <v>0</v>
      </c>
      <c r="Q3690" s="87" t="n">
        <v>0</v>
      </c>
      <c r="R3690" s="88" t="n">
        <v>0</v>
      </c>
      <c r="S3690" s="89" t="n">
        <v>330</v>
      </c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LF3690" s="41"/>
      <c r="ALG3690" s="41"/>
      <c r="ALH3690" s="41"/>
      <c r="ALI3690" s="41"/>
      <c r="ALJ3690" s="41"/>
      <c r="ALK3690" s="41"/>
      <c r="ALL3690" s="41"/>
      <c r="ALM3690" s="41"/>
      <c r="ALN3690" s="41"/>
      <c r="ALO3690" s="41"/>
      <c r="ALP3690" s="41"/>
      <c r="ALQ3690" s="41"/>
      <c r="ALR3690" s="41"/>
      <c r="ALS3690" s="41"/>
      <c r="ALT3690" s="41"/>
      <c r="ALU3690" s="41"/>
      <c r="ALV3690" s="41"/>
      <c r="ALW3690" s="41"/>
      <c r="ALX3690" s="41"/>
      <c r="ALY3690" s="41"/>
      <c r="ALZ3690" s="41"/>
      <c r="AMA3690" s="41"/>
      <c r="AMB3690" s="41"/>
      <c r="AMC3690" s="41"/>
      <c r="AMD3690" s="41"/>
      <c r="AME3690" s="41"/>
      <c r="AMF3690" s="41"/>
      <c r="AMG3690" s="0"/>
      <c r="AMH3690" s="0"/>
      <c r="AMI3690" s="0"/>
      <c r="AMJ3690" s="0"/>
    </row>
    <row r="3691" s="4" customFormat="true" ht="37.5" hidden="false" customHeight="true" outlineLevel="0" collapsed="false">
      <c r="A3691" s="23" t="s">
        <v>401</v>
      </c>
      <c r="B3691" s="82" t="n">
        <v>11974</v>
      </c>
      <c r="C3691" s="25" t="n">
        <f aca="false">VLOOKUP(B3691,[1]Planilha8!$X$4:$Y$6629,2,0)</f>
        <v>2266180</v>
      </c>
      <c r="D3691" s="26" t="s">
        <v>1028</v>
      </c>
      <c r="E3691" s="26" t="str">
        <f aca="false">VLOOKUP(B3691,[1]Planilha8!$X$4:$Z$6629,3,0)</f>
        <v>CLÍNICA MÉDICA</v>
      </c>
      <c r="F3691" s="26" t="str">
        <f aca="false">VLOOKUP(B3691,[1]Planilha8!$X$4:$AD$6629,7,0)</f>
        <v>BOM</v>
      </c>
      <c r="G3691" s="27" t="n">
        <v>43949</v>
      </c>
      <c r="H3691" s="83" t="n">
        <v>330</v>
      </c>
      <c r="I3691" s="29" t="s">
        <v>23</v>
      </c>
      <c r="J3691" s="30" t="s">
        <v>1029</v>
      </c>
      <c r="K3691" s="31" t="n">
        <v>616</v>
      </c>
      <c r="L3691" s="32" t="n">
        <v>2020001650</v>
      </c>
      <c r="M3691" s="33" t="n">
        <v>43949</v>
      </c>
      <c r="N3691" s="84" t="n">
        <v>0</v>
      </c>
      <c r="O3691" s="85" t="n">
        <v>0</v>
      </c>
      <c r="P3691" s="86" t="n">
        <v>0</v>
      </c>
      <c r="Q3691" s="87" t="n">
        <v>0</v>
      </c>
      <c r="R3691" s="88" t="n">
        <v>0</v>
      </c>
      <c r="S3691" s="89" t="n">
        <v>330</v>
      </c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LF3691" s="41"/>
      <c r="ALG3691" s="41"/>
      <c r="ALH3691" s="41"/>
      <c r="ALI3691" s="41"/>
      <c r="ALJ3691" s="41"/>
      <c r="ALK3691" s="41"/>
      <c r="ALL3691" s="41"/>
      <c r="ALM3691" s="41"/>
      <c r="ALN3691" s="41"/>
      <c r="ALO3691" s="41"/>
      <c r="ALP3691" s="41"/>
      <c r="ALQ3691" s="41"/>
      <c r="ALR3691" s="41"/>
      <c r="ALS3691" s="41"/>
      <c r="ALT3691" s="41"/>
      <c r="ALU3691" s="41"/>
      <c r="ALV3691" s="41"/>
      <c r="ALW3691" s="41"/>
      <c r="ALX3691" s="41"/>
      <c r="ALY3691" s="41"/>
      <c r="ALZ3691" s="41"/>
      <c r="AMA3691" s="41"/>
      <c r="AMB3691" s="41"/>
      <c r="AMC3691" s="41"/>
      <c r="AMD3691" s="41"/>
      <c r="AME3691" s="41"/>
      <c r="AMF3691" s="41"/>
      <c r="AMG3691" s="0"/>
      <c r="AMH3691" s="0"/>
      <c r="AMI3691" s="0"/>
      <c r="AMJ3691" s="0"/>
    </row>
    <row r="3692" s="4" customFormat="true" ht="37.5" hidden="false" customHeight="true" outlineLevel="0" collapsed="false">
      <c r="A3692" s="23" t="s">
        <v>401</v>
      </c>
      <c r="B3692" s="82" t="n">
        <v>11975</v>
      </c>
      <c r="C3692" s="25" t="n">
        <f aca="false">VLOOKUP(B3692,[1]Planilha8!$X$4:$Y$6629,2,0)</f>
        <v>2266181</v>
      </c>
      <c r="D3692" s="26" t="s">
        <v>1028</v>
      </c>
      <c r="E3692" s="26" t="str">
        <f aca="false">VLOOKUP(B3692,[1]Planilha8!$X$4:$Z$6629,3,0)</f>
        <v>CLÍNICA MÉDICA</v>
      </c>
      <c r="F3692" s="26" t="str">
        <f aca="false">VLOOKUP(B3692,[1]Planilha8!$X$4:$AD$6629,7,0)</f>
        <v>BOM</v>
      </c>
      <c r="G3692" s="27" t="n">
        <v>43949</v>
      </c>
      <c r="H3692" s="83" t="n">
        <v>330</v>
      </c>
      <c r="I3692" s="29" t="s">
        <v>23</v>
      </c>
      <c r="J3692" s="30" t="s">
        <v>1029</v>
      </c>
      <c r="K3692" s="31" t="n">
        <v>616</v>
      </c>
      <c r="L3692" s="32" t="n">
        <v>2020001650</v>
      </c>
      <c r="M3692" s="33" t="n">
        <v>43949</v>
      </c>
      <c r="N3692" s="84" t="n">
        <v>0</v>
      </c>
      <c r="O3692" s="85" t="n">
        <v>0</v>
      </c>
      <c r="P3692" s="86" t="n">
        <v>0</v>
      </c>
      <c r="Q3692" s="87" t="n">
        <v>0</v>
      </c>
      <c r="R3692" s="88" t="n">
        <v>0</v>
      </c>
      <c r="S3692" s="89" t="n">
        <v>330</v>
      </c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LF3692" s="41"/>
      <c r="ALG3692" s="41"/>
      <c r="ALH3692" s="41"/>
      <c r="ALI3692" s="41"/>
      <c r="ALJ3692" s="41"/>
      <c r="ALK3692" s="41"/>
      <c r="ALL3692" s="41"/>
      <c r="ALM3692" s="41"/>
      <c r="ALN3692" s="41"/>
      <c r="ALO3692" s="41"/>
      <c r="ALP3692" s="41"/>
      <c r="ALQ3692" s="41"/>
      <c r="ALR3692" s="41"/>
      <c r="ALS3692" s="41"/>
      <c r="ALT3692" s="41"/>
      <c r="ALU3692" s="41"/>
      <c r="ALV3692" s="41"/>
      <c r="ALW3692" s="41"/>
      <c r="ALX3692" s="41"/>
      <c r="ALY3692" s="41"/>
      <c r="ALZ3692" s="41"/>
      <c r="AMA3692" s="41"/>
      <c r="AMB3692" s="41"/>
      <c r="AMC3692" s="41"/>
      <c r="AMD3692" s="41"/>
      <c r="AME3692" s="41"/>
      <c r="AMF3692" s="41"/>
      <c r="AMG3692" s="0"/>
      <c r="AMH3692" s="0"/>
      <c r="AMI3692" s="0"/>
      <c r="AMJ3692" s="0"/>
    </row>
    <row r="3693" s="4" customFormat="true" ht="37.5" hidden="false" customHeight="true" outlineLevel="0" collapsed="false">
      <c r="A3693" s="23" t="s">
        <v>401</v>
      </c>
      <c r="B3693" s="82" t="n">
        <v>11976</v>
      </c>
      <c r="C3693" s="25" t="n">
        <f aca="false">VLOOKUP(B3693,[1]Planilha8!$X$4:$Y$6629,2,0)</f>
        <v>2266183</v>
      </c>
      <c r="D3693" s="26" t="s">
        <v>1028</v>
      </c>
      <c r="E3693" s="26" t="str">
        <f aca="false">VLOOKUP(B3693,[1]Planilha8!$X$4:$Z$6629,3,0)</f>
        <v>SESMT</v>
      </c>
      <c r="F3693" s="26" t="str">
        <f aca="false">VLOOKUP(B3693,[1]Planilha8!$X$4:$AD$6629,7,0)</f>
        <v>BOM</v>
      </c>
      <c r="G3693" s="27" t="n">
        <v>43949</v>
      </c>
      <c r="H3693" s="83" t="n">
        <v>330</v>
      </c>
      <c r="I3693" s="29" t="s">
        <v>23</v>
      </c>
      <c r="J3693" s="30" t="s">
        <v>1029</v>
      </c>
      <c r="K3693" s="31" t="n">
        <v>616</v>
      </c>
      <c r="L3693" s="32" t="n">
        <v>2020001650</v>
      </c>
      <c r="M3693" s="33" t="n">
        <v>43949</v>
      </c>
      <c r="N3693" s="84" t="n">
        <v>0</v>
      </c>
      <c r="O3693" s="85" t="n">
        <v>0</v>
      </c>
      <c r="P3693" s="86" t="n">
        <v>0</v>
      </c>
      <c r="Q3693" s="87" t="n">
        <v>0</v>
      </c>
      <c r="R3693" s="88" t="n">
        <v>0</v>
      </c>
      <c r="S3693" s="89" t="n">
        <v>330</v>
      </c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LF3693" s="41"/>
      <c r="ALG3693" s="41"/>
      <c r="ALH3693" s="41"/>
      <c r="ALI3693" s="41"/>
      <c r="ALJ3693" s="41"/>
      <c r="ALK3693" s="41"/>
      <c r="ALL3693" s="41"/>
      <c r="ALM3693" s="41"/>
      <c r="ALN3693" s="41"/>
      <c r="ALO3693" s="41"/>
      <c r="ALP3693" s="41"/>
      <c r="ALQ3693" s="41"/>
      <c r="ALR3693" s="41"/>
      <c r="ALS3693" s="41"/>
      <c r="ALT3693" s="41"/>
      <c r="ALU3693" s="41"/>
      <c r="ALV3693" s="41"/>
      <c r="ALW3693" s="41"/>
      <c r="ALX3693" s="41"/>
      <c r="ALY3693" s="41"/>
      <c r="ALZ3693" s="41"/>
      <c r="AMA3693" s="41"/>
      <c r="AMB3693" s="41"/>
      <c r="AMC3693" s="41"/>
      <c r="AMD3693" s="41"/>
      <c r="AME3693" s="41"/>
      <c r="AMF3693" s="41"/>
      <c r="AMG3693" s="0"/>
      <c r="AMH3693" s="0"/>
      <c r="AMI3693" s="0"/>
      <c r="AMJ3693" s="0"/>
    </row>
    <row r="3694" s="4" customFormat="true" ht="37.5" hidden="false" customHeight="true" outlineLevel="0" collapsed="false">
      <c r="A3694" s="23" t="s">
        <v>401</v>
      </c>
      <c r="B3694" s="82" t="n">
        <v>11977</v>
      </c>
      <c r="C3694" s="25" t="n">
        <f aca="false">VLOOKUP(B3694,[1]Planilha8!$X$4:$Y$6629,2,0)</f>
        <v>2266184</v>
      </c>
      <c r="D3694" s="26" t="s">
        <v>1028</v>
      </c>
      <c r="E3694" s="26" t="str">
        <f aca="false">VLOOKUP(B3694,[1]Planilha8!$X$4:$Z$6629,3,0)</f>
        <v>CENTRO CIRÚRGICO</v>
      </c>
      <c r="F3694" s="26" t="str">
        <f aca="false">VLOOKUP(B3694,[1]Planilha8!$X$4:$AD$6629,7,0)</f>
        <v>BOM</v>
      </c>
      <c r="G3694" s="27" t="n">
        <v>43949</v>
      </c>
      <c r="H3694" s="83" t="n">
        <v>330</v>
      </c>
      <c r="I3694" s="29" t="s">
        <v>23</v>
      </c>
      <c r="J3694" s="30" t="s">
        <v>1029</v>
      </c>
      <c r="K3694" s="31" t="n">
        <v>616</v>
      </c>
      <c r="L3694" s="32" t="n">
        <v>2020001650</v>
      </c>
      <c r="M3694" s="33" t="n">
        <v>43949</v>
      </c>
      <c r="N3694" s="84" t="n">
        <v>0</v>
      </c>
      <c r="O3694" s="85" t="n">
        <v>0</v>
      </c>
      <c r="P3694" s="86" t="n">
        <v>0</v>
      </c>
      <c r="Q3694" s="87" t="n">
        <v>0</v>
      </c>
      <c r="R3694" s="88" t="n">
        <v>0</v>
      </c>
      <c r="S3694" s="89" t="n">
        <v>330</v>
      </c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LF3694" s="41"/>
      <c r="ALG3694" s="41"/>
      <c r="ALH3694" s="41"/>
      <c r="ALI3694" s="41"/>
      <c r="ALJ3694" s="41"/>
      <c r="ALK3694" s="41"/>
      <c r="ALL3694" s="41"/>
      <c r="ALM3694" s="41"/>
      <c r="ALN3694" s="41"/>
      <c r="ALO3694" s="41"/>
      <c r="ALP3694" s="41"/>
      <c r="ALQ3694" s="41"/>
      <c r="ALR3694" s="41"/>
      <c r="ALS3694" s="41"/>
      <c r="ALT3694" s="41"/>
      <c r="ALU3694" s="41"/>
      <c r="ALV3694" s="41"/>
      <c r="ALW3694" s="41"/>
      <c r="ALX3694" s="41"/>
      <c r="ALY3694" s="41"/>
      <c r="ALZ3694" s="41"/>
      <c r="AMA3694" s="41"/>
      <c r="AMB3694" s="41"/>
      <c r="AMC3694" s="41"/>
      <c r="AMD3694" s="41"/>
      <c r="AME3694" s="41"/>
      <c r="AMF3694" s="41"/>
      <c r="AMG3694" s="0"/>
      <c r="AMH3694" s="0"/>
      <c r="AMI3694" s="0"/>
      <c r="AMJ3694" s="0"/>
    </row>
    <row r="3695" s="4" customFormat="true" ht="37.5" hidden="false" customHeight="true" outlineLevel="0" collapsed="false">
      <c r="A3695" s="23" t="s">
        <v>401</v>
      </c>
      <c r="B3695" s="82" t="n">
        <v>11978</v>
      </c>
      <c r="C3695" s="25" t="n">
        <f aca="false">VLOOKUP(B3695,[1]Planilha8!$X$4:$Y$6629,2,0)</f>
        <v>2266176</v>
      </c>
      <c r="D3695" s="26" t="s">
        <v>1028</v>
      </c>
      <c r="E3695" s="26" t="str">
        <f aca="false">VLOOKUP(B3695,[1]Planilha8!$X$4:$Z$6629,3,0)</f>
        <v>HEMODIALISE</v>
      </c>
      <c r="F3695" s="26" t="str">
        <f aca="false">VLOOKUP(B3695,[1]Planilha8!$X$4:$AD$6629,7,0)</f>
        <v>BOM</v>
      </c>
      <c r="G3695" s="27" t="n">
        <v>43949</v>
      </c>
      <c r="H3695" s="83" t="n">
        <v>330</v>
      </c>
      <c r="I3695" s="29" t="s">
        <v>23</v>
      </c>
      <c r="J3695" s="30" t="s">
        <v>1029</v>
      </c>
      <c r="K3695" s="31" t="n">
        <v>616</v>
      </c>
      <c r="L3695" s="32" t="n">
        <v>2020001650</v>
      </c>
      <c r="M3695" s="33" t="n">
        <v>43949</v>
      </c>
      <c r="N3695" s="84" t="n">
        <v>0</v>
      </c>
      <c r="O3695" s="85" t="n">
        <v>0</v>
      </c>
      <c r="P3695" s="86" t="n">
        <v>0</v>
      </c>
      <c r="Q3695" s="87" t="n">
        <v>0</v>
      </c>
      <c r="R3695" s="88" t="n">
        <v>0</v>
      </c>
      <c r="S3695" s="89" t="n">
        <v>330</v>
      </c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  <c r="ALF3695" s="41"/>
      <c r="ALG3695" s="41"/>
      <c r="ALH3695" s="41"/>
      <c r="ALI3695" s="41"/>
      <c r="ALJ3695" s="41"/>
      <c r="ALK3695" s="41"/>
      <c r="ALL3695" s="41"/>
      <c r="ALM3695" s="41"/>
      <c r="ALN3695" s="41"/>
      <c r="ALO3695" s="41"/>
      <c r="ALP3695" s="41"/>
      <c r="ALQ3695" s="41"/>
      <c r="ALR3695" s="41"/>
      <c r="ALS3695" s="41"/>
      <c r="ALT3695" s="41"/>
      <c r="ALU3695" s="41"/>
      <c r="ALV3695" s="41"/>
      <c r="ALW3695" s="41"/>
      <c r="ALX3695" s="41"/>
      <c r="ALY3695" s="41"/>
      <c r="ALZ3695" s="41"/>
      <c r="AMA3695" s="41"/>
      <c r="AMB3695" s="41"/>
      <c r="AMC3695" s="41"/>
      <c r="AMD3695" s="41"/>
      <c r="AME3695" s="41"/>
      <c r="AMF3695" s="41"/>
      <c r="AMG3695" s="0"/>
      <c r="AMH3695" s="0"/>
      <c r="AMI3695" s="0"/>
      <c r="AMJ3695" s="0"/>
    </row>
    <row r="3696" s="4" customFormat="true" ht="37.5" hidden="false" customHeight="true" outlineLevel="0" collapsed="false">
      <c r="A3696" s="23" t="s">
        <v>401</v>
      </c>
      <c r="B3696" s="82" t="n">
        <v>11979</v>
      </c>
      <c r="C3696" s="25" t="n">
        <f aca="false">VLOOKUP(B3696,[1]Planilha8!$X$4:$Y$6629,2,0)</f>
        <v>2266177</v>
      </c>
      <c r="D3696" s="26" t="s">
        <v>1028</v>
      </c>
      <c r="E3696" s="26" t="str">
        <f aca="false">VLOOKUP(B3696,[1]Planilha8!$X$4:$Z$6629,3,0)</f>
        <v>HEMODIALISE</v>
      </c>
      <c r="F3696" s="26" t="str">
        <f aca="false">VLOOKUP(B3696,[1]Planilha8!$X$4:$AD$6629,7,0)</f>
        <v>BOM</v>
      </c>
      <c r="G3696" s="27" t="n">
        <v>43949</v>
      </c>
      <c r="H3696" s="83" t="n">
        <v>330</v>
      </c>
      <c r="I3696" s="29" t="s">
        <v>23</v>
      </c>
      <c r="J3696" s="30" t="s">
        <v>1029</v>
      </c>
      <c r="K3696" s="31" t="n">
        <v>616</v>
      </c>
      <c r="L3696" s="32" t="n">
        <v>2020001650</v>
      </c>
      <c r="M3696" s="33" t="n">
        <v>43949</v>
      </c>
      <c r="N3696" s="84" t="n">
        <v>0</v>
      </c>
      <c r="O3696" s="85" t="n">
        <v>0</v>
      </c>
      <c r="P3696" s="86" t="n">
        <v>0</v>
      </c>
      <c r="Q3696" s="87" t="n">
        <v>0</v>
      </c>
      <c r="R3696" s="88" t="n">
        <v>0</v>
      </c>
      <c r="S3696" s="89" t="n">
        <v>330</v>
      </c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LF3696" s="41"/>
      <c r="ALG3696" s="41"/>
      <c r="ALH3696" s="41"/>
      <c r="ALI3696" s="41"/>
      <c r="ALJ3696" s="41"/>
      <c r="ALK3696" s="41"/>
      <c r="ALL3696" s="41"/>
      <c r="ALM3696" s="41"/>
      <c r="ALN3696" s="41"/>
      <c r="ALO3696" s="41"/>
      <c r="ALP3696" s="41"/>
      <c r="ALQ3696" s="41"/>
      <c r="ALR3696" s="41"/>
      <c r="ALS3696" s="41"/>
      <c r="ALT3696" s="41"/>
      <c r="ALU3696" s="41"/>
      <c r="ALV3696" s="41"/>
      <c r="ALW3696" s="41"/>
      <c r="ALX3696" s="41"/>
      <c r="ALY3696" s="41"/>
      <c r="ALZ3696" s="41"/>
      <c r="AMA3696" s="41"/>
      <c r="AMB3696" s="41"/>
      <c r="AMC3696" s="41"/>
      <c r="AMD3696" s="41"/>
      <c r="AME3696" s="41"/>
      <c r="AMF3696" s="41"/>
      <c r="AMG3696" s="0"/>
      <c r="AMH3696" s="0"/>
      <c r="AMI3696" s="0"/>
      <c r="AMJ3696" s="0"/>
    </row>
    <row r="3697" s="4" customFormat="true" ht="37.5" hidden="false" customHeight="true" outlineLevel="0" collapsed="false">
      <c r="A3697" s="23" t="s">
        <v>401</v>
      </c>
      <c r="B3697" s="82" t="n">
        <v>11980</v>
      </c>
      <c r="C3697" s="25" t="n">
        <f aca="false">VLOOKUP(B3697,[1]Planilha8!$X$4:$Y$6629,2,0)</f>
        <v>2266178</v>
      </c>
      <c r="D3697" s="26" t="s">
        <v>1028</v>
      </c>
      <c r="E3697" s="26" t="str">
        <f aca="false">VLOOKUP(B3697,[1]Planilha8!$X$4:$Z$6629,3,0)</f>
        <v>SESMT</v>
      </c>
      <c r="F3697" s="26" t="str">
        <f aca="false">VLOOKUP(B3697,[1]Planilha8!$X$4:$AD$6629,7,0)</f>
        <v>BOM</v>
      </c>
      <c r="G3697" s="27" t="n">
        <v>43949</v>
      </c>
      <c r="H3697" s="83" t="n">
        <v>330</v>
      </c>
      <c r="I3697" s="29" t="s">
        <v>23</v>
      </c>
      <c r="J3697" s="30" t="s">
        <v>1029</v>
      </c>
      <c r="K3697" s="31" t="n">
        <v>616</v>
      </c>
      <c r="L3697" s="32" t="n">
        <v>2020001650</v>
      </c>
      <c r="M3697" s="33" t="n">
        <v>43949</v>
      </c>
      <c r="N3697" s="84" t="n">
        <v>0</v>
      </c>
      <c r="O3697" s="85" t="n">
        <v>0</v>
      </c>
      <c r="P3697" s="86" t="n">
        <v>0</v>
      </c>
      <c r="Q3697" s="87" t="n">
        <v>0</v>
      </c>
      <c r="R3697" s="88" t="n">
        <v>0</v>
      </c>
      <c r="S3697" s="89" t="n">
        <v>330</v>
      </c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  <c r="ALF3697" s="41"/>
      <c r="ALG3697" s="41"/>
      <c r="ALH3697" s="41"/>
      <c r="ALI3697" s="41"/>
      <c r="ALJ3697" s="41"/>
      <c r="ALK3697" s="41"/>
      <c r="ALL3697" s="41"/>
      <c r="ALM3697" s="41"/>
      <c r="ALN3697" s="41"/>
      <c r="ALO3697" s="41"/>
      <c r="ALP3697" s="41"/>
      <c r="ALQ3697" s="41"/>
      <c r="ALR3697" s="41"/>
      <c r="ALS3697" s="41"/>
      <c r="ALT3697" s="41"/>
      <c r="ALU3697" s="41"/>
      <c r="ALV3697" s="41"/>
      <c r="ALW3697" s="41"/>
      <c r="ALX3697" s="41"/>
      <c r="ALY3697" s="41"/>
      <c r="ALZ3697" s="41"/>
      <c r="AMA3697" s="41"/>
      <c r="AMB3697" s="41"/>
      <c r="AMC3697" s="41"/>
      <c r="AMD3697" s="41"/>
      <c r="AME3697" s="41"/>
      <c r="AMF3697" s="41"/>
      <c r="AMG3697" s="0"/>
      <c r="AMH3697" s="0"/>
      <c r="AMI3697" s="0"/>
      <c r="AMJ3697" s="0"/>
    </row>
    <row r="3698" s="4" customFormat="true" ht="37.5" hidden="false" customHeight="true" outlineLevel="0" collapsed="false">
      <c r="A3698" s="23" t="s">
        <v>401</v>
      </c>
      <c r="B3698" s="82" t="n">
        <v>11981</v>
      </c>
      <c r="C3698" s="25" t="n">
        <f aca="false">VLOOKUP(B3698,[1]Planilha8!$X$4:$Y$6629,2,0)</f>
        <v>2266179</v>
      </c>
      <c r="D3698" s="26" t="s">
        <v>1028</v>
      </c>
      <c r="E3698" s="26" t="str">
        <f aca="false">VLOOKUP(B3698,[1]Planilha8!$X$4:$Z$6629,3,0)</f>
        <v>SESMT</v>
      </c>
      <c r="F3698" s="26" t="str">
        <f aca="false">VLOOKUP(B3698,[1]Planilha8!$X$4:$AD$6629,7,0)</f>
        <v>BOM</v>
      </c>
      <c r="G3698" s="27" t="n">
        <v>43949</v>
      </c>
      <c r="H3698" s="83" t="n">
        <v>330</v>
      </c>
      <c r="I3698" s="29" t="s">
        <v>23</v>
      </c>
      <c r="J3698" s="30" t="s">
        <v>1029</v>
      </c>
      <c r="K3698" s="31" t="n">
        <v>616</v>
      </c>
      <c r="L3698" s="32" t="n">
        <v>2020001650</v>
      </c>
      <c r="M3698" s="33" t="n">
        <v>43949</v>
      </c>
      <c r="N3698" s="84" t="n">
        <v>0</v>
      </c>
      <c r="O3698" s="85" t="n">
        <v>0</v>
      </c>
      <c r="P3698" s="86" t="n">
        <v>0</v>
      </c>
      <c r="Q3698" s="87" t="n">
        <v>0</v>
      </c>
      <c r="R3698" s="88" t="n">
        <v>0</v>
      </c>
      <c r="S3698" s="89" t="n">
        <v>330</v>
      </c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  <c r="ALF3698" s="41"/>
      <c r="ALG3698" s="41"/>
      <c r="ALH3698" s="41"/>
      <c r="ALI3698" s="41"/>
      <c r="ALJ3698" s="41"/>
      <c r="ALK3698" s="41"/>
      <c r="ALL3698" s="41"/>
      <c r="ALM3698" s="41"/>
      <c r="ALN3698" s="41"/>
      <c r="ALO3698" s="41"/>
      <c r="ALP3698" s="41"/>
      <c r="ALQ3698" s="41"/>
      <c r="ALR3698" s="41"/>
      <c r="ALS3698" s="41"/>
      <c r="ALT3698" s="41"/>
      <c r="ALU3698" s="41"/>
      <c r="ALV3698" s="41"/>
      <c r="ALW3698" s="41"/>
      <c r="ALX3698" s="41"/>
      <c r="ALY3698" s="41"/>
      <c r="ALZ3698" s="41"/>
      <c r="AMA3698" s="41"/>
      <c r="AMB3698" s="41"/>
      <c r="AMC3698" s="41"/>
      <c r="AMD3698" s="41"/>
      <c r="AME3698" s="41"/>
      <c r="AMF3698" s="41"/>
      <c r="AMG3698" s="0"/>
      <c r="AMH3698" s="0"/>
      <c r="AMI3698" s="0"/>
      <c r="AMJ3698" s="0"/>
    </row>
    <row r="3699" s="4" customFormat="true" ht="37.5" hidden="false" customHeight="true" outlineLevel="0" collapsed="false">
      <c r="A3699" s="23" t="s">
        <v>401</v>
      </c>
      <c r="B3699" s="82" t="n">
        <v>11982</v>
      </c>
      <c r="C3699" s="25" t="n">
        <f aca="false">VLOOKUP(B3699,[1]Planilha8!$X$4:$Y$6629,2,0)</f>
        <v>2276791</v>
      </c>
      <c r="D3699" s="26" t="s">
        <v>1030</v>
      </c>
      <c r="E3699" s="26" t="str">
        <f aca="false">VLOOKUP(B3699,[1]Planilha8!$X$4:$Z$6629,3,0)</f>
        <v>CONDUTORES</v>
      </c>
      <c r="F3699" s="26" t="str">
        <f aca="false">VLOOKUP(B3699,[1]Planilha8!$X$4:$AD$6629,7,0)</f>
        <v>REGULAR</v>
      </c>
      <c r="G3699" s="27" t="n">
        <v>43962</v>
      </c>
      <c r="H3699" s="83" t="n">
        <v>899</v>
      </c>
      <c r="I3699" s="29" t="s">
        <v>23</v>
      </c>
      <c r="J3699" s="30" t="s">
        <v>465</v>
      </c>
      <c r="K3699" s="31" t="n">
        <v>86156</v>
      </c>
      <c r="L3699" s="32" t="n">
        <v>2020000768</v>
      </c>
      <c r="M3699" s="33" t="n">
        <v>43962</v>
      </c>
      <c r="N3699" s="84" t="n">
        <v>0</v>
      </c>
      <c r="O3699" s="85" t="n">
        <v>0</v>
      </c>
      <c r="P3699" s="86" t="n">
        <v>0</v>
      </c>
      <c r="Q3699" s="87" t="n">
        <v>0</v>
      </c>
      <c r="R3699" s="88" t="n">
        <v>0</v>
      </c>
      <c r="S3699" s="89" t="n">
        <v>899</v>
      </c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  <c r="ALF3699" s="41"/>
      <c r="ALG3699" s="41"/>
      <c r="ALH3699" s="41"/>
      <c r="ALI3699" s="41"/>
      <c r="ALJ3699" s="41"/>
      <c r="ALK3699" s="41"/>
      <c r="ALL3699" s="41"/>
      <c r="ALM3699" s="41"/>
      <c r="ALN3699" s="41"/>
      <c r="ALO3699" s="41"/>
      <c r="ALP3699" s="41"/>
      <c r="ALQ3699" s="41"/>
      <c r="ALR3699" s="41"/>
      <c r="ALS3699" s="41"/>
      <c r="ALT3699" s="41"/>
      <c r="ALU3699" s="41"/>
      <c r="ALV3699" s="41"/>
      <c r="ALW3699" s="41"/>
      <c r="ALX3699" s="41"/>
      <c r="ALY3699" s="41"/>
      <c r="ALZ3699" s="41"/>
      <c r="AMA3699" s="41"/>
      <c r="AMB3699" s="41"/>
      <c r="AMC3699" s="41"/>
      <c r="AMD3699" s="41"/>
      <c r="AME3699" s="41"/>
      <c r="AMF3699" s="41"/>
      <c r="AMG3699" s="0"/>
      <c r="AMH3699" s="0"/>
      <c r="AMI3699" s="0"/>
      <c r="AMJ3699" s="0"/>
    </row>
    <row r="3700" s="4" customFormat="true" ht="37.5" hidden="false" customHeight="true" outlineLevel="0" collapsed="false">
      <c r="A3700" s="23" t="s">
        <v>401</v>
      </c>
      <c r="B3700" s="82" t="n">
        <v>11983</v>
      </c>
      <c r="C3700" s="25" t="n">
        <f aca="false">VLOOKUP(B3700,[1]Planilha8!$X$4:$Y$6629,2,0)</f>
        <v>2276792</v>
      </c>
      <c r="D3700" s="26" t="s">
        <v>1030</v>
      </c>
      <c r="E3700" s="26" t="str">
        <f aca="false">VLOOKUP(B3700,[1]Planilha8!$X$4:$Z$6629,3,0)</f>
        <v>CONDUTORES</v>
      </c>
      <c r="F3700" s="26" t="str">
        <f aca="false">VLOOKUP(B3700,[1]Planilha8!$X$4:$AD$6629,7,0)</f>
        <v>REGULAR</v>
      </c>
      <c r="G3700" s="27" t="n">
        <v>43962</v>
      </c>
      <c r="H3700" s="83" t="n">
        <v>899</v>
      </c>
      <c r="I3700" s="29" t="s">
        <v>23</v>
      </c>
      <c r="J3700" s="30" t="s">
        <v>465</v>
      </c>
      <c r="K3700" s="31" t="n">
        <v>86156</v>
      </c>
      <c r="L3700" s="32" t="n">
        <v>2020000768</v>
      </c>
      <c r="M3700" s="33" t="n">
        <v>43962</v>
      </c>
      <c r="N3700" s="84" t="n">
        <v>0</v>
      </c>
      <c r="O3700" s="85" t="n">
        <v>0</v>
      </c>
      <c r="P3700" s="86" t="n">
        <v>0</v>
      </c>
      <c r="Q3700" s="87" t="n">
        <v>0</v>
      </c>
      <c r="R3700" s="88" t="n">
        <v>0</v>
      </c>
      <c r="S3700" s="89" t="n">
        <v>899</v>
      </c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  <c r="ALF3700" s="41"/>
      <c r="ALG3700" s="41"/>
      <c r="ALH3700" s="41"/>
      <c r="ALI3700" s="41"/>
      <c r="ALJ3700" s="41"/>
      <c r="ALK3700" s="41"/>
      <c r="ALL3700" s="41"/>
      <c r="ALM3700" s="41"/>
      <c r="ALN3700" s="41"/>
      <c r="ALO3700" s="41"/>
      <c r="ALP3700" s="41"/>
      <c r="ALQ3700" s="41"/>
      <c r="ALR3700" s="41"/>
      <c r="ALS3700" s="41"/>
      <c r="ALT3700" s="41"/>
      <c r="ALU3700" s="41"/>
      <c r="ALV3700" s="41"/>
      <c r="ALW3700" s="41"/>
      <c r="ALX3700" s="41"/>
      <c r="ALY3700" s="41"/>
      <c r="ALZ3700" s="41"/>
      <c r="AMA3700" s="41"/>
      <c r="AMB3700" s="41"/>
      <c r="AMC3700" s="41"/>
      <c r="AMD3700" s="41"/>
      <c r="AME3700" s="41"/>
      <c r="AMF3700" s="41"/>
      <c r="AMG3700" s="0"/>
      <c r="AMH3700" s="0"/>
      <c r="AMI3700" s="0"/>
      <c r="AMJ3700" s="0"/>
    </row>
    <row r="3701" s="4" customFormat="true" ht="37.5" hidden="false" customHeight="true" outlineLevel="0" collapsed="false">
      <c r="A3701" s="23" t="s">
        <v>401</v>
      </c>
      <c r="B3701" s="82" t="n">
        <v>11984</v>
      </c>
      <c r="C3701" s="25" t="n">
        <f aca="false">VLOOKUP(B3701,[1]Planilha8!$X$4:$Y$6629,2,0)</f>
        <v>2276793</v>
      </c>
      <c r="D3701" s="26" t="s">
        <v>1030</v>
      </c>
      <c r="E3701" s="26" t="str">
        <f aca="false">VLOOKUP(B3701,[1]Planilha8!$X$4:$Z$6629,3,0)</f>
        <v>CONDUTORES</v>
      </c>
      <c r="F3701" s="26" t="str">
        <f aca="false">VLOOKUP(B3701,[1]Planilha8!$X$4:$AD$6629,7,0)</f>
        <v>REGULAR</v>
      </c>
      <c r="G3701" s="27" t="n">
        <v>43962</v>
      </c>
      <c r="H3701" s="83" t="n">
        <v>899</v>
      </c>
      <c r="I3701" s="29" t="s">
        <v>23</v>
      </c>
      <c r="J3701" s="30" t="s">
        <v>465</v>
      </c>
      <c r="K3701" s="31" t="n">
        <v>86156</v>
      </c>
      <c r="L3701" s="32" t="n">
        <v>2020000768</v>
      </c>
      <c r="M3701" s="33" t="n">
        <v>43962</v>
      </c>
      <c r="N3701" s="84" t="n">
        <v>0</v>
      </c>
      <c r="O3701" s="85" t="n">
        <v>0</v>
      </c>
      <c r="P3701" s="86" t="n">
        <v>0</v>
      </c>
      <c r="Q3701" s="87" t="n">
        <v>0</v>
      </c>
      <c r="R3701" s="88" t="n">
        <v>0</v>
      </c>
      <c r="S3701" s="89" t="n">
        <v>899</v>
      </c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  <c r="ALF3701" s="41"/>
      <c r="ALG3701" s="41"/>
      <c r="ALH3701" s="41"/>
      <c r="ALI3701" s="41"/>
      <c r="ALJ3701" s="41"/>
      <c r="ALK3701" s="41"/>
      <c r="ALL3701" s="41"/>
      <c r="ALM3701" s="41"/>
      <c r="ALN3701" s="41"/>
      <c r="ALO3701" s="41"/>
      <c r="ALP3701" s="41"/>
      <c r="ALQ3701" s="41"/>
      <c r="ALR3701" s="41"/>
      <c r="ALS3701" s="41"/>
      <c r="ALT3701" s="41"/>
      <c r="ALU3701" s="41"/>
      <c r="ALV3701" s="41"/>
      <c r="ALW3701" s="41"/>
      <c r="ALX3701" s="41"/>
      <c r="ALY3701" s="41"/>
      <c r="ALZ3701" s="41"/>
      <c r="AMA3701" s="41"/>
      <c r="AMB3701" s="41"/>
      <c r="AMC3701" s="41"/>
      <c r="AMD3701" s="41"/>
      <c r="AME3701" s="41"/>
      <c r="AMF3701" s="41"/>
      <c r="AMG3701" s="0"/>
      <c r="AMH3701" s="0"/>
      <c r="AMI3701" s="0"/>
      <c r="AMJ3701" s="0"/>
    </row>
    <row r="3702" s="4" customFormat="true" ht="37.5" hidden="false" customHeight="true" outlineLevel="0" collapsed="false">
      <c r="A3702" s="23" t="s">
        <v>401</v>
      </c>
      <c r="B3702" s="82" t="n">
        <v>11985</v>
      </c>
      <c r="C3702" s="25" t="n">
        <f aca="false">VLOOKUP(B3702,[1]Planilha8!$X$4:$Y$6629,2,0)</f>
        <v>2276794</v>
      </c>
      <c r="D3702" s="26" t="s">
        <v>1030</v>
      </c>
      <c r="E3702" s="26" t="str">
        <f aca="false">VLOOKUP(B3702,[1]Planilha8!$X$4:$Z$6629,3,0)</f>
        <v>CONDUTORES</v>
      </c>
      <c r="F3702" s="26" t="str">
        <f aca="false">VLOOKUP(B3702,[1]Planilha8!$X$4:$AD$6629,7,0)</f>
        <v>REGULAR</v>
      </c>
      <c r="G3702" s="27" t="n">
        <v>43962</v>
      </c>
      <c r="H3702" s="83" t="n">
        <v>899</v>
      </c>
      <c r="I3702" s="29" t="s">
        <v>23</v>
      </c>
      <c r="J3702" s="30" t="s">
        <v>465</v>
      </c>
      <c r="K3702" s="31" t="n">
        <v>86156</v>
      </c>
      <c r="L3702" s="32" t="n">
        <v>2020000768</v>
      </c>
      <c r="M3702" s="33" t="n">
        <v>43962</v>
      </c>
      <c r="N3702" s="84" t="n">
        <v>0</v>
      </c>
      <c r="O3702" s="85" t="n">
        <v>0</v>
      </c>
      <c r="P3702" s="86" t="n">
        <v>0</v>
      </c>
      <c r="Q3702" s="87" t="n">
        <v>0</v>
      </c>
      <c r="R3702" s="88" t="n">
        <v>0</v>
      </c>
      <c r="S3702" s="89" t="n">
        <v>899</v>
      </c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  <c r="ALF3702" s="41"/>
      <c r="ALG3702" s="41"/>
      <c r="ALH3702" s="41"/>
      <c r="ALI3702" s="41"/>
      <c r="ALJ3702" s="41"/>
      <c r="ALK3702" s="41"/>
      <c r="ALL3702" s="41"/>
      <c r="ALM3702" s="41"/>
      <c r="ALN3702" s="41"/>
      <c r="ALO3702" s="41"/>
      <c r="ALP3702" s="41"/>
      <c r="ALQ3702" s="41"/>
      <c r="ALR3702" s="41"/>
      <c r="ALS3702" s="41"/>
      <c r="ALT3702" s="41"/>
      <c r="ALU3702" s="41"/>
      <c r="ALV3702" s="41"/>
      <c r="ALW3702" s="41"/>
      <c r="ALX3702" s="41"/>
      <c r="ALY3702" s="41"/>
      <c r="ALZ3702" s="41"/>
      <c r="AMA3702" s="41"/>
      <c r="AMB3702" s="41"/>
      <c r="AMC3702" s="41"/>
      <c r="AMD3702" s="41"/>
      <c r="AME3702" s="41"/>
      <c r="AMF3702" s="41"/>
      <c r="AMG3702" s="0"/>
      <c r="AMH3702" s="0"/>
      <c r="AMI3702" s="0"/>
      <c r="AMJ3702" s="0"/>
    </row>
    <row r="3703" s="4" customFormat="true" ht="37.5" hidden="false" customHeight="true" outlineLevel="0" collapsed="false">
      <c r="A3703" s="23" t="s">
        <v>401</v>
      </c>
      <c r="B3703" s="82" t="n">
        <v>11986</v>
      </c>
      <c r="C3703" s="25" t="n">
        <f aca="false">VLOOKUP(B3703,[1]Planilha8!$X$4:$Y$6629,2,0)</f>
        <v>2276795</v>
      </c>
      <c r="D3703" s="26" t="s">
        <v>1030</v>
      </c>
      <c r="E3703" s="26" t="str">
        <f aca="false">VLOOKUP(B3703,[1]Planilha8!$X$4:$Z$6629,3,0)</f>
        <v>CONDUTORES</v>
      </c>
      <c r="F3703" s="26" t="str">
        <f aca="false">VLOOKUP(B3703,[1]Planilha8!$X$4:$AD$6629,7,0)</f>
        <v>REGULAR</v>
      </c>
      <c r="G3703" s="27" t="n">
        <v>43962</v>
      </c>
      <c r="H3703" s="83" t="n">
        <v>899</v>
      </c>
      <c r="I3703" s="29" t="s">
        <v>23</v>
      </c>
      <c r="J3703" s="30" t="s">
        <v>465</v>
      </c>
      <c r="K3703" s="31" t="n">
        <v>86156</v>
      </c>
      <c r="L3703" s="32" t="n">
        <v>2020000768</v>
      </c>
      <c r="M3703" s="33" t="n">
        <v>43962</v>
      </c>
      <c r="N3703" s="84" t="n">
        <v>0</v>
      </c>
      <c r="O3703" s="85" t="n">
        <v>0</v>
      </c>
      <c r="P3703" s="86" t="n">
        <v>0</v>
      </c>
      <c r="Q3703" s="87" t="n">
        <v>0</v>
      </c>
      <c r="R3703" s="88" t="n">
        <v>0</v>
      </c>
      <c r="S3703" s="89" t="n">
        <v>899</v>
      </c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  <c r="ALF3703" s="41"/>
      <c r="ALG3703" s="41"/>
      <c r="ALH3703" s="41"/>
      <c r="ALI3703" s="41"/>
      <c r="ALJ3703" s="41"/>
      <c r="ALK3703" s="41"/>
      <c r="ALL3703" s="41"/>
      <c r="ALM3703" s="41"/>
      <c r="ALN3703" s="41"/>
      <c r="ALO3703" s="41"/>
      <c r="ALP3703" s="41"/>
      <c r="ALQ3703" s="41"/>
      <c r="ALR3703" s="41"/>
      <c r="ALS3703" s="41"/>
      <c r="ALT3703" s="41"/>
      <c r="ALU3703" s="41"/>
      <c r="ALV3703" s="41"/>
      <c r="ALW3703" s="41"/>
      <c r="ALX3703" s="41"/>
      <c r="ALY3703" s="41"/>
      <c r="ALZ3703" s="41"/>
      <c r="AMA3703" s="41"/>
      <c r="AMB3703" s="41"/>
      <c r="AMC3703" s="41"/>
      <c r="AMD3703" s="41"/>
      <c r="AME3703" s="41"/>
      <c r="AMF3703" s="41"/>
      <c r="AMG3703" s="0"/>
      <c r="AMH3703" s="0"/>
      <c r="AMI3703" s="0"/>
      <c r="AMJ3703" s="0"/>
    </row>
    <row r="3704" s="4" customFormat="true" ht="37.5" hidden="false" customHeight="true" outlineLevel="0" collapsed="false">
      <c r="A3704" s="23" t="s">
        <v>401</v>
      </c>
      <c r="B3704" s="82" t="n">
        <v>11987</v>
      </c>
      <c r="C3704" s="25" t="n">
        <f aca="false">VLOOKUP(B3704,[1]Planilha8!$X$4:$Y$6629,2,0)</f>
        <v>2276796</v>
      </c>
      <c r="D3704" s="26" t="s">
        <v>1030</v>
      </c>
      <c r="E3704" s="26" t="str">
        <f aca="false">VLOOKUP(B3704,[1]Planilha8!$X$4:$Z$6629,3,0)</f>
        <v>CONDUTORES</v>
      </c>
      <c r="F3704" s="26" t="str">
        <f aca="false">VLOOKUP(B3704,[1]Planilha8!$X$4:$AD$6629,7,0)</f>
        <v>REGULAR</v>
      </c>
      <c r="G3704" s="27" t="n">
        <v>43962</v>
      </c>
      <c r="H3704" s="83" t="n">
        <v>899</v>
      </c>
      <c r="I3704" s="29" t="s">
        <v>23</v>
      </c>
      <c r="J3704" s="30" t="s">
        <v>465</v>
      </c>
      <c r="K3704" s="31" t="n">
        <v>86156</v>
      </c>
      <c r="L3704" s="32" t="n">
        <v>2020000768</v>
      </c>
      <c r="M3704" s="33" t="n">
        <v>43962</v>
      </c>
      <c r="N3704" s="84" t="n">
        <v>0</v>
      </c>
      <c r="O3704" s="85" t="n">
        <v>0</v>
      </c>
      <c r="P3704" s="86" t="n">
        <v>0</v>
      </c>
      <c r="Q3704" s="87" t="n">
        <v>0</v>
      </c>
      <c r="R3704" s="88" t="n">
        <v>0</v>
      </c>
      <c r="S3704" s="89" t="n">
        <v>899</v>
      </c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  <c r="ALF3704" s="41"/>
      <c r="ALG3704" s="41"/>
      <c r="ALH3704" s="41"/>
      <c r="ALI3704" s="41"/>
      <c r="ALJ3704" s="41"/>
      <c r="ALK3704" s="41"/>
      <c r="ALL3704" s="41"/>
      <c r="ALM3704" s="41"/>
      <c r="ALN3704" s="41"/>
      <c r="ALO3704" s="41"/>
      <c r="ALP3704" s="41"/>
      <c r="ALQ3704" s="41"/>
      <c r="ALR3704" s="41"/>
      <c r="ALS3704" s="41"/>
      <c r="ALT3704" s="41"/>
      <c r="ALU3704" s="41"/>
      <c r="ALV3704" s="41"/>
      <c r="ALW3704" s="41"/>
      <c r="ALX3704" s="41"/>
      <c r="ALY3704" s="41"/>
      <c r="ALZ3704" s="41"/>
      <c r="AMA3704" s="41"/>
      <c r="AMB3704" s="41"/>
      <c r="AMC3704" s="41"/>
      <c r="AMD3704" s="41"/>
      <c r="AME3704" s="41"/>
      <c r="AMF3704" s="41"/>
      <c r="AMG3704" s="0"/>
      <c r="AMH3704" s="0"/>
      <c r="AMI3704" s="0"/>
      <c r="AMJ3704" s="0"/>
    </row>
    <row r="3705" s="4" customFormat="true" ht="37.5" hidden="false" customHeight="true" outlineLevel="0" collapsed="false">
      <c r="A3705" s="23" t="s">
        <v>401</v>
      </c>
      <c r="B3705" s="82" t="n">
        <v>11988</v>
      </c>
      <c r="C3705" s="25" t="n">
        <f aca="false">VLOOKUP(B3705,[1]Planilha8!$X$4:$Y$6629,2,0)</f>
        <v>2276797</v>
      </c>
      <c r="D3705" s="26" t="s">
        <v>1030</v>
      </c>
      <c r="E3705" s="26" t="str">
        <f aca="false">VLOOKUP(B3705,[1]Planilha8!$X$4:$Z$6629,3,0)</f>
        <v>CONDUTORES</v>
      </c>
      <c r="F3705" s="26" t="str">
        <f aca="false">VLOOKUP(B3705,[1]Planilha8!$X$4:$AD$6629,7,0)</f>
        <v>REGULAR</v>
      </c>
      <c r="G3705" s="27" t="n">
        <v>43962</v>
      </c>
      <c r="H3705" s="83" t="n">
        <v>899</v>
      </c>
      <c r="I3705" s="29" t="s">
        <v>23</v>
      </c>
      <c r="J3705" s="30" t="s">
        <v>465</v>
      </c>
      <c r="K3705" s="31" t="n">
        <v>86156</v>
      </c>
      <c r="L3705" s="32" t="n">
        <v>2020000768</v>
      </c>
      <c r="M3705" s="33" t="n">
        <v>43962</v>
      </c>
      <c r="N3705" s="84" t="n">
        <v>0</v>
      </c>
      <c r="O3705" s="85" t="n">
        <v>0</v>
      </c>
      <c r="P3705" s="86" t="n">
        <v>0</v>
      </c>
      <c r="Q3705" s="87" t="n">
        <v>0</v>
      </c>
      <c r="R3705" s="88" t="n">
        <v>0</v>
      </c>
      <c r="S3705" s="89" t="n">
        <v>899</v>
      </c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  <c r="ALF3705" s="41"/>
      <c r="ALG3705" s="41"/>
      <c r="ALH3705" s="41"/>
      <c r="ALI3705" s="41"/>
      <c r="ALJ3705" s="41"/>
      <c r="ALK3705" s="41"/>
      <c r="ALL3705" s="41"/>
      <c r="ALM3705" s="41"/>
      <c r="ALN3705" s="41"/>
      <c r="ALO3705" s="41"/>
      <c r="ALP3705" s="41"/>
      <c r="ALQ3705" s="41"/>
      <c r="ALR3705" s="41"/>
      <c r="ALS3705" s="41"/>
      <c r="ALT3705" s="41"/>
      <c r="ALU3705" s="41"/>
      <c r="ALV3705" s="41"/>
      <c r="ALW3705" s="41"/>
      <c r="ALX3705" s="41"/>
      <c r="ALY3705" s="41"/>
      <c r="ALZ3705" s="41"/>
      <c r="AMA3705" s="41"/>
      <c r="AMB3705" s="41"/>
      <c r="AMC3705" s="41"/>
      <c r="AMD3705" s="41"/>
      <c r="AME3705" s="41"/>
      <c r="AMF3705" s="41"/>
      <c r="AMG3705" s="0"/>
      <c r="AMH3705" s="0"/>
      <c r="AMI3705" s="0"/>
      <c r="AMJ3705" s="0"/>
    </row>
    <row r="3706" s="4" customFormat="true" ht="37.5" hidden="false" customHeight="true" outlineLevel="0" collapsed="false">
      <c r="A3706" s="23" t="s">
        <v>401</v>
      </c>
      <c r="B3706" s="82" t="n">
        <v>12197</v>
      </c>
      <c r="C3706" s="25" t="n">
        <f aca="false">VLOOKUP(B3706,[1]Planilha8!$X$4:$Y$6629,2,0)</f>
        <v>2282135</v>
      </c>
      <c r="D3706" s="26" t="s">
        <v>1031</v>
      </c>
      <c r="E3706" s="26" t="str">
        <f aca="false">VLOOKUP(B3706,[1]Planilha8!$X$4:$Z$6629,3,0)</f>
        <v>AMBULATÓRIO</v>
      </c>
      <c r="F3706" s="26" t="str">
        <f aca="false">VLOOKUP(B3706,[1]Planilha8!$X$4:$AD$6629,7,0)</f>
        <v>BOM</v>
      </c>
      <c r="G3706" s="27" t="n">
        <v>44027</v>
      </c>
      <c r="H3706" s="83" t="n">
        <v>1755.14</v>
      </c>
      <c r="I3706" s="29" t="s">
        <v>23</v>
      </c>
      <c r="J3706" s="30" t="s">
        <v>1032</v>
      </c>
      <c r="K3706" s="31" t="n">
        <v>2917</v>
      </c>
      <c r="L3706" s="32" t="n">
        <v>2020001701</v>
      </c>
      <c r="M3706" s="33" t="n">
        <v>44027</v>
      </c>
      <c r="N3706" s="84" t="n">
        <v>0</v>
      </c>
      <c r="O3706" s="85" t="n">
        <v>0</v>
      </c>
      <c r="P3706" s="86" t="n">
        <v>0</v>
      </c>
      <c r="Q3706" s="87" t="n">
        <v>0</v>
      </c>
      <c r="R3706" s="88" t="n">
        <v>0</v>
      </c>
      <c r="S3706" s="89" t="n">
        <v>1755.14</v>
      </c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  <c r="ALF3706" s="41"/>
      <c r="ALG3706" s="41"/>
      <c r="ALH3706" s="41"/>
      <c r="ALI3706" s="41"/>
      <c r="ALJ3706" s="41"/>
      <c r="ALK3706" s="41"/>
      <c r="ALL3706" s="41"/>
      <c r="ALM3706" s="41"/>
      <c r="ALN3706" s="41"/>
      <c r="ALO3706" s="41"/>
      <c r="ALP3706" s="41"/>
      <c r="ALQ3706" s="41"/>
      <c r="ALR3706" s="41"/>
      <c r="ALS3706" s="41"/>
      <c r="ALT3706" s="41"/>
      <c r="ALU3706" s="41"/>
      <c r="ALV3706" s="41"/>
      <c r="ALW3706" s="41"/>
      <c r="ALX3706" s="41"/>
      <c r="ALY3706" s="41"/>
      <c r="ALZ3706" s="41"/>
      <c r="AMA3706" s="41"/>
      <c r="AMB3706" s="41"/>
      <c r="AMC3706" s="41"/>
      <c r="AMD3706" s="41"/>
      <c r="AME3706" s="41"/>
      <c r="AMF3706" s="41"/>
      <c r="AMG3706" s="0"/>
      <c r="AMH3706" s="0"/>
      <c r="AMI3706" s="0"/>
      <c r="AMJ3706" s="0"/>
    </row>
    <row r="3707" s="4" customFormat="true" ht="37.5" hidden="false" customHeight="true" outlineLevel="0" collapsed="false">
      <c r="A3707" s="23" t="s">
        <v>401</v>
      </c>
      <c r="B3707" s="82" t="n">
        <v>12198</v>
      </c>
      <c r="C3707" s="25" t="n">
        <f aca="false">VLOOKUP(B3707,[1]Planilha8!$X$4:$Y$6629,2,0)</f>
        <v>2282136</v>
      </c>
      <c r="D3707" s="26" t="s">
        <v>1031</v>
      </c>
      <c r="E3707" s="26" t="str">
        <f aca="false">VLOOKUP(B3707,[1]Planilha8!$X$4:$Z$6629,3,0)</f>
        <v>AMBULATÓRIO</v>
      </c>
      <c r="F3707" s="26" t="str">
        <f aca="false">VLOOKUP(B3707,[1]Planilha8!$X$4:$AD$6629,7,0)</f>
        <v>BOM</v>
      </c>
      <c r="G3707" s="27" t="n">
        <v>44027</v>
      </c>
      <c r="H3707" s="83" t="n">
        <v>1755.14</v>
      </c>
      <c r="I3707" s="29" t="s">
        <v>23</v>
      </c>
      <c r="J3707" s="30" t="s">
        <v>1032</v>
      </c>
      <c r="K3707" s="31" t="n">
        <v>2917</v>
      </c>
      <c r="L3707" s="32" t="n">
        <v>2020001701</v>
      </c>
      <c r="M3707" s="33" t="n">
        <v>44027</v>
      </c>
      <c r="N3707" s="84" t="n">
        <v>0</v>
      </c>
      <c r="O3707" s="85" t="n">
        <v>0</v>
      </c>
      <c r="P3707" s="86" t="n">
        <v>0</v>
      </c>
      <c r="Q3707" s="87" t="n">
        <v>0</v>
      </c>
      <c r="R3707" s="88" t="n">
        <v>0</v>
      </c>
      <c r="S3707" s="89" t="n">
        <v>1755.14</v>
      </c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  <c r="ALF3707" s="41"/>
      <c r="ALG3707" s="41"/>
      <c r="ALH3707" s="41"/>
      <c r="ALI3707" s="41"/>
      <c r="ALJ3707" s="41"/>
      <c r="ALK3707" s="41"/>
      <c r="ALL3707" s="41"/>
      <c r="ALM3707" s="41"/>
      <c r="ALN3707" s="41"/>
      <c r="ALO3707" s="41"/>
      <c r="ALP3707" s="41"/>
      <c r="ALQ3707" s="41"/>
      <c r="ALR3707" s="41"/>
      <c r="ALS3707" s="41"/>
      <c r="ALT3707" s="41"/>
      <c r="ALU3707" s="41"/>
      <c r="ALV3707" s="41"/>
      <c r="ALW3707" s="41"/>
      <c r="ALX3707" s="41"/>
      <c r="ALY3707" s="41"/>
      <c r="ALZ3707" s="41"/>
      <c r="AMA3707" s="41"/>
      <c r="AMB3707" s="41"/>
      <c r="AMC3707" s="41"/>
      <c r="AMD3707" s="41"/>
      <c r="AME3707" s="41"/>
      <c r="AMF3707" s="41"/>
      <c r="AMG3707" s="0"/>
      <c r="AMH3707" s="0"/>
      <c r="AMI3707" s="0"/>
      <c r="AMJ3707" s="0"/>
    </row>
    <row r="3708" s="4" customFormat="true" ht="37.5" hidden="false" customHeight="true" outlineLevel="0" collapsed="false">
      <c r="A3708" s="23" t="s">
        <v>401</v>
      </c>
      <c r="B3708" s="82" t="n">
        <v>12199</v>
      </c>
      <c r="C3708" s="25" t="n">
        <f aca="false">VLOOKUP(B3708,[1]Planilha8!$X$4:$Y$6629,2,0)</f>
        <v>2282137</v>
      </c>
      <c r="D3708" s="26" t="s">
        <v>1031</v>
      </c>
      <c r="E3708" s="26" t="str">
        <f aca="false">VLOOKUP(B3708,[1]Planilha8!$X$4:$Z$6629,3,0)</f>
        <v>AMBULATÓRIO</v>
      </c>
      <c r="F3708" s="26" t="str">
        <f aca="false">VLOOKUP(B3708,[1]Planilha8!$X$4:$AD$6629,7,0)</f>
        <v>BOM</v>
      </c>
      <c r="G3708" s="27" t="n">
        <v>44027</v>
      </c>
      <c r="H3708" s="83" t="n">
        <v>1755.14</v>
      </c>
      <c r="I3708" s="29" t="s">
        <v>23</v>
      </c>
      <c r="J3708" s="30" t="s">
        <v>1032</v>
      </c>
      <c r="K3708" s="31" t="n">
        <v>2917</v>
      </c>
      <c r="L3708" s="32" t="n">
        <v>2020001701</v>
      </c>
      <c r="M3708" s="33" t="n">
        <v>44027</v>
      </c>
      <c r="N3708" s="84" t="n">
        <v>0</v>
      </c>
      <c r="O3708" s="85" t="n">
        <v>0</v>
      </c>
      <c r="P3708" s="86" t="n">
        <v>0</v>
      </c>
      <c r="Q3708" s="87" t="n">
        <v>0</v>
      </c>
      <c r="R3708" s="88" t="n">
        <v>0</v>
      </c>
      <c r="S3708" s="89" t="n">
        <v>1755.14</v>
      </c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  <c r="ALF3708" s="41"/>
      <c r="ALG3708" s="41"/>
      <c r="ALH3708" s="41"/>
      <c r="ALI3708" s="41"/>
      <c r="ALJ3708" s="41"/>
      <c r="ALK3708" s="41"/>
      <c r="ALL3708" s="41"/>
      <c r="ALM3708" s="41"/>
      <c r="ALN3708" s="41"/>
      <c r="ALO3708" s="41"/>
      <c r="ALP3708" s="41"/>
      <c r="ALQ3708" s="41"/>
      <c r="ALR3708" s="41"/>
      <c r="ALS3708" s="41"/>
      <c r="ALT3708" s="41"/>
      <c r="ALU3708" s="41"/>
      <c r="ALV3708" s="41"/>
      <c r="ALW3708" s="41"/>
      <c r="ALX3708" s="41"/>
      <c r="ALY3708" s="41"/>
      <c r="ALZ3708" s="41"/>
      <c r="AMA3708" s="41"/>
      <c r="AMB3708" s="41"/>
      <c r="AMC3708" s="41"/>
      <c r="AMD3708" s="41"/>
      <c r="AME3708" s="41"/>
      <c r="AMF3708" s="41"/>
      <c r="AMG3708" s="0"/>
      <c r="AMH3708" s="0"/>
      <c r="AMI3708" s="0"/>
      <c r="AMJ3708" s="0"/>
    </row>
    <row r="3709" s="4" customFormat="true" ht="37.5" hidden="false" customHeight="true" outlineLevel="0" collapsed="false">
      <c r="A3709" s="23" t="s">
        <v>401</v>
      </c>
      <c r="B3709" s="82" t="n">
        <v>12200</v>
      </c>
      <c r="C3709" s="25" t="n">
        <f aca="false">VLOOKUP(B3709,[1]Planilha8!$X$4:$Y$6629,2,0)</f>
        <v>2282138</v>
      </c>
      <c r="D3709" s="26" t="s">
        <v>1031</v>
      </c>
      <c r="E3709" s="26" t="str">
        <f aca="false">VLOOKUP(B3709,[1]Planilha8!$X$4:$Z$6629,3,0)</f>
        <v>AMBULATÓRIO</v>
      </c>
      <c r="F3709" s="26" t="str">
        <f aca="false">VLOOKUP(B3709,[1]Planilha8!$X$4:$AD$6629,7,0)</f>
        <v>BOM</v>
      </c>
      <c r="G3709" s="27" t="n">
        <v>44027</v>
      </c>
      <c r="H3709" s="83" t="n">
        <v>1755.14</v>
      </c>
      <c r="I3709" s="29" t="s">
        <v>23</v>
      </c>
      <c r="J3709" s="30" t="s">
        <v>1032</v>
      </c>
      <c r="K3709" s="31" t="n">
        <v>2917</v>
      </c>
      <c r="L3709" s="32" t="n">
        <v>2020001701</v>
      </c>
      <c r="M3709" s="33" t="n">
        <v>44027</v>
      </c>
      <c r="N3709" s="84" t="n">
        <v>0</v>
      </c>
      <c r="O3709" s="85" t="n">
        <v>0</v>
      </c>
      <c r="P3709" s="86" t="n">
        <v>0</v>
      </c>
      <c r="Q3709" s="87" t="n">
        <v>0</v>
      </c>
      <c r="R3709" s="88" t="n">
        <v>0</v>
      </c>
      <c r="S3709" s="89" t="n">
        <v>1755.14</v>
      </c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  <c r="ALF3709" s="41"/>
      <c r="ALG3709" s="41"/>
      <c r="ALH3709" s="41"/>
      <c r="ALI3709" s="41"/>
      <c r="ALJ3709" s="41"/>
      <c r="ALK3709" s="41"/>
      <c r="ALL3709" s="41"/>
      <c r="ALM3709" s="41"/>
      <c r="ALN3709" s="41"/>
      <c r="ALO3709" s="41"/>
      <c r="ALP3709" s="41"/>
      <c r="ALQ3709" s="41"/>
      <c r="ALR3709" s="41"/>
      <c r="ALS3709" s="41"/>
      <c r="ALT3709" s="41"/>
      <c r="ALU3709" s="41"/>
      <c r="ALV3709" s="41"/>
      <c r="ALW3709" s="41"/>
      <c r="ALX3709" s="41"/>
      <c r="ALY3709" s="41"/>
      <c r="ALZ3709" s="41"/>
      <c r="AMA3709" s="41"/>
      <c r="AMB3709" s="41"/>
      <c r="AMC3709" s="41"/>
      <c r="AMD3709" s="41"/>
      <c r="AME3709" s="41"/>
      <c r="AMF3709" s="41"/>
      <c r="AMG3709" s="0"/>
      <c r="AMH3709" s="0"/>
      <c r="AMI3709" s="0"/>
      <c r="AMJ3709" s="0"/>
    </row>
    <row r="3710" s="4" customFormat="true" ht="37.5" hidden="false" customHeight="true" outlineLevel="0" collapsed="false">
      <c r="A3710" s="23" t="s">
        <v>401</v>
      </c>
      <c r="B3710" s="82" t="n">
        <v>12216</v>
      </c>
      <c r="C3710" s="25" t="n">
        <f aca="false">VLOOKUP(B3710,[1]Planilha8!$X$4:$Y$6629,2,0)</f>
        <v>2321644</v>
      </c>
      <c r="D3710" s="26" t="s">
        <v>1033</v>
      </c>
      <c r="E3710" s="26" t="str">
        <f aca="false">VLOOKUP(B3710,[1]Planilha8!$X$4:$Z$6629,3,0)</f>
        <v>ADMINISTRAÇÃO - SEDE - ASCOM</v>
      </c>
      <c r="F3710" s="26" t="str">
        <f aca="false">VLOOKUP(B3710,[1]Planilha8!$X$4:$AD$6629,7,0)</f>
        <v>BOM</v>
      </c>
      <c r="G3710" s="27" t="n">
        <v>44074</v>
      </c>
      <c r="H3710" s="83" t="n">
        <v>1090</v>
      </c>
      <c r="I3710" s="29" t="s">
        <v>23</v>
      </c>
      <c r="J3710" s="30" t="s">
        <v>1034</v>
      </c>
      <c r="K3710" s="31" t="n">
        <v>323</v>
      </c>
      <c r="L3710" s="32" t="n">
        <v>2020002550</v>
      </c>
      <c r="M3710" s="33" t="n">
        <v>44074</v>
      </c>
      <c r="N3710" s="84" t="n">
        <v>0</v>
      </c>
      <c r="O3710" s="85" t="n">
        <v>0</v>
      </c>
      <c r="P3710" s="86" t="n">
        <v>0</v>
      </c>
      <c r="Q3710" s="87" t="n">
        <v>0</v>
      </c>
      <c r="R3710" s="88" t="n">
        <v>0</v>
      </c>
      <c r="S3710" s="89" t="n">
        <v>1090</v>
      </c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  <c r="ALF3710" s="41"/>
      <c r="ALG3710" s="41"/>
      <c r="ALH3710" s="41"/>
      <c r="ALI3710" s="41"/>
      <c r="ALJ3710" s="41"/>
      <c r="ALK3710" s="41"/>
      <c r="ALL3710" s="41"/>
      <c r="ALM3710" s="41"/>
      <c r="ALN3710" s="41"/>
      <c r="ALO3710" s="41"/>
      <c r="ALP3710" s="41"/>
      <c r="ALQ3710" s="41"/>
      <c r="ALR3710" s="41"/>
      <c r="ALS3710" s="41"/>
      <c r="ALT3710" s="41"/>
      <c r="ALU3710" s="41"/>
      <c r="ALV3710" s="41"/>
      <c r="ALW3710" s="41"/>
      <c r="ALX3710" s="41"/>
      <c r="ALY3710" s="41"/>
      <c r="ALZ3710" s="41"/>
      <c r="AMA3710" s="41"/>
      <c r="AMB3710" s="41"/>
      <c r="AMC3710" s="41"/>
      <c r="AMD3710" s="41"/>
      <c r="AME3710" s="41"/>
      <c r="AMF3710" s="41"/>
      <c r="AMG3710" s="0"/>
      <c r="AMH3710" s="0"/>
      <c r="AMI3710" s="0"/>
      <c r="AMJ3710" s="0"/>
    </row>
    <row r="3711" s="4" customFormat="true" ht="37.5" hidden="false" customHeight="true" outlineLevel="0" collapsed="false">
      <c r="A3711" s="23" t="s">
        <v>401</v>
      </c>
      <c r="B3711" s="82" t="n">
        <v>12215</v>
      </c>
      <c r="C3711" s="25" t="n">
        <f aca="false">VLOOKUP(B3711,[1]Planilha8!$X$4:$Y$6629,2,0)</f>
        <v>2321645</v>
      </c>
      <c r="D3711" s="26" t="s">
        <v>1035</v>
      </c>
      <c r="E3711" s="26" t="str">
        <f aca="false">VLOOKUP(B3711,[1]Planilha8!$X$4:$Z$6629,3,0)</f>
        <v>ADMINISTRAÇÃO - SEDE - ASCOM</v>
      </c>
      <c r="F3711" s="26" t="str">
        <f aca="false">VLOOKUP(B3711,[1]Planilha8!$X$4:$AD$6629,7,0)</f>
        <v>BOM</v>
      </c>
      <c r="G3711" s="27" t="n">
        <v>44074</v>
      </c>
      <c r="H3711" s="83" t="n">
        <v>450</v>
      </c>
      <c r="I3711" s="29" t="s">
        <v>23</v>
      </c>
      <c r="J3711" s="30" t="s">
        <v>1034</v>
      </c>
      <c r="K3711" s="31" t="n">
        <v>323</v>
      </c>
      <c r="L3711" s="32" t="n">
        <v>2020002550</v>
      </c>
      <c r="M3711" s="33" t="n">
        <v>44074</v>
      </c>
      <c r="N3711" s="84" t="n">
        <v>0</v>
      </c>
      <c r="O3711" s="85" t="n">
        <v>0</v>
      </c>
      <c r="P3711" s="86" t="n">
        <v>0</v>
      </c>
      <c r="Q3711" s="87" t="n">
        <v>0</v>
      </c>
      <c r="R3711" s="88" t="n">
        <v>0</v>
      </c>
      <c r="S3711" s="89" t="n">
        <v>450</v>
      </c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  <c r="ALF3711" s="41"/>
      <c r="ALG3711" s="41"/>
      <c r="ALH3711" s="41"/>
      <c r="ALI3711" s="41"/>
      <c r="ALJ3711" s="41"/>
      <c r="ALK3711" s="41"/>
      <c r="ALL3711" s="41"/>
      <c r="ALM3711" s="41"/>
      <c r="ALN3711" s="41"/>
      <c r="ALO3711" s="41"/>
      <c r="ALP3711" s="41"/>
      <c r="ALQ3711" s="41"/>
      <c r="ALR3711" s="41"/>
      <c r="ALS3711" s="41"/>
      <c r="ALT3711" s="41"/>
      <c r="ALU3711" s="41"/>
      <c r="ALV3711" s="41"/>
      <c r="ALW3711" s="41"/>
      <c r="ALX3711" s="41"/>
      <c r="ALY3711" s="41"/>
      <c r="ALZ3711" s="41"/>
      <c r="AMA3711" s="41"/>
      <c r="AMB3711" s="41"/>
      <c r="AMC3711" s="41"/>
      <c r="AMD3711" s="41"/>
      <c r="AME3711" s="41"/>
      <c r="AMF3711" s="41"/>
      <c r="AMG3711" s="0"/>
      <c r="AMH3711" s="0"/>
      <c r="AMI3711" s="0"/>
      <c r="AMJ3711" s="0"/>
    </row>
    <row r="3712" s="4" customFormat="true" ht="37.5" hidden="false" customHeight="true" outlineLevel="0" collapsed="false">
      <c r="A3712" s="23" t="s">
        <v>401</v>
      </c>
      <c r="B3712" s="82" t="n">
        <v>12214</v>
      </c>
      <c r="C3712" s="25" t="n">
        <f aca="false">VLOOKUP(B3712,[1]Planilha8!$X$4:$Y$6629,2,0)</f>
        <v>2321646</v>
      </c>
      <c r="D3712" s="26" t="s">
        <v>1036</v>
      </c>
      <c r="E3712" s="26" t="str">
        <f aca="false">VLOOKUP(B3712,[1]Planilha8!$X$4:$Z$6629,3,0)</f>
        <v>ADMINISTRAÇÃO - SEDE - ASCOM</v>
      </c>
      <c r="F3712" s="26" t="str">
        <f aca="false">VLOOKUP(B3712,[1]Planilha8!$X$4:$AD$6629,7,0)</f>
        <v>BOM</v>
      </c>
      <c r="G3712" s="27" t="n">
        <v>44074</v>
      </c>
      <c r="H3712" s="83" t="n">
        <v>2850</v>
      </c>
      <c r="I3712" s="29" t="s">
        <v>23</v>
      </c>
      <c r="J3712" s="30" t="s">
        <v>1034</v>
      </c>
      <c r="K3712" s="31" t="n">
        <v>323</v>
      </c>
      <c r="L3712" s="32" t="n">
        <v>2020002550</v>
      </c>
      <c r="M3712" s="33" t="n">
        <v>44074</v>
      </c>
      <c r="N3712" s="84" t="n">
        <v>0</v>
      </c>
      <c r="O3712" s="85" t="n">
        <v>0</v>
      </c>
      <c r="P3712" s="86" t="n">
        <v>0</v>
      </c>
      <c r="Q3712" s="87" t="n">
        <v>0</v>
      </c>
      <c r="R3712" s="88" t="n">
        <v>0</v>
      </c>
      <c r="S3712" s="89" t="n">
        <v>2850</v>
      </c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  <c r="ALF3712" s="41"/>
      <c r="ALG3712" s="41"/>
      <c r="ALH3712" s="41"/>
      <c r="ALI3712" s="41"/>
      <c r="ALJ3712" s="41"/>
      <c r="ALK3712" s="41"/>
      <c r="ALL3712" s="41"/>
      <c r="ALM3712" s="41"/>
      <c r="ALN3712" s="41"/>
      <c r="ALO3712" s="41"/>
      <c r="ALP3712" s="41"/>
      <c r="ALQ3712" s="41"/>
      <c r="ALR3712" s="41"/>
      <c r="ALS3712" s="41"/>
      <c r="ALT3712" s="41"/>
      <c r="ALU3712" s="41"/>
      <c r="ALV3712" s="41"/>
      <c r="ALW3712" s="41"/>
      <c r="ALX3712" s="41"/>
      <c r="ALY3712" s="41"/>
      <c r="ALZ3712" s="41"/>
      <c r="AMA3712" s="41"/>
      <c r="AMB3712" s="41"/>
      <c r="AMC3712" s="41"/>
      <c r="AMD3712" s="41"/>
      <c r="AME3712" s="41"/>
      <c r="AMF3712" s="41"/>
      <c r="AMG3712" s="0"/>
      <c r="AMH3712" s="0"/>
      <c r="AMI3712" s="0"/>
      <c r="AMJ3712" s="0"/>
    </row>
    <row r="3713" s="4" customFormat="true" ht="37.5" hidden="false" customHeight="true" outlineLevel="0" collapsed="false">
      <c r="A3713" s="23" t="s">
        <v>401</v>
      </c>
      <c r="B3713" s="82" t="n">
        <v>12212</v>
      </c>
      <c r="C3713" s="25" t="n">
        <f aca="false">VLOOKUP(B3713,[1]Planilha8!$X$4:$Y$6629,2,0)</f>
        <v>2321647</v>
      </c>
      <c r="D3713" s="26" t="s">
        <v>1037</v>
      </c>
      <c r="E3713" s="26" t="str">
        <f aca="false">VLOOKUP(B3713,[1]Planilha8!$X$4:$Z$6629,3,0)</f>
        <v>ADMINISTRAÇÃO - SEDE - ASCOM</v>
      </c>
      <c r="F3713" s="26" t="str">
        <f aca="false">VLOOKUP(B3713,[1]Planilha8!$X$4:$AD$6629,7,0)</f>
        <v>BOM</v>
      </c>
      <c r="G3713" s="27" t="n">
        <v>44074</v>
      </c>
      <c r="H3713" s="83" t="n">
        <v>425</v>
      </c>
      <c r="I3713" s="29" t="s">
        <v>23</v>
      </c>
      <c r="J3713" s="30" t="s">
        <v>1034</v>
      </c>
      <c r="K3713" s="31" t="n">
        <v>323</v>
      </c>
      <c r="L3713" s="32" t="n">
        <v>2020002550</v>
      </c>
      <c r="M3713" s="33" t="n">
        <v>44074</v>
      </c>
      <c r="N3713" s="84" t="n">
        <v>0</v>
      </c>
      <c r="O3713" s="85" t="n">
        <v>0</v>
      </c>
      <c r="P3713" s="86" t="n">
        <v>0</v>
      </c>
      <c r="Q3713" s="87" t="n">
        <v>0</v>
      </c>
      <c r="R3713" s="88" t="n">
        <v>0</v>
      </c>
      <c r="S3713" s="89" t="n">
        <v>425</v>
      </c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  <c r="ALF3713" s="41"/>
      <c r="ALG3713" s="41"/>
      <c r="ALH3713" s="41"/>
      <c r="ALI3713" s="41"/>
      <c r="ALJ3713" s="41"/>
      <c r="ALK3713" s="41"/>
      <c r="ALL3713" s="41"/>
      <c r="ALM3713" s="41"/>
      <c r="ALN3713" s="41"/>
      <c r="ALO3713" s="41"/>
      <c r="ALP3713" s="41"/>
      <c r="ALQ3713" s="41"/>
      <c r="ALR3713" s="41"/>
      <c r="ALS3713" s="41"/>
      <c r="ALT3713" s="41"/>
      <c r="ALU3713" s="41"/>
      <c r="ALV3713" s="41"/>
      <c r="ALW3713" s="41"/>
      <c r="ALX3713" s="41"/>
      <c r="ALY3713" s="41"/>
      <c r="ALZ3713" s="41"/>
      <c r="AMA3713" s="41"/>
      <c r="AMB3713" s="41"/>
      <c r="AMC3713" s="41"/>
      <c r="AMD3713" s="41"/>
      <c r="AME3713" s="41"/>
      <c r="AMF3713" s="41"/>
      <c r="AMG3713" s="0"/>
      <c r="AMH3713" s="0"/>
      <c r="AMI3713" s="0"/>
      <c r="AMJ3713" s="0"/>
    </row>
    <row r="3714" s="4" customFormat="true" ht="37.5" hidden="false" customHeight="true" outlineLevel="0" collapsed="false">
      <c r="A3714" s="23" t="s">
        <v>401</v>
      </c>
      <c r="B3714" s="82" t="n">
        <v>12222</v>
      </c>
      <c r="C3714" s="25" t="n">
        <f aca="false">VLOOKUP(B3714,[1]Planilha8!$X$4:$Y$6629,2,0)</f>
        <v>2358719</v>
      </c>
      <c r="D3714" s="26" t="s">
        <v>1038</v>
      </c>
      <c r="E3714" s="26" t="str">
        <f aca="false">VLOOKUP(B3714,[1]Planilha8!$X$4:$Z$6629,3,0)</f>
        <v>FARMÁCIA</v>
      </c>
      <c r="F3714" s="26" t="str">
        <f aca="false">VLOOKUP(B3714,[1]Planilha8!$X$4:$AD$6629,7,0)</f>
        <v>BOM</v>
      </c>
      <c r="G3714" s="27" t="n">
        <v>44083</v>
      </c>
      <c r="H3714" s="83" t="n">
        <v>3500</v>
      </c>
      <c r="I3714" s="29" t="s">
        <v>23</v>
      </c>
      <c r="J3714" s="30" t="s">
        <v>1039</v>
      </c>
      <c r="K3714" s="31" t="n">
        <v>204</v>
      </c>
      <c r="L3714" s="32" t="n">
        <v>2020002746</v>
      </c>
      <c r="M3714" s="33" t="n">
        <v>44083</v>
      </c>
      <c r="N3714" s="84" t="n">
        <v>0</v>
      </c>
      <c r="O3714" s="85" t="n">
        <v>0</v>
      </c>
      <c r="P3714" s="86" t="n">
        <v>0</v>
      </c>
      <c r="Q3714" s="87" t="n">
        <v>0</v>
      </c>
      <c r="R3714" s="88" t="n">
        <v>0</v>
      </c>
      <c r="S3714" s="89" t="n">
        <v>3500</v>
      </c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  <c r="ALF3714" s="41"/>
      <c r="ALG3714" s="41"/>
      <c r="ALH3714" s="41"/>
      <c r="ALI3714" s="41"/>
      <c r="ALJ3714" s="41"/>
      <c r="ALK3714" s="41"/>
      <c r="ALL3714" s="41"/>
      <c r="ALM3714" s="41"/>
      <c r="ALN3714" s="41"/>
      <c r="ALO3714" s="41"/>
      <c r="ALP3714" s="41"/>
      <c r="ALQ3714" s="41"/>
      <c r="ALR3714" s="41"/>
      <c r="ALS3714" s="41"/>
      <c r="ALT3714" s="41"/>
      <c r="ALU3714" s="41"/>
      <c r="ALV3714" s="41"/>
      <c r="ALW3714" s="41"/>
      <c r="ALX3714" s="41"/>
      <c r="ALY3714" s="41"/>
      <c r="ALZ3714" s="41"/>
      <c r="AMA3714" s="41"/>
      <c r="AMB3714" s="41"/>
      <c r="AMC3714" s="41"/>
      <c r="AMD3714" s="41"/>
      <c r="AME3714" s="41"/>
      <c r="AMF3714" s="41"/>
      <c r="AMG3714" s="0"/>
      <c r="AMH3714" s="0"/>
      <c r="AMI3714" s="0"/>
      <c r="AMJ3714" s="0"/>
    </row>
    <row r="3715" s="4" customFormat="true" ht="37.5" hidden="false" customHeight="true" outlineLevel="0" collapsed="false">
      <c r="A3715" s="23" t="s">
        <v>401</v>
      </c>
      <c r="B3715" s="82" t="n">
        <v>12223</v>
      </c>
      <c r="C3715" s="25" t="n">
        <f aca="false">VLOOKUP(B3715,[1]Planilha8!$X$4:$Y$6629,2,0)</f>
        <v>2358720</v>
      </c>
      <c r="D3715" s="26" t="s">
        <v>1038</v>
      </c>
      <c r="E3715" s="26" t="str">
        <f aca="false">VLOOKUP(B3715,[1]Planilha8!$X$4:$Z$6629,3,0)</f>
        <v>FARMÁCIA</v>
      </c>
      <c r="F3715" s="26" t="str">
        <f aca="false">VLOOKUP(B3715,[1]Planilha8!$X$4:$AD$6629,7,0)</f>
        <v>BOM</v>
      </c>
      <c r="G3715" s="27" t="n">
        <v>44083</v>
      </c>
      <c r="H3715" s="83" t="n">
        <v>3500</v>
      </c>
      <c r="I3715" s="29" t="s">
        <v>23</v>
      </c>
      <c r="J3715" s="30" t="s">
        <v>1039</v>
      </c>
      <c r="K3715" s="31" t="n">
        <v>204</v>
      </c>
      <c r="L3715" s="32" t="n">
        <v>2020002746</v>
      </c>
      <c r="M3715" s="33" t="n">
        <v>44083</v>
      </c>
      <c r="N3715" s="84" t="n">
        <v>0</v>
      </c>
      <c r="O3715" s="85" t="n">
        <v>0</v>
      </c>
      <c r="P3715" s="86" t="n">
        <v>0</v>
      </c>
      <c r="Q3715" s="87" t="n">
        <v>0</v>
      </c>
      <c r="R3715" s="88" t="n">
        <v>0</v>
      </c>
      <c r="S3715" s="89" t="n">
        <v>3500</v>
      </c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  <c r="ALF3715" s="41"/>
      <c r="ALG3715" s="41"/>
      <c r="ALH3715" s="41"/>
      <c r="ALI3715" s="41"/>
      <c r="ALJ3715" s="41"/>
      <c r="ALK3715" s="41"/>
      <c r="ALL3715" s="41"/>
      <c r="ALM3715" s="41"/>
      <c r="ALN3715" s="41"/>
      <c r="ALO3715" s="41"/>
      <c r="ALP3715" s="41"/>
      <c r="ALQ3715" s="41"/>
      <c r="ALR3715" s="41"/>
      <c r="ALS3715" s="41"/>
      <c r="ALT3715" s="41"/>
      <c r="ALU3715" s="41"/>
      <c r="ALV3715" s="41"/>
      <c r="ALW3715" s="41"/>
      <c r="ALX3715" s="41"/>
      <c r="ALY3715" s="41"/>
      <c r="ALZ3715" s="41"/>
      <c r="AMA3715" s="41"/>
      <c r="AMB3715" s="41"/>
      <c r="AMC3715" s="41"/>
      <c r="AMD3715" s="41"/>
      <c r="AME3715" s="41"/>
      <c r="AMF3715" s="41"/>
      <c r="AMG3715" s="0"/>
      <c r="AMH3715" s="0"/>
      <c r="AMI3715" s="0"/>
      <c r="AMJ3715" s="0"/>
    </row>
    <row r="3716" s="4" customFormat="true" ht="37.5" hidden="false" customHeight="true" outlineLevel="0" collapsed="false">
      <c r="A3716" s="23" t="s">
        <v>401</v>
      </c>
      <c r="B3716" s="82" t="n">
        <v>12218</v>
      </c>
      <c r="C3716" s="25" t="n">
        <f aca="false">VLOOKUP(B3716,[1]Planilha8!$X$4:$Y$6629,2,0)</f>
        <v>2358721</v>
      </c>
      <c r="D3716" s="26" t="s">
        <v>1040</v>
      </c>
      <c r="E3716" s="26" t="str">
        <f aca="false">VLOOKUP(B3716,[1]Planilha8!$X$4:$Z$6629,3,0)</f>
        <v>ALMOXARIFADO</v>
      </c>
      <c r="F3716" s="26" t="str">
        <f aca="false">VLOOKUP(B3716,[1]Planilha8!$X$4:$AD$6629,7,0)</f>
        <v>BOM</v>
      </c>
      <c r="G3716" s="27" t="n">
        <v>44083</v>
      </c>
      <c r="H3716" s="83" t="n">
        <v>520</v>
      </c>
      <c r="I3716" s="29" t="s">
        <v>23</v>
      </c>
      <c r="J3716" s="30" t="s">
        <v>1039</v>
      </c>
      <c r="K3716" s="31" t="n">
        <v>204</v>
      </c>
      <c r="L3716" s="32" t="n">
        <v>2020002746</v>
      </c>
      <c r="M3716" s="33" t="n">
        <v>44083</v>
      </c>
      <c r="N3716" s="84" t="n">
        <v>0</v>
      </c>
      <c r="O3716" s="85" t="n">
        <v>0</v>
      </c>
      <c r="P3716" s="86" t="n">
        <v>0</v>
      </c>
      <c r="Q3716" s="87" t="n">
        <v>0</v>
      </c>
      <c r="R3716" s="88" t="n">
        <v>0</v>
      </c>
      <c r="S3716" s="89" t="n">
        <v>520</v>
      </c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  <c r="ALF3716" s="41"/>
      <c r="ALG3716" s="41"/>
      <c r="ALH3716" s="41"/>
      <c r="ALI3716" s="41"/>
      <c r="ALJ3716" s="41"/>
      <c r="ALK3716" s="41"/>
      <c r="ALL3716" s="41"/>
      <c r="ALM3716" s="41"/>
      <c r="ALN3716" s="41"/>
      <c r="ALO3716" s="41"/>
      <c r="ALP3716" s="41"/>
      <c r="ALQ3716" s="41"/>
      <c r="ALR3716" s="41"/>
      <c r="ALS3716" s="41"/>
      <c r="ALT3716" s="41"/>
      <c r="ALU3716" s="41"/>
      <c r="ALV3716" s="41"/>
      <c r="ALW3716" s="41"/>
      <c r="ALX3716" s="41"/>
      <c r="ALY3716" s="41"/>
      <c r="ALZ3716" s="41"/>
      <c r="AMA3716" s="41"/>
      <c r="AMB3716" s="41"/>
      <c r="AMC3716" s="41"/>
      <c r="AMD3716" s="41"/>
      <c r="AME3716" s="41"/>
      <c r="AMF3716" s="41"/>
      <c r="AMG3716" s="0"/>
      <c r="AMH3716" s="0"/>
      <c r="AMI3716" s="0"/>
      <c r="AMJ3716" s="0"/>
    </row>
    <row r="3717" s="4" customFormat="true" ht="37.5" hidden="false" customHeight="true" outlineLevel="0" collapsed="false">
      <c r="A3717" s="23" t="s">
        <v>401</v>
      </c>
      <c r="B3717" s="82" t="n">
        <v>12219</v>
      </c>
      <c r="C3717" s="25" t="n">
        <f aca="false">VLOOKUP(B3717,[1]Planilha8!$X$4:$Y$6629,2,0)</f>
        <v>2358722</v>
      </c>
      <c r="D3717" s="26" t="s">
        <v>1040</v>
      </c>
      <c r="E3717" s="26" t="str">
        <f aca="false">VLOOKUP(B3717,[1]Planilha8!$X$4:$Z$6629,3,0)</f>
        <v>FARMÁCIA</v>
      </c>
      <c r="F3717" s="26" t="str">
        <f aca="false">VLOOKUP(B3717,[1]Planilha8!$X$4:$AD$6629,7,0)</f>
        <v>BOM</v>
      </c>
      <c r="G3717" s="27" t="n">
        <v>44083</v>
      </c>
      <c r="H3717" s="83" t="n">
        <v>520</v>
      </c>
      <c r="I3717" s="29" t="s">
        <v>23</v>
      </c>
      <c r="J3717" s="30" t="s">
        <v>1039</v>
      </c>
      <c r="K3717" s="31" t="n">
        <v>204</v>
      </c>
      <c r="L3717" s="32" t="n">
        <v>2020002746</v>
      </c>
      <c r="M3717" s="33" t="n">
        <v>44083</v>
      </c>
      <c r="N3717" s="84" t="n">
        <v>0</v>
      </c>
      <c r="O3717" s="85" t="n">
        <v>0</v>
      </c>
      <c r="P3717" s="86" t="n">
        <v>0</v>
      </c>
      <c r="Q3717" s="87" t="n">
        <v>0</v>
      </c>
      <c r="R3717" s="88" t="n">
        <v>0</v>
      </c>
      <c r="S3717" s="89" t="n">
        <v>520</v>
      </c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  <c r="ALF3717" s="41"/>
      <c r="ALG3717" s="41"/>
      <c r="ALH3717" s="41"/>
      <c r="ALI3717" s="41"/>
      <c r="ALJ3717" s="41"/>
      <c r="ALK3717" s="41"/>
      <c r="ALL3717" s="41"/>
      <c r="ALM3717" s="41"/>
      <c r="ALN3717" s="41"/>
      <c r="ALO3717" s="41"/>
      <c r="ALP3717" s="41"/>
      <c r="ALQ3717" s="41"/>
      <c r="ALR3717" s="41"/>
      <c r="ALS3717" s="41"/>
      <c r="ALT3717" s="41"/>
      <c r="ALU3717" s="41"/>
      <c r="ALV3717" s="41"/>
      <c r="ALW3717" s="41"/>
      <c r="ALX3717" s="41"/>
      <c r="ALY3717" s="41"/>
      <c r="ALZ3717" s="41"/>
      <c r="AMA3717" s="41"/>
      <c r="AMB3717" s="41"/>
      <c r="AMC3717" s="41"/>
      <c r="AMD3717" s="41"/>
      <c r="AME3717" s="41"/>
      <c r="AMF3717" s="41"/>
      <c r="AMG3717" s="0"/>
      <c r="AMH3717" s="0"/>
      <c r="AMI3717" s="0"/>
      <c r="AMJ3717" s="0"/>
    </row>
    <row r="3718" s="4" customFormat="true" ht="37.5" hidden="false" customHeight="true" outlineLevel="0" collapsed="false">
      <c r="A3718" s="23" t="s">
        <v>401</v>
      </c>
      <c r="B3718" s="82" t="n">
        <v>12220</v>
      </c>
      <c r="C3718" s="25" t="n">
        <f aca="false">VLOOKUP(B3718,[1]Planilha8!$X$4:$Y$6629,2,0)</f>
        <v>2358723</v>
      </c>
      <c r="D3718" s="26" t="s">
        <v>1041</v>
      </c>
      <c r="E3718" s="26" t="str">
        <f aca="false">VLOOKUP(B3718,[1]Planilha8!$X$4:$Z$6629,3,0)</f>
        <v>FARMÁCIA</v>
      </c>
      <c r="F3718" s="26" t="str">
        <f aca="false">VLOOKUP(B3718,[1]Planilha8!$X$4:$AD$6629,7,0)</f>
        <v>BOM</v>
      </c>
      <c r="G3718" s="27" t="n">
        <v>44083</v>
      </c>
      <c r="H3718" s="83" t="n">
        <v>640</v>
      </c>
      <c r="I3718" s="29" t="s">
        <v>23</v>
      </c>
      <c r="J3718" s="30" t="s">
        <v>1039</v>
      </c>
      <c r="K3718" s="31" t="n">
        <v>204</v>
      </c>
      <c r="L3718" s="32" t="n">
        <v>2020002746</v>
      </c>
      <c r="M3718" s="33" t="n">
        <v>44083</v>
      </c>
      <c r="N3718" s="84" t="n">
        <v>0</v>
      </c>
      <c r="O3718" s="85" t="n">
        <v>0</v>
      </c>
      <c r="P3718" s="86" t="n">
        <v>0</v>
      </c>
      <c r="Q3718" s="87" t="n">
        <v>0</v>
      </c>
      <c r="R3718" s="88" t="n">
        <v>0</v>
      </c>
      <c r="S3718" s="89" t="n">
        <v>640</v>
      </c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  <c r="ALF3718" s="41"/>
      <c r="ALG3718" s="41"/>
      <c r="ALH3718" s="41"/>
      <c r="ALI3718" s="41"/>
      <c r="ALJ3718" s="41"/>
      <c r="ALK3718" s="41"/>
      <c r="ALL3718" s="41"/>
      <c r="ALM3718" s="41"/>
      <c r="ALN3718" s="41"/>
      <c r="ALO3718" s="41"/>
      <c r="ALP3718" s="41"/>
      <c r="ALQ3718" s="41"/>
      <c r="ALR3718" s="41"/>
      <c r="ALS3718" s="41"/>
      <c r="ALT3718" s="41"/>
      <c r="ALU3718" s="41"/>
      <c r="ALV3718" s="41"/>
      <c r="ALW3718" s="41"/>
      <c r="ALX3718" s="41"/>
      <c r="ALY3718" s="41"/>
      <c r="ALZ3718" s="41"/>
      <c r="AMA3718" s="41"/>
      <c r="AMB3718" s="41"/>
      <c r="AMC3718" s="41"/>
      <c r="AMD3718" s="41"/>
      <c r="AME3718" s="41"/>
      <c r="AMF3718" s="41"/>
      <c r="AMG3718" s="0"/>
      <c r="AMH3718" s="0"/>
      <c r="AMI3718" s="0"/>
      <c r="AMJ3718" s="0"/>
    </row>
    <row r="3719" s="4" customFormat="true" ht="37.5" hidden="false" customHeight="true" outlineLevel="0" collapsed="false">
      <c r="A3719" s="23" t="s">
        <v>401</v>
      </c>
      <c r="B3719" s="82" t="n">
        <v>12221</v>
      </c>
      <c r="C3719" s="25" t="n">
        <f aca="false">VLOOKUP(B3719,[1]Planilha8!$X$4:$Y$6629,2,0)</f>
        <v>2358724</v>
      </c>
      <c r="D3719" s="26" t="s">
        <v>1041</v>
      </c>
      <c r="E3719" s="26" t="str">
        <f aca="false">VLOOKUP(B3719,[1]Planilha8!$X$4:$Z$6629,3,0)</f>
        <v>FARMÁCIA</v>
      </c>
      <c r="F3719" s="26" t="str">
        <f aca="false">VLOOKUP(B3719,[1]Planilha8!$X$4:$AD$6629,7,0)</f>
        <v>BOM</v>
      </c>
      <c r="G3719" s="27" t="n">
        <v>44083</v>
      </c>
      <c r="H3719" s="83" t="n">
        <v>640</v>
      </c>
      <c r="I3719" s="29" t="s">
        <v>23</v>
      </c>
      <c r="J3719" s="30" t="s">
        <v>1039</v>
      </c>
      <c r="K3719" s="31" t="n">
        <v>204</v>
      </c>
      <c r="L3719" s="32" t="n">
        <v>2020002746</v>
      </c>
      <c r="M3719" s="33" t="n">
        <v>44083</v>
      </c>
      <c r="N3719" s="84" t="n">
        <v>0</v>
      </c>
      <c r="O3719" s="85" t="n">
        <v>0</v>
      </c>
      <c r="P3719" s="86" t="n">
        <v>0</v>
      </c>
      <c r="Q3719" s="87" t="n">
        <v>0</v>
      </c>
      <c r="R3719" s="88" t="n">
        <v>0</v>
      </c>
      <c r="S3719" s="89" t="n">
        <v>640</v>
      </c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  <c r="ALF3719" s="41"/>
      <c r="ALG3719" s="41"/>
      <c r="ALH3719" s="41"/>
      <c r="ALI3719" s="41"/>
      <c r="ALJ3719" s="41"/>
      <c r="ALK3719" s="41"/>
      <c r="ALL3719" s="41"/>
      <c r="ALM3719" s="41"/>
      <c r="ALN3719" s="41"/>
      <c r="ALO3719" s="41"/>
      <c r="ALP3719" s="41"/>
      <c r="ALQ3719" s="41"/>
      <c r="ALR3719" s="41"/>
      <c r="ALS3719" s="41"/>
      <c r="ALT3719" s="41"/>
      <c r="ALU3719" s="41"/>
      <c r="ALV3719" s="41"/>
      <c r="ALW3719" s="41"/>
      <c r="ALX3719" s="41"/>
      <c r="ALY3719" s="41"/>
      <c r="ALZ3719" s="41"/>
      <c r="AMA3719" s="41"/>
      <c r="AMB3719" s="41"/>
      <c r="AMC3719" s="41"/>
      <c r="AMD3719" s="41"/>
      <c r="AME3719" s="41"/>
      <c r="AMF3719" s="41"/>
      <c r="AMG3719" s="0"/>
      <c r="AMH3719" s="0"/>
      <c r="AMI3719" s="0"/>
      <c r="AMJ3719" s="0"/>
    </row>
    <row r="3720" s="4" customFormat="true" ht="37.5" hidden="false" customHeight="true" outlineLevel="0" collapsed="false">
      <c r="A3720" s="23" t="s">
        <v>401</v>
      </c>
      <c r="B3720" s="82" t="n">
        <v>12217</v>
      </c>
      <c r="C3720" s="25" t="n">
        <f aca="false">VLOOKUP(B3720,[1]Planilha8!$X$4:$Y$6629,2,0)</f>
        <v>2358726</v>
      </c>
      <c r="D3720" s="26" t="s">
        <v>1042</v>
      </c>
      <c r="E3720" s="26" t="str">
        <f aca="false">VLOOKUP(B3720,[1]Planilha8!$X$4:$Z$6629,3,0)</f>
        <v>AGÊNCIA TRANSFUSIONAL</v>
      </c>
      <c r="F3720" s="26" t="str">
        <f aca="false">VLOOKUP(B3720,[1]Planilha8!$X$4:$AD$6629,7,0)</f>
        <v>BOM</v>
      </c>
      <c r="G3720" s="27" t="n">
        <v>44097</v>
      </c>
      <c r="H3720" s="83" t="n">
        <v>14500</v>
      </c>
      <c r="I3720" s="29" t="s">
        <v>23</v>
      </c>
      <c r="J3720" s="30" t="s">
        <v>1043</v>
      </c>
      <c r="K3720" s="31" t="n">
        <v>22990</v>
      </c>
      <c r="L3720" s="32" t="n">
        <v>2020003113</v>
      </c>
      <c r="M3720" s="33" t="n">
        <v>44097</v>
      </c>
      <c r="N3720" s="84" t="n">
        <v>0</v>
      </c>
      <c r="O3720" s="85" t="n">
        <v>0</v>
      </c>
      <c r="P3720" s="86" t="n">
        <v>0</v>
      </c>
      <c r="Q3720" s="87" t="n">
        <v>0</v>
      </c>
      <c r="R3720" s="88" t="n">
        <v>0</v>
      </c>
      <c r="S3720" s="89" t="n">
        <v>14500</v>
      </c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  <c r="ALF3720" s="41"/>
      <c r="ALG3720" s="41"/>
      <c r="ALH3720" s="41"/>
      <c r="ALI3720" s="41"/>
      <c r="ALJ3720" s="41"/>
      <c r="ALK3720" s="41"/>
      <c r="ALL3720" s="41"/>
      <c r="ALM3720" s="41"/>
      <c r="ALN3720" s="41"/>
      <c r="ALO3720" s="41"/>
      <c r="ALP3720" s="41"/>
      <c r="ALQ3720" s="41"/>
      <c r="ALR3720" s="41"/>
      <c r="ALS3720" s="41"/>
      <c r="ALT3720" s="41"/>
      <c r="ALU3720" s="41"/>
      <c r="ALV3720" s="41"/>
      <c r="ALW3720" s="41"/>
      <c r="ALX3720" s="41"/>
      <c r="ALY3720" s="41"/>
      <c r="ALZ3720" s="41"/>
      <c r="AMA3720" s="41"/>
      <c r="AMB3720" s="41"/>
      <c r="AMC3720" s="41"/>
      <c r="AMD3720" s="41"/>
      <c r="AME3720" s="41"/>
      <c r="AMF3720" s="41"/>
      <c r="AMG3720" s="0"/>
      <c r="AMH3720" s="0"/>
      <c r="AMI3720" s="0"/>
      <c r="AMJ3720" s="0"/>
    </row>
    <row r="3721" s="4" customFormat="true" ht="37.5" hidden="false" customHeight="true" outlineLevel="0" collapsed="false">
      <c r="A3721" s="23" t="s">
        <v>401</v>
      </c>
      <c r="B3721" s="82" t="n">
        <v>12255</v>
      </c>
      <c r="C3721" s="25" t="n">
        <f aca="false">VLOOKUP(B3721,[1]Planilha8!$X$4:$Y$6629,2,0)</f>
        <v>2358725</v>
      </c>
      <c r="D3721" s="26" t="s">
        <v>1044</v>
      </c>
      <c r="E3721" s="26" t="str">
        <f aca="false">VLOOKUP(B3721,[1]Planilha8!$X$4:$Z$6629,3,0)</f>
        <v>ALMOXARIFADO</v>
      </c>
      <c r="F3721" s="26" t="str">
        <f aca="false">VLOOKUP(B3721,[1]Planilha8!$X$4:$AD$6629,7,0)</f>
        <v>BOM</v>
      </c>
      <c r="G3721" s="27" t="n">
        <v>44103</v>
      </c>
      <c r="H3721" s="83" t="n">
        <v>2100</v>
      </c>
      <c r="I3721" s="29" t="s">
        <v>23</v>
      </c>
      <c r="J3721" s="30" t="s">
        <v>1044</v>
      </c>
      <c r="K3721" s="31" t="n">
        <v>217</v>
      </c>
      <c r="L3721" s="32" t="n">
        <v>2020002746</v>
      </c>
      <c r="M3721" s="33" t="n">
        <v>44103</v>
      </c>
      <c r="N3721" s="84" t="n">
        <v>0</v>
      </c>
      <c r="O3721" s="85" t="n">
        <v>0</v>
      </c>
      <c r="P3721" s="86" t="n">
        <v>0</v>
      </c>
      <c r="Q3721" s="87" t="n">
        <v>0</v>
      </c>
      <c r="R3721" s="88" t="n">
        <v>0</v>
      </c>
      <c r="S3721" s="89" t="n">
        <v>2100</v>
      </c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  <c r="ALF3721" s="41"/>
      <c r="ALG3721" s="41"/>
      <c r="ALH3721" s="41"/>
      <c r="ALI3721" s="41"/>
      <c r="ALJ3721" s="41"/>
      <c r="ALK3721" s="41"/>
      <c r="ALL3721" s="41"/>
      <c r="ALM3721" s="41"/>
      <c r="ALN3721" s="41"/>
      <c r="ALO3721" s="41"/>
      <c r="ALP3721" s="41"/>
      <c r="ALQ3721" s="41"/>
      <c r="ALR3721" s="41"/>
      <c r="ALS3721" s="41"/>
      <c r="ALT3721" s="41"/>
      <c r="ALU3721" s="41"/>
      <c r="ALV3721" s="41"/>
      <c r="ALW3721" s="41"/>
      <c r="ALX3721" s="41"/>
      <c r="ALY3721" s="41"/>
      <c r="ALZ3721" s="41"/>
      <c r="AMA3721" s="41"/>
      <c r="AMB3721" s="41"/>
      <c r="AMC3721" s="41"/>
      <c r="AMD3721" s="41"/>
      <c r="AME3721" s="41"/>
      <c r="AMF3721" s="41"/>
      <c r="AMG3721" s="0"/>
      <c r="AMH3721" s="0"/>
      <c r="AMI3721" s="0"/>
      <c r="AMJ3721" s="0"/>
    </row>
    <row r="3722" s="4" customFormat="true" ht="37.5" hidden="false" customHeight="true" outlineLevel="0" collapsed="false">
      <c r="A3722" s="23" t="s">
        <v>401</v>
      </c>
      <c r="B3722" s="82" t="n">
        <v>12616</v>
      </c>
      <c r="C3722" s="25" t="n">
        <f aca="false">VLOOKUP(B3722,[1]Planilha8!$X$4:$Y$6629,2,0)</f>
        <v>2320242</v>
      </c>
      <c r="D3722" s="26" t="s">
        <v>1045</v>
      </c>
      <c r="E3722" s="26" t="str">
        <f aca="false">VLOOKUP(B3722,[1]Planilha8!$X$4:$Z$6629,3,0)</f>
        <v>ALMOXARIFADO</v>
      </c>
      <c r="F3722" s="26" t="str">
        <f aca="false">VLOOKUP(B3722,[1]Planilha8!$X$4:$AD$6629,7,0)</f>
        <v>BOM</v>
      </c>
      <c r="G3722" s="27" t="n">
        <v>44111</v>
      </c>
      <c r="H3722" s="83" t="n">
        <v>994</v>
      </c>
      <c r="I3722" s="29" t="s">
        <v>23</v>
      </c>
      <c r="J3722" s="30" t="s">
        <v>1046</v>
      </c>
      <c r="K3722" s="31" t="n">
        <v>215</v>
      </c>
      <c r="L3722" s="32" t="n">
        <v>2020002746</v>
      </c>
      <c r="M3722" s="33" t="n">
        <v>44111</v>
      </c>
      <c r="N3722" s="84" t="n">
        <v>0</v>
      </c>
      <c r="O3722" s="85" t="n">
        <v>0</v>
      </c>
      <c r="P3722" s="86" t="n">
        <v>0</v>
      </c>
      <c r="Q3722" s="87" t="n">
        <v>0</v>
      </c>
      <c r="R3722" s="88" t="n">
        <v>0</v>
      </c>
      <c r="S3722" s="89" t="n">
        <v>994</v>
      </c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LF3722" s="41"/>
      <c r="ALG3722" s="41"/>
      <c r="ALH3722" s="41"/>
      <c r="ALI3722" s="41"/>
      <c r="ALJ3722" s="41"/>
      <c r="ALK3722" s="41"/>
      <c r="ALL3722" s="41"/>
      <c r="ALM3722" s="41"/>
      <c r="ALN3722" s="41"/>
      <c r="ALO3722" s="41"/>
      <c r="ALP3722" s="41"/>
      <c r="ALQ3722" s="41"/>
      <c r="ALR3722" s="41"/>
      <c r="ALS3722" s="41"/>
      <c r="ALT3722" s="41"/>
      <c r="ALU3722" s="41"/>
      <c r="ALV3722" s="41"/>
      <c r="ALW3722" s="41"/>
      <c r="ALX3722" s="41"/>
      <c r="ALY3722" s="41"/>
      <c r="ALZ3722" s="41"/>
      <c r="AMA3722" s="41"/>
      <c r="AMB3722" s="41"/>
      <c r="AMC3722" s="41"/>
      <c r="AMD3722" s="41"/>
      <c r="AME3722" s="41"/>
      <c r="AMF3722" s="41"/>
      <c r="AMG3722" s="0"/>
      <c r="AMH3722" s="0"/>
      <c r="AMI3722" s="0"/>
      <c r="AMJ3722" s="0"/>
    </row>
    <row r="3723" s="4" customFormat="true" ht="37.5" hidden="false" customHeight="true" outlineLevel="0" collapsed="false">
      <c r="A3723" s="23" t="s">
        <v>401</v>
      </c>
      <c r="B3723" s="82" t="n">
        <v>12317</v>
      </c>
      <c r="C3723" s="25" t="n">
        <f aca="false">VLOOKUP(B3723,[1]Planilha8!$X$4:$Y$6629,2,0)</f>
        <v>2320241</v>
      </c>
      <c r="D3723" s="26" t="s">
        <v>1045</v>
      </c>
      <c r="E3723" s="26" t="str">
        <f aca="false">VLOOKUP(B3723,[1]Planilha8!$X$4:$Z$6629,3,0)</f>
        <v>FARMÁCIA – CAF</v>
      </c>
      <c r="F3723" s="26" t="str">
        <f aca="false">VLOOKUP(B3723,[1]Planilha8!$X$4:$AD$6629,7,0)</f>
        <v>BOM</v>
      </c>
      <c r="G3723" s="27" t="n">
        <v>44111</v>
      </c>
      <c r="H3723" s="83" t="n">
        <v>994</v>
      </c>
      <c r="I3723" s="29" t="s">
        <v>23</v>
      </c>
      <c r="J3723" s="30" t="s">
        <v>1046</v>
      </c>
      <c r="K3723" s="31" t="n">
        <v>215</v>
      </c>
      <c r="L3723" s="32" t="n">
        <v>2020002746</v>
      </c>
      <c r="M3723" s="33" t="n">
        <v>44111</v>
      </c>
      <c r="N3723" s="84" t="n">
        <v>0</v>
      </c>
      <c r="O3723" s="85" t="n">
        <v>0</v>
      </c>
      <c r="P3723" s="86" t="n">
        <v>0</v>
      </c>
      <c r="Q3723" s="87" t="n">
        <v>0</v>
      </c>
      <c r="R3723" s="88" t="n">
        <v>0</v>
      </c>
      <c r="S3723" s="89" t="n">
        <v>994</v>
      </c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LF3723" s="41"/>
      <c r="ALG3723" s="41"/>
      <c r="ALH3723" s="41"/>
      <c r="ALI3723" s="41"/>
      <c r="ALJ3723" s="41"/>
      <c r="ALK3723" s="41"/>
      <c r="ALL3723" s="41"/>
      <c r="ALM3723" s="41"/>
      <c r="ALN3723" s="41"/>
      <c r="ALO3723" s="41"/>
      <c r="ALP3723" s="41"/>
      <c r="ALQ3723" s="41"/>
      <c r="ALR3723" s="41"/>
      <c r="ALS3723" s="41"/>
      <c r="ALT3723" s="41"/>
      <c r="ALU3723" s="41"/>
      <c r="ALV3723" s="41"/>
      <c r="ALW3723" s="41"/>
      <c r="ALX3723" s="41"/>
      <c r="ALY3723" s="41"/>
      <c r="ALZ3723" s="41"/>
      <c r="AMA3723" s="41"/>
      <c r="AMB3723" s="41"/>
      <c r="AMC3723" s="41"/>
      <c r="AMD3723" s="41"/>
      <c r="AME3723" s="41"/>
      <c r="AMF3723" s="41"/>
      <c r="AMG3723" s="0"/>
      <c r="AMH3723" s="0"/>
      <c r="AMI3723" s="0"/>
      <c r="AMJ3723" s="0"/>
    </row>
    <row r="3724" s="4" customFormat="true" ht="37.5" hidden="false" customHeight="true" outlineLevel="0" collapsed="false">
      <c r="A3724" s="23" t="s">
        <v>401</v>
      </c>
      <c r="B3724" s="82" t="n">
        <v>12256</v>
      </c>
      <c r="C3724" s="25" t="n">
        <f aca="false">VLOOKUP(B3724,[1]Planilha8!$X$4:$Y$6629,2,0)</f>
        <v>2320243</v>
      </c>
      <c r="D3724" s="26" t="s">
        <v>1047</v>
      </c>
      <c r="E3724" s="26" t="str">
        <f aca="false">VLOOKUP(B3724,[1]Planilha8!$X$4:$Z$6629,3,0)</f>
        <v>ALMOXARIFADO</v>
      </c>
      <c r="F3724" s="26" t="str">
        <f aca="false">VLOOKUP(B3724,[1]Planilha8!$X$4:$AD$6629,7,0)</f>
        <v>BOM</v>
      </c>
      <c r="G3724" s="27" t="n">
        <v>44111</v>
      </c>
      <c r="H3724" s="83" t="n">
        <v>1410</v>
      </c>
      <c r="I3724" s="29" t="s">
        <v>23</v>
      </c>
      <c r="J3724" s="30" t="s">
        <v>1046</v>
      </c>
      <c r="K3724" s="31" t="n">
        <v>215</v>
      </c>
      <c r="L3724" s="32" t="n">
        <v>2020002746</v>
      </c>
      <c r="M3724" s="33" t="n">
        <v>44111</v>
      </c>
      <c r="N3724" s="84" t="n">
        <v>0</v>
      </c>
      <c r="O3724" s="85" t="n">
        <v>0</v>
      </c>
      <c r="P3724" s="86" t="n">
        <v>0</v>
      </c>
      <c r="Q3724" s="87" t="n">
        <v>0</v>
      </c>
      <c r="R3724" s="88" t="n">
        <v>0</v>
      </c>
      <c r="S3724" s="89" t="n">
        <v>1410</v>
      </c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LF3724" s="41"/>
      <c r="ALG3724" s="41"/>
      <c r="ALH3724" s="41"/>
      <c r="ALI3724" s="41"/>
      <c r="ALJ3724" s="41"/>
      <c r="ALK3724" s="41"/>
      <c r="ALL3724" s="41"/>
      <c r="ALM3724" s="41"/>
      <c r="ALN3724" s="41"/>
      <c r="ALO3724" s="41"/>
      <c r="ALP3724" s="41"/>
      <c r="ALQ3724" s="41"/>
      <c r="ALR3724" s="41"/>
      <c r="ALS3724" s="41"/>
      <c r="ALT3724" s="41"/>
      <c r="ALU3724" s="41"/>
      <c r="ALV3724" s="41"/>
      <c r="ALW3724" s="41"/>
      <c r="ALX3724" s="41"/>
      <c r="ALY3724" s="41"/>
      <c r="ALZ3724" s="41"/>
      <c r="AMA3724" s="41"/>
      <c r="AMB3724" s="41"/>
      <c r="AMC3724" s="41"/>
      <c r="AMD3724" s="41"/>
      <c r="AME3724" s="41"/>
      <c r="AMF3724" s="41"/>
      <c r="AMG3724" s="0"/>
      <c r="AMH3724" s="0"/>
      <c r="AMI3724" s="0"/>
      <c r="AMJ3724" s="0"/>
    </row>
    <row r="3725" s="4" customFormat="true" ht="37.5" hidden="false" customHeight="true" outlineLevel="0" collapsed="false">
      <c r="A3725" s="23" t="s">
        <v>401</v>
      </c>
      <c r="B3725" s="82" t="n">
        <v>12318</v>
      </c>
      <c r="C3725" s="25" t="n">
        <f aca="false">VLOOKUP(B3725,[1]Planilha8!$X$4:$Y$6629,2,0)</f>
        <v>2320202</v>
      </c>
      <c r="D3725" s="26" t="s">
        <v>1048</v>
      </c>
      <c r="E3725" s="26" t="str">
        <f aca="false">VLOOKUP(B3725,[1]Planilha8!$X$4:$Z$6629,3,0)</f>
        <v>APOIO AO DIAGNÓSTICO – SALA MAMOGRAFIA</v>
      </c>
      <c r="F3725" s="26" t="str">
        <f aca="false">VLOOKUP(B3725,[1]Planilha8!$X$4:$AD$6629,7,0)</f>
        <v>BOM</v>
      </c>
      <c r="G3725" s="27" t="n">
        <v>44133</v>
      </c>
      <c r="H3725" s="83" t="n">
        <v>928000</v>
      </c>
      <c r="I3725" s="29" t="s">
        <v>23</v>
      </c>
      <c r="J3725" s="30" t="s">
        <v>1049</v>
      </c>
      <c r="K3725" s="31" t="n">
        <v>11434</v>
      </c>
      <c r="L3725" s="32" t="n">
        <v>2020000769</v>
      </c>
      <c r="M3725" s="33" t="n">
        <v>44133</v>
      </c>
      <c r="N3725" s="84" t="n">
        <v>0</v>
      </c>
      <c r="O3725" s="85" t="n">
        <v>0</v>
      </c>
      <c r="P3725" s="86" t="n">
        <v>0</v>
      </c>
      <c r="Q3725" s="87" t="n">
        <v>0</v>
      </c>
      <c r="R3725" s="88" t="n">
        <v>0</v>
      </c>
      <c r="S3725" s="89" t="n">
        <v>928000</v>
      </c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LF3725" s="41"/>
      <c r="ALG3725" s="41"/>
      <c r="ALH3725" s="41"/>
      <c r="ALI3725" s="41"/>
      <c r="ALJ3725" s="41"/>
      <c r="ALK3725" s="41"/>
      <c r="ALL3725" s="41"/>
      <c r="ALM3725" s="41"/>
      <c r="ALN3725" s="41"/>
      <c r="ALO3725" s="41"/>
      <c r="ALP3725" s="41"/>
      <c r="ALQ3725" s="41"/>
      <c r="ALR3725" s="41"/>
      <c r="ALS3725" s="41"/>
      <c r="ALT3725" s="41"/>
      <c r="ALU3725" s="41"/>
      <c r="ALV3725" s="41"/>
      <c r="ALW3725" s="41"/>
      <c r="ALX3725" s="41"/>
      <c r="ALY3725" s="41"/>
      <c r="ALZ3725" s="41"/>
      <c r="AMA3725" s="41"/>
      <c r="AMB3725" s="41"/>
      <c r="AMC3725" s="41"/>
      <c r="AMD3725" s="41"/>
      <c r="AME3725" s="41"/>
      <c r="AMF3725" s="41"/>
      <c r="AMG3725" s="0"/>
      <c r="AMH3725" s="0"/>
      <c r="AMI3725" s="0"/>
      <c r="AMJ3725" s="0"/>
    </row>
    <row r="3726" s="4" customFormat="true" ht="37.5" hidden="false" customHeight="true" outlineLevel="0" collapsed="false">
      <c r="A3726" s="23" t="s">
        <v>401</v>
      </c>
      <c r="B3726" s="82" t="n">
        <v>12379</v>
      </c>
      <c r="C3726" s="25" t="n">
        <f aca="false">VLOOKUP(B3726,[1]Planilha8!$X$4:$Y$6629,2,0)</f>
        <v>2320244</v>
      </c>
      <c r="D3726" s="26" t="s">
        <v>1050</v>
      </c>
      <c r="E3726" s="26" t="str">
        <f aca="false">VLOOKUP(B3726,[1]Planilha8!$X$4:$Z$6629,3,0)</f>
        <v>CENTRO CIRÚRGICO - SALA DE MÁQUINAS</v>
      </c>
      <c r="F3726" s="26" t="str">
        <f aca="false">VLOOKUP(B3726,[1]Planilha8!$X$4:$AD$6629,7,0)</f>
        <v>BOM</v>
      </c>
      <c r="G3726" s="27" t="n">
        <v>44155</v>
      </c>
      <c r="H3726" s="83" t="n">
        <v>4664.65</v>
      </c>
      <c r="I3726" s="29" t="s">
        <v>23</v>
      </c>
      <c r="J3726" s="30" t="s">
        <v>532</v>
      </c>
      <c r="K3726" s="31" t="n">
        <v>40617</v>
      </c>
      <c r="L3726" s="32" t="n">
        <v>2020000930</v>
      </c>
      <c r="M3726" s="33" t="n">
        <v>44155</v>
      </c>
      <c r="N3726" s="84" t="n">
        <v>0</v>
      </c>
      <c r="O3726" s="85" t="n">
        <v>0</v>
      </c>
      <c r="P3726" s="86" t="n">
        <v>0</v>
      </c>
      <c r="Q3726" s="87" t="n">
        <v>0</v>
      </c>
      <c r="R3726" s="88" t="n">
        <v>0</v>
      </c>
      <c r="S3726" s="89" t="n">
        <v>4664.65</v>
      </c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LF3726" s="41"/>
      <c r="ALG3726" s="41"/>
      <c r="ALH3726" s="41"/>
      <c r="ALI3726" s="41"/>
      <c r="ALJ3726" s="41"/>
      <c r="ALK3726" s="41"/>
      <c r="ALL3726" s="41"/>
      <c r="ALM3726" s="41"/>
      <c r="ALN3726" s="41"/>
      <c r="ALO3726" s="41"/>
      <c r="ALP3726" s="41"/>
      <c r="ALQ3726" s="41"/>
      <c r="ALR3726" s="41"/>
      <c r="ALS3726" s="41"/>
      <c r="ALT3726" s="41"/>
      <c r="ALU3726" s="41"/>
      <c r="ALV3726" s="41"/>
      <c r="ALW3726" s="41"/>
      <c r="ALX3726" s="41"/>
      <c r="ALY3726" s="41"/>
      <c r="ALZ3726" s="41"/>
      <c r="AMA3726" s="41"/>
      <c r="AMB3726" s="41"/>
      <c r="AMC3726" s="41"/>
      <c r="AMD3726" s="41"/>
      <c r="AME3726" s="41"/>
      <c r="AMF3726" s="41"/>
      <c r="AMG3726" s="0"/>
      <c r="AMH3726" s="0"/>
      <c r="AMI3726" s="0"/>
      <c r="AMJ3726" s="0"/>
    </row>
    <row r="3727" s="4" customFormat="true" ht="37.5" hidden="false" customHeight="true" outlineLevel="0" collapsed="false">
      <c r="A3727" s="23" t="s">
        <v>401</v>
      </c>
      <c r="B3727" s="82" t="n">
        <v>12433</v>
      </c>
      <c r="C3727" s="25" t="n">
        <f aca="false">VLOOKUP(B3727,[1]Planilha8!$X$4:$Y$6629,2,0)</f>
        <v>2344069</v>
      </c>
      <c r="D3727" s="26" t="s">
        <v>1051</v>
      </c>
      <c r="E3727" s="26" t="str">
        <f aca="false">VLOOKUP(B3727,[1]Planilha8!$X$4:$Z$6629,3,0)</f>
        <v>U.T.I</v>
      </c>
      <c r="F3727" s="26" t="str">
        <f aca="false">VLOOKUP(B3727,[1]Planilha8!$X$4:$AD$6629,7,0)</f>
        <v>BOM</v>
      </c>
      <c r="G3727" s="27" t="n">
        <v>44267</v>
      </c>
      <c r="H3727" s="83" t="n">
        <v>73990</v>
      </c>
      <c r="I3727" s="29" t="s">
        <v>23</v>
      </c>
      <c r="J3727" s="30" t="s">
        <v>1052</v>
      </c>
      <c r="K3727" s="31" t="n">
        <v>8755</v>
      </c>
      <c r="L3727" s="32" t="n">
        <v>2020006020</v>
      </c>
      <c r="M3727" s="33" t="n">
        <v>44267</v>
      </c>
      <c r="N3727" s="84" t="n">
        <v>0</v>
      </c>
      <c r="O3727" s="85" t="n">
        <v>0</v>
      </c>
      <c r="P3727" s="86" t="n">
        <v>0</v>
      </c>
      <c r="Q3727" s="87" t="n">
        <v>0</v>
      </c>
      <c r="R3727" s="88" t="n">
        <v>0</v>
      </c>
      <c r="S3727" s="89" t="n">
        <v>73990</v>
      </c>
      <c r="T3727" s="90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LF3727" s="41"/>
      <c r="ALG3727" s="41"/>
      <c r="ALH3727" s="41"/>
      <c r="ALI3727" s="41"/>
      <c r="ALJ3727" s="41"/>
      <c r="ALK3727" s="41"/>
      <c r="ALL3727" s="41"/>
      <c r="ALM3727" s="41"/>
      <c r="ALN3727" s="41"/>
      <c r="ALO3727" s="41"/>
      <c r="ALP3727" s="41"/>
      <c r="ALQ3727" s="41"/>
      <c r="ALR3727" s="41"/>
      <c r="ALS3727" s="41"/>
      <c r="ALT3727" s="41"/>
      <c r="ALU3727" s="41"/>
      <c r="ALV3727" s="41"/>
      <c r="ALW3727" s="41"/>
      <c r="ALX3727" s="41"/>
      <c r="ALY3727" s="41"/>
      <c r="ALZ3727" s="41"/>
      <c r="AMA3727" s="41"/>
      <c r="AMB3727" s="41"/>
      <c r="AMC3727" s="41"/>
      <c r="AMD3727" s="41"/>
      <c r="AME3727" s="41"/>
      <c r="AMF3727" s="41"/>
      <c r="AMG3727" s="0"/>
      <c r="AMH3727" s="0"/>
      <c r="AMI3727" s="0"/>
      <c r="AMJ3727" s="0"/>
    </row>
    <row r="3728" s="4" customFormat="true" ht="37.5" hidden="false" customHeight="true" outlineLevel="0" collapsed="false">
      <c r="A3728" s="23" t="s">
        <v>401</v>
      </c>
      <c r="B3728" s="82" t="n">
        <v>12432</v>
      </c>
      <c r="C3728" s="25" t="n">
        <f aca="false">VLOOKUP(B3728,[1]Planilha8!$X$4:$Y$6629,2,0)</f>
        <v>2344070</v>
      </c>
      <c r="D3728" s="26" t="s">
        <v>1053</v>
      </c>
      <c r="E3728" s="26" t="str">
        <f aca="false">VLOOKUP(B3728,[1]Planilha8!$X$4:$Z$6629,3,0)</f>
        <v>CENTRO CIRÚRGICO</v>
      </c>
      <c r="F3728" s="26" t="str">
        <f aca="false">VLOOKUP(B3728,[1]Planilha8!$X$4:$AD$6629,7,0)</f>
        <v>BOM</v>
      </c>
      <c r="G3728" s="27" t="n">
        <v>44267</v>
      </c>
      <c r="H3728" s="83" t="n">
        <v>68990</v>
      </c>
      <c r="I3728" s="29" t="s">
        <v>23</v>
      </c>
      <c r="J3728" s="30" t="s">
        <v>1052</v>
      </c>
      <c r="K3728" s="31" t="n">
        <v>8758</v>
      </c>
      <c r="L3728" s="32" t="n">
        <v>2020006020</v>
      </c>
      <c r="M3728" s="33" t="n">
        <v>44267</v>
      </c>
      <c r="N3728" s="84" t="n">
        <v>0</v>
      </c>
      <c r="O3728" s="85" t="n">
        <v>0</v>
      </c>
      <c r="P3728" s="86" t="n">
        <v>0</v>
      </c>
      <c r="Q3728" s="87" t="n">
        <v>0</v>
      </c>
      <c r="R3728" s="88" t="n">
        <v>0</v>
      </c>
      <c r="S3728" s="89" t="n">
        <v>68990</v>
      </c>
      <c r="T3728" s="90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LF3728" s="41"/>
      <c r="ALG3728" s="41"/>
      <c r="ALH3728" s="41"/>
      <c r="ALI3728" s="41"/>
      <c r="ALJ3728" s="41"/>
      <c r="ALK3728" s="41"/>
      <c r="ALL3728" s="41"/>
      <c r="ALM3728" s="41"/>
      <c r="ALN3728" s="41"/>
      <c r="ALO3728" s="41"/>
      <c r="ALP3728" s="41"/>
      <c r="ALQ3728" s="41"/>
      <c r="ALR3728" s="41"/>
      <c r="ALS3728" s="41"/>
      <c r="ALT3728" s="41"/>
      <c r="ALU3728" s="41"/>
      <c r="ALV3728" s="41"/>
      <c r="ALW3728" s="41"/>
      <c r="ALX3728" s="41"/>
      <c r="ALY3728" s="41"/>
      <c r="ALZ3728" s="41"/>
      <c r="AMA3728" s="41"/>
      <c r="AMB3728" s="41"/>
      <c r="AMC3728" s="41"/>
      <c r="AMD3728" s="41"/>
      <c r="AME3728" s="41"/>
      <c r="AMF3728" s="41"/>
      <c r="AMG3728" s="0"/>
      <c r="AMH3728" s="0"/>
      <c r="AMI3728" s="0"/>
      <c r="AMJ3728" s="0"/>
    </row>
    <row r="3729" s="4" customFormat="true" ht="37.5" hidden="false" customHeight="true" outlineLevel="0" collapsed="false">
      <c r="A3729" s="23" t="s">
        <v>401</v>
      </c>
      <c r="B3729" s="82" t="n">
        <v>12477</v>
      </c>
      <c r="C3729" s="25" t="n">
        <f aca="false">VLOOKUP(B3729,[1]Planilha8!$X$4:$Y$6629,2,0)</f>
        <v>2343813</v>
      </c>
      <c r="D3729" s="26" t="s">
        <v>1054</v>
      </c>
      <c r="E3729" s="26" t="str">
        <f aca="false">VLOOKUP(B3729,[1]Planilha8!$X$4:$Z$6629,3,0)</f>
        <v>CUIDADOS PALIATIVOS – ENFERMARIAS</v>
      </c>
      <c r="F3729" s="26" t="str">
        <f aca="false">VLOOKUP(B3729,[1]Planilha8!$X$4:$AD$6629,7,0)</f>
        <v>BOM</v>
      </c>
      <c r="G3729" s="27" t="n">
        <v>44272</v>
      </c>
      <c r="H3729" s="83" t="n">
        <v>2690</v>
      </c>
      <c r="I3729" s="29" t="s">
        <v>23</v>
      </c>
      <c r="J3729" s="30" t="s">
        <v>925</v>
      </c>
      <c r="K3729" s="31" t="n">
        <v>243043</v>
      </c>
      <c r="L3729" s="32" t="n">
        <v>2021000678</v>
      </c>
      <c r="M3729" s="33" t="n">
        <v>44272</v>
      </c>
      <c r="N3729" s="84" t="n">
        <v>0</v>
      </c>
      <c r="O3729" s="85" t="n">
        <v>0</v>
      </c>
      <c r="P3729" s="86" t="n">
        <v>0</v>
      </c>
      <c r="Q3729" s="87" t="n">
        <v>0</v>
      </c>
      <c r="R3729" s="88" t="n">
        <v>0</v>
      </c>
      <c r="S3729" s="89" t="n">
        <v>2690</v>
      </c>
      <c r="T3729" s="90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LF3729" s="41"/>
      <c r="ALG3729" s="41"/>
      <c r="ALH3729" s="41"/>
      <c r="ALI3729" s="41"/>
      <c r="ALJ3729" s="41"/>
      <c r="ALK3729" s="41"/>
      <c r="ALL3729" s="41"/>
      <c r="ALM3729" s="41"/>
      <c r="ALN3729" s="41"/>
      <c r="ALO3729" s="41"/>
      <c r="ALP3729" s="41"/>
      <c r="ALQ3729" s="41"/>
      <c r="ALR3729" s="41"/>
      <c r="ALS3729" s="41"/>
      <c r="ALT3729" s="41"/>
      <c r="ALU3729" s="41"/>
      <c r="ALV3729" s="41"/>
      <c r="ALW3729" s="41"/>
      <c r="ALX3729" s="41"/>
      <c r="ALY3729" s="41"/>
      <c r="ALZ3729" s="41"/>
      <c r="AMA3729" s="41"/>
      <c r="AMB3729" s="41"/>
      <c r="AMC3729" s="41"/>
      <c r="AMD3729" s="41"/>
      <c r="AME3729" s="41"/>
      <c r="AMF3729" s="41"/>
      <c r="AMG3729" s="0"/>
      <c r="AMH3729" s="0"/>
      <c r="AMI3729" s="0"/>
      <c r="AMJ3729" s="0"/>
    </row>
    <row r="3730" s="4" customFormat="true" ht="37.5" hidden="false" customHeight="true" outlineLevel="0" collapsed="false">
      <c r="A3730" s="23" t="s">
        <v>401</v>
      </c>
      <c r="B3730" s="82" t="n">
        <v>12476</v>
      </c>
      <c r="C3730" s="25" t="n">
        <f aca="false">VLOOKUP(B3730,[1]Planilha8!$X$4:$Y$6629,2,0)</f>
        <v>2343814</v>
      </c>
      <c r="D3730" s="26" t="s">
        <v>1054</v>
      </c>
      <c r="E3730" s="26" t="str">
        <f aca="false">VLOOKUP(B3730,[1]Planilha8!$X$4:$Z$6629,3,0)</f>
        <v>GALPÃO ALMOXARIFADO</v>
      </c>
      <c r="F3730" s="26" t="str">
        <f aca="false">VLOOKUP(B3730,[1]Planilha8!$X$4:$AD$6629,7,0)</f>
        <v>RUIM</v>
      </c>
      <c r="G3730" s="27" t="n">
        <v>44272</v>
      </c>
      <c r="H3730" s="83" t="n">
        <v>2690</v>
      </c>
      <c r="I3730" s="29" t="s">
        <v>23</v>
      </c>
      <c r="J3730" s="30" t="s">
        <v>925</v>
      </c>
      <c r="K3730" s="31" t="n">
        <v>243043</v>
      </c>
      <c r="L3730" s="32" t="n">
        <v>2021000678</v>
      </c>
      <c r="M3730" s="33" t="n">
        <v>44272</v>
      </c>
      <c r="N3730" s="84" t="n">
        <v>0</v>
      </c>
      <c r="O3730" s="85" t="n">
        <v>0</v>
      </c>
      <c r="P3730" s="86" t="n">
        <v>0</v>
      </c>
      <c r="Q3730" s="87" t="n">
        <v>0</v>
      </c>
      <c r="R3730" s="88" t="n">
        <v>0</v>
      </c>
      <c r="S3730" s="89" t="n">
        <v>2690</v>
      </c>
      <c r="T3730" s="90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LF3730" s="41"/>
      <c r="ALG3730" s="41"/>
      <c r="ALH3730" s="41"/>
      <c r="ALI3730" s="41"/>
      <c r="ALJ3730" s="41"/>
      <c r="ALK3730" s="41"/>
      <c r="ALL3730" s="41"/>
      <c r="ALM3730" s="41"/>
      <c r="ALN3730" s="41"/>
      <c r="ALO3730" s="41"/>
      <c r="ALP3730" s="41"/>
      <c r="ALQ3730" s="41"/>
      <c r="ALR3730" s="41"/>
      <c r="ALS3730" s="41"/>
      <c r="ALT3730" s="41"/>
      <c r="ALU3730" s="41"/>
      <c r="ALV3730" s="41"/>
      <c r="ALW3730" s="41"/>
      <c r="ALX3730" s="41"/>
      <c r="ALY3730" s="41"/>
      <c r="ALZ3730" s="41"/>
      <c r="AMA3730" s="41"/>
      <c r="AMB3730" s="41"/>
      <c r="AMC3730" s="41"/>
      <c r="AMD3730" s="41"/>
      <c r="AME3730" s="41"/>
      <c r="AMF3730" s="41"/>
      <c r="AMG3730" s="0"/>
      <c r="AMH3730" s="0"/>
      <c r="AMI3730" s="0"/>
      <c r="AMJ3730" s="0"/>
    </row>
    <row r="3731" s="4" customFormat="true" ht="37.5" hidden="false" customHeight="true" outlineLevel="0" collapsed="false">
      <c r="A3731" s="23" t="s">
        <v>401</v>
      </c>
      <c r="B3731" s="82" t="n">
        <v>12475</v>
      </c>
      <c r="C3731" s="25" t="n">
        <f aca="false">VLOOKUP(B3731,[1]Planilha8!$X$4:$Y$6629,2,0)</f>
        <v>2343815</v>
      </c>
      <c r="D3731" s="26" t="s">
        <v>1055</v>
      </c>
      <c r="E3731" s="26" t="str">
        <f aca="false">VLOOKUP(B3731,[1]Planilha8!$X$4:$Z$6629,3,0)</f>
        <v>CUIDADOS PALIATIVOS – ENFERMARIAS</v>
      </c>
      <c r="F3731" s="26" t="str">
        <f aca="false">VLOOKUP(B3731,[1]Planilha8!$X$4:$AD$6629,7,0)</f>
        <v>BOM</v>
      </c>
      <c r="G3731" s="27" t="n">
        <v>44272</v>
      </c>
      <c r="H3731" s="83" t="n">
        <v>1900</v>
      </c>
      <c r="I3731" s="29" t="s">
        <v>23</v>
      </c>
      <c r="J3731" s="30" t="s">
        <v>925</v>
      </c>
      <c r="K3731" s="31" t="n">
        <v>243043</v>
      </c>
      <c r="L3731" s="32" t="n">
        <v>2021000678</v>
      </c>
      <c r="M3731" s="33" t="n">
        <v>44272</v>
      </c>
      <c r="N3731" s="84" t="n">
        <v>0</v>
      </c>
      <c r="O3731" s="85" t="n">
        <v>0</v>
      </c>
      <c r="P3731" s="86" t="n">
        <v>0</v>
      </c>
      <c r="Q3731" s="87" t="n">
        <v>0</v>
      </c>
      <c r="R3731" s="88" t="n">
        <v>0</v>
      </c>
      <c r="S3731" s="89" t="n">
        <v>1900</v>
      </c>
      <c r="T3731" s="90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LF3731" s="41"/>
      <c r="ALG3731" s="41"/>
      <c r="ALH3731" s="41"/>
      <c r="ALI3731" s="41"/>
      <c r="ALJ3731" s="41"/>
      <c r="ALK3731" s="41"/>
      <c r="ALL3731" s="41"/>
      <c r="ALM3731" s="41"/>
      <c r="ALN3731" s="41"/>
      <c r="ALO3731" s="41"/>
      <c r="ALP3731" s="41"/>
      <c r="ALQ3731" s="41"/>
      <c r="ALR3731" s="41"/>
      <c r="ALS3731" s="41"/>
      <c r="ALT3731" s="41"/>
      <c r="ALU3731" s="41"/>
      <c r="ALV3731" s="41"/>
      <c r="ALW3731" s="41"/>
      <c r="ALX3731" s="41"/>
      <c r="ALY3731" s="41"/>
      <c r="ALZ3731" s="41"/>
      <c r="AMA3731" s="41"/>
      <c r="AMB3731" s="41"/>
      <c r="AMC3731" s="41"/>
      <c r="AMD3731" s="41"/>
      <c r="AME3731" s="41"/>
      <c r="AMF3731" s="41"/>
      <c r="AMG3731" s="0"/>
      <c r="AMH3731" s="0"/>
      <c r="AMI3731" s="0"/>
      <c r="AMJ3731" s="0"/>
    </row>
    <row r="3732" s="4" customFormat="true" ht="37.5" hidden="false" customHeight="true" outlineLevel="0" collapsed="false">
      <c r="A3732" s="23" t="s">
        <v>401</v>
      </c>
      <c r="B3732" s="82" t="n">
        <v>12478</v>
      </c>
      <c r="C3732" s="25" t="n">
        <f aca="false">VLOOKUP(B3732,[1]Planilha8!$X$4:$Y$6629,2,0)</f>
        <v>2343816</v>
      </c>
      <c r="D3732" s="26" t="s">
        <v>1055</v>
      </c>
      <c r="E3732" s="26" t="str">
        <f aca="false">VLOOKUP(B3732,[1]Planilha8!$X$4:$Z$6629,3,0)</f>
        <v>CUIDADOS PALIATIVOS – ENFERMARIAS</v>
      </c>
      <c r="F3732" s="26" t="str">
        <f aca="false">VLOOKUP(B3732,[1]Planilha8!$X$4:$AD$6629,7,0)</f>
        <v>BOM</v>
      </c>
      <c r="G3732" s="27" t="n">
        <v>44272</v>
      </c>
      <c r="H3732" s="83" t="n">
        <v>1900</v>
      </c>
      <c r="I3732" s="29" t="s">
        <v>23</v>
      </c>
      <c r="J3732" s="30" t="s">
        <v>925</v>
      </c>
      <c r="K3732" s="31" t="n">
        <v>243043</v>
      </c>
      <c r="L3732" s="32" t="n">
        <v>2021000678</v>
      </c>
      <c r="M3732" s="33" t="n">
        <v>44272</v>
      </c>
      <c r="N3732" s="84" t="n">
        <v>0</v>
      </c>
      <c r="O3732" s="85" t="n">
        <v>0</v>
      </c>
      <c r="P3732" s="86" t="n">
        <v>0</v>
      </c>
      <c r="Q3732" s="87" t="n">
        <v>0</v>
      </c>
      <c r="R3732" s="88" t="n">
        <v>0</v>
      </c>
      <c r="S3732" s="89" t="n">
        <v>1900</v>
      </c>
      <c r="T3732" s="90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LF3732" s="41"/>
      <c r="ALG3732" s="41"/>
      <c r="ALH3732" s="41"/>
      <c r="ALI3732" s="41"/>
      <c r="ALJ3732" s="41"/>
      <c r="ALK3732" s="41"/>
      <c r="ALL3732" s="41"/>
      <c r="ALM3732" s="41"/>
      <c r="ALN3732" s="41"/>
      <c r="ALO3732" s="41"/>
      <c r="ALP3732" s="41"/>
      <c r="ALQ3732" s="41"/>
      <c r="ALR3732" s="41"/>
      <c r="ALS3732" s="41"/>
      <c r="ALT3732" s="41"/>
      <c r="ALU3732" s="41"/>
      <c r="ALV3732" s="41"/>
      <c r="ALW3732" s="41"/>
      <c r="ALX3732" s="41"/>
      <c r="ALY3732" s="41"/>
      <c r="ALZ3732" s="41"/>
      <c r="AMA3732" s="41"/>
      <c r="AMB3732" s="41"/>
      <c r="AMC3732" s="41"/>
      <c r="AMD3732" s="41"/>
      <c r="AME3732" s="41"/>
      <c r="AMF3732" s="41"/>
      <c r="AMG3732" s="0"/>
      <c r="AMH3732" s="0"/>
      <c r="AMI3732" s="0"/>
      <c r="AMJ3732" s="0"/>
    </row>
    <row r="3733" s="4" customFormat="true" ht="37.5" hidden="false" customHeight="true" outlineLevel="0" collapsed="false">
      <c r="A3733" s="23" t="s">
        <v>401</v>
      </c>
      <c r="B3733" s="82" t="n">
        <v>12484</v>
      </c>
      <c r="C3733" s="25" t="n">
        <f aca="false">VLOOKUP(B3733,[1]Planilha8!$X$4:$Y$6629,2,0)</f>
        <v>2354420</v>
      </c>
      <c r="D3733" s="26" t="s">
        <v>1056</v>
      </c>
      <c r="E3733" s="26" t="str">
        <f aca="false">VLOOKUP(B3733,[1]Planilha8!$X$4:$Z$6629,3,0)</f>
        <v>NUTRIÇÃO</v>
      </c>
      <c r="F3733" s="26" t="str">
        <f aca="false">VLOOKUP(B3733,[1]Planilha8!$X$4:$AD$6629,7,0)</f>
        <v>BOM</v>
      </c>
      <c r="G3733" s="27" t="n">
        <v>44327</v>
      </c>
      <c r="H3733" s="83" t="n">
        <v>942</v>
      </c>
      <c r="I3733" s="29" t="s">
        <v>23</v>
      </c>
      <c r="J3733" s="30" t="s">
        <v>1057</v>
      </c>
      <c r="K3733" s="31" t="n">
        <v>18973</v>
      </c>
      <c r="L3733" s="32" t="n">
        <v>2021002008</v>
      </c>
      <c r="M3733" s="33" t="n">
        <v>44327</v>
      </c>
      <c r="N3733" s="84" t="n">
        <v>0</v>
      </c>
      <c r="O3733" s="85" t="n">
        <v>0</v>
      </c>
      <c r="P3733" s="86" t="n">
        <v>0</v>
      </c>
      <c r="Q3733" s="87" t="n">
        <v>0</v>
      </c>
      <c r="R3733" s="88" t="n">
        <v>0</v>
      </c>
      <c r="S3733" s="89" t="n">
        <v>942</v>
      </c>
      <c r="T3733" s="90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LF3733" s="41"/>
      <c r="ALG3733" s="41"/>
      <c r="ALH3733" s="41"/>
      <c r="ALI3733" s="41"/>
      <c r="ALJ3733" s="41"/>
      <c r="ALK3733" s="41"/>
      <c r="ALL3733" s="41"/>
      <c r="ALM3733" s="41"/>
      <c r="ALN3733" s="41"/>
      <c r="ALO3733" s="41"/>
      <c r="ALP3733" s="41"/>
      <c r="ALQ3733" s="41"/>
      <c r="ALR3733" s="41"/>
      <c r="ALS3733" s="41"/>
      <c r="ALT3733" s="41"/>
      <c r="ALU3733" s="41"/>
      <c r="ALV3733" s="41"/>
      <c r="ALW3733" s="41"/>
      <c r="ALX3733" s="41"/>
      <c r="ALY3733" s="41"/>
      <c r="ALZ3733" s="41"/>
      <c r="AMA3733" s="41"/>
      <c r="AMB3733" s="41"/>
      <c r="AMC3733" s="41"/>
      <c r="AMD3733" s="41"/>
      <c r="AME3733" s="41"/>
      <c r="AMF3733" s="41"/>
      <c r="AMG3733" s="0"/>
      <c r="AMH3733" s="0"/>
      <c r="AMI3733" s="0"/>
      <c r="AMJ3733" s="0"/>
    </row>
    <row r="3734" s="4" customFormat="true" ht="37.5" hidden="false" customHeight="true" outlineLevel="0" collapsed="false">
      <c r="A3734" s="23" t="s">
        <v>401</v>
      </c>
      <c r="B3734" s="82" t="n">
        <v>12485</v>
      </c>
      <c r="C3734" s="25" t="n">
        <f aca="false">VLOOKUP(B3734,[1]Planilha8!$X$4:$Y$6629,2,0)</f>
        <v>2354421</v>
      </c>
      <c r="D3734" s="26" t="s">
        <v>1058</v>
      </c>
      <c r="E3734" s="26" t="str">
        <f aca="false">VLOOKUP(B3734,[1]Planilha8!$X$4:$Z$6629,3,0)</f>
        <v>CENTRO CIRÚRGICO – COPA</v>
      </c>
      <c r="F3734" s="26" t="str">
        <f aca="false">VLOOKUP(B3734,[1]Planilha8!$X$4:$AD$6629,7,0)</f>
        <v>BOM</v>
      </c>
      <c r="G3734" s="27" t="n">
        <v>44327</v>
      </c>
      <c r="H3734" s="83" t="n">
        <v>2570</v>
      </c>
      <c r="I3734" s="29" t="s">
        <v>23</v>
      </c>
      <c r="J3734" s="30" t="s">
        <v>1057</v>
      </c>
      <c r="K3734" s="31" t="n">
        <v>18973</v>
      </c>
      <c r="L3734" s="32" t="n">
        <v>2021002008</v>
      </c>
      <c r="M3734" s="33" t="n">
        <v>44327</v>
      </c>
      <c r="N3734" s="84" t="n">
        <v>0</v>
      </c>
      <c r="O3734" s="85" t="n">
        <v>0</v>
      </c>
      <c r="P3734" s="86" t="n">
        <v>0</v>
      </c>
      <c r="Q3734" s="87" t="n">
        <v>0</v>
      </c>
      <c r="R3734" s="88" t="n">
        <v>0</v>
      </c>
      <c r="S3734" s="89" t="n">
        <v>2570</v>
      </c>
      <c r="T3734" s="90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LF3734" s="41"/>
      <c r="ALG3734" s="41"/>
      <c r="ALH3734" s="41"/>
      <c r="ALI3734" s="41"/>
      <c r="ALJ3734" s="41"/>
      <c r="ALK3734" s="41"/>
      <c r="ALL3734" s="41"/>
      <c r="ALM3734" s="41"/>
      <c r="ALN3734" s="41"/>
      <c r="ALO3734" s="41"/>
      <c r="ALP3734" s="41"/>
      <c r="ALQ3734" s="41"/>
      <c r="ALR3734" s="41"/>
      <c r="ALS3734" s="41"/>
      <c r="ALT3734" s="41"/>
      <c r="ALU3734" s="41"/>
      <c r="ALV3734" s="41"/>
      <c r="ALW3734" s="41"/>
      <c r="ALX3734" s="41"/>
      <c r="ALY3734" s="41"/>
      <c r="ALZ3734" s="41"/>
      <c r="AMA3734" s="41"/>
      <c r="AMB3734" s="41"/>
      <c r="AMC3734" s="41"/>
      <c r="AMD3734" s="41"/>
      <c r="AME3734" s="41"/>
      <c r="AMF3734" s="41"/>
      <c r="AMG3734" s="0"/>
      <c r="AMH3734" s="0"/>
      <c r="AMI3734" s="0"/>
      <c r="AMJ3734" s="0"/>
    </row>
    <row r="3735" s="4" customFormat="true" ht="37.5" hidden="false" customHeight="true" outlineLevel="0" collapsed="false">
      <c r="A3735" s="23" t="s">
        <v>401</v>
      </c>
      <c r="B3735" s="82" t="n">
        <v>12497</v>
      </c>
      <c r="C3735" s="25" t="n">
        <f aca="false">VLOOKUP(B3735,[1]Planilha8!$X$4:$Y$6629,2,0)</f>
        <v>2354424</v>
      </c>
      <c r="D3735" s="26" t="s">
        <v>1059</v>
      </c>
      <c r="E3735" s="26" t="str">
        <f aca="false">VLOOKUP(B3735,[1]Planilha8!$X$4:$Z$6629,3,0)</f>
        <v>APOIO AO DIAGNÓSTICO</v>
      </c>
      <c r="F3735" s="26" t="str">
        <f aca="false">VLOOKUP(B3735,[1]Planilha8!$X$4:$AD$6629,7,0)</f>
        <v>BOM</v>
      </c>
      <c r="G3735" s="27" t="n">
        <v>44328</v>
      </c>
      <c r="H3735" s="83" t="n">
        <v>2150</v>
      </c>
      <c r="I3735" s="29" t="s">
        <v>23</v>
      </c>
      <c r="J3735" s="30" t="s">
        <v>1057</v>
      </c>
      <c r="K3735" s="31" t="n">
        <v>19075</v>
      </c>
      <c r="L3735" s="32" t="n">
        <v>2021001883</v>
      </c>
      <c r="M3735" s="33" t="n">
        <v>44328</v>
      </c>
      <c r="N3735" s="84" t="n">
        <v>0</v>
      </c>
      <c r="O3735" s="85" t="n">
        <v>0</v>
      </c>
      <c r="P3735" s="86" t="n">
        <v>0</v>
      </c>
      <c r="Q3735" s="87" t="n">
        <v>0</v>
      </c>
      <c r="R3735" s="88" t="n">
        <v>0</v>
      </c>
      <c r="S3735" s="89" t="n">
        <v>2150</v>
      </c>
      <c r="T3735" s="90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LF3735" s="41"/>
      <c r="ALG3735" s="41"/>
      <c r="ALH3735" s="41"/>
      <c r="ALI3735" s="41"/>
      <c r="ALJ3735" s="41"/>
      <c r="ALK3735" s="41"/>
      <c r="ALL3735" s="41"/>
      <c r="ALM3735" s="41"/>
      <c r="ALN3735" s="41"/>
      <c r="ALO3735" s="41"/>
      <c r="ALP3735" s="41"/>
      <c r="ALQ3735" s="41"/>
      <c r="ALR3735" s="41"/>
      <c r="ALS3735" s="41"/>
      <c r="ALT3735" s="41"/>
      <c r="ALU3735" s="41"/>
      <c r="ALV3735" s="41"/>
      <c r="ALW3735" s="41"/>
      <c r="ALX3735" s="41"/>
      <c r="ALY3735" s="41"/>
      <c r="ALZ3735" s="41"/>
      <c r="AMA3735" s="41"/>
      <c r="AMB3735" s="41"/>
      <c r="AMC3735" s="41"/>
      <c r="AMD3735" s="41"/>
      <c r="AME3735" s="41"/>
      <c r="AMF3735" s="41"/>
      <c r="AMG3735" s="0"/>
      <c r="AMH3735" s="0"/>
      <c r="AMI3735" s="0"/>
      <c r="AMJ3735" s="0"/>
    </row>
    <row r="3736" s="4" customFormat="true" ht="37.5" hidden="false" customHeight="true" outlineLevel="0" collapsed="false">
      <c r="A3736" s="23" t="s">
        <v>401</v>
      </c>
      <c r="B3736" s="82" t="n">
        <v>12493</v>
      </c>
      <c r="C3736" s="25" t="n">
        <f aca="false">VLOOKUP(B3736,[1]Planilha8!$X$4:$Y$6629,2,0)</f>
        <v>2354425</v>
      </c>
      <c r="D3736" s="26" t="s">
        <v>894</v>
      </c>
      <c r="E3736" s="26" t="str">
        <f aca="false">VLOOKUP(B3736,[1]Planilha8!$X$4:$Z$6629,3,0)</f>
        <v>CHI - NUCLEO ADMINISTRATIVO</v>
      </c>
      <c r="F3736" s="26" t="str">
        <f aca="false">VLOOKUP(B3736,[1]Planilha8!$X$4:$AD$6629,7,0)</f>
        <v>BOM</v>
      </c>
      <c r="G3736" s="27" t="n">
        <v>44330</v>
      </c>
      <c r="H3736" s="83" t="n">
        <v>189</v>
      </c>
      <c r="I3736" s="29" t="s">
        <v>23</v>
      </c>
      <c r="J3736" s="30" t="s">
        <v>1060</v>
      </c>
      <c r="K3736" s="31" t="n">
        <v>194</v>
      </c>
      <c r="L3736" s="32" t="n">
        <v>2021001967</v>
      </c>
      <c r="M3736" s="33" t="n">
        <v>44330</v>
      </c>
      <c r="N3736" s="84" t="n">
        <v>0</v>
      </c>
      <c r="O3736" s="85" t="n">
        <v>0</v>
      </c>
      <c r="P3736" s="86" t="n">
        <v>0</v>
      </c>
      <c r="Q3736" s="87" t="n">
        <v>0</v>
      </c>
      <c r="R3736" s="88" t="n">
        <v>0</v>
      </c>
      <c r="S3736" s="89" t="n">
        <v>189</v>
      </c>
      <c r="T3736" s="90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LF3736" s="41"/>
      <c r="ALG3736" s="41"/>
      <c r="ALH3736" s="41"/>
      <c r="ALI3736" s="41"/>
      <c r="ALJ3736" s="41"/>
      <c r="ALK3736" s="41"/>
      <c r="ALL3736" s="41"/>
      <c r="ALM3736" s="41"/>
      <c r="ALN3736" s="41"/>
      <c r="ALO3736" s="41"/>
      <c r="ALP3736" s="41"/>
      <c r="ALQ3736" s="41"/>
      <c r="ALR3736" s="41"/>
      <c r="ALS3736" s="41"/>
      <c r="ALT3736" s="41"/>
      <c r="ALU3736" s="41"/>
      <c r="ALV3736" s="41"/>
      <c r="ALW3736" s="41"/>
      <c r="ALX3736" s="41"/>
      <c r="ALY3736" s="41"/>
      <c r="ALZ3736" s="41"/>
      <c r="AMA3736" s="41"/>
      <c r="AMB3736" s="41"/>
      <c r="AMC3736" s="41"/>
      <c r="AMD3736" s="41"/>
      <c r="AME3736" s="41"/>
      <c r="AMF3736" s="41"/>
      <c r="AMG3736" s="0"/>
      <c r="AMH3736" s="0"/>
      <c r="AMI3736" s="0"/>
      <c r="AMJ3736" s="0"/>
    </row>
    <row r="3737" s="4" customFormat="true" ht="37.5" hidden="false" customHeight="true" outlineLevel="0" collapsed="false">
      <c r="A3737" s="23" t="s">
        <v>401</v>
      </c>
      <c r="B3737" s="82" t="n">
        <v>12494</v>
      </c>
      <c r="C3737" s="25" t="n">
        <f aca="false">VLOOKUP(B3737,[1]Planilha8!$X$4:$Y$6629,2,0)</f>
        <v>2354426</v>
      </c>
      <c r="D3737" s="26" t="s">
        <v>894</v>
      </c>
      <c r="E3737" s="26" t="str">
        <f aca="false">VLOOKUP(B3737,[1]Planilha8!$X$4:$Z$6629,3,0)</f>
        <v>APOIO AO DIAGNÓSTICO</v>
      </c>
      <c r="F3737" s="26" t="str">
        <f aca="false">VLOOKUP(B3737,[1]Planilha8!$X$4:$AD$6629,7,0)</f>
        <v>BOM</v>
      </c>
      <c r="G3737" s="27" t="n">
        <v>44330</v>
      </c>
      <c r="H3737" s="83" t="n">
        <v>189</v>
      </c>
      <c r="I3737" s="29" t="s">
        <v>23</v>
      </c>
      <c r="J3737" s="30" t="s">
        <v>1060</v>
      </c>
      <c r="K3737" s="31" t="n">
        <v>194</v>
      </c>
      <c r="L3737" s="32" t="n">
        <v>2021001967</v>
      </c>
      <c r="M3737" s="33" t="n">
        <v>44330</v>
      </c>
      <c r="N3737" s="84" t="n">
        <v>0</v>
      </c>
      <c r="O3737" s="85" t="n">
        <v>0</v>
      </c>
      <c r="P3737" s="86" t="n">
        <v>0</v>
      </c>
      <c r="Q3737" s="87" t="n">
        <v>0</v>
      </c>
      <c r="R3737" s="88" t="n">
        <v>0</v>
      </c>
      <c r="S3737" s="89" t="n">
        <v>189</v>
      </c>
      <c r="T3737" s="90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LF3737" s="41"/>
      <c r="ALG3737" s="41"/>
      <c r="ALH3737" s="41"/>
      <c r="ALI3737" s="41"/>
      <c r="ALJ3737" s="41"/>
      <c r="ALK3737" s="41"/>
      <c r="ALL3737" s="41"/>
      <c r="ALM3737" s="41"/>
      <c r="ALN3737" s="41"/>
      <c r="ALO3737" s="41"/>
      <c r="ALP3737" s="41"/>
      <c r="ALQ3737" s="41"/>
      <c r="ALR3737" s="41"/>
      <c r="ALS3737" s="41"/>
      <c r="ALT3737" s="41"/>
      <c r="ALU3737" s="41"/>
      <c r="ALV3737" s="41"/>
      <c r="ALW3737" s="41"/>
      <c r="ALX3737" s="41"/>
      <c r="ALY3737" s="41"/>
      <c r="ALZ3737" s="41"/>
      <c r="AMA3737" s="41"/>
      <c r="AMB3737" s="41"/>
      <c r="AMC3737" s="41"/>
      <c r="AMD3737" s="41"/>
      <c r="AME3737" s="41"/>
      <c r="AMF3737" s="41"/>
      <c r="AMG3737" s="0"/>
      <c r="AMH3737" s="0"/>
      <c r="AMI3737" s="0"/>
      <c r="AMJ3737" s="0"/>
    </row>
    <row r="3738" s="4" customFormat="true" ht="37.5" hidden="false" customHeight="true" outlineLevel="0" collapsed="false">
      <c r="A3738" s="23" t="s">
        <v>401</v>
      </c>
      <c r="B3738" s="82" t="n">
        <v>12495</v>
      </c>
      <c r="C3738" s="25" t="n">
        <f aca="false">VLOOKUP(B3738,[1]Planilha8!$X$4:$Y$6629,2,0)</f>
        <v>2354427</v>
      </c>
      <c r="D3738" s="26" t="s">
        <v>894</v>
      </c>
      <c r="E3738" s="26" t="str">
        <f aca="false">VLOOKUP(B3738,[1]Planilha8!$X$4:$Z$6629,3,0)</f>
        <v>APOIO AO DIAGNÓSTICO</v>
      </c>
      <c r="F3738" s="26" t="str">
        <f aca="false">VLOOKUP(B3738,[1]Planilha8!$X$4:$AD$6629,7,0)</f>
        <v>BOM</v>
      </c>
      <c r="G3738" s="27" t="n">
        <v>44330</v>
      </c>
      <c r="H3738" s="83" t="n">
        <v>189</v>
      </c>
      <c r="I3738" s="29" t="s">
        <v>23</v>
      </c>
      <c r="J3738" s="30" t="s">
        <v>1060</v>
      </c>
      <c r="K3738" s="31" t="n">
        <v>194</v>
      </c>
      <c r="L3738" s="32" t="n">
        <v>2021001967</v>
      </c>
      <c r="M3738" s="33" t="n">
        <v>44330</v>
      </c>
      <c r="N3738" s="84" t="n">
        <v>0</v>
      </c>
      <c r="O3738" s="85" t="n">
        <v>0</v>
      </c>
      <c r="P3738" s="86" t="n">
        <v>0</v>
      </c>
      <c r="Q3738" s="87" t="n">
        <v>0</v>
      </c>
      <c r="R3738" s="88" t="n">
        <v>0</v>
      </c>
      <c r="S3738" s="89" t="n">
        <v>189</v>
      </c>
      <c r="T3738" s="90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LF3738" s="41"/>
      <c r="ALG3738" s="41"/>
      <c r="ALH3738" s="41"/>
      <c r="ALI3738" s="41"/>
      <c r="ALJ3738" s="41"/>
      <c r="ALK3738" s="41"/>
      <c r="ALL3738" s="41"/>
      <c r="ALM3738" s="41"/>
      <c r="ALN3738" s="41"/>
      <c r="ALO3738" s="41"/>
      <c r="ALP3738" s="41"/>
      <c r="ALQ3738" s="41"/>
      <c r="ALR3738" s="41"/>
      <c r="ALS3738" s="41"/>
      <c r="ALT3738" s="41"/>
      <c r="ALU3738" s="41"/>
      <c r="ALV3738" s="41"/>
      <c r="ALW3738" s="41"/>
      <c r="ALX3738" s="41"/>
      <c r="ALY3738" s="41"/>
      <c r="ALZ3738" s="41"/>
      <c r="AMA3738" s="41"/>
      <c r="AMB3738" s="41"/>
      <c r="AMC3738" s="41"/>
      <c r="AMD3738" s="41"/>
      <c r="AME3738" s="41"/>
      <c r="AMF3738" s="41"/>
      <c r="AMG3738" s="0"/>
      <c r="AMH3738" s="0"/>
      <c r="AMI3738" s="0"/>
      <c r="AMJ3738" s="0"/>
    </row>
    <row r="3739" s="4" customFormat="true" ht="37.5" hidden="false" customHeight="true" outlineLevel="0" collapsed="false">
      <c r="A3739" s="23" t="s">
        <v>401</v>
      </c>
      <c r="B3739" s="82" t="n">
        <v>12496</v>
      </c>
      <c r="C3739" s="25" t="n">
        <f aca="false">VLOOKUP(B3739,[1]Planilha8!$X$4:$Y$6629,2,0)</f>
        <v>2354428</v>
      </c>
      <c r="D3739" s="26" t="s">
        <v>894</v>
      </c>
      <c r="E3739" s="26" t="str">
        <f aca="false">VLOOKUP(B3739,[1]Planilha8!$X$4:$Z$6629,3,0)</f>
        <v>CENTRO CIRÚRGICO</v>
      </c>
      <c r="F3739" s="26" t="str">
        <f aca="false">VLOOKUP(B3739,[1]Planilha8!$X$4:$AD$6629,7,0)</f>
        <v>BOM</v>
      </c>
      <c r="G3739" s="27" t="n">
        <v>44330</v>
      </c>
      <c r="H3739" s="83" t="n">
        <v>189</v>
      </c>
      <c r="I3739" s="29" t="s">
        <v>23</v>
      </c>
      <c r="J3739" s="30" t="s">
        <v>1060</v>
      </c>
      <c r="K3739" s="31" t="n">
        <v>194</v>
      </c>
      <c r="L3739" s="32" t="n">
        <v>2021001967</v>
      </c>
      <c r="M3739" s="33" t="n">
        <v>44330</v>
      </c>
      <c r="N3739" s="84" t="n">
        <v>0</v>
      </c>
      <c r="O3739" s="85" t="n">
        <v>0</v>
      </c>
      <c r="P3739" s="86" t="n">
        <v>0</v>
      </c>
      <c r="Q3739" s="87" t="n">
        <v>0</v>
      </c>
      <c r="R3739" s="88" t="n">
        <v>0</v>
      </c>
      <c r="S3739" s="89" t="n">
        <v>189</v>
      </c>
      <c r="T3739" s="90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LF3739" s="41"/>
      <c r="ALG3739" s="41"/>
      <c r="ALH3739" s="41"/>
      <c r="ALI3739" s="41"/>
      <c r="ALJ3739" s="41"/>
      <c r="ALK3739" s="41"/>
      <c r="ALL3739" s="41"/>
      <c r="ALM3739" s="41"/>
      <c r="ALN3739" s="41"/>
      <c r="ALO3739" s="41"/>
      <c r="ALP3739" s="41"/>
      <c r="ALQ3739" s="41"/>
      <c r="ALR3739" s="41"/>
      <c r="ALS3739" s="41"/>
      <c r="ALT3739" s="41"/>
      <c r="ALU3739" s="41"/>
      <c r="ALV3739" s="41"/>
      <c r="ALW3739" s="41"/>
      <c r="ALX3739" s="41"/>
      <c r="ALY3739" s="41"/>
      <c r="ALZ3739" s="41"/>
      <c r="AMA3739" s="41"/>
      <c r="AMB3739" s="41"/>
      <c r="AMC3739" s="41"/>
      <c r="AMD3739" s="41"/>
      <c r="AME3739" s="41"/>
      <c r="AMF3739" s="41"/>
      <c r="AMG3739" s="0"/>
      <c r="AMH3739" s="0"/>
      <c r="AMI3739" s="0"/>
      <c r="AMJ3739" s="0"/>
    </row>
    <row r="3740" s="4" customFormat="true" ht="37.5" hidden="false" customHeight="true" outlineLevel="0" collapsed="false">
      <c r="A3740" s="23" t="s">
        <v>401</v>
      </c>
      <c r="B3740" s="82" t="n">
        <v>12486</v>
      </c>
      <c r="C3740" s="25" t="n">
        <f aca="false">VLOOKUP(B3740,[1]Planilha8!$X$4:$Y$6629,2,0)</f>
        <v>2354306</v>
      </c>
      <c r="D3740" s="26" t="s">
        <v>1061</v>
      </c>
      <c r="E3740" s="26" t="str">
        <f aca="false">VLOOKUP(B3740,[1]Planilha8!$X$4:$Z$6629,3,0)</f>
        <v>CENTRO CIRÚRGICO - SALAS DE CIRURGIA</v>
      </c>
      <c r="F3740" s="26" t="str">
        <f aca="false">VLOOKUP(B3740,[1]Planilha8!$X$4:$AD$6629,7,0)</f>
        <v>BOM</v>
      </c>
      <c r="G3740" s="27" t="n">
        <v>44320</v>
      </c>
      <c r="H3740" s="83" t="n">
        <v>2805</v>
      </c>
      <c r="I3740" s="29" t="s">
        <v>23</v>
      </c>
      <c r="J3740" s="30" t="s">
        <v>1062</v>
      </c>
      <c r="K3740" s="31" t="n">
        <v>2657</v>
      </c>
      <c r="L3740" s="32" t="n">
        <v>2019002570</v>
      </c>
      <c r="M3740" s="33" t="n">
        <v>44320</v>
      </c>
      <c r="N3740" s="84" t="n">
        <v>0</v>
      </c>
      <c r="O3740" s="85" t="n">
        <v>0</v>
      </c>
      <c r="P3740" s="86" t="n">
        <v>0</v>
      </c>
      <c r="Q3740" s="87" t="n">
        <v>0</v>
      </c>
      <c r="R3740" s="88" t="n">
        <v>0</v>
      </c>
      <c r="S3740" s="89" t="n">
        <v>2805</v>
      </c>
      <c r="T3740" s="90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LF3740" s="41"/>
      <c r="ALG3740" s="41"/>
      <c r="ALH3740" s="41"/>
      <c r="ALI3740" s="41"/>
      <c r="ALJ3740" s="41"/>
      <c r="ALK3740" s="41"/>
      <c r="ALL3740" s="41"/>
      <c r="ALM3740" s="41"/>
      <c r="ALN3740" s="41"/>
      <c r="ALO3740" s="41"/>
      <c r="ALP3740" s="41"/>
      <c r="ALQ3740" s="41"/>
      <c r="ALR3740" s="41"/>
      <c r="ALS3740" s="41"/>
      <c r="ALT3740" s="41"/>
      <c r="ALU3740" s="41"/>
      <c r="ALV3740" s="41"/>
      <c r="ALW3740" s="41"/>
      <c r="ALX3740" s="41"/>
      <c r="ALY3740" s="41"/>
      <c r="ALZ3740" s="41"/>
      <c r="AMA3740" s="41"/>
      <c r="AMB3740" s="41"/>
      <c r="AMC3740" s="41"/>
      <c r="AMD3740" s="41"/>
      <c r="AME3740" s="41"/>
      <c r="AMF3740" s="41"/>
      <c r="AMG3740" s="0"/>
      <c r="AMH3740" s="0"/>
      <c r="AMI3740" s="0"/>
      <c r="AMJ3740" s="0"/>
    </row>
    <row r="3741" s="4" customFormat="true" ht="37.5" hidden="false" customHeight="true" outlineLevel="0" collapsed="false">
      <c r="A3741" s="23" t="s">
        <v>401</v>
      </c>
      <c r="B3741" s="82" t="n">
        <v>12487</v>
      </c>
      <c r="C3741" s="25" t="n">
        <f aca="false">VLOOKUP(B3741,[1]Planilha8!$X$4:$Y$6629,2,0)</f>
        <v>2354304</v>
      </c>
      <c r="D3741" s="26" t="s">
        <v>1061</v>
      </c>
      <c r="E3741" s="26" t="str">
        <f aca="false">VLOOKUP(B3741,[1]Planilha8!$X$4:$Z$6629,3,0)</f>
        <v>CENTRO CIRÚRGICO - SALAS DE CIRURGIA</v>
      </c>
      <c r="F3741" s="26" t="str">
        <f aca="false">VLOOKUP(B3741,[1]Planilha8!$X$4:$AD$6629,7,0)</f>
        <v>BOM</v>
      </c>
      <c r="G3741" s="27" t="n">
        <v>44320</v>
      </c>
      <c r="H3741" s="83" t="n">
        <v>2805</v>
      </c>
      <c r="I3741" s="29" t="s">
        <v>23</v>
      </c>
      <c r="J3741" s="30" t="s">
        <v>1062</v>
      </c>
      <c r="K3741" s="31" t="n">
        <v>2657</v>
      </c>
      <c r="L3741" s="32" t="n">
        <v>2019002570</v>
      </c>
      <c r="M3741" s="33" t="n">
        <v>44320</v>
      </c>
      <c r="N3741" s="84" t="n">
        <v>0</v>
      </c>
      <c r="O3741" s="85" t="n">
        <v>0</v>
      </c>
      <c r="P3741" s="86" t="n">
        <v>0</v>
      </c>
      <c r="Q3741" s="87" t="n">
        <v>0</v>
      </c>
      <c r="R3741" s="88" t="n">
        <v>0</v>
      </c>
      <c r="S3741" s="89" t="n">
        <v>2805</v>
      </c>
      <c r="T3741" s="90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LF3741" s="41"/>
      <c r="ALG3741" s="41"/>
      <c r="ALH3741" s="41"/>
      <c r="ALI3741" s="41"/>
      <c r="ALJ3741" s="41"/>
      <c r="ALK3741" s="41"/>
      <c r="ALL3741" s="41"/>
      <c r="ALM3741" s="41"/>
      <c r="ALN3741" s="41"/>
      <c r="ALO3741" s="41"/>
      <c r="ALP3741" s="41"/>
      <c r="ALQ3741" s="41"/>
      <c r="ALR3741" s="41"/>
      <c r="ALS3741" s="41"/>
      <c r="ALT3741" s="41"/>
      <c r="ALU3741" s="41"/>
      <c r="ALV3741" s="41"/>
      <c r="ALW3741" s="41"/>
      <c r="ALX3741" s="41"/>
      <c r="ALY3741" s="41"/>
      <c r="ALZ3741" s="41"/>
      <c r="AMA3741" s="41"/>
      <c r="AMB3741" s="41"/>
      <c r="AMC3741" s="41"/>
      <c r="AMD3741" s="41"/>
      <c r="AME3741" s="41"/>
      <c r="AMF3741" s="41"/>
      <c r="AMG3741" s="0"/>
      <c r="AMH3741" s="0"/>
      <c r="AMI3741" s="0"/>
      <c r="AMJ3741" s="0"/>
    </row>
    <row r="3742" s="4" customFormat="true" ht="37.5" hidden="false" customHeight="true" outlineLevel="0" collapsed="false">
      <c r="A3742" s="23" t="s">
        <v>401</v>
      </c>
      <c r="B3742" s="82" t="n">
        <v>12488</v>
      </c>
      <c r="C3742" s="25" t="n">
        <f aca="false">VLOOKUP(B3742,[1]Planilha8!$X$4:$Y$6629,2,0)</f>
        <v>2354307</v>
      </c>
      <c r="D3742" s="26" t="s">
        <v>1061</v>
      </c>
      <c r="E3742" s="26" t="str">
        <f aca="false">VLOOKUP(B3742,[1]Planilha8!$X$4:$Z$6629,3,0)</f>
        <v>CENTRO CIRÚRGICO - SALAS DE CIRURGIA</v>
      </c>
      <c r="F3742" s="26" t="str">
        <f aca="false">VLOOKUP(B3742,[1]Planilha8!$X$4:$AD$6629,7,0)</f>
        <v>BOM</v>
      </c>
      <c r="G3742" s="27" t="n">
        <v>44320</v>
      </c>
      <c r="H3742" s="83" t="n">
        <v>2805</v>
      </c>
      <c r="I3742" s="29" t="s">
        <v>23</v>
      </c>
      <c r="J3742" s="30" t="s">
        <v>1062</v>
      </c>
      <c r="K3742" s="31" t="n">
        <v>2657</v>
      </c>
      <c r="L3742" s="32" t="n">
        <v>2019002570</v>
      </c>
      <c r="M3742" s="33" t="n">
        <v>44320</v>
      </c>
      <c r="N3742" s="84" t="n">
        <v>0</v>
      </c>
      <c r="O3742" s="85" t="n">
        <v>0</v>
      </c>
      <c r="P3742" s="86" t="n">
        <v>0</v>
      </c>
      <c r="Q3742" s="87" t="n">
        <v>0</v>
      </c>
      <c r="R3742" s="88" t="n">
        <v>0</v>
      </c>
      <c r="S3742" s="89" t="n">
        <v>2805</v>
      </c>
      <c r="T3742" s="90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LF3742" s="41"/>
      <c r="ALG3742" s="41"/>
      <c r="ALH3742" s="41"/>
      <c r="ALI3742" s="41"/>
      <c r="ALJ3742" s="41"/>
      <c r="ALK3742" s="41"/>
      <c r="ALL3742" s="41"/>
      <c r="ALM3742" s="41"/>
      <c r="ALN3742" s="41"/>
      <c r="ALO3742" s="41"/>
      <c r="ALP3742" s="41"/>
      <c r="ALQ3742" s="41"/>
      <c r="ALR3742" s="41"/>
      <c r="ALS3742" s="41"/>
      <c r="ALT3742" s="41"/>
      <c r="ALU3742" s="41"/>
      <c r="ALV3742" s="41"/>
      <c r="ALW3742" s="41"/>
      <c r="ALX3742" s="41"/>
      <c r="ALY3742" s="41"/>
      <c r="ALZ3742" s="41"/>
      <c r="AMA3742" s="41"/>
      <c r="AMB3742" s="41"/>
      <c r="AMC3742" s="41"/>
      <c r="AMD3742" s="41"/>
      <c r="AME3742" s="41"/>
      <c r="AMF3742" s="41"/>
      <c r="AMG3742" s="0"/>
      <c r="AMH3742" s="0"/>
      <c r="AMI3742" s="0"/>
      <c r="AMJ3742" s="0"/>
    </row>
    <row r="3743" s="4" customFormat="true" ht="37.5" hidden="false" customHeight="true" outlineLevel="0" collapsed="false">
      <c r="A3743" s="23" t="s">
        <v>401</v>
      </c>
      <c r="B3743" s="82" t="n">
        <v>12489</v>
      </c>
      <c r="C3743" s="25" t="n">
        <f aca="false">VLOOKUP(B3743,[1]Planilha8!$X$4:$Y$6629,2,0)</f>
        <v>2354305</v>
      </c>
      <c r="D3743" s="26" t="s">
        <v>1061</v>
      </c>
      <c r="E3743" s="26" t="str">
        <f aca="false">VLOOKUP(B3743,[1]Planilha8!$X$4:$Z$6629,3,0)</f>
        <v>CUIDADOS PALIATIVOS</v>
      </c>
      <c r="F3743" s="26" t="str">
        <f aca="false">VLOOKUP(B3743,[1]Planilha8!$X$4:$AD$6629,7,0)</f>
        <v>BOM</v>
      </c>
      <c r="G3743" s="27" t="n">
        <v>44320</v>
      </c>
      <c r="H3743" s="83" t="n">
        <v>2805</v>
      </c>
      <c r="I3743" s="29" t="s">
        <v>23</v>
      </c>
      <c r="J3743" s="30" t="s">
        <v>1062</v>
      </c>
      <c r="K3743" s="31" t="n">
        <v>2657</v>
      </c>
      <c r="L3743" s="32" t="n">
        <v>2019002570</v>
      </c>
      <c r="M3743" s="33" t="n">
        <v>44320</v>
      </c>
      <c r="N3743" s="84" t="n">
        <v>0</v>
      </c>
      <c r="O3743" s="85" t="n">
        <v>0</v>
      </c>
      <c r="P3743" s="86" t="n">
        <v>0</v>
      </c>
      <c r="Q3743" s="87" t="n">
        <v>0</v>
      </c>
      <c r="R3743" s="88" t="n">
        <v>0</v>
      </c>
      <c r="S3743" s="89" t="n">
        <v>2805</v>
      </c>
      <c r="T3743" s="90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LF3743" s="41"/>
      <c r="ALG3743" s="41"/>
      <c r="ALH3743" s="41"/>
      <c r="ALI3743" s="41"/>
      <c r="ALJ3743" s="41"/>
      <c r="ALK3743" s="41"/>
      <c r="ALL3743" s="41"/>
      <c r="ALM3743" s="41"/>
      <c r="ALN3743" s="41"/>
      <c r="ALO3743" s="41"/>
      <c r="ALP3743" s="41"/>
      <c r="ALQ3743" s="41"/>
      <c r="ALR3743" s="41"/>
      <c r="ALS3743" s="41"/>
      <c r="ALT3743" s="41"/>
      <c r="ALU3743" s="41"/>
      <c r="ALV3743" s="41"/>
      <c r="ALW3743" s="41"/>
      <c r="ALX3743" s="41"/>
      <c r="ALY3743" s="41"/>
      <c r="ALZ3743" s="41"/>
      <c r="AMA3743" s="41"/>
      <c r="AMB3743" s="41"/>
      <c r="AMC3743" s="41"/>
      <c r="AMD3743" s="41"/>
      <c r="AME3743" s="41"/>
      <c r="AMF3743" s="41"/>
      <c r="AMG3743" s="0"/>
      <c r="AMH3743" s="0"/>
      <c r="AMI3743" s="0"/>
      <c r="AMJ3743" s="0"/>
    </row>
    <row r="3744" s="4" customFormat="true" ht="37.5" hidden="false" customHeight="true" outlineLevel="0" collapsed="false">
      <c r="A3744" s="23" t="s">
        <v>401</v>
      </c>
      <c r="B3744" s="82" t="n">
        <v>12490</v>
      </c>
      <c r="C3744" s="25" t="n">
        <f aca="false">VLOOKUP(B3744,[1]Planilha8!$X$4:$Y$6629,2,0)</f>
        <v>2354308</v>
      </c>
      <c r="D3744" s="26" t="s">
        <v>1061</v>
      </c>
      <c r="E3744" s="26" t="str">
        <f aca="false">VLOOKUP(B3744,[1]Planilha8!$X$4:$Z$6629,3,0)</f>
        <v>CLINICA MÉDICA  - SALA DE EQUIPAMENTOS</v>
      </c>
      <c r="F3744" s="26" t="str">
        <f aca="false">VLOOKUP(B3744,[1]Planilha8!$X$4:$AD$6629,7,0)</f>
        <v>BOM</v>
      </c>
      <c r="G3744" s="27" t="n">
        <v>44320</v>
      </c>
      <c r="H3744" s="83" t="n">
        <v>2805</v>
      </c>
      <c r="I3744" s="29" t="s">
        <v>23</v>
      </c>
      <c r="J3744" s="30" t="s">
        <v>1062</v>
      </c>
      <c r="K3744" s="31" t="n">
        <v>2657</v>
      </c>
      <c r="L3744" s="32" t="n">
        <v>2019002570</v>
      </c>
      <c r="M3744" s="33" t="n">
        <v>44320</v>
      </c>
      <c r="N3744" s="84" t="n">
        <v>0</v>
      </c>
      <c r="O3744" s="85" t="n">
        <v>0</v>
      </c>
      <c r="P3744" s="86" t="n">
        <v>0</v>
      </c>
      <c r="Q3744" s="87" t="n">
        <v>0</v>
      </c>
      <c r="R3744" s="88" t="n">
        <v>0</v>
      </c>
      <c r="S3744" s="89" t="n">
        <v>2805</v>
      </c>
      <c r="T3744" s="90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LF3744" s="41"/>
      <c r="ALG3744" s="41"/>
      <c r="ALH3744" s="41"/>
      <c r="ALI3744" s="41"/>
      <c r="ALJ3744" s="41"/>
      <c r="ALK3744" s="41"/>
      <c r="ALL3744" s="41"/>
      <c r="ALM3744" s="41"/>
      <c r="ALN3744" s="41"/>
      <c r="ALO3744" s="41"/>
      <c r="ALP3744" s="41"/>
      <c r="ALQ3744" s="41"/>
      <c r="ALR3744" s="41"/>
      <c r="ALS3744" s="41"/>
      <c r="ALT3744" s="41"/>
      <c r="ALU3744" s="41"/>
      <c r="ALV3744" s="41"/>
      <c r="ALW3744" s="41"/>
      <c r="ALX3744" s="41"/>
      <c r="ALY3744" s="41"/>
      <c r="ALZ3744" s="41"/>
      <c r="AMA3744" s="41"/>
      <c r="AMB3744" s="41"/>
      <c r="AMC3744" s="41"/>
      <c r="AMD3744" s="41"/>
      <c r="AME3744" s="41"/>
      <c r="AMF3744" s="41"/>
      <c r="AMG3744" s="0"/>
      <c r="AMH3744" s="0"/>
      <c r="AMI3744" s="0"/>
      <c r="AMJ3744" s="0"/>
    </row>
    <row r="3745" s="4" customFormat="true" ht="37.5" hidden="false" customHeight="true" outlineLevel="0" collapsed="false">
      <c r="A3745" s="23" t="s">
        <v>401</v>
      </c>
      <c r="B3745" s="82" t="n">
        <v>12491</v>
      </c>
      <c r="C3745" s="25" t="n">
        <f aca="false">VLOOKUP(B3745,[1]Planilha8!$X$4:$Y$6629,2,0)</f>
        <v>2354309</v>
      </c>
      <c r="D3745" s="26" t="s">
        <v>1061</v>
      </c>
      <c r="E3745" s="26" t="str">
        <f aca="false">VLOOKUP(B3745,[1]Planilha8!$X$4:$Z$6629,3,0)</f>
        <v>CLINICA MÉDICA  - SALA DE EQUIPAMENTOS</v>
      </c>
      <c r="F3745" s="26" t="str">
        <f aca="false">VLOOKUP(B3745,[1]Planilha8!$X$4:$AD$6629,7,0)</f>
        <v>BOM</v>
      </c>
      <c r="G3745" s="27" t="n">
        <v>44320</v>
      </c>
      <c r="H3745" s="83" t="n">
        <v>2805</v>
      </c>
      <c r="I3745" s="29" t="s">
        <v>23</v>
      </c>
      <c r="J3745" s="30" t="s">
        <v>1062</v>
      </c>
      <c r="K3745" s="31" t="n">
        <v>2657</v>
      </c>
      <c r="L3745" s="32" t="n">
        <v>2019002570</v>
      </c>
      <c r="M3745" s="33" t="n">
        <v>44320</v>
      </c>
      <c r="N3745" s="84" t="n">
        <v>0</v>
      </c>
      <c r="O3745" s="85" t="n">
        <v>0</v>
      </c>
      <c r="P3745" s="86" t="n">
        <v>0</v>
      </c>
      <c r="Q3745" s="87" t="n">
        <v>0</v>
      </c>
      <c r="R3745" s="88" t="n">
        <v>0</v>
      </c>
      <c r="S3745" s="89" t="n">
        <v>2805</v>
      </c>
      <c r="T3745" s="90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LF3745" s="41"/>
      <c r="ALG3745" s="41"/>
      <c r="ALH3745" s="41"/>
      <c r="ALI3745" s="41"/>
      <c r="ALJ3745" s="41"/>
      <c r="ALK3745" s="41"/>
      <c r="ALL3745" s="41"/>
      <c r="ALM3745" s="41"/>
      <c r="ALN3745" s="41"/>
      <c r="ALO3745" s="41"/>
      <c r="ALP3745" s="41"/>
      <c r="ALQ3745" s="41"/>
      <c r="ALR3745" s="41"/>
      <c r="ALS3745" s="41"/>
      <c r="ALT3745" s="41"/>
      <c r="ALU3745" s="41"/>
      <c r="ALV3745" s="41"/>
      <c r="ALW3745" s="41"/>
      <c r="ALX3745" s="41"/>
      <c r="ALY3745" s="41"/>
      <c r="ALZ3745" s="41"/>
      <c r="AMA3745" s="41"/>
      <c r="AMB3745" s="41"/>
      <c r="AMC3745" s="41"/>
      <c r="AMD3745" s="41"/>
      <c r="AME3745" s="41"/>
      <c r="AMF3745" s="41"/>
      <c r="AMG3745" s="0"/>
      <c r="AMH3745" s="0"/>
      <c r="AMI3745" s="0"/>
      <c r="AMJ3745" s="0"/>
    </row>
    <row r="3746" s="4" customFormat="true" ht="37.5" hidden="false" customHeight="true" outlineLevel="0" collapsed="false">
      <c r="A3746" s="23" t="s">
        <v>401</v>
      </c>
      <c r="B3746" s="82" t="n">
        <v>12492</v>
      </c>
      <c r="C3746" s="25" t="n">
        <f aca="false">VLOOKUP(B3746,[1]Planilha8!$X$4:$Y$6629,2,0)</f>
        <v>2354310</v>
      </c>
      <c r="D3746" s="26" t="s">
        <v>1061</v>
      </c>
      <c r="E3746" s="26" t="str">
        <f aca="false">VLOOKUP(B3746,[1]Planilha8!$X$4:$Z$6629,3,0)</f>
        <v>CLÍNICA CIRÚRGICA – SALA DE EQUIPAMENTOS</v>
      </c>
      <c r="F3746" s="26" t="str">
        <f aca="false">VLOOKUP(B3746,[1]Planilha8!$X$4:$AD$6629,7,0)</f>
        <v>BOM</v>
      </c>
      <c r="G3746" s="27" t="n">
        <v>44320</v>
      </c>
      <c r="H3746" s="83" t="n">
        <v>2805</v>
      </c>
      <c r="I3746" s="29" t="s">
        <v>23</v>
      </c>
      <c r="J3746" s="30" t="s">
        <v>1062</v>
      </c>
      <c r="K3746" s="31" t="n">
        <v>2657</v>
      </c>
      <c r="L3746" s="32" t="n">
        <v>2019002570</v>
      </c>
      <c r="M3746" s="33" t="n">
        <v>44320</v>
      </c>
      <c r="N3746" s="84" t="n">
        <v>0</v>
      </c>
      <c r="O3746" s="85" t="n">
        <v>0</v>
      </c>
      <c r="P3746" s="86" t="n">
        <v>0</v>
      </c>
      <c r="Q3746" s="87" t="n">
        <v>0</v>
      </c>
      <c r="R3746" s="88" t="n">
        <v>0</v>
      </c>
      <c r="S3746" s="89" t="n">
        <v>2805</v>
      </c>
      <c r="T3746" s="90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LF3746" s="41"/>
      <c r="ALG3746" s="41"/>
      <c r="ALH3746" s="41"/>
      <c r="ALI3746" s="41"/>
      <c r="ALJ3746" s="41"/>
      <c r="ALK3746" s="41"/>
      <c r="ALL3746" s="41"/>
      <c r="ALM3746" s="41"/>
      <c r="ALN3746" s="41"/>
      <c r="ALO3746" s="41"/>
      <c r="ALP3746" s="41"/>
      <c r="ALQ3746" s="41"/>
      <c r="ALR3746" s="41"/>
      <c r="ALS3746" s="41"/>
      <c r="ALT3746" s="41"/>
      <c r="ALU3746" s="41"/>
      <c r="ALV3746" s="41"/>
      <c r="ALW3746" s="41"/>
      <c r="ALX3746" s="41"/>
      <c r="ALY3746" s="41"/>
      <c r="ALZ3746" s="41"/>
      <c r="AMA3746" s="41"/>
      <c r="AMB3746" s="41"/>
      <c r="AMC3746" s="41"/>
      <c r="AMD3746" s="41"/>
      <c r="AME3746" s="41"/>
      <c r="AMF3746" s="41"/>
      <c r="AMG3746" s="0"/>
      <c r="AMH3746" s="0"/>
      <c r="AMI3746" s="0"/>
      <c r="AMJ3746" s="0"/>
    </row>
    <row r="3747" s="4" customFormat="true" ht="37.5" hidden="false" customHeight="true" outlineLevel="0" collapsed="false">
      <c r="A3747" s="23" t="s">
        <v>401</v>
      </c>
      <c r="B3747" s="82" t="n">
        <v>12544</v>
      </c>
      <c r="C3747" s="25" t="n">
        <f aca="false">VLOOKUP(B3747,[1]Planilha8!$X$4:$Y$6629,2,0)</f>
        <v>2354356</v>
      </c>
      <c r="D3747" s="26" t="s">
        <v>1063</v>
      </c>
      <c r="E3747" s="26" t="str">
        <f aca="false">VLOOKUP(B3747,[1]Planilha8!$X$4:$Z$6629,3,0)</f>
        <v>CENTRO CIRÚRGICO</v>
      </c>
      <c r="F3747" s="26" t="str">
        <f aca="false">VLOOKUP(B3747,[1]Planilha8!$X$4:$AD$6629,7,0)</f>
        <v>BOM</v>
      </c>
      <c r="G3747" s="27" t="n">
        <v>44342</v>
      </c>
      <c r="H3747" s="83" t="n">
        <v>28000</v>
      </c>
      <c r="I3747" s="29" t="s">
        <v>23</v>
      </c>
      <c r="J3747" s="30" t="s">
        <v>1064</v>
      </c>
      <c r="K3747" s="31" t="n">
        <v>14295</v>
      </c>
      <c r="L3747" s="32" t="n">
        <v>2019002570</v>
      </c>
      <c r="M3747" s="33" t="n">
        <v>44342</v>
      </c>
      <c r="N3747" s="84" t="n">
        <v>0</v>
      </c>
      <c r="O3747" s="85" t="n">
        <v>0</v>
      </c>
      <c r="P3747" s="86" t="n">
        <v>0</v>
      </c>
      <c r="Q3747" s="87" t="n">
        <v>0</v>
      </c>
      <c r="R3747" s="88" t="n">
        <v>0</v>
      </c>
      <c r="S3747" s="89" t="n">
        <v>28000</v>
      </c>
      <c r="T3747" s="90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LF3747" s="41"/>
      <c r="ALG3747" s="41"/>
      <c r="ALH3747" s="41"/>
      <c r="ALI3747" s="41"/>
      <c r="ALJ3747" s="41"/>
      <c r="ALK3747" s="41"/>
      <c r="ALL3747" s="41"/>
      <c r="ALM3747" s="41"/>
      <c r="ALN3747" s="41"/>
      <c r="ALO3747" s="41"/>
      <c r="ALP3747" s="41"/>
      <c r="ALQ3747" s="41"/>
      <c r="ALR3747" s="41"/>
      <c r="ALS3747" s="41"/>
      <c r="ALT3747" s="41"/>
      <c r="ALU3747" s="41"/>
      <c r="ALV3747" s="41"/>
      <c r="ALW3747" s="41"/>
      <c r="ALX3747" s="41"/>
      <c r="ALY3747" s="41"/>
      <c r="ALZ3747" s="41"/>
      <c r="AMA3747" s="41"/>
      <c r="AMB3747" s="41"/>
      <c r="AMC3747" s="41"/>
      <c r="AMD3747" s="41"/>
      <c r="AME3747" s="41"/>
      <c r="AMF3747" s="41"/>
      <c r="AMG3747" s="0"/>
      <c r="AMH3747" s="0"/>
      <c r="AMI3747" s="0"/>
      <c r="AMJ3747" s="0"/>
    </row>
    <row r="3748" s="4" customFormat="true" ht="37.5" hidden="false" customHeight="true" outlineLevel="0" collapsed="false">
      <c r="A3748" s="23" t="s">
        <v>401</v>
      </c>
      <c r="B3748" s="82" t="n">
        <v>12545</v>
      </c>
      <c r="C3748" s="25" t="n">
        <f aca="false">VLOOKUP(B3748,[1]Planilha8!$X$4:$Y$6629,2,0)</f>
        <v>2354357</v>
      </c>
      <c r="D3748" s="26" t="s">
        <v>1063</v>
      </c>
      <c r="E3748" s="26" t="str">
        <f aca="false">VLOOKUP(B3748,[1]Planilha8!$X$4:$Z$6629,3,0)</f>
        <v>CENTRO CIRÚRGICO</v>
      </c>
      <c r="F3748" s="26" t="str">
        <f aca="false">VLOOKUP(B3748,[1]Planilha8!$X$4:$AD$6629,7,0)</f>
        <v>BOM</v>
      </c>
      <c r="G3748" s="27" t="n">
        <v>44342</v>
      </c>
      <c r="H3748" s="83" t="n">
        <v>28000</v>
      </c>
      <c r="I3748" s="29" t="s">
        <v>23</v>
      </c>
      <c r="J3748" s="30" t="s">
        <v>1064</v>
      </c>
      <c r="K3748" s="31" t="n">
        <v>14295</v>
      </c>
      <c r="L3748" s="32" t="n">
        <v>2019002570</v>
      </c>
      <c r="M3748" s="33" t="n">
        <v>44342</v>
      </c>
      <c r="N3748" s="84" t="n">
        <v>0</v>
      </c>
      <c r="O3748" s="85" t="n">
        <v>0</v>
      </c>
      <c r="P3748" s="86" t="n">
        <v>0</v>
      </c>
      <c r="Q3748" s="87" t="n">
        <v>0</v>
      </c>
      <c r="R3748" s="88" t="n">
        <v>0</v>
      </c>
      <c r="S3748" s="89" t="n">
        <v>28000</v>
      </c>
      <c r="T3748" s="90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LF3748" s="41"/>
      <c r="ALG3748" s="41"/>
      <c r="ALH3748" s="41"/>
      <c r="ALI3748" s="41"/>
      <c r="ALJ3748" s="41"/>
      <c r="ALK3748" s="41"/>
      <c r="ALL3748" s="41"/>
      <c r="ALM3748" s="41"/>
      <c r="ALN3748" s="41"/>
      <c r="ALO3748" s="41"/>
      <c r="ALP3748" s="41"/>
      <c r="ALQ3748" s="41"/>
      <c r="ALR3748" s="41"/>
      <c r="ALS3748" s="41"/>
      <c r="ALT3748" s="41"/>
      <c r="ALU3748" s="41"/>
      <c r="ALV3748" s="41"/>
      <c r="ALW3748" s="41"/>
      <c r="ALX3748" s="41"/>
      <c r="ALY3748" s="41"/>
      <c r="ALZ3748" s="41"/>
      <c r="AMA3748" s="41"/>
      <c r="AMB3748" s="41"/>
      <c r="AMC3748" s="41"/>
      <c r="AMD3748" s="41"/>
      <c r="AME3748" s="41"/>
      <c r="AMF3748" s="41"/>
      <c r="AMG3748" s="0"/>
      <c r="AMH3748" s="0"/>
      <c r="AMI3748" s="0"/>
      <c r="AMJ3748" s="0"/>
    </row>
    <row r="3749" s="4" customFormat="true" ht="37.5" hidden="false" customHeight="true" outlineLevel="0" collapsed="false">
      <c r="A3749" s="23" t="s">
        <v>401</v>
      </c>
      <c r="B3749" s="82" t="n">
        <v>12546</v>
      </c>
      <c r="C3749" s="25" t="n">
        <f aca="false">VLOOKUP(B3749,[1]Planilha8!$X$4:$Y$6629,2,0)</f>
        <v>2354358</v>
      </c>
      <c r="D3749" s="26" t="s">
        <v>1063</v>
      </c>
      <c r="E3749" s="26" t="str">
        <f aca="false">VLOOKUP(B3749,[1]Planilha8!$X$4:$Z$6629,3,0)</f>
        <v>CENTRO CIRÚRGICO</v>
      </c>
      <c r="F3749" s="26" t="str">
        <f aca="false">VLOOKUP(B3749,[1]Planilha8!$X$4:$AD$6629,7,0)</f>
        <v>BOM</v>
      </c>
      <c r="G3749" s="27" t="n">
        <v>44342</v>
      </c>
      <c r="H3749" s="83" t="n">
        <v>28000</v>
      </c>
      <c r="I3749" s="29" t="s">
        <v>23</v>
      </c>
      <c r="J3749" s="30" t="s">
        <v>1064</v>
      </c>
      <c r="K3749" s="31" t="n">
        <v>14295</v>
      </c>
      <c r="L3749" s="32" t="n">
        <v>2019002570</v>
      </c>
      <c r="M3749" s="33" t="n">
        <v>44342</v>
      </c>
      <c r="N3749" s="84" t="n">
        <v>0</v>
      </c>
      <c r="O3749" s="85" t="n">
        <v>0</v>
      </c>
      <c r="P3749" s="86" t="n">
        <v>0</v>
      </c>
      <c r="Q3749" s="87" t="n">
        <v>0</v>
      </c>
      <c r="R3749" s="88" t="n">
        <v>0</v>
      </c>
      <c r="S3749" s="89" t="n">
        <v>28000</v>
      </c>
      <c r="T3749" s="90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LF3749" s="41"/>
      <c r="ALG3749" s="41"/>
      <c r="ALH3749" s="41"/>
      <c r="ALI3749" s="41"/>
      <c r="ALJ3749" s="41"/>
      <c r="ALK3749" s="41"/>
      <c r="ALL3749" s="41"/>
      <c r="ALM3749" s="41"/>
      <c r="ALN3749" s="41"/>
      <c r="ALO3749" s="41"/>
      <c r="ALP3749" s="41"/>
      <c r="ALQ3749" s="41"/>
      <c r="ALR3749" s="41"/>
      <c r="ALS3749" s="41"/>
      <c r="ALT3749" s="41"/>
      <c r="ALU3749" s="41"/>
      <c r="ALV3749" s="41"/>
      <c r="ALW3749" s="41"/>
      <c r="ALX3749" s="41"/>
      <c r="ALY3749" s="41"/>
      <c r="ALZ3749" s="41"/>
      <c r="AMA3749" s="41"/>
      <c r="AMB3749" s="41"/>
      <c r="AMC3749" s="41"/>
      <c r="AMD3749" s="41"/>
      <c r="AME3749" s="41"/>
      <c r="AMF3749" s="41"/>
      <c r="AMG3749" s="0"/>
      <c r="AMH3749" s="0"/>
      <c r="AMI3749" s="0"/>
      <c r="AMJ3749" s="0"/>
    </row>
    <row r="3750" s="4" customFormat="true" ht="37.5" hidden="false" customHeight="true" outlineLevel="0" collapsed="false">
      <c r="A3750" s="23" t="s">
        <v>401</v>
      </c>
      <c r="B3750" s="82" t="n">
        <v>12527</v>
      </c>
      <c r="C3750" s="25" t="n">
        <f aca="false">VLOOKUP(B3750,[1]Planilha8!$X$4:$Y$6629,2,0)</f>
        <v>2361075</v>
      </c>
      <c r="D3750" s="26" t="s">
        <v>1065</v>
      </c>
      <c r="E3750" s="26" t="str">
        <f aca="false">VLOOKUP(B3750,[1]Planilha8!$X$4:$Z$6629,3,0)</f>
        <v>CENTRO CIRÚRGICO</v>
      </c>
      <c r="F3750" s="26" t="str">
        <f aca="false">VLOOKUP(B3750,[1]Planilha8!$X$4:$AD$6629,7,0)</f>
        <v>BOM</v>
      </c>
      <c r="G3750" s="27" t="n">
        <v>44349</v>
      </c>
      <c r="H3750" s="83" t="n">
        <v>54000</v>
      </c>
      <c r="I3750" s="29" t="s">
        <v>23</v>
      </c>
      <c r="J3750" s="30" t="s">
        <v>1066</v>
      </c>
      <c r="K3750" s="31" t="n">
        <v>27364</v>
      </c>
      <c r="L3750" s="32" t="n">
        <v>2019002570</v>
      </c>
      <c r="M3750" s="33" t="n">
        <v>44349</v>
      </c>
      <c r="N3750" s="84" t="n">
        <v>0</v>
      </c>
      <c r="O3750" s="85" t="n">
        <v>0</v>
      </c>
      <c r="P3750" s="86" t="n">
        <v>0</v>
      </c>
      <c r="Q3750" s="87" t="n">
        <v>0</v>
      </c>
      <c r="R3750" s="88" t="n">
        <v>0</v>
      </c>
      <c r="S3750" s="89" t="n">
        <v>54000</v>
      </c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LF3750" s="41"/>
      <c r="ALG3750" s="41"/>
      <c r="ALH3750" s="41"/>
      <c r="ALI3750" s="41"/>
      <c r="ALJ3750" s="41"/>
      <c r="ALK3750" s="41"/>
      <c r="ALL3750" s="41"/>
      <c r="ALM3750" s="41"/>
      <c r="ALN3750" s="41"/>
      <c r="ALO3750" s="41"/>
      <c r="ALP3750" s="41"/>
      <c r="ALQ3750" s="41"/>
      <c r="ALR3750" s="41"/>
      <c r="ALS3750" s="41"/>
      <c r="ALT3750" s="41"/>
      <c r="ALU3750" s="41"/>
      <c r="ALV3750" s="41"/>
      <c r="ALW3750" s="41"/>
      <c r="ALX3750" s="41"/>
      <c r="ALY3750" s="41"/>
      <c r="ALZ3750" s="41"/>
      <c r="AMA3750" s="41"/>
      <c r="AMB3750" s="41"/>
      <c r="AMC3750" s="41"/>
      <c r="AMD3750" s="41"/>
      <c r="AME3750" s="41"/>
      <c r="AMF3750" s="41"/>
      <c r="AMG3750" s="0"/>
      <c r="AMH3750" s="0"/>
      <c r="AMI3750" s="0"/>
      <c r="AMJ3750" s="0"/>
    </row>
    <row r="3751" s="4" customFormat="true" ht="37.5" hidden="false" customHeight="true" outlineLevel="0" collapsed="false">
      <c r="A3751" s="23" t="s">
        <v>401</v>
      </c>
      <c r="B3751" s="82" t="n">
        <v>12528</v>
      </c>
      <c r="C3751" s="25" t="n">
        <f aca="false">VLOOKUP(B3751,[1]Planilha8!$X$4:$Y$6629,2,0)</f>
        <v>2361076</v>
      </c>
      <c r="D3751" s="26" t="s">
        <v>1065</v>
      </c>
      <c r="E3751" s="26" t="str">
        <f aca="false">VLOOKUP(B3751,[1]Planilha8!$X$4:$Z$6629,3,0)</f>
        <v>CENTRO CIRÚRGICO</v>
      </c>
      <c r="F3751" s="26" t="str">
        <f aca="false">VLOOKUP(B3751,[1]Planilha8!$X$4:$AD$6629,7,0)</f>
        <v>BOM</v>
      </c>
      <c r="G3751" s="27" t="n">
        <v>44349</v>
      </c>
      <c r="H3751" s="83" t="n">
        <v>54000</v>
      </c>
      <c r="I3751" s="29" t="s">
        <v>23</v>
      </c>
      <c r="J3751" s="30" t="s">
        <v>1066</v>
      </c>
      <c r="K3751" s="31" t="n">
        <v>27364</v>
      </c>
      <c r="L3751" s="32" t="n">
        <v>2019002570</v>
      </c>
      <c r="M3751" s="33" t="n">
        <v>44349</v>
      </c>
      <c r="N3751" s="84" t="n">
        <v>0</v>
      </c>
      <c r="O3751" s="85" t="n">
        <v>0</v>
      </c>
      <c r="P3751" s="86" t="n">
        <v>0</v>
      </c>
      <c r="Q3751" s="87" t="n">
        <v>0</v>
      </c>
      <c r="R3751" s="88" t="n">
        <v>0</v>
      </c>
      <c r="S3751" s="89" t="n">
        <v>54000</v>
      </c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LF3751" s="41"/>
      <c r="ALG3751" s="41"/>
      <c r="ALH3751" s="41"/>
      <c r="ALI3751" s="41"/>
      <c r="ALJ3751" s="41"/>
      <c r="ALK3751" s="41"/>
      <c r="ALL3751" s="41"/>
      <c r="ALM3751" s="41"/>
      <c r="ALN3751" s="41"/>
      <c r="ALO3751" s="41"/>
      <c r="ALP3751" s="41"/>
      <c r="ALQ3751" s="41"/>
      <c r="ALR3751" s="41"/>
      <c r="ALS3751" s="41"/>
      <c r="ALT3751" s="41"/>
      <c r="ALU3751" s="41"/>
      <c r="ALV3751" s="41"/>
      <c r="ALW3751" s="41"/>
      <c r="ALX3751" s="41"/>
      <c r="ALY3751" s="41"/>
      <c r="ALZ3751" s="41"/>
      <c r="AMA3751" s="41"/>
      <c r="AMB3751" s="41"/>
      <c r="AMC3751" s="41"/>
      <c r="AMD3751" s="41"/>
      <c r="AME3751" s="41"/>
      <c r="AMF3751" s="41"/>
      <c r="AMG3751" s="0"/>
      <c r="AMH3751" s="0"/>
      <c r="AMI3751" s="0"/>
      <c r="AMJ3751" s="0"/>
    </row>
    <row r="3752" s="4" customFormat="true" ht="37.5" hidden="false" customHeight="true" outlineLevel="0" collapsed="false">
      <c r="A3752" s="23" t="s">
        <v>401</v>
      </c>
      <c r="B3752" s="82" t="n">
        <v>12529</v>
      </c>
      <c r="C3752" s="25" t="n">
        <f aca="false">VLOOKUP(B3752,[1]Planilha8!$X$4:$Y$6629,2,0)</f>
        <v>2361077</v>
      </c>
      <c r="D3752" s="26" t="s">
        <v>1065</v>
      </c>
      <c r="E3752" s="26" t="str">
        <f aca="false">VLOOKUP(B3752,[1]Planilha8!$X$4:$Z$6629,3,0)</f>
        <v>CENTRO CIRÚRGICO</v>
      </c>
      <c r="F3752" s="26" t="str">
        <f aca="false">VLOOKUP(B3752,[1]Planilha8!$X$4:$AD$6629,7,0)</f>
        <v>BOM</v>
      </c>
      <c r="G3752" s="27" t="n">
        <v>44349</v>
      </c>
      <c r="H3752" s="83" t="n">
        <v>54000</v>
      </c>
      <c r="I3752" s="29" t="s">
        <v>23</v>
      </c>
      <c r="J3752" s="30" t="s">
        <v>1066</v>
      </c>
      <c r="K3752" s="31" t="n">
        <v>27364</v>
      </c>
      <c r="L3752" s="32" t="n">
        <v>2019002570</v>
      </c>
      <c r="M3752" s="33" t="n">
        <v>44349</v>
      </c>
      <c r="N3752" s="84" t="n">
        <v>0</v>
      </c>
      <c r="O3752" s="85" t="n">
        <v>0</v>
      </c>
      <c r="P3752" s="86" t="n">
        <v>0</v>
      </c>
      <c r="Q3752" s="87" t="n">
        <v>0</v>
      </c>
      <c r="R3752" s="88" t="n">
        <v>0</v>
      </c>
      <c r="S3752" s="89" t="n">
        <v>54000</v>
      </c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LF3752" s="41"/>
      <c r="ALG3752" s="41"/>
      <c r="ALH3752" s="41"/>
      <c r="ALI3752" s="41"/>
      <c r="ALJ3752" s="41"/>
      <c r="ALK3752" s="41"/>
      <c r="ALL3752" s="41"/>
      <c r="ALM3752" s="41"/>
      <c r="ALN3752" s="41"/>
      <c r="ALO3752" s="41"/>
      <c r="ALP3752" s="41"/>
      <c r="ALQ3752" s="41"/>
      <c r="ALR3752" s="41"/>
      <c r="ALS3752" s="41"/>
      <c r="ALT3752" s="41"/>
      <c r="ALU3752" s="41"/>
      <c r="ALV3752" s="41"/>
      <c r="ALW3752" s="41"/>
      <c r="ALX3752" s="41"/>
      <c r="ALY3752" s="41"/>
      <c r="ALZ3752" s="41"/>
      <c r="AMA3752" s="41"/>
      <c r="AMB3752" s="41"/>
      <c r="AMC3752" s="41"/>
      <c r="AMD3752" s="41"/>
      <c r="AME3752" s="41"/>
      <c r="AMF3752" s="41"/>
      <c r="AMG3752" s="0"/>
      <c r="AMH3752" s="0"/>
      <c r="AMI3752" s="0"/>
      <c r="AMJ3752" s="0"/>
    </row>
    <row r="3753" s="4" customFormat="true" ht="37.5" hidden="false" customHeight="true" outlineLevel="0" collapsed="false">
      <c r="A3753" s="23" t="s">
        <v>401</v>
      </c>
      <c r="B3753" s="82" t="n">
        <v>12530</v>
      </c>
      <c r="C3753" s="25" t="n">
        <f aca="false">VLOOKUP(B3753,[1]Planilha8!$X$4:$Y$6629,2,0)</f>
        <v>2361078</v>
      </c>
      <c r="D3753" s="26" t="s">
        <v>1065</v>
      </c>
      <c r="E3753" s="26" t="str">
        <f aca="false">VLOOKUP(B3753,[1]Planilha8!$X$4:$Z$6629,3,0)</f>
        <v>CENTRO CIRÚRGICO</v>
      </c>
      <c r="F3753" s="26" t="str">
        <f aca="false">VLOOKUP(B3753,[1]Planilha8!$X$4:$AD$6629,7,0)</f>
        <v>BOM</v>
      </c>
      <c r="G3753" s="27" t="n">
        <v>44349</v>
      </c>
      <c r="H3753" s="83" t="n">
        <v>54000</v>
      </c>
      <c r="I3753" s="29" t="s">
        <v>23</v>
      </c>
      <c r="J3753" s="30" t="s">
        <v>1066</v>
      </c>
      <c r="K3753" s="31" t="n">
        <v>27364</v>
      </c>
      <c r="L3753" s="32" t="n">
        <v>2019002570</v>
      </c>
      <c r="M3753" s="33" t="n">
        <v>44349</v>
      </c>
      <c r="N3753" s="84" t="n">
        <v>0</v>
      </c>
      <c r="O3753" s="85" t="n">
        <v>0</v>
      </c>
      <c r="P3753" s="86" t="n">
        <v>0</v>
      </c>
      <c r="Q3753" s="87" t="n">
        <v>0</v>
      </c>
      <c r="R3753" s="88" t="n">
        <v>0</v>
      </c>
      <c r="S3753" s="89" t="n">
        <v>54000</v>
      </c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LF3753" s="41"/>
      <c r="ALG3753" s="41"/>
      <c r="ALH3753" s="41"/>
      <c r="ALI3753" s="41"/>
      <c r="ALJ3753" s="41"/>
      <c r="ALK3753" s="41"/>
      <c r="ALL3753" s="41"/>
      <c r="ALM3753" s="41"/>
      <c r="ALN3753" s="41"/>
      <c r="ALO3753" s="41"/>
      <c r="ALP3753" s="41"/>
      <c r="ALQ3753" s="41"/>
      <c r="ALR3753" s="41"/>
      <c r="ALS3753" s="41"/>
      <c r="ALT3753" s="41"/>
      <c r="ALU3753" s="41"/>
      <c r="ALV3753" s="41"/>
      <c r="ALW3753" s="41"/>
      <c r="ALX3753" s="41"/>
      <c r="ALY3753" s="41"/>
      <c r="ALZ3753" s="41"/>
      <c r="AMA3753" s="41"/>
      <c r="AMB3753" s="41"/>
      <c r="AMC3753" s="41"/>
      <c r="AMD3753" s="41"/>
      <c r="AME3753" s="41"/>
      <c r="AMF3753" s="41"/>
      <c r="AMG3753" s="0"/>
      <c r="AMH3753" s="0"/>
      <c r="AMI3753" s="0"/>
      <c r="AMJ3753" s="0"/>
    </row>
    <row r="3754" s="4" customFormat="true" ht="37.5" hidden="false" customHeight="true" outlineLevel="0" collapsed="false">
      <c r="A3754" s="23" t="s">
        <v>401</v>
      </c>
      <c r="B3754" s="82" t="n">
        <v>12531</v>
      </c>
      <c r="C3754" s="25" t="n">
        <f aca="false">VLOOKUP(B3754,[1]Planilha8!$X$4:$Y$6629,2,0)</f>
        <v>2361079</v>
      </c>
      <c r="D3754" s="26" t="s">
        <v>1065</v>
      </c>
      <c r="E3754" s="26" t="str">
        <f aca="false">VLOOKUP(B3754,[1]Planilha8!$X$4:$Z$6629,3,0)</f>
        <v>CENTRO CIRÚRGICO</v>
      </c>
      <c r="F3754" s="26" t="str">
        <f aca="false">VLOOKUP(B3754,[1]Planilha8!$X$4:$AD$6629,7,0)</f>
        <v>BOM</v>
      </c>
      <c r="G3754" s="27" t="n">
        <v>44349</v>
      </c>
      <c r="H3754" s="83" t="n">
        <v>54000</v>
      </c>
      <c r="I3754" s="29" t="s">
        <v>23</v>
      </c>
      <c r="J3754" s="30" t="s">
        <v>1066</v>
      </c>
      <c r="K3754" s="31" t="n">
        <v>27364</v>
      </c>
      <c r="L3754" s="32" t="n">
        <v>2019002570</v>
      </c>
      <c r="M3754" s="33" t="n">
        <v>44349</v>
      </c>
      <c r="N3754" s="84" t="n">
        <v>0</v>
      </c>
      <c r="O3754" s="85" t="n">
        <v>0</v>
      </c>
      <c r="P3754" s="86" t="n">
        <v>0</v>
      </c>
      <c r="Q3754" s="87" t="n">
        <v>0</v>
      </c>
      <c r="R3754" s="88" t="n">
        <v>0</v>
      </c>
      <c r="S3754" s="89" t="n">
        <v>54000</v>
      </c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LF3754" s="41"/>
      <c r="ALG3754" s="41"/>
      <c r="ALH3754" s="41"/>
      <c r="ALI3754" s="41"/>
      <c r="ALJ3754" s="41"/>
      <c r="ALK3754" s="41"/>
      <c r="ALL3754" s="41"/>
      <c r="ALM3754" s="41"/>
      <c r="ALN3754" s="41"/>
      <c r="ALO3754" s="41"/>
      <c r="ALP3754" s="41"/>
      <c r="ALQ3754" s="41"/>
      <c r="ALR3754" s="41"/>
      <c r="ALS3754" s="41"/>
      <c r="ALT3754" s="41"/>
      <c r="ALU3754" s="41"/>
      <c r="ALV3754" s="41"/>
      <c r="ALW3754" s="41"/>
      <c r="ALX3754" s="41"/>
      <c r="ALY3754" s="41"/>
      <c r="ALZ3754" s="41"/>
      <c r="AMA3754" s="41"/>
      <c r="AMB3754" s="41"/>
      <c r="AMC3754" s="41"/>
      <c r="AMD3754" s="41"/>
      <c r="AME3754" s="41"/>
      <c r="AMF3754" s="41"/>
      <c r="AMG3754" s="0"/>
      <c r="AMH3754" s="0"/>
      <c r="AMI3754" s="0"/>
      <c r="AMJ3754" s="0"/>
    </row>
    <row r="3755" s="4" customFormat="true" ht="37.5" hidden="false" customHeight="true" outlineLevel="0" collapsed="false">
      <c r="A3755" s="23" t="s">
        <v>401</v>
      </c>
      <c r="B3755" s="82" t="n">
        <v>12532</v>
      </c>
      <c r="C3755" s="25" t="n">
        <f aca="false">VLOOKUP(B3755,[1]Planilha8!$X$4:$Y$6629,2,0)</f>
        <v>2361080</v>
      </c>
      <c r="D3755" s="26" t="s">
        <v>1065</v>
      </c>
      <c r="E3755" s="26" t="str">
        <f aca="false">VLOOKUP(B3755,[1]Planilha8!$X$4:$Z$6629,3,0)</f>
        <v>CENTRO CIRÚRGICO</v>
      </c>
      <c r="F3755" s="26" t="str">
        <f aca="false">VLOOKUP(B3755,[1]Planilha8!$X$4:$AD$6629,7,0)</f>
        <v>BOM</v>
      </c>
      <c r="G3755" s="27" t="n">
        <v>44349</v>
      </c>
      <c r="H3755" s="83" t="n">
        <v>54000</v>
      </c>
      <c r="I3755" s="29" t="s">
        <v>23</v>
      </c>
      <c r="J3755" s="30" t="s">
        <v>1066</v>
      </c>
      <c r="K3755" s="31" t="n">
        <v>27364</v>
      </c>
      <c r="L3755" s="32" t="n">
        <v>2019002570</v>
      </c>
      <c r="M3755" s="33" t="n">
        <v>44349</v>
      </c>
      <c r="N3755" s="84" t="n">
        <v>0</v>
      </c>
      <c r="O3755" s="85" t="n">
        <v>0</v>
      </c>
      <c r="P3755" s="86" t="n">
        <v>0</v>
      </c>
      <c r="Q3755" s="87" t="n">
        <v>0</v>
      </c>
      <c r="R3755" s="88" t="n">
        <v>0</v>
      </c>
      <c r="S3755" s="89" t="n">
        <v>54000</v>
      </c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LF3755" s="41"/>
      <c r="ALG3755" s="41"/>
      <c r="ALH3755" s="41"/>
      <c r="ALI3755" s="41"/>
      <c r="ALJ3755" s="41"/>
      <c r="ALK3755" s="41"/>
      <c r="ALL3755" s="41"/>
      <c r="ALM3755" s="41"/>
      <c r="ALN3755" s="41"/>
      <c r="ALO3755" s="41"/>
      <c r="ALP3755" s="41"/>
      <c r="ALQ3755" s="41"/>
      <c r="ALR3755" s="41"/>
      <c r="ALS3755" s="41"/>
      <c r="ALT3755" s="41"/>
      <c r="ALU3755" s="41"/>
      <c r="ALV3755" s="41"/>
      <c r="ALW3755" s="41"/>
      <c r="ALX3755" s="41"/>
      <c r="ALY3755" s="41"/>
      <c r="ALZ3755" s="41"/>
      <c r="AMA3755" s="41"/>
      <c r="AMB3755" s="41"/>
      <c r="AMC3755" s="41"/>
      <c r="AMD3755" s="41"/>
      <c r="AME3755" s="41"/>
      <c r="AMF3755" s="41"/>
      <c r="AMG3755" s="0"/>
      <c r="AMH3755" s="0"/>
      <c r="AMI3755" s="0"/>
      <c r="AMJ3755" s="0"/>
    </row>
    <row r="3756" s="4" customFormat="true" ht="37.5" hidden="false" customHeight="true" outlineLevel="0" collapsed="false">
      <c r="A3756" s="23" t="s">
        <v>401</v>
      </c>
      <c r="B3756" s="82" t="n">
        <v>12533</v>
      </c>
      <c r="C3756" s="25" t="n">
        <f aca="false">VLOOKUP(B3756,[1]Planilha8!$X$4:$Y$6629,2,0)</f>
        <v>2361081</v>
      </c>
      <c r="D3756" s="26" t="s">
        <v>1065</v>
      </c>
      <c r="E3756" s="26" t="str">
        <f aca="false">VLOOKUP(B3756,[1]Planilha8!$X$4:$Z$6629,3,0)</f>
        <v>CENTRO CIRÚRGICO</v>
      </c>
      <c r="F3756" s="26" t="str">
        <f aca="false">VLOOKUP(B3756,[1]Planilha8!$X$4:$AD$6629,7,0)</f>
        <v>BOM</v>
      </c>
      <c r="G3756" s="27" t="n">
        <v>44349</v>
      </c>
      <c r="H3756" s="83" t="n">
        <v>54000</v>
      </c>
      <c r="I3756" s="29" t="s">
        <v>23</v>
      </c>
      <c r="J3756" s="30" t="s">
        <v>1066</v>
      </c>
      <c r="K3756" s="31" t="n">
        <v>27364</v>
      </c>
      <c r="L3756" s="32" t="n">
        <v>2019002570</v>
      </c>
      <c r="M3756" s="33" t="n">
        <v>44349</v>
      </c>
      <c r="N3756" s="84" t="n">
        <v>0</v>
      </c>
      <c r="O3756" s="85" t="n">
        <v>0</v>
      </c>
      <c r="P3756" s="86" t="n">
        <v>0</v>
      </c>
      <c r="Q3756" s="87" t="n">
        <v>0</v>
      </c>
      <c r="R3756" s="88" t="n">
        <v>0</v>
      </c>
      <c r="S3756" s="89" t="n">
        <v>54000</v>
      </c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LF3756" s="41"/>
      <c r="ALG3756" s="41"/>
      <c r="ALH3756" s="41"/>
      <c r="ALI3756" s="41"/>
      <c r="ALJ3756" s="41"/>
      <c r="ALK3756" s="41"/>
      <c r="ALL3756" s="41"/>
      <c r="ALM3756" s="41"/>
      <c r="ALN3756" s="41"/>
      <c r="ALO3756" s="41"/>
      <c r="ALP3756" s="41"/>
      <c r="ALQ3756" s="41"/>
      <c r="ALR3756" s="41"/>
      <c r="ALS3756" s="41"/>
      <c r="ALT3756" s="41"/>
      <c r="ALU3756" s="41"/>
      <c r="ALV3756" s="41"/>
      <c r="ALW3756" s="41"/>
      <c r="ALX3756" s="41"/>
      <c r="ALY3756" s="41"/>
      <c r="ALZ3756" s="41"/>
      <c r="AMA3756" s="41"/>
      <c r="AMB3756" s="41"/>
      <c r="AMC3756" s="41"/>
      <c r="AMD3756" s="41"/>
      <c r="AME3756" s="41"/>
      <c r="AMF3756" s="41"/>
      <c r="AMG3756" s="0"/>
      <c r="AMH3756" s="0"/>
      <c r="AMI3756" s="0"/>
      <c r="AMJ3756" s="0"/>
    </row>
    <row r="3757" s="4" customFormat="true" ht="37.5" hidden="false" customHeight="true" outlineLevel="0" collapsed="false">
      <c r="A3757" s="23" t="s">
        <v>401</v>
      </c>
      <c r="B3757" s="82" t="n">
        <v>12534</v>
      </c>
      <c r="C3757" s="25" t="n">
        <f aca="false">VLOOKUP(B3757,[1]Planilha8!$X$4:$Y$6629,2,0)</f>
        <v>2361082</v>
      </c>
      <c r="D3757" s="26" t="s">
        <v>1065</v>
      </c>
      <c r="E3757" s="26" t="str">
        <f aca="false">VLOOKUP(B3757,[1]Planilha8!$X$4:$Z$6629,3,0)</f>
        <v>CENTRO CIRÚRGICO</v>
      </c>
      <c r="F3757" s="26" t="str">
        <f aca="false">VLOOKUP(B3757,[1]Planilha8!$X$4:$AD$6629,7,0)</f>
        <v>BOM</v>
      </c>
      <c r="G3757" s="27" t="n">
        <v>44349</v>
      </c>
      <c r="H3757" s="83" t="n">
        <v>54000</v>
      </c>
      <c r="I3757" s="29" t="s">
        <v>23</v>
      </c>
      <c r="J3757" s="30" t="s">
        <v>1066</v>
      </c>
      <c r="K3757" s="31" t="n">
        <v>27364</v>
      </c>
      <c r="L3757" s="32" t="n">
        <v>2019002570</v>
      </c>
      <c r="M3757" s="33" t="n">
        <v>44349</v>
      </c>
      <c r="N3757" s="84" t="n">
        <v>0</v>
      </c>
      <c r="O3757" s="85" t="n">
        <v>0</v>
      </c>
      <c r="P3757" s="86" t="n">
        <v>0</v>
      </c>
      <c r="Q3757" s="87" t="n">
        <v>0</v>
      </c>
      <c r="R3757" s="88" t="n">
        <v>0</v>
      </c>
      <c r="S3757" s="89" t="n">
        <v>54000</v>
      </c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LF3757" s="41"/>
      <c r="ALG3757" s="41"/>
      <c r="ALH3757" s="41"/>
      <c r="ALI3757" s="41"/>
      <c r="ALJ3757" s="41"/>
      <c r="ALK3757" s="41"/>
      <c r="ALL3757" s="41"/>
      <c r="ALM3757" s="41"/>
      <c r="ALN3757" s="41"/>
      <c r="ALO3757" s="41"/>
      <c r="ALP3757" s="41"/>
      <c r="ALQ3757" s="41"/>
      <c r="ALR3757" s="41"/>
      <c r="ALS3757" s="41"/>
      <c r="ALT3757" s="41"/>
      <c r="ALU3757" s="41"/>
      <c r="ALV3757" s="41"/>
      <c r="ALW3757" s="41"/>
      <c r="ALX3757" s="41"/>
      <c r="ALY3757" s="41"/>
      <c r="ALZ3757" s="41"/>
      <c r="AMA3757" s="41"/>
      <c r="AMB3757" s="41"/>
      <c r="AMC3757" s="41"/>
      <c r="AMD3757" s="41"/>
      <c r="AME3757" s="41"/>
      <c r="AMF3757" s="41"/>
      <c r="AMG3757" s="0"/>
      <c r="AMH3757" s="0"/>
      <c r="AMI3757" s="0"/>
      <c r="AMJ3757" s="0"/>
    </row>
    <row r="3758" s="4" customFormat="true" ht="37.5" hidden="false" customHeight="true" outlineLevel="0" collapsed="false">
      <c r="A3758" s="23" t="s">
        <v>401</v>
      </c>
      <c r="B3758" s="82" t="n">
        <v>12535</v>
      </c>
      <c r="C3758" s="25" t="n">
        <f aca="false">VLOOKUP(B3758,[1]Planilha8!$X$4:$Y$6629,2,0)</f>
        <v>2361083</v>
      </c>
      <c r="D3758" s="26" t="s">
        <v>1065</v>
      </c>
      <c r="E3758" s="26" t="str">
        <f aca="false">VLOOKUP(B3758,[1]Planilha8!$X$4:$Z$6629,3,0)</f>
        <v>CENTRO CIRÚRGICO</v>
      </c>
      <c r="F3758" s="26" t="str">
        <f aca="false">VLOOKUP(B3758,[1]Planilha8!$X$4:$AD$6629,7,0)</f>
        <v>BOM</v>
      </c>
      <c r="G3758" s="27" t="n">
        <v>44349</v>
      </c>
      <c r="H3758" s="83" t="n">
        <v>54000</v>
      </c>
      <c r="I3758" s="29" t="s">
        <v>23</v>
      </c>
      <c r="J3758" s="30" t="s">
        <v>1066</v>
      </c>
      <c r="K3758" s="31" t="n">
        <v>27364</v>
      </c>
      <c r="L3758" s="32" t="n">
        <v>2019002570</v>
      </c>
      <c r="M3758" s="33" t="n">
        <v>44349</v>
      </c>
      <c r="N3758" s="84" t="n">
        <v>0</v>
      </c>
      <c r="O3758" s="85" t="n">
        <v>0</v>
      </c>
      <c r="P3758" s="86" t="n">
        <v>0</v>
      </c>
      <c r="Q3758" s="87" t="n">
        <v>0</v>
      </c>
      <c r="R3758" s="88" t="n">
        <v>0</v>
      </c>
      <c r="S3758" s="89" t="n">
        <v>54000</v>
      </c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LF3758" s="41"/>
      <c r="ALG3758" s="41"/>
      <c r="ALH3758" s="41"/>
      <c r="ALI3758" s="41"/>
      <c r="ALJ3758" s="41"/>
      <c r="ALK3758" s="41"/>
      <c r="ALL3758" s="41"/>
      <c r="ALM3758" s="41"/>
      <c r="ALN3758" s="41"/>
      <c r="ALO3758" s="41"/>
      <c r="ALP3758" s="41"/>
      <c r="ALQ3758" s="41"/>
      <c r="ALR3758" s="41"/>
      <c r="ALS3758" s="41"/>
      <c r="ALT3758" s="41"/>
      <c r="ALU3758" s="41"/>
      <c r="ALV3758" s="41"/>
      <c r="ALW3758" s="41"/>
      <c r="ALX3758" s="41"/>
      <c r="ALY3758" s="41"/>
      <c r="ALZ3758" s="41"/>
      <c r="AMA3758" s="41"/>
      <c r="AMB3758" s="41"/>
      <c r="AMC3758" s="41"/>
      <c r="AMD3758" s="41"/>
      <c r="AME3758" s="41"/>
      <c r="AMF3758" s="41"/>
      <c r="AMG3758" s="0"/>
      <c r="AMH3758" s="0"/>
      <c r="AMI3758" s="0"/>
      <c r="AMJ3758" s="0"/>
    </row>
    <row r="3759" s="4" customFormat="true" ht="37.5" hidden="false" customHeight="true" outlineLevel="0" collapsed="false">
      <c r="A3759" s="23" t="s">
        <v>401</v>
      </c>
      <c r="B3759" s="82" t="n">
        <v>12536</v>
      </c>
      <c r="C3759" s="25" t="n">
        <f aca="false">VLOOKUP(B3759,[1]Planilha8!$X$4:$Y$6629,2,0)</f>
        <v>2361084</v>
      </c>
      <c r="D3759" s="26" t="s">
        <v>1065</v>
      </c>
      <c r="E3759" s="26" t="str">
        <f aca="false">VLOOKUP(B3759,[1]Planilha8!$X$4:$Z$6629,3,0)</f>
        <v>CENTRO CIRÚRGICO</v>
      </c>
      <c r="F3759" s="26" t="str">
        <f aca="false">VLOOKUP(B3759,[1]Planilha8!$X$4:$AD$6629,7,0)</f>
        <v>BOM</v>
      </c>
      <c r="G3759" s="27" t="n">
        <v>44349</v>
      </c>
      <c r="H3759" s="83" t="n">
        <v>54000</v>
      </c>
      <c r="I3759" s="29" t="s">
        <v>23</v>
      </c>
      <c r="J3759" s="30" t="s">
        <v>1066</v>
      </c>
      <c r="K3759" s="31" t="n">
        <v>27364</v>
      </c>
      <c r="L3759" s="32" t="n">
        <v>2019002570</v>
      </c>
      <c r="M3759" s="33" t="n">
        <v>44349</v>
      </c>
      <c r="N3759" s="84" t="n">
        <v>0</v>
      </c>
      <c r="O3759" s="85" t="n">
        <v>0</v>
      </c>
      <c r="P3759" s="86" t="n">
        <v>0</v>
      </c>
      <c r="Q3759" s="87" t="n">
        <v>0</v>
      </c>
      <c r="R3759" s="88" t="n">
        <v>0</v>
      </c>
      <c r="S3759" s="89" t="n">
        <v>54000</v>
      </c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LF3759" s="41"/>
      <c r="ALG3759" s="41"/>
      <c r="ALH3759" s="41"/>
      <c r="ALI3759" s="41"/>
      <c r="ALJ3759" s="41"/>
      <c r="ALK3759" s="41"/>
      <c r="ALL3759" s="41"/>
      <c r="ALM3759" s="41"/>
      <c r="ALN3759" s="41"/>
      <c r="ALO3759" s="41"/>
      <c r="ALP3759" s="41"/>
      <c r="ALQ3759" s="41"/>
      <c r="ALR3759" s="41"/>
      <c r="ALS3759" s="41"/>
      <c r="ALT3759" s="41"/>
      <c r="ALU3759" s="41"/>
      <c r="ALV3759" s="41"/>
      <c r="ALW3759" s="41"/>
      <c r="ALX3759" s="41"/>
      <c r="ALY3759" s="41"/>
      <c r="ALZ3759" s="41"/>
      <c r="AMA3759" s="41"/>
      <c r="AMB3759" s="41"/>
      <c r="AMC3759" s="41"/>
      <c r="AMD3759" s="41"/>
      <c r="AME3759" s="41"/>
      <c r="AMF3759" s="41"/>
      <c r="AMG3759" s="0"/>
      <c r="AMH3759" s="0"/>
      <c r="AMI3759" s="0"/>
      <c r="AMJ3759" s="0"/>
    </row>
    <row r="3760" s="4" customFormat="true" ht="37.5" hidden="false" customHeight="true" outlineLevel="0" collapsed="false">
      <c r="A3760" s="23" t="s">
        <v>401</v>
      </c>
      <c r="B3760" s="82" t="n">
        <v>12537</v>
      </c>
      <c r="C3760" s="25" t="n">
        <f aca="false">VLOOKUP(B3760,[1]Planilha8!$X$4:$Y$6629,2,0)</f>
        <v>2361085</v>
      </c>
      <c r="D3760" s="26" t="s">
        <v>1065</v>
      </c>
      <c r="E3760" s="26" t="str">
        <f aca="false">VLOOKUP(B3760,[1]Planilha8!$X$4:$Z$6629,3,0)</f>
        <v>CENTRO CIRÚRGICO</v>
      </c>
      <c r="F3760" s="26" t="str">
        <f aca="false">VLOOKUP(B3760,[1]Planilha8!$X$4:$AD$6629,7,0)</f>
        <v>BOM</v>
      </c>
      <c r="G3760" s="27" t="n">
        <v>44349</v>
      </c>
      <c r="H3760" s="83" t="n">
        <v>54000</v>
      </c>
      <c r="I3760" s="29" t="s">
        <v>23</v>
      </c>
      <c r="J3760" s="30" t="s">
        <v>1066</v>
      </c>
      <c r="K3760" s="31" t="n">
        <v>27364</v>
      </c>
      <c r="L3760" s="32" t="n">
        <v>2019002570</v>
      </c>
      <c r="M3760" s="33" t="n">
        <v>44349</v>
      </c>
      <c r="N3760" s="84" t="n">
        <v>0</v>
      </c>
      <c r="O3760" s="85" t="n">
        <v>0</v>
      </c>
      <c r="P3760" s="86" t="n">
        <v>0</v>
      </c>
      <c r="Q3760" s="87" t="n">
        <v>0</v>
      </c>
      <c r="R3760" s="88" t="n">
        <v>0</v>
      </c>
      <c r="S3760" s="89" t="n">
        <v>54000</v>
      </c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LF3760" s="41"/>
      <c r="ALG3760" s="41"/>
      <c r="ALH3760" s="41"/>
      <c r="ALI3760" s="41"/>
      <c r="ALJ3760" s="41"/>
      <c r="ALK3760" s="41"/>
      <c r="ALL3760" s="41"/>
      <c r="ALM3760" s="41"/>
      <c r="ALN3760" s="41"/>
      <c r="ALO3760" s="41"/>
      <c r="ALP3760" s="41"/>
      <c r="ALQ3760" s="41"/>
      <c r="ALR3760" s="41"/>
      <c r="ALS3760" s="41"/>
      <c r="ALT3760" s="41"/>
      <c r="ALU3760" s="41"/>
      <c r="ALV3760" s="41"/>
      <c r="ALW3760" s="41"/>
      <c r="ALX3760" s="41"/>
      <c r="ALY3760" s="41"/>
      <c r="ALZ3760" s="41"/>
      <c r="AMA3760" s="41"/>
      <c r="AMB3760" s="41"/>
      <c r="AMC3760" s="41"/>
      <c r="AMD3760" s="41"/>
      <c r="AME3760" s="41"/>
      <c r="AMF3760" s="41"/>
      <c r="AMG3760" s="0"/>
      <c r="AMH3760" s="0"/>
      <c r="AMI3760" s="0"/>
      <c r="AMJ3760" s="0"/>
    </row>
    <row r="3761" s="4" customFormat="true" ht="37.5" hidden="false" customHeight="true" outlineLevel="0" collapsed="false">
      <c r="A3761" s="23" t="s">
        <v>401</v>
      </c>
      <c r="B3761" s="82" t="n">
        <v>12538</v>
      </c>
      <c r="C3761" s="25" t="n">
        <f aca="false">VLOOKUP(B3761,[1]Planilha8!$X$4:$Y$6629,2,0)</f>
        <v>2361086</v>
      </c>
      <c r="D3761" s="26" t="s">
        <v>1065</v>
      </c>
      <c r="E3761" s="26" t="str">
        <f aca="false">VLOOKUP(B3761,[1]Planilha8!$X$4:$Z$6629,3,0)</f>
        <v>CENTRO CIRÚRGICO</v>
      </c>
      <c r="F3761" s="26" t="str">
        <f aca="false">VLOOKUP(B3761,[1]Planilha8!$X$4:$AD$6629,7,0)</f>
        <v>BOM</v>
      </c>
      <c r="G3761" s="27" t="n">
        <v>44349</v>
      </c>
      <c r="H3761" s="83" t="n">
        <v>54000</v>
      </c>
      <c r="I3761" s="29" t="s">
        <v>23</v>
      </c>
      <c r="J3761" s="30" t="s">
        <v>1066</v>
      </c>
      <c r="K3761" s="31" t="n">
        <v>27364</v>
      </c>
      <c r="L3761" s="32" t="n">
        <v>2019002570</v>
      </c>
      <c r="M3761" s="33" t="n">
        <v>44349</v>
      </c>
      <c r="N3761" s="84" t="n">
        <v>0</v>
      </c>
      <c r="O3761" s="85" t="n">
        <v>0</v>
      </c>
      <c r="P3761" s="86" t="n">
        <v>0</v>
      </c>
      <c r="Q3761" s="87" t="n">
        <v>0</v>
      </c>
      <c r="R3761" s="88" t="n">
        <v>0</v>
      </c>
      <c r="S3761" s="89" t="n">
        <v>54000</v>
      </c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LF3761" s="41"/>
      <c r="ALG3761" s="41"/>
      <c r="ALH3761" s="41"/>
      <c r="ALI3761" s="41"/>
      <c r="ALJ3761" s="41"/>
      <c r="ALK3761" s="41"/>
      <c r="ALL3761" s="41"/>
      <c r="ALM3761" s="41"/>
      <c r="ALN3761" s="41"/>
      <c r="ALO3761" s="41"/>
      <c r="ALP3761" s="41"/>
      <c r="ALQ3761" s="41"/>
      <c r="ALR3761" s="41"/>
      <c r="ALS3761" s="41"/>
      <c r="ALT3761" s="41"/>
      <c r="ALU3761" s="41"/>
      <c r="ALV3761" s="41"/>
      <c r="ALW3761" s="41"/>
      <c r="ALX3761" s="41"/>
      <c r="ALY3761" s="41"/>
      <c r="ALZ3761" s="41"/>
      <c r="AMA3761" s="41"/>
      <c r="AMB3761" s="41"/>
      <c r="AMC3761" s="41"/>
      <c r="AMD3761" s="41"/>
      <c r="AME3761" s="41"/>
      <c r="AMF3761" s="41"/>
      <c r="AMG3761" s="0"/>
      <c r="AMH3761" s="0"/>
      <c r="AMI3761" s="0"/>
      <c r="AMJ3761" s="0"/>
    </row>
    <row r="3762" s="4" customFormat="true" ht="37.5" hidden="false" customHeight="true" outlineLevel="0" collapsed="false">
      <c r="A3762" s="23" t="s">
        <v>401</v>
      </c>
      <c r="B3762" s="82" t="n">
        <v>12552</v>
      </c>
      <c r="C3762" s="25" t="n">
        <f aca="false">VLOOKUP(B3762,[1]Planilha8!$X$4:$Y$6629,2,0)</f>
        <v>2361074</v>
      </c>
      <c r="D3762" s="26" t="s">
        <v>1067</v>
      </c>
      <c r="E3762" s="26" t="str">
        <f aca="false">VLOOKUP(B3762,[1]Planilha8!$X$4:$Z$6629,3,0)</f>
        <v>CONDUTORES</v>
      </c>
      <c r="F3762" s="26" t="str">
        <f aca="false">VLOOKUP(B3762,[1]Planilha8!$X$4:$AD$6629,7,0)</f>
        <v>BOM</v>
      </c>
      <c r="G3762" s="27" t="n">
        <v>44371</v>
      </c>
      <c r="H3762" s="83" t="n">
        <v>146</v>
      </c>
      <c r="I3762" s="29" t="s">
        <v>23</v>
      </c>
      <c r="J3762" s="30" t="s">
        <v>1000</v>
      </c>
      <c r="K3762" s="31" t="n">
        <v>20146</v>
      </c>
      <c r="L3762" s="32" t="n">
        <v>2021002814</v>
      </c>
      <c r="M3762" s="33" t="n">
        <v>44371</v>
      </c>
      <c r="N3762" s="84" t="n">
        <v>0</v>
      </c>
      <c r="O3762" s="85" t="n">
        <v>0</v>
      </c>
      <c r="P3762" s="86" t="n">
        <v>0</v>
      </c>
      <c r="Q3762" s="87" t="n">
        <v>0</v>
      </c>
      <c r="R3762" s="88" t="n">
        <v>0</v>
      </c>
      <c r="S3762" s="89" t="n">
        <v>146</v>
      </c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LF3762" s="41"/>
      <c r="ALG3762" s="41"/>
      <c r="ALH3762" s="41"/>
      <c r="ALI3762" s="41"/>
      <c r="ALJ3762" s="41"/>
      <c r="ALK3762" s="41"/>
      <c r="ALL3762" s="41"/>
      <c r="ALM3762" s="41"/>
      <c r="ALN3762" s="41"/>
      <c r="ALO3762" s="41"/>
      <c r="ALP3762" s="41"/>
      <c r="ALQ3762" s="41"/>
      <c r="ALR3762" s="41"/>
      <c r="ALS3762" s="41"/>
      <c r="ALT3762" s="41"/>
      <c r="ALU3762" s="41"/>
      <c r="ALV3762" s="41"/>
      <c r="ALW3762" s="41"/>
      <c r="ALX3762" s="41"/>
      <c r="ALY3762" s="41"/>
      <c r="ALZ3762" s="41"/>
      <c r="AMA3762" s="41"/>
      <c r="AMB3762" s="41"/>
      <c r="AMC3762" s="41"/>
      <c r="AMD3762" s="41"/>
      <c r="AME3762" s="41"/>
      <c r="AMF3762" s="41"/>
      <c r="AMG3762" s="0"/>
      <c r="AMH3762" s="0"/>
      <c r="AMI3762" s="0"/>
      <c r="AMJ3762" s="0"/>
    </row>
    <row r="3763" s="4" customFormat="true" ht="37.5" hidden="false" customHeight="true" outlineLevel="0" collapsed="false">
      <c r="A3763" s="23" t="s">
        <v>401</v>
      </c>
      <c r="B3763" s="82" t="n">
        <v>12515</v>
      </c>
      <c r="C3763" s="25" t="n">
        <f aca="false">VLOOKUP(B3763,[1]Planilha8!$X$4:$Y$6629,2,0)</f>
        <v>2768871</v>
      </c>
      <c r="D3763" s="26" t="s">
        <v>1068</v>
      </c>
      <c r="E3763" s="26" t="str">
        <f aca="false">VLOOKUP(B3763,[1]Planilha8!$X$4:$Z$6629,3,0)</f>
        <v>CENTRO CIRÚRGICO</v>
      </c>
      <c r="F3763" s="26" t="str">
        <f aca="false">VLOOKUP(B3763,[1]Planilha8!$X$4:$AD$6629,7,0)</f>
        <v>BOM</v>
      </c>
      <c r="G3763" s="27" t="n">
        <v>44372</v>
      </c>
      <c r="H3763" s="83" t="n">
        <v>31563.75</v>
      </c>
      <c r="I3763" s="29" t="s">
        <v>23</v>
      </c>
      <c r="J3763" s="30" t="s">
        <v>368</v>
      </c>
      <c r="K3763" s="31" t="n">
        <v>158886</v>
      </c>
      <c r="L3763" s="32" t="n">
        <v>2019002570</v>
      </c>
      <c r="M3763" s="33" t="n">
        <v>44372</v>
      </c>
      <c r="N3763" s="84" t="n">
        <v>0</v>
      </c>
      <c r="O3763" s="85" t="n">
        <v>0</v>
      </c>
      <c r="P3763" s="86" t="n">
        <v>0</v>
      </c>
      <c r="Q3763" s="87" t="n">
        <v>0</v>
      </c>
      <c r="R3763" s="88" t="n">
        <v>0</v>
      </c>
      <c r="S3763" s="89" t="n">
        <v>31563.75</v>
      </c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LF3763" s="41"/>
      <c r="ALG3763" s="41"/>
      <c r="ALH3763" s="41"/>
      <c r="ALI3763" s="41"/>
      <c r="ALJ3763" s="41"/>
      <c r="ALK3763" s="41"/>
      <c r="ALL3763" s="41"/>
      <c r="ALM3763" s="41"/>
      <c r="ALN3763" s="41"/>
      <c r="ALO3763" s="41"/>
      <c r="ALP3763" s="41"/>
      <c r="ALQ3763" s="41"/>
      <c r="ALR3763" s="41"/>
      <c r="ALS3763" s="41"/>
      <c r="ALT3763" s="41"/>
      <c r="ALU3763" s="41"/>
      <c r="ALV3763" s="41"/>
      <c r="ALW3763" s="41"/>
      <c r="ALX3763" s="41"/>
      <c r="ALY3763" s="41"/>
      <c r="ALZ3763" s="41"/>
      <c r="AMA3763" s="41"/>
      <c r="AMB3763" s="41"/>
      <c r="AMC3763" s="41"/>
      <c r="AMD3763" s="41"/>
      <c r="AME3763" s="41"/>
      <c r="AMF3763" s="41"/>
      <c r="AMG3763" s="0"/>
      <c r="AMH3763" s="0"/>
      <c r="AMI3763" s="0"/>
      <c r="AMJ3763" s="0"/>
    </row>
    <row r="3764" s="4" customFormat="true" ht="37.5" hidden="false" customHeight="true" outlineLevel="0" collapsed="false">
      <c r="A3764" s="23" t="s">
        <v>401</v>
      </c>
      <c r="B3764" s="82" t="n">
        <v>12516</v>
      </c>
      <c r="C3764" s="25" t="n">
        <f aca="false">VLOOKUP(B3764,[1]Planilha8!$X$4:$Y$6629,2,0)</f>
        <v>2768872</v>
      </c>
      <c r="D3764" s="26" t="s">
        <v>1068</v>
      </c>
      <c r="E3764" s="26" t="str">
        <f aca="false">VLOOKUP(B3764,[1]Planilha8!$X$4:$Z$6629,3,0)</f>
        <v>CENTRO CIRÚRGICO</v>
      </c>
      <c r="F3764" s="26" t="str">
        <f aca="false">VLOOKUP(B3764,[1]Planilha8!$X$4:$AD$6629,7,0)</f>
        <v>BOM</v>
      </c>
      <c r="G3764" s="27" t="n">
        <v>44372</v>
      </c>
      <c r="H3764" s="83" t="n">
        <v>31563.75</v>
      </c>
      <c r="I3764" s="29" t="s">
        <v>23</v>
      </c>
      <c r="J3764" s="30" t="s">
        <v>368</v>
      </c>
      <c r="K3764" s="31" t="n">
        <v>158886</v>
      </c>
      <c r="L3764" s="32" t="n">
        <v>2019002570</v>
      </c>
      <c r="M3764" s="33" t="n">
        <v>44372</v>
      </c>
      <c r="N3764" s="84" t="n">
        <v>0</v>
      </c>
      <c r="O3764" s="85" t="n">
        <v>0</v>
      </c>
      <c r="P3764" s="86" t="n">
        <v>0</v>
      </c>
      <c r="Q3764" s="87" t="n">
        <v>0</v>
      </c>
      <c r="R3764" s="88" t="n">
        <v>0</v>
      </c>
      <c r="S3764" s="89" t="n">
        <v>31563.75</v>
      </c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LF3764" s="41"/>
      <c r="ALG3764" s="41"/>
      <c r="ALH3764" s="41"/>
      <c r="ALI3764" s="41"/>
      <c r="ALJ3764" s="41"/>
      <c r="ALK3764" s="41"/>
      <c r="ALL3764" s="41"/>
      <c r="ALM3764" s="41"/>
      <c r="ALN3764" s="41"/>
      <c r="ALO3764" s="41"/>
      <c r="ALP3764" s="41"/>
      <c r="ALQ3764" s="41"/>
      <c r="ALR3764" s="41"/>
      <c r="ALS3764" s="41"/>
      <c r="ALT3764" s="41"/>
      <c r="ALU3764" s="41"/>
      <c r="ALV3764" s="41"/>
      <c r="ALW3764" s="41"/>
      <c r="ALX3764" s="41"/>
      <c r="ALY3764" s="41"/>
      <c r="ALZ3764" s="41"/>
      <c r="AMA3764" s="41"/>
      <c r="AMB3764" s="41"/>
      <c r="AMC3764" s="41"/>
      <c r="AMD3764" s="41"/>
      <c r="AME3764" s="41"/>
      <c r="AMF3764" s="41"/>
      <c r="AMG3764" s="0"/>
      <c r="AMH3764" s="0"/>
      <c r="AMI3764" s="0"/>
      <c r="AMJ3764" s="0"/>
    </row>
    <row r="3765" s="4" customFormat="true" ht="37.5" hidden="false" customHeight="true" outlineLevel="0" collapsed="false">
      <c r="A3765" s="23" t="s">
        <v>401</v>
      </c>
      <c r="B3765" s="82" t="n">
        <v>12517</v>
      </c>
      <c r="C3765" s="25" t="n">
        <f aca="false">VLOOKUP(B3765,[1]Planilha8!$X$4:$Y$6629,2,0)</f>
        <v>2768873</v>
      </c>
      <c r="D3765" s="26" t="s">
        <v>1068</v>
      </c>
      <c r="E3765" s="26" t="str">
        <f aca="false">VLOOKUP(B3765,[1]Planilha8!$X$4:$Z$6629,3,0)</f>
        <v>CENTRO CIRÚRGICO</v>
      </c>
      <c r="F3765" s="26" t="str">
        <f aca="false">VLOOKUP(B3765,[1]Planilha8!$X$4:$AD$6629,7,0)</f>
        <v>BOM</v>
      </c>
      <c r="G3765" s="27" t="n">
        <v>44372</v>
      </c>
      <c r="H3765" s="83" t="n">
        <v>31563.75</v>
      </c>
      <c r="I3765" s="29" t="s">
        <v>23</v>
      </c>
      <c r="J3765" s="30" t="s">
        <v>368</v>
      </c>
      <c r="K3765" s="31" t="n">
        <v>158886</v>
      </c>
      <c r="L3765" s="32" t="n">
        <v>2019002570</v>
      </c>
      <c r="M3765" s="33" t="n">
        <v>44372</v>
      </c>
      <c r="N3765" s="84" t="n">
        <v>0</v>
      </c>
      <c r="O3765" s="85" t="n">
        <v>0</v>
      </c>
      <c r="P3765" s="86" t="n">
        <v>0</v>
      </c>
      <c r="Q3765" s="87" t="n">
        <v>0</v>
      </c>
      <c r="R3765" s="88" t="n">
        <v>0</v>
      </c>
      <c r="S3765" s="89" t="n">
        <v>31563.75</v>
      </c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LF3765" s="41"/>
      <c r="ALG3765" s="41"/>
      <c r="ALH3765" s="41"/>
      <c r="ALI3765" s="41"/>
      <c r="ALJ3765" s="41"/>
      <c r="ALK3765" s="41"/>
      <c r="ALL3765" s="41"/>
      <c r="ALM3765" s="41"/>
      <c r="ALN3765" s="41"/>
      <c r="ALO3765" s="41"/>
      <c r="ALP3765" s="41"/>
      <c r="ALQ3765" s="41"/>
      <c r="ALR3765" s="41"/>
      <c r="ALS3765" s="41"/>
      <c r="ALT3765" s="41"/>
      <c r="ALU3765" s="41"/>
      <c r="ALV3765" s="41"/>
      <c r="ALW3765" s="41"/>
      <c r="ALX3765" s="41"/>
      <c r="ALY3765" s="41"/>
      <c r="ALZ3765" s="41"/>
      <c r="AMA3765" s="41"/>
      <c r="AMB3765" s="41"/>
      <c r="AMC3765" s="41"/>
      <c r="AMD3765" s="41"/>
      <c r="AME3765" s="41"/>
      <c r="AMF3765" s="41"/>
      <c r="AMG3765" s="0"/>
      <c r="AMH3765" s="0"/>
      <c r="AMI3765" s="0"/>
      <c r="AMJ3765" s="0"/>
    </row>
    <row r="3766" s="4" customFormat="true" ht="37.5" hidden="false" customHeight="true" outlineLevel="0" collapsed="false">
      <c r="A3766" s="23" t="s">
        <v>401</v>
      </c>
      <c r="B3766" s="82" t="n">
        <v>12518</v>
      </c>
      <c r="C3766" s="25" t="n">
        <f aca="false">VLOOKUP(B3766,[1]Planilha8!$X$4:$Y$6629,2,0)</f>
        <v>2768874</v>
      </c>
      <c r="D3766" s="26" t="s">
        <v>1068</v>
      </c>
      <c r="E3766" s="26" t="str">
        <f aca="false">VLOOKUP(B3766,[1]Planilha8!$X$4:$Z$6629,3,0)</f>
        <v>CENTRO CIRÚRGICO</v>
      </c>
      <c r="F3766" s="26" t="str">
        <f aca="false">VLOOKUP(B3766,[1]Planilha8!$X$4:$AD$6629,7,0)</f>
        <v>BOM</v>
      </c>
      <c r="G3766" s="27" t="n">
        <v>44372</v>
      </c>
      <c r="H3766" s="83" t="n">
        <v>31563.75</v>
      </c>
      <c r="I3766" s="29" t="s">
        <v>23</v>
      </c>
      <c r="J3766" s="30" t="s">
        <v>368</v>
      </c>
      <c r="K3766" s="31" t="n">
        <v>158886</v>
      </c>
      <c r="L3766" s="32" t="n">
        <v>2019002570</v>
      </c>
      <c r="M3766" s="33" t="n">
        <v>44372</v>
      </c>
      <c r="N3766" s="84" t="n">
        <v>0</v>
      </c>
      <c r="O3766" s="85" t="n">
        <v>0</v>
      </c>
      <c r="P3766" s="86" t="n">
        <v>0</v>
      </c>
      <c r="Q3766" s="87" t="n">
        <v>0</v>
      </c>
      <c r="R3766" s="88" t="n">
        <v>0</v>
      </c>
      <c r="S3766" s="89" t="n">
        <v>31563.75</v>
      </c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LF3766" s="41"/>
      <c r="ALG3766" s="41"/>
      <c r="ALH3766" s="41"/>
      <c r="ALI3766" s="41"/>
      <c r="ALJ3766" s="41"/>
      <c r="ALK3766" s="41"/>
      <c r="ALL3766" s="41"/>
      <c r="ALM3766" s="41"/>
      <c r="ALN3766" s="41"/>
      <c r="ALO3766" s="41"/>
      <c r="ALP3766" s="41"/>
      <c r="ALQ3766" s="41"/>
      <c r="ALR3766" s="41"/>
      <c r="ALS3766" s="41"/>
      <c r="ALT3766" s="41"/>
      <c r="ALU3766" s="41"/>
      <c r="ALV3766" s="41"/>
      <c r="ALW3766" s="41"/>
      <c r="ALX3766" s="41"/>
      <c r="ALY3766" s="41"/>
      <c r="ALZ3766" s="41"/>
      <c r="AMA3766" s="41"/>
      <c r="AMB3766" s="41"/>
      <c r="AMC3766" s="41"/>
      <c r="AMD3766" s="41"/>
      <c r="AME3766" s="41"/>
      <c r="AMF3766" s="41"/>
      <c r="AMG3766" s="0"/>
      <c r="AMH3766" s="0"/>
      <c r="AMI3766" s="0"/>
      <c r="AMJ3766" s="0"/>
    </row>
    <row r="3767" s="4" customFormat="true" ht="37.5" hidden="false" customHeight="true" outlineLevel="0" collapsed="false">
      <c r="A3767" s="23" t="s">
        <v>401</v>
      </c>
      <c r="B3767" s="82" t="n">
        <v>12507</v>
      </c>
      <c r="C3767" s="25" t="n">
        <f aca="false">VLOOKUP(B3767,[1]Planilha8!$X$4:$Y$6629,2,0)</f>
        <v>2768871</v>
      </c>
      <c r="D3767" s="26" t="s">
        <v>1068</v>
      </c>
      <c r="E3767" s="26" t="str">
        <f aca="false">VLOOKUP(B3767,[1]Planilha8!$X$4:$Z$6629,3,0)</f>
        <v>CENTRO CIRÚRGICO</v>
      </c>
      <c r="F3767" s="26" t="str">
        <f aca="false">VLOOKUP(B3767,[1]Planilha8!$X$4:$AD$6629,7,0)</f>
        <v>BOM</v>
      </c>
      <c r="G3767" s="27" t="n">
        <v>44372</v>
      </c>
      <c r="H3767" s="83" t="n">
        <v>49198.94</v>
      </c>
      <c r="I3767" s="29" t="s">
        <v>23</v>
      </c>
      <c r="J3767" s="30" t="s">
        <v>368</v>
      </c>
      <c r="K3767" s="31" t="n">
        <v>158886</v>
      </c>
      <c r="L3767" s="32" t="n">
        <v>2019002570</v>
      </c>
      <c r="M3767" s="33" t="n">
        <v>44372</v>
      </c>
      <c r="N3767" s="84" t="n">
        <v>0</v>
      </c>
      <c r="O3767" s="85" t="n">
        <v>0</v>
      </c>
      <c r="P3767" s="86" t="n">
        <v>0</v>
      </c>
      <c r="Q3767" s="87" t="n">
        <v>0</v>
      </c>
      <c r="R3767" s="88" t="n">
        <v>0</v>
      </c>
      <c r="S3767" s="89" t="n">
        <v>49198.94</v>
      </c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LF3767" s="41"/>
      <c r="ALG3767" s="41"/>
      <c r="ALH3767" s="41"/>
      <c r="ALI3767" s="41"/>
      <c r="ALJ3767" s="41"/>
      <c r="ALK3767" s="41"/>
      <c r="ALL3767" s="41"/>
      <c r="ALM3767" s="41"/>
      <c r="ALN3767" s="41"/>
      <c r="ALO3767" s="41"/>
      <c r="ALP3767" s="41"/>
      <c r="ALQ3767" s="41"/>
      <c r="ALR3767" s="41"/>
      <c r="ALS3767" s="41"/>
      <c r="ALT3767" s="41"/>
      <c r="ALU3767" s="41"/>
      <c r="ALV3767" s="41"/>
      <c r="ALW3767" s="41"/>
      <c r="ALX3767" s="41"/>
      <c r="ALY3767" s="41"/>
      <c r="ALZ3767" s="41"/>
      <c r="AMA3767" s="41"/>
      <c r="AMB3767" s="41"/>
      <c r="AMC3767" s="41"/>
      <c r="AMD3767" s="41"/>
      <c r="AME3767" s="41"/>
      <c r="AMF3767" s="41"/>
      <c r="AMG3767" s="0"/>
      <c r="AMH3767" s="0"/>
      <c r="AMI3767" s="0"/>
      <c r="AMJ3767" s="0"/>
    </row>
    <row r="3768" s="4" customFormat="true" ht="37.5" hidden="false" customHeight="true" outlineLevel="0" collapsed="false">
      <c r="A3768" s="23" t="s">
        <v>401</v>
      </c>
      <c r="B3768" s="82" t="n">
        <v>12508</v>
      </c>
      <c r="C3768" s="25" t="n">
        <f aca="false">VLOOKUP(B3768,[1]Planilha8!$X$4:$Y$6629,2,0)</f>
        <v>2768872</v>
      </c>
      <c r="D3768" s="26" t="s">
        <v>1069</v>
      </c>
      <c r="E3768" s="26" t="str">
        <f aca="false">VLOOKUP(B3768,[1]Planilha8!$X$4:$Z$6629,3,0)</f>
        <v>CENTRO CIRÚRGICO</v>
      </c>
      <c r="F3768" s="26" t="str">
        <f aca="false">VLOOKUP(B3768,[1]Planilha8!$X$4:$AD$6629,7,0)</f>
        <v>BOM</v>
      </c>
      <c r="G3768" s="27" t="n">
        <v>44372</v>
      </c>
      <c r="H3768" s="83" t="n">
        <v>49198.94</v>
      </c>
      <c r="I3768" s="29" t="s">
        <v>23</v>
      </c>
      <c r="J3768" s="30" t="s">
        <v>368</v>
      </c>
      <c r="K3768" s="31" t="n">
        <v>158886</v>
      </c>
      <c r="L3768" s="32" t="n">
        <v>2019002570</v>
      </c>
      <c r="M3768" s="33" t="n">
        <v>44372</v>
      </c>
      <c r="N3768" s="84" t="n">
        <v>0</v>
      </c>
      <c r="O3768" s="85" t="n">
        <v>0</v>
      </c>
      <c r="P3768" s="86" t="n">
        <v>0</v>
      </c>
      <c r="Q3768" s="87" t="n">
        <v>0</v>
      </c>
      <c r="R3768" s="88" t="n">
        <v>0</v>
      </c>
      <c r="S3768" s="89" t="n">
        <v>49198.94</v>
      </c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LF3768" s="41"/>
      <c r="ALG3768" s="41"/>
      <c r="ALH3768" s="41"/>
      <c r="ALI3768" s="41"/>
      <c r="ALJ3768" s="41"/>
      <c r="ALK3768" s="41"/>
      <c r="ALL3768" s="41"/>
      <c r="ALM3768" s="41"/>
      <c r="ALN3768" s="41"/>
      <c r="ALO3768" s="41"/>
      <c r="ALP3768" s="41"/>
      <c r="ALQ3768" s="41"/>
      <c r="ALR3768" s="41"/>
      <c r="ALS3768" s="41"/>
      <c r="ALT3768" s="41"/>
      <c r="ALU3768" s="41"/>
      <c r="ALV3768" s="41"/>
      <c r="ALW3768" s="41"/>
      <c r="ALX3768" s="41"/>
      <c r="ALY3768" s="41"/>
      <c r="ALZ3768" s="41"/>
      <c r="AMA3768" s="41"/>
      <c r="AMB3768" s="41"/>
      <c r="AMC3768" s="41"/>
      <c r="AMD3768" s="41"/>
      <c r="AME3768" s="41"/>
      <c r="AMF3768" s="41"/>
      <c r="AMG3768" s="0"/>
      <c r="AMH3768" s="0"/>
      <c r="AMI3768" s="0"/>
      <c r="AMJ3768" s="0"/>
    </row>
    <row r="3769" s="4" customFormat="true" ht="37.5" hidden="false" customHeight="true" outlineLevel="0" collapsed="false">
      <c r="A3769" s="23" t="s">
        <v>401</v>
      </c>
      <c r="B3769" s="82" t="n">
        <v>12509</v>
      </c>
      <c r="C3769" s="25" t="n">
        <f aca="false">VLOOKUP(B3769,[1]Planilha8!$X$4:$Y$6629,2,0)</f>
        <v>2768873</v>
      </c>
      <c r="D3769" s="26" t="s">
        <v>1069</v>
      </c>
      <c r="E3769" s="26" t="str">
        <f aca="false">VLOOKUP(B3769,[1]Planilha8!$X$4:$Z$6629,3,0)</f>
        <v>CENTRO CIRÚRGICO</v>
      </c>
      <c r="F3769" s="26" t="str">
        <f aca="false">VLOOKUP(B3769,[1]Planilha8!$X$4:$AD$6629,7,0)</f>
        <v>BOM</v>
      </c>
      <c r="G3769" s="27" t="n">
        <v>44372</v>
      </c>
      <c r="H3769" s="83" t="n">
        <v>49198.94</v>
      </c>
      <c r="I3769" s="29" t="s">
        <v>23</v>
      </c>
      <c r="J3769" s="30" t="s">
        <v>368</v>
      </c>
      <c r="K3769" s="31" t="n">
        <v>158886</v>
      </c>
      <c r="L3769" s="32" t="n">
        <v>2019002570</v>
      </c>
      <c r="M3769" s="33" t="n">
        <v>44372</v>
      </c>
      <c r="N3769" s="84" t="n">
        <v>0</v>
      </c>
      <c r="O3769" s="85" t="n">
        <v>0</v>
      </c>
      <c r="P3769" s="86" t="n">
        <v>0</v>
      </c>
      <c r="Q3769" s="87" t="n">
        <v>0</v>
      </c>
      <c r="R3769" s="88" t="n">
        <v>0</v>
      </c>
      <c r="S3769" s="89" t="n">
        <v>49198.94</v>
      </c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LF3769" s="41"/>
      <c r="ALG3769" s="41"/>
      <c r="ALH3769" s="41"/>
      <c r="ALI3769" s="41"/>
      <c r="ALJ3769" s="41"/>
      <c r="ALK3769" s="41"/>
      <c r="ALL3769" s="41"/>
      <c r="ALM3769" s="41"/>
      <c r="ALN3769" s="41"/>
      <c r="ALO3769" s="41"/>
      <c r="ALP3769" s="41"/>
      <c r="ALQ3769" s="41"/>
      <c r="ALR3769" s="41"/>
      <c r="ALS3769" s="41"/>
      <c r="ALT3769" s="41"/>
      <c r="ALU3769" s="41"/>
      <c r="ALV3769" s="41"/>
      <c r="ALW3769" s="41"/>
      <c r="ALX3769" s="41"/>
      <c r="ALY3769" s="41"/>
      <c r="ALZ3769" s="41"/>
      <c r="AMA3769" s="41"/>
      <c r="AMB3769" s="41"/>
      <c r="AMC3769" s="41"/>
      <c r="AMD3769" s="41"/>
      <c r="AME3769" s="41"/>
      <c r="AMF3769" s="41"/>
      <c r="AMG3769" s="0"/>
      <c r="AMH3769" s="0"/>
      <c r="AMI3769" s="0"/>
      <c r="AMJ3769" s="0"/>
    </row>
    <row r="3770" s="4" customFormat="true" ht="37.5" hidden="false" customHeight="true" outlineLevel="0" collapsed="false">
      <c r="A3770" s="23" t="s">
        <v>401</v>
      </c>
      <c r="B3770" s="82" t="n">
        <v>12510</v>
      </c>
      <c r="C3770" s="25" t="n">
        <f aca="false">VLOOKUP(B3770,[1]Planilha8!$X$4:$Y$6629,2,0)</f>
        <v>2768874</v>
      </c>
      <c r="D3770" s="26" t="s">
        <v>1069</v>
      </c>
      <c r="E3770" s="26" t="str">
        <f aca="false">VLOOKUP(B3770,[1]Planilha8!$X$4:$Z$6629,3,0)</f>
        <v>CENTRO CIRÚRGICO</v>
      </c>
      <c r="F3770" s="26" t="str">
        <f aca="false">VLOOKUP(B3770,[1]Planilha8!$X$4:$AD$6629,7,0)</f>
        <v>BOM</v>
      </c>
      <c r="G3770" s="27" t="n">
        <v>44372</v>
      </c>
      <c r="H3770" s="83" t="n">
        <v>49198.94</v>
      </c>
      <c r="I3770" s="29" t="s">
        <v>23</v>
      </c>
      <c r="J3770" s="30" t="s">
        <v>368</v>
      </c>
      <c r="K3770" s="31" t="n">
        <v>158886</v>
      </c>
      <c r="L3770" s="32" t="n">
        <v>2019002570</v>
      </c>
      <c r="M3770" s="33" t="n">
        <v>44372</v>
      </c>
      <c r="N3770" s="84" t="n">
        <v>0</v>
      </c>
      <c r="O3770" s="85" t="n">
        <v>0</v>
      </c>
      <c r="P3770" s="86" t="n">
        <v>0</v>
      </c>
      <c r="Q3770" s="87" t="n">
        <v>0</v>
      </c>
      <c r="R3770" s="88" t="n">
        <v>0</v>
      </c>
      <c r="S3770" s="89" t="n">
        <v>49198.94</v>
      </c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LF3770" s="41"/>
      <c r="ALG3770" s="41"/>
      <c r="ALH3770" s="41"/>
      <c r="ALI3770" s="41"/>
      <c r="ALJ3770" s="41"/>
      <c r="ALK3770" s="41"/>
      <c r="ALL3770" s="41"/>
      <c r="ALM3770" s="41"/>
      <c r="ALN3770" s="41"/>
      <c r="ALO3770" s="41"/>
      <c r="ALP3770" s="41"/>
      <c r="ALQ3770" s="41"/>
      <c r="ALR3770" s="41"/>
      <c r="ALS3770" s="41"/>
      <c r="ALT3770" s="41"/>
      <c r="ALU3770" s="41"/>
      <c r="ALV3770" s="41"/>
      <c r="ALW3770" s="41"/>
      <c r="ALX3770" s="41"/>
      <c r="ALY3770" s="41"/>
      <c r="ALZ3770" s="41"/>
      <c r="AMA3770" s="41"/>
      <c r="AMB3770" s="41"/>
      <c r="AMC3770" s="41"/>
      <c r="AMD3770" s="41"/>
      <c r="AME3770" s="41"/>
      <c r="AMF3770" s="41"/>
      <c r="AMG3770" s="0"/>
      <c r="AMH3770" s="0"/>
      <c r="AMI3770" s="0"/>
      <c r="AMJ3770" s="0"/>
    </row>
    <row r="3771" s="4" customFormat="true" ht="37.5" hidden="false" customHeight="true" outlineLevel="0" collapsed="false">
      <c r="A3771" s="23" t="s">
        <v>401</v>
      </c>
      <c r="B3771" s="82" t="n">
        <v>12511</v>
      </c>
      <c r="C3771" s="25" t="n">
        <f aca="false">VLOOKUP(B3771,[1]Planilha8!$X$4:$Y$6629,2,0)</f>
        <v>2768871</v>
      </c>
      <c r="D3771" s="26" t="s">
        <v>1070</v>
      </c>
      <c r="E3771" s="26" t="str">
        <f aca="false">VLOOKUP(B3771,[1]Planilha8!$X$4:$Z$6629,3,0)</f>
        <v>CENTRO CIRÚRGICO</v>
      </c>
      <c r="F3771" s="26" t="str">
        <f aca="false">VLOOKUP(B3771,[1]Planilha8!$X$4:$AD$6629,7,0)</f>
        <v>BOM</v>
      </c>
      <c r="G3771" s="27" t="n">
        <v>44372</v>
      </c>
      <c r="H3771" s="83" t="n">
        <v>34146.7</v>
      </c>
      <c r="I3771" s="29" t="s">
        <v>23</v>
      </c>
      <c r="J3771" s="30" t="s">
        <v>368</v>
      </c>
      <c r="K3771" s="31" t="n">
        <v>158886</v>
      </c>
      <c r="L3771" s="32" t="n">
        <v>2019002570</v>
      </c>
      <c r="M3771" s="33" t="n">
        <v>44372</v>
      </c>
      <c r="N3771" s="84" t="n">
        <v>0</v>
      </c>
      <c r="O3771" s="85" t="n">
        <v>0</v>
      </c>
      <c r="P3771" s="86" t="n">
        <v>0</v>
      </c>
      <c r="Q3771" s="87" t="n">
        <v>0</v>
      </c>
      <c r="R3771" s="88" t="n">
        <v>0</v>
      </c>
      <c r="S3771" s="89" t="n">
        <v>34146.7</v>
      </c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LF3771" s="41"/>
      <c r="ALG3771" s="41"/>
      <c r="ALH3771" s="41"/>
      <c r="ALI3771" s="41"/>
      <c r="ALJ3771" s="41"/>
      <c r="ALK3771" s="41"/>
      <c r="ALL3771" s="41"/>
      <c r="ALM3771" s="41"/>
      <c r="ALN3771" s="41"/>
      <c r="ALO3771" s="41"/>
      <c r="ALP3771" s="41"/>
      <c r="ALQ3771" s="41"/>
      <c r="ALR3771" s="41"/>
      <c r="ALS3771" s="41"/>
      <c r="ALT3771" s="41"/>
      <c r="ALU3771" s="41"/>
      <c r="ALV3771" s="41"/>
      <c r="ALW3771" s="41"/>
      <c r="ALX3771" s="41"/>
      <c r="ALY3771" s="41"/>
      <c r="ALZ3771" s="41"/>
      <c r="AMA3771" s="41"/>
      <c r="AMB3771" s="41"/>
      <c r="AMC3771" s="41"/>
      <c r="AMD3771" s="41"/>
      <c r="AME3771" s="41"/>
      <c r="AMF3771" s="41"/>
      <c r="AMG3771" s="0"/>
      <c r="AMH3771" s="0"/>
      <c r="AMI3771" s="0"/>
      <c r="AMJ3771" s="0"/>
    </row>
    <row r="3772" s="4" customFormat="true" ht="37.5" hidden="false" customHeight="true" outlineLevel="0" collapsed="false">
      <c r="A3772" s="23" t="s">
        <v>401</v>
      </c>
      <c r="B3772" s="82" t="n">
        <v>12512</v>
      </c>
      <c r="C3772" s="25" t="n">
        <f aca="false">VLOOKUP(B3772,[1]Planilha8!$X$4:$Y$6629,2,0)</f>
        <v>2768872</v>
      </c>
      <c r="D3772" s="26" t="s">
        <v>1070</v>
      </c>
      <c r="E3772" s="26" t="str">
        <f aca="false">VLOOKUP(B3772,[1]Planilha8!$X$4:$Z$6629,3,0)</f>
        <v>CENTRO CIRÚRGICO</v>
      </c>
      <c r="F3772" s="26" t="str">
        <f aca="false">VLOOKUP(B3772,[1]Planilha8!$X$4:$AD$6629,7,0)</f>
        <v>BOM</v>
      </c>
      <c r="G3772" s="27" t="n">
        <v>44372</v>
      </c>
      <c r="H3772" s="83" t="n">
        <v>34146.7</v>
      </c>
      <c r="I3772" s="29" t="s">
        <v>23</v>
      </c>
      <c r="J3772" s="30" t="s">
        <v>368</v>
      </c>
      <c r="K3772" s="31" t="n">
        <v>158886</v>
      </c>
      <c r="L3772" s="32" t="n">
        <v>2019002570</v>
      </c>
      <c r="M3772" s="33" t="n">
        <v>44372</v>
      </c>
      <c r="N3772" s="84" t="n">
        <v>0</v>
      </c>
      <c r="O3772" s="85" t="n">
        <v>0</v>
      </c>
      <c r="P3772" s="86" t="n">
        <v>0</v>
      </c>
      <c r="Q3772" s="87" t="n">
        <v>0</v>
      </c>
      <c r="R3772" s="88" t="n">
        <v>0</v>
      </c>
      <c r="S3772" s="89" t="n">
        <v>34146.7</v>
      </c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LF3772" s="41"/>
      <c r="ALG3772" s="41"/>
      <c r="ALH3772" s="41"/>
      <c r="ALI3772" s="41"/>
      <c r="ALJ3772" s="41"/>
      <c r="ALK3772" s="41"/>
      <c r="ALL3772" s="41"/>
      <c r="ALM3772" s="41"/>
      <c r="ALN3772" s="41"/>
      <c r="ALO3772" s="41"/>
      <c r="ALP3772" s="41"/>
      <c r="ALQ3772" s="41"/>
      <c r="ALR3772" s="41"/>
      <c r="ALS3772" s="41"/>
      <c r="ALT3772" s="41"/>
      <c r="ALU3772" s="41"/>
      <c r="ALV3772" s="41"/>
      <c r="ALW3772" s="41"/>
      <c r="ALX3772" s="41"/>
      <c r="ALY3772" s="41"/>
      <c r="ALZ3772" s="41"/>
      <c r="AMA3772" s="41"/>
      <c r="AMB3772" s="41"/>
      <c r="AMC3772" s="41"/>
      <c r="AMD3772" s="41"/>
      <c r="AME3772" s="41"/>
      <c r="AMF3772" s="41"/>
      <c r="AMG3772" s="0"/>
      <c r="AMH3772" s="0"/>
      <c r="AMI3772" s="0"/>
      <c r="AMJ3772" s="0"/>
    </row>
    <row r="3773" s="4" customFormat="true" ht="37.5" hidden="false" customHeight="true" outlineLevel="0" collapsed="false">
      <c r="A3773" s="23" t="s">
        <v>401</v>
      </c>
      <c r="B3773" s="82" t="n">
        <v>12513</v>
      </c>
      <c r="C3773" s="25" t="n">
        <f aca="false">VLOOKUP(B3773,[1]Planilha8!$X$4:$Y$6629,2,0)</f>
        <v>2768873</v>
      </c>
      <c r="D3773" s="26" t="s">
        <v>1070</v>
      </c>
      <c r="E3773" s="26" t="str">
        <f aca="false">VLOOKUP(B3773,[1]Planilha8!$X$4:$Z$6629,3,0)</f>
        <v>CENTRO CIRÚRGICO</v>
      </c>
      <c r="F3773" s="26" t="str">
        <f aca="false">VLOOKUP(B3773,[1]Planilha8!$X$4:$AD$6629,7,0)</f>
        <v>BOM</v>
      </c>
      <c r="G3773" s="27" t="n">
        <v>44372</v>
      </c>
      <c r="H3773" s="83" t="n">
        <v>34146.7</v>
      </c>
      <c r="I3773" s="29" t="s">
        <v>23</v>
      </c>
      <c r="J3773" s="30" t="s">
        <v>368</v>
      </c>
      <c r="K3773" s="31" t="n">
        <v>158886</v>
      </c>
      <c r="L3773" s="32" t="n">
        <v>2019002570</v>
      </c>
      <c r="M3773" s="33" t="n">
        <v>44372</v>
      </c>
      <c r="N3773" s="84" t="n">
        <v>0</v>
      </c>
      <c r="O3773" s="85" t="n">
        <v>0</v>
      </c>
      <c r="P3773" s="86" t="n">
        <v>0</v>
      </c>
      <c r="Q3773" s="87" t="n">
        <v>0</v>
      </c>
      <c r="R3773" s="88" t="n">
        <v>0</v>
      </c>
      <c r="S3773" s="89" t="n">
        <v>34146.7</v>
      </c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LF3773" s="41"/>
      <c r="ALG3773" s="41"/>
      <c r="ALH3773" s="41"/>
      <c r="ALI3773" s="41"/>
      <c r="ALJ3773" s="41"/>
      <c r="ALK3773" s="41"/>
      <c r="ALL3773" s="41"/>
      <c r="ALM3773" s="41"/>
      <c r="ALN3773" s="41"/>
      <c r="ALO3773" s="41"/>
      <c r="ALP3773" s="41"/>
      <c r="ALQ3773" s="41"/>
      <c r="ALR3773" s="41"/>
      <c r="ALS3773" s="41"/>
      <c r="ALT3773" s="41"/>
      <c r="ALU3773" s="41"/>
      <c r="ALV3773" s="41"/>
      <c r="ALW3773" s="41"/>
      <c r="ALX3773" s="41"/>
      <c r="ALY3773" s="41"/>
      <c r="ALZ3773" s="41"/>
      <c r="AMA3773" s="41"/>
      <c r="AMB3773" s="41"/>
      <c r="AMC3773" s="41"/>
      <c r="AMD3773" s="41"/>
      <c r="AME3773" s="41"/>
      <c r="AMF3773" s="41"/>
      <c r="AMG3773" s="0"/>
      <c r="AMH3773" s="0"/>
      <c r="AMI3773" s="0"/>
      <c r="AMJ3773" s="0"/>
    </row>
    <row r="3774" s="4" customFormat="true" ht="37.5" hidden="false" customHeight="true" outlineLevel="0" collapsed="false">
      <c r="A3774" s="23" t="s">
        <v>401</v>
      </c>
      <c r="B3774" s="82" t="n">
        <v>12514</v>
      </c>
      <c r="C3774" s="25" t="n">
        <f aca="false">VLOOKUP(B3774,[1]Planilha8!$X$4:$Y$6629,2,0)</f>
        <v>2768874</v>
      </c>
      <c r="D3774" s="26" t="s">
        <v>1070</v>
      </c>
      <c r="E3774" s="26" t="str">
        <f aca="false">VLOOKUP(B3774,[1]Planilha8!$X$4:$Z$6629,3,0)</f>
        <v>CENTRO CIRÚRGICO</v>
      </c>
      <c r="F3774" s="26" t="str">
        <f aca="false">VLOOKUP(B3774,[1]Planilha8!$X$4:$AD$6629,7,0)</f>
        <v>BOM</v>
      </c>
      <c r="G3774" s="27" t="n">
        <v>44372</v>
      </c>
      <c r="H3774" s="83" t="n">
        <v>34146.7</v>
      </c>
      <c r="I3774" s="29" t="s">
        <v>23</v>
      </c>
      <c r="J3774" s="30" t="s">
        <v>368</v>
      </c>
      <c r="K3774" s="31" t="n">
        <v>158886</v>
      </c>
      <c r="L3774" s="32" t="n">
        <v>2019002570</v>
      </c>
      <c r="M3774" s="33" t="n">
        <v>44372</v>
      </c>
      <c r="N3774" s="84" t="n">
        <v>0</v>
      </c>
      <c r="O3774" s="85" t="n">
        <v>0</v>
      </c>
      <c r="P3774" s="86" t="n">
        <v>0</v>
      </c>
      <c r="Q3774" s="87" t="n">
        <v>0</v>
      </c>
      <c r="R3774" s="88" t="n">
        <v>0</v>
      </c>
      <c r="S3774" s="89" t="n">
        <v>34146.7</v>
      </c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LF3774" s="41"/>
      <c r="ALG3774" s="41"/>
      <c r="ALH3774" s="41"/>
      <c r="ALI3774" s="41"/>
      <c r="ALJ3774" s="41"/>
      <c r="ALK3774" s="41"/>
      <c r="ALL3774" s="41"/>
      <c r="ALM3774" s="41"/>
      <c r="ALN3774" s="41"/>
      <c r="ALO3774" s="41"/>
      <c r="ALP3774" s="41"/>
      <c r="ALQ3774" s="41"/>
      <c r="ALR3774" s="41"/>
      <c r="ALS3774" s="41"/>
      <c r="ALT3774" s="41"/>
      <c r="ALU3774" s="41"/>
      <c r="ALV3774" s="41"/>
      <c r="ALW3774" s="41"/>
      <c r="ALX3774" s="41"/>
      <c r="ALY3774" s="41"/>
      <c r="ALZ3774" s="41"/>
      <c r="AMA3774" s="41"/>
      <c r="AMB3774" s="41"/>
      <c r="AMC3774" s="41"/>
      <c r="AMD3774" s="41"/>
      <c r="AME3774" s="41"/>
      <c r="AMF3774" s="41"/>
      <c r="AMG3774" s="0"/>
      <c r="AMH3774" s="0"/>
      <c r="AMI3774" s="0"/>
      <c r="AMJ3774" s="0"/>
    </row>
    <row r="3775" s="4" customFormat="true" ht="37.5" hidden="false" customHeight="true" outlineLevel="0" collapsed="false">
      <c r="A3775" s="23" t="s">
        <v>401</v>
      </c>
      <c r="B3775" s="82" t="n">
        <v>12523</v>
      </c>
      <c r="C3775" s="25" t="n">
        <f aca="false">VLOOKUP(B3775,[1]Planilha8!$X$4:$Y$6629,2,0)</f>
        <v>2768871</v>
      </c>
      <c r="D3775" s="26" t="s">
        <v>1071</v>
      </c>
      <c r="E3775" s="26" t="str">
        <f aca="false">VLOOKUP(B3775,[1]Planilha8!$X$4:$Z$6629,3,0)</f>
        <v>CENTRO CIRÚRGICO</v>
      </c>
      <c r="F3775" s="26" t="str">
        <f aca="false">VLOOKUP(B3775,[1]Planilha8!$X$4:$AD$6629,7,0)</f>
        <v>BOM</v>
      </c>
      <c r="G3775" s="27" t="n">
        <v>44372</v>
      </c>
      <c r="H3775" s="83" t="n">
        <v>51816.93</v>
      </c>
      <c r="I3775" s="29" t="s">
        <v>23</v>
      </c>
      <c r="J3775" s="30" t="s">
        <v>368</v>
      </c>
      <c r="K3775" s="31" t="n">
        <v>158886</v>
      </c>
      <c r="L3775" s="32" t="n">
        <v>2019002570</v>
      </c>
      <c r="M3775" s="33" t="n">
        <v>44372</v>
      </c>
      <c r="N3775" s="84" t="n">
        <v>0</v>
      </c>
      <c r="O3775" s="85" t="n">
        <v>0</v>
      </c>
      <c r="P3775" s="86" t="n">
        <v>0</v>
      </c>
      <c r="Q3775" s="87" t="n">
        <v>0</v>
      </c>
      <c r="R3775" s="88" t="n">
        <v>0</v>
      </c>
      <c r="S3775" s="89" t="n">
        <v>51816.93</v>
      </c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LF3775" s="41"/>
      <c r="ALG3775" s="41"/>
      <c r="ALH3775" s="41"/>
      <c r="ALI3775" s="41"/>
      <c r="ALJ3775" s="41"/>
      <c r="ALK3775" s="41"/>
      <c r="ALL3775" s="41"/>
      <c r="ALM3775" s="41"/>
      <c r="ALN3775" s="41"/>
      <c r="ALO3775" s="41"/>
      <c r="ALP3775" s="41"/>
      <c r="ALQ3775" s="41"/>
      <c r="ALR3775" s="41"/>
      <c r="ALS3775" s="41"/>
      <c r="ALT3775" s="41"/>
      <c r="ALU3775" s="41"/>
      <c r="ALV3775" s="41"/>
      <c r="ALW3775" s="41"/>
      <c r="ALX3775" s="41"/>
      <c r="ALY3775" s="41"/>
      <c r="ALZ3775" s="41"/>
      <c r="AMA3775" s="41"/>
      <c r="AMB3775" s="41"/>
      <c r="AMC3775" s="41"/>
      <c r="AMD3775" s="41"/>
      <c r="AME3775" s="41"/>
      <c r="AMF3775" s="41"/>
      <c r="AMG3775" s="0"/>
      <c r="AMH3775" s="0"/>
      <c r="AMI3775" s="0"/>
      <c r="AMJ3775" s="0"/>
    </row>
    <row r="3776" s="4" customFormat="true" ht="37.5" hidden="false" customHeight="true" outlineLevel="0" collapsed="false">
      <c r="A3776" s="23" t="s">
        <v>401</v>
      </c>
      <c r="B3776" s="82" t="n">
        <v>12524</v>
      </c>
      <c r="C3776" s="25" t="n">
        <f aca="false">VLOOKUP(B3776,[1]Planilha8!$X$4:$Y$6629,2,0)</f>
        <v>2768872</v>
      </c>
      <c r="D3776" s="26" t="s">
        <v>1071</v>
      </c>
      <c r="E3776" s="26" t="str">
        <f aca="false">VLOOKUP(B3776,[1]Planilha8!$X$4:$Z$6629,3,0)</f>
        <v>CENTRO CIRÚRGICO</v>
      </c>
      <c r="F3776" s="26" t="str">
        <f aca="false">VLOOKUP(B3776,[1]Planilha8!$X$4:$AD$6629,7,0)</f>
        <v>BOM</v>
      </c>
      <c r="G3776" s="27" t="n">
        <v>44372</v>
      </c>
      <c r="H3776" s="83" t="n">
        <v>51816.93</v>
      </c>
      <c r="I3776" s="29" t="s">
        <v>23</v>
      </c>
      <c r="J3776" s="30" t="s">
        <v>368</v>
      </c>
      <c r="K3776" s="31" t="n">
        <v>158886</v>
      </c>
      <c r="L3776" s="32" t="n">
        <v>2019002570</v>
      </c>
      <c r="M3776" s="33" t="n">
        <v>44372</v>
      </c>
      <c r="N3776" s="84" t="n">
        <v>0</v>
      </c>
      <c r="O3776" s="85" t="n">
        <v>0</v>
      </c>
      <c r="P3776" s="86" t="n">
        <v>0</v>
      </c>
      <c r="Q3776" s="87" t="n">
        <v>0</v>
      </c>
      <c r="R3776" s="88" t="n">
        <v>0</v>
      </c>
      <c r="S3776" s="89" t="n">
        <v>51816.93</v>
      </c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LF3776" s="41"/>
      <c r="ALG3776" s="41"/>
      <c r="ALH3776" s="41"/>
      <c r="ALI3776" s="41"/>
      <c r="ALJ3776" s="41"/>
      <c r="ALK3776" s="41"/>
      <c r="ALL3776" s="41"/>
      <c r="ALM3776" s="41"/>
      <c r="ALN3776" s="41"/>
      <c r="ALO3776" s="41"/>
      <c r="ALP3776" s="41"/>
      <c r="ALQ3776" s="41"/>
      <c r="ALR3776" s="41"/>
      <c r="ALS3776" s="41"/>
      <c r="ALT3776" s="41"/>
      <c r="ALU3776" s="41"/>
      <c r="ALV3776" s="41"/>
      <c r="ALW3776" s="41"/>
      <c r="ALX3776" s="41"/>
      <c r="ALY3776" s="41"/>
      <c r="ALZ3776" s="41"/>
      <c r="AMA3776" s="41"/>
      <c r="AMB3776" s="41"/>
      <c r="AMC3776" s="41"/>
      <c r="AMD3776" s="41"/>
      <c r="AME3776" s="41"/>
      <c r="AMF3776" s="41"/>
      <c r="AMG3776" s="0"/>
      <c r="AMH3776" s="0"/>
      <c r="AMI3776" s="0"/>
      <c r="AMJ3776" s="0"/>
    </row>
    <row r="3777" s="4" customFormat="true" ht="37.5" hidden="false" customHeight="true" outlineLevel="0" collapsed="false">
      <c r="A3777" s="23" t="s">
        <v>401</v>
      </c>
      <c r="B3777" s="82" t="n">
        <v>12525</v>
      </c>
      <c r="C3777" s="25" t="n">
        <f aca="false">VLOOKUP(B3777,[1]Planilha8!$X$4:$Y$6629,2,0)</f>
        <v>2768873</v>
      </c>
      <c r="D3777" s="26" t="s">
        <v>1071</v>
      </c>
      <c r="E3777" s="26" t="str">
        <f aca="false">VLOOKUP(B3777,[1]Planilha8!$X$4:$Z$6629,3,0)</f>
        <v>CENTRO CIRÚRGICO</v>
      </c>
      <c r="F3777" s="26" t="str">
        <f aca="false">VLOOKUP(B3777,[1]Planilha8!$X$4:$AD$6629,7,0)</f>
        <v>BOM</v>
      </c>
      <c r="G3777" s="27" t="n">
        <v>44372</v>
      </c>
      <c r="H3777" s="83" t="n">
        <v>51816.93</v>
      </c>
      <c r="I3777" s="29" t="s">
        <v>23</v>
      </c>
      <c r="J3777" s="30" t="s">
        <v>368</v>
      </c>
      <c r="K3777" s="31" t="n">
        <v>158886</v>
      </c>
      <c r="L3777" s="32" t="n">
        <v>2019002570</v>
      </c>
      <c r="M3777" s="33" t="n">
        <v>44372</v>
      </c>
      <c r="N3777" s="84" t="n">
        <v>0</v>
      </c>
      <c r="O3777" s="85" t="n">
        <v>0</v>
      </c>
      <c r="P3777" s="86" t="n">
        <v>0</v>
      </c>
      <c r="Q3777" s="87" t="n">
        <v>0</v>
      </c>
      <c r="R3777" s="88" t="n">
        <v>0</v>
      </c>
      <c r="S3777" s="89" t="n">
        <v>51816.93</v>
      </c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LF3777" s="41"/>
      <c r="ALG3777" s="41"/>
      <c r="ALH3777" s="41"/>
      <c r="ALI3777" s="41"/>
      <c r="ALJ3777" s="41"/>
      <c r="ALK3777" s="41"/>
      <c r="ALL3777" s="41"/>
      <c r="ALM3777" s="41"/>
      <c r="ALN3777" s="41"/>
      <c r="ALO3777" s="41"/>
      <c r="ALP3777" s="41"/>
      <c r="ALQ3777" s="41"/>
      <c r="ALR3777" s="41"/>
      <c r="ALS3777" s="41"/>
      <c r="ALT3777" s="41"/>
      <c r="ALU3777" s="41"/>
      <c r="ALV3777" s="41"/>
      <c r="ALW3777" s="41"/>
      <c r="ALX3777" s="41"/>
      <c r="ALY3777" s="41"/>
      <c r="ALZ3777" s="41"/>
      <c r="AMA3777" s="41"/>
      <c r="AMB3777" s="41"/>
      <c r="AMC3777" s="41"/>
      <c r="AMD3777" s="41"/>
      <c r="AME3777" s="41"/>
      <c r="AMF3777" s="41"/>
      <c r="AMG3777" s="0"/>
      <c r="AMH3777" s="0"/>
      <c r="AMI3777" s="0"/>
      <c r="AMJ3777" s="0"/>
    </row>
    <row r="3778" s="4" customFormat="true" ht="37.5" hidden="false" customHeight="true" outlineLevel="0" collapsed="false">
      <c r="A3778" s="23" t="s">
        <v>401</v>
      </c>
      <c r="B3778" s="82" t="n">
        <v>12526</v>
      </c>
      <c r="C3778" s="25" t="n">
        <f aca="false">VLOOKUP(B3778,[1]Planilha8!$X$4:$Y$6629,2,0)</f>
        <v>2768874</v>
      </c>
      <c r="D3778" s="26" t="s">
        <v>1071</v>
      </c>
      <c r="E3778" s="26" t="str">
        <f aca="false">VLOOKUP(B3778,[1]Planilha8!$X$4:$Z$6629,3,0)</f>
        <v>CENTRO CIRÚRGICO</v>
      </c>
      <c r="F3778" s="26" t="str">
        <f aca="false">VLOOKUP(B3778,[1]Planilha8!$X$4:$AD$6629,7,0)</f>
        <v>BOM</v>
      </c>
      <c r="G3778" s="27" t="n">
        <v>44372</v>
      </c>
      <c r="H3778" s="83" t="n">
        <v>51816.93</v>
      </c>
      <c r="I3778" s="29" t="s">
        <v>23</v>
      </c>
      <c r="J3778" s="30" t="s">
        <v>368</v>
      </c>
      <c r="K3778" s="31" t="n">
        <v>158886</v>
      </c>
      <c r="L3778" s="32" t="n">
        <v>2019002570</v>
      </c>
      <c r="M3778" s="33" t="n">
        <v>44372</v>
      </c>
      <c r="N3778" s="84" t="n">
        <v>0</v>
      </c>
      <c r="O3778" s="85" t="n">
        <v>0</v>
      </c>
      <c r="P3778" s="86" t="n">
        <v>0</v>
      </c>
      <c r="Q3778" s="87" t="n">
        <v>0</v>
      </c>
      <c r="R3778" s="88" t="n">
        <v>0</v>
      </c>
      <c r="S3778" s="89" t="n">
        <v>51816.93</v>
      </c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LF3778" s="41"/>
      <c r="ALG3778" s="41"/>
      <c r="ALH3778" s="41"/>
      <c r="ALI3778" s="41"/>
      <c r="ALJ3778" s="41"/>
      <c r="ALK3778" s="41"/>
      <c r="ALL3778" s="41"/>
      <c r="ALM3778" s="41"/>
      <c r="ALN3778" s="41"/>
      <c r="ALO3778" s="41"/>
      <c r="ALP3778" s="41"/>
      <c r="ALQ3778" s="41"/>
      <c r="ALR3778" s="41"/>
      <c r="ALS3778" s="41"/>
      <c r="ALT3778" s="41"/>
      <c r="ALU3778" s="41"/>
      <c r="ALV3778" s="41"/>
      <c r="ALW3778" s="41"/>
      <c r="ALX3778" s="41"/>
      <c r="ALY3778" s="41"/>
      <c r="ALZ3778" s="41"/>
      <c r="AMA3778" s="41"/>
      <c r="AMB3778" s="41"/>
      <c r="AMC3778" s="41"/>
      <c r="AMD3778" s="41"/>
      <c r="AME3778" s="41"/>
      <c r="AMF3778" s="41"/>
      <c r="AMG3778" s="0"/>
      <c r="AMH3778" s="0"/>
      <c r="AMI3778" s="0"/>
      <c r="AMJ3778" s="0"/>
    </row>
    <row r="3779" s="4" customFormat="true" ht="37.5" hidden="false" customHeight="true" outlineLevel="0" collapsed="false">
      <c r="A3779" s="23" t="s">
        <v>401</v>
      </c>
      <c r="B3779" s="82" t="n">
        <v>12519</v>
      </c>
      <c r="C3779" s="25" t="n">
        <f aca="false">VLOOKUP(B3779,[1]Planilha8!$X$4:$Y$6629,2,0)</f>
        <v>2768871</v>
      </c>
      <c r="D3779" s="26" t="s">
        <v>1072</v>
      </c>
      <c r="E3779" s="26" t="str">
        <f aca="false">VLOOKUP(B3779,[1]Planilha8!$X$4:$Z$6629,3,0)</f>
        <v>CENTRO CIRÚRGICO</v>
      </c>
      <c r="F3779" s="26" t="str">
        <f aca="false">VLOOKUP(B3779,[1]Planilha8!$X$4:$AD$6629,7,0)</f>
        <v>BOM</v>
      </c>
      <c r="G3779" s="27" t="n">
        <v>44372</v>
      </c>
      <c r="H3779" s="83" t="n">
        <v>29498.5</v>
      </c>
      <c r="I3779" s="29" t="s">
        <v>23</v>
      </c>
      <c r="J3779" s="30" t="s">
        <v>368</v>
      </c>
      <c r="K3779" s="31" t="n">
        <v>158886</v>
      </c>
      <c r="L3779" s="32" t="n">
        <v>2019002570</v>
      </c>
      <c r="M3779" s="33" t="n">
        <v>44372</v>
      </c>
      <c r="N3779" s="84" t="n">
        <v>0</v>
      </c>
      <c r="O3779" s="85" t="n">
        <v>0</v>
      </c>
      <c r="P3779" s="86" t="n">
        <v>0</v>
      </c>
      <c r="Q3779" s="87" t="n">
        <v>0</v>
      </c>
      <c r="R3779" s="88" t="n">
        <v>0</v>
      </c>
      <c r="S3779" s="89" t="n">
        <v>29498.5</v>
      </c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LF3779" s="41"/>
      <c r="ALG3779" s="41"/>
      <c r="ALH3779" s="41"/>
      <c r="ALI3779" s="41"/>
      <c r="ALJ3779" s="41"/>
      <c r="ALK3779" s="41"/>
      <c r="ALL3779" s="41"/>
      <c r="ALM3779" s="41"/>
      <c r="ALN3779" s="41"/>
      <c r="ALO3779" s="41"/>
      <c r="ALP3779" s="41"/>
      <c r="ALQ3779" s="41"/>
      <c r="ALR3779" s="41"/>
      <c r="ALS3779" s="41"/>
      <c r="ALT3779" s="41"/>
      <c r="ALU3779" s="41"/>
      <c r="ALV3779" s="41"/>
      <c r="ALW3779" s="41"/>
      <c r="ALX3779" s="41"/>
      <c r="ALY3779" s="41"/>
      <c r="ALZ3779" s="41"/>
      <c r="AMA3779" s="41"/>
      <c r="AMB3779" s="41"/>
      <c r="AMC3779" s="41"/>
      <c r="AMD3779" s="41"/>
      <c r="AME3779" s="41"/>
      <c r="AMF3779" s="41"/>
      <c r="AMG3779" s="0"/>
      <c r="AMH3779" s="0"/>
      <c r="AMI3779" s="0"/>
      <c r="AMJ3779" s="0"/>
    </row>
    <row r="3780" s="4" customFormat="true" ht="37.5" hidden="false" customHeight="true" outlineLevel="0" collapsed="false">
      <c r="A3780" s="23" t="s">
        <v>401</v>
      </c>
      <c r="B3780" s="82" t="n">
        <v>12520</v>
      </c>
      <c r="C3780" s="25" t="n">
        <f aca="false">VLOOKUP(B3780,[1]Planilha8!$X$4:$Y$6629,2,0)</f>
        <v>2768872</v>
      </c>
      <c r="D3780" s="26" t="s">
        <v>1072</v>
      </c>
      <c r="E3780" s="26" t="str">
        <f aca="false">VLOOKUP(B3780,[1]Planilha8!$X$4:$Z$6629,3,0)</f>
        <v>CENTRO CIRÚRGICO</v>
      </c>
      <c r="F3780" s="26" t="str">
        <f aca="false">VLOOKUP(B3780,[1]Planilha8!$X$4:$AD$6629,7,0)</f>
        <v>BOM</v>
      </c>
      <c r="G3780" s="27" t="n">
        <v>44372</v>
      </c>
      <c r="H3780" s="83" t="n">
        <v>29498.5</v>
      </c>
      <c r="I3780" s="29" t="s">
        <v>23</v>
      </c>
      <c r="J3780" s="30" t="s">
        <v>368</v>
      </c>
      <c r="K3780" s="31" t="n">
        <v>158886</v>
      </c>
      <c r="L3780" s="32" t="n">
        <v>2019002570</v>
      </c>
      <c r="M3780" s="33" t="n">
        <v>44372</v>
      </c>
      <c r="N3780" s="84" t="n">
        <v>0</v>
      </c>
      <c r="O3780" s="85" t="n">
        <v>0</v>
      </c>
      <c r="P3780" s="86" t="n">
        <v>0</v>
      </c>
      <c r="Q3780" s="87" t="n">
        <v>0</v>
      </c>
      <c r="R3780" s="88" t="n">
        <v>0</v>
      </c>
      <c r="S3780" s="89" t="n">
        <v>29498.5</v>
      </c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LF3780" s="41"/>
      <c r="ALG3780" s="41"/>
      <c r="ALH3780" s="41"/>
      <c r="ALI3780" s="41"/>
      <c r="ALJ3780" s="41"/>
      <c r="ALK3780" s="41"/>
      <c r="ALL3780" s="41"/>
      <c r="ALM3780" s="41"/>
      <c r="ALN3780" s="41"/>
      <c r="ALO3780" s="41"/>
      <c r="ALP3780" s="41"/>
      <c r="ALQ3780" s="41"/>
      <c r="ALR3780" s="41"/>
      <c r="ALS3780" s="41"/>
      <c r="ALT3780" s="41"/>
      <c r="ALU3780" s="41"/>
      <c r="ALV3780" s="41"/>
      <c r="ALW3780" s="41"/>
      <c r="ALX3780" s="41"/>
      <c r="ALY3780" s="41"/>
      <c r="ALZ3780" s="41"/>
      <c r="AMA3780" s="41"/>
      <c r="AMB3780" s="41"/>
      <c r="AMC3780" s="41"/>
      <c r="AMD3780" s="41"/>
      <c r="AME3780" s="41"/>
      <c r="AMF3780" s="41"/>
      <c r="AMG3780" s="0"/>
      <c r="AMH3780" s="0"/>
      <c r="AMI3780" s="0"/>
      <c r="AMJ3780" s="0"/>
    </row>
    <row r="3781" s="4" customFormat="true" ht="37.5" hidden="false" customHeight="true" outlineLevel="0" collapsed="false">
      <c r="A3781" s="23" t="s">
        <v>401</v>
      </c>
      <c r="B3781" s="82" t="n">
        <v>12521</v>
      </c>
      <c r="C3781" s="25" t="n">
        <f aca="false">VLOOKUP(B3781,[1]Planilha8!$X$4:$Y$6629,2,0)</f>
        <v>2768873</v>
      </c>
      <c r="D3781" s="26" t="s">
        <v>1072</v>
      </c>
      <c r="E3781" s="26" t="str">
        <f aca="false">VLOOKUP(B3781,[1]Planilha8!$X$4:$Z$6629,3,0)</f>
        <v>CENTRO CIRÚRGICO</v>
      </c>
      <c r="F3781" s="26" t="str">
        <f aca="false">VLOOKUP(B3781,[1]Planilha8!$X$4:$AD$6629,7,0)</f>
        <v>BOM</v>
      </c>
      <c r="G3781" s="27" t="n">
        <v>44372</v>
      </c>
      <c r="H3781" s="83" t="n">
        <v>29498.5</v>
      </c>
      <c r="I3781" s="29" t="s">
        <v>23</v>
      </c>
      <c r="J3781" s="30" t="s">
        <v>368</v>
      </c>
      <c r="K3781" s="31" t="n">
        <v>158886</v>
      </c>
      <c r="L3781" s="32" t="n">
        <v>2019002570</v>
      </c>
      <c r="M3781" s="33" t="n">
        <v>44372</v>
      </c>
      <c r="N3781" s="84" t="n">
        <v>0</v>
      </c>
      <c r="O3781" s="85" t="n">
        <v>0</v>
      </c>
      <c r="P3781" s="86" t="n">
        <v>0</v>
      </c>
      <c r="Q3781" s="87" t="n">
        <v>0</v>
      </c>
      <c r="R3781" s="88" t="n">
        <v>0</v>
      </c>
      <c r="S3781" s="89" t="n">
        <v>29498.5</v>
      </c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LF3781" s="41"/>
      <c r="ALG3781" s="41"/>
      <c r="ALH3781" s="41"/>
      <c r="ALI3781" s="41"/>
      <c r="ALJ3781" s="41"/>
      <c r="ALK3781" s="41"/>
      <c r="ALL3781" s="41"/>
      <c r="ALM3781" s="41"/>
      <c r="ALN3781" s="41"/>
      <c r="ALO3781" s="41"/>
      <c r="ALP3781" s="41"/>
      <c r="ALQ3781" s="41"/>
      <c r="ALR3781" s="41"/>
      <c r="ALS3781" s="41"/>
      <c r="ALT3781" s="41"/>
      <c r="ALU3781" s="41"/>
      <c r="ALV3781" s="41"/>
      <c r="ALW3781" s="41"/>
      <c r="ALX3781" s="41"/>
      <c r="ALY3781" s="41"/>
      <c r="ALZ3781" s="41"/>
      <c r="AMA3781" s="41"/>
      <c r="AMB3781" s="41"/>
      <c r="AMC3781" s="41"/>
      <c r="AMD3781" s="41"/>
      <c r="AME3781" s="41"/>
      <c r="AMF3781" s="41"/>
      <c r="AMG3781" s="0"/>
      <c r="AMH3781" s="0"/>
      <c r="AMI3781" s="0"/>
      <c r="AMJ3781" s="0"/>
    </row>
    <row r="3782" s="4" customFormat="true" ht="37.5" hidden="false" customHeight="true" outlineLevel="0" collapsed="false">
      <c r="A3782" s="23" t="s">
        <v>401</v>
      </c>
      <c r="B3782" s="82" t="n">
        <v>12522</v>
      </c>
      <c r="C3782" s="25" t="n">
        <f aca="false">VLOOKUP(B3782,[1]Planilha8!$X$4:$Y$6629,2,0)</f>
        <v>2768874</v>
      </c>
      <c r="D3782" s="26" t="s">
        <v>1072</v>
      </c>
      <c r="E3782" s="26" t="str">
        <f aca="false">VLOOKUP(B3782,[1]Planilha8!$X$4:$Z$6629,3,0)</f>
        <v>CENTRO CIRÚRGICO</v>
      </c>
      <c r="F3782" s="26" t="str">
        <f aca="false">VLOOKUP(B3782,[1]Planilha8!$X$4:$AD$6629,7,0)</f>
        <v>BOM</v>
      </c>
      <c r="G3782" s="27" t="n">
        <v>44372</v>
      </c>
      <c r="H3782" s="83" t="n">
        <v>29498.5</v>
      </c>
      <c r="I3782" s="29" t="s">
        <v>23</v>
      </c>
      <c r="J3782" s="30" t="s">
        <v>368</v>
      </c>
      <c r="K3782" s="31" t="n">
        <v>158886</v>
      </c>
      <c r="L3782" s="32" t="n">
        <v>2019002570</v>
      </c>
      <c r="M3782" s="33" t="n">
        <v>44372</v>
      </c>
      <c r="N3782" s="84" t="n">
        <v>0</v>
      </c>
      <c r="O3782" s="85" t="n">
        <v>0</v>
      </c>
      <c r="P3782" s="86" t="n">
        <v>0</v>
      </c>
      <c r="Q3782" s="87" t="n">
        <v>0</v>
      </c>
      <c r="R3782" s="88" t="n">
        <v>0</v>
      </c>
      <c r="S3782" s="89" t="n">
        <v>29498.5</v>
      </c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LF3782" s="41"/>
      <c r="ALG3782" s="41"/>
      <c r="ALH3782" s="41"/>
      <c r="ALI3782" s="41"/>
      <c r="ALJ3782" s="41"/>
      <c r="ALK3782" s="41"/>
      <c r="ALL3782" s="41"/>
      <c r="ALM3782" s="41"/>
      <c r="ALN3782" s="41"/>
      <c r="ALO3782" s="41"/>
      <c r="ALP3782" s="41"/>
      <c r="ALQ3782" s="41"/>
      <c r="ALR3782" s="41"/>
      <c r="ALS3782" s="41"/>
      <c r="ALT3782" s="41"/>
      <c r="ALU3782" s="41"/>
      <c r="ALV3782" s="41"/>
      <c r="ALW3782" s="41"/>
      <c r="ALX3782" s="41"/>
      <c r="ALY3782" s="41"/>
      <c r="ALZ3782" s="41"/>
      <c r="AMA3782" s="41"/>
      <c r="AMB3782" s="41"/>
      <c r="AMC3782" s="41"/>
      <c r="AMD3782" s="41"/>
      <c r="AME3782" s="41"/>
      <c r="AMF3782" s="41"/>
      <c r="AMG3782" s="0"/>
      <c r="AMH3782" s="0"/>
      <c r="AMI3782" s="0"/>
      <c r="AMJ3782" s="0"/>
    </row>
    <row r="3783" s="4" customFormat="true" ht="37.5" hidden="false" customHeight="true" outlineLevel="0" collapsed="false">
      <c r="A3783" s="23" t="s">
        <v>401</v>
      </c>
      <c r="B3783" s="82" t="n">
        <v>12503</v>
      </c>
      <c r="C3783" s="25" t="n">
        <f aca="false">VLOOKUP(B3783,[1]Planilha8!$X$4:$Y$6629,2,0)</f>
        <v>2768871</v>
      </c>
      <c r="D3783" s="26" t="s">
        <v>1073</v>
      </c>
      <c r="E3783" s="26" t="str">
        <f aca="false">VLOOKUP(B3783,[1]Planilha8!$X$4:$Z$6629,3,0)</f>
        <v>CENTRO CIRÚRGICO</v>
      </c>
      <c r="F3783" s="26" t="str">
        <f aca="false">VLOOKUP(B3783,[1]Planilha8!$X$4:$AD$6629,7,0)</f>
        <v>BOM</v>
      </c>
      <c r="G3783" s="27" t="n">
        <v>44372</v>
      </c>
      <c r="H3783" s="83" t="n">
        <v>46336.95</v>
      </c>
      <c r="I3783" s="29" t="s">
        <v>23</v>
      </c>
      <c r="J3783" s="30" t="s">
        <v>368</v>
      </c>
      <c r="K3783" s="31" t="n">
        <v>158886</v>
      </c>
      <c r="L3783" s="32" t="n">
        <v>2019002570</v>
      </c>
      <c r="M3783" s="33" t="n">
        <v>44372</v>
      </c>
      <c r="N3783" s="84" t="n">
        <v>0</v>
      </c>
      <c r="O3783" s="85" t="n">
        <v>0</v>
      </c>
      <c r="P3783" s="86" t="n">
        <v>0</v>
      </c>
      <c r="Q3783" s="87" t="n">
        <v>0</v>
      </c>
      <c r="R3783" s="88" t="n">
        <v>0</v>
      </c>
      <c r="S3783" s="89" t="n">
        <v>46336.95</v>
      </c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LF3783" s="41"/>
      <c r="ALG3783" s="41"/>
      <c r="ALH3783" s="41"/>
      <c r="ALI3783" s="41"/>
      <c r="ALJ3783" s="41"/>
      <c r="ALK3783" s="41"/>
      <c r="ALL3783" s="41"/>
      <c r="ALM3783" s="41"/>
      <c r="ALN3783" s="41"/>
      <c r="ALO3783" s="41"/>
      <c r="ALP3783" s="41"/>
      <c r="ALQ3783" s="41"/>
      <c r="ALR3783" s="41"/>
      <c r="ALS3783" s="41"/>
      <c r="ALT3783" s="41"/>
      <c r="ALU3783" s="41"/>
      <c r="ALV3783" s="41"/>
      <c r="ALW3783" s="41"/>
      <c r="ALX3783" s="41"/>
      <c r="ALY3783" s="41"/>
      <c r="ALZ3783" s="41"/>
      <c r="AMA3783" s="41"/>
      <c r="AMB3783" s="41"/>
      <c r="AMC3783" s="41"/>
      <c r="AMD3783" s="41"/>
      <c r="AME3783" s="41"/>
      <c r="AMF3783" s="41"/>
      <c r="AMG3783" s="0"/>
      <c r="AMH3783" s="0"/>
      <c r="AMI3783" s="0"/>
      <c r="AMJ3783" s="0"/>
    </row>
    <row r="3784" s="4" customFormat="true" ht="37.5" hidden="false" customHeight="true" outlineLevel="0" collapsed="false">
      <c r="A3784" s="23" t="s">
        <v>401</v>
      </c>
      <c r="B3784" s="82" t="n">
        <v>12504</v>
      </c>
      <c r="C3784" s="25" t="n">
        <f aca="false">VLOOKUP(B3784,[1]Planilha8!$X$4:$Y$6629,2,0)</f>
        <v>2768872</v>
      </c>
      <c r="D3784" s="26" t="s">
        <v>1073</v>
      </c>
      <c r="E3784" s="26" t="str">
        <f aca="false">VLOOKUP(B3784,[1]Planilha8!$X$4:$Z$6629,3,0)</f>
        <v>CENTRO CIRÚRGICO</v>
      </c>
      <c r="F3784" s="26" t="str">
        <f aca="false">VLOOKUP(B3784,[1]Planilha8!$X$4:$AD$6629,7,0)</f>
        <v>BOM</v>
      </c>
      <c r="G3784" s="27" t="n">
        <v>44372</v>
      </c>
      <c r="H3784" s="83" t="n">
        <v>46336.95</v>
      </c>
      <c r="I3784" s="29" t="s">
        <v>23</v>
      </c>
      <c r="J3784" s="30" t="s">
        <v>368</v>
      </c>
      <c r="K3784" s="31" t="n">
        <v>158886</v>
      </c>
      <c r="L3784" s="32" t="n">
        <v>2019002570</v>
      </c>
      <c r="M3784" s="33" t="n">
        <v>44372</v>
      </c>
      <c r="N3784" s="84" t="n">
        <v>0</v>
      </c>
      <c r="O3784" s="85" t="n">
        <v>0</v>
      </c>
      <c r="P3784" s="86" t="n">
        <v>0</v>
      </c>
      <c r="Q3784" s="87" t="n">
        <v>0</v>
      </c>
      <c r="R3784" s="88" t="n">
        <v>0</v>
      </c>
      <c r="S3784" s="89" t="n">
        <v>46336.95</v>
      </c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LF3784" s="41"/>
      <c r="ALG3784" s="41"/>
      <c r="ALH3784" s="41"/>
      <c r="ALI3784" s="41"/>
      <c r="ALJ3784" s="41"/>
      <c r="ALK3784" s="41"/>
      <c r="ALL3784" s="41"/>
      <c r="ALM3784" s="41"/>
      <c r="ALN3784" s="41"/>
      <c r="ALO3784" s="41"/>
      <c r="ALP3784" s="41"/>
      <c r="ALQ3784" s="41"/>
      <c r="ALR3784" s="41"/>
      <c r="ALS3784" s="41"/>
      <c r="ALT3784" s="41"/>
      <c r="ALU3784" s="41"/>
      <c r="ALV3784" s="41"/>
      <c r="ALW3784" s="41"/>
      <c r="ALX3784" s="41"/>
      <c r="ALY3784" s="41"/>
      <c r="ALZ3784" s="41"/>
      <c r="AMA3784" s="41"/>
      <c r="AMB3784" s="41"/>
      <c r="AMC3784" s="41"/>
      <c r="AMD3784" s="41"/>
      <c r="AME3784" s="41"/>
      <c r="AMF3784" s="41"/>
      <c r="AMG3784" s="0"/>
      <c r="AMH3784" s="0"/>
      <c r="AMI3784" s="0"/>
      <c r="AMJ3784" s="0"/>
    </row>
    <row r="3785" s="4" customFormat="true" ht="37.5" hidden="false" customHeight="true" outlineLevel="0" collapsed="false">
      <c r="A3785" s="23" t="s">
        <v>401</v>
      </c>
      <c r="B3785" s="82" t="n">
        <v>12505</v>
      </c>
      <c r="C3785" s="25" t="n">
        <f aca="false">VLOOKUP(B3785,[1]Planilha8!$X$4:$Y$6629,2,0)</f>
        <v>2768873</v>
      </c>
      <c r="D3785" s="26" t="s">
        <v>1073</v>
      </c>
      <c r="E3785" s="26" t="str">
        <f aca="false">VLOOKUP(B3785,[1]Planilha8!$X$4:$Z$6629,3,0)</f>
        <v>CENTRO CIRÚRGICO</v>
      </c>
      <c r="F3785" s="26" t="str">
        <f aca="false">VLOOKUP(B3785,[1]Planilha8!$X$4:$AD$6629,7,0)</f>
        <v>BOM</v>
      </c>
      <c r="G3785" s="27" t="n">
        <v>44372</v>
      </c>
      <c r="H3785" s="83" t="n">
        <v>46336.95</v>
      </c>
      <c r="I3785" s="29" t="s">
        <v>23</v>
      </c>
      <c r="J3785" s="30" t="s">
        <v>368</v>
      </c>
      <c r="K3785" s="31" t="n">
        <v>158886</v>
      </c>
      <c r="L3785" s="32" t="n">
        <v>2019002570</v>
      </c>
      <c r="M3785" s="33" t="n">
        <v>44372</v>
      </c>
      <c r="N3785" s="84" t="n">
        <v>0</v>
      </c>
      <c r="O3785" s="85" t="n">
        <v>0</v>
      </c>
      <c r="P3785" s="86" t="n">
        <v>0</v>
      </c>
      <c r="Q3785" s="87" t="n">
        <v>0</v>
      </c>
      <c r="R3785" s="88" t="n">
        <v>0</v>
      </c>
      <c r="S3785" s="89" t="n">
        <v>46336.95</v>
      </c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LF3785" s="41"/>
      <c r="ALG3785" s="41"/>
      <c r="ALH3785" s="41"/>
      <c r="ALI3785" s="41"/>
      <c r="ALJ3785" s="41"/>
      <c r="ALK3785" s="41"/>
      <c r="ALL3785" s="41"/>
      <c r="ALM3785" s="41"/>
      <c r="ALN3785" s="41"/>
      <c r="ALO3785" s="41"/>
      <c r="ALP3785" s="41"/>
      <c r="ALQ3785" s="41"/>
      <c r="ALR3785" s="41"/>
      <c r="ALS3785" s="41"/>
      <c r="ALT3785" s="41"/>
      <c r="ALU3785" s="41"/>
      <c r="ALV3785" s="41"/>
      <c r="ALW3785" s="41"/>
      <c r="ALX3785" s="41"/>
      <c r="ALY3785" s="41"/>
      <c r="ALZ3785" s="41"/>
      <c r="AMA3785" s="41"/>
      <c r="AMB3785" s="41"/>
      <c r="AMC3785" s="41"/>
      <c r="AMD3785" s="41"/>
      <c r="AME3785" s="41"/>
      <c r="AMF3785" s="41"/>
      <c r="AMG3785" s="0"/>
      <c r="AMH3785" s="0"/>
      <c r="AMI3785" s="0"/>
      <c r="AMJ3785" s="0"/>
    </row>
    <row r="3786" s="4" customFormat="true" ht="37.5" hidden="false" customHeight="true" outlineLevel="0" collapsed="false">
      <c r="A3786" s="23" t="s">
        <v>401</v>
      </c>
      <c r="B3786" s="82" t="n">
        <v>12506</v>
      </c>
      <c r="C3786" s="25" t="n">
        <f aca="false">VLOOKUP(B3786,[1]Planilha8!$X$4:$Y$6629,2,0)</f>
        <v>2768874</v>
      </c>
      <c r="D3786" s="26" t="s">
        <v>1073</v>
      </c>
      <c r="E3786" s="26" t="str">
        <f aca="false">VLOOKUP(B3786,[1]Planilha8!$X$4:$Z$6629,3,0)</f>
        <v>CENTRO CIRÚRGICO</v>
      </c>
      <c r="F3786" s="26" t="str">
        <f aca="false">VLOOKUP(B3786,[1]Planilha8!$X$4:$AD$6629,7,0)</f>
        <v>BOM</v>
      </c>
      <c r="G3786" s="27" t="n">
        <v>44372</v>
      </c>
      <c r="H3786" s="83" t="n">
        <v>46336.95</v>
      </c>
      <c r="I3786" s="29" t="s">
        <v>23</v>
      </c>
      <c r="J3786" s="30" t="s">
        <v>368</v>
      </c>
      <c r="K3786" s="31" t="n">
        <v>158886</v>
      </c>
      <c r="L3786" s="32" t="n">
        <v>2019002570</v>
      </c>
      <c r="M3786" s="33" t="n">
        <v>44372</v>
      </c>
      <c r="N3786" s="84" t="n">
        <v>0</v>
      </c>
      <c r="O3786" s="85" t="n">
        <v>0</v>
      </c>
      <c r="P3786" s="86" t="n">
        <v>0</v>
      </c>
      <c r="Q3786" s="87" t="n">
        <v>0</v>
      </c>
      <c r="R3786" s="88" t="n">
        <v>0</v>
      </c>
      <c r="S3786" s="89" t="n">
        <v>46336.95</v>
      </c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LF3786" s="41"/>
      <c r="ALG3786" s="41"/>
      <c r="ALH3786" s="41"/>
      <c r="ALI3786" s="41"/>
      <c r="ALJ3786" s="41"/>
      <c r="ALK3786" s="41"/>
      <c r="ALL3786" s="41"/>
      <c r="ALM3786" s="41"/>
      <c r="ALN3786" s="41"/>
      <c r="ALO3786" s="41"/>
      <c r="ALP3786" s="41"/>
      <c r="ALQ3786" s="41"/>
      <c r="ALR3786" s="41"/>
      <c r="ALS3786" s="41"/>
      <c r="ALT3786" s="41"/>
      <c r="ALU3786" s="41"/>
      <c r="ALV3786" s="41"/>
      <c r="ALW3786" s="41"/>
      <c r="ALX3786" s="41"/>
      <c r="ALY3786" s="41"/>
      <c r="ALZ3786" s="41"/>
      <c r="AMA3786" s="41"/>
      <c r="AMB3786" s="41"/>
      <c r="AMC3786" s="41"/>
      <c r="AMD3786" s="41"/>
      <c r="AME3786" s="41"/>
      <c r="AMF3786" s="41"/>
      <c r="AMG3786" s="0"/>
      <c r="AMH3786" s="0"/>
      <c r="AMI3786" s="0"/>
      <c r="AMJ3786" s="0"/>
    </row>
    <row r="3787" s="4" customFormat="true" ht="37.5" hidden="false" customHeight="true" outlineLevel="0" collapsed="false">
      <c r="A3787" s="23" t="s">
        <v>401</v>
      </c>
      <c r="B3787" s="82" t="n">
        <v>12499</v>
      </c>
      <c r="C3787" s="25" t="n">
        <f aca="false">VLOOKUP(B3787,[1]Planilha8!$X$4:$Y$6629,2,0)</f>
        <v>2768871</v>
      </c>
      <c r="D3787" s="26" t="s">
        <v>1074</v>
      </c>
      <c r="E3787" s="26" t="str">
        <f aca="false">VLOOKUP(B3787,[1]Planilha8!$X$4:$Z$6629,3,0)</f>
        <v>CENTRO CIRÚRGICO</v>
      </c>
      <c r="F3787" s="26" t="str">
        <f aca="false">VLOOKUP(B3787,[1]Planilha8!$X$4:$AD$6629,7,0)</f>
        <v>BOM</v>
      </c>
      <c r="G3787" s="27" t="n">
        <v>44372</v>
      </c>
      <c r="H3787" s="83" t="n">
        <v>8876.15</v>
      </c>
      <c r="I3787" s="29" t="s">
        <v>23</v>
      </c>
      <c r="J3787" s="30" t="s">
        <v>368</v>
      </c>
      <c r="K3787" s="31" t="n">
        <v>158886</v>
      </c>
      <c r="L3787" s="32" t="n">
        <v>2019002570</v>
      </c>
      <c r="M3787" s="33" t="n">
        <v>44372</v>
      </c>
      <c r="N3787" s="84" t="n">
        <v>0</v>
      </c>
      <c r="O3787" s="85" t="n">
        <v>0</v>
      </c>
      <c r="P3787" s="86" t="n">
        <v>0</v>
      </c>
      <c r="Q3787" s="87" t="n">
        <v>0</v>
      </c>
      <c r="R3787" s="88" t="n">
        <v>0</v>
      </c>
      <c r="S3787" s="89" t="n">
        <v>8876.15</v>
      </c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LF3787" s="41"/>
      <c r="ALG3787" s="41"/>
      <c r="ALH3787" s="41"/>
      <c r="ALI3787" s="41"/>
      <c r="ALJ3787" s="41"/>
      <c r="ALK3787" s="41"/>
      <c r="ALL3787" s="41"/>
      <c r="ALM3787" s="41"/>
      <c r="ALN3787" s="41"/>
      <c r="ALO3787" s="41"/>
      <c r="ALP3787" s="41"/>
      <c r="ALQ3787" s="41"/>
      <c r="ALR3787" s="41"/>
      <c r="ALS3787" s="41"/>
      <c r="ALT3787" s="41"/>
      <c r="ALU3787" s="41"/>
      <c r="ALV3787" s="41"/>
      <c r="ALW3787" s="41"/>
      <c r="ALX3787" s="41"/>
      <c r="ALY3787" s="41"/>
      <c r="ALZ3787" s="41"/>
      <c r="AMA3787" s="41"/>
      <c r="AMB3787" s="41"/>
      <c r="AMC3787" s="41"/>
      <c r="AMD3787" s="41"/>
      <c r="AME3787" s="41"/>
      <c r="AMF3787" s="41"/>
      <c r="AMG3787" s="0"/>
      <c r="AMH3787" s="0"/>
      <c r="AMI3787" s="0"/>
      <c r="AMJ3787" s="0"/>
    </row>
    <row r="3788" s="4" customFormat="true" ht="37.5" hidden="false" customHeight="true" outlineLevel="0" collapsed="false">
      <c r="A3788" s="23" t="s">
        <v>401</v>
      </c>
      <c r="B3788" s="82" t="n">
        <v>12500</v>
      </c>
      <c r="C3788" s="25" t="n">
        <f aca="false">VLOOKUP(B3788,[1]Planilha8!$X$4:$Y$6629,2,0)</f>
        <v>2768872</v>
      </c>
      <c r="D3788" s="26" t="s">
        <v>1074</v>
      </c>
      <c r="E3788" s="26" t="str">
        <f aca="false">VLOOKUP(B3788,[1]Planilha8!$X$4:$Z$6629,3,0)</f>
        <v>CENTRO CIRÚRGICO</v>
      </c>
      <c r="F3788" s="26" t="str">
        <f aca="false">VLOOKUP(B3788,[1]Planilha8!$X$4:$AD$6629,7,0)</f>
        <v>BOM</v>
      </c>
      <c r="G3788" s="27" t="n">
        <v>44372</v>
      </c>
      <c r="H3788" s="83" t="n">
        <v>8876.15</v>
      </c>
      <c r="I3788" s="29" t="s">
        <v>23</v>
      </c>
      <c r="J3788" s="30" t="s">
        <v>368</v>
      </c>
      <c r="K3788" s="31" t="n">
        <v>158886</v>
      </c>
      <c r="L3788" s="32" t="n">
        <v>2019002570</v>
      </c>
      <c r="M3788" s="33" t="n">
        <v>44372</v>
      </c>
      <c r="N3788" s="84" t="n">
        <v>0</v>
      </c>
      <c r="O3788" s="85" t="n">
        <v>0</v>
      </c>
      <c r="P3788" s="86" t="n">
        <v>0</v>
      </c>
      <c r="Q3788" s="87" t="n">
        <v>0</v>
      </c>
      <c r="R3788" s="88" t="n">
        <v>0</v>
      </c>
      <c r="S3788" s="89" t="n">
        <v>8876.15</v>
      </c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LF3788" s="41"/>
      <c r="ALG3788" s="41"/>
      <c r="ALH3788" s="41"/>
      <c r="ALI3788" s="41"/>
      <c r="ALJ3788" s="41"/>
      <c r="ALK3788" s="41"/>
      <c r="ALL3788" s="41"/>
      <c r="ALM3788" s="41"/>
      <c r="ALN3788" s="41"/>
      <c r="ALO3788" s="41"/>
      <c r="ALP3788" s="41"/>
      <c r="ALQ3788" s="41"/>
      <c r="ALR3788" s="41"/>
      <c r="ALS3788" s="41"/>
      <c r="ALT3788" s="41"/>
      <c r="ALU3788" s="41"/>
      <c r="ALV3788" s="41"/>
      <c r="ALW3788" s="41"/>
      <c r="ALX3788" s="41"/>
      <c r="ALY3788" s="41"/>
      <c r="ALZ3788" s="41"/>
      <c r="AMA3788" s="41"/>
      <c r="AMB3788" s="41"/>
      <c r="AMC3788" s="41"/>
      <c r="AMD3788" s="41"/>
      <c r="AME3788" s="41"/>
      <c r="AMF3788" s="41"/>
      <c r="AMG3788" s="0"/>
      <c r="AMH3788" s="0"/>
      <c r="AMI3788" s="0"/>
      <c r="AMJ3788" s="0"/>
    </row>
    <row r="3789" s="4" customFormat="true" ht="37.5" hidden="false" customHeight="true" outlineLevel="0" collapsed="false">
      <c r="A3789" s="23" t="s">
        <v>401</v>
      </c>
      <c r="B3789" s="82" t="n">
        <v>12501</v>
      </c>
      <c r="C3789" s="25" t="n">
        <f aca="false">VLOOKUP(B3789,[1]Planilha8!$X$4:$Y$6629,2,0)</f>
        <v>2768873</v>
      </c>
      <c r="D3789" s="26" t="s">
        <v>1074</v>
      </c>
      <c r="E3789" s="26" t="str">
        <f aca="false">VLOOKUP(B3789,[1]Planilha8!$X$4:$Z$6629,3,0)</f>
        <v>CENTRO CIRÚRGICO</v>
      </c>
      <c r="F3789" s="26" t="str">
        <f aca="false">VLOOKUP(B3789,[1]Planilha8!$X$4:$AD$6629,7,0)</f>
        <v>BOM</v>
      </c>
      <c r="G3789" s="27" t="n">
        <v>44372</v>
      </c>
      <c r="H3789" s="83" t="n">
        <v>8876.15</v>
      </c>
      <c r="I3789" s="29" t="s">
        <v>23</v>
      </c>
      <c r="J3789" s="30" t="s">
        <v>368</v>
      </c>
      <c r="K3789" s="31" t="n">
        <v>158886</v>
      </c>
      <c r="L3789" s="32" t="n">
        <v>2019002570</v>
      </c>
      <c r="M3789" s="33" t="n">
        <v>44372</v>
      </c>
      <c r="N3789" s="84" t="n">
        <v>0</v>
      </c>
      <c r="O3789" s="85" t="n">
        <v>0</v>
      </c>
      <c r="P3789" s="86" t="n">
        <v>0</v>
      </c>
      <c r="Q3789" s="87" t="n">
        <v>0</v>
      </c>
      <c r="R3789" s="88" t="n">
        <v>0</v>
      </c>
      <c r="S3789" s="89" t="n">
        <v>8876.15</v>
      </c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LF3789" s="41"/>
      <c r="ALG3789" s="41"/>
      <c r="ALH3789" s="41"/>
      <c r="ALI3789" s="41"/>
      <c r="ALJ3789" s="41"/>
      <c r="ALK3789" s="41"/>
      <c r="ALL3789" s="41"/>
      <c r="ALM3789" s="41"/>
      <c r="ALN3789" s="41"/>
      <c r="ALO3789" s="41"/>
      <c r="ALP3789" s="41"/>
      <c r="ALQ3789" s="41"/>
      <c r="ALR3789" s="41"/>
      <c r="ALS3789" s="41"/>
      <c r="ALT3789" s="41"/>
      <c r="ALU3789" s="41"/>
      <c r="ALV3789" s="41"/>
      <c r="ALW3789" s="41"/>
      <c r="ALX3789" s="41"/>
      <c r="ALY3789" s="41"/>
      <c r="ALZ3789" s="41"/>
      <c r="AMA3789" s="41"/>
      <c r="AMB3789" s="41"/>
      <c r="AMC3789" s="41"/>
      <c r="AMD3789" s="41"/>
      <c r="AME3789" s="41"/>
      <c r="AMF3789" s="41"/>
      <c r="AMG3789" s="0"/>
      <c r="AMH3789" s="0"/>
      <c r="AMI3789" s="0"/>
      <c r="AMJ3789" s="0"/>
    </row>
    <row r="3790" s="4" customFormat="true" ht="37.5" hidden="false" customHeight="true" outlineLevel="0" collapsed="false">
      <c r="A3790" s="23" t="s">
        <v>401</v>
      </c>
      <c r="B3790" s="82" t="n">
        <v>12502</v>
      </c>
      <c r="C3790" s="25" t="n">
        <f aca="false">VLOOKUP(B3790,[1]Planilha8!$X$4:$Y$6629,2,0)</f>
        <v>2768874</v>
      </c>
      <c r="D3790" s="26" t="s">
        <v>1074</v>
      </c>
      <c r="E3790" s="26" t="str">
        <f aca="false">VLOOKUP(B3790,[1]Planilha8!$X$4:$Z$6629,3,0)</f>
        <v>CENTRO CIRÚRGICO</v>
      </c>
      <c r="F3790" s="26" t="str">
        <f aca="false">VLOOKUP(B3790,[1]Planilha8!$X$4:$AD$6629,7,0)</f>
        <v>BOM</v>
      </c>
      <c r="G3790" s="27" t="n">
        <v>44372</v>
      </c>
      <c r="H3790" s="83" t="n">
        <v>8876.15</v>
      </c>
      <c r="I3790" s="29" t="s">
        <v>23</v>
      </c>
      <c r="J3790" s="30" t="s">
        <v>368</v>
      </c>
      <c r="K3790" s="31" t="n">
        <v>158886</v>
      </c>
      <c r="L3790" s="32" t="n">
        <v>2019002570</v>
      </c>
      <c r="M3790" s="33" t="n">
        <v>44372</v>
      </c>
      <c r="N3790" s="84" t="n">
        <v>0</v>
      </c>
      <c r="O3790" s="85" t="n">
        <v>0</v>
      </c>
      <c r="P3790" s="86" t="n">
        <v>0</v>
      </c>
      <c r="Q3790" s="87" t="n">
        <v>0</v>
      </c>
      <c r="R3790" s="88" t="n">
        <v>0</v>
      </c>
      <c r="S3790" s="89" t="n">
        <v>8876.15</v>
      </c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LF3790" s="41"/>
      <c r="ALG3790" s="41"/>
      <c r="ALH3790" s="41"/>
      <c r="ALI3790" s="41"/>
      <c r="ALJ3790" s="41"/>
      <c r="ALK3790" s="41"/>
      <c r="ALL3790" s="41"/>
      <c r="ALM3790" s="41"/>
      <c r="ALN3790" s="41"/>
      <c r="ALO3790" s="41"/>
      <c r="ALP3790" s="41"/>
      <c r="ALQ3790" s="41"/>
      <c r="ALR3790" s="41"/>
      <c r="ALS3790" s="41"/>
      <c r="ALT3790" s="41"/>
      <c r="ALU3790" s="41"/>
      <c r="ALV3790" s="41"/>
      <c r="ALW3790" s="41"/>
      <c r="ALX3790" s="41"/>
      <c r="ALY3790" s="41"/>
      <c r="ALZ3790" s="41"/>
      <c r="AMA3790" s="41"/>
      <c r="AMB3790" s="41"/>
      <c r="AMC3790" s="41"/>
      <c r="AMD3790" s="41"/>
      <c r="AME3790" s="41"/>
      <c r="AMF3790" s="41"/>
      <c r="AMG3790" s="0"/>
      <c r="AMH3790" s="0"/>
      <c r="AMI3790" s="0"/>
      <c r="AMJ3790" s="0"/>
    </row>
    <row r="3791" s="4" customFormat="true" ht="37.5" hidden="false" customHeight="true" outlineLevel="0" collapsed="false">
      <c r="A3791" s="23" t="s">
        <v>401</v>
      </c>
      <c r="B3791" s="82" t="n">
        <v>12498</v>
      </c>
      <c r="C3791" s="25" t="n">
        <f aca="false">VLOOKUP(B3791,[1]Planilha8!$X$4:$Y$6629,2,0)</f>
        <v>2361070</v>
      </c>
      <c r="D3791" s="26" t="s">
        <v>1075</v>
      </c>
      <c r="E3791" s="26" t="str">
        <f aca="false">VLOOKUP(B3791,[1]Planilha8!$X$4:$Z$6629,3,0)</f>
        <v>CENTRO CIRÚRGICO</v>
      </c>
      <c r="F3791" s="26" t="str">
        <f aca="false">VLOOKUP(B3791,[1]Planilha8!$X$4:$AD$6629,7,0)</f>
        <v>BOM</v>
      </c>
      <c r="G3791" s="27" t="n">
        <v>44354</v>
      </c>
      <c r="H3791" s="83" t="n">
        <v>275000</v>
      </c>
      <c r="I3791" s="29" t="s">
        <v>23</v>
      </c>
      <c r="J3791" s="30" t="s">
        <v>1052</v>
      </c>
      <c r="K3791" s="31" t="n">
        <v>16329</v>
      </c>
      <c r="L3791" s="32" t="n">
        <v>2019002570</v>
      </c>
      <c r="M3791" s="33" t="n">
        <v>44354</v>
      </c>
      <c r="N3791" s="84" t="n">
        <v>0</v>
      </c>
      <c r="O3791" s="85" t="n">
        <v>0</v>
      </c>
      <c r="P3791" s="86" t="n">
        <v>0</v>
      </c>
      <c r="Q3791" s="87" t="n">
        <v>0</v>
      </c>
      <c r="R3791" s="88" t="n">
        <v>0</v>
      </c>
      <c r="S3791" s="89" t="n">
        <v>275000</v>
      </c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LF3791" s="41"/>
      <c r="ALG3791" s="41"/>
      <c r="ALH3791" s="41"/>
      <c r="ALI3791" s="41"/>
      <c r="ALJ3791" s="41"/>
      <c r="ALK3791" s="41"/>
      <c r="ALL3791" s="41"/>
      <c r="ALM3791" s="41"/>
      <c r="ALN3791" s="41"/>
      <c r="ALO3791" s="41"/>
      <c r="ALP3791" s="41"/>
      <c r="ALQ3791" s="41"/>
      <c r="ALR3791" s="41"/>
      <c r="ALS3791" s="41"/>
      <c r="ALT3791" s="41"/>
      <c r="ALU3791" s="41"/>
      <c r="ALV3791" s="41"/>
      <c r="ALW3791" s="41"/>
      <c r="ALX3791" s="41"/>
      <c r="ALY3791" s="41"/>
      <c r="ALZ3791" s="41"/>
      <c r="AMA3791" s="41"/>
      <c r="AMB3791" s="41"/>
      <c r="AMC3791" s="41"/>
      <c r="AMD3791" s="41"/>
      <c r="AME3791" s="41"/>
      <c r="AMF3791" s="41"/>
      <c r="AMG3791" s="0"/>
      <c r="AMH3791" s="0"/>
      <c r="AMI3791" s="0"/>
      <c r="AMJ3791" s="0"/>
    </row>
    <row r="3792" s="4" customFormat="true" ht="37.5" hidden="false" customHeight="true" outlineLevel="0" collapsed="false">
      <c r="A3792" s="23" t="s">
        <v>401</v>
      </c>
      <c r="B3792" s="82" t="n">
        <v>12570</v>
      </c>
      <c r="C3792" s="25" t="n">
        <f aca="false">VLOOKUP(B3792,[1]Planilha8!$X$4:$Y$6629,2,0)</f>
        <v>2399808</v>
      </c>
      <c r="D3792" s="26" t="s">
        <v>1076</v>
      </c>
      <c r="E3792" s="26" t="str">
        <f aca="false">VLOOKUP(B3792,[1]Planilha8!$X$4:$Z$6629,3,0)</f>
        <v>PORTARIA 'A'</v>
      </c>
      <c r="F3792" s="26" t="str">
        <f aca="false">VLOOKUP(B3792,[1]Planilha8!$X$4:$AD$6629,7,0)</f>
        <v>BOM</v>
      </c>
      <c r="G3792" s="27" t="n">
        <v>44389</v>
      </c>
      <c r="H3792" s="83" t="n">
        <v>1767.95</v>
      </c>
      <c r="I3792" s="29" t="s">
        <v>23</v>
      </c>
      <c r="J3792" s="30" t="s">
        <v>470</v>
      </c>
      <c r="K3792" s="31" t="n">
        <v>191057</v>
      </c>
      <c r="L3792" s="32" t="n">
        <v>2021003812</v>
      </c>
      <c r="M3792" s="33" t="n">
        <v>44389</v>
      </c>
      <c r="N3792" s="84" t="n">
        <v>0</v>
      </c>
      <c r="O3792" s="85" t="n">
        <v>0</v>
      </c>
      <c r="P3792" s="86" t="n">
        <v>0</v>
      </c>
      <c r="Q3792" s="87" t="n">
        <v>0</v>
      </c>
      <c r="R3792" s="88" t="n">
        <v>0</v>
      </c>
      <c r="S3792" s="89" t="n">
        <v>1767.95</v>
      </c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LF3792" s="41"/>
      <c r="ALG3792" s="41"/>
      <c r="ALH3792" s="41"/>
      <c r="ALI3792" s="41"/>
      <c r="ALJ3792" s="41"/>
      <c r="ALK3792" s="41"/>
      <c r="ALL3792" s="41"/>
      <c r="ALM3792" s="41"/>
      <c r="ALN3792" s="41"/>
      <c r="ALO3792" s="41"/>
      <c r="ALP3792" s="41"/>
      <c r="ALQ3792" s="41"/>
      <c r="ALR3792" s="41"/>
      <c r="ALS3792" s="41"/>
      <c r="ALT3792" s="41"/>
      <c r="ALU3792" s="41"/>
      <c r="ALV3792" s="41"/>
      <c r="ALW3792" s="41"/>
      <c r="ALX3792" s="41"/>
      <c r="ALY3792" s="41"/>
      <c r="ALZ3792" s="41"/>
      <c r="AMA3792" s="41"/>
      <c r="AMB3792" s="41"/>
      <c r="AMC3792" s="41"/>
      <c r="AMD3792" s="41"/>
      <c r="AME3792" s="41"/>
      <c r="AMF3792" s="41"/>
      <c r="AMG3792" s="0"/>
      <c r="AMH3792" s="0"/>
      <c r="AMI3792" s="0"/>
      <c r="AMJ3792" s="0"/>
    </row>
    <row r="3793" s="4" customFormat="true" ht="37.5" hidden="false" customHeight="true" outlineLevel="0" collapsed="false">
      <c r="A3793" s="23" t="s">
        <v>401</v>
      </c>
      <c r="B3793" s="82" t="n">
        <v>12569</v>
      </c>
      <c r="C3793" s="25" t="n">
        <f aca="false">VLOOKUP(B3793,[1]Planilha8!$X$4:$Y$6629,2,0)</f>
        <v>2399809</v>
      </c>
      <c r="D3793" s="26" t="s">
        <v>1076</v>
      </c>
      <c r="E3793" s="26" t="str">
        <f aca="false">VLOOKUP(B3793,[1]Planilha8!$X$4:$Z$6629,3,0)</f>
        <v>ALMOXARIFADO</v>
      </c>
      <c r="F3793" s="26" t="str">
        <f aca="false">VLOOKUP(B3793,[1]Planilha8!$X$4:$AD$6629,7,0)</f>
        <v>BOM</v>
      </c>
      <c r="G3793" s="27" t="n">
        <v>44389</v>
      </c>
      <c r="H3793" s="83" t="n">
        <v>1767.95</v>
      </c>
      <c r="I3793" s="29" t="s">
        <v>23</v>
      </c>
      <c r="J3793" s="30" t="s">
        <v>470</v>
      </c>
      <c r="K3793" s="31" t="n">
        <v>191057</v>
      </c>
      <c r="L3793" s="32" t="n">
        <v>2021003812</v>
      </c>
      <c r="M3793" s="33" t="n">
        <v>44389</v>
      </c>
      <c r="N3793" s="84" t="n">
        <v>0</v>
      </c>
      <c r="O3793" s="85" t="n">
        <v>0</v>
      </c>
      <c r="P3793" s="86" t="n">
        <v>0</v>
      </c>
      <c r="Q3793" s="87" t="n">
        <v>0</v>
      </c>
      <c r="R3793" s="88" t="n">
        <v>0</v>
      </c>
      <c r="S3793" s="89" t="n">
        <v>1767.95</v>
      </c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LF3793" s="41"/>
      <c r="ALG3793" s="41"/>
      <c r="ALH3793" s="41"/>
      <c r="ALI3793" s="41"/>
      <c r="ALJ3793" s="41"/>
      <c r="ALK3793" s="41"/>
      <c r="ALL3793" s="41"/>
      <c r="ALM3793" s="41"/>
      <c r="ALN3793" s="41"/>
      <c r="ALO3793" s="41"/>
      <c r="ALP3793" s="41"/>
      <c r="ALQ3793" s="41"/>
      <c r="ALR3793" s="41"/>
      <c r="ALS3793" s="41"/>
      <c r="ALT3793" s="41"/>
      <c r="ALU3793" s="41"/>
      <c r="ALV3793" s="41"/>
      <c r="ALW3793" s="41"/>
      <c r="ALX3793" s="41"/>
      <c r="ALY3793" s="41"/>
      <c r="ALZ3793" s="41"/>
      <c r="AMA3793" s="41"/>
      <c r="AMB3793" s="41"/>
      <c r="AMC3793" s="41"/>
      <c r="AMD3793" s="41"/>
      <c r="AME3793" s="41"/>
      <c r="AMF3793" s="41"/>
      <c r="AMG3793" s="0"/>
      <c r="AMH3793" s="0"/>
      <c r="AMI3793" s="0"/>
      <c r="AMJ3793" s="0"/>
    </row>
    <row r="3794" s="4" customFormat="true" ht="37.5" hidden="false" customHeight="true" outlineLevel="0" collapsed="false">
      <c r="A3794" s="23" t="s">
        <v>401</v>
      </c>
      <c r="B3794" s="82" t="n">
        <v>12551</v>
      </c>
      <c r="C3794" s="25" t="n">
        <f aca="false">VLOOKUP(B3794,[1]Planilha8!$X$4:$Y$6629,2,0)</f>
        <v>2399725</v>
      </c>
      <c r="D3794" s="26" t="s">
        <v>1077</v>
      </c>
      <c r="E3794" s="26" t="str">
        <f aca="false">VLOOKUP(B3794,[1]Planilha8!$X$4:$Z$6629,3,0)</f>
        <v>APOIO AO DIAGNÓSTICO – SALA RAIO X</v>
      </c>
      <c r="F3794" s="26" t="str">
        <f aca="false">VLOOKUP(B3794,[1]Planilha8!$X$4:$AD$6629,7,0)</f>
        <v>BOM</v>
      </c>
      <c r="G3794" s="27" t="n">
        <v>44397</v>
      </c>
      <c r="H3794" s="83" t="n">
        <v>299999.99</v>
      </c>
      <c r="I3794" s="29" t="s">
        <v>23</v>
      </c>
      <c r="J3794" s="30" t="s">
        <v>1049</v>
      </c>
      <c r="K3794" s="31" t="n">
        <v>12816</v>
      </c>
      <c r="L3794" s="32" t="n">
        <v>2020001979</v>
      </c>
      <c r="M3794" s="33" t="n">
        <v>44397</v>
      </c>
      <c r="N3794" s="84" t="n">
        <v>0</v>
      </c>
      <c r="O3794" s="85" t="n">
        <v>0</v>
      </c>
      <c r="P3794" s="86" t="n">
        <v>0</v>
      </c>
      <c r="Q3794" s="87" t="n">
        <v>0</v>
      </c>
      <c r="R3794" s="88" t="n">
        <v>0</v>
      </c>
      <c r="S3794" s="89" t="n">
        <v>299999.99</v>
      </c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LF3794" s="41"/>
      <c r="ALG3794" s="41"/>
      <c r="ALH3794" s="41"/>
      <c r="ALI3794" s="41"/>
      <c r="ALJ3794" s="41"/>
      <c r="ALK3794" s="41"/>
      <c r="ALL3794" s="41"/>
      <c r="ALM3794" s="41"/>
      <c r="ALN3794" s="41"/>
      <c r="ALO3794" s="41"/>
      <c r="ALP3794" s="41"/>
      <c r="ALQ3794" s="41"/>
      <c r="ALR3794" s="41"/>
      <c r="ALS3794" s="41"/>
      <c r="ALT3794" s="41"/>
      <c r="ALU3794" s="41"/>
      <c r="ALV3794" s="41"/>
      <c r="ALW3794" s="41"/>
      <c r="ALX3794" s="41"/>
      <c r="ALY3794" s="41"/>
      <c r="ALZ3794" s="41"/>
      <c r="AMA3794" s="41"/>
      <c r="AMB3794" s="41"/>
      <c r="AMC3794" s="41"/>
      <c r="AMD3794" s="41"/>
      <c r="AME3794" s="41"/>
      <c r="AMF3794" s="41"/>
      <c r="AMG3794" s="0"/>
      <c r="AMH3794" s="0"/>
      <c r="AMI3794" s="0"/>
      <c r="AMJ3794" s="0"/>
    </row>
    <row r="3795" s="4" customFormat="true" ht="37.5" hidden="false" customHeight="true" outlineLevel="0" collapsed="false">
      <c r="A3795" s="23" t="s">
        <v>401</v>
      </c>
      <c r="B3795" s="82" t="n">
        <v>12571</v>
      </c>
      <c r="C3795" s="25" t="n">
        <f aca="false">VLOOKUP(B3795,[1]Planilha8!$X$4:$Y$6629,2,0)</f>
        <v>2399509</v>
      </c>
      <c r="D3795" s="26" t="s">
        <v>1078</v>
      </c>
      <c r="E3795" s="26" t="str">
        <f aca="false">VLOOKUP(B3795,[1]Planilha8!$X$4:$Z$6629,3,0)</f>
        <v>CTI – ALA C</v>
      </c>
      <c r="F3795" s="26" t="str">
        <f aca="false">VLOOKUP(B3795,[1]Planilha8!$X$4:$AD$6629,7,0)</f>
        <v>BOM</v>
      </c>
      <c r="G3795" s="27" t="n">
        <v>44399</v>
      </c>
      <c r="H3795" s="83" t="n">
        <v>12790.7</v>
      </c>
      <c r="I3795" s="29" t="s">
        <v>23</v>
      </c>
      <c r="J3795" s="30" t="s">
        <v>1079</v>
      </c>
      <c r="K3795" s="31" t="n">
        <v>13990</v>
      </c>
      <c r="L3795" s="32" t="n">
        <v>2019002570</v>
      </c>
      <c r="M3795" s="33" t="n">
        <v>44399</v>
      </c>
      <c r="N3795" s="84" t="n">
        <v>0</v>
      </c>
      <c r="O3795" s="85" t="n">
        <v>0</v>
      </c>
      <c r="P3795" s="86" t="n">
        <v>0</v>
      </c>
      <c r="Q3795" s="87" t="n">
        <v>0</v>
      </c>
      <c r="R3795" s="88" t="n">
        <v>0</v>
      </c>
      <c r="S3795" s="89" t="n">
        <v>12790.7</v>
      </c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LF3795" s="41"/>
      <c r="ALG3795" s="41"/>
      <c r="ALH3795" s="41"/>
      <c r="ALI3795" s="41"/>
      <c r="ALJ3795" s="41"/>
      <c r="ALK3795" s="41"/>
      <c r="ALL3795" s="41"/>
      <c r="ALM3795" s="41"/>
      <c r="ALN3795" s="41"/>
      <c r="ALO3795" s="41"/>
      <c r="ALP3795" s="41"/>
      <c r="ALQ3795" s="41"/>
      <c r="ALR3795" s="41"/>
      <c r="ALS3795" s="41"/>
      <c r="ALT3795" s="41"/>
      <c r="ALU3795" s="41"/>
      <c r="ALV3795" s="41"/>
      <c r="ALW3795" s="41"/>
      <c r="ALX3795" s="41"/>
      <c r="ALY3795" s="41"/>
      <c r="ALZ3795" s="41"/>
      <c r="AMA3795" s="41"/>
      <c r="AMB3795" s="41"/>
      <c r="AMC3795" s="41"/>
      <c r="AMD3795" s="41"/>
      <c r="AME3795" s="41"/>
      <c r="AMF3795" s="41"/>
      <c r="AMG3795" s="0"/>
      <c r="AMH3795" s="0"/>
      <c r="AMI3795" s="0"/>
      <c r="AMJ3795" s="0"/>
    </row>
    <row r="3796" s="4" customFormat="true" ht="37.5" hidden="false" customHeight="true" outlineLevel="0" collapsed="false">
      <c r="A3796" s="23" t="s">
        <v>401</v>
      </c>
      <c r="B3796" s="82" t="n">
        <v>12572</v>
      </c>
      <c r="C3796" s="25" t="n">
        <f aca="false">VLOOKUP(B3796,[1]Planilha8!$X$4:$Y$6629,2,0)</f>
        <v>2399510</v>
      </c>
      <c r="D3796" s="26" t="s">
        <v>1078</v>
      </c>
      <c r="E3796" s="26" t="str">
        <f aca="false">VLOOKUP(B3796,[1]Planilha8!$X$4:$Z$6629,3,0)</f>
        <v>CTI – ALA C</v>
      </c>
      <c r="F3796" s="26" t="str">
        <f aca="false">VLOOKUP(B3796,[1]Planilha8!$X$4:$AD$6629,7,0)</f>
        <v>BOM</v>
      </c>
      <c r="G3796" s="27" t="n">
        <v>44399</v>
      </c>
      <c r="H3796" s="83" t="n">
        <v>12790.7</v>
      </c>
      <c r="I3796" s="29" t="s">
        <v>23</v>
      </c>
      <c r="J3796" s="30" t="s">
        <v>1079</v>
      </c>
      <c r="K3796" s="31" t="n">
        <v>13990</v>
      </c>
      <c r="L3796" s="32" t="n">
        <v>2019002570</v>
      </c>
      <c r="M3796" s="33" t="n">
        <v>44399</v>
      </c>
      <c r="N3796" s="84" t="n">
        <v>0</v>
      </c>
      <c r="O3796" s="85" t="n">
        <v>0</v>
      </c>
      <c r="P3796" s="86" t="n">
        <v>0</v>
      </c>
      <c r="Q3796" s="87" t="n">
        <v>0</v>
      </c>
      <c r="R3796" s="88" t="n">
        <v>0</v>
      </c>
      <c r="S3796" s="89" t="n">
        <v>12790.7</v>
      </c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LF3796" s="41"/>
      <c r="ALG3796" s="41"/>
      <c r="ALH3796" s="41"/>
      <c r="ALI3796" s="41"/>
      <c r="ALJ3796" s="41"/>
      <c r="ALK3796" s="41"/>
      <c r="ALL3796" s="41"/>
      <c r="ALM3796" s="41"/>
      <c r="ALN3796" s="41"/>
      <c r="ALO3796" s="41"/>
      <c r="ALP3796" s="41"/>
      <c r="ALQ3796" s="41"/>
      <c r="ALR3796" s="41"/>
      <c r="ALS3796" s="41"/>
      <c r="ALT3796" s="41"/>
      <c r="ALU3796" s="41"/>
      <c r="ALV3796" s="41"/>
      <c r="ALW3796" s="41"/>
      <c r="ALX3796" s="41"/>
      <c r="ALY3796" s="41"/>
      <c r="ALZ3796" s="41"/>
      <c r="AMA3796" s="41"/>
      <c r="AMB3796" s="41"/>
      <c r="AMC3796" s="41"/>
      <c r="AMD3796" s="41"/>
      <c r="AME3796" s="41"/>
      <c r="AMF3796" s="41"/>
      <c r="AMG3796" s="0"/>
      <c r="AMH3796" s="0"/>
      <c r="AMI3796" s="0"/>
      <c r="AMJ3796" s="0"/>
    </row>
    <row r="3797" s="4" customFormat="true" ht="37.5" hidden="false" customHeight="true" outlineLevel="0" collapsed="false">
      <c r="A3797" s="23" t="s">
        <v>401</v>
      </c>
      <c r="B3797" s="82" t="n">
        <v>12573</v>
      </c>
      <c r="C3797" s="25" t="n">
        <f aca="false">VLOOKUP(B3797,[1]Planilha8!$X$4:$Y$6629,2,0)</f>
        <v>2399511</v>
      </c>
      <c r="D3797" s="26" t="s">
        <v>1078</v>
      </c>
      <c r="E3797" s="26" t="str">
        <f aca="false">VLOOKUP(B3797,[1]Planilha8!$X$4:$Z$6629,3,0)</f>
        <v>CTI – ALA C</v>
      </c>
      <c r="F3797" s="26" t="str">
        <f aca="false">VLOOKUP(B3797,[1]Planilha8!$X$4:$AD$6629,7,0)</f>
        <v>BOM</v>
      </c>
      <c r="G3797" s="27" t="n">
        <v>44399</v>
      </c>
      <c r="H3797" s="83" t="n">
        <v>12790.7</v>
      </c>
      <c r="I3797" s="29" t="s">
        <v>23</v>
      </c>
      <c r="J3797" s="30" t="s">
        <v>1079</v>
      </c>
      <c r="K3797" s="31" t="n">
        <v>13990</v>
      </c>
      <c r="L3797" s="32" t="n">
        <v>2019002570</v>
      </c>
      <c r="M3797" s="33" t="n">
        <v>44399</v>
      </c>
      <c r="N3797" s="84" t="n">
        <v>0</v>
      </c>
      <c r="O3797" s="85" t="n">
        <v>0</v>
      </c>
      <c r="P3797" s="86" t="n">
        <v>0</v>
      </c>
      <c r="Q3797" s="87" t="n">
        <v>0</v>
      </c>
      <c r="R3797" s="88" t="n">
        <v>0</v>
      </c>
      <c r="S3797" s="89" t="n">
        <v>12790.7</v>
      </c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LF3797" s="41"/>
      <c r="ALG3797" s="41"/>
      <c r="ALH3797" s="41"/>
      <c r="ALI3797" s="41"/>
      <c r="ALJ3797" s="41"/>
      <c r="ALK3797" s="41"/>
      <c r="ALL3797" s="41"/>
      <c r="ALM3797" s="41"/>
      <c r="ALN3797" s="41"/>
      <c r="ALO3797" s="41"/>
      <c r="ALP3797" s="41"/>
      <c r="ALQ3797" s="41"/>
      <c r="ALR3797" s="41"/>
      <c r="ALS3797" s="41"/>
      <c r="ALT3797" s="41"/>
      <c r="ALU3797" s="41"/>
      <c r="ALV3797" s="41"/>
      <c r="ALW3797" s="41"/>
      <c r="ALX3797" s="41"/>
      <c r="ALY3797" s="41"/>
      <c r="ALZ3797" s="41"/>
      <c r="AMA3797" s="41"/>
      <c r="AMB3797" s="41"/>
      <c r="AMC3797" s="41"/>
      <c r="AMD3797" s="41"/>
      <c r="AME3797" s="41"/>
      <c r="AMF3797" s="41"/>
      <c r="AMG3797" s="0"/>
      <c r="AMH3797" s="0"/>
      <c r="AMI3797" s="0"/>
      <c r="AMJ3797" s="0"/>
    </row>
    <row r="3798" s="4" customFormat="true" ht="37.5" hidden="false" customHeight="true" outlineLevel="0" collapsed="false">
      <c r="A3798" s="23" t="s">
        <v>401</v>
      </c>
      <c r="B3798" s="82" t="n">
        <v>12574</v>
      </c>
      <c r="C3798" s="25" t="n">
        <f aca="false">VLOOKUP(B3798,[1]Planilha8!$X$4:$Y$6629,2,0)</f>
        <v>2399512</v>
      </c>
      <c r="D3798" s="26" t="s">
        <v>1078</v>
      </c>
      <c r="E3798" s="26" t="str">
        <f aca="false">VLOOKUP(B3798,[1]Planilha8!$X$4:$Z$6629,3,0)</f>
        <v>CTI – ALA C</v>
      </c>
      <c r="F3798" s="26" t="str">
        <f aca="false">VLOOKUP(B3798,[1]Planilha8!$X$4:$AD$6629,7,0)</f>
        <v>BOM</v>
      </c>
      <c r="G3798" s="27" t="n">
        <v>44399</v>
      </c>
      <c r="H3798" s="83" t="n">
        <v>12790.7</v>
      </c>
      <c r="I3798" s="29" t="s">
        <v>23</v>
      </c>
      <c r="J3798" s="30" t="s">
        <v>1079</v>
      </c>
      <c r="K3798" s="31" t="n">
        <v>13990</v>
      </c>
      <c r="L3798" s="32" t="n">
        <v>2019002570</v>
      </c>
      <c r="M3798" s="33" t="n">
        <v>44399</v>
      </c>
      <c r="N3798" s="84" t="n">
        <v>0</v>
      </c>
      <c r="O3798" s="85" t="n">
        <v>0</v>
      </c>
      <c r="P3798" s="86" t="n">
        <v>0</v>
      </c>
      <c r="Q3798" s="87" t="n">
        <v>0</v>
      </c>
      <c r="R3798" s="88" t="n">
        <v>0</v>
      </c>
      <c r="S3798" s="89" t="n">
        <v>12790.7</v>
      </c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LF3798" s="41"/>
      <c r="ALG3798" s="41"/>
      <c r="ALH3798" s="41"/>
      <c r="ALI3798" s="41"/>
      <c r="ALJ3798" s="41"/>
      <c r="ALK3798" s="41"/>
      <c r="ALL3798" s="41"/>
      <c r="ALM3798" s="41"/>
      <c r="ALN3798" s="41"/>
      <c r="ALO3798" s="41"/>
      <c r="ALP3798" s="41"/>
      <c r="ALQ3798" s="41"/>
      <c r="ALR3798" s="41"/>
      <c r="ALS3798" s="41"/>
      <c r="ALT3798" s="41"/>
      <c r="ALU3798" s="41"/>
      <c r="ALV3798" s="41"/>
      <c r="ALW3798" s="41"/>
      <c r="ALX3798" s="41"/>
      <c r="ALY3798" s="41"/>
      <c r="ALZ3798" s="41"/>
      <c r="AMA3798" s="41"/>
      <c r="AMB3798" s="41"/>
      <c r="AMC3798" s="41"/>
      <c r="AMD3798" s="41"/>
      <c r="AME3798" s="41"/>
      <c r="AMF3798" s="41"/>
      <c r="AMG3798" s="0"/>
      <c r="AMH3798" s="0"/>
      <c r="AMI3798" s="0"/>
      <c r="AMJ3798" s="0"/>
    </row>
    <row r="3799" s="4" customFormat="true" ht="37.5" hidden="false" customHeight="true" outlineLevel="0" collapsed="false">
      <c r="A3799" s="23" t="s">
        <v>401</v>
      </c>
      <c r="B3799" s="82" t="n">
        <v>12575</v>
      </c>
      <c r="C3799" s="25" t="n">
        <f aca="false">VLOOKUP(B3799,[1]Planilha8!$X$4:$Y$6629,2,0)</f>
        <v>2399513</v>
      </c>
      <c r="D3799" s="26" t="s">
        <v>1078</v>
      </c>
      <c r="E3799" s="26" t="str">
        <f aca="false">VLOOKUP(B3799,[1]Planilha8!$X$4:$Z$6629,3,0)</f>
        <v>CTI – ALA C</v>
      </c>
      <c r="F3799" s="26" t="str">
        <f aca="false">VLOOKUP(B3799,[1]Planilha8!$X$4:$AD$6629,7,0)</f>
        <v>BOM</v>
      </c>
      <c r="G3799" s="27" t="n">
        <v>44399</v>
      </c>
      <c r="H3799" s="83" t="n">
        <v>12790.7</v>
      </c>
      <c r="I3799" s="29" t="s">
        <v>23</v>
      </c>
      <c r="J3799" s="30" t="s">
        <v>1079</v>
      </c>
      <c r="K3799" s="31" t="n">
        <v>13990</v>
      </c>
      <c r="L3799" s="32" t="n">
        <v>2019002570</v>
      </c>
      <c r="M3799" s="33" t="n">
        <v>44399</v>
      </c>
      <c r="N3799" s="84" t="n">
        <v>0</v>
      </c>
      <c r="O3799" s="85" t="n">
        <v>0</v>
      </c>
      <c r="P3799" s="86" t="n">
        <v>0</v>
      </c>
      <c r="Q3799" s="87" t="n">
        <v>0</v>
      </c>
      <c r="R3799" s="88" t="n">
        <v>0</v>
      </c>
      <c r="S3799" s="89" t="n">
        <v>12790.7</v>
      </c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LF3799" s="41"/>
      <c r="ALG3799" s="41"/>
      <c r="ALH3799" s="41"/>
      <c r="ALI3799" s="41"/>
      <c r="ALJ3799" s="41"/>
      <c r="ALK3799" s="41"/>
      <c r="ALL3799" s="41"/>
      <c r="ALM3799" s="41"/>
      <c r="ALN3799" s="41"/>
      <c r="ALO3799" s="41"/>
      <c r="ALP3799" s="41"/>
      <c r="ALQ3799" s="41"/>
      <c r="ALR3799" s="41"/>
      <c r="ALS3799" s="41"/>
      <c r="ALT3799" s="41"/>
      <c r="ALU3799" s="41"/>
      <c r="ALV3799" s="41"/>
      <c r="ALW3799" s="41"/>
      <c r="ALX3799" s="41"/>
      <c r="ALY3799" s="41"/>
      <c r="ALZ3799" s="41"/>
      <c r="AMA3799" s="41"/>
      <c r="AMB3799" s="41"/>
      <c r="AMC3799" s="41"/>
      <c r="AMD3799" s="41"/>
      <c r="AME3799" s="41"/>
      <c r="AMF3799" s="41"/>
      <c r="AMG3799" s="0"/>
      <c r="AMH3799" s="0"/>
      <c r="AMI3799" s="0"/>
      <c r="AMJ3799" s="0"/>
    </row>
    <row r="3800" s="4" customFormat="true" ht="37.5" hidden="false" customHeight="true" outlineLevel="0" collapsed="false">
      <c r="A3800" s="23" t="s">
        <v>401</v>
      </c>
      <c r="B3800" s="82" t="n">
        <v>12576</v>
      </c>
      <c r="C3800" s="25" t="n">
        <f aca="false">VLOOKUP(B3800,[1]Planilha8!$X$4:$Y$6629,2,0)</f>
        <v>2399514</v>
      </c>
      <c r="D3800" s="26" t="s">
        <v>1078</v>
      </c>
      <c r="E3800" s="26" t="str">
        <f aca="false">VLOOKUP(B3800,[1]Planilha8!$X$4:$Z$6629,3,0)</f>
        <v>CTI – ALA C</v>
      </c>
      <c r="F3800" s="26" t="str">
        <f aca="false">VLOOKUP(B3800,[1]Planilha8!$X$4:$AD$6629,7,0)</f>
        <v>BOM</v>
      </c>
      <c r="G3800" s="27" t="n">
        <v>44399</v>
      </c>
      <c r="H3800" s="83" t="n">
        <v>12790.7</v>
      </c>
      <c r="I3800" s="29" t="s">
        <v>23</v>
      </c>
      <c r="J3800" s="30" t="s">
        <v>1079</v>
      </c>
      <c r="K3800" s="31" t="n">
        <v>13990</v>
      </c>
      <c r="L3800" s="32" t="n">
        <v>2019002570</v>
      </c>
      <c r="M3800" s="33" t="n">
        <v>44399</v>
      </c>
      <c r="N3800" s="84" t="n">
        <v>0</v>
      </c>
      <c r="O3800" s="85" t="n">
        <v>0</v>
      </c>
      <c r="P3800" s="86" t="n">
        <v>0</v>
      </c>
      <c r="Q3800" s="87" t="n">
        <v>0</v>
      </c>
      <c r="R3800" s="88" t="n">
        <v>0</v>
      </c>
      <c r="S3800" s="89" t="n">
        <v>12790.7</v>
      </c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LF3800" s="41"/>
      <c r="ALG3800" s="41"/>
      <c r="ALH3800" s="41"/>
      <c r="ALI3800" s="41"/>
      <c r="ALJ3800" s="41"/>
      <c r="ALK3800" s="41"/>
      <c r="ALL3800" s="41"/>
      <c r="ALM3800" s="41"/>
      <c r="ALN3800" s="41"/>
      <c r="ALO3800" s="41"/>
      <c r="ALP3800" s="41"/>
      <c r="ALQ3800" s="41"/>
      <c r="ALR3800" s="41"/>
      <c r="ALS3800" s="41"/>
      <c r="ALT3800" s="41"/>
      <c r="ALU3800" s="41"/>
      <c r="ALV3800" s="41"/>
      <c r="ALW3800" s="41"/>
      <c r="ALX3800" s="41"/>
      <c r="ALY3800" s="41"/>
      <c r="ALZ3800" s="41"/>
      <c r="AMA3800" s="41"/>
      <c r="AMB3800" s="41"/>
      <c r="AMC3800" s="41"/>
      <c r="AMD3800" s="41"/>
      <c r="AME3800" s="41"/>
      <c r="AMF3800" s="41"/>
      <c r="AMG3800" s="0"/>
      <c r="AMH3800" s="0"/>
      <c r="AMI3800" s="0"/>
      <c r="AMJ3800" s="0"/>
    </row>
    <row r="3801" s="4" customFormat="true" ht="37.5" hidden="false" customHeight="true" outlineLevel="0" collapsed="false">
      <c r="A3801" s="23" t="s">
        <v>401</v>
      </c>
      <c r="B3801" s="82" t="n">
        <v>12577</v>
      </c>
      <c r="C3801" s="25" t="n">
        <f aca="false">VLOOKUP(B3801,[1]Planilha8!$X$4:$Y$6629,2,0)</f>
        <v>2399515</v>
      </c>
      <c r="D3801" s="26" t="s">
        <v>1078</v>
      </c>
      <c r="E3801" s="26" t="str">
        <f aca="false">VLOOKUP(B3801,[1]Planilha8!$X$4:$Z$6629,3,0)</f>
        <v>CTI – ALA C</v>
      </c>
      <c r="F3801" s="26" t="str">
        <f aca="false">VLOOKUP(B3801,[1]Planilha8!$X$4:$AD$6629,7,0)</f>
        <v>BOM</v>
      </c>
      <c r="G3801" s="27" t="n">
        <v>44399</v>
      </c>
      <c r="H3801" s="83" t="n">
        <v>12790.7</v>
      </c>
      <c r="I3801" s="29" t="s">
        <v>23</v>
      </c>
      <c r="J3801" s="30" t="s">
        <v>1079</v>
      </c>
      <c r="K3801" s="31" t="n">
        <v>13990</v>
      </c>
      <c r="L3801" s="32" t="n">
        <v>2019002570</v>
      </c>
      <c r="M3801" s="33" t="n">
        <v>44399</v>
      </c>
      <c r="N3801" s="84" t="n">
        <v>0</v>
      </c>
      <c r="O3801" s="85" t="n">
        <v>0</v>
      </c>
      <c r="P3801" s="86" t="n">
        <v>0</v>
      </c>
      <c r="Q3801" s="87" t="n">
        <v>0</v>
      </c>
      <c r="R3801" s="88" t="n">
        <v>0</v>
      </c>
      <c r="S3801" s="89" t="n">
        <v>12790.7</v>
      </c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LF3801" s="41"/>
      <c r="ALG3801" s="41"/>
      <c r="ALH3801" s="41"/>
      <c r="ALI3801" s="41"/>
      <c r="ALJ3801" s="41"/>
      <c r="ALK3801" s="41"/>
      <c r="ALL3801" s="41"/>
      <c r="ALM3801" s="41"/>
      <c r="ALN3801" s="41"/>
      <c r="ALO3801" s="41"/>
      <c r="ALP3801" s="41"/>
      <c r="ALQ3801" s="41"/>
      <c r="ALR3801" s="41"/>
      <c r="ALS3801" s="41"/>
      <c r="ALT3801" s="41"/>
      <c r="ALU3801" s="41"/>
      <c r="ALV3801" s="41"/>
      <c r="ALW3801" s="41"/>
      <c r="ALX3801" s="41"/>
      <c r="ALY3801" s="41"/>
      <c r="ALZ3801" s="41"/>
      <c r="AMA3801" s="41"/>
      <c r="AMB3801" s="41"/>
      <c r="AMC3801" s="41"/>
      <c r="AMD3801" s="41"/>
      <c r="AME3801" s="41"/>
      <c r="AMF3801" s="41"/>
      <c r="AMG3801" s="0"/>
      <c r="AMH3801" s="0"/>
      <c r="AMI3801" s="0"/>
      <c r="AMJ3801" s="0"/>
    </row>
    <row r="3802" s="4" customFormat="true" ht="37.5" hidden="false" customHeight="true" outlineLevel="0" collapsed="false">
      <c r="A3802" s="23" t="s">
        <v>401</v>
      </c>
      <c r="B3802" s="82" t="n">
        <v>12578</v>
      </c>
      <c r="C3802" s="25" t="n">
        <f aca="false">VLOOKUP(B3802,[1]Planilha8!$X$4:$Y$6629,2,0)</f>
        <v>2399516</v>
      </c>
      <c r="D3802" s="26" t="s">
        <v>1078</v>
      </c>
      <c r="E3802" s="26" t="str">
        <f aca="false">VLOOKUP(B3802,[1]Planilha8!$X$4:$Z$6629,3,0)</f>
        <v>CTI – ALA C</v>
      </c>
      <c r="F3802" s="26" t="str">
        <f aca="false">VLOOKUP(B3802,[1]Planilha8!$X$4:$AD$6629,7,0)</f>
        <v>BOM</v>
      </c>
      <c r="G3802" s="27" t="n">
        <v>44399</v>
      </c>
      <c r="H3802" s="83" t="n">
        <v>12790.7</v>
      </c>
      <c r="I3802" s="29" t="s">
        <v>23</v>
      </c>
      <c r="J3802" s="30" t="s">
        <v>1079</v>
      </c>
      <c r="K3802" s="31" t="n">
        <v>13990</v>
      </c>
      <c r="L3802" s="32" t="n">
        <v>2019002570</v>
      </c>
      <c r="M3802" s="33" t="n">
        <v>44399</v>
      </c>
      <c r="N3802" s="84" t="n">
        <v>0</v>
      </c>
      <c r="O3802" s="85" t="n">
        <v>0</v>
      </c>
      <c r="P3802" s="86" t="n">
        <v>0</v>
      </c>
      <c r="Q3802" s="87" t="n">
        <v>0</v>
      </c>
      <c r="R3802" s="88" t="n">
        <v>0</v>
      </c>
      <c r="S3802" s="89" t="n">
        <v>12790.7</v>
      </c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LF3802" s="41"/>
      <c r="ALG3802" s="41"/>
      <c r="ALH3802" s="41"/>
      <c r="ALI3802" s="41"/>
      <c r="ALJ3802" s="41"/>
      <c r="ALK3802" s="41"/>
      <c r="ALL3802" s="41"/>
      <c r="ALM3802" s="41"/>
      <c r="ALN3802" s="41"/>
      <c r="ALO3802" s="41"/>
      <c r="ALP3802" s="41"/>
      <c r="ALQ3802" s="41"/>
      <c r="ALR3802" s="41"/>
      <c r="ALS3802" s="41"/>
      <c r="ALT3802" s="41"/>
      <c r="ALU3802" s="41"/>
      <c r="ALV3802" s="41"/>
      <c r="ALW3802" s="41"/>
      <c r="ALX3802" s="41"/>
      <c r="ALY3802" s="41"/>
      <c r="ALZ3802" s="41"/>
      <c r="AMA3802" s="41"/>
      <c r="AMB3802" s="41"/>
      <c r="AMC3802" s="41"/>
      <c r="AMD3802" s="41"/>
      <c r="AME3802" s="41"/>
      <c r="AMF3802" s="41"/>
      <c r="AMG3802" s="0"/>
      <c r="AMH3802" s="0"/>
      <c r="AMI3802" s="0"/>
      <c r="AMJ3802" s="0"/>
    </row>
    <row r="3803" s="4" customFormat="true" ht="37.5" hidden="false" customHeight="true" outlineLevel="0" collapsed="false">
      <c r="A3803" s="23" t="s">
        <v>401</v>
      </c>
      <c r="B3803" s="82" t="n">
        <v>12579</v>
      </c>
      <c r="C3803" s="25" t="n">
        <f aca="false">VLOOKUP(B3803,[1]Planilha8!$X$4:$Y$6629,2,0)</f>
        <v>2399517</v>
      </c>
      <c r="D3803" s="26" t="s">
        <v>1078</v>
      </c>
      <c r="E3803" s="26" t="str">
        <f aca="false">VLOOKUP(B3803,[1]Planilha8!$X$4:$Z$6629,3,0)</f>
        <v>CLINICA MÉDICA  - ALA 3</v>
      </c>
      <c r="F3803" s="26" t="str">
        <f aca="false">VLOOKUP(B3803,[1]Planilha8!$X$4:$AD$6629,7,0)</f>
        <v>BOM</v>
      </c>
      <c r="G3803" s="27" t="n">
        <v>44399</v>
      </c>
      <c r="H3803" s="83" t="n">
        <v>12790.7</v>
      </c>
      <c r="I3803" s="29" t="s">
        <v>23</v>
      </c>
      <c r="J3803" s="30" t="s">
        <v>1079</v>
      </c>
      <c r="K3803" s="31" t="n">
        <v>13990</v>
      </c>
      <c r="L3803" s="32" t="n">
        <v>2019002570</v>
      </c>
      <c r="M3803" s="33" t="n">
        <v>44399</v>
      </c>
      <c r="N3803" s="84" t="n">
        <v>0</v>
      </c>
      <c r="O3803" s="85" t="n">
        <v>0</v>
      </c>
      <c r="P3803" s="86" t="n">
        <v>0</v>
      </c>
      <c r="Q3803" s="87" t="n">
        <v>0</v>
      </c>
      <c r="R3803" s="88" t="n">
        <v>0</v>
      </c>
      <c r="S3803" s="89" t="n">
        <v>12790.7</v>
      </c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LF3803" s="41"/>
      <c r="ALG3803" s="41"/>
      <c r="ALH3803" s="41"/>
      <c r="ALI3803" s="41"/>
      <c r="ALJ3803" s="41"/>
      <c r="ALK3803" s="41"/>
      <c r="ALL3803" s="41"/>
      <c r="ALM3803" s="41"/>
      <c r="ALN3803" s="41"/>
      <c r="ALO3803" s="41"/>
      <c r="ALP3803" s="41"/>
      <c r="ALQ3803" s="41"/>
      <c r="ALR3803" s="41"/>
      <c r="ALS3803" s="41"/>
      <c r="ALT3803" s="41"/>
      <c r="ALU3803" s="41"/>
      <c r="ALV3803" s="41"/>
      <c r="ALW3803" s="41"/>
      <c r="ALX3803" s="41"/>
      <c r="ALY3803" s="41"/>
      <c r="ALZ3803" s="41"/>
      <c r="AMA3803" s="41"/>
      <c r="AMB3803" s="41"/>
      <c r="AMC3803" s="41"/>
      <c r="AMD3803" s="41"/>
      <c r="AME3803" s="41"/>
      <c r="AMF3803" s="41"/>
      <c r="AMG3803" s="0"/>
      <c r="AMH3803" s="0"/>
      <c r="AMI3803" s="0"/>
      <c r="AMJ3803" s="0"/>
    </row>
    <row r="3804" s="4" customFormat="true" ht="37.5" hidden="false" customHeight="true" outlineLevel="0" collapsed="false">
      <c r="A3804" s="23" t="s">
        <v>401</v>
      </c>
      <c r="B3804" s="82" t="n">
        <v>12580</v>
      </c>
      <c r="C3804" s="25" t="n">
        <f aca="false">VLOOKUP(B3804,[1]Planilha8!$X$4:$Y$6629,2,0)</f>
        <v>2399518</v>
      </c>
      <c r="D3804" s="26" t="s">
        <v>1078</v>
      </c>
      <c r="E3804" s="26" t="str">
        <f aca="false">VLOOKUP(B3804,[1]Planilha8!$X$4:$Z$6629,3,0)</f>
        <v>CLINICA MÉDICA  - ALA 3</v>
      </c>
      <c r="F3804" s="26" t="str">
        <f aca="false">VLOOKUP(B3804,[1]Planilha8!$X$4:$AD$6629,7,0)</f>
        <v>BOM</v>
      </c>
      <c r="G3804" s="27" t="n">
        <v>44399</v>
      </c>
      <c r="H3804" s="83" t="n">
        <v>12790.7</v>
      </c>
      <c r="I3804" s="29" t="s">
        <v>23</v>
      </c>
      <c r="J3804" s="30" t="s">
        <v>1079</v>
      </c>
      <c r="K3804" s="31" t="n">
        <v>13990</v>
      </c>
      <c r="L3804" s="32" t="n">
        <v>2019002570</v>
      </c>
      <c r="M3804" s="33" t="n">
        <v>44399</v>
      </c>
      <c r="N3804" s="84" t="n">
        <v>0</v>
      </c>
      <c r="O3804" s="85" t="n">
        <v>0</v>
      </c>
      <c r="P3804" s="86" t="n">
        <v>0</v>
      </c>
      <c r="Q3804" s="87" t="n">
        <v>0</v>
      </c>
      <c r="R3804" s="88" t="n">
        <v>0</v>
      </c>
      <c r="S3804" s="89" t="n">
        <v>12790.7</v>
      </c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LF3804" s="41"/>
      <c r="ALG3804" s="41"/>
      <c r="ALH3804" s="41"/>
      <c r="ALI3804" s="41"/>
      <c r="ALJ3804" s="41"/>
      <c r="ALK3804" s="41"/>
      <c r="ALL3804" s="41"/>
      <c r="ALM3804" s="41"/>
      <c r="ALN3804" s="41"/>
      <c r="ALO3804" s="41"/>
      <c r="ALP3804" s="41"/>
      <c r="ALQ3804" s="41"/>
      <c r="ALR3804" s="41"/>
      <c r="ALS3804" s="41"/>
      <c r="ALT3804" s="41"/>
      <c r="ALU3804" s="41"/>
      <c r="ALV3804" s="41"/>
      <c r="ALW3804" s="41"/>
      <c r="ALX3804" s="41"/>
      <c r="ALY3804" s="41"/>
      <c r="ALZ3804" s="41"/>
      <c r="AMA3804" s="41"/>
      <c r="AMB3804" s="41"/>
      <c r="AMC3804" s="41"/>
      <c r="AMD3804" s="41"/>
      <c r="AME3804" s="41"/>
      <c r="AMF3804" s="41"/>
      <c r="AMG3804" s="0"/>
      <c r="AMH3804" s="0"/>
      <c r="AMI3804" s="0"/>
      <c r="AMJ3804" s="0"/>
    </row>
    <row r="3805" s="4" customFormat="true" ht="37.5" hidden="false" customHeight="true" outlineLevel="0" collapsed="false">
      <c r="A3805" s="23" t="s">
        <v>401</v>
      </c>
      <c r="B3805" s="82" t="n">
        <v>12539</v>
      </c>
      <c r="C3805" s="25" t="n">
        <f aca="false">VLOOKUP(B3805,[1]Planilha8!$X$4:$Y$6629,2,0)</f>
        <v>2399792</v>
      </c>
      <c r="D3805" s="26" t="s">
        <v>1080</v>
      </c>
      <c r="E3805" s="26" t="str">
        <f aca="false">VLOOKUP(B3805,[1]Planilha8!$X$4:$Z$6629,3,0)</f>
        <v>CTI – COPA</v>
      </c>
      <c r="F3805" s="26" t="str">
        <f aca="false">VLOOKUP(B3805,[1]Planilha8!$X$4:$AD$6629,7,0)</f>
        <v>BOM</v>
      </c>
      <c r="G3805" s="27" t="n">
        <v>44399</v>
      </c>
      <c r="H3805" s="83" t="n">
        <v>1199</v>
      </c>
      <c r="I3805" s="29" t="s">
        <v>23</v>
      </c>
      <c r="J3805" s="30" t="s">
        <v>1081</v>
      </c>
      <c r="K3805" s="31" t="n">
        <v>273246</v>
      </c>
      <c r="L3805" s="32" t="n">
        <v>2021002008</v>
      </c>
      <c r="M3805" s="33" t="n">
        <v>44399</v>
      </c>
      <c r="N3805" s="84" t="n">
        <v>0</v>
      </c>
      <c r="O3805" s="85" t="n">
        <v>0</v>
      </c>
      <c r="P3805" s="86" t="n">
        <v>0</v>
      </c>
      <c r="Q3805" s="87" t="n">
        <v>0</v>
      </c>
      <c r="R3805" s="88" t="n">
        <v>0</v>
      </c>
      <c r="S3805" s="89" t="n">
        <v>1199</v>
      </c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LF3805" s="41"/>
      <c r="ALG3805" s="41"/>
      <c r="ALH3805" s="41"/>
      <c r="ALI3805" s="41"/>
      <c r="ALJ3805" s="41"/>
      <c r="ALK3805" s="41"/>
      <c r="ALL3805" s="41"/>
      <c r="ALM3805" s="41"/>
      <c r="ALN3805" s="41"/>
      <c r="ALO3805" s="41"/>
      <c r="ALP3805" s="41"/>
      <c r="ALQ3805" s="41"/>
      <c r="ALR3805" s="41"/>
      <c r="ALS3805" s="41"/>
      <c r="ALT3805" s="41"/>
      <c r="ALU3805" s="41"/>
      <c r="ALV3805" s="41"/>
      <c r="ALW3805" s="41"/>
      <c r="ALX3805" s="41"/>
      <c r="ALY3805" s="41"/>
      <c r="ALZ3805" s="41"/>
      <c r="AMA3805" s="41"/>
      <c r="AMB3805" s="41"/>
      <c r="AMC3805" s="41"/>
      <c r="AMD3805" s="41"/>
      <c r="AME3805" s="41"/>
      <c r="AMF3805" s="41"/>
      <c r="AMG3805" s="0"/>
      <c r="AMH3805" s="0"/>
      <c r="AMI3805" s="0"/>
      <c r="AMJ3805" s="0"/>
    </row>
    <row r="3806" s="4" customFormat="true" ht="37.5" hidden="false" customHeight="true" outlineLevel="0" collapsed="false">
      <c r="A3806" s="23" t="s">
        <v>401</v>
      </c>
      <c r="B3806" s="82" t="n">
        <v>12581</v>
      </c>
      <c r="C3806" s="25" t="n">
        <f aca="false">VLOOKUP(B3806,[1]Planilha8!$X$4:$Y$6629,2,0)</f>
        <v>2400133</v>
      </c>
      <c r="D3806" s="26" t="s">
        <v>1082</v>
      </c>
      <c r="E3806" s="26" t="str">
        <f aca="false">VLOOKUP(B3806,[1]Planilha8!$X$4:$Z$6629,3,0)</f>
        <v>APOIO AO DIAGNÓSTICO</v>
      </c>
      <c r="F3806" s="26" t="str">
        <f aca="false">VLOOKUP(B3806,[1]Planilha8!$X$4:$AD$6629,7,0)</f>
        <v>BOM</v>
      </c>
      <c r="G3806" s="27" t="n">
        <v>44400</v>
      </c>
      <c r="H3806" s="83" t="n">
        <v>73741.2</v>
      </c>
      <c r="I3806" s="29" t="s">
        <v>23</v>
      </c>
      <c r="J3806" s="30" t="s">
        <v>1083</v>
      </c>
      <c r="K3806" s="31" t="n">
        <v>12633</v>
      </c>
      <c r="L3806" s="32" t="n">
        <v>2021003521</v>
      </c>
      <c r="M3806" s="33" t="n">
        <v>44400</v>
      </c>
      <c r="N3806" s="84" t="n">
        <v>0</v>
      </c>
      <c r="O3806" s="85" t="n">
        <v>0</v>
      </c>
      <c r="P3806" s="86" t="n">
        <v>0</v>
      </c>
      <c r="Q3806" s="87" t="n">
        <v>0</v>
      </c>
      <c r="R3806" s="88" t="n">
        <v>0</v>
      </c>
      <c r="S3806" s="89" t="n">
        <v>73741.2</v>
      </c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LF3806" s="41"/>
      <c r="ALG3806" s="41"/>
      <c r="ALH3806" s="41"/>
      <c r="ALI3806" s="41"/>
      <c r="ALJ3806" s="41"/>
      <c r="ALK3806" s="41"/>
      <c r="ALL3806" s="41"/>
      <c r="ALM3806" s="41"/>
      <c r="ALN3806" s="41"/>
      <c r="ALO3806" s="41"/>
      <c r="ALP3806" s="41"/>
      <c r="ALQ3806" s="41"/>
      <c r="ALR3806" s="41"/>
      <c r="ALS3806" s="41"/>
      <c r="ALT3806" s="41"/>
      <c r="ALU3806" s="41"/>
      <c r="ALV3806" s="41"/>
      <c r="ALW3806" s="41"/>
      <c r="ALX3806" s="41"/>
      <c r="ALY3806" s="41"/>
      <c r="ALZ3806" s="41"/>
      <c r="AMA3806" s="41"/>
      <c r="AMB3806" s="41"/>
      <c r="AMC3806" s="41"/>
      <c r="AMD3806" s="41"/>
      <c r="AME3806" s="41"/>
      <c r="AMF3806" s="41"/>
      <c r="AMG3806" s="0"/>
      <c r="AMH3806" s="0"/>
      <c r="AMI3806" s="0"/>
      <c r="AMJ3806" s="0"/>
    </row>
    <row r="3807" s="4" customFormat="true" ht="37.5" hidden="false" customHeight="true" outlineLevel="0" collapsed="false">
      <c r="A3807" s="23" t="s">
        <v>401</v>
      </c>
      <c r="B3807" s="82" t="n">
        <v>12653</v>
      </c>
      <c r="C3807" s="25" t="n">
        <f aca="false">VLOOKUP(B3807,[1]Planilha8!$X$4:$Y$6629,2,0)</f>
        <v>2613621</v>
      </c>
      <c r="D3807" s="26" t="s">
        <v>1084</v>
      </c>
      <c r="E3807" s="26" t="str">
        <f aca="false">VLOOKUP(B3807,[1]Planilha8!$X$4:$Z$6629,3,0)</f>
        <v>CENTRO CIRURGICO - CORREDOR EXTERNO</v>
      </c>
      <c r="F3807" s="26" t="str">
        <f aca="false">VLOOKUP(B3807,[1]Planilha8!$X$4:$AD$6629,7,0)</f>
        <v>BOM</v>
      </c>
      <c r="G3807" s="27" t="n">
        <v>44439</v>
      </c>
      <c r="H3807" s="83" t="n">
        <v>3191.82</v>
      </c>
      <c r="I3807" s="29" t="s">
        <v>23</v>
      </c>
      <c r="J3807" s="30" t="s">
        <v>1032</v>
      </c>
      <c r="K3807" s="31" t="n">
        <v>3700</v>
      </c>
      <c r="L3807" s="32" t="n">
        <v>2021004360</v>
      </c>
      <c r="M3807" s="33" t="n">
        <v>44439</v>
      </c>
      <c r="N3807" s="84" t="n">
        <v>0</v>
      </c>
      <c r="O3807" s="85" t="n">
        <v>0</v>
      </c>
      <c r="P3807" s="86" t="n">
        <v>0</v>
      </c>
      <c r="Q3807" s="87" t="n">
        <v>0</v>
      </c>
      <c r="R3807" s="88" t="n">
        <v>0</v>
      </c>
      <c r="S3807" s="89" t="n">
        <v>3191.82</v>
      </c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LF3807" s="41"/>
      <c r="ALG3807" s="41"/>
      <c r="ALH3807" s="41"/>
      <c r="ALI3807" s="41"/>
      <c r="ALJ3807" s="41"/>
      <c r="ALK3807" s="41"/>
      <c r="ALL3807" s="41"/>
      <c r="ALM3807" s="41"/>
      <c r="ALN3807" s="41"/>
      <c r="ALO3807" s="41"/>
      <c r="ALP3807" s="41"/>
      <c r="ALQ3807" s="41"/>
      <c r="ALR3807" s="41"/>
      <c r="ALS3807" s="41"/>
      <c r="ALT3807" s="41"/>
      <c r="ALU3807" s="41"/>
      <c r="ALV3807" s="41"/>
      <c r="ALW3807" s="41"/>
      <c r="ALX3807" s="41"/>
      <c r="ALY3807" s="41"/>
      <c r="ALZ3807" s="41"/>
      <c r="AMA3807" s="41"/>
      <c r="AMB3807" s="41"/>
      <c r="AMC3807" s="41"/>
      <c r="AMD3807" s="41"/>
      <c r="AME3807" s="41"/>
      <c r="AMF3807" s="41"/>
      <c r="AMG3807" s="0"/>
      <c r="AMH3807" s="0"/>
      <c r="AMI3807" s="0"/>
      <c r="AMJ3807" s="0"/>
    </row>
    <row r="3808" s="4" customFormat="true" ht="37.5" hidden="false" customHeight="true" outlineLevel="0" collapsed="false">
      <c r="A3808" s="23" t="s">
        <v>401</v>
      </c>
      <c r="B3808" s="82" t="n">
        <v>12654</v>
      </c>
      <c r="C3808" s="25" t="n">
        <f aca="false">VLOOKUP(B3808,[1]Planilha8!$X$4:$Y$6629,2,0)</f>
        <v>2613622</v>
      </c>
      <c r="D3808" s="26" t="s">
        <v>1085</v>
      </c>
      <c r="E3808" s="26" t="str">
        <f aca="false">VLOOKUP(B3808,[1]Planilha8!$X$4:$Z$6629,3,0)</f>
        <v>CTI – ALA A</v>
      </c>
      <c r="F3808" s="26" t="str">
        <f aca="false">VLOOKUP(B3808,[1]Planilha8!$X$4:$AD$6629,7,0)</f>
        <v>BOM</v>
      </c>
      <c r="G3808" s="27" t="n">
        <v>44439</v>
      </c>
      <c r="H3808" s="83" t="n">
        <v>1818.95</v>
      </c>
      <c r="I3808" s="29" t="s">
        <v>23</v>
      </c>
      <c r="J3808" s="30" t="s">
        <v>1032</v>
      </c>
      <c r="K3808" s="31" t="n">
        <v>3700</v>
      </c>
      <c r="L3808" s="32" t="n">
        <v>2021004360</v>
      </c>
      <c r="M3808" s="33" t="n">
        <v>44439</v>
      </c>
      <c r="N3808" s="84" t="n">
        <v>0</v>
      </c>
      <c r="O3808" s="85" t="n">
        <v>0</v>
      </c>
      <c r="P3808" s="86" t="n">
        <v>0</v>
      </c>
      <c r="Q3808" s="87" t="n">
        <v>0</v>
      </c>
      <c r="R3808" s="88" t="n">
        <v>0</v>
      </c>
      <c r="S3808" s="89" t="n">
        <v>1818.95</v>
      </c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LF3808" s="41"/>
      <c r="ALG3808" s="41"/>
      <c r="ALH3808" s="41"/>
      <c r="ALI3808" s="41"/>
      <c r="ALJ3808" s="41"/>
      <c r="ALK3808" s="41"/>
      <c r="ALL3808" s="41"/>
      <c r="ALM3808" s="41"/>
      <c r="ALN3808" s="41"/>
      <c r="ALO3808" s="41"/>
      <c r="ALP3808" s="41"/>
      <c r="ALQ3808" s="41"/>
      <c r="ALR3808" s="41"/>
      <c r="ALS3808" s="41"/>
      <c r="ALT3808" s="41"/>
      <c r="ALU3808" s="41"/>
      <c r="ALV3808" s="41"/>
      <c r="ALW3808" s="41"/>
      <c r="ALX3808" s="41"/>
      <c r="ALY3808" s="41"/>
      <c r="ALZ3808" s="41"/>
      <c r="AMA3808" s="41"/>
      <c r="AMB3808" s="41"/>
      <c r="AMC3808" s="41"/>
      <c r="AMD3808" s="41"/>
      <c r="AME3808" s="41"/>
      <c r="AMF3808" s="41"/>
      <c r="AMG3808" s="0"/>
      <c r="AMH3808" s="0"/>
      <c r="AMI3808" s="0"/>
      <c r="AMJ3808" s="0"/>
    </row>
    <row r="3809" s="4" customFormat="true" ht="37.5" hidden="false" customHeight="true" outlineLevel="0" collapsed="false">
      <c r="A3809" s="23" t="s">
        <v>401</v>
      </c>
      <c r="B3809" s="82" t="n">
        <v>12655</v>
      </c>
      <c r="C3809" s="25" t="n">
        <f aca="false">VLOOKUP(B3809,[1]Planilha8!$X$4:$Y$6629,2,0)</f>
        <v>2613623</v>
      </c>
      <c r="D3809" s="26" t="s">
        <v>1085</v>
      </c>
      <c r="E3809" s="26" t="str">
        <f aca="false">VLOOKUP(B3809,[1]Planilha8!$X$4:$Z$6629,3,0)</f>
        <v>CTI – ALA A</v>
      </c>
      <c r="F3809" s="26" t="str">
        <f aca="false">VLOOKUP(B3809,[1]Planilha8!$X$4:$AD$6629,7,0)</f>
        <v>BOM</v>
      </c>
      <c r="G3809" s="27" t="n">
        <v>44439</v>
      </c>
      <c r="H3809" s="83" t="n">
        <v>1818.95</v>
      </c>
      <c r="I3809" s="29" t="s">
        <v>23</v>
      </c>
      <c r="J3809" s="30" t="s">
        <v>1032</v>
      </c>
      <c r="K3809" s="31" t="n">
        <v>3700</v>
      </c>
      <c r="L3809" s="32" t="n">
        <v>2021004360</v>
      </c>
      <c r="M3809" s="33" t="n">
        <v>44439</v>
      </c>
      <c r="N3809" s="84" t="n">
        <v>0</v>
      </c>
      <c r="O3809" s="85" t="n">
        <v>0</v>
      </c>
      <c r="P3809" s="86" t="n">
        <v>0</v>
      </c>
      <c r="Q3809" s="87" t="n">
        <v>0</v>
      </c>
      <c r="R3809" s="88" t="n">
        <v>0</v>
      </c>
      <c r="S3809" s="89" t="n">
        <v>1818.95</v>
      </c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LF3809" s="41"/>
      <c r="ALG3809" s="41"/>
      <c r="ALH3809" s="41"/>
      <c r="ALI3809" s="41"/>
      <c r="ALJ3809" s="41"/>
      <c r="ALK3809" s="41"/>
      <c r="ALL3809" s="41"/>
      <c r="ALM3809" s="41"/>
      <c r="ALN3809" s="41"/>
      <c r="ALO3809" s="41"/>
      <c r="ALP3809" s="41"/>
      <c r="ALQ3809" s="41"/>
      <c r="ALR3809" s="41"/>
      <c r="ALS3809" s="41"/>
      <c r="ALT3809" s="41"/>
      <c r="ALU3809" s="41"/>
      <c r="ALV3809" s="41"/>
      <c r="ALW3809" s="41"/>
      <c r="ALX3809" s="41"/>
      <c r="ALY3809" s="41"/>
      <c r="ALZ3809" s="41"/>
      <c r="AMA3809" s="41"/>
      <c r="AMB3809" s="41"/>
      <c r="AMC3809" s="41"/>
      <c r="AMD3809" s="41"/>
      <c r="AME3809" s="41"/>
      <c r="AMF3809" s="41"/>
      <c r="AMG3809" s="0"/>
      <c r="AMH3809" s="0"/>
      <c r="AMI3809" s="0"/>
      <c r="AMJ3809" s="0"/>
    </row>
    <row r="3810" s="4" customFormat="true" ht="37.5" hidden="false" customHeight="true" outlineLevel="0" collapsed="false">
      <c r="A3810" s="23" t="s">
        <v>401</v>
      </c>
      <c r="B3810" s="82" t="n">
        <v>12648</v>
      </c>
      <c r="C3810" s="25" t="n">
        <f aca="false">VLOOKUP(B3810,[1]Planilha8!$X$4:$Y$6629,2,0)</f>
        <v>2613745</v>
      </c>
      <c r="D3810" s="26" t="s">
        <v>1086</v>
      </c>
      <c r="E3810" s="26" t="str">
        <f aca="false">VLOOKUP(B3810,[1]Planilha8!$X$4:$Z$6629,3,0)</f>
        <v>AMBULATÓRIO – CONSULTÓRIO 3</v>
      </c>
      <c r="F3810" s="26" t="str">
        <f aca="false">VLOOKUP(B3810,[1]Planilha8!$X$4:$AD$6629,7,0)</f>
        <v>BOM</v>
      </c>
      <c r="G3810" s="27" t="n">
        <v>44439</v>
      </c>
      <c r="H3810" s="83" t="n">
        <v>3720</v>
      </c>
      <c r="I3810" s="29" t="s">
        <v>23</v>
      </c>
      <c r="J3810" s="30" t="s">
        <v>1087</v>
      </c>
      <c r="K3810" s="31" t="n">
        <v>3034</v>
      </c>
      <c r="L3810" s="32" t="n">
        <v>2021002394</v>
      </c>
      <c r="M3810" s="33" t="n">
        <v>44439</v>
      </c>
      <c r="N3810" s="84" t="n">
        <v>0</v>
      </c>
      <c r="O3810" s="85" t="n">
        <v>0</v>
      </c>
      <c r="P3810" s="86" t="n">
        <v>0</v>
      </c>
      <c r="Q3810" s="87" t="n">
        <v>0</v>
      </c>
      <c r="R3810" s="88" t="n">
        <v>0</v>
      </c>
      <c r="S3810" s="89" t="n">
        <v>3720</v>
      </c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LF3810" s="41"/>
      <c r="ALG3810" s="41"/>
      <c r="ALH3810" s="41"/>
      <c r="ALI3810" s="41"/>
      <c r="ALJ3810" s="41"/>
      <c r="ALK3810" s="41"/>
      <c r="ALL3810" s="41"/>
      <c r="ALM3810" s="41"/>
      <c r="ALN3810" s="41"/>
      <c r="ALO3810" s="41"/>
      <c r="ALP3810" s="41"/>
      <c r="ALQ3810" s="41"/>
      <c r="ALR3810" s="41"/>
      <c r="ALS3810" s="41"/>
      <c r="ALT3810" s="41"/>
      <c r="ALU3810" s="41"/>
      <c r="ALV3810" s="41"/>
      <c r="ALW3810" s="41"/>
      <c r="ALX3810" s="41"/>
      <c r="ALY3810" s="41"/>
      <c r="ALZ3810" s="41"/>
      <c r="AMA3810" s="41"/>
      <c r="AMB3810" s="41"/>
      <c r="AMC3810" s="41"/>
      <c r="AMD3810" s="41"/>
      <c r="AME3810" s="41"/>
      <c r="AMF3810" s="41"/>
      <c r="AMG3810" s="0"/>
      <c r="AMH3810" s="0"/>
      <c r="AMI3810" s="0"/>
      <c r="AMJ3810" s="0"/>
    </row>
    <row r="3811" s="4" customFormat="true" ht="37.5" hidden="false" customHeight="true" outlineLevel="0" collapsed="false">
      <c r="A3811" s="23" t="s">
        <v>401</v>
      </c>
      <c r="B3811" s="82" t="n">
        <v>12650</v>
      </c>
      <c r="C3811" s="25" t="n">
        <f aca="false">VLOOKUP(B3811,[1]Planilha8!$X$4:$Y$6629,2,0)</f>
        <v>2613738</v>
      </c>
      <c r="D3811" s="26" t="s">
        <v>1088</v>
      </c>
      <c r="E3811" s="26" t="str">
        <f aca="false">VLOOKUP(B3811,[1]Planilha8!$X$4:$Z$6629,3,0)</f>
        <v>SETOR DE FISIOTERAPIA</v>
      </c>
      <c r="F3811" s="26" t="str">
        <f aca="false">VLOOKUP(B3811,[1]Planilha8!$X$4:$AD$6629,7,0)</f>
        <v>BOM</v>
      </c>
      <c r="G3811" s="27" t="n">
        <v>44440</v>
      </c>
      <c r="H3811" s="83" t="n">
        <v>2000</v>
      </c>
      <c r="I3811" s="29" t="s">
        <v>23</v>
      </c>
      <c r="J3811" s="30" t="s">
        <v>1089</v>
      </c>
      <c r="K3811" s="31" t="n">
        <v>4704</v>
      </c>
      <c r="L3811" s="32" t="n">
        <v>2021004564</v>
      </c>
      <c r="M3811" s="33" t="n">
        <v>44440</v>
      </c>
      <c r="N3811" s="84" t="n">
        <v>0</v>
      </c>
      <c r="O3811" s="85" t="n">
        <v>0</v>
      </c>
      <c r="P3811" s="86" t="n">
        <v>0</v>
      </c>
      <c r="Q3811" s="87" t="n">
        <v>0</v>
      </c>
      <c r="R3811" s="88" t="n">
        <v>0</v>
      </c>
      <c r="S3811" s="89" t="n">
        <v>2000</v>
      </c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LF3811" s="41"/>
      <c r="ALG3811" s="41"/>
      <c r="ALH3811" s="41"/>
      <c r="ALI3811" s="41"/>
      <c r="ALJ3811" s="41"/>
      <c r="ALK3811" s="41"/>
      <c r="ALL3811" s="41"/>
      <c r="ALM3811" s="41"/>
      <c r="ALN3811" s="41"/>
      <c r="ALO3811" s="41"/>
      <c r="ALP3811" s="41"/>
      <c r="ALQ3811" s="41"/>
      <c r="ALR3811" s="41"/>
      <c r="ALS3811" s="41"/>
      <c r="ALT3811" s="41"/>
      <c r="ALU3811" s="41"/>
      <c r="ALV3811" s="41"/>
      <c r="ALW3811" s="41"/>
      <c r="ALX3811" s="41"/>
      <c r="ALY3811" s="41"/>
      <c r="ALZ3811" s="41"/>
      <c r="AMA3811" s="41"/>
      <c r="AMB3811" s="41"/>
      <c r="AMC3811" s="41"/>
      <c r="AMD3811" s="41"/>
      <c r="AME3811" s="41"/>
      <c r="AMF3811" s="41"/>
      <c r="AMG3811" s="0"/>
      <c r="AMH3811" s="0"/>
      <c r="AMI3811" s="0"/>
      <c r="AMJ3811" s="0"/>
    </row>
    <row r="3812" s="4" customFormat="true" ht="37.5" hidden="false" customHeight="true" outlineLevel="0" collapsed="false">
      <c r="A3812" s="23" t="s">
        <v>401</v>
      </c>
      <c r="B3812" s="82" t="n">
        <v>12651</v>
      </c>
      <c r="C3812" s="25" t="n">
        <f aca="false">VLOOKUP(B3812,[1]Planilha8!$X$4:$Y$6629,2,0)</f>
        <v>2613739</v>
      </c>
      <c r="D3812" s="26" t="s">
        <v>1088</v>
      </c>
      <c r="E3812" s="26" t="str">
        <f aca="false">VLOOKUP(B3812,[1]Planilha8!$X$4:$Z$6629,3,0)</f>
        <v>SETOR DE FISIOTERAPIA</v>
      </c>
      <c r="F3812" s="26" t="str">
        <f aca="false">VLOOKUP(B3812,[1]Planilha8!$X$4:$AD$6629,7,0)</f>
        <v>BOM</v>
      </c>
      <c r="G3812" s="27" t="n">
        <v>44440</v>
      </c>
      <c r="H3812" s="83" t="n">
        <v>2000</v>
      </c>
      <c r="I3812" s="29" t="s">
        <v>23</v>
      </c>
      <c r="J3812" s="30" t="s">
        <v>1089</v>
      </c>
      <c r="K3812" s="31" t="n">
        <v>4704</v>
      </c>
      <c r="L3812" s="32" t="n">
        <v>2021004564</v>
      </c>
      <c r="M3812" s="33" t="n">
        <v>44440</v>
      </c>
      <c r="N3812" s="84" t="n">
        <v>0</v>
      </c>
      <c r="O3812" s="85" t="n">
        <v>0</v>
      </c>
      <c r="P3812" s="86" t="n">
        <v>0</v>
      </c>
      <c r="Q3812" s="87" t="n">
        <v>0</v>
      </c>
      <c r="R3812" s="88" t="n">
        <v>0</v>
      </c>
      <c r="S3812" s="89" t="n">
        <v>2000</v>
      </c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LF3812" s="41"/>
      <c r="ALG3812" s="41"/>
      <c r="ALH3812" s="41"/>
      <c r="ALI3812" s="41"/>
      <c r="ALJ3812" s="41"/>
      <c r="ALK3812" s="41"/>
      <c r="ALL3812" s="41"/>
      <c r="ALM3812" s="41"/>
      <c r="ALN3812" s="41"/>
      <c r="ALO3812" s="41"/>
      <c r="ALP3812" s="41"/>
      <c r="ALQ3812" s="41"/>
      <c r="ALR3812" s="41"/>
      <c r="ALS3812" s="41"/>
      <c r="ALT3812" s="41"/>
      <c r="ALU3812" s="41"/>
      <c r="ALV3812" s="41"/>
      <c r="ALW3812" s="41"/>
      <c r="ALX3812" s="41"/>
      <c r="ALY3812" s="41"/>
      <c r="ALZ3812" s="41"/>
      <c r="AMA3812" s="41"/>
      <c r="AMB3812" s="41"/>
      <c r="AMC3812" s="41"/>
      <c r="AMD3812" s="41"/>
      <c r="AME3812" s="41"/>
      <c r="AMF3812" s="41"/>
      <c r="AMG3812" s="0"/>
      <c r="AMH3812" s="0"/>
      <c r="AMI3812" s="0"/>
      <c r="AMJ3812" s="0"/>
    </row>
    <row r="3813" s="4" customFormat="true" ht="37.5" hidden="false" customHeight="true" outlineLevel="0" collapsed="false">
      <c r="A3813" s="23" t="s">
        <v>401</v>
      </c>
      <c r="B3813" s="82" t="n">
        <v>12652</v>
      </c>
      <c r="C3813" s="25" t="n">
        <f aca="false">VLOOKUP(B3813,[1]Planilha8!$X$4:$Y$6629,2,0)</f>
        <v>2613740</v>
      </c>
      <c r="D3813" s="26" t="s">
        <v>1088</v>
      </c>
      <c r="E3813" s="26" t="str">
        <f aca="false">VLOOKUP(B3813,[1]Planilha8!$X$4:$Z$6629,3,0)</f>
        <v>SETOR DE FISIOTERAPIA</v>
      </c>
      <c r="F3813" s="26" t="str">
        <f aca="false">VLOOKUP(B3813,[1]Planilha8!$X$4:$AD$6629,7,0)</f>
        <v>BOM</v>
      </c>
      <c r="G3813" s="27" t="n">
        <v>44440</v>
      </c>
      <c r="H3813" s="83" t="n">
        <v>2000</v>
      </c>
      <c r="I3813" s="29" t="s">
        <v>23</v>
      </c>
      <c r="J3813" s="30" t="s">
        <v>1089</v>
      </c>
      <c r="K3813" s="31" t="n">
        <v>4704</v>
      </c>
      <c r="L3813" s="32" t="n">
        <v>2021004564</v>
      </c>
      <c r="M3813" s="33" t="n">
        <v>44440</v>
      </c>
      <c r="N3813" s="84" t="n">
        <v>0</v>
      </c>
      <c r="O3813" s="85" t="n">
        <v>0</v>
      </c>
      <c r="P3813" s="86" t="n">
        <v>0</v>
      </c>
      <c r="Q3813" s="87" t="n">
        <v>0</v>
      </c>
      <c r="R3813" s="88" t="n">
        <v>0</v>
      </c>
      <c r="S3813" s="89" t="n">
        <v>2000</v>
      </c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LF3813" s="41"/>
      <c r="ALG3813" s="41"/>
      <c r="ALH3813" s="41"/>
      <c r="ALI3813" s="41"/>
      <c r="ALJ3813" s="41"/>
      <c r="ALK3813" s="41"/>
      <c r="ALL3813" s="41"/>
      <c r="ALM3813" s="41"/>
      <c r="ALN3813" s="41"/>
      <c r="ALO3813" s="41"/>
      <c r="ALP3813" s="41"/>
      <c r="ALQ3813" s="41"/>
      <c r="ALR3813" s="41"/>
      <c r="ALS3813" s="41"/>
      <c r="ALT3813" s="41"/>
      <c r="ALU3813" s="41"/>
      <c r="ALV3813" s="41"/>
      <c r="ALW3813" s="41"/>
      <c r="ALX3813" s="41"/>
      <c r="ALY3813" s="41"/>
      <c r="ALZ3813" s="41"/>
      <c r="AMA3813" s="41"/>
      <c r="AMB3813" s="41"/>
      <c r="AMC3813" s="41"/>
      <c r="AMD3813" s="41"/>
      <c r="AME3813" s="41"/>
      <c r="AMF3813" s="41"/>
      <c r="AMG3813" s="0"/>
      <c r="AMH3813" s="0"/>
      <c r="AMI3813" s="0"/>
      <c r="AMJ3813" s="0"/>
    </row>
    <row r="3814" s="4" customFormat="true" ht="37.5" hidden="false" customHeight="true" outlineLevel="0" collapsed="false">
      <c r="A3814" s="23" t="s">
        <v>401</v>
      </c>
      <c r="B3814" s="82" t="n">
        <v>12649</v>
      </c>
      <c r="C3814" s="25" t="n">
        <f aca="false">VLOOKUP(B3814,[1]Planilha8!$X$4:$Y$6629,2,0)</f>
        <v>2613737</v>
      </c>
      <c r="D3814" s="26" t="s">
        <v>1090</v>
      </c>
      <c r="E3814" s="26" t="str">
        <f aca="false">VLOOKUP(B3814,[1]Planilha8!$X$4:$Z$6629,3,0)</f>
        <v>FARMÁCIA – DOSE</v>
      </c>
      <c r="F3814" s="26" t="str">
        <f aca="false">VLOOKUP(B3814,[1]Planilha8!$X$4:$AD$6629,7,0)</f>
        <v>BOM</v>
      </c>
      <c r="G3814" s="27" t="n">
        <v>44449</v>
      </c>
      <c r="H3814" s="83" t="n">
        <v>80000</v>
      </c>
      <c r="I3814" s="29" t="s">
        <v>23</v>
      </c>
      <c r="J3814" s="30" t="s">
        <v>1091</v>
      </c>
      <c r="K3814" s="31" t="n">
        <v>3479</v>
      </c>
      <c r="L3814" s="32" t="n">
        <v>2017002681</v>
      </c>
      <c r="M3814" s="33" t="n">
        <v>44449</v>
      </c>
      <c r="N3814" s="84" t="n">
        <v>0</v>
      </c>
      <c r="O3814" s="85" t="n">
        <v>0</v>
      </c>
      <c r="P3814" s="86" t="n">
        <v>0</v>
      </c>
      <c r="Q3814" s="87" t="n">
        <v>0</v>
      </c>
      <c r="R3814" s="88" t="n">
        <v>0</v>
      </c>
      <c r="S3814" s="89" t="n">
        <v>80000</v>
      </c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LF3814" s="41"/>
      <c r="ALG3814" s="41"/>
      <c r="ALH3814" s="41"/>
      <c r="ALI3814" s="41"/>
      <c r="ALJ3814" s="41"/>
      <c r="ALK3814" s="41"/>
      <c r="ALL3814" s="41"/>
      <c r="ALM3814" s="41"/>
      <c r="ALN3814" s="41"/>
      <c r="ALO3814" s="41"/>
      <c r="ALP3814" s="41"/>
      <c r="ALQ3814" s="41"/>
      <c r="ALR3814" s="41"/>
      <c r="ALS3814" s="41"/>
      <c r="ALT3814" s="41"/>
      <c r="ALU3814" s="41"/>
      <c r="ALV3814" s="41"/>
      <c r="ALW3814" s="41"/>
      <c r="ALX3814" s="41"/>
      <c r="ALY3814" s="41"/>
      <c r="ALZ3814" s="41"/>
      <c r="AMA3814" s="41"/>
      <c r="AMB3814" s="41"/>
      <c r="AMC3814" s="41"/>
      <c r="AMD3814" s="41"/>
      <c r="AME3814" s="41"/>
      <c r="AMF3814" s="41"/>
      <c r="AMG3814" s="0"/>
      <c r="AMH3814" s="0"/>
      <c r="AMI3814" s="0"/>
      <c r="AMJ3814" s="0"/>
    </row>
    <row r="3815" s="4" customFormat="true" ht="37.5" hidden="false" customHeight="true" outlineLevel="0" collapsed="false">
      <c r="A3815" s="23" t="s">
        <v>401</v>
      </c>
      <c r="B3815" s="82" t="n">
        <v>12656</v>
      </c>
      <c r="C3815" s="25" t="n">
        <f aca="false">VLOOKUP(B3815,[1]Planilha8!$X$4:$Y$6629,2,0)</f>
        <v>2613627</v>
      </c>
      <c r="D3815" s="26" t="s">
        <v>1092</v>
      </c>
      <c r="E3815" s="26" t="str">
        <f aca="false">VLOOKUP(B3815,[1]Planilha8!$X$4:$Z$6629,3,0)</f>
        <v>CLÍNICA CIRÚRGICA  ALA 3</v>
      </c>
      <c r="F3815" s="26" t="str">
        <f aca="false">VLOOKUP(B3815,[1]Planilha8!$X$4:$AD$6629,7,0)</f>
        <v>BOM</v>
      </c>
      <c r="G3815" s="27" t="n">
        <v>44454</v>
      </c>
      <c r="H3815" s="83" t="n">
        <v>2140</v>
      </c>
      <c r="I3815" s="29" t="s">
        <v>23</v>
      </c>
      <c r="J3815" s="30" t="s">
        <v>1057</v>
      </c>
      <c r="K3815" s="31" t="n">
        <v>23043</v>
      </c>
      <c r="L3815" s="32" t="n">
        <v>2021004360</v>
      </c>
      <c r="M3815" s="33" t="n">
        <v>44454</v>
      </c>
      <c r="N3815" s="84" t="n">
        <v>0</v>
      </c>
      <c r="O3815" s="85" t="n">
        <v>0</v>
      </c>
      <c r="P3815" s="86" t="n">
        <v>0</v>
      </c>
      <c r="Q3815" s="87" t="n">
        <v>0</v>
      </c>
      <c r="R3815" s="88" t="n">
        <v>0</v>
      </c>
      <c r="S3815" s="89" t="n">
        <v>2140</v>
      </c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LF3815" s="41"/>
      <c r="ALG3815" s="41"/>
      <c r="ALH3815" s="41"/>
      <c r="ALI3815" s="41"/>
      <c r="ALJ3815" s="41"/>
      <c r="ALK3815" s="41"/>
      <c r="ALL3815" s="41"/>
      <c r="ALM3815" s="41"/>
      <c r="ALN3815" s="41"/>
      <c r="ALO3815" s="41"/>
      <c r="ALP3815" s="41"/>
      <c r="ALQ3815" s="41"/>
      <c r="ALR3815" s="41"/>
      <c r="ALS3815" s="41"/>
      <c r="ALT3815" s="41"/>
      <c r="ALU3815" s="41"/>
      <c r="ALV3815" s="41"/>
      <c r="ALW3815" s="41"/>
      <c r="ALX3815" s="41"/>
      <c r="ALY3815" s="41"/>
      <c r="ALZ3815" s="41"/>
      <c r="AMA3815" s="41"/>
      <c r="AMB3815" s="41"/>
      <c r="AMC3815" s="41"/>
      <c r="AMD3815" s="41"/>
      <c r="AME3815" s="41"/>
      <c r="AMF3815" s="41"/>
      <c r="AMG3815" s="0"/>
      <c r="AMH3815" s="0"/>
      <c r="AMI3815" s="0"/>
      <c r="AMJ3815" s="0"/>
    </row>
    <row r="3816" s="4" customFormat="true" ht="37.5" hidden="false" customHeight="true" outlineLevel="0" collapsed="false">
      <c r="A3816" s="23" t="s">
        <v>401</v>
      </c>
      <c r="B3816" s="82" t="n">
        <v>12657</v>
      </c>
      <c r="C3816" s="25" t="n">
        <f aca="false">VLOOKUP(B3816,[1]Planilha8!$X$4:$Y$6629,2,0)</f>
        <v>2619392</v>
      </c>
      <c r="D3816" s="26" t="s">
        <v>1093</v>
      </c>
      <c r="E3816" s="26" t="str">
        <f aca="false">VLOOKUP(B3816,[1]Planilha8!$X$4:$Z$6629,3,0)</f>
        <v>AGÊNCIA TRANSFUSIONAL</v>
      </c>
      <c r="F3816" s="26" t="str">
        <f aca="false">VLOOKUP(B3816,[1]Planilha8!$X$4:$AD$6629,7,0)</f>
        <v>BOM</v>
      </c>
      <c r="G3816" s="27" t="n">
        <v>44463</v>
      </c>
      <c r="H3816" s="83" t="n">
        <v>4400</v>
      </c>
      <c r="I3816" s="29" t="s">
        <v>23</v>
      </c>
      <c r="J3816" s="30" t="s">
        <v>1094</v>
      </c>
      <c r="K3816" s="31" t="n">
        <v>58946</v>
      </c>
      <c r="L3816" s="32" t="n">
        <v>2021004527</v>
      </c>
      <c r="M3816" s="33" t="n">
        <v>44463</v>
      </c>
      <c r="N3816" s="84" t="n">
        <v>0</v>
      </c>
      <c r="O3816" s="85" t="n">
        <v>0</v>
      </c>
      <c r="P3816" s="86" t="n">
        <v>0</v>
      </c>
      <c r="Q3816" s="87" t="n">
        <v>0</v>
      </c>
      <c r="R3816" s="88" t="n">
        <v>0</v>
      </c>
      <c r="S3816" s="89" t="n">
        <v>4400</v>
      </c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LF3816" s="41"/>
      <c r="ALG3816" s="41"/>
      <c r="ALH3816" s="41"/>
      <c r="ALI3816" s="41"/>
      <c r="ALJ3816" s="41"/>
      <c r="ALK3816" s="41"/>
      <c r="ALL3816" s="41"/>
      <c r="ALM3816" s="41"/>
      <c r="ALN3816" s="41"/>
      <c r="ALO3816" s="41"/>
      <c r="ALP3816" s="41"/>
      <c r="ALQ3816" s="41"/>
      <c r="ALR3816" s="41"/>
      <c r="ALS3816" s="41"/>
      <c r="ALT3816" s="41"/>
      <c r="ALU3816" s="41"/>
      <c r="ALV3816" s="41"/>
      <c r="ALW3816" s="41"/>
      <c r="ALX3816" s="41"/>
      <c r="ALY3816" s="41"/>
      <c r="ALZ3816" s="41"/>
      <c r="AMA3816" s="41"/>
      <c r="AMB3816" s="41"/>
      <c r="AMC3816" s="41"/>
      <c r="AMD3816" s="41"/>
      <c r="AME3816" s="41"/>
      <c r="AMF3816" s="41"/>
      <c r="AMG3816" s="0"/>
      <c r="AMH3816" s="0"/>
      <c r="AMI3816" s="0"/>
      <c r="AMJ3816" s="0"/>
    </row>
    <row r="3817" s="4" customFormat="true" ht="37.5" hidden="false" customHeight="true" outlineLevel="0" collapsed="false">
      <c r="A3817" s="23" t="s">
        <v>401</v>
      </c>
      <c r="B3817" s="82" t="n">
        <v>12675</v>
      </c>
      <c r="C3817" s="25" t="n">
        <f aca="false">VLOOKUP(B3817,[1]Planilha8!$X$4:$Y$6629,2,0)</f>
        <v>2619053</v>
      </c>
      <c r="D3817" s="26" t="s">
        <v>1095</v>
      </c>
      <c r="E3817" s="26" t="str">
        <f aca="false">VLOOKUP(B3817,[1]Planilha8!$X$4:$Z$6629,3,0)</f>
        <v>APOIO AO DIAGNÓSTICO – SALA RESSONÂNCIA MAGNÉTICA</v>
      </c>
      <c r="F3817" s="26" t="str">
        <f aca="false">VLOOKUP(B3817,[1]Planilha8!$X$4:$AD$6629,7,0)</f>
        <v>BOM</v>
      </c>
      <c r="G3817" s="27" t="n">
        <v>44497</v>
      </c>
      <c r="H3817" s="83" t="n">
        <v>272186.71</v>
      </c>
      <c r="I3817" s="29" t="s">
        <v>23</v>
      </c>
      <c r="J3817" s="30" t="s">
        <v>1096</v>
      </c>
      <c r="K3817" s="31" t="n">
        <v>79083</v>
      </c>
      <c r="L3817" s="32" t="n">
        <v>2021003478</v>
      </c>
      <c r="M3817" s="33" t="n">
        <v>44497</v>
      </c>
      <c r="N3817" s="84" t="n">
        <v>0</v>
      </c>
      <c r="O3817" s="85" t="n">
        <v>0</v>
      </c>
      <c r="P3817" s="86" t="n">
        <v>0</v>
      </c>
      <c r="Q3817" s="87" t="n">
        <v>0</v>
      </c>
      <c r="R3817" s="88" t="n">
        <v>0</v>
      </c>
      <c r="S3817" s="89" t="n">
        <v>272186.71</v>
      </c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LF3817" s="41"/>
      <c r="ALG3817" s="41"/>
      <c r="ALH3817" s="41"/>
      <c r="ALI3817" s="41"/>
      <c r="ALJ3817" s="41"/>
      <c r="ALK3817" s="41"/>
      <c r="ALL3817" s="41"/>
      <c r="ALM3817" s="41"/>
      <c r="ALN3817" s="41"/>
      <c r="ALO3817" s="41"/>
      <c r="ALP3817" s="41"/>
      <c r="ALQ3817" s="41"/>
      <c r="ALR3817" s="41"/>
      <c r="ALS3817" s="41"/>
      <c r="ALT3817" s="41"/>
      <c r="ALU3817" s="41"/>
      <c r="ALV3817" s="41"/>
      <c r="ALW3817" s="41"/>
      <c r="ALX3817" s="41"/>
      <c r="ALY3817" s="41"/>
      <c r="ALZ3817" s="41"/>
      <c r="AMA3817" s="41"/>
      <c r="AMB3817" s="41"/>
      <c r="AMC3817" s="41"/>
      <c r="AMD3817" s="41"/>
      <c r="AME3817" s="41"/>
      <c r="AMF3817" s="41"/>
      <c r="AMG3817" s="0"/>
      <c r="AMH3817" s="0"/>
      <c r="AMI3817" s="0"/>
      <c r="AMJ3817" s="0"/>
    </row>
    <row r="3818" s="4" customFormat="true" ht="37.5" hidden="false" customHeight="true" outlineLevel="0" collapsed="false">
      <c r="A3818" s="23" t="s">
        <v>401</v>
      </c>
      <c r="B3818" s="82" t="n">
        <v>12673</v>
      </c>
      <c r="C3818" s="25" t="n">
        <f aca="false">VLOOKUP(B3818,[1]Planilha8!$X$4:$Y$6629,2,0)</f>
        <v>2619290</v>
      </c>
      <c r="D3818" s="26" t="s">
        <v>1097</v>
      </c>
      <c r="E3818" s="26" t="str">
        <f aca="false">VLOOKUP(B3818,[1]Planilha8!$X$4:$Z$6629,3,0)</f>
        <v>CLÍNICA CIRÚRGICA – SALA DE EQUIPAMENTOS</v>
      </c>
      <c r="F3818" s="26" t="str">
        <f aca="false">VLOOKUP(B3818,[1]Planilha8!$X$4:$AD$6629,7,0)</f>
        <v>BOM</v>
      </c>
      <c r="G3818" s="27" t="n">
        <v>44497</v>
      </c>
      <c r="H3818" s="83" t="n">
        <v>5725.01</v>
      </c>
      <c r="I3818" s="29" t="s">
        <v>23</v>
      </c>
      <c r="J3818" s="30" t="s">
        <v>1098</v>
      </c>
      <c r="K3818" s="31" t="n">
        <v>32971</v>
      </c>
      <c r="L3818" s="32" t="n">
        <v>2021004552</v>
      </c>
      <c r="M3818" s="33" t="n">
        <v>44497</v>
      </c>
      <c r="N3818" s="84" t="n">
        <v>0</v>
      </c>
      <c r="O3818" s="85" t="n">
        <v>0</v>
      </c>
      <c r="P3818" s="86" t="n">
        <v>0</v>
      </c>
      <c r="Q3818" s="87" t="n">
        <v>0</v>
      </c>
      <c r="R3818" s="88" t="n">
        <v>0</v>
      </c>
      <c r="S3818" s="89" t="n">
        <v>5725.01</v>
      </c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LF3818" s="41"/>
      <c r="ALG3818" s="41"/>
      <c r="ALH3818" s="41"/>
      <c r="ALI3818" s="41"/>
      <c r="ALJ3818" s="41"/>
      <c r="ALK3818" s="41"/>
      <c r="ALL3818" s="41"/>
      <c r="ALM3818" s="41"/>
      <c r="ALN3818" s="41"/>
      <c r="ALO3818" s="41"/>
      <c r="ALP3818" s="41"/>
      <c r="ALQ3818" s="41"/>
      <c r="ALR3818" s="41"/>
      <c r="ALS3818" s="41"/>
      <c r="ALT3818" s="41"/>
      <c r="ALU3818" s="41"/>
      <c r="ALV3818" s="41"/>
      <c r="ALW3818" s="41"/>
      <c r="ALX3818" s="41"/>
      <c r="ALY3818" s="41"/>
      <c r="ALZ3818" s="41"/>
      <c r="AMA3818" s="41"/>
      <c r="AMB3818" s="41"/>
      <c r="AMC3818" s="41"/>
      <c r="AMD3818" s="41"/>
      <c r="AME3818" s="41"/>
      <c r="AMF3818" s="41"/>
      <c r="AMG3818" s="0"/>
      <c r="AMH3818" s="0"/>
      <c r="AMI3818" s="0"/>
      <c r="AMJ3818" s="0"/>
    </row>
    <row r="3819" s="4" customFormat="true" ht="37.5" hidden="false" customHeight="true" outlineLevel="0" collapsed="false">
      <c r="A3819" s="23" t="s">
        <v>401</v>
      </c>
      <c r="B3819" s="82" t="n">
        <v>12674</v>
      </c>
      <c r="C3819" s="25" t="n">
        <f aca="false">VLOOKUP(B3819,[1]Planilha8!$X$4:$Y$6629,2,0)</f>
        <v>2619291</v>
      </c>
      <c r="D3819" s="26" t="s">
        <v>1099</v>
      </c>
      <c r="E3819" s="26" t="str">
        <f aca="false">VLOOKUP(B3819,[1]Planilha8!$X$4:$Z$6629,3,0)</f>
        <v>HEMODIALISE</v>
      </c>
      <c r="F3819" s="26" t="str">
        <f aca="false">VLOOKUP(B3819,[1]Planilha8!$X$4:$AD$6629,7,0)</f>
        <v>BOM</v>
      </c>
      <c r="G3819" s="27" t="n">
        <v>44497</v>
      </c>
      <c r="H3819" s="83" t="n">
        <v>9054.88</v>
      </c>
      <c r="I3819" s="29" t="s">
        <v>23</v>
      </c>
      <c r="J3819" s="30" t="s">
        <v>1100</v>
      </c>
      <c r="K3819" s="31" t="n">
        <v>210367</v>
      </c>
      <c r="L3819" s="32" t="n">
        <v>2021005209</v>
      </c>
      <c r="M3819" s="33" t="n">
        <v>44497</v>
      </c>
      <c r="N3819" s="84" t="n">
        <v>0</v>
      </c>
      <c r="O3819" s="85" t="n">
        <v>0</v>
      </c>
      <c r="P3819" s="86" t="n">
        <v>0</v>
      </c>
      <c r="Q3819" s="87" t="n">
        <v>0</v>
      </c>
      <c r="R3819" s="88" t="n">
        <v>0</v>
      </c>
      <c r="S3819" s="89" t="n">
        <v>9054.88</v>
      </c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LF3819" s="41"/>
      <c r="ALG3819" s="41"/>
      <c r="ALH3819" s="41"/>
      <c r="ALI3819" s="41"/>
      <c r="ALJ3819" s="41"/>
      <c r="ALK3819" s="41"/>
      <c r="ALL3819" s="41"/>
      <c r="ALM3819" s="41"/>
      <c r="ALN3819" s="41"/>
      <c r="ALO3819" s="41"/>
      <c r="ALP3819" s="41"/>
      <c r="ALQ3819" s="41"/>
      <c r="ALR3819" s="41"/>
      <c r="ALS3819" s="41"/>
      <c r="ALT3819" s="41"/>
      <c r="ALU3819" s="41"/>
      <c r="ALV3819" s="41"/>
      <c r="ALW3819" s="41"/>
      <c r="ALX3819" s="41"/>
      <c r="ALY3819" s="41"/>
      <c r="ALZ3819" s="41"/>
      <c r="AMA3819" s="41"/>
      <c r="AMB3819" s="41"/>
      <c r="AMC3819" s="41"/>
      <c r="AMD3819" s="41"/>
      <c r="AME3819" s="41"/>
      <c r="AMF3819" s="41"/>
      <c r="AMG3819" s="0"/>
      <c r="AMH3819" s="0"/>
      <c r="AMI3819" s="0"/>
      <c r="AMJ3819" s="0"/>
    </row>
    <row r="3820" s="4" customFormat="true" ht="37.5" hidden="false" customHeight="true" outlineLevel="0" collapsed="false">
      <c r="A3820" s="23" t="s">
        <v>401</v>
      </c>
      <c r="B3820" s="82" t="n">
        <v>12681</v>
      </c>
      <c r="C3820" s="25" t="n">
        <f aca="false">VLOOKUP(B3820,[1]Planilha8!$X$4:$Y$6629,2,0)</f>
        <v>2619278</v>
      </c>
      <c r="D3820" s="26" t="s">
        <v>1101</v>
      </c>
      <c r="E3820" s="26" t="str">
        <f aca="false">VLOOKUP(B3820,[1]Planilha8!$X$4:$Z$6629,3,0)</f>
        <v>CENTRO CIRÚRGICO</v>
      </c>
      <c r="F3820" s="26" t="str">
        <f aca="false">VLOOKUP(B3820,[1]Planilha8!$X$4:$AD$6629,7,0)</f>
        <v>BOM</v>
      </c>
      <c r="G3820" s="27" t="n">
        <v>44509</v>
      </c>
      <c r="H3820" s="83" t="n">
        <v>114500</v>
      </c>
      <c r="I3820" s="29" t="s">
        <v>23</v>
      </c>
      <c r="J3820" s="30" t="s">
        <v>1102</v>
      </c>
      <c r="K3820" s="31" t="n">
        <v>16910</v>
      </c>
      <c r="L3820" s="32" t="n">
        <v>2019002570</v>
      </c>
      <c r="M3820" s="33" t="n">
        <v>44509</v>
      </c>
      <c r="N3820" s="84" t="n">
        <v>0</v>
      </c>
      <c r="O3820" s="85" t="n">
        <v>0</v>
      </c>
      <c r="P3820" s="86" t="n">
        <v>0</v>
      </c>
      <c r="Q3820" s="87" t="n">
        <v>0</v>
      </c>
      <c r="R3820" s="88" t="n">
        <v>0</v>
      </c>
      <c r="S3820" s="89" t="n">
        <f aca="false">H3820</f>
        <v>114500</v>
      </c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LF3820" s="41"/>
      <c r="ALG3820" s="41"/>
      <c r="ALH3820" s="41"/>
      <c r="ALI3820" s="41"/>
      <c r="ALJ3820" s="41"/>
      <c r="ALK3820" s="41"/>
      <c r="ALL3820" s="41"/>
      <c r="ALM3820" s="41"/>
      <c r="ALN3820" s="41"/>
      <c r="ALO3820" s="41"/>
      <c r="ALP3820" s="41"/>
      <c r="ALQ3820" s="41"/>
      <c r="ALR3820" s="41"/>
      <c r="ALS3820" s="41"/>
      <c r="ALT3820" s="41"/>
      <c r="ALU3820" s="41"/>
      <c r="ALV3820" s="41"/>
      <c r="ALW3820" s="41"/>
      <c r="ALX3820" s="41"/>
      <c r="ALY3820" s="41"/>
      <c r="ALZ3820" s="41"/>
      <c r="AMA3820" s="41"/>
      <c r="AMB3820" s="41"/>
      <c r="AMC3820" s="41"/>
      <c r="AMD3820" s="41"/>
      <c r="AME3820" s="41"/>
      <c r="AMF3820" s="41"/>
      <c r="AMG3820" s="0"/>
      <c r="AMH3820" s="0"/>
      <c r="AMI3820" s="0"/>
      <c r="AMJ3820" s="0"/>
    </row>
    <row r="3821" s="4" customFormat="true" ht="37.5" hidden="false" customHeight="true" outlineLevel="0" collapsed="false">
      <c r="A3821" s="23" t="s">
        <v>401</v>
      </c>
      <c r="B3821" s="82" t="n">
        <v>12682</v>
      </c>
      <c r="C3821" s="25" t="n">
        <f aca="false">VLOOKUP(B3821,[1]Planilha8!$X$4:$Y$6629,2,0)</f>
        <v>2619279</v>
      </c>
      <c r="D3821" s="26" t="s">
        <v>1101</v>
      </c>
      <c r="E3821" s="26" t="str">
        <f aca="false">VLOOKUP(B3821,[1]Planilha8!$X$4:$Z$6629,3,0)</f>
        <v>CENTRO CIRÚRGICO</v>
      </c>
      <c r="F3821" s="26" t="str">
        <f aca="false">VLOOKUP(B3821,[1]Planilha8!$X$4:$AD$6629,7,0)</f>
        <v>BOM</v>
      </c>
      <c r="G3821" s="27" t="n">
        <v>44509</v>
      </c>
      <c r="H3821" s="83" t="n">
        <v>114500</v>
      </c>
      <c r="I3821" s="29" t="s">
        <v>23</v>
      </c>
      <c r="J3821" s="30" t="s">
        <v>1102</v>
      </c>
      <c r="K3821" s="31" t="n">
        <v>16910</v>
      </c>
      <c r="L3821" s="32" t="n">
        <v>2019002570</v>
      </c>
      <c r="M3821" s="33" t="n">
        <v>44509</v>
      </c>
      <c r="N3821" s="84" t="n">
        <v>0</v>
      </c>
      <c r="O3821" s="85" t="n">
        <v>0</v>
      </c>
      <c r="P3821" s="86" t="n">
        <v>0</v>
      </c>
      <c r="Q3821" s="87" t="n">
        <v>0</v>
      </c>
      <c r="R3821" s="88" t="n">
        <v>0</v>
      </c>
      <c r="S3821" s="89" t="n">
        <f aca="false">H3821</f>
        <v>114500</v>
      </c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LF3821" s="41"/>
      <c r="ALG3821" s="41"/>
      <c r="ALH3821" s="41"/>
      <c r="ALI3821" s="41"/>
      <c r="ALJ3821" s="41"/>
      <c r="ALK3821" s="41"/>
      <c r="ALL3821" s="41"/>
      <c r="ALM3821" s="41"/>
      <c r="ALN3821" s="41"/>
      <c r="ALO3821" s="41"/>
      <c r="ALP3821" s="41"/>
      <c r="ALQ3821" s="41"/>
      <c r="ALR3821" s="41"/>
      <c r="ALS3821" s="41"/>
      <c r="ALT3821" s="41"/>
      <c r="ALU3821" s="41"/>
      <c r="ALV3821" s="41"/>
      <c r="ALW3821" s="41"/>
      <c r="ALX3821" s="41"/>
      <c r="ALY3821" s="41"/>
      <c r="ALZ3821" s="41"/>
      <c r="AMA3821" s="41"/>
      <c r="AMB3821" s="41"/>
      <c r="AMC3821" s="41"/>
      <c r="AMD3821" s="41"/>
      <c r="AME3821" s="41"/>
      <c r="AMF3821" s="41"/>
      <c r="AMG3821" s="0"/>
      <c r="AMH3821" s="0"/>
      <c r="AMI3821" s="0"/>
      <c r="AMJ3821" s="0"/>
    </row>
    <row r="3822" s="4" customFormat="true" ht="37.5" hidden="false" customHeight="true" outlineLevel="0" collapsed="false">
      <c r="A3822" s="23" t="s">
        <v>401</v>
      </c>
      <c r="B3822" s="82" t="n">
        <v>12683</v>
      </c>
      <c r="C3822" s="25" t="n">
        <f aca="false">VLOOKUP(B3822,[1]Planilha8!$X$4:$Y$6629,2,0)</f>
        <v>2619280</v>
      </c>
      <c r="D3822" s="26" t="s">
        <v>1101</v>
      </c>
      <c r="E3822" s="26" t="str">
        <f aca="false">VLOOKUP(B3822,[1]Planilha8!$X$4:$Z$6629,3,0)</f>
        <v>CENTRO CIRÚRGICO</v>
      </c>
      <c r="F3822" s="26" t="str">
        <f aca="false">VLOOKUP(B3822,[1]Planilha8!$X$4:$AD$6629,7,0)</f>
        <v>BOM</v>
      </c>
      <c r="G3822" s="27" t="n">
        <v>44509</v>
      </c>
      <c r="H3822" s="83" t="n">
        <v>114500</v>
      </c>
      <c r="I3822" s="29" t="s">
        <v>23</v>
      </c>
      <c r="J3822" s="30" t="s">
        <v>1102</v>
      </c>
      <c r="K3822" s="31" t="n">
        <v>16910</v>
      </c>
      <c r="L3822" s="32" t="n">
        <v>2019002570</v>
      </c>
      <c r="M3822" s="33" t="n">
        <v>44509</v>
      </c>
      <c r="N3822" s="84" t="n">
        <v>0</v>
      </c>
      <c r="O3822" s="85" t="n">
        <v>0</v>
      </c>
      <c r="P3822" s="86" t="n">
        <v>0</v>
      </c>
      <c r="Q3822" s="87" t="n">
        <v>0</v>
      </c>
      <c r="R3822" s="88" t="n">
        <v>0</v>
      </c>
      <c r="S3822" s="89" t="n">
        <f aca="false">H3822</f>
        <v>114500</v>
      </c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LF3822" s="41"/>
      <c r="ALG3822" s="41"/>
      <c r="ALH3822" s="41"/>
      <c r="ALI3822" s="41"/>
      <c r="ALJ3822" s="41"/>
      <c r="ALK3822" s="41"/>
      <c r="ALL3822" s="41"/>
      <c r="ALM3822" s="41"/>
      <c r="ALN3822" s="41"/>
      <c r="ALO3822" s="41"/>
      <c r="ALP3822" s="41"/>
      <c r="ALQ3822" s="41"/>
      <c r="ALR3822" s="41"/>
      <c r="ALS3822" s="41"/>
      <c r="ALT3822" s="41"/>
      <c r="ALU3822" s="41"/>
      <c r="ALV3822" s="41"/>
      <c r="ALW3822" s="41"/>
      <c r="ALX3822" s="41"/>
      <c r="ALY3822" s="41"/>
      <c r="ALZ3822" s="41"/>
      <c r="AMA3822" s="41"/>
      <c r="AMB3822" s="41"/>
      <c r="AMC3822" s="41"/>
      <c r="AMD3822" s="41"/>
      <c r="AME3822" s="41"/>
      <c r="AMF3822" s="41"/>
      <c r="AMG3822" s="0"/>
      <c r="AMH3822" s="0"/>
      <c r="AMI3822" s="0"/>
      <c r="AMJ3822" s="0"/>
    </row>
    <row r="3823" s="4" customFormat="true" ht="37.5" hidden="false" customHeight="true" outlineLevel="0" collapsed="false">
      <c r="A3823" s="23" t="s">
        <v>401</v>
      </c>
      <c r="B3823" s="82" t="n">
        <v>12684</v>
      </c>
      <c r="C3823" s="25" t="n">
        <f aca="false">VLOOKUP(B3823,[1]Planilha8!$X$4:$Y$6629,2,0)</f>
        <v>2619281</v>
      </c>
      <c r="D3823" s="26" t="s">
        <v>1101</v>
      </c>
      <c r="E3823" s="26" t="str">
        <f aca="false">VLOOKUP(B3823,[1]Planilha8!$X$4:$Z$6629,3,0)</f>
        <v>CENTRO CIRÚRGICO</v>
      </c>
      <c r="F3823" s="26" t="str">
        <f aca="false">VLOOKUP(B3823,[1]Planilha8!$X$4:$AD$6629,7,0)</f>
        <v>BOM</v>
      </c>
      <c r="G3823" s="27" t="n">
        <v>44509</v>
      </c>
      <c r="H3823" s="83" t="n">
        <v>114500</v>
      </c>
      <c r="I3823" s="29" t="s">
        <v>23</v>
      </c>
      <c r="J3823" s="30" t="s">
        <v>1102</v>
      </c>
      <c r="K3823" s="31" t="n">
        <v>16910</v>
      </c>
      <c r="L3823" s="32" t="n">
        <v>2019002570</v>
      </c>
      <c r="M3823" s="33" t="n">
        <v>44509</v>
      </c>
      <c r="N3823" s="84" t="n">
        <v>0</v>
      </c>
      <c r="O3823" s="85" t="n">
        <v>0</v>
      </c>
      <c r="P3823" s="86" t="n">
        <v>0</v>
      </c>
      <c r="Q3823" s="87" t="n">
        <v>0</v>
      </c>
      <c r="R3823" s="88" t="n">
        <v>0</v>
      </c>
      <c r="S3823" s="89" t="n">
        <f aca="false">H3823</f>
        <v>114500</v>
      </c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LF3823" s="41"/>
      <c r="ALG3823" s="41"/>
      <c r="ALH3823" s="41"/>
      <c r="ALI3823" s="41"/>
      <c r="ALJ3823" s="41"/>
      <c r="ALK3823" s="41"/>
      <c r="ALL3823" s="41"/>
      <c r="ALM3823" s="41"/>
      <c r="ALN3823" s="41"/>
      <c r="ALO3823" s="41"/>
      <c r="ALP3823" s="41"/>
      <c r="ALQ3823" s="41"/>
      <c r="ALR3823" s="41"/>
      <c r="ALS3823" s="41"/>
      <c r="ALT3823" s="41"/>
      <c r="ALU3823" s="41"/>
      <c r="ALV3823" s="41"/>
      <c r="ALW3823" s="41"/>
      <c r="ALX3823" s="41"/>
      <c r="ALY3823" s="41"/>
      <c r="ALZ3823" s="41"/>
      <c r="AMA3823" s="41"/>
      <c r="AMB3823" s="41"/>
      <c r="AMC3823" s="41"/>
      <c r="AMD3823" s="41"/>
      <c r="AME3823" s="41"/>
      <c r="AMF3823" s="41"/>
      <c r="AMG3823" s="0"/>
      <c r="AMH3823" s="0"/>
      <c r="AMI3823" s="0"/>
      <c r="AMJ3823" s="0"/>
    </row>
    <row r="3824" s="4" customFormat="true" ht="37.5" hidden="false" customHeight="true" outlineLevel="0" collapsed="false">
      <c r="A3824" s="23" t="s">
        <v>401</v>
      </c>
      <c r="B3824" s="82" t="n">
        <v>12685</v>
      </c>
      <c r="C3824" s="25" t="n">
        <f aca="false">VLOOKUP(B3824,[1]Planilha8!$X$4:$Y$6629,2,0)</f>
        <v>2619282</v>
      </c>
      <c r="D3824" s="26" t="s">
        <v>1101</v>
      </c>
      <c r="E3824" s="26" t="str">
        <f aca="false">VLOOKUP(B3824,[1]Planilha8!$X$4:$Z$6629,3,0)</f>
        <v>CENTRO CIRÚRGICO</v>
      </c>
      <c r="F3824" s="26" t="str">
        <f aca="false">VLOOKUP(B3824,[1]Planilha8!$X$4:$AD$6629,7,0)</f>
        <v>BOM</v>
      </c>
      <c r="G3824" s="27" t="n">
        <v>44509</v>
      </c>
      <c r="H3824" s="83" t="n">
        <v>114500</v>
      </c>
      <c r="I3824" s="29" t="s">
        <v>23</v>
      </c>
      <c r="J3824" s="30" t="s">
        <v>1102</v>
      </c>
      <c r="K3824" s="31" t="n">
        <v>16910</v>
      </c>
      <c r="L3824" s="32" t="n">
        <v>2019002570</v>
      </c>
      <c r="M3824" s="33" t="n">
        <v>44509</v>
      </c>
      <c r="N3824" s="84" t="n">
        <v>0</v>
      </c>
      <c r="O3824" s="85" t="n">
        <v>0</v>
      </c>
      <c r="P3824" s="86" t="n">
        <v>0</v>
      </c>
      <c r="Q3824" s="87" t="n">
        <v>0</v>
      </c>
      <c r="R3824" s="88" t="n">
        <v>0</v>
      </c>
      <c r="S3824" s="89" t="n">
        <f aca="false">H3824</f>
        <v>114500</v>
      </c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LF3824" s="41"/>
      <c r="ALG3824" s="41"/>
      <c r="ALH3824" s="41"/>
      <c r="ALI3824" s="41"/>
      <c r="ALJ3824" s="41"/>
      <c r="ALK3824" s="41"/>
      <c r="ALL3824" s="41"/>
      <c r="ALM3824" s="41"/>
      <c r="ALN3824" s="41"/>
      <c r="ALO3824" s="41"/>
      <c r="ALP3824" s="41"/>
      <c r="ALQ3824" s="41"/>
      <c r="ALR3824" s="41"/>
      <c r="ALS3824" s="41"/>
      <c r="ALT3824" s="41"/>
      <c r="ALU3824" s="41"/>
      <c r="ALV3824" s="41"/>
      <c r="ALW3824" s="41"/>
      <c r="ALX3824" s="41"/>
      <c r="ALY3824" s="41"/>
      <c r="ALZ3824" s="41"/>
      <c r="AMA3824" s="41"/>
      <c r="AMB3824" s="41"/>
      <c r="AMC3824" s="41"/>
      <c r="AMD3824" s="41"/>
      <c r="AME3824" s="41"/>
      <c r="AMF3824" s="41"/>
      <c r="AMG3824" s="0"/>
      <c r="AMH3824" s="0"/>
      <c r="AMI3824" s="0"/>
      <c r="AMJ3824" s="0"/>
    </row>
    <row r="3825" s="4" customFormat="true" ht="37.5" hidden="false" customHeight="true" outlineLevel="0" collapsed="false">
      <c r="A3825" s="23" t="s">
        <v>401</v>
      </c>
      <c r="B3825" s="82" t="n">
        <v>12686</v>
      </c>
      <c r="C3825" s="25" t="n">
        <f aca="false">VLOOKUP(B3825,[1]Planilha8!$X$4:$Y$6629,2,0)</f>
        <v>2619283</v>
      </c>
      <c r="D3825" s="26" t="s">
        <v>1101</v>
      </c>
      <c r="E3825" s="26" t="str">
        <f aca="false">VLOOKUP(B3825,[1]Planilha8!$X$4:$Z$6629,3,0)</f>
        <v>CENTRO CIRÚRGICO</v>
      </c>
      <c r="F3825" s="26" t="str">
        <f aca="false">VLOOKUP(B3825,[1]Planilha8!$X$4:$AD$6629,7,0)</f>
        <v>BOM</v>
      </c>
      <c r="G3825" s="27" t="n">
        <v>44509</v>
      </c>
      <c r="H3825" s="83" t="n">
        <v>114500</v>
      </c>
      <c r="I3825" s="29" t="s">
        <v>23</v>
      </c>
      <c r="J3825" s="30" t="s">
        <v>1102</v>
      </c>
      <c r="K3825" s="31" t="n">
        <v>16910</v>
      </c>
      <c r="L3825" s="32" t="n">
        <v>2019002570</v>
      </c>
      <c r="M3825" s="33" t="n">
        <v>44509</v>
      </c>
      <c r="N3825" s="84" t="n">
        <v>0</v>
      </c>
      <c r="O3825" s="85" t="n">
        <v>0</v>
      </c>
      <c r="P3825" s="86" t="n">
        <v>0</v>
      </c>
      <c r="Q3825" s="87" t="n">
        <v>0</v>
      </c>
      <c r="R3825" s="88" t="n">
        <v>0</v>
      </c>
      <c r="S3825" s="89" t="n">
        <f aca="false">H3825</f>
        <v>114500</v>
      </c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LF3825" s="41"/>
      <c r="ALG3825" s="41"/>
      <c r="ALH3825" s="41"/>
      <c r="ALI3825" s="41"/>
      <c r="ALJ3825" s="41"/>
      <c r="ALK3825" s="41"/>
      <c r="ALL3825" s="41"/>
      <c r="ALM3825" s="41"/>
      <c r="ALN3825" s="41"/>
      <c r="ALO3825" s="41"/>
      <c r="ALP3825" s="41"/>
      <c r="ALQ3825" s="41"/>
      <c r="ALR3825" s="41"/>
      <c r="ALS3825" s="41"/>
      <c r="ALT3825" s="41"/>
      <c r="ALU3825" s="41"/>
      <c r="ALV3825" s="41"/>
      <c r="ALW3825" s="41"/>
      <c r="ALX3825" s="41"/>
      <c r="ALY3825" s="41"/>
      <c r="ALZ3825" s="41"/>
      <c r="AMA3825" s="41"/>
      <c r="AMB3825" s="41"/>
      <c r="AMC3825" s="41"/>
      <c r="AMD3825" s="41"/>
      <c r="AME3825" s="41"/>
      <c r="AMF3825" s="41"/>
      <c r="AMG3825" s="0"/>
      <c r="AMH3825" s="0"/>
      <c r="AMI3825" s="0"/>
      <c r="AMJ3825" s="0"/>
    </row>
    <row r="3826" s="4" customFormat="true" ht="37.5" hidden="false" customHeight="true" outlineLevel="0" collapsed="false">
      <c r="A3826" s="23" t="s">
        <v>401</v>
      </c>
      <c r="B3826" s="82" t="n">
        <v>12687</v>
      </c>
      <c r="C3826" s="25" t="n">
        <f aca="false">VLOOKUP(B3826,[1]Planilha8!$X$4:$Y$6629,2,0)</f>
        <v>2619284</v>
      </c>
      <c r="D3826" s="26" t="s">
        <v>1101</v>
      </c>
      <c r="E3826" s="26" t="str">
        <f aca="false">VLOOKUP(B3826,[1]Planilha8!$X$4:$Z$6629,3,0)</f>
        <v>CENTRO CIRÚRGICO</v>
      </c>
      <c r="F3826" s="26" t="str">
        <f aca="false">VLOOKUP(B3826,[1]Planilha8!$X$4:$AD$6629,7,0)</f>
        <v>BOM</v>
      </c>
      <c r="G3826" s="27" t="n">
        <v>44509</v>
      </c>
      <c r="H3826" s="83" t="n">
        <v>114500</v>
      </c>
      <c r="I3826" s="29" t="s">
        <v>23</v>
      </c>
      <c r="J3826" s="30" t="s">
        <v>1102</v>
      </c>
      <c r="K3826" s="31" t="n">
        <v>16910</v>
      </c>
      <c r="L3826" s="32" t="n">
        <v>2019002570</v>
      </c>
      <c r="M3826" s="33" t="n">
        <v>44509</v>
      </c>
      <c r="N3826" s="84" t="n">
        <v>0</v>
      </c>
      <c r="O3826" s="85" t="n">
        <v>0</v>
      </c>
      <c r="P3826" s="86" t="n">
        <v>0</v>
      </c>
      <c r="Q3826" s="87" t="n">
        <v>0</v>
      </c>
      <c r="R3826" s="88" t="n">
        <v>0</v>
      </c>
      <c r="S3826" s="89" t="n">
        <f aca="false">H3826</f>
        <v>114500</v>
      </c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LF3826" s="41"/>
      <c r="ALG3826" s="41"/>
      <c r="ALH3826" s="41"/>
      <c r="ALI3826" s="41"/>
      <c r="ALJ3826" s="41"/>
      <c r="ALK3826" s="41"/>
      <c r="ALL3826" s="41"/>
      <c r="ALM3826" s="41"/>
      <c r="ALN3826" s="41"/>
      <c r="ALO3826" s="41"/>
      <c r="ALP3826" s="41"/>
      <c r="ALQ3826" s="41"/>
      <c r="ALR3826" s="41"/>
      <c r="ALS3826" s="41"/>
      <c r="ALT3826" s="41"/>
      <c r="ALU3826" s="41"/>
      <c r="ALV3826" s="41"/>
      <c r="ALW3826" s="41"/>
      <c r="ALX3826" s="41"/>
      <c r="ALY3826" s="41"/>
      <c r="ALZ3826" s="41"/>
      <c r="AMA3826" s="41"/>
      <c r="AMB3826" s="41"/>
      <c r="AMC3826" s="41"/>
      <c r="AMD3826" s="41"/>
      <c r="AME3826" s="41"/>
      <c r="AMF3826" s="41"/>
      <c r="AMG3826" s="0"/>
      <c r="AMH3826" s="0"/>
      <c r="AMI3826" s="0"/>
      <c r="AMJ3826" s="0"/>
    </row>
    <row r="3827" s="4" customFormat="true" ht="37.5" hidden="false" customHeight="true" outlineLevel="0" collapsed="false">
      <c r="A3827" s="23" t="s">
        <v>401</v>
      </c>
      <c r="B3827" s="82" t="n">
        <v>12688</v>
      </c>
      <c r="C3827" s="25" t="n">
        <f aca="false">VLOOKUP(B3827,[1]Planilha8!$X$4:$Y$6629,2,0)</f>
        <v>2619285</v>
      </c>
      <c r="D3827" s="26" t="s">
        <v>1101</v>
      </c>
      <c r="E3827" s="26" t="str">
        <f aca="false">VLOOKUP(B3827,[1]Planilha8!$X$4:$Z$6629,3,0)</f>
        <v>CENTRO CIRÚRGICO</v>
      </c>
      <c r="F3827" s="26" t="str">
        <f aca="false">VLOOKUP(B3827,[1]Planilha8!$X$4:$AD$6629,7,0)</f>
        <v>BOM</v>
      </c>
      <c r="G3827" s="27" t="n">
        <v>44509</v>
      </c>
      <c r="H3827" s="83" t="n">
        <v>114500</v>
      </c>
      <c r="I3827" s="29" t="s">
        <v>23</v>
      </c>
      <c r="J3827" s="30" t="s">
        <v>1102</v>
      </c>
      <c r="K3827" s="31" t="n">
        <v>16910</v>
      </c>
      <c r="L3827" s="32" t="n">
        <v>2019002570</v>
      </c>
      <c r="M3827" s="33" t="n">
        <v>44509</v>
      </c>
      <c r="N3827" s="84" t="n">
        <v>0</v>
      </c>
      <c r="O3827" s="85" t="n">
        <v>0</v>
      </c>
      <c r="P3827" s="86" t="n">
        <v>0</v>
      </c>
      <c r="Q3827" s="87" t="n">
        <v>0</v>
      </c>
      <c r="R3827" s="88" t="n">
        <v>0</v>
      </c>
      <c r="S3827" s="89" t="n">
        <f aca="false">H3827</f>
        <v>114500</v>
      </c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LF3827" s="41"/>
      <c r="ALG3827" s="41"/>
      <c r="ALH3827" s="41"/>
      <c r="ALI3827" s="41"/>
      <c r="ALJ3827" s="41"/>
      <c r="ALK3827" s="41"/>
      <c r="ALL3827" s="41"/>
      <c r="ALM3827" s="41"/>
      <c r="ALN3827" s="41"/>
      <c r="ALO3827" s="41"/>
      <c r="ALP3827" s="41"/>
      <c r="ALQ3827" s="41"/>
      <c r="ALR3827" s="41"/>
      <c r="ALS3827" s="41"/>
      <c r="ALT3827" s="41"/>
      <c r="ALU3827" s="41"/>
      <c r="ALV3827" s="41"/>
      <c r="ALW3827" s="41"/>
      <c r="ALX3827" s="41"/>
      <c r="ALY3827" s="41"/>
      <c r="ALZ3827" s="41"/>
      <c r="AMA3827" s="41"/>
      <c r="AMB3827" s="41"/>
      <c r="AMC3827" s="41"/>
      <c r="AMD3827" s="41"/>
      <c r="AME3827" s="41"/>
      <c r="AMF3827" s="41"/>
      <c r="AMG3827" s="0"/>
      <c r="AMH3827" s="0"/>
      <c r="AMI3827" s="0"/>
      <c r="AMJ3827" s="0"/>
    </row>
    <row r="3828" s="4" customFormat="true" ht="37.5" hidden="false" customHeight="true" outlineLevel="0" collapsed="false">
      <c r="A3828" s="23" t="s">
        <v>401</v>
      </c>
      <c r="B3828" s="82" t="n">
        <v>12689</v>
      </c>
      <c r="C3828" s="25" t="n">
        <f aca="false">VLOOKUP(B3828,[1]Planilha8!$X$4:$Y$6629,2,0)</f>
        <v>2619286</v>
      </c>
      <c r="D3828" s="26" t="s">
        <v>1101</v>
      </c>
      <c r="E3828" s="26" t="str">
        <f aca="false">VLOOKUP(B3828,[1]Planilha8!$X$4:$Z$6629,3,0)</f>
        <v>CENTRO CIRÚRGICO</v>
      </c>
      <c r="F3828" s="26" t="str">
        <f aca="false">VLOOKUP(B3828,[1]Planilha8!$X$4:$AD$6629,7,0)</f>
        <v>BOM</v>
      </c>
      <c r="G3828" s="27" t="n">
        <v>44509</v>
      </c>
      <c r="H3828" s="83" t="n">
        <v>114500</v>
      </c>
      <c r="I3828" s="29" t="s">
        <v>23</v>
      </c>
      <c r="J3828" s="30" t="s">
        <v>1102</v>
      </c>
      <c r="K3828" s="31" t="n">
        <v>16910</v>
      </c>
      <c r="L3828" s="32" t="n">
        <v>2019002570</v>
      </c>
      <c r="M3828" s="33" t="n">
        <v>44509</v>
      </c>
      <c r="N3828" s="84" t="n">
        <v>0</v>
      </c>
      <c r="O3828" s="85" t="n">
        <v>0</v>
      </c>
      <c r="P3828" s="86" t="n">
        <v>0</v>
      </c>
      <c r="Q3828" s="87" t="n">
        <v>0</v>
      </c>
      <c r="R3828" s="88" t="n">
        <v>0</v>
      </c>
      <c r="S3828" s="89" t="n">
        <f aca="false">H3828</f>
        <v>114500</v>
      </c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LF3828" s="41"/>
      <c r="ALG3828" s="41"/>
      <c r="ALH3828" s="41"/>
      <c r="ALI3828" s="41"/>
      <c r="ALJ3828" s="41"/>
      <c r="ALK3828" s="41"/>
      <c r="ALL3828" s="41"/>
      <c r="ALM3828" s="41"/>
      <c r="ALN3828" s="41"/>
      <c r="ALO3828" s="41"/>
      <c r="ALP3828" s="41"/>
      <c r="ALQ3828" s="41"/>
      <c r="ALR3828" s="41"/>
      <c r="ALS3828" s="41"/>
      <c r="ALT3828" s="41"/>
      <c r="ALU3828" s="41"/>
      <c r="ALV3828" s="41"/>
      <c r="ALW3828" s="41"/>
      <c r="ALX3828" s="41"/>
      <c r="ALY3828" s="41"/>
      <c r="ALZ3828" s="41"/>
      <c r="AMA3828" s="41"/>
      <c r="AMB3828" s="41"/>
      <c r="AMC3828" s="41"/>
      <c r="AMD3828" s="41"/>
      <c r="AME3828" s="41"/>
      <c r="AMF3828" s="41"/>
      <c r="AMG3828" s="0"/>
      <c r="AMH3828" s="0"/>
      <c r="AMI3828" s="0"/>
      <c r="AMJ3828" s="0"/>
    </row>
    <row r="3829" s="4" customFormat="true" ht="37.5" hidden="false" customHeight="true" outlineLevel="0" collapsed="false">
      <c r="A3829" s="23" t="s">
        <v>401</v>
      </c>
      <c r="B3829" s="82" t="n">
        <v>12690</v>
      </c>
      <c r="C3829" s="25" t="n">
        <f aca="false">VLOOKUP(B3829,[1]Planilha8!$X$4:$Y$6629,2,0)</f>
        <v>2619287</v>
      </c>
      <c r="D3829" s="26" t="s">
        <v>1101</v>
      </c>
      <c r="E3829" s="26" t="str">
        <f aca="false">VLOOKUP(B3829,[1]Planilha8!$X$4:$Z$6629,3,0)</f>
        <v>CENTRO CIRÚRGICO</v>
      </c>
      <c r="F3829" s="26" t="str">
        <f aca="false">VLOOKUP(B3829,[1]Planilha8!$X$4:$AD$6629,7,0)</f>
        <v>BOM</v>
      </c>
      <c r="G3829" s="27" t="n">
        <v>44509</v>
      </c>
      <c r="H3829" s="83" t="n">
        <v>114500</v>
      </c>
      <c r="I3829" s="29" t="s">
        <v>23</v>
      </c>
      <c r="J3829" s="30" t="s">
        <v>1102</v>
      </c>
      <c r="K3829" s="31" t="n">
        <v>16910</v>
      </c>
      <c r="L3829" s="32" t="n">
        <v>2019002570</v>
      </c>
      <c r="M3829" s="33" t="n">
        <v>44509</v>
      </c>
      <c r="N3829" s="84" t="n">
        <v>0</v>
      </c>
      <c r="O3829" s="85" t="n">
        <v>0</v>
      </c>
      <c r="P3829" s="86" t="n">
        <v>0</v>
      </c>
      <c r="Q3829" s="87" t="n">
        <v>0</v>
      </c>
      <c r="R3829" s="88" t="n">
        <v>0</v>
      </c>
      <c r="S3829" s="89" t="n">
        <f aca="false">H3829</f>
        <v>114500</v>
      </c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LF3829" s="41"/>
      <c r="ALG3829" s="41"/>
      <c r="ALH3829" s="41"/>
      <c r="ALI3829" s="41"/>
      <c r="ALJ3829" s="41"/>
      <c r="ALK3829" s="41"/>
      <c r="ALL3829" s="41"/>
      <c r="ALM3829" s="41"/>
      <c r="ALN3829" s="41"/>
      <c r="ALO3829" s="41"/>
      <c r="ALP3829" s="41"/>
      <c r="ALQ3829" s="41"/>
      <c r="ALR3829" s="41"/>
      <c r="ALS3829" s="41"/>
      <c r="ALT3829" s="41"/>
      <c r="ALU3829" s="41"/>
      <c r="ALV3829" s="41"/>
      <c r="ALW3829" s="41"/>
      <c r="ALX3829" s="41"/>
      <c r="ALY3829" s="41"/>
      <c r="ALZ3829" s="41"/>
      <c r="AMA3829" s="41"/>
      <c r="AMB3829" s="41"/>
      <c r="AMC3829" s="41"/>
      <c r="AMD3829" s="41"/>
      <c r="AME3829" s="41"/>
      <c r="AMF3829" s="41"/>
      <c r="AMG3829" s="0"/>
      <c r="AMH3829" s="0"/>
      <c r="AMI3829" s="0"/>
      <c r="AMJ3829" s="0"/>
    </row>
    <row r="3830" s="4" customFormat="true" ht="37.5" hidden="false" customHeight="true" outlineLevel="0" collapsed="false">
      <c r="A3830" s="23" t="s">
        <v>401</v>
      </c>
      <c r="B3830" s="82" t="n">
        <v>12691</v>
      </c>
      <c r="C3830" s="25" t="n">
        <f aca="false">VLOOKUP(B3830,[1]Planilha8!$X$4:$Y$6629,2,0)</f>
        <v>2619288</v>
      </c>
      <c r="D3830" s="26" t="s">
        <v>1101</v>
      </c>
      <c r="E3830" s="26" t="str">
        <f aca="false">VLOOKUP(B3830,[1]Planilha8!$X$4:$Z$6629,3,0)</f>
        <v>CENTRO CIRÚRGICO</v>
      </c>
      <c r="F3830" s="26" t="str">
        <f aca="false">VLOOKUP(B3830,[1]Planilha8!$X$4:$AD$6629,7,0)</f>
        <v>BOM</v>
      </c>
      <c r="G3830" s="27" t="n">
        <v>44509</v>
      </c>
      <c r="H3830" s="83" t="n">
        <v>114500</v>
      </c>
      <c r="I3830" s="29" t="s">
        <v>23</v>
      </c>
      <c r="J3830" s="30" t="s">
        <v>1102</v>
      </c>
      <c r="K3830" s="31" t="n">
        <v>16910</v>
      </c>
      <c r="L3830" s="32" t="n">
        <v>2019002570</v>
      </c>
      <c r="M3830" s="33" t="n">
        <v>44509</v>
      </c>
      <c r="N3830" s="84" t="n">
        <v>0</v>
      </c>
      <c r="O3830" s="85" t="n">
        <v>0</v>
      </c>
      <c r="P3830" s="86" t="n">
        <v>0</v>
      </c>
      <c r="Q3830" s="87" t="n">
        <v>0</v>
      </c>
      <c r="R3830" s="88" t="n">
        <v>0</v>
      </c>
      <c r="S3830" s="89" t="n">
        <f aca="false">H3830</f>
        <v>114500</v>
      </c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LF3830" s="41"/>
      <c r="ALG3830" s="41"/>
      <c r="ALH3830" s="41"/>
      <c r="ALI3830" s="41"/>
      <c r="ALJ3830" s="41"/>
      <c r="ALK3830" s="41"/>
      <c r="ALL3830" s="41"/>
      <c r="ALM3830" s="41"/>
      <c r="ALN3830" s="41"/>
      <c r="ALO3830" s="41"/>
      <c r="ALP3830" s="41"/>
      <c r="ALQ3830" s="41"/>
      <c r="ALR3830" s="41"/>
      <c r="ALS3830" s="41"/>
      <c r="ALT3830" s="41"/>
      <c r="ALU3830" s="41"/>
      <c r="ALV3830" s="41"/>
      <c r="ALW3830" s="41"/>
      <c r="ALX3830" s="41"/>
      <c r="ALY3830" s="41"/>
      <c r="ALZ3830" s="41"/>
      <c r="AMA3830" s="41"/>
      <c r="AMB3830" s="41"/>
      <c r="AMC3830" s="41"/>
      <c r="AMD3830" s="41"/>
      <c r="AME3830" s="41"/>
      <c r="AMF3830" s="41"/>
      <c r="AMG3830" s="0"/>
      <c r="AMH3830" s="0"/>
      <c r="AMI3830" s="0"/>
      <c r="AMJ3830" s="0"/>
    </row>
    <row r="3831" s="4" customFormat="true" ht="37.5" hidden="false" customHeight="true" outlineLevel="0" collapsed="false">
      <c r="A3831" s="23" t="s">
        <v>401</v>
      </c>
      <c r="B3831" s="82" t="n">
        <v>12692</v>
      </c>
      <c r="C3831" s="25" t="n">
        <f aca="false">VLOOKUP(B3831,[1]Planilha8!$X$4:$Y$6629,2,0)</f>
        <v>2619289</v>
      </c>
      <c r="D3831" s="26" t="s">
        <v>1101</v>
      </c>
      <c r="E3831" s="26" t="str">
        <f aca="false">VLOOKUP(B3831,[1]Planilha8!$X$4:$Z$6629,3,0)</f>
        <v>CENTRO CIRÚRGICO</v>
      </c>
      <c r="F3831" s="26" t="str">
        <f aca="false">VLOOKUP(B3831,[1]Planilha8!$X$4:$AD$6629,7,0)</f>
        <v>BOM</v>
      </c>
      <c r="G3831" s="27" t="n">
        <v>44509</v>
      </c>
      <c r="H3831" s="83" t="n">
        <v>114500</v>
      </c>
      <c r="I3831" s="29" t="s">
        <v>23</v>
      </c>
      <c r="J3831" s="30" t="s">
        <v>1102</v>
      </c>
      <c r="K3831" s="31" t="n">
        <v>16910</v>
      </c>
      <c r="L3831" s="32" t="n">
        <v>2019002570</v>
      </c>
      <c r="M3831" s="33" t="n">
        <v>44509</v>
      </c>
      <c r="N3831" s="84" t="n">
        <v>0</v>
      </c>
      <c r="O3831" s="85" t="n">
        <v>0</v>
      </c>
      <c r="P3831" s="86" t="n">
        <v>0</v>
      </c>
      <c r="Q3831" s="87" t="n">
        <v>0</v>
      </c>
      <c r="R3831" s="88" t="n">
        <v>0</v>
      </c>
      <c r="S3831" s="89" t="n">
        <f aca="false">H3831</f>
        <v>114500</v>
      </c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LF3831" s="41"/>
      <c r="ALG3831" s="41"/>
      <c r="ALH3831" s="41"/>
      <c r="ALI3831" s="41"/>
      <c r="ALJ3831" s="41"/>
      <c r="ALK3831" s="41"/>
      <c r="ALL3831" s="41"/>
      <c r="ALM3831" s="41"/>
      <c r="ALN3831" s="41"/>
      <c r="ALO3831" s="41"/>
      <c r="ALP3831" s="41"/>
      <c r="ALQ3831" s="41"/>
      <c r="ALR3831" s="41"/>
      <c r="ALS3831" s="41"/>
      <c r="ALT3831" s="41"/>
      <c r="ALU3831" s="41"/>
      <c r="ALV3831" s="41"/>
      <c r="ALW3831" s="41"/>
      <c r="ALX3831" s="41"/>
      <c r="ALY3831" s="41"/>
      <c r="ALZ3831" s="41"/>
      <c r="AMA3831" s="41"/>
      <c r="AMB3831" s="41"/>
      <c r="AMC3831" s="41"/>
      <c r="AMD3831" s="41"/>
      <c r="AME3831" s="41"/>
      <c r="AMF3831" s="41"/>
      <c r="AMG3831" s="0"/>
      <c r="AMH3831" s="0"/>
      <c r="AMI3831" s="0"/>
      <c r="AMJ3831" s="0"/>
    </row>
    <row r="3832" s="4" customFormat="true" ht="37.5" hidden="false" customHeight="true" outlineLevel="0" collapsed="false">
      <c r="A3832" s="23" t="s">
        <v>401</v>
      </c>
      <c r="B3832" s="82" t="n">
        <v>12671</v>
      </c>
      <c r="C3832" s="25" t="n">
        <f aca="false">VLOOKUP(B3832,[1]Planilha8!$X$4:$Y$6629,2,0)</f>
        <v>2619176</v>
      </c>
      <c r="D3832" s="26" t="s">
        <v>1103</v>
      </c>
      <c r="E3832" s="26" t="str">
        <f aca="false">VLOOKUP(B3832,[1]Planilha8!$X$4:$Z$6629,3,0)</f>
        <v>APOIO AO DIAGNÓSTICO – SALA RESSONÂNCIA MAGNÉTICA</v>
      </c>
      <c r="F3832" s="26" t="str">
        <f aca="false">VLOOKUP(B3832,[1]Planilha8!$X$4:$AD$6629,7,0)</f>
        <v>BOM</v>
      </c>
      <c r="G3832" s="27" t="n">
        <v>44511</v>
      </c>
      <c r="H3832" s="83" t="n">
        <v>39000</v>
      </c>
      <c r="I3832" s="29" t="s">
        <v>23</v>
      </c>
      <c r="J3832" s="30" t="s">
        <v>1104</v>
      </c>
      <c r="K3832" s="31" t="n">
        <v>11644</v>
      </c>
      <c r="L3832" s="32" t="n">
        <v>2021003478</v>
      </c>
      <c r="M3832" s="33" t="n">
        <v>44511</v>
      </c>
      <c r="N3832" s="84" t="n">
        <v>0</v>
      </c>
      <c r="O3832" s="85" t="n">
        <v>0</v>
      </c>
      <c r="P3832" s="86" t="n">
        <v>0</v>
      </c>
      <c r="Q3832" s="87" t="n">
        <v>0</v>
      </c>
      <c r="R3832" s="88" t="n">
        <v>0</v>
      </c>
      <c r="S3832" s="89" t="n">
        <f aca="false">H3832</f>
        <v>39000</v>
      </c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LF3832" s="41"/>
      <c r="ALG3832" s="41"/>
      <c r="ALH3832" s="41"/>
      <c r="ALI3832" s="41"/>
      <c r="ALJ3832" s="41"/>
      <c r="ALK3832" s="41"/>
      <c r="ALL3832" s="41"/>
      <c r="ALM3832" s="41"/>
      <c r="ALN3832" s="41"/>
      <c r="ALO3832" s="41"/>
      <c r="ALP3832" s="41"/>
      <c r="ALQ3832" s="41"/>
      <c r="ALR3832" s="41"/>
      <c r="ALS3832" s="41"/>
      <c r="ALT3832" s="41"/>
      <c r="ALU3832" s="41"/>
      <c r="ALV3832" s="41"/>
      <c r="ALW3832" s="41"/>
      <c r="ALX3832" s="41"/>
      <c r="ALY3832" s="41"/>
      <c r="ALZ3832" s="41"/>
      <c r="AMA3832" s="41"/>
      <c r="AMB3832" s="41"/>
      <c r="AMC3832" s="41"/>
      <c r="AMD3832" s="41"/>
      <c r="AME3832" s="41"/>
      <c r="AMF3832" s="41"/>
      <c r="AMG3832" s="0"/>
      <c r="AMH3832" s="0"/>
      <c r="AMI3832" s="0"/>
      <c r="AMJ3832" s="0"/>
    </row>
    <row r="3833" s="4" customFormat="true" ht="37.5" hidden="false" customHeight="true" outlineLevel="0" collapsed="false">
      <c r="A3833" s="23" t="s">
        <v>401</v>
      </c>
      <c r="B3833" s="82" t="n">
        <v>12672</v>
      </c>
      <c r="C3833" s="25" t="n">
        <f aca="false">VLOOKUP(B3833,[1]Planilha8!$X$4:$Y$6629,2,0)</f>
        <v>2619177</v>
      </c>
      <c r="D3833" s="26" t="s">
        <v>1103</v>
      </c>
      <c r="E3833" s="26" t="str">
        <f aca="false">VLOOKUP(B3833,[1]Planilha8!$X$4:$Z$6629,3,0)</f>
        <v>APOIO AO DIAGNÓSTICO – SALA RESSONÂNCIA MAGNÉTICA</v>
      </c>
      <c r="F3833" s="26" t="str">
        <f aca="false">VLOOKUP(B3833,[1]Planilha8!$X$4:$AD$6629,7,0)</f>
        <v>BOM</v>
      </c>
      <c r="G3833" s="27" t="n">
        <v>44511</v>
      </c>
      <c r="H3833" s="83" t="n">
        <v>39000</v>
      </c>
      <c r="I3833" s="29" t="s">
        <v>23</v>
      </c>
      <c r="J3833" s="30" t="s">
        <v>1104</v>
      </c>
      <c r="K3833" s="31" t="n">
        <v>11644</v>
      </c>
      <c r="L3833" s="32" t="n">
        <v>2021003478</v>
      </c>
      <c r="M3833" s="33" t="n">
        <v>44511</v>
      </c>
      <c r="N3833" s="84" t="n">
        <v>0</v>
      </c>
      <c r="O3833" s="85" t="n">
        <v>0</v>
      </c>
      <c r="P3833" s="86" t="n">
        <v>0</v>
      </c>
      <c r="Q3833" s="87" t="n">
        <v>0</v>
      </c>
      <c r="R3833" s="88" t="n">
        <v>0</v>
      </c>
      <c r="S3833" s="89" t="n">
        <f aca="false">H3833</f>
        <v>39000</v>
      </c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LF3833" s="41"/>
      <c r="ALG3833" s="41"/>
      <c r="ALH3833" s="41"/>
      <c r="ALI3833" s="41"/>
      <c r="ALJ3833" s="41"/>
      <c r="ALK3833" s="41"/>
      <c r="ALL3833" s="41"/>
      <c r="ALM3833" s="41"/>
      <c r="ALN3833" s="41"/>
      <c r="ALO3833" s="41"/>
      <c r="ALP3833" s="41"/>
      <c r="ALQ3833" s="41"/>
      <c r="ALR3833" s="41"/>
      <c r="ALS3833" s="41"/>
      <c r="ALT3833" s="41"/>
      <c r="ALU3833" s="41"/>
      <c r="ALV3833" s="41"/>
      <c r="ALW3833" s="41"/>
      <c r="ALX3833" s="41"/>
      <c r="ALY3833" s="41"/>
      <c r="ALZ3833" s="41"/>
      <c r="AMA3833" s="41"/>
      <c r="AMB3833" s="41"/>
      <c r="AMC3833" s="41"/>
      <c r="AMD3833" s="41"/>
      <c r="AME3833" s="41"/>
      <c r="AMF3833" s="41"/>
      <c r="AMG3833" s="0"/>
      <c r="AMH3833" s="0"/>
      <c r="AMI3833" s="0"/>
      <c r="AMJ3833" s="0"/>
    </row>
    <row r="3834" s="4" customFormat="true" ht="37.5" hidden="false" customHeight="true" outlineLevel="0" collapsed="false">
      <c r="A3834" s="23" t="s">
        <v>401</v>
      </c>
      <c r="B3834" s="82" t="n">
        <v>12693</v>
      </c>
      <c r="C3834" s="25" t="n">
        <f aca="false">VLOOKUP(B3834,[1]Planilha8!$X$4:$Y$6629,2,0)</f>
        <v>2624222</v>
      </c>
      <c r="D3834" s="26" t="s">
        <v>1105</v>
      </c>
      <c r="E3834" s="26" t="str">
        <f aca="false">VLOOKUP(B3834,[1]Planilha8!$X$4:$Z$6629,3,0)</f>
        <v>5º ANDAR – ENSINO E PESQUISA</v>
      </c>
      <c r="F3834" s="26" t="str">
        <f aca="false">VLOOKUP(B3834,[1]Planilha8!$X$4:$AD$6629,7,0)</f>
        <v>BOM</v>
      </c>
      <c r="G3834" s="27" t="n">
        <v>44525</v>
      </c>
      <c r="H3834" s="83" t="n">
        <v>2128.28</v>
      </c>
      <c r="I3834" s="29" t="s">
        <v>23</v>
      </c>
      <c r="J3834" s="30" t="s">
        <v>1100</v>
      </c>
      <c r="K3834" s="31" t="n">
        <v>159904</v>
      </c>
      <c r="L3834" s="32" t="n">
        <v>2021005859</v>
      </c>
      <c r="M3834" s="33" t="n">
        <v>44525</v>
      </c>
      <c r="N3834" s="84" t="n">
        <v>0</v>
      </c>
      <c r="O3834" s="85" t="n">
        <v>0</v>
      </c>
      <c r="P3834" s="86" t="n">
        <v>0</v>
      </c>
      <c r="Q3834" s="87" t="n">
        <v>0</v>
      </c>
      <c r="R3834" s="88" t="n">
        <v>0</v>
      </c>
      <c r="S3834" s="89" t="n">
        <f aca="false">H3834</f>
        <v>2128.28</v>
      </c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LF3834" s="41"/>
      <c r="ALG3834" s="41"/>
      <c r="ALH3834" s="41"/>
      <c r="ALI3834" s="41"/>
      <c r="ALJ3834" s="41"/>
      <c r="ALK3834" s="41"/>
      <c r="ALL3834" s="41"/>
      <c r="ALM3834" s="41"/>
      <c r="ALN3834" s="41"/>
      <c r="ALO3834" s="41"/>
      <c r="ALP3834" s="41"/>
      <c r="ALQ3834" s="41"/>
      <c r="ALR3834" s="41"/>
      <c r="ALS3834" s="41"/>
      <c r="ALT3834" s="41"/>
      <c r="ALU3834" s="41"/>
      <c r="ALV3834" s="41"/>
      <c r="ALW3834" s="41"/>
      <c r="ALX3834" s="41"/>
      <c r="ALY3834" s="41"/>
      <c r="ALZ3834" s="41"/>
      <c r="AMA3834" s="41"/>
      <c r="AMB3834" s="41"/>
      <c r="AMC3834" s="41"/>
      <c r="AMD3834" s="41"/>
      <c r="AME3834" s="41"/>
      <c r="AMF3834" s="41"/>
      <c r="AMG3834" s="0"/>
      <c r="AMH3834" s="0"/>
      <c r="AMI3834" s="0"/>
      <c r="AMJ3834" s="0"/>
    </row>
    <row r="3835" s="92" customFormat="true" ht="37.5" hidden="false" customHeight="true" outlineLevel="0" collapsed="false">
      <c r="A3835" s="23" t="s">
        <v>401</v>
      </c>
      <c r="B3835" s="82" t="n">
        <v>12582</v>
      </c>
      <c r="C3835" s="25" t="n">
        <f aca="false">VLOOKUP(B3835,[1]Planilha8!$X$4:$Y$6629,2,0)</f>
        <v>2624132</v>
      </c>
      <c r="D3835" s="26" t="s">
        <v>1106</v>
      </c>
      <c r="E3835" s="26" t="str">
        <f aca="false">VLOOKUP(B3835,[1]Planilha8!$X$4:$Z$6629,3,0)</f>
        <v>APOIO AO DIAGNÓSTICO – RESSONANCIA MAGNETICA</v>
      </c>
      <c r="F3835" s="26" t="str">
        <f aca="false">VLOOKUP(B3835,[1]Planilha8!$X$4:$AD$6629,7,0)</f>
        <v>BOM</v>
      </c>
      <c r="G3835" s="27" t="n">
        <v>44543</v>
      </c>
      <c r="H3835" s="83" t="n">
        <v>3855332</v>
      </c>
      <c r="I3835" s="29" t="s">
        <v>23</v>
      </c>
      <c r="J3835" s="30" t="s">
        <v>1107</v>
      </c>
      <c r="K3835" s="31" t="n">
        <v>13059</v>
      </c>
      <c r="L3835" s="32" t="n">
        <v>2020005626</v>
      </c>
      <c r="M3835" s="33" t="n">
        <v>44543</v>
      </c>
      <c r="N3835" s="84" t="n">
        <v>0</v>
      </c>
      <c r="O3835" s="85" t="n">
        <v>0</v>
      </c>
      <c r="P3835" s="86" t="n">
        <v>0</v>
      </c>
      <c r="Q3835" s="87" t="n">
        <v>0</v>
      </c>
      <c r="R3835" s="88" t="n">
        <v>0</v>
      </c>
      <c r="S3835" s="89" t="n">
        <f aca="false">H3835</f>
        <v>3855332</v>
      </c>
      <c r="T3835" s="91"/>
    </row>
    <row r="3836" s="92" customFormat="true" ht="37.5" hidden="false" customHeight="true" outlineLevel="0" collapsed="false">
      <c r="A3836" s="23" t="s">
        <v>401</v>
      </c>
      <c r="B3836" s="82" t="n">
        <v>12712</v>
      </c>
      <c r="C3836" s="25" t="n">
        <f aca="false">VLOOKUP(B3836,[1]Planilha8!$X$4:$Y$6629,2,0)</f>
        <v>2671426</v>
      </c>
      <c r="D3836" s="26" t="s">
        <v>1108</v>
      </c>
      <c r="E3836" s="26" t="str">
        <f aca="false">VLOOKUP(B3836,[1]Planilha8!$X$4:$Z$6629,3,0)</f>
        <v>CENTRAL DE MATERIAL E ESTERILIZAÇÃO</v>
      </c>
      <c r="F3836" s="26" t="str">
        <f aca="false">VLOOKUP(B3836,[1]Planilha8!$X$4:$AD$6629,7,0)</f>
        <v>BOM</v>
      </c>
      <c r="G3836" s="27" t="n">
        <v>44543</v>
      </c>
      <c r="H3836" s="83" t="n">
        <v>13363.92</v>
      </c>
      <c r="I3836" s="29" t="s">
        <v>23</v>
      </c>
      <c r="J3836" s="30" t="s">
        <v>368</v>
      </c>
      <c r="K3836" s="31" t="n">
        <v>166959</v>
      </c>
      <c r="L3836" s="32" t="n">
        <v>2021001996</v>
      </c>
      <c r="M3836" s="33" t="n">
        <v>44543</v>
      </c>
      <c r="N3836" s="84" t="n">
        <v>0</v>
      </c>
      <c r="O3836" s="85" t="n">
        <v>0</v>
      </c>
      <c r="P3836" s="86" t="n">
        <v>0</v>
      </c>
      <c r="Q3836" s="87" t="n">
        <v>0</v>
      </c>
      <c r="R3836" s="88" t="n">
        <v>0</v>
      </c>
      <c r="S3836" s="89" t="n">
        <f aca="false">H3836</f>
        <v>13363.92</v>
      </c>
      <c r="T3836" s="91"/>
    </row>
    <row r="3837" s="92" customFormat="true" ht="37.5" hidden="false" customHeight="true" outlineLevel="0" collapsed="false">
      <c r="A3837" s="23" t="s">
        <v>401</v>
      </c>
      <c r="B3837" s="82" t="n">
        <v>12713</v>
      </c>
      <c r="C3837" s="25" t="n">
        <f aca="false">VLOOKUP(B3837,[1]Planilha8!$X$4:$Y$6629,2,0)</f>
        <v>2671427</v>
      </c>
      <c r="D3837" s="26" t="s">
        <v>1108</v>
      </c>
      <c r="E3837" s="26" t="str">
        <f aca="false">VLOOKUP(B3837,[1]Planilha8!$X$4:$Z$6629,3,0)</f>
        <v>CENTRAL DE MATERIAL E ESTERILIZAÇÃO</v>
      </c>
      <c r="F3837" s="26" t="str">
        <f aca="false">VLOOKUP(B3837,[1]Planilha8!$X$4:$AD$6629,7,0)</f>
        <v>BOM</v>
      </c>
      <c r="G3837" s="27" t="n">
        <v>44543</v>
      </c>
      <c r="H3837" s="83" t="n">
        <v>13363.92</v>
      </c>
      <c r="I3837" s="29" t="s">
        <v>23</v>
      </c>
      <c r="J3837" s="30" t="s">
        <v>368</v>
      </c>
      <c r="K3837" s="31" t="n">
        <v>166959</v>
      </c>
      <c r="L3837" s="32" t="n">
        <v>2021001996</v>
      </c>
      <c r="M3837" s="33" t="n">
        <v>44543</v>
      </c>
      <c r="N3837" s="84" t="n">
        <v>0</v>
      </c>
      <c r="O3837" s="85" t="n">
        <v>0</v>
      </c>
      <c r="P3837" s="86" t="n">
        <v>0</v>
      </c>
      <c r="Q3837" s="87" t="n">
        <v>0</v>
      </c>
      <c r="R3837" s="88" t="n">
        <v>0</v>
      </c>
      <c r="S3837" s="89" t="n">
        <f aca="false">H3837</f>
        <v>13363.92</v>
      </c>
      <c r="T3837" s="91"/>
    </row>
    <row r="3838" s="92" customFormat="true" ht="37.5" hidden="false" customHeight="true" outlineLevel="0" collapsed="false">
      <c r="A3838" s="23" t="s">
        <v>401</v>
      </c>
      <c r="B3838" s="82" t="n">
        <v>12714</v>
      </c>
      <c r="C3838" s="25" t="n">
        <f aca="false">VLOOKUP(B3838,[1]Planilha8!$X$4:$Y$6629,2,0)</f>
        <v>2671428</v>
      </c>
      <c r="D3838" s="26" t="s">
        <v>1108</v>
      </c>
      <c r="E3838" s="26" t="str">
        <f aca="false">VLOOKUP(B3838,[1]Planilha8!$X$4:$Z$6629,3,0)</f>
        <v>CENTRAL DE MATERIAL E ESTERILIZAÇÃO</v>
      </c>
      <c r="F3838" s="26" t="str">
        <f aca="false">VLOOKUP(B3838,[1]Planilha8!$X$4:$AD$6629,7,0)</f>
        <v>BOM</v>
      </c>
      <c r="G3838" s="27" t="n">
        <v>44543</v>
      </c>
      <c r="H3838" s="83" t="n">
        <v>13363.92</v>
      </c>
      <c r="I3838" s="29" t="s">
        <v>23</v>
      </c>
      <c r="J3838" s="30" t="s">
        <v>368</v>
      </c>
      <c r="K3838" s="31" t="n">
        <v>166959</v>
      </c>
      <c r="L3838" s="32" t="n">
        <v>2021001996</v>
      </c>
      <c r="M3838" s="33" t="n">
        <v>44543</v>
      </c>
      <c r="N3838" s="84" t="n">
        <v>0</v>
      </c>
      <c r="O3838" s="85" t="n">
        <v>0</v>
      </c>
      <c r="P3838" s="86" t="n">
        <v>0</v>
      </c>
      <c r="Q3838" s="87" t="n">
        <v>0</v>
      </c>
      <c r="R3838" s="88" t="n">
        <v>0</v>
      </c>
      <c r="S3838" s="89" t="n">
        <f aca="false">H3838</f>
        <v>13363.92</v>
      </c>
      <c r="T3838" s="91"/>
    </row>
    <row r="3839" s="93" customFormat="true" ht="37.5" hidden="false" customHeight="true" outlineLevel="0" collapsed="false">
      <c r="A3839" s="23" t="s">
        <v>401</v>
      </c>
      <c r="B3839" s="82" t="n">
        <v>12716</v>
      </c>
      <c r="C3839" s="25" t="n">
        <f aca="false">VLOOKUP(B3839,[1]Planilha8!$X$4:$Y$6629,2,0)</f>
        <v>2672780</v>
      </c>
      <c r="D3839" s="26" t="s">
        <v>1109</v>
      </c>
      <c r="E3839" s="26" t="str">
        <f aca="false">VLOOKUP(B3839,[1]Planilha8!$X$4:$Z$6629,3,0)</f>
        <v>APOIO AO DIAGNÓSTICO – RESSONANCIA MAGNETICA</v>
      </c>
      <c r="F3839" s="26" t="str">
        <f aca="false">VLOOKUP(B3839,[1]Planilha8!$X$4:$AD$6629,7,0)</f>
        <v>BOM</v>
      </c>
      <c r="G3839" s="27" t="n">
        <v>44562</v>
      </c>
      <c r="H3839" s="83" t="n">
        <v>439000</v>
      </c>
      <c r="I3839" s="29" t="s">
        <v>23</v>
      </c>
      <c r="J3839" s="30" t="s">
        <v>1110</v>
      </c>
      <c r="K3839" s="31" t="n">
        <v>31269</v>
      </c>
      <c r="L3839" s="32" t="n">
        <v>2021003478</v>
      </c>
      <c r="M3839" s="33" t="n">
        <v>44496</v>
      </c>
      <c r="N3839" s="84" t="n">
        <v>0</v>
      </c>
      <c r="O3839" s="85" t="n">
        <v>0</v>
      </c>
      <c r="P3839" s="86" t="n">
        <v>0</v>
      </c>
      <c r="Q3839" s="87" t="n">
        <v>0</v>
      </c>
      <c r="R3839" s="88" t="n">
        <v>0</v>
      </c>
      <c r="S3839" s="89" t="n">
        <v>439000</v>
      </c>
    </row>
    <row r="3840" s="93" customFormat="true" ht="37.5" hidden="false" customHeight="true" outlineLevel="0" collapsed="false">
      <c r="A3840" s="23" t="s">
        <v>401</v>
      </c>
      <c r="B3840" s="82" t="n">
        <v>12717</v>
      </c>
      <c r="C3840" s="25" t="n">
        <f aca="false">VLOOKUP(B3840,[1]Planilha8!$X$4:$Y$6629,2,0)</f>
        <v>2673063</v>
      </c>
      <c r="D3840" s="26" t="s">
        <v>1111</v>
      </c>
      <c r="E3840" s="26" t="str">
        <f aca="false">VLOOKUP(B3840,[1]Planilha8!$X$4:$Z$6629,3,0)</f>
        <v>DIÁLISE</v>
      </c>
      <c r="F3840" s="26" t="str">
        <f aca="false">VLOOKUP(B3840,[1]Planilha8!$X$4:$AD$6629,7,0)</f>
        <v>BOM</v>
      </c>
      <c r="G3840" s="27" t="n">
        <v>44575</v>
      </c>
      <c r="H3840" s="83" t="n">
        <v>1499</v>
      </c>
      <c r="I3840" s="29" t="s">
        <v>23</v>
      </c>
      <c r="J3840" s="30" t="s">
        <v>1112</v>
      </c>
      <c r="K3840" s="31" t="n">
        <v>3373</v>
      </c>
      <c r="L3840" s="32" t="n">
        <v>2021001965</v>
      </c>
      <c r="M3840" s="33" t="n">
        <v>44575</v>
      </c>
      <c r="N3840" s="84" t="n">
        <v>0</v>
      </c>
      <c r="O3840" s="85" t="n">
        <v>0</v>
      </c>
      <c r="P3840" s="86" t="n">
        <v>0</v>
      </c>
      <c r="Q3840" s="87" t="n">
        <v>0</v>
      </c>
      <c r="R3840" s="88" t="n">
        <v>0</v>
      </c>
      <c r="S3840" s="89" t="n">
        <v>1499</v>
      </c>
    </row>
    <row r="3841" s="93" customFormat="true" ht="37.5" hidden="false" customHeight="true" outlineLevel="0" collapsed="false">
      <c r="A3841" s="23" t="s">
        <v>401</v>
      </c>
      <c r="B3841" s="82" t="n">
        <v>12718</v>
      </c>
      <c r="C3841" s="25" t="n">
        <f aca="false">VLOOKUP(B3841,[1]Planilha8!$X$4:$Y$6629,2,0)</f>
        <v>2673064</v>
      </c>
      <c r="D3841" s="26" t="s">
        <v>1111</v>
      </c>
      <c r="E3841" s="26" t="str">
        <f aca="false">VLOOKUP(B3841,[1]Planilha8!$X$4:$Z$6629,3,0)</f>
        <v>CLINICA CIRURGICA ALA 1</v>
      </c>
      <c r="F3841" s="26" t="str">
        <f aca="false">VLOOKUP(B3841,[1]Planilha8!$X$4:$AD$6629,7,0)</f>
        <v>BOM</v>
      </c>
      <c r="G3841" s="27" t="n">
        <v>44575</v>
      </c>
      <c r="H3841" s="83" t="n">
        <v>1499</v>
      </c>
      <c r="I3841" s="29" t="s">
        <v>23</v>
      </c>
      <c r="J3841" s="30" t="s">
        <v>1112</v>
      </c>
      <c r="K3841" s="31" t="n">
        <v>3373</v>
      </c>
      <c r="L3841" s="32" t="n">
        <v>2021001965</v>
      </c>
      <c r="M3841" s="33" t="n">
        <v>44575</v>
      </c>
      <c r="N3841" s="84" t="n">
        <v>0</v>
      </c>
      <c r="O3841" s="85" t="n">
        <v>0</v>
      </c>
      <c r="P3841" s="86" t="n">
        <v>0</v>
      </c>
      <c r="Q3841" s="87" t="n">
        <v>0</v>
      </c>
      <c r="R3841" s="88" t="n">
        <v>0</v>
      </c>
      <c r="S3841" s="89" t="n">
        <v>1499</v>
      </c>
    </row>
    <row r="3842" s="93" customFormat="true" ht="37.5" hidden="false" customHeight="true" outlineLevel="0" collapsed="false">
      <c r="A3842" s="23" t="s">
        <v>401</v>
      </c>
      <c r="B3842" s="82" t="n">
        <v>12719</v>
      </c>
      <c r="C3842" s="25" t="n">
        <f aca="false">VLOOKUP(B3842,[1]Planilha8!$X$4:$Y$6629,2,0)</f>
        <v>2673065</v>
      </c>
      <c r="D3842" s="26" t="s">
        <v>1111</v>
      </c>
      <c r="E3842" s="26" t="str">
        <f aca="false">VLOOKUP(B3842,[1]Planilha8!$X$4:$Z$6629,3,0)</f>
        <v>CLINICA MÉDICA ALA 1</v>
      </c>
      <c r="F3842" s="26" t="str">
        <f aca="false">VLOOKUP(B3842,[1]Planilha8!$X$4:$AD$6629,7,0)</f>
        <v>BOM</v>
      </c>
      <c r="G3842" s="27" t="n">
        <v>44575</v>
      </c>
      <c r="H3842" s="83" t="n">
        <v>1499</v>
      </c>
      <c r="I3842" s="29" t="s">
        <v>23</v>
      </c>
      <c r="J3842" s="30" t="s">
        <v>1112</v>
      </c>
      <c r="K3842" s="31" t="n">
        <v>3373</v>
      </c>
      <c r="L3842" s="32" t="n">
        <v>2021001965</v>
      </c>
      <c r="M3842" s="33" t="n">
        <v>44575</v>
      </c>
      <c r="N3842" s="84" t="n">
        <v>0</v>
      </c>
      <c r="O3842" s="85" t="n">
        <v>0</v>
      </c>
      <c r="P3842" s="86" t="n">
        <v>0</v>
      </c>
      <c r="Q3842" s="87" t="n">
        <v>0</v>
      </c>
      <c r="R3842" s="88" t="n">
        <v>0</v>
      </c>
      <c r="S3842" s="89" t="n">
        <v>1499</v>
      </c>
    </row>
    <row r="3843" s="93" customFormat="true" ht="37.5" hidden="false" customHeight="true" outlineLevel="0" collapsed="false">
      <c r="A3843" s="23" t="s">
        <v>401</v>
      </c>
      <c r="B3843" s="82" t="n">
        <v>12720</v>
      </c>
      <c r="C3843" s="25" t="n">
        <f aca="false">VLOOKUP(B3843,[1]Planilha8!$X$4:$Y$6629,2,0)</f>
        <v>2673067</v>
      </c>
      <c r="D3843" s="26" t="s">
        <v>1111</v>
      </c>
      <c r="E3843" s="26" t="str">
        <f aca="false">VLOOKUP(B3843,[1]Planilha8!$X$4:$Z$6629,3,0)</f>
        <v>CLINICA CIRURGICA ALA 2</v>
      </c>
      <c r="F3843" s="26" t="str">
        <f aca="false">VLOOKUP(B3843,[1]Planilha8!$X$4:$AD$6629,7,0)</f>
        <v>BOM</v>
      </c>
      <c r="G3843" s="27" t="n">
        <v>44575</v>
      </c>
      <c r="H3843" s="83" t="n">
        <v>1499</v>
      </c>
      <c r="I3843" s="29" t="s">
        <v>23</v>
      </c>
      <c r="J3843" s="30" t="s">
        <v>1112</v>
      </c>
      <c r="K3843" s="31" t="n">
        <v>3373</v>
      </c>
      <c r="L3843" s="32" t="n">
        <v>2021001965</v>
      </c>
      <c r="M3843" s="33" t="n">
        <v>44575</v>
      </c>
      <c r="N3843" s="84" t="n">
        <v>0</v>
      </c>
      <c r="O3843" s="85" t="n">
        <v>0</v>
      </c>
      <c r="P3843" s="86" t="n">
        <v>0</v>
      </c>
      <c r="Q3843" s="87" t="n">
        <v>0</v>
      </c>
      <c r="R3843" s="88" t="n">
        <v>0</v>
      </c>
      <c r="S3843" s="89" t="n">
        <v>1499</v>
      </c>
    </row>
    <row r="3844" s="93" customFormat="true" ht="37.5" hidden="false" customHeight="true" outlineLevel="0" collapsed="false">
      <c r="A3844" s="23" t="s">
        <v>401</v>
      </c>
      <c r="B3844" s="82" t="n">
        <v>12721</v>
      </c>
      <c r="C3844" s="25" t="n">
        <f aca="false">VLOOKUP(B3844,[1]Planilha8!$X$4:$Y$6629,2,0)</f>
        <v>2673066</v>
      </c>
      <c r="D3844" s="26" t="s">
        <v>1111</v>
      </c>
      <c r="E3844" s="26" t="str">
        <f aca="false">VLOOKUP(B3844,[1]Planilha8!$X$4:$Z$6629,3,0)</f>
        <v>CLINICA MÉDICA ALA 2</v>
      </c>
      <c r="F3844" s="26" t="str">
        <f aca="false">VLOOKUP(B3844,[1]Planilha8!$X$4:$AD$6629,7,0)</f>
        <v>BOM</v>
      </c>
      <c r="G3844" s="27" t="n">
        <v>44575</v>
      </c>
      <c r="H3844" s="83" t="n">
        <v>1499</v>
      </c>
      <c r="I3844" s="29" t="s">
        <v>23</v>
      </c>
      <c r="J3844" s="30" t="s">
        <v>1112</v>
      </c>
      <c r="K3844" s="31" t="n">
        <v>3373</v>
      </c>
      <c r="L3844" s="32" t="n">
        <v>2021001965</v>
      </c>
      <c r="M3844" s="33" t="n">
        <v>44575</v>
      </c>
      <c r="N3844" s="84" t="n">
        <v>0</v>
      </c>
      <c r="O3844" s="85" t="n">
        <v>0</v>
      </c>
      <c r="P3844" s="86" t="n">
        <v>0</v>
      </c>
      <c r="Q3844" s="87" t="n">
        <v>0</v>
      </c>
      <c r="R3844" s="88" t="n">
        <v>0</v>
      </c>
      <c r="S3844" s="89" t="n">
        <v>1499</v>
      </c>
    </row>
    <row r="3845" s="93" customFormat="true" ht="37.5" hidden="false" customHeight="true" outlineLevel="0" collapsed="false">
      <c r="A3845" s="23" t="s">
        <v>401</v>
      </c>
      <c r="B3845" s="82" t="n">
        <v>12722</v>
      </c>
      <c r="C3845" s="25" t="n">
        <f aca="false">VLOOKUP(B3845,[1]Planilha8!$X$4:$Y$6629,2,0)</f>
        <v>2673068</v>
      </c>
      <c r="D3845" s="26" t="s">
        <v>1111</v>
      </c>
      <c r="E3845" s="26" t="str">
        <f aca="false">VLOOKUP(B3845,[1]Planilha8!$X$4:$Z$6629,3,0)</f>
        <v>CLINICA CIRURGICA ALA 3</v>
      </c>
      <c r="F3845" s="26" t="str">
        <f aca="false">VLOOKUP(B3845,[1]Planilha8!$X$4:$AD$6629,7,0)</f>
        <v>BOM</v>
      </c>
      <c r="G3845" s="27" t="n">
        <v>44575</v>
      </c>
      <c r="H3845" s="83" t="n">
        <v>1499</v>
      </c>
      <c r="I3845" s="29" t="s">
        <v>23</v>
      </c>
      <c r="J3845" s="30" t="s">
        <v>1112</v>
      </c>
      <c r="K3845" s="31" t="n">
        <v>3373</v>
      </c>
      <c r="L3845" s="32" t="n">
        <v>2021001965</v>
      </c>
      <c r="M3845" s="33" t="n">
        <v>44575</v>
      </c>
      <c r="N3845" s="84" t="n">
        <v>0</v>
      </c>
      <c r="O3845" s="85" t="n">
        <v>0</v>
      </c>
      <c r="P3845" s="86" t="n">
        <v>0</v>
      </c>
      <c r="Q3845" s="87" t="n">
        <v>0</v>
      </c>
      <c r="R3845" s="88" t="n">
        <v>0</v>
      </c>
      <c r="S3845" s="89" t="n">
        <v>1499</v>
      </c>
    </row>
    <row r="3846" s="93" customFormat="true" ht="37.5" hidden="false" customHeight="true" outlineLevel="0" collapsed="false">
      <c r="A3846" s="23" t="s">
        <v>401</v>
      </c>
      <c r="B3846" s="82" t="n">
        <v>12723</v>
      </c>
      <c r="C3846" s="25" t="n">
        <f aca="false">VLOOKUP(B3846,[1]Planilha8!$X$4:$Y$6629,2,0)</f>
        <v>2673069</v>
      </c>
      <c r="D3846" s="26" t="s">
        <v>1111</v>
      </c>
      <c r="E3846" s="26" t="str">
        <f aca="false">VLOOKUP(B3846,[1]Planilha8!$X$4:$Z$6629,3,0)</f>
        <v>CLINICA MÉDICA ALA 3</v>
      </c>
      <c r="F3846" s="26" t="str">
        <f aca="false">VLOOKUP(B3846,[1]Planilha8!$X$4:$AD$6629,7,0)</f>
        <v>BOM</v>
      </c>
      <c r="G3846" s="27" t="n">
        <v>44575</v>
      </c>
      <c r="H3846" s="83" t="n">
        <v>1499</v>
      </c>
      <c r="I3846" s="29" t="s">
        <v>23</v>
      </c>
      <c r="J3846" s="30" t="s">
        <v>1112</v>
      </c>
      <c r="K3846" s="31" t="n">
        <v>3373</v>
      </c>
      <c r="L3846" s="32" t="n">
        <v>2021001965</v>
      </c>
      <c r="M3846" s="33" t="n">
        <v>44575</v>
      </c>
      <c r="N3846" s="84" t="n">
        <v>0</v>
      </c>
      <c r="O3846" s="85" t="n">
        <v>0</v>
      </c>
      <c r="P3846" s="86" t="n">
        <v>0</v>
      </c>
      <c r="Q3846" s="87" t="n">
        <v>0</v>
      </c>
      <c r="R3846" s="88" t="n">
        <v>0</v>
      </c>
      <c r="S3846" s="89" t="n">
        <v>1499</v>
      </c>
    </row>
    <row r="3847" s="93" customFormat="true" ht="37.5" hidden="false" customHeight="true" outlineLevel="0" collapsed="false">
      <c r="A3847" s="23" t="s">
        <v>401</v>
      </c>
      <c r="B3847" s="82" t="n">
        <v>12724</v>
      </c>
      <c r="C3847" s="25" t="n">
        <f aca="false">VLOOKUP(B3847,[1]Planilha8!$X$4:$Y$6629,2,0)</f>
        <v>2673070</v>
      </c>
      <c r="D3847" s="26" t="s">
        <v>1111</v>
      </c>
      <c r="E3847" s="26" t="str">
        <f aca="false">VLOOKUP(B3847,[1]Planilha8!$X$4:$Z$6629,3,0)</f>
        <v>CUIDADOS PALIATIVOS</v>
      </c>
      <c r="F3847" s="26" t="str">
        <f aca="false">VLOOKUP(B3847,[1]Planilha8!$X$4:$AD$6629,7,0)</f>
        <v>BOM</v>
      </c>
      <c r="G3847" s="27" t="n">
        <v>44575</v>
      </c>
      <c r="H3847" s="83" t="n">
        <v>1499</v>
      </c>
      <c r="I3847" s="29" t="s">
        <v>23</v>
      </c>
      <c r="J3847" s="30" t="s">
        <v>1112</v>
      </c>
      <c r="K3847" s="31" t="n">
        <v>3373</v>
      </c>
      <c r="L3847" s="32" t="n">
        <v>2021001965</v>
      </c>
      <c r="M3847" s="33" t="n">
        <v>44575</v>
      </c>
      <c r="N3847" s="84" t="n">
        <v>0</v>
      </c>
      <c r="O3847" s="85" t="n">
        <v>0</v>
      </c>
      <c r="P3847" s="86" t="n">
        <v>0</v>
      </c>
      <c r="Q3847" s="87" t="n">
        <v>0</v>
      </c>
      <c r="R3847" s="88" t="n">
        <v>0</v>
      </c>
      <c r="S3847" s="89" t="n">
        <v>1499</v>
      </c>
    </row>
    <row r="3848" s="93" customFormat="true" ht="37.5" hidden="false" customHeight="true" outlineLevel="0" collapsed="false">
      <c r="A3848" s="23" t="s">
        <v>401</v>
      </c>
      <c r="B3848" s="82" t="n">
        <v>12725</v>
      </c>
      <c r="C3848" s="25" t="n">
        <f aca="false">VLOOKUP(B3848,[1]Planilha8!$X$4:$Y$6629,2,0)</f>
        <v>2673071</v>
      </c>
      <c r="D3848" s="26" t="s">
        <v>1113</v>
      </c>
      <c r="E3848" s="26" t="str">
        <f aca="false">VLOOKUP(B3848,[1]Planilha8!$X$4:$Z$6629,3,0)</f>
        <v>CLINICA MÉDICA ALA 3</v>
      </c>
      <c r="F3848" s="26" t="str">
        <f aca="false">VLOOKUP(B3848,[1]Planilha8!$X$4:$AD$6629,7,0)</f>
        <v>BOM</v>
      </c>
      <c r="G3848" s="27" t="n">
        <v>44575</v>
      </c>
      <c r="H3848" s="83" t="n">
        <v>1800</v>
      </c>
      <c r="I3848" s="29" t="s">
        <v>23</v>
      </c>
      <c r="J3848" s="30" t="s">
        <v>1112</v>
      </c>
      <c r="K3848" s="31" t="n">
        <v>3373</v>
      </c>
      <c r="L3848" s="32" t="n">
        <v>2021001965</v>
      </c>
      <c r="M3848" s="33" t="n">
        <v>44575</v>
      </c>
      <c r="N3848" s="84" t="n">
        <v>0</v>
      </c>
      <c r="O3848" s="85" t="n">
        <v>0</v>
      </c>
      <c r="P3848" s="86" t="n">
        <v>0</v>
      </c>
      <c r="Q3848" s="87" t="n">
        <v>0</v>
      </c>
      <c r="R3848" s="88" t="n">
        <v>0</v>
      </c>
      <c r="S3848" s="89" t="n">
        <v>1800</v>
      </c>
    </row>
    <row r="3849" s="93" customFormat="true" ht="37.5" hidden="false" customHeight="true" outlineLevel="0" collapsed="false">
      <c r="A3849" s="23" t="s">
        <v>401</v>
      </c>
      <c r="B3849" s="82" t="n">
        <v>12726</v>
      </c>
      <c r="C3849" s="25" t="n">
        <f aca="false">VLOOKUP(B3849,[1]Planilha8!$X$4:$Y$6629,2,0)</f>
        <v>2673072</v>
      </c>
      <c r="D3849" s="26" t="s">
        <v>1113</v>
      </c>
      <c r="E3849" s="26" t="str">
        <f aca="false">VLOOKUP(B3849,[1]Planilha8!$X$4:$Z$6629,3,0)</f>
        <v>CLINICA CIRURGICA ALA 3</v>
      </c>
      <c r="F3849" s="26" t="str">
        <f aca="false">VLOOKUP(B3849,[1]Planilha8!$X$4:$AD$6629,7,0)</f>
        <v>BOM</v>
      </c>
      <c r="G3849" s="27" t="n">
        <v>44575</v>
      </c>
      <c r="H3849" s="83" t="n">
        <v>1800</v>
      </c>
      <c r="I3849" s="29" t="s">
        <v>23</v>
      </c>
      <c r="J3849" s="30" t="s">
        <v>1112</v>
      </c>
      <c r="K3849" s="31" t="n">
        <v>3373</v>
      </c>
      <c r="L3849" s="32" t="n">
        <v>2021001965</v>
      </c>
      <c r="M3849" s="33" t="n">
        <v>44575</v>
      </c>
      <c r="N3849" s="84" t="n">
        <v>0</v>
      </c>
      <c r="O3849" s="85" t="n">
        <v>0</v>
      </c>
      <c r="P3849" s="86" t="n">
        <v>0</v>
      </c>
      <c r="Q3849" s="87" t="n">
        <v>0</v>
      </c>
      <c r="R3849" s="88" t="n">
        <v>0</v>
      </c>
      <c r="S3849" s="89" t="n">
        <v>1800</v>
      </c>
    </row>
    <row r="3850" s="93" customFormat="true" ht="37.5" hidden="false" customHeight="true" outlineLevel="0" collapsed="false">
      <c r="A3850" s="23" t="s">
        <v>401</v>
      </c>
      <c r="B3850" s="82" t="n">
        <v>12728</v>
      </c>
      <c r="C3850" s="25" t="n">
        <f aca="false">VLOOKUP(B3850,[1]Planilha8!$X$4:$Y$6629,2,0)</f>
        <v>2701988</v>
      </c>
      <c r="D3850" s="26" t="s">
        <v>1114</v>
      </c>
      <c r="E3850" s="26" t="str">
        <f aca="false">VLOOKUP(B3850,[1]Planilha8!$X$4:$Z$6629,3,0)</f>
        <v>FARMÁCIA – DOSE</v>
      </c>
      <c r="F3850" s="26" t="str">
        <f aca="false">VLOOKUP(B3850,[1]Planilha8!$X$4:$AD$6629,7,0)</f>
        <v>BOM</v>
      </c>
      <c r="G3850" s="27" t="n">
        <v>44586</v>
      </c>
      <c r="H3850" s="83" t="n">
        <v>5609.99</v>
      </c>
      <c r="I3850" s="29" t="s">
        <v>23</v>
      </c>
      <c r="J3850" s="30" t="s">
        <v>1115</v>
      </c>
      <c r="K3850" s="31" t="n">
        <v>21823</v>
      </c>
      <c r="L3850" s="32" t="n">
        <v>2021000756</v>
      </c>
      <c r="M3850" s="33" t="n">
        <v>44586</v>
      </c>
      <c r="N3850" s="84" t="n">
        <v>0</v>
      </c>
      <c r="O3850" s="85" t="n">
        <v>0</v>
      </c>
      <c r="P3850" s="86" t="n">
        <v>0</v>
      </c>
      <c r="Q3850" s="87" t="n">
        <v>0</v>
      </c>
      <c r="R3850" s="88" t="n">
        <v>0</v>
      </c>
      <c r="S3850" s="89" t="n">
        <v>5609.99</v>
      </c>
    </row>
    <row r="3851" s="93" customFormat="true" ht="37.5" hidden="false" customHeight="true" outlineLevel="0" collapsed="false">
      <c r="A3851" s="23" t="s">
        <v>401</v>
      </c>
      <c r="B3851" s="82" t="n">
        <v>12727</v>
      </c>
      <c r="C3851" s="25" t="n">
        <f aca="false">VLOOKUP(B3851,[1]Planilha8!$X$4:$Y$6629,2,0)</f>
        <v>2701989</v>
      </c>
      <c r="D3851" s="26" t="s">
        <v>1114</v>
      </c>
      <c r="E3851" s="26" t="str">
        <f aca="false">VLOOKUP(B3851,[1]Planilha8!$X$4:$Z$6629,3,0)</f>
        <v>FARMÁCIA – CAF</v>
      </c>
      <c r="F3851" s="26" t="str">
        <f aca="false">VLOOKUP(B3851,[1]Planilha8!$X$4:$AD$6629,7,0)</f>
        <v>BOM</v>
      </c>
      <c r="G3851" s="27" t="n">
        <v>44586</v>
      </c>
      <c r="H3851" s="83" t="n">
        <v>5609.99</v>
      </c>
      <c r="I3851" s="29" t="s">
        <v>23</v>
      </c>
      <c r="J3851" s="30" t="s">
        <v>1115</v>
      </c>
      <c r="K3851" s="31" t="n">
        <v>21823</v>
      </c>
      <c r="L3851" s="32" t="n">
        <v>2021000756</v>
      </c>
      <c r="M3851" s="33" t="n">
        <v>44586</v>
      </c>
      <c r="N3851" s="84" t="n">
        <v>0</v>
      </c>
      <c r="O3851" s="85" t="n">
        <v>0</v>
      </c>
      <c r="P3851" s="86" t="n">
        <v>0</v>
      </c>
      <c r="Q3851" s="87" t="n">
        <v>0</v>
      </c>
      <c r="R3851" s="88" t="n">
        <v>0</v>
      </c>
      <c r="S3851" s="89" t="n">
        <v>5609.99</v>
      </c>
    </row>
    <row r="3852" s="93" customFormat="true" ht="37.5" hidden="false" customHeight="true" outlineLevel="0" collapsed="false">
      <c r="A3852" s="23" t="s">
        <v>401</v>
      </c>
      <c r="B3852" s="82" t="n">
        <v>12729</v>
      </c>
      <c r="C3852" s="25" t="n">
        <f aca="false">VLOOKUP(B3852,[1]Planilha8!$X$4:$Y$6629,2,0)</f>
        <v>2701990</v>
      </c>
      <c r="D3852" s="26" t="s">
        <v>1114</v>
      </c>
      <c r="E3852" s="26" t="str">
        <f aca="false">VLOOKUP(B3852,[1]Planilha8!$X$4:$Z$6629,3,0)</f>
        <v>FARMACIA - CENTRO CIRURGICO</v>
      </c>
      <c r="F3852" s="26" t="str">
        <f aca="false">VLOOKUP(B3852,[1]Planilha8!$X$4:$AD$6629,7,0)</f>
        <v>BOM</v>
      </c>
      <c r="G3852" s="27" t="n">
        <v>44586</v>
      </c>
      <c r="H3852" s="83" t="n">
        <v>5609.99</v>
      </c>
      <c r="I3852" s="29" t="s">
        <v>23</v>
      </c>
      <c r="J3852" s="30" t="s">
        <v>1115</v>
      </c>
      <c r="K3852" s="31" t="n">
        <v>21823</v>
      </c>
      <c r="L3852" s="32" t="n">
        <v>2021000756</v>
      </c>
      <c r="M3852" s="33" t="n">
        <v>44586</v>
      </c>
      <c r="N3852" s="84" t="n">
        <v>0</v>
      </c>
      <c r="O3852" s="85" t="n">
        <v>0</v>
      </c>
      <c r="P3852" s="86" t="n">
        <v>0</v>
      </c>
      <c r="Q3852" s="87" t="n">
        <v>0</v>
      </c>
      <c r="R3852" s="88" t="n">
        <v>0</v>
      </c>
      <c r="S3852" s="89" t="n">
        <v>5609.99</v>
      </c>
    </row>
    <row r="3853" s="93" customFormat="true" ht="37.5" hidden="false" customHeight="true" outlineLevel="0" collapsed="false">
      <c r="A3853" s="23" t="s">
        <v>401</v>
      </c>
      <c r="B3853" s="82" t="n">
        <v>12732</v>
      </c>
      <c r="C3853" s="25" t="n">
        <f aca="false">VLOOKUP(B3853,[1]Planilha8!$X$4:$Y$6629,2,0)</f>
        <v>2701910</v>
      </c>
      <c r="D3853" s="26" t="s">
        <v>1116</v>
      </c>
      <c r="E3853" s="26" t="str">
        <f aca="false">VLOOKUP(B3853,[1]Planilha8!$X$4:$Z$6629,3,0)</f>
        <v>GALPÃO ALMOXARIFADO</v>
      </c>
      <c r="F3853" s="26" t="str">
        <f aca="false">VLOOKUP(B3853,[1]Planilha8!$X$4:$AD$6629,7,0)</f>
        <v>BOM</v>
      </c>
      <c r="G3853" s="27" t="n">
        <v>44616</v>
      </c>
      <c r="H3853" s="83" t="n">
        <v>12790.7</v>
      </c>
      <c r="I3853" s="29" t="s">
        <v>23</v>
      </c>
      <c r="J3853" s="30" t="s">
        <v>1079</v>
      </c>
      <c r="K3853" s="31" t="n">
        <v>15263</v>
      </c>
      <c r="L3853" s="32" t="n">
        <v>2019002570</v>
      </c>
      <c r="M3853" s="33" t="n">
        <v>44616</v>
      </c>
      <c r="N3853" s="84" t="n">
        <v>0</v>
      </c>
      <c r="O3853" s="85" t="n">
        <v>0</v>
      </c>
      <c r="P3853" s="86" t="n">
        <v>0</v>
      </c>
      <c r="Q3853" s="87" t="n">
        <v>0</v>
      </c>
      <c r="R3853" s="88" t="n">
        <v>0</v>
      </c>
      <c r="S3853" s="89" t="n">
        <v>12790.7</v>
      </c>
    </row>
    <row r="3854" s="93" customFormat="true" ht="37.5" hidden="false" customHeight="true" outlineLevel="0" collapsed="false">
      <c r="A3854" s="23" t="s">
        <v>401</v>
      </c>
      <c r="B3854" s="82" t="n">
        <v>12733</v>
      </c>
      <c r="C3854" s="25" t="n">
        <f aca="false">VLOOKUP(B3854,[1]Planilha8!$X$4:$Y$6629,2,0)</f>
        <v>2701911</v>
      </c>
      <c r="D3854" s="26" t="s">
        <v>1116</v>
      </c>
      <c r="E3854" s="26" t="str">
        <f aca="false">VLOOKUP(B3854,[1]Planilha8!$X$4:$Z$6629,3,0)</f>
        <v>GALPÃO ALMOXARIFADO</v>
      </c>
      <c r="F3854" s="26" t="str">
        <f aca="false">VLOOKUP(B3854,[1]Planilha8!$X$4:$AD$6629,7,0)</f>
        <v>BOM</v>
      </c>
      <c r="G3854" s="27" t="n">
        <v>44616</v>
      </c>
      <c r="H3854" s="83" t="n">
        <v>12790.7</v>
      </c>
      <c r="I3854" s="29" t="s">
        <v>23</v>
      </c>
      <c r="J3854" s="30" t="s">
        <v>1079</v>
      </c>
      <c r="K3854" s="31" t="n">
        <v>15263</v>
      </c>
      <c r="L3854" s="32" t="n">
        <v>2019002570</v>
      </c>
      <c r="M3854" s="33" t="n">
        <v>44616</v>
      </c>
      <c r="N3854" s="84" t="n">
        <v>0</v>
      </c>
      <c r="O3854" s="85" t="n">
        <v>0</v>
      </c>
      <c r="P3854" s="86" t="n">
        <v>0</v>
      </c>
      <c r="Q3854" s="87" t="n">
        <v>0</v>
      </c>
      <c r="R3854" s="88" t="n">
        <v>0</v>
      </c>
      <c r="S3854" s="89" t="n">
        <v>12790.7</v>
      </c>
    </row>
    <row r="3855" s="93" customFormat="true" ht="37.5" hidden="false" customHeight="true" outlineLevel="0" collapsed="false">
      <c r="A3855" s="23" t="s">
        <v>401</v>
      </c>
      <c r="B3855" s="82" t="n">
        <v>12734</v>
      </c>
      <c r="C3855" s="25" t="n">
        <f aca="false">VLOOKUP(B3855,[1]Planilha8!$X$4:$Y$6629,2,0)</f>
        <v>2701912</v>
      </c>
      <c r="D3855" s="26" t="s">
        <v>1116</v>
      </c>
      <c r="E3855" s="26" t="str">
        <f aca="false">VLOOKUP(B3855,[1]Planilha8!$X$4:$Z$6629,3,0)</f>
        <v>GALPÃO ALMOXARIFADO</v>
      </c>
      <c r="F3855" s="26" t="str">
        <f aca="false">VLOOKUP(B3855,[1]Planilha8!$X$4:$AD$6629,7,0)</f>
        <v>BOM</v>
      </c>
      <c r="G3855" s="27" t="n">
        <v>44616</v>
      </c>
      <c r="H3855" s="83" t="n">
        <v>12790.7</v>
      </c>
      <c r="I3855" s="29" t="s">
        <v>23</v>
      </c>
      <c r="J3855" s="30" t="s">
        <v>1079</v>
      </c>
      <c r="K3855" s="31" t="n">
        <v>15263</v>
      </c>
      <c r="L3855" s="32" t="n">
        <v>2019002570</v>
      </c>
      <c r="M3855" s="33" t="n">
        <v>44616</v>
      </c>
      <c r="N3855" s="84" t="n">
        <v>0</v>
      </c>
      <c r="O3855" s="85" t="n">
        <v>0</v>
      </c>
      <c r="P3855" s="86" t="n">
        <v>0</v>
      </c>
      <c r="Q3855" s="87" t="n">
        <v>0</v>
      </c>
      <c r="R3855" s="88" t="n">
        <v>0</v>
      </c>
      <c r="S3855" s="89" t="n">
        <v>12790.7</v>
      </c>
    </row>
    <row r="3856" s="93" customFormat="true" ht="37.5" hidden="false" customHeight="true" outlineLevel="0" collapsed="false">
      <c r="A3856" s="23" t="s">
        <v>401</v>
      </c>
      <c r="B3856" s="82" t="n">
        <v>12735</v>
      </c>
      <c r="C3856" s="25" t="n">
        <f aca="false">VLOOKUP(B3856,[1]Planilha8!$X$4:$Y$6629,2,0)</f>
        <v>2701913</v>
      </c>
      <c r="D3856" s="26" t="s">
        <v>1078</v>
      </c>
      <c r="E3856" s="26" t="str">
        <f aca="false">VLOOKUP(B3856,[1]Planilha8!$X$4:$Z$6629,3,0)</f>
        <v>TRANSPLANTE</v>
      </c>
      <c r="F3856" s="26" t="str">
        <f aca="false">VLOOKUP(B3856,[1]Planilha8!$X$4:$AD$6629,7,0)</f>
        <v>BOM</v>
      </c>
      <c r="G3856" s="27" t="n">
        <v>44616</v>
      </c>
      <c r="H3856" s="83" t="n">
        <v>12790.7</v>
      </c>
      <c r="I3856" s="29" t="s">
        <v>23</v>
      </c>
      <c r="J3856" s="30" t="s">
        <v>1079</v>
      </c>
      <c r="K3856" s="31" t="n">
        <v>15263</v>
      </c>
      <c r="L3856" s="32" t="n">
        <v>2019002570</v>
      </c>
      <c r="M3856" s="33" t="n">
        <v>44616</v>
      </c>
      <c r="N3856" s="84" t="n">
        <v>0</v>
      </c>
      <c r="O3856" s="85" t="n">
        <v>0</v>
      </c>
      <c r="P3856" s="86" t="n">
        <v>0</v>
      </c>
      <c r="Q3856" s="87" t="n">
        <v>0</v>
      </c>
      <c r="R3856" s="88" t="n">
        <v>0</v>
      </c>
      <c r="S3856" s="89" t="n">
        <v>12790.7</v>
      </c>
    </row>
    <row r="3857" s="93" customFormat="true" ht="37.5" hidden="false" customHeight="true" outlineLevel="0" collapsed="false">
      <c r="A3857" s="23" t="s">
        <v>401</v>
      </c>
      <c r="B3857" s="82" t="n">
        <v>12736</v>
      </c>
      <c r="C3857" s="25" t="n">
        <f aca="false">VLOOKUP(B3857,[1]Planilha8!$X$4:$Y$6629,2,0)</f>
        <v>2701914</v>
      </c>
      <c r="D3857" s="26" t="s">
        <v>1078</v>
      </c>
      <c r="E3857" s="26" t="str">
        <f aca="false">VLOOKUP(B3857,[1]Planilha8!$X$4:$Z$6629,3,0)</f>
        <v>TRANSPLANTE</v>
      </c>
      <c r="F3857" s="26" t="str">
        <f aca="false">VLOOKUP(B3857,[1]Planilha8!$X$4:$AD$6629,7,0)</f>
        <v>BOM</v>
      </c>
      <c r="G3857" s="27" t="n">
        <v>44616</v>
      </c>
      <c r="H3857" s="83" t="n">
        <v>12790.7</v>
      </c>
      <c r="I3857" s="29" t="s">
        <v>23</v>
      </c>
      <c r="J3857" s="30" t="s">
        <v>1079</v>
      </c>
      <c r="K3857" s="31" t="n">
        <v>15263</v>
      </c>
      <c r="L3857" s="32" t="n">
        <v>2019002570</v>
      </c>
      <c r="M3857" s="33" t="n">
        <v>44616</v>
      </c>
      <c r="N3857" s="84" t="n">
        <v>0</v>
      </c>
      <c r="O3857" s="85" t="n">
        <v>0</v>
      </c>
      <c r="P3857" s="86" t="n">
        <v>0</v>
      </c>
      <c r="Q3857" s="87" t="n">
        <v>0</v>
      </c>
      <c r="R3857" s="88" t="n">
        <v>0</v>
      </c>
      <c r="S3857" s="89" t="n">
        <v>12790.7</v>
      </c>
    </row>
    <row r="3858" s="93" customFormat="true" ht="37.5" hidden="false" customHeight="true" outlineLevel="0" collapsed="false">
      <c r="A3858" s="23" t="s">
        <v>401</v>
      </c>
      <c r="B3858" s="82" t="n">
        <v>12737</v>
      </c>
      <c r="C3858" s="25" t="n">
        <f aca="false">VLOOKUP(B3858,[1]Planilha8!$X$4:$Y$6629,2,0)</f>
        <v>2701915</v>
      </c>
      <c r="D3858" s="26" t="s">
        <v>1078</v>
      </c>
      <c r="E3858" s="26" t="str">
        <f aca="false">VLOOKUP(B3858,[1]Planilha8!$X$4:$Z$6629,3,0)</f>
        <v>TRANSPLANTE</v>
      </c>
      <c r="F3858" s="26" t="str">
        <f aca="false">VLOOKUP(B3858,[1]Planilha8!$X$4:$AD$6629,7,0)</f>
        <v>BOM</v>
      </c>
      <c r="G3858" s="27" t="n">
        <v>44616</v>
      </c>
      <c r="H3858" s="83" t="n">
        <v>12790.7</v>
      </c>
      <c r="I3858" s="29" t="s">
        <v>23</v>
      </c>
      <c r="J3858" s="30" t="s">
        <v>1079</v>
      </c>
      <c r="K3858" s="31" t="n">
        <v>15263</v>
      </c>
      <c r="L3858" s="32" t="n">
        <v>2019002570</v>
      </c>
      <c r="M3858" s="33" t="n">
        <v>44616</v>
      </c>
      <c r="N3858" s="84" t="n">
        <v>0</v>
      </c>
      <c r="O3858" s="85" t="n">
        <v>0</v>
      </c>
      <c r="P3858" s="86" t="n">
        <v>0</v>
      </c>
      <c r="Q3858" s="87" t="n">
        <v>0</v>
      </c>
      <c r="R3858" s="88" t="n">
        <v>0</v>
      </c>
      <c r="S3858" s="89" t="n">
        <v>12790.7</v>
      </c>
    </row>
    <row r="3859" s="93" customFormat="true" ht="37.5" hidden="false" customHeight="true" outlineLevel="0" collapsed="false">
      <c r="A3859" s="23" t="s">
        <v>401</v>
      </c>
      <c r="B3859" s="82" t="n">
        <v>12738</v>
      </c>
      <c r="C3859" s="25" t="n">
        <f aca="false">VLOOKUP(B3859,[1]Planilha8!$X$4:$Y$6629,2,0)</f>
        <v>2701893</v>
      </c>
      <c r="D3859" s="26" t="s">
        <v>1078</v>
      </c>
      <c r="E3859" s="26" t="str">
        <f aca="false">VLOOKUP(B3859,[1]Planilha8!$X$4:$Z$6629,3,0)</f>
        <v>TRANSPLANTE</v>
      </c>
      <c r="F3859" s="26" t="str">
        <f aca="false">VLOOKUP(B3859,[1]Planilha8!$X$4:$AD$6629,7,0)</f>
        <v>BOM</v>
      </c>
      <c r="G3859" s="27" t="n">
        <v>44616</v>
      </c>
      <c r="H3859" s="83" t="n">
        <v>12790.7</v>
      </c>
      <c r="I3859" s="29" t="s">
        <v>23</v>
      </c>
      <c r="J3859" s="30" t="s">
        <v>1079</v>
      </c>
      <c r="K3859" s="31" t="n">
        <v>15263</v>
      </c>
      <c r="L3859" s="32" t="n">
        <v>2019002570</v>
      </c>
      <c r="M3859" s="33" t="n">
        <v>44616</v>
      </c>
      <c r="N3859" s="84" t="n">
        <v>0</v>
      </c>
      <c r="O3859" s="85" t="n">
        <v>0</v>
      </c>
      <c r="P3859" s="86" t="n">
        <v>0</v>
      </c>
      <c r="Q3859" s="87" t="n">
        <v>0</v>
      </c>
      <c r="R3859" s="88" t="n">
        <v>0</v>
      </c>
      <c r="S3859" s="89" t="n">
        <v>12790.7</v>
      </c>
    </row>
    <row r="3860" s="93" customFormat="true" ht="37.5" hidden="false" customHeight="true" outlineLevel="0" collapsed="false">
      <c r="A3860" s="23" t="s">
        <v>401</v>
      </c>
      <c r="B3860" s="82" t="n">
        <v>12739</v>
      </c>
      <c r="C3860" s="25" t="n">
        <f aca="false">VLOOKUP(B3860,[1]Planilha8!$X$4:$Y$6629,2,0)</f>
        <v>2701894</v>
      </c>
      <c r="D3860" s="26" t="s">
        <v>1078</v>
      </c>
      <c r="E3860" s="26" t="str">
        <f aca="false">VLOOKUP(B3860,[1]Planilha8!$X$4:$Z$6629,3,0)</f>
        <v>TRANSPLANTE</v>
      </c>
      <c r="F3860" s="26" t="str">
        <f aca="false">VLOOKUP(B3860,[1]Planilha8!$X$4:$AD$6629,7,0)</f>
        <v>BOM</v>
      </c>
      <c r="G3860" s="27" t="n">
        <v>44616</v>
      </c>
      <c r="H3860" s="83" t="n">
        <v>12790.7</v>
      </c>
      <c r="I3860" s="29" t="s">
        <v>23</v>
      </c>
      <c r="J3860" s="30" t="s">
        <v>1079</v>
      </c>
      <c r="K3860" s="31" t="n">
        <v>15263</v>
      </c>
      <c r="L3860" s="32" t="n">
        <v>2019002570</v>
      </c>
      <c r="M3860" s="33" t="n">
        <v>44616</v>
      </c>
      <c r="N3860" s="84" t="n">
        <v>0</v>
      </c>
      <c r="O3860" s="85" t="n">
        <v>0</v>
      </c>
      <c r="P3860" s="86" t="n">
        <v>0</v>
      </c>
      <c r="Q3860" s="87" t="n">
        <v>0</v>
      </c>
      <c r="R3860" s="88" t="n">
        <v>0</v>
      </c>
      <c r="S3860" s="89" t="n">
        <v>12790.7</v>
      </c>
    </row>
    <row r="3861" s="93" customFormat="true" ht="37.5" hidden="false" customHeight="true" outlineLevel="0" collapsed="false">
      <c r="A3861" s="23" t="s">
        <v>401</v>
      </c>
      <c r="B3861" s="82" t="n">
        <v>12740</v>
      </c>
      <c r="C3861" s="25" t="n">
        <f aca="false">VLOOKUP(B3861,[1]Planilha8!$X$4:$Y$6629,2,0)</f>
        <v>2701895</v>
      </c>
      <c r="D3861" s="26" t="s">
        <v>1078</v>
      </c>
      <c r="E3861" s="26" t="str">
        <f aca="false">VLOOKUP(B3861,[1]Planilha8!$X$4:$Z$6629,3,0)</f>
        <v>TRANSPLANTE</v>
      </c>
      <c r="F3861" s="26" t="str">
        <f aca="false">VLOOKUP(B3861,[1]Planilha8!$X$4:$AD$6629,7,0)</f>
        <v>BOM</v>
      </c>
      <c r="G3861" s="27" t="n">
        <v>44616</v>
      </c>
      <c r="H3861" s="83" t="n">
        <v>12790.7</v>
      </c>
      <c r="I3861" s="29" t="s">
        <v>23</v>
      </c>
      <c r="J3861" s="30" t="s">
        <v>1079</v>
      </c>
      <c r="K3861" s="31" t="n">
        <v>15263</v>
      </c>
      <c r="L3861" s="32" t="n">
        <v>2019002570</v>
      </c>
      <c r="M3861" s="33" t="n">
        <v>44616</v>
      </c>
      <c r="N3861" s="84" t="n">
        <v>0</v>
      </c>
      <c r="O3861" s="85" t="n">
        <v>0</v>
      </c>
      <c r="P3861" s="86" t="n">
        <v>0</v>
      </c>
      <c r="Q3861" s="87" t="n">
        <v>0</v>
      </c>
      <c r="R3861" s="88" t="n">
        <v>0</v>
      </c>
      <c r="S3861" s="89" t="n">
        <v>12790.7</v>
      </c>
    </row>
    <row r="3862" s="93" customFormat="true" ht="37.5" hidden="false" customHeight="true" outlineLevel="0" collapsed="false">
      <c r="A3862" s="23" t="s">
        <v>401</v>
      </c>
      <c r="B3862" s="82" t="n">
        <v>12741</v>
      </c>
      <c r="C3862" s="25" t="n">
        <f aca="false">VLOOKUP(B3862,[1]Planilha8!$X$4:$Y$6629,2,0)</f>
        <v>2701896</v>
      </c>
      <c r="D3862" s="26" t="s">
        <v>1078</v>
      </c>
      <c r="E3862" s="26" t="str">
        <f aca="false">VLOOKUP(B3862,[1]Planilha8!$X$4:$Z$6629,3,0)</f>
        <v>GALPÃO ALMOXARIFADO</v>
      </c>
      <c r="F3862" s="26" t="str">
        <f aca="false">VLOOKUP(B3862,[1]Planilha8!$X$4:$AD$6629,7,0)</f>
        <v>BOM</v>
      </c>
      <c r="G3862" s="27" t="n">
        <v>44616</v>
      </c>
      <c r="H3862" s="83" t="n">
        <v>12790.7</v>
      </c>
      <c r="I3862" s="29" t="s">
        <v>23</v>
      </c>
      <c r="J3862" s="30" t="s">
        <v>1079</v>
      </c>
      <c r="K3862" s="31" t="n">
        <v>15263</v>
      </c>
      <c r="L3862" s="32" t="n">
        <v>2019002570</v>
      </c>
      <c r="M3862" s="33" t="n">
        <v>44616</v>
      </c>
      <c r="N3862" s="84" t="n">
        <v>0</v>
      </c>
      <c r="O3862" s="85" t="n">
        <v>0</v>
      </c>
      <c r="P3862" s="86" t="n">
        <v>0</v>
      </c>
      <c r="Q3862" s="87" t="n">
        <v>0</v>
      </c>
      <c r="R3862" s="88" t="n">
        <v>0</v>
      </c>
      <c r="S3862" s="89" t="n">
        <v>12790.7</v>
      </c>
    </row>
    <row r="3863" s="93" customFormat="true" ht="37.5" hidden="false" customHeight="true" outlineLevel="0" collapsed="false">
      <c r="A3863" s="23" t="s">
        <v>401</v>
      </c>
      <c r="B3863" s="82" t="n">
        <v>12742</v>
      </c>
      <c r="C3863" s="25" t="n">
        <f aca="false">VLOOKUP(B3863,[1]Planilha8!$X$4:$Y$6629,2,0)</f>
        <v>2701897</v>
      </c>
      <c r="D3863" s="26" t="s">
        <v>1078</v>
      </c>
      <c r="E3863" s="26" t="str">
        <f aca="false">VLOOKUP(B3863,[1]Planilha8!$X$4:$Z$6629,3,0)</f>
        <v>GALPÃO ALMOXARIFADO</v>
      </c>
      <c r="F3863" s="26" t="str">
        <f aca="false">VLOOKUP(B3863,[1]Planilha8!$X$4:$AD$6629,7,0)</f>
        <v>BOM</v>
      </c>
      <c r="G3863" s="27" t="n">
        <v>44616</v>
      </c>
      <c r="H3863" s="83" t="n">
        <v>12790.7</v>
      </c>
      <c r="I3863" s="29" t="s">
        <v>23</v>
      </c>
      <c r="J3863" s="30" t="s">
        <v>1079</v>
      </c>
      <c r="K3863" s="31" t="n">
        <v>15263</v>
      </c>
      <c r="L3863" s="32" t="n">
        <v>2019002570</v>
      </c>
      <c r="M3863" s="33" t="n">
        <v>44616</v>
      </c>
      <c r="N3863" s="84" t="n">
        <v>0</v>
      </c>
      <c r="O3863" s="85" t="n">
        <v>0</v>
      </c>
      <c r="P3863" s="86" t="n">
        <v>0</v>
      </c>
      <c r="Q3863" s="87" t="n">
        <v>0</v>
      </c>
      <c r="R3863" s="88" t="n">
        <v>0</v>
      </c>
      <c r="S3863" s="89" t="n">
        <v>12790.7</v>
      </c>
    </row>
    <row r="3864" s="93" customFormat="true" ht="37.5" hidden="false" customHeight="true" outlineLevel="0" collapsed="false">
      <c r="A3864" s="23" t="s">
        <v>401</v>
      </c>
      <c r="B3864" s="82" t="n">
        <v>12743</v>
      </c>
      <c r="C3864" s="25" t="n">
        <f aca="false">VLOOKUP(B3864,[1]Planilha8!$X$4:$Y$6629,2,0)</f>
        <v>2701898</v>
      </c>
      <c r="D3864" s="26" t="s">
        <v>1078</v>
      </c>
      <c r="E3864" s="26" t="str">
        <f aca="false">VLOOKUP(B3864,[1]Planilha8!$X$4:$Z$6629,3,0)</f>
        <v>GALPÃO ALMOXARIFADO</v>
      </c>
      <c r="F3864" s="26" t="str">
        <f aca="false">VLOOKUP(B3864,[1]Planilha8!$X$4:$AD$6629,7,0)</f>
        <v>BOM</v>
      </c>
      <c r="G3864" s="27" t="n">
        <v>44616</v>
      </c>
      <c r="H3864" s="83" t="n">
        <v>12790.7</v>
      </c>
      <c r="I3864" s="29" t="s">
        <v>23</v>
      </c>
      <c r="J3864" s="30" t="s">
        <v>1079</v>
      </c>
      <c r="K3864" s="31" t="n">
        <v>15263</v>
      </c>
      <c r="L3864" s="32" t="n">
        <v>2019002570</v>
      </c>
      <c r="M3864" s="33" t="n">
        <v>44616</v>
      </c>
      <c r="N3864" s="84" t="n">
        <v>0</v>
      </c>
      <c r="O3864" s="85" t="n">
        <v>0</v>
      </c>
      <c r="P3864" s="86" t="n">
        <v>0</v>
      </c>
      <c r="Q3864" s="87" t="n">
        <v>0</v>
      </c>
      <c r="R3864" s="88" t="n">
        <v>0</v>
      </c>
      <c r="S3864" s="89" t="n">
        <v>12790.7</v>
      </c>
    </row>
    <row r="3865" s="93" customFormat="true" ht="37.5" hidden="false" customHeight="true" outlineLevel="0" collapsed="false">
      <c r="A3865" s="23" t="s">
        <v>401</v>
      </c>
      <c r="B3865" s="82" t="n">
        <v>12744</v>
      </c>
      <c r="C3865" s="25" t="n">
        <f aca="false">VLOOKUP(B3865,[1]Planilha8!$X$4:$Y$6629,2,0)</f>
        <v>2701899</v>
      </c>
      <c r="D3865" s="26" t="s">
        <v>1078</v>
      </c>
      <c r="E3865" s="26" t="str">
        <f aca="false">VLOOKUP(B3865,[1]Planilha8!$X$4:$Z$6629,3,0)</f>
        <v>GALPÃO ALMOXARIFADO</v>
      </c>
      <c r="F3865" s="26" t="str">
        <f aca="false">VLOOKUP(B3865,[1]Planilha8!$X$4:$AD$6629,7,0)</f>
        <v>BOM</v>
      </c>
      <c r="G3865" s="27" t="n">
        <v>44616</v>
      </c>
      <c r="H3865" s="83" t="n">
        <v>12790.7</v>
      </c>
      <c r="I3865" s="29" t="s">
        <v>23</v>
      </c>
      <c r="J3865" s="30" t="s">
        <v>1079</v>
      </c>
      <c r="K3865" s="31" t="n">
        <v>15263</v>
      </c>
      <c r="L3865" s="32" t="n">
        <v>2019002570</v>
      </c>
      <c r="M3865" s="33" t="n">
        <v>44616</v>
      </c>
      <c r="N3865" s="84" t="n">
        <v>0</v>
      </c>
      <c r="O3865" s="85" t="n">
        <v>0</v>
      </c>
      <c r="P3865" s="86" t="n">
        <v>0</v>
      </c>
      <c r="Q3865" s="87" t="n">
        <v>0</v>
      </c>
      <c r="R3865" s="88" t="n">
        <v>0</v>
      </c>
      <c r="S3865" s="89" t="n">
        <v>12790.7</v>
      </c>
    </row>
    <row r="3866" s="93" customFormat="true" ht="37.5" hidden="false" customHeight="true" outlineLevel="0" collapsed="false">
      <c r="A3866" s="23" t="s">
        <v>401</v>
      </c>
      <c r="B3866" s="82" t="n">
        <v>12745</v>
      </c>
      <c r="C3866" s="25" t="n">
        <f aca="false">VLOOKUP(B3866,[1]Planilha8!$X$4:$Y$6629,2,0)</f>
        <v>2701900</v>
      </c>
      <c r="D3866" s="26" t="s">
        <v>1078</v>
      </c>
      <c r="E3866" s="26" t="str">
        <f aca="false">VLOOKUP(B3866,[1]Planilha8!$X$4:$Z$6629,3,0)</f>
        <v>TRANSPLANTE</v>
      </c>
      <c r="F3866" s="26" t="str">
        <f aca="false">VLOOKUP(B3866,[1]Planilha8!$X$4:$AD$6629,7,0)</f>
        <v>BOM</v>
      </c>
      <c r="G3866" s="27" t="n">
        <v>44616</v>
      </c>
      <c r="H3866" s="83" t="n">
        <v>12790.7</v>
      </c>
      <c r="I3866" s="29" t="s">
        <v>23</v>
      </c>
      <c r="J3866" s="30" t="s">
        <v>1079</v>
      </c>
      <c r="K3866" s="31" t="n">
        <v>15263</v>
      </c>
      <c r="L3866" s="32" t="n">
        <v>2019002570</v>
      </c>
      <c r="M3866" s="33" t="n">
        <v>44616</v>
      </c>
      <c r="N3866" s="84" t="n">
        <v>0</v>
      </c>
      <c r="O3866" s="85" t="n">
        <v>0</v>
      </c>
      <c r="P3866" s="86" t="n">
        <v>0</v>
      </c>
      <c r="Q3866" s="87" t="n">
        <v>0</v>
      </c>
      <c r="R3866" s="88" t="n">
        <v>0</v>
      </c>
      <c r="S3866" s="89" t="n">
        <v>12790.7</v>
      </c>
    </row>
    <row r="3867" s="93" customFormat="true" ht="37.5" hidden="false" customHeight="true" outlineLevel="0" collapsed="false">
      <c r="A3867" s="23" t="s">
        <v>401</v>
      </c>
      <c r="B3867" s="82" t="n">
        <v>12746</v>
      </c>
      <c r="C3867" s="25" t="n">
        <f aca="false">VLOOKUP(B3867,[1]Planilha8!$X$4:$Y$6629,2,0)</f>
        <v>2701901</v>
      </c>
      <c r="D3867" s="26" t="s">
        <v>1078</v>
      </c>
      <c r="E3867" s="26" t="str">
        <f aca="false">VLOOKUP(B3867,[1]Planilha8!$X$4:$Z$6629,3,0)</f>
        <v>GALPÃO ALMOXARIFADO</v>
      </c>
      <c r="F3867" s="26" t="str">
        <f aca="false">VLOOKUP(B3867,[1]Planilha8!$X$4:$AD$6629,7,0)</f>
        <v>BOM</v>
      </c>
      <c r="G3867" s="27" t="n">
        <v>44616</v>
      </c>
      <c r="H3867" s="83" t="n">
        <v>12790.7</v>
      </c>
      <c r="I3867" s="29" t="s">
        <v>23</v>
      </c>
      <c r="J3867" s="30" t="s">
        <v>1079</v>
      </c>
      <c r="K3867" s="31" t="n">
        <v>15263</v>
      </c>
      <c r="L3867" s="32" t="n">
        <v>2019002570</v>
      </c>
      <c r="M3867" s="33" t="n">
        <v>44616</v>
      </c>
      <c r="N3867" s="84" t="n">
        <v>0</v>
      </c>
      <c r="O3867" s="85" t="n">
        <v>0</v>
      </c>
      <c r="P3867" s="86" t="n">
        <v>0</v>
      </c>
      <c r="Q3867" s="87" t="n">
        <v>0</v>
      </c>
      <c r="R3867" s="88" t="n">
        <v>0</v>
      </c>
      <c r="S3867" s="89" t="n">
        <v>12790.7</v>
      </c>
    </row>
    <row r="3868" s="93" customFormat="true" ht="37.5" hidden="false" customHeight="true" outlineLevel="0" collapsed="false">
      <c r="A3868" s="23" t="s">
        <v>401</v>
      </c>
      <c r="B3868" s="82" t="n">
        <v>12747</v>
      </c>
      <c r="C3868" s="25" t="n">
        <f aca="false">VLOOKUP(B3868,[1]Planilha8!$X$4:$Y$6629,2,0)</f>
        <v>2701902</v>
      </c>
      <c r="D3868" s="26" t="s">
        <v>1078</v>
      </c>
      <c r="E3868" s="26" t="str">
        <f aca="false">VLOOKUP(B3868,[1]Planilha8!$X$4:$Z$6629,3,0)</f>
        <v>TRANSPLANTE</v>
      </c>
      <c r="F3868" s="26" t="str">
        <f aca="false">VLOOKUP(B3868,[1]Planilha8!$X$4:$AD$6629,7,0)</f>
        <v>BOM</v>
      </c>
      <c r="G3868" s="27" t="n">
        <v>44616</v>
      </c>
      <c r="H3868" s="83" t="n">
        <v>12790.7</v>
      </c>
      <c r="I3868" s="29" t="s">
        <v>23</v>
      </c>
      <c r="J3868" s="30" t="s">
        <v>1079</v>
      </c>
      <c r="K3868" s="31" t="n">
        <v>15263</v>
      </c>
      <c r="L3868" s="32" t="n">
        <v>2019002570</v>
      </c>
      <c r="M3868" s="33" t="n">
        <v>44616</v>
      </c>
      <c r="N3868" s="84" t="n">
        <v>0</v>
      </c>
      <c r="O3868" s="85" t="n">
        <v>0</v>
      </c>
      <c r="P3868" s="86" t="n">
        <v>0</v>
      </c>
      <c r="Q3868" s="87" t="n">
        <v>0</v>
      </c>
      <c r="R3868" s="88" t="n">
        <v>0</v>
      </c>
      <c r="S3868" s="89" t="n">
        <v>12790.7</v>
      </c>
    </row>
    <row r="3869" s="93" customFormat="true" ht="37.5" hidden="false" customHeight="true" outlineLevel="0" collapsed="false">
      <c r="A3869" s="23" t="s">
        <v>401</v>
      </c>
      <c r="B3869" s="82" t="n">
        <v>12748</v>
      </c>
      <c r="C3869" s="25" t="n">
        <f aca="false">VLOOKUP(B3869,[1]Planilha8!$X$4:$Y$6629,2,0)</f>
        <v>2701903</v>
      </c>
      <c r="D3869" s="26" t="s">
        <v>1078</v>
      </c>
      <c r="E3869" s="26" t="str">
        <f aca="false">VLOOKUP(B3869,[1]Planilha8!$X$4:$Z$6629,3,0)</f>
        <v>GALPÃO ALMOXARIFADO</v>
      </c>
      <c r="F3869" s="26" t="str">
        <f aca="false">VLOOKUP(B3869,[1]Planilha8!$X$4:$AD$6629,7,0)</f>
        <v>BOM</v>
      </c>
      <c r="G3869" s="27" t="n">
        <v>44616</v>
      </c>
      <c r="H3869" s="83" t="n">
        <v>12790.7</v>
      </c>
      <c r="I3869" s="29" t="s">
        <v>23</v>
      </c>
      <c r="J3869" s="30" t="s">
        <v>1079</v>
      </c>
      <c r="K3869" s="31" t="n">
        <v>15263</v>
      </c>
      <c r="L3869" s="32" t="n">
        <v>2019002570</v>
      </c>
      <c r="M3869" s="33" t="n">
        <v>44616</v>
      </c>
      <c r="N3869" s="84" t="n">
        <v>0</v>
      </c>
      <c r="O3869" s="85" t="n">
        <v>0</v>
      </c>
      <c r="P3869" s="86" t="n">
        <v>0</v>
      </c>
      <c r="Q3869" s="87" t="n">
        <v>0</v>
      </c>
      <c r="R3869" s="88" t="n">
        <v>0</v>
      </c>
      <c r="S3869" s="89" t="n">
        <v>12790.7</v>
      </c>
    </row>
    <row r="3870" s="93" customFormat="true" ht="37.5" hidden="false" customHeight="true" outlineLevel="0" collapsed="false">
      <c r="A3870" s="23" t="s">
        <v>401</v>
      </c>
      <c r="B3870" s="82" t="n">
        <v>12749</v>
      </c>
      <c r="C3870" s="25" t="n">
        <f aca="false">VLOOKUP(B3870,[1]Planilha8!$X$4:$Y$6629,2,0)</f>
        <v>2701904</v>
      </c>
      <c r="D3870" s="26" t="s">
        <v>1078</v>
      </c>
      <c r="E3870" s="26" t="str">
        <f aca="false">VLOOKUP(B3870,[1]Planilha8!$X$4:$Z$6629,3,0)</f>
        <v>GALPÃO ALMOXARIFADO</v>
      </c>
      <c r="F3870" s="26" t="str">
        <f aca="false">VLOOKUP(B3870,[1]Planilha8!$X$4:$AD$6629,7,0)</f>
        <v>BOM</v>
      </c>
      <c r="G3870" s="27" t="n">
        <v>44616</v>
      </c>
      <c r="H3870" s="83" t="n">
        <v>12790.7</v>
      </c>
      <c r="I3870" s="29" t="s">
        <v>23</v>
      </c>
      <c r="J3870" s="30" t="s">
        <v>1079</v>
      </c>
      <c r="K3870" s="31" t="n">
        <v>15263</v>
      </c>
      <c r="L3870" s="32" t="n">
        <v>2019002570</v>
      </c>
      <c r="M3870" s="33" t="n">
        <v>44616</v>
      </c>
      <c r="N3870" s="84" t="n">
        <v>0</v>
      </c>
      <c r="O3870" s="85" t="n">
        <v>0</v>
      </c>
      <c r="P3870" s="86" t="n">
        <v>0</v>
      </c>
      <c r="Q3870" s="87" t="n">
        <v>0</v>
      </c>
      <c r="R3870" s="88" t="n">
        <v>0</v>
      </c>
      <c r="S3870" s="89" t="n">
        <v>12790.7</v>
      </c>
    </row>
    <row r="3871" s="93" customFormat="true" ht="37.5" hidden="false" customHeight="true" outlineLevel="0" collapsed="false">
      <c r="A3871" s="23" t="s">
        <v>401</v>
      </c>
      <c r="B3871" s="82" t="n">
        <v>12750</v>
      </c>
      <c r="C3871" s="25" t="n">
        <f aca="false">VLOOKUP(B3871,[1]Planilha8!$X$4:$Y$6629,2,0)</f>
        <v>2701905</v>
      </c>
      <c r="D3871" s="26" t="s">
        <v>1078</v>
      </c>
      <c r="E3871" s="26" t="str">
        <f aca="false">VLOOKUP(B3871,[1]Planilha8!$X$4:$Z$6629,3,0)</f>
        <v>TRANSPLANTE</v>
      </c>
      <c r="F3871" s="26" t="str">
        <f aca="false">VLOOKUP(B3871,[1]Planilha8!$X$4:$AD$6629,7,0)</f>
        <v>BOM</v>
      </c>
      <c r="G3871" s="27" t="n">
        <v>44616</v>
      </c>
      <c r="H3871" s="83" t="n">
        <v>12790.7</v>
      </c>
      <c r="I3871" s="29" t="s">
        <v>23</v>
      </c>
      <c r="J3871" s="30" t="s">
        <v>1079</v>
      </c>
      <c r="K3871" s="31" t="n">
        <v>15263</v>
      </c>
      <c r="L3871" s="32" t="n">
        <v>2019002570</v>
      </c>
      <c r="M3871" s="33" t="n">
        <v>44616</v>
      </c>
      <c r="N3871" s="84" t="n">
        <v>0</v>
      </c>
      <c r="O3871" s="85" t="n">
        <v>0</v>
      </c>
      <c r="P3871" s="86" t="n">
        <v>0</v>
      </c>
      <c r="Q3871" s="87" t="n">
        <v>0</v>
      </c>
      <c r="R3871" s="88" t="n">
        <v>0</v>
      </c>
      <c r="S3871" s="89" t="n">
        <v>12790.7</v>
      </c>
    </row>
    <row r="3872" s="93" customFormat="true" ht="37.5" hidden="false" customHeight="true" outlineLevel="0" collapsed="false">
      <c r="A3872" s="23" t="s">
        <v>401</v>
      </c>
      <c r="B3872" s="82" t="n">
        <v>12751</v>
      </c>
      <c r="C3872" s="25" t="n">
        <f aca="false">VLOOKUP(B3872,[1]Planilha8!$X$4:$Y$6629,2,0)</f>
        <v>2701906</v>
      </c>
      <c r="D3872" s="26" t="s">
        <v>1078</v>
      </c>
      <c r="E3872" s="26" t="str">
        <f aca="false">VLOOKUP(B3872,[1]Planilha8!$X$4:$Z$6629,3,0)</f>
        <v>GALPÃO ALMOXARIFADO</v>
      </c>
      <c r="F3872" s="26" t="str">
        <f aca="false">VLOOKUP(B3872,[1]Planilha8!$X$4:$AD$6629,7,0)</f>
        <v>BOM</v>
      </c>
      <c r="G3872" s="27" t="n">
        <v>44616</v>
      </c>
      <c r="H3872" s="83" t="n">
        <v>12790.7</v>
      </c>
      <c r="I3872" s="29" t="s">
        <v>23</v>
      </c>
      <c r="J3872" s="30" t="s">
        <v>1079</v>
      </c>
      <c r="K3872" s="31" t="n">
        <v>15263</v>
      </c>
      <c r="L3872" s="32" t="n">
        <v>2019002570</v>
      </c>
      <c r="M3872" s="33" t="n">
        <v>44616</v>
      </c>
      <c r="N3872" s="84" t="n">
        <v>0</v>
      </c>
      <c r="O3872" s="85" t="n">
        <v>0</v>
      </c>
      <c r="P3872" s="86" t="n">
        <v>0</v>
      </c>
      <c r="Q3872" s="87" t="n">
        <v>0</v>
      </c>
      <c r="R3872" s="88" t="n">
        <v>0</v>
      </c>
      <c r="S3872" s="89" t="n">
        <v>12790.7</v>
      </c>
    </row>
    <row r="3873" s="93" customFormat="true" ht="37.5" hidden="false" customHeight="true" outlineLevel="0" collapsed="false">
      <c r="A3873" s="23" t="s">
        <v>401</v>
      </c>
      <c r="B3873" s="82" t="n">
        <v>12752</v>
      </c>
      <c r="C3873" s="25" t="n">
        <f aca="false">VLOOKUP(B3873,[1]Planilha8!$X$4:$Y$6629,2,0)</f>
        <v>2701907</v>
      </c>
      <c r="D3873" s="26" t="s">
        <v>1078</v>
      </c>
      <c r="E3873" s="26" t="str">
        <f aca="false">VLOOKUP(B3873,[1]Planilha8!$X$4:$Z$6629,3,0)</f>
        <v>TRANSPLANTE</v>
      </c>
      <c r="F3873" s="26" t="str">
        <f aca="false">VLOOKUP(B3873,[1]Planilha8!$X$4:$AD$6629,7,0)</f>
        <v>BOM</v>
      </c>
      <c r="G3873" s="27" t="n">
        <v>44616</v>
      </c>
      <c r="H3873" s="83" t="n">
        <v>12790.7</v>
      </c>
      <c r="I3873" s="29" t="s">
        <v>23</v>
      </c>
      <c r="J3873" s="30" t="s">
        <v>1079</v>
      </c>
      <c r="K3873" s="31" t="n">
        <v>15263</v>
      </c>
      <c r="L3873" s="32" t="n">
        <v>2019002570</v>
      </c>
      <c r="M3873" s="33" t="n">
        <v>44616</v>
      </c>
      <c r="N3873" s="84" t="n">
        <v>0</v>
      </c>
      <c r="O3873" s="85" t="n">
        <v>0</v>
      </c>
      <c r="P3873" s="86" t="n">
        <v>0</v>
      </c>
      <c r="Q3873" s="87" t="n">
        <v>0</v>
      </c>
      <c r="R3873" s="88" t="n">
        <v>0</v>
      </c>
      <c r="S3873" s="89" t="n">
        <v>12790.7</v>
      </c>
    </row>
    <row r="3874" s="93" customFormat="true" ht="37.5" hidden="false" customHeight="true" outlineLevel="0" collapsed="false">
      <c r="A3874" s="23" t="s">
        <v>401</v>
      </c>
      <c r="B3874" s="82" t="n">
        <v>12753</v>
      </c>
      <c r="C3874" s="25" t="n">
        <f aca="false">VLOOKUP(B3874,[1]Planilha8!$X$4:$Y$6629,2,0)</f>
        <v>2701908</v>
      </c>
      <c r="D3874" s="26" t="s">
        <v>1078</v>
      </c>
      <c r="E3874" s="26" t="str">
        <f aca="false">VLOOKUP(B3874,[1]Planilha8!$X$4:$Z$6629,3,0)</f>
        <v>TRANSPLANTE</v>
      </c>
      <c r="F3874" s="26" t="str">
        <f aca="false">VLOOKUP(B3874,[1]Planilha8!$X$4:$AD$6629,7,0)</f>
        <v>BOM</v>
      </c>
      <c r="G3874" s="27" t="n">
        <v>44616</v>
      </c>
      <c r="H3874" s="83" t="n">
        <v>12790.7</v>
      </c>
      <c r="I3874" s="29" t="s">
        <v>23</v>
      </c>
      <c r="J3874" s="30" t="s">
        <v>1079</v>
      </c>
      <c r="K3874" s="31" t="n">
        <v>15263</v>
      </c>
      <c r="L3874" s="32" t="n">
        <v>2019002570</v>
      </c>
      <c r="M3874" s="33" t="n">
        <v>44616</v>
      </c>
      <c r="N3874" s="84" t="n">
        <v>0</v>
      </c>
      <c r="O3874" s="85" t="n">
        <v>0</v>
      </c>
      <c r="P3874" s="86" t="n">
        <v>0</v>
      </c>
      <c r="Q3874" s="87" t="n">
        <v>0</v>
      </c>
      <c r="R3874" s="88" t="n">
        <v>0</v>
      </c>
      <c r="S3874" s="89" t="n">
        <v>12790.7</v>
      </c>
    </row>
    <row r="3875" s="93" customFormat="true" ht="37.5" hidden="false" customHeight="true" outlineLevel="0" collapsed="false">
      <c r="A3875" s="23" t="s">
        <v>401</v>
      </c>
      <c r="B3875" s="82" t="n">
        <v>12754</v>
      </c>
      <c r="C3875" s="25" t="n">
        <f aca="false">VLOOKUP(B3875,[1]Planilha8!$X$4:$Y$6629,2,0)</f>
        <v>2701909</v>
      </c>
      <c r="D3875" s="26" t="s">
        <v>1078</v>
      </c>
      <c r="E3875" s="26" t="str">
        <f aca="false">VLOOKUP(B3875,[1]Planilha8!$X$4:$Z$6629,3,0)</f>
        <v>GALPÃO ALMOXARIFADO</v>
      </c>
      <c r="F3875" s="26" t="str">
        <f aca="false">VLOOKUP(B3875,[1]Planilha8!$X$4:$AD$6629,7,0)</f>
        <v>BOM</v>
      </c>
      <c r="G3875" s="27" t="n">
        <v>44616</v>
      </c>
      <c r="H3875" s="83" t="n">
        <v>12790.7</v>
      </c>
      <c r="I3875" s="29" t="s">
        <v>23</v>
      </c>
      <c r="J3875" s="30" t="s">
        <v>1079</v>
      </c>
      <c r="K3875" s="31" t="n">
        <v>15263</v>
      </c>
      <c r="L3875" s="32" t="n">
        <v>2019002570</v>
      </c>
      <c r="M3875" s="33" t="n">
        <v>44616</v>
      </c>
      <c r="N3875" s="84" t="n">
        <v>0</v>
      </c>
      <c r="O3875" s="85" t="n">
        <v>0</v>
      </c>
      <c r="P3875" s="86" t="n">
        <v>0</v>
      </c>
      <c r="Q3875" s="87" t="n">
        <v>0</v>
      </c>
      <c r="R3875" s="88" t="n">
        <v>0</v>
      </c>
      <c r="S3875" s="89" t="n">
        <v>12790.7</v>
      </c>
    </row>
    <row r="3876" s="93" customFormat="true" ht="37.5" hidden="false" customHeight="true" outlineLevel="0" collapsed="false">
      <c r="A3876" s="23" t="s">
        <v>401</v>
      </c>
      <c r="B3876" s="82" t="n">
        <v>12755</v>
      </c>
      <c r="C3876" s="25" t="n">
        <f aca="false">VLOOKUP(B3876,[1]Planilha8!$X$4:$Y$6629,2,0)</f>
        <v>2701916</v>
      </c>
      <c r="D3876" s="26" t="s">
        <v>1078</v>
      </c>
      <c r="E3876" s="26" t="str">
        <f aca="false">VLOOKUP(B3876,[1]Planilha8!$X$4:$Z$6629,3,0)</f>
        <v>GALPÃO ALMOXARIFADO</v>
      </c>
      <c r="F3876" s="26" t="str">
        <f aca="false">VLOOKUP(B3876,[1]Planilha8!$X$4:$AD$6629,7,0)</f>
        <v>BOM</v>
      </c>
      <c r="G3876" s="27" t="n">
        <v>44616</v>
      </c>
      <c r="H3876" s="83" t="n">
        <v>12790.7</v>
      </c>
      <c r="I3876" s="29" t="s">
        <v>23</v>
      </c>
      <c r="J3876" s="30" t="s">
        <v>1079</v>
      </c>
      <c r="K3876" s="31" t="n">
        <v>15263</v>
      </c>
      <c r="L3876" s="32" t="n">
        <v>2019002570</v>
      </c>
      <c r="M3876" s="33" t="n">
        <v>44616</v>
      </c>
      <c r="N3876" s="84" t="n">
        <v>0</v>
      </c>
      <c r="O3876" s="85" t="n">
        <v>0</v>
      </c>
      <c r="P3876" s="86" t="n">
        <v>0</v>
      </c>
      <c r="Q3876" s="87" t="n">
        <v>0</v>
      </c>
      <c r="R3876" s="88" t="n">
        <v>0</v>
      </c>
      <c r="S3876" s="89" t="n">
        <v>12790.7</v>
      </c>
    </row>
    <row r="3877" s="93" customFormat="true" ht="37.5" hidden="false" customHeight="true" outlineLevel="0" collapsed="false">
      <c r="A3877" s="23" t="s">
        <v>401</v>
      </c>
      <c r="B3877" s="82" t="n">
        <v>12756</v>
      </c>
      <c r="C3877" s="25" t="n">
        <f aca="false">VLOOKUP(B3877,[1]Planilha8!$X$4:$Y$6629,2,0)</f>
        <v>2701917</v>
      </c>
      <c r="D3877" s="26" t="s">
        <v>1078</v>
      </c>
      <c r="E3877" s="26" t="str">
        <f aca="false">VLOOKUP(B3877,[1]Planilha8!$X$4:$Z$6629,3,0)</f>
        <v>TRANSPLANTE</v>
      </c>
      <c r="F3877" s="26" t="str">
        <f aca="false">VLOOKUP(B3877,[1]Planilha8!$X$4:$AD$6629,7,0)</f>
        <v>BOM</v>
      </c>
      <c r="G3877" s="27" t="n">
        <v>44616</v>
      </c>
      <c r="H3877" s="83" t="n">
        <v>12790.7</v>
      </c>
      <c r="I3877" s="29" t="s">
        <v>23</v>
      </c>
      <c r="J3877" s="30" t="s">
        <v>1079</v>
      </c>
      <c r="K3877" s="31" t="n">
        <v>15263</v>
      </c>
      <c r="L3877" s="32" t="n">
        <v>2019002570</v>
      </c>
      <c r="M3877" s="33" t="n">
        <v>44616</v>
      </c>
      <c r="N3877" s="84" t="n">
        <v>0</v>
      </c>
      <c r="O3877" s="85" t="n">
        <v>0</v>
      </c>
      <c r="P3877" s="86" t="n">
        <v>0</v>
      </c>
      <c r="Q3877" s="87" t="n">
        <v>0</v>
      </c>
      <c r="R3877" s="88" t="n">
        <v>0</v>
      </c>
      <c r="S3877" s="89" t="n">
        <v>12790.7</v>
      </c>
    </row>
    <row r="3878" s="93" customFormat="true" ht="37.5" hidden="false" customHeight="true" outlineLevel="0" collapsed="false">
      <c r="A3878" s="23" t="s">
        <v>401</v>
      </c>
      <c r="B3878" s="82" t="n">
        <v>12757</v>
      </c>
      <c r="C3878" s="25" t="n">
        <f aca="false">VLOOKUP(B3878,[1]Planilha8!$X$4:$Y$6629,2,0)</f>
        <v>2701918</v>
      </c>
      <c r="D3878" s="26" t="s">
        <v>1078</v>
      </c>
      <c r="E3878" s="26" t="str">
        <f aca="false">VLOOKUP(B3878,[1]Planilha8!$X$4:$Z$6629,3,0)</f>
        <v>TRANSPLANTE</v>
      </c>
      <c r="F3878" s="26" t="str">
        <f aca="false">VLOOKUP(B3878,[1]Planilha8!$X$4:$AD$6629,7,0)</f>
        <v>BOM</v>
      </c>
      <c r="G3878" s="27" t="n">
        <v>44616</v>
      </c>
      <c r="H3878" s="83" t="n">
        <v>12790.7</v>
      </c>
      <c r="I3878" s="29" t="s">
        <v>23</v>
      </c>
      <c r="J3878" s="30" t="s">
        <v>1079</v>
      </c>
      <c r="K3878" s="31" t="n">
        <v>15263</v>
      </c>
      <c r="L3878" s="32" t="n">
        <v>2019002570</v>
      </c>
      <c r="M3878" s="33" t="n">
        <v>44616</v>
      </c>
      <c r="N3878" s="84" t="n">
        <v>0</v>
      </c>
      <c r="O3878" s="85" t="n">
        <v>0</v>
      </c>
      <c r="P3878" s="86" t="n">
        <v>0</v>
      </c>
      <c r="Q3878" s="87" t="n">
        <v>0</v>
      </c>
      <c r="R3878" s="88" t="n">
        <v>0</v>
      </c>
      <c r="S3878" s="89" t="n">
        <v>12790.7</v>
      </c>
    </row>
    <row r="3879" s="93" customFormat="true" ht="37.5" hidden="false" customHeight="true" outlineLevel="0" collapsed="false">
      <c r="A3879" s="23" t="s">
        <v>401</v>
      </c>
      <c r="B3879" s="82" t="n">
        <v>12758</v>
      </c>
      <c r="C3879" s="25" t="n">
        <f aca="false">VLOOKUP(B3879,[1]Planilha8!$X$4:$Y$6629,2,0)</f>
        <v>2701919</v>
      </c>
      <c r="D3879" s="26" t="s">
        <v>1078</v>
      </c>
      <c r="E3879" s="26" t="str">
        <f aca="false">VLOOKUP(B3879,[1]Planilha8!$X$4:$Z$6629,3,0)</f>
        <v>TRANSPLANTE</v>
      </c>
      <c r="F3879" s="26" t="str">
        <f aca="false">VLOOKUP(B3879,[1]Planilha8!$X$4:$AD$6629,7,0)</f>
        <v>BOM</v>
      </c>
      <c r="G3879" s="27" t="n">
        <v>44616</v>
      </c>
      <c r="H3879" s="83" t="n">
        <v>12790.7</v>
      </c>
      <c r="I3879" s="29" t="s">
        <v>23</v>
      </c>
      <c r="J3879" s="30" t="s">
        <v>1079</v>
      </c>
      <c r="K3879" s="31" t="n">
        <v>15263</v>
      </c>
      <c r="L3879" s="32" t="n">
        <v>2019002570</v>
      </c>
      <c r="M3879" s="33" t="n">
        <v>44616</v>
      </c>
      <c r="N3879" s="84" t="n">
        <v>0</v>
      </c>
      <c r="O3879" s="85" t="n">
        <v>0</v>
      </c>
      <c r="P3879" s="86" t="n">
        <v>0</v>
      </c>
      <c r="Q3879" s="87" t="n">
        <v>0</v>
      </c>
      <c r="R3879" s="88" t="n">
        <v>0</v>
      </c>
      <c r="S3879" s="89" t="n">
        <v>12790.7</v>
      </c>
    </row>
    <row r="3880" s="93" customFormat="true" ht="37.5" hidden="false" customHeight="true" outlineLevel="0" collapsed="false">
      <c r="A3880" s="23" t="s">
        <v>401</v>
      </c>
      <c r="B3880" s="82" t="n">
        <v>12760</v>
      </c>
      <c r="C3880" s="25" t="str">
        <f aca="false">VLOOKUP(B3880,[1]Planilha8!$X$4:$Y$6629,2,0)</f>
        <v>-</v>
      </c>
      <c r="D3880" s="26" t="s">
        <v>1117</v>
      </c>
      <c r="E3880" s="26" t="str">
        <f aca="false">VLOOKUP(B3880,[1]Planilha8!$X$4:$Z$6629,3,0)</f>
        <v>CENTRO CIRÚRGICO – SALA DE EQUIPAMENTOS</v>
      </c>
      <c r="F3880" s="26" t="str">
        <f aca="false">VLOOKUP(B3880,[1]Planilha8!$X$4:$AD$6629,7,0)</f>
        <v>BOM</v>
      </c>
      <c r="G3880" s="27" t="n">
        <v>44629</v>
      </c>
      <c r="H3880" s="83" t="n">
        <v>38000</v>
      </c>
      <c r="I3880" s="29" t="s">
        <v>23</v>
      </c>
      <c r="J3880" s="30" t="s">
        <v>364</v>
      </c>
      <c r="K3880" s="31" t="n">
        <v>15780</v>
      </c>
      <c r="L3880" s="32" t="n">
        <v>2021001996</v>
      </c>
      <c r="M3880" s="33" t="n">
        <v>44629</v>
      </c>
      <c r="N3880" s="84" t="n">
        <v>0</v>
      </c>
      <c r="O3880" s="85" t="n">
        <v>0</v>
      </c>
      <c r="P3880" s="86" t="n">
        <v>0</v>
      </c>
      <c r="Q3880" s="87" t="n">
        <v>0</v>
      </c>
      <c r="R3880" s="88" t="n">
        <v>0</v>
      </c>
      <c r="S3880" s="89" t="n">
        <v>38000</v>
      </c>
    </row>
    <row r="3881" s="93" customFormat="true" ht="37.5" hidden="false" customHeight="true" outlineLevel="0" collapsed="false">
      <c r="A3881" s="23" t="s">
        <v>401</v>
      </c>
      <c r="B3881" s="82" t="n">
        <v>12761</v>
      </c>
      <c r="C3881" s="25" t="str">
        <f aca="false">VLOOKUP(B3881,[1]Planilha8!$X$4:$Y$6629,2,0)</f>
        <v>-</v>
      </c>
      <c r="D3881" s="26" t="s">
        <v>1118</v>
      </c>
      <c r="E3881" s="26" t="str">
        <f aca="false">VLOOKUP(B3881,[1]Planilha8!$X$4:$Z$6629,3,0)</f>
        <v>GALPÃO ALMOXARIFADO</v>
      </c>
      <c r="F3881" s="26" t="str">
        <f aca="false">VLOOKUP(B3881,[1]Planilha8!$X$4:$AD$6629,7,0)</f>
        <v>BOM</v>
      </c>
      <c r="G3881" s="27" t="n">
        <v>44624</v>
      </c>
      <c r="H3881" s="83" t="n">
        <v>353.1</v>
      </c>
      <c r="I3881" s="29" t="s">
        <v>23</v>
      </c>
      <c r="J3881" s="30" t="s">
        <v>1119</v>
      </c>
      <c r="K3881" s="31" t="n">
        <v>17145</v>
      </c>
      <c r="L3881" s="32" t="n">
        <v>2021003921</v>
      </c>
      <c r="M3881" s="33" t="n">
        <v>44624</v>
      </c>
      <c r="N3881" s="84" t="n">
        <v>0</v>
      </c>
      <c r="O3881" s="85" t="n">
        <v>0</v>
      </c>
      <c r="P3881" s="86" t="n">
        <v>0</v>
      </c>
      <c r="Q3881" s="87" t="n">
        <v>0</v>
      </c>
      <c r="R3881" s="88" t="n">
        <v>0</v>
      </c>
      <c r="S3881" s="89" t="n">
        <v>353.1</v>
      </c>
    </row>
    <row r="3882" s="93" customFormat="true" ht="37.5" hidden="false" customHeight="true" outlineLevel="0" collapsed="false">
      <c r="A3882" s="23" t="s">
        <v>401</v>
      </c>
      <c r="B3882" s="82" t="n">
        <v>12762</v>
      </c>
      <c r="C3882" s="25" t="str">
        <f aca="false">VLOOKUP(B3882,[1]Planilha8!$X$4:$Y$6629,2,0)</f>
        <v>-</v>
      </c>
      <c r="D3882" s="26" t="s">
        <v>1118</v>
      </c>
      <c r="E3882" s="26" t="str">
        <f aca="false">VLOOKUP(B3882,[1]Planilha8!$X$4:$Z$6629,3,0)</f>
        <v>GALPÃO ALMOXARIFADO</v>
      </c>
      <c r="F3882" s="26" t="str">
        <f aca="false">VLOOKUP(B3882,[1]Planilha8!$X$4:$AD$6629,7,0)</f>
        <v>BOM</v>
      </c>
      <c r="G3882" s="27" t="n">
        <v>44624</v>
      </c>
      <c r="H3882" s="83" t="n">
        <v>353.1</v>
      </c>
      <c r="I3882" s="29" t="s">
        <v>23</v>
      </c>
      <c r="J3882" s="30" t="s">
        <v>1119</v>
      </c>
      <c r="K3882" s="31" t="n">
        <v>17145</v>
      </c>
      <c r="L3882" s="32" t="n">
        <v>2021003921</v>
      </c>
      <c r="M3882" s="33" t="n">
        <v>44624</v>
      </c>
      <c r="N3882" s="84" t="n">
        <v>0</v>
      </c>
      <c r="O3882" s="85" t="n">
        <v>0</v>
      </c>
      <c r="P3882" s="86" t="n">
        <v>0</v>
      </c>
      <c r="Q3882" s="87" t="n">
        <v>0</v>
      </c>
      <c r="R3882" s="88" t="n">
        <v>0</v>
      </c>
      <c r="S3882" s="89" t="n">
        <v>353.1</v>
      </c>
    </row>
    <row r="3883" s="93" customFormat="true" ht="37.5" hidden="false" customHeight="true" outlineLevel="0" collapsed="false">
      <c r="A3883" s="23" t="s">
        <v>401</v>
      </c>
      <c r="B3883" s="82" t="n">
        <v>12763</v>
      </c>
      <c r="C3883" s="25" t="str">
        <f aca="false">VLOOKUP(B3883,[1]Planilha8!$X$4:$Y$6629,2,0)</f>
        <v>-</v>
      </c>
      <c r="D3883" s="26" t="s">
        <v>1118</v>
      </c>
      <c r="E3883" s="26" t="str">
        <f aca="false">VLOOKUP(B3883,[1]Planilha8!$X$4:$Z$6629,3,0)</f>
        <v>GALPÃO ALMOXARIFADO</v>
      </c>
      <c r="F3883" s="26" t="str">
        <f aca="false">VLOOKUP(B3883,[1]Planilha8!$X$4:$AD$6629,7,0)</f>
        <v>BOM</v>
      </c>
      <c r="G3883" s="27" t="n">
        <v>44624</v>
      </c>
      <c r="H3883" s="83" t="n">
        <v>353.1</v>
      </c>
      <c r="I3883" s="29" t="s">
        <v>23</v>
      </c>
      <c r="J3883" s="30" t="s">
        <v>1119</v>
      </c>
      <c r="K3883" s="31" t="n">
        <v>17145</v>
      </c>
      <c r="L3883" s="32" t="n">
        <v>2021003921</v>
      </c>
      <c r="M3883" s="33" t="n">
        <v>44624</v>
      </c>
      <c r="N3883" s="84" t="n">
        <v>0</v>
      </c>
      <c r="O3883" s="85" t="n">
        <v>0</v>
      </c>
      <c r="P3883" s="86" t="n">
        <v>0</v>
      </c>
      <c r="Q3883" s="87" t="n">
        <v>0</v>
      </c>
      <c r="R3883" s="88" t="n">
        <v>0</v>
      </c>
      <c r="S3883" s="89" t="n">
        <v>353.1</v>
      </c>
    </row>
    <row r="3884" s="93" customFormat="true" ht="37.5" hidden="false" customHeight="true" outlineLevel="0" collapsed="false">
      <c r="A3884" s="23" t="s">
        <v>401</v>
      </c>
      <c r="B3884" s="82" t="n">
        <v>12764</v>
      </c>
      <c r="C3884" s="25" t="str">
        <f aca="false">VLOOKUP(B3884,[1]Planilha8!$X$4:$Y$6629,2,0)</f>
        <v>-</v>
      </c>
      <c r="D3884" s="26" t="s">
        <v>1118</v>
      </c>
      <c r="E3884" s="26" t="str">
        <f aca="false">VLOOKUP(B3884,[1]Planilha8!$X$4:$Z$6629,3,0)</f>
        <v>GALPÃO ALMOXARIFADO</v>
      </c>
      <c r="F3884" s="26" t="str">
        <f aca="false">VLOOKUP(B3884,[1]Planilha8!$X$4:$AD$6629,7,0)</f>
        <v>BOM</v>
      </c>
      <c r="G3884" s="27" t="n">
        <v>44624</v>
      </c>
      <c r="H3884" s="83" t="n">
        <v>353.1</v>
      </c>
      <c r="I3884" s="29" t="s">
        <v>23</v>
      </c>
      <c r="J3884" s="30" t="s">
        <v>1119</v>
      </c>
      <c r="K3884" s="31" t="n">
        <v>17145</v>
      </c>
      <c r="L3884" s="32" t="n">
        <v>2021003921</v>
      </c>
      <c r="M3884" s="33" t="n">
        <v>44624</v>
      </c>
      <c r="N3884" s="84" t="n">
        <v>0</v>
      </c>
      <c r="O3884" s="85" t="n">
        <v>0</v>
      </c>
      <c r="P3884" s="86" t="n">
        <v>0</v>
      </c>
      <c r="Q3884" s="87" t="n">
        <v>0</v>
      </c>
      <c r="R3884" s="88" t="n">
        <v>0</v>
      </c>
      <c r="S3884" s="89" t="n">
        <v>353.1</v>
      </c>
    </row>
    <row r="3885" s="93" customFormat="true" ht="37.5" hidden="false" customHeight="true" outlineLevel="0" collapsed="false">
      <c r="A3885" s="23" t="s">
        <v>401</v>
      </c>
      <c r="B3885" s="82" t="n">
        <v>12765</v>
      </c>
      <c r="C3885" s="25" t="str">
        <f aca="false">VLOOKUP(B3885,[1]Planilha8!$X$4:$Y$6629,2,0)</f>
        <v>-</v>
      </c>
      <c r="D3885" s="26" t="s">
        <v>1118</v>
      </c>
      <c r="E3885" s="26" t="str">
        <f aca="false">VLOOKUP(B3885,[1]Planilha8!$X$4:$Z$6629,3,0)</f>
        <v>GALPÃO ALMOXARIFADO</v>
      </c>
      <c r="F3885" s="26" t="str">
        <f aca="false">VLOOKUP(B3885,[1]Planilha8!$X$4:$AD$6629,7,0)</f>
        <v>BOM</v>
      </c>
      <c r="G3885" s="27" t="n">
        <v>44624</v>
      </c>
      <c r="H3885" s="83" t="n">
        <v>353.1</v>
      </c>
      <c r="I3885" s="29" t="s">
        <v>23</v>
      </c>
      <c r="J3885" s="30" t="s">
        <v>1119</v>
      </c>
      <c r="K3885" s="31" t="n">
        <v>17145</v>
      </c>
      <c r="L3885" s="32" t="n">
        <v>2021003921</v>
      </c>
      <c r="M3885" s="33" t="n">
        <v>44624</v>
      </c>
      <c r="N3885" s="84" t="n">
        <v>0</v>
      </c>
      <c r="O3885" s="85" t="n">
        <v>0</v>
      </c>
      <c r="P3885" s="86" t="n">
        <v>0</v>
      </c>
      <c r="Q3885" s="87" t="n">
        <v>0</v>
      </c>
      <c r="R3885" s="88" t="n">
        <v>0</v>
      </c>
      <c r="S3885" s="89" t="n">
        <v>353.1</v>
      </c>
    </row>
    <row r="3886" s="93" customFormat="true" ht="37.5" hidden="false" customHeight="true" outlineLevel="0" collapsed="false">
      <c r="A3886" s="23" t="s">
        <v>401</v>
      </c>
      <c r="B3886" s="82" t="n">
        <v>12766</v>
      </c>
      <c r="C3886" s="25" t="str">
        <f aca="false">VLOOKUP(B3886,[1]Planilha8!$X$4:$Y$6629,2,0)</f>
        <v>-</v>
      </c>
      <c r="D3886" s="26" t="s">
        <v>1118</v>
      </c>
      <c r="E3886" s="26" t="str">
        <f aca="false">VLOOKUP(B3886,[1]Planilha8!$X$4:$Z$6629,3,0)</f>
        <v>GALPÃO ALMOXARIFADO</v>
      </c>
      <c r="F3886" s="26" t="str">
        <f aca="false">VLOOKUP(B3886,[1]Planilha8!$X$4:$AD$6629,7,0)</f>
        <v>BOM</v>
      </c>
      <c r="G3886" s="27" t="n">
        <v>44624</v>
      </c>
      <c r="H3886" s="83" t="n">
        <v>353.1</v>
      </c>
      <c r="I3886" s="29" t="s">
        <v>23</v>
      </c>
      <c r="J3886" s="30" t="s">
        <v>1119</v>
      </c>
      <c r="K3886" s="31" t="n">
        <v>17145</v>
      </c>
      <c r="L3886" s="32" t="n">
        <v>2021003921</v>
      </c>
      <c r="M3886" s="33" t="n">
        <v>44624</v>
      </c>
      <c r="N3886" s="84" t="n">
        <v>0</v>
      </c>
      <c r="O3886" s="85" t="n">
        <v>0</v>
      </c>
      <c r="P3886" s="86" t="n">
        <v>0</v>
      </c>
      <c r="Q3886" s="87" t="n">
        <v>0</v>
      </c>
      <c r="R3886" s="88" t="n">
        <v>0</v>
      </c>
      <c r="S3886" s="89" t="n">
        <v>353.1</v>
      </c>
    </row>
    <row r="3887" s="93" customFormat="true" ht="37.5" hidden="false" customHeight="true" outlineLevel="0" collapsed="false">
      <c r="A3887" s="23" t="s">
        <v>401</v>
      </c>
      <c r="B3887" s="82" t="n">
        <v>12767</v>
      </c>
      <c r="C3887" s="25" t="str">
        <f aca="false">VLOOKUP(B3887,[1]Planilha8!$X$4:$Y$6629,2,0)</f>
        <v>-</v>
      </c>
      <c r="D3887" s="26" t="s">
        <v>1118</v>
      </c>
      <c r="E3887" s="26" t="str">
        <f aca="false">VLOOKUP(B3887,[1]Planilha8!$X$4:$Z$6629,3,0)</f>
        <v>GALPÃO ALMOXARIFADO</v>
      </c>
      <c r="F3887" s="26" t="str">
        <f aca="false">VLOOKUP(B3887,[1]Planilha8!$X$4:$AD$6629,7,0)</f>
        <v>BOM</v>
      </c>
      <c r="G3887" s="27" t="n">
        <v>44624</v>
      </c>
      <c r="H3887" s="83" t="n">
        <v>353.1</v>
      </c>
      <c r="I3887" s="29" t="s">
        <v>23</v>
      </c>
      <c r="J3887" s="30" t="s">
        <v>1119</v>
      </c>
      <c r="K3887" s="31" t="n">
        <v>17145</v>
      </c>
      <c r="L3887" s="32" t="n">
        <v>2021003921</v>
      </c>
      <c r="M3887" s="33" t="n">
        <v>44624</v>
      </c>
      <c r="N3887" s="84" t="n">
        <v>0</v>
      </c>
      <c r="O3887" s="85" t="n">
        <v>0</v>
      </c>
      <c r="P3887" s="86" t="n">
        <v>0</v>
      </c>
      <c r="Q3887" s="87" t="n">
        <v>0</v>
      </c>
      <c r="R3887" s="88" t="n">
        <v>0</v>
      </c>
      <c r="S3887" s="89" t="n">
        <v>353.1</v>
      </c>
    </row>
    <row r="3888" s="93" customFormat="true" ht="37.5" hidden="false" customHeight="true" outlineLevel="0" collapsed="false">
      <c r="A3888" s="23" t="s">
        <v>401</v>
      </c>
      <c r="B3888" s="82" t="n">
        <v>12768</v>
      </c>
      <c r="C3888" s="25" t="str">
        <f aca="false">VLOOKUP(B3888,[1]Planilha8!$X$4:$Y$6629,2,0)</f>
        <v>-</v>
      </c>
      <c r="D3888" s="26" t="s">
        <v>1118</v>
      </c>
      <c r="E3888" s="26" t="str">
        <f aca="false">VLOOKUP(B3888,[1]Planilha8!$X$4:$Z$6629,3,0)</f>
        <v>GALPÃO ALMOXARIFADO</v>
      </c>
      <c r="F3888" s="26" t="str">
        <f aca="false">VLOOKUP(B3888,[1]Planilha8!$X$4:$AD$6629,7,0)</f>
        <v>BOM</v>
      </c>
      <c r="G3888" s="27" t="n">
        <v>44624</v>
      </c>
      <c r="H3888" s="83" t="n">
        <v>353.1</v>
      </c>
      <c r="I3888" s="29" t="s">
        <v>23</v>
      </c>
      <c r="J3888" s="30" t="s">
        <v>1119</v>
      </c>
      <c r="K3888" s="31" t="n">
        <v>17145</v>
      </c>
      <c r="L3888" s="32" t="n">
        <v>2021003921</v>
      </c>
      <c r="M3888" s="33" t="n">
        <v>44624</v>
      </c>
      <c r="N3888" s="84" t="n">
        <v>0</v>
      </c>
      <c r="O3888" s="85" t="n">
        <v>0</v>
      </c>
      <c r="P3888" s="86" t="n">
        <v>0</v>
      </c>
      <c r="Q3888" s="87" t="n">
        <v>0</v>
      </c>
      <c r="R3888" s="88" t="n">
        <v>0</v>
      </c>
      <c r="S3888" s="89" t="n">
        <v>353.1</v>
      </c>
    </row>
    <row r="3889" s="93" customFormat="true" ht="37.5" hidden="false" customHeight="true" outlineLevel="0" collapsed="false">
      <c r="A3889" s="23" t="s">
        <v>401</v>
      </c>
      <c r="B3889" s="82" t="n">
        <v>12769</v>
      </c>
      <c r="C3889" s="25" t="str">
        <f aca="false">VLOOKUP(B3889,[1]Planilha8!$X$4:$Y$6629,2,0)</f>
        <v>-</v>
      </c>
      <c r="D3889" s="26" t="s">
        <v>1118</v>
      </c>
      <c r="E3889" s="26" t="str">
        <f aca="false">VLOOKUP(B3889,[1]Planilha8!$X$4:$Z$6629,3,0)</f>
        <v>TRANSPLANTE</v>
      </c>
      <c r="F3889" s="26" t="str">
        <f aca="false">VLOOKUP(B3889,[1]Planilha8!$X$4:$AD$6629,7,0)</f>
        <v>BOM</v>
      </c>
      <c r="G3889" s="27" t="n">
        <v>44624</v>
      </c>
      <c r="H3889" s="83" t="n">
        <v>353.1</v>
      </c>
      <c r="I3889" s="29" t="s">
        <v>23</v>
      </c>
      <c r="J3889" s="30" t="s">
        <v>1119</v>
      </c>
      <c r="K3889" s="31" t="n">
        <v>17145</v>
      </c>
      <c r="L3889" s="32" t="n">
        <v>2021003921</v>
      </c>
      <c r="M3889" s="33" t="n">
        <v>44624</v>
      </c>
      <c r="N3889" s="84" t="n">
        <v>0</v>
      </c>
      <c r="O3889" s="85" t="n">
        <v>0</v>
      </c>
      <c r="P3889" s="86" t="n">
        <v>0</v>
      </c>
      <c r="Q3889" s="87" t="n">
        <v>0</v>
      </c>
      <c r="R3889" s="88" t="n">
        <v>0</v>
      </c>
      <c r="S3889" s="89" t="n">
        <v>353.1</v>
      </c>
    </row>
    <row r="3890" s="93" customFormat="true" ht="37.5" hidden="false" customHeight="true" outlineLevel="0" collapsed="false">
      <c r="A3890" s="23" t="s">
        <v>401</v>
      </c>
      <c r="B3890" s="82" t="n">
        <v>12770</v>
      </c>
      <c r="C3890" s="25" t="str">
        <f aca="false">VLOOKUP(B3890,[1]Planilha8!$X$4:$Y$6629,2,0)</f>
        <v>-</v>
      </c>
      <c r="D3890" s="26" t="s">
        <v>1118</v>
      </c>
      <c r="E3890" s="26" t="str">
        <f aca="false">VLOOKUP(B3890,[1]Planilha8!$X$4:$Z$6629,3,0)</f>
        <v>GALPÃO ALMOXARIFADO</v>
      </c>
      <c r="F3890" s="26" t="str">
        <f aca="false">VLOOKUP(B3890,[1]Planilha8!$X$4:$AD$6629,7,0)</f>
        <v>BOM</v>
      </c>
      <c r="G3890" s="27" t="n">
        <v>44624</v>
      </c>
      <c r="H3890" s="83" t="n">
        <v>353.1</v>
      </c>
      <c r="I3890" s="29" t="s">
        <v>23</v>
      </c>
      <c r="J3890" s="30" t="s">
        <v>1119</v>
      </c>
      <c r="K3890" s="31" t="n">
        <v>17145</v>
      </c>
      <c r="L3890" s="32" t="n">
        <v>2021003921</v>
      </c>
      <c r="M3890" s="33" t="n">
        <v>44624</v>
      </c>
      <c r="N3890" s="84" t="n">
        <v>0</v>
      </c>
      <c r="O3890" s="85" t="n">
        <v>0</v>
      </c>
      <c r="P3890" s="86" t="n">
        <v>0</v>
      </c>
      <c r="Q3890" s="87" t="n">
        <v>0</v>
      </c>
      <c r="R3890" s="88" t="n">
        <v>0</v>
      </c>
      <c r="S3890" s="89" t="n">
        <v>353.1</v>
      </c>
    </row>
    <row r="3891" s="93" customFormat="true" ht="37.5" hidden="false" customHeight="true" outlineLevel="0" collapsed="false">
      <c r="A3891" s="23" t="s">
        <v>401</v>
      </c>
      <c r="B3891" s="82" t="n">
        <v>12771</v>
      </c>
      <c r="C3891" s="25" t="str">
        <f aca="false">VLOOKUP(B3891,[1]Planilha8!$X$4:$Y$6629,2,0)</f>
        <v>-</v>
      </c>
      <c r="D3891" s="26" t="s">
        <v>1118</v>
      </c>
      <c r="E3891" s="26" t="str">
        <f aca="false">VLOOKUP(B3891,[1]Planilha8!$X$4:$Z$6629,3,0)</f>
        <v>GALPÃO ALMOXARIFADO</v>
      </c>
      <c r="F3891" s="26" t="str">
        <f aca="false">VLOOKUP(B3891,[1]Planilha8!$X$4:$AD$6629,7,0)</f>
        <v>BOM</v>
      </c>
      <c r="G3891" s="27" t="n">
        <v>44624</v>
      </c>
      <c r="H3891" s="83" t="n">
        <v>353.1</v>
      </c>
      <c r="I3891" s="29" t="s">
        <v>23</v>
      </c>
      <c r="J3891" s="30" t="s">
        <v>1119</v>
      </c>
      <c r="K3891" s="31" t="n">
        <v>17145</v>
      </c>
      <c r="L3891" s="32" t="n">
        <v>2021003921</v>
      </c>
      <c r="M3891" s="33" t="n">
        <v>44624</v>
      </c>
      <c r="N3891" s="84" t="n">
        <v>0</v>
      </c>
      <c r="O3891" s="85" t="n">
        <v>0</v>
      </c>
      <c r="P3891" s="86" t="n">
        <v>0</v>
      </c>
      <c r="Q3891" s="87" t="n">
        <v>0</v>
      </c>
      <c r="R3891" s="88" t="n">
        <v>0</v>
      </c>
      <c r="S3891" s="89" t="n">
        <v>353.1</v>
      </c>
    </row>
    <row r="3892" s="93" customFormat="true" ht="37.5" hidden="false" customHeight="true" outlineLevel="0" collapsed="false">
      <c r="A3892" s="23" t="s">
        <v>401</v>
      </c>
      <c r="B3892" s="82" t="n">
        <v>12772</v>
      </c>
      <c r="C3892" s="25" t="str">
        <f aca="false">VLOOKUP(B3892,[1]Planilha8!$X$4:$Y$6629,2,0)</f>
        <v>-</v>
      </c>
      <c r="D3892" s="26" t="s">
        <v>1118</v>
      </c>
      <c r="E3892" s="26" t="str">
        <f aca="false">VLOOKUP(B3892,[1]Planilha8!$X$4:$Z$6629,3,0)</f>
        <v>GALPÃO ALMOXARIFADO</v>
      </c>
      <c r="F3892" s="26" t="str">
        <f aca="false">VLOOKUP(B3892,[1]Planilha8!$X$4:$AD$6629,7,0)</f>
        <v>BOM</v>
      </c>
      <c r="G3892" s="27" t="n">
        <v>44624</v>
      </c>
      <c r="H3892" s="83" t="n">
        <v>353.1</v>
      </c>
      <c r="I3892" s="29" t="s">
        <v>23</v>
      </c>
      <c r="J3892" s="30" t="s">
        <v>1119</v>
      </c>
      <c r="K3892" s="31" t="n">
        <v>17145</v>
      </c>
      <c r="L3892" s="32" t="n">
        <v>2021003921</v>
      </c>
      <c r="M3892" s="33" t="n">
        <v>44624</v>
      </c>
      <c r="N3892" s="84" t="n">
        <v>0</v>
      </c>
      <c r="O3892" s="85" t="n">
        <v>0</v>
      </c>
      <c r="P3892" s="86" t="n">
        <v>0</v>
      </c>
      <c r="Q3892" s="87" t="n">
        <v>0</v>
      </c>
      <c r="R3892" s="88" t="n">
        <v>0</v>
      </c>
      <c r="S3892" s="89" t="n">
        <v>353.1</v>
      </c>
    </row>
    <row r="3893" s="93" customFormat="true" ht="37.5" hidden="false" customHeight="true" outlineLevel="0" collapsed="false">
      <c r="A3893" s="23" t="s">
        <v>401</v>
      </c>
      <c r="B3893" s="82" t="n">
        <v>12773</v>
      </c>
      <c r="C3893" s="25" t="str">
        <f aca="false">VLOOKUP(B3893,[1]Planilha8!$X$4:$Y$6629,2,0)</f>
        <v>-</v>
      </c>
      <c r="D3893" s="26" t="s">
        <v>1118</v>
      </c>
      <c r="E3893" s="26" t="str">
        <f aca="false">VLOOKUP(B3893,[1]Planilha8!$X$4:$Z$6629,3,0)</f>
        <v>GALPÃO ALMOXARIFADO</v>
      </c>
      <c r="F3893" s="26" t="str">
        <f aca="false">VLOOKUP(B3893,[1]Planilha8!$X$4:$AD$6629,7,0)</f>
        <v>BOM</v>
      </c>
      <c r="G3893" s="27" t="n">
        <v>44624</v>
      </c>
      <c r="H3893" s="83" t="n">
        <v>353.1</v>
      </c>
      <c r="I3893" s="29" t="s">
        <v>23</v>
      </c>
      <c r="J3893" s="30" t="s">
        <v>1119</v>
      </c>
      <c r="K3893" s="31" t="n">
        <v>17145</v>
      </c>
      <c r="L3893" s="32" t="n">
        <v>2021003921</v>
      </c>
      <c r="M3893" s="33" t="n">
        <v>44624</v>
      </c>
      <c r="N3893" s="84" t="n">
        <v>0</v>
      </c>
      <c r="O3893" s="85" t="n">
        <v>0</v>
      </c>
      <c r="P3893" s="86" t="n">
        <v>0</v>
      </c>
      <c r="Q3893" s="87" t="n">
        <v>0</v>
      </c>
      <c r="R3893" s="88" t="n">
        <v>0</v>
      </c>
      <c r="S3893" s="89" t="n">
        <v>353.1</v>
      </c>
    </row>
    <row r="3894" s="93" customFormat="true" ht="37.5" hidden="false" customHeight="true" outlineLevel="0" collapsed="false">
      <c r="A3894" s="23" t="s">
        <v>401</v>
      </c>
      <c r="B3894" s="82" t="n">
        <v>12774</v>
      </c>
      <c r="C3894" s="25" t="str">
        <f aca="false">VLOOKUP(B3894,[1]Planilha8!$X$4:$Y$6629,2,0)</f>
        <v>-</v>
      </c>
      <c r="D3894" s="26" t="s">
        <v>1118</v>
      </c>
      <c r="E3894" s="26" t="str">
        <f aca="false">VLOOKUP(B3894,[1]Planilha8!$X$4:$Z$6629,3,0)</f>
        <v>GALPÃO ALMOXARIFADO</v>
      </c>
      <c r="F3894" s="26" t="str">
        <f aca="false">VLOOKUP(B3894,[1]Planilha8!$X$4:$AD$6629,7,0)</f>
        <v>BOM</v>
      </c>
      <c r="G3894" s="27" t="n">
        <v>44624</v>
      </c>
      <c r="H3894" s="83" t="n">
        <v>353.1</v>
      </c>
      <c r="I3894" s="29" t="s">
        <v>23</v>
      </c>
      <c r="J3894" s="30" t="s">
        <v>1119</v>
      </c>
      <c r="K3894" s="31" t="n">
        <v>17145</v>
      </c>
      <c r="L3894" s="32" t="n">
        <v>2021003921</v>
      </c>
      <c r="M3894" s="33" t="n">
        <v>44624</v>
      </c>
      <c r="N3894" s="84" t="n">
        <v>0</v>
      </c>
      <c r="O3894" s="85" t="n">
        <v>0</v>
      </c>
      <c r="P3894" s="86" t="n">
        <v>0</v>
      </c>
      <c r="Q3894" s="87" t="n">
        <v>0</v>
      </c>
      <c r="R3894" s="88" t="n">
        <v>0</v>
      </c>
      <c r="S3894" s="89" t="n">
        <v>353.1</v>
      </c>
    </row>
    <row r="3895" s="93" customFormat="true" ht="37.5" hidden="false" customHeight="true" outlineLevel="0" collapsed="false">
      <c r="A3895" s="23" t="s">
        <v>401</v>
      </c>
      <c r="B3895" s="82" t="n">
        <v>12775</v>
      </c>
      <c r="C3895" s="25" t="str">
        <f aca="false">VLOOKUP(B3895,[1]Planilha8!$X$4:$Y$6629,2,0)</f>
        <v>-</v>
      </c>
      <c r="D3895" s="26" t="s">
        <v>1118</v>
      </c>
      <c r="E3895" s="26" t="str">
        <f aca="false">VLOOKUP(B3895,[1]Planilha8!$X$4:$Z$6629,3,0)</f>
        <v>GALPÃO ALMOXARIFADO</v>
      </c>
      <c r="F3895" s="26" t="str">
        <f aca="false">VLOOKUP(B3895,[1]Planilha8!$X$4:$AD$6629,7,0)</f>
        <v>BOM</v>
      </c>
      <c r="G3895" s="27" t="n">
        <v>44624</v>
      </c>
      <c r="H3895" s="83" t="n">
        <v>353.1</v>
      </c>
      <c r="I3895" s="29" t="s">
        <v>23</v>
      </c>
      <c r="J3895" s="30" t="s">
        <v>1119</v>
      </c>
      <c r="K3895" s="31" t="n">
        <v>17145</v>
      </c>
      <c r="L3895" s="32" t="n">
        <v>2021003921</v>
      </c>
      <c r="M3895" s="33" t="n">
        <v>44624</v>
      </c>
      <c r="N3895" s="84" t="n">
        <v>0</v>
      </c>
      <c r="O3895" s="85" t="n">
        <v>0</v>
      </c>
      <c r="P3895" s="86" t="n">
        <v>0</v>
      </c>
      <c r="Q3895" s="87" t="n">
        <v>0</v>
      </c>
      <c r="R3895" s="88" t="n">
        <v>0</v>
      </c>
      <c r="S3895" s="89" t="n">
        <v>353.1</v>
      </c>
    </row>
    <row r="3896" s="93" customFormat="true" ht="37.5" hidden="false" customHeight="true" outlineLevel="0" collapsed="false">
      <c r="A3896" s="23" t="s">
        <v>401</v>
      </c>
      <c r="B3896" s="82" t="n">
        <v>12776</v>
      </c>
      <c r="C3896" s="25" t="str">
        <f aca="false">VLOOKUP(B3896,[1]Planilha8!$X$4:$Y$6629,2,0)</f>
        <v>-</v>
      </c>
      <c r="D3896" s="26" t="s">
        <v>1118</v>
      </c>
      <c r="E3896" s="26" t="str">
        <f aca="false">VLOOKUP(B3896,[1]Planilha8!$X$4:$Z$6629,3,0)</f>
        <v>GALPÃO ALMOXARIFADO</v>
      </c>
      <c r="F3896" s="26" t="str">
        <f aca="false">VLOOKUP(B3896,[1]Planilha8!$X$4:$AD$6629,7,0)</f>
        <v>BOM</v>
      </c>
      <c r="G3896" s="27" t="n">
        <v>44624</v>
      </c>
      <c r="H3896" s="83" t="n">
        <v>353.1</v>
      </c>
      <c r="I3896" s="29" t="s">
        <v>23</v>
      </c>
      <c r="J3896" s="30" t="s">
        <v>1119</v>
      </c>
      <c r="K3896" s="31" t="n">
        <v>17145</v>
      </c>
      <c r="L3896" s="32" t="n">
        <v>2021003921</v>
      </c>
      <c r="M3896" s="33" t="n">
        <v>44624</v>
      </c>
      <c r="N3896" s="84" t="n">
        <v>0</v>
      </c>
      <c r="O3896" s="85" t="n">
        <v>0</v>
      </c>
      <c r="P3896" s="86" t="n">
        <v>0</v>
      </c>
      <c r="Q3896" s="87" t="n">
        <v>0</v>
      </c>
      <c r="R3896" s="88" t="n">
        <v>0</v>
      </c>
      <c r="S3896" s="89" t="n">
        <v>353.1</v>
      </c>
    </row>
    <row r="3897" s="93" customFormat="true" ht="37.5" hidden="false" customHeight="true" outlineLevel="0" collapsed="false">
      <c r="A3897" s="23" t="s">
        <v>401</v>
      </c>
      <c r="B3897" s="82" t="n">
        <v>12777</v>
      </c>
      <c r="C3897" s="25" t="str">
        <f aca="false">VLOOKUP(B3897,[1]Planilha8!$X$4:$Y$6629,2,0)</f>
        <v>-</v>
      </c>
      <c r="D3897" s="26" t="s">
        <v>1118</v>
      </c>
      <c r="E3897" s="26" t="str">
        <f aca="false">VLOOKUP(B3897,[1]Planilha8!$X$4:$Z$6629,3,0)</f>
        <v>GALPÃO ALMOXARIFADO</v>
      </c>
      <c r="F3897" s="26" t="str">
        <f aca="false">VLOOKUP(B3897,[1]Planilha8!$X$4:$AD$6629,7,0)</f>
        <v>BOM</v>
      </c>
      <c r="G3897" s="27" t="n">
        <v>44624</v>
      </c>
      <c r="H3897" s="83" t="n">
        <v>353.1</v>
      </c>
      <c r="I3897" s="29" t="s">
        <v>23</v>
      </c>
      <c r="J3897" s="30" t="s">
        <v>1119</v>
      </c>
      <c r="K3897" s="31" t="n">
        <v>17145</v>
      </c>
      <c r="L3897" s="32" t="n">
        <v>2021003921</v>
      </c>
      <c r="M3897" s="33" t="n">
        <v>44624</v>
      </c>
      <c r="N3897" s="84" t="n">
        <v>0</v>
      </c>
      <c r="O3897" s="85" t="n">
        <v>0</v>
      </c>
      <c r="P3897" s="86" t="n">
        <v>0</v>
      </c>
      <c r="Q3897" s="87" t="n">
        <v>0</v>
      </c>
      <c r="R3897" s="88" t="n">
        <v>0</v>
      </c>
      <c r="S3897" s="89" t="n">
        <v>353.1</v>
      </c>
    </row>
    <row r="3898" s="93" customFormat="true" ht="37.5" hidden="false" customHeight="true" outlineLevel="0" collapsed="false">
      <c r="A3898" s="23" t="s">
        <v>401</v>
      </c>
      <c r="B3898" s="82" t="n">
        <v>12778</v>
      </c>
      <c r="C3898" s="25" t="str">
        <f aca="false">VLOOKUP(B3898,[1]Planilha8!$X$4:$Y$6629,2,0)</f>
        <v>-</v>
      </c>
      <c r="D3898" s="26" t="s">
        <v>1118</v>
      </c>
      <c r="E3898" s="26" t="str">
        <f aca="false">VLOOKUP(B3898,[1]Planilha8!$X$4:$Z$6629,3,0)</f>
        <v>GALPÃO ALMOXARIFADO</v>
      </c>
      <c r="F3898" s="26" t="str">
        <f aca="false">VLOOKUP(B3898,[1]Planilha8!$X$4:$AD$6629,7,0)</f>
        <v>BOM</v>
      </c>
      <c r="G3898" s="27" t="n">
        <v>44624</v>
      </c>
      <c r="H3898" s="83" t="n">
        <v>353.1</v>
      </c>
      <c r="I3898" s="29" t="s">
        <v>23</v>
      </c>
      <c r="J3898" s="30" t="s">
        <v>1119</v>
      </c>
      <c r="K3898" s="31" t="n">
        <v>17145</v>
      </c>
      <c r="L3898" s="32" t="n">
        <v>2021003921</v>
      </c>
      <c r="M3898" s="33" t="n">
        <v>44624</v>
      </c>
      <c r="N3898" s="84" t="n">
        <v>0</v>
      </c>
      <c r="O3898" s="85" t="n">
        <v>0</v>
      </c>
      <c r="P3898" s="86" t="n">
        <v>0</v>
      </c>
      <c r="Q3898" s="87" t="n">
        <v>0</v>
      </c>
      <c r="R3898" s="88" t="n">
        <v>0</v>
      </c>
      <c r="S3898" s="89" t="n">
        <v>353.1</v>
      </c>
    </row>
    <row r="3899" s="93" customFormat="true" ht="37.5" hidden="false" customHeight="true" outlineLevel="0" collapsed="false">
      <c r="A3899" s="23" t="s">
        <v>401</v>
      </c>
      <c r="B3899" s="82" t="n">
        <v>12779</v>
      </c>
      <c r="C3899" s="25" t="str">
        <f aca="false">VLOOKUP(B3899,[1]Planilha8!$X$4:$Y$6629,2,0)</f>
        <v>-</v>
      </c>
      <c r="D3899" s="26" t="s">
        <v>1118</v>
      </c>
      <c r="E3899" s="26" t="str">
        <f aca="false">VLOOKUP(B3899,[1]Planilha8!$X$4:$Z$6629,3,0)</f>
        <v>GALPÃO ALMOXARIFADO</v>
      </c>
      <c r="F3899" s="26" t="str">
        <f aca="false">VLOOKUP(B3899,[1]Planilha8!$X$4:$AD$6629,7,0)</f>
        <v>BOM</v>
      </c>
      <c r="G3899" s="27" t="n">
        <v>44624</v>
      </c>
      <c r="H3899" s="83" t="n">
        <v>353.1</v>
      </c>
      <c r="I3899" s="29" t="s">
        <v>23</v>
      </c>
      <c r="J3899" s="30" t="s">
        <v>1119</v>
      </c>
      <c r="K3899" s="31" t="n">
        <v>17145</v>
      </c>
      <c r="L3899" s="32" t="n">
        <v>2021003921</v>
      </c>
      <c r="M3899" s="33" t="n">
        <v>44624</v>
      </c>
      <c r="N3899" s="84" t="n">
        <v>0</v>
      </c>
      <c r="O3899" s="85" t="n">
        <v>0</v>
      </c>
      <c r="P3899" s="86" t="n">
        <v>0</v>
      </c>
      <c r="Q3899" s="87" t="n">
        <v>0</v>
      </c>
      <c r="R3899" s="88" t="n">
        <v>0</v>
      </c>
      <c r="S3899" s="89" t="n">
        <v>353.1</v>
      </c>
    </row>
    <row r="3900" s="93" customFormat="true" ht="37.5" hidden="false" customHeight="true" outlineLevel="0" collapsed="false">
      <c r="A3900" s="23" t="s">
        <v>401</v>
      </c>
      <c r="B3900" s="82" t="n">
        <v>12780</v>
      </c>
      <c r="C3900" s="25" t="str">
        <f aca="false">VLOOKUP(B3900,[1]Planilha8!$X$4:$Y$6629,2,0)</f>
        <v>-</v>
      </c>
      <c r="D3900" s="26" t="s">
        <v>1118</v>
      </c>
      <c r="E3900" s="26" t="str">
        <f aca="false">VLOOKUP(B3900,[1]Planilha8!$X$4:$Z$6629,3,0)</f>
        <v>GALPÃO ALMOXARIFADO</v>
      </c>
      <c r="F3900" s="26" t="str">
        <f aca="false">VLOOKUP(B3900,[1]Planilha8!$X$4:$AD$6629,7,0)</f>
        <v>BOM</v>
      </c>
      <c r="G3900" s="27" t="n">
        <v>44624</v>
      </c>
      <c r="H3900" s="83" t="n">
        <v>353.1</v>
      </c>
      <c r="I3900" s="29" t="s">
        <v>23</v>
      </c>
      <c r="J3900" s="30" t="s">
        <v>1119</v>
      </c>
      <c r="K3900" s="31" t="n">
        <v>17145</v>
      </c>
      <c r="L3900" s="32" t="n">
        <v>2021003921</v>
      </c>
      <c r="M3900" s="33" t="n">
        <v>44624</v>
      </c>
      <c r="N3900" s="84" t="n">
        <v>0</v>
      </c>
      <c r="O3900" s="85" t="n">
        <v>0</v>
      </c>
      <c r="P3900" s="86" t="n">
        <v>0</v>
      </c>
      <c r="Q3900" s="87" t="n">
        <v>0</v>
      </c>
      <c r="R3900" s="88" t="n">
        <v>0</v>
      </c>
      <c r="S3900" s="89" t="n">
        <v>353.1</v>
      </c>
    </row>
    <row r="3901" s="93" customFormat="true" ht="37.5" hidden="false" customHeight="true" outlineLevel="0" collapsed="false">
      <c r="A3901" s="23" t="s">
        <v>401</v>
      </c>
      <c r="B3901" s="82" t="n">
        <v>12797</v>
      </c>
      <c r="C3901" s="25" t="n">
        <f aca="false">VLOOKUP(B3901,[1]Planilha8!$X$4:$Y$6629,2,0)</f>
        <v>2754356</v>
      </c>
      <c r="D3901" s="26" t="s">
        <v>1120</v>
      </c>
      <c r="E3901" s="26" t="str">
        <f aca="false">VLOOKUP(B3901,[1]Planilha8!$X$4:$Z$6629,3,0)</f>
        <v>GALPÃO ALMOXARIFADO</v>
      </c>
      <c r="F3901" s="26" t="str">
        <f aca="false">VLOOKUP(B3901,[1]Planilha8!$X$4:$AD$6629,7,0)</f>
        <v>BOM</v>
      </c>
      <c r="G3901" s="27" t="n">
        <v>44658</v>
      </c>
      <c r="H3901" s="83" t="n">
        <v>26000</v>
      </c>
      <c r="I3901" s="29" t="s">
        <v>23</v>
      </c>
      <c r="J3901" s="30" t="s">
        <v>1121</v>
      </c>
      <c r="K3901" s="31" t="n">
        <v>15478</v>
      </c>
      <c r="L3901" s="32" t="n">
        <v>2021003982</v>
      </c>
      <c r="M3901" s="33" t="n">
        <v>44658</v>
      </c>
      <c r="N3901" s="84" t="n">
        <v>0</v>
      </c>
      <c r="O3901" s="85" t="n">
        <v>0</v>
      </c>
      <c r="P3901" s="86" t="n">
        <v>0</v>
      </c>
      <c r="Q3901" s="87" t="n">
        <v>0</v>
      </c>
      <c r="R3901" s="88" t="n">
        <v>0</v>
      </c>
      <c r="S3901" s="89" t="n">
        <v>26000</v>
      </c>
    </row>
    <row r="3902" s="93" customFormat="true" ht="37.5" hidden="false" customHeight="true" outlineLevel="0" collapsed="false">
      <c r="A3902" s="23" t="s">
        <v>401</v>
      </c>
      <c r="B3902" s="82" t="n">
        <v>12798</v>
      </c>
      <c r="C3902" s="25" t="n">
        <f aca="false">VLOOKUP(B3902,[1]Planilha8!$X$4:$Y$6629,2,0)</f>
        <v>2754357</v>
      </c>
      <c r="D3902" s="26" t="s">
        <v>1120</v>
      </c>
      <c r="E3902" s="26" t="str">
        <f aca="false">VLOOKUP(B3902,[1]Planilha8!$X$4:$Z$6629,3,0)</f>
        <v>GALPÃO ALMOXARIFADO</v>
      </c>
      <c r="F3902" s="26" t="str">
        <f aca="false">VLOOKUP(B3902,[1]Planilha8!$X$4:$AD$6629,7,0)</f>
        <v>BOM</v>
      </c>
      <c r="G3902" s="27" t="n">
        <v>44658</v>
      </c>
      <c r="H3902" s="83" t="n">
        <v>26000</v>
      </c>
      <c r="I3902" s="29" t="s">
        <v>23</v>
      </c>
      <c r="J3902" s="30" t="s">
        <v>1121</v>
      </c>
      <c r="K3902" s="31" t="n">
        <v>15478</v>
      </c>
      <c r="L3902" s="32" t="n">
        <v>2021003983</v>
      </c>
      <c r="M3902" s="33" t="n">
        <v>44658</v>
      </c>
      <c r="N3902" s="84" t="n">
        <v>0</v>
      </c>
      <c r="O3902" s="85" t="n">
        <v>0</v>
      </c>
      <c r="P3902" s="86" t="n">
        <v>0</v>
      </c>
      <c r="Q3902" s="87" t="n">
        <v>0</v>
      </c>
      <c r="R3902" s="88" t="n">
        <v>0</v>
      </c>
      <c r="S3902" s="89" t="n">
        <v>26000</v>
      </c>
    </row>
    <row r="3903" s="93" customFormat="true" ht="37.5" hidden="false" customHeight="true" outlineLevel="0" collapsed="false">
      <c r="A3903" s="23" t="s">
        <v>401</v>
      </c>
      <c r="B3903" s="82" t="n">
        <v>12799</v>
      </c>
      <c r="C3903" s="25" t="n">
        <f aca="false">VLOOKUP(B3903,[1]Planilha8!$X$4:$Y$6629,2,0)</f>
        <v>2754358</v>
      </c>
      <c r="D3903" s="26" t="s">
        <v>1120</v>
      </c>
      <c r="E3903" s="26" t="str">
        <f aca="false">VLOOKUP(B3903,[1]Planilha8!$X$4:$Z$6629,3,0)</f>
        <v>GALPÃO ALMOXARIFADO</v>
      </c>
      <c r="F3903" s="26" t="str">
        <f aca="false">VLOOKUP(B3903,[1]Planilha8!$X$4:$AD$6629,7,0)</f>
        <v>BOM</v>
      </c>
      <c r="G3903" s="27" t="n">
        <v>44658</v>
      </c>
      <c r="H3903" s="83" t="n">
        <v>26000</v>
      </c>
      <c r="I3903" s="29" t="s">
        <v>23</v>
      </c>
      <c r="J3903" s="30" t="s">
        <v>1121</v>
      </c>
      <c r="K3903" s="31" t="n">
        <v>15478</v>
      </c>
      <c r="L3903" s="32" t="n">
        <v>2021003984</v>
      </c>
      <c r="M3903" s="33" t="n">
        <v>44658</v>
      </c>
      <c r="N3903" s="84" t="n">
        <v>0</v>
      </c>
      <c r="O3903" s="85" t="n">
        <v>0</v>
      </c>
      <c r="P3903" s="86" t="n">
        <v>0</v>
      </c>
      <c r="Q3903" s="87" t="n">
        <v>0</v>
      </c>
      <c r="R3903" s="88" t="n">
        <v>0</v>
      </c>
      <c r="S3903" s="89" t="n">
        <v>26000</v>
      </c>
    </row>
    <row r="3904" s="93" customFormat="true" ht="37.5" hidden="false" customHeight="true" outlineLevel="0" collapsed="false">
      <c r="A3904" s="23" t="s">
        <v>401</v>
      </c>
      <c r="B3904" s="82" t="n">
        <v>12800</v>
      </c>
      <c r="C3904" s="25" t="n">
        <f aca="false">VLOOKUP(B3904,[1]Planilha8!$X$4:$Y$6629,2,0)</f>
        <v>2754359</v>
      </c>
      <c r="D3904" s="26" t="s">
        <v>1120</v>
      </c>
      <c r="E3904" s="26" t="str">
        <f aca="false">VLOOKUP(B3904,[1]Planilha8!$X$4:$Z$6629,3,0)</f>
        <v>GALPÃO ALMOXARIFADO</v>
      </c>
      <c r="F3904" s="26" t="str">
        <f aca="false">VLOOKUP(B3904,[1]Planilha8!$X$4:$AD$6629,7,0)</f>
        <v>BOM</v>
      </c>
      <c r="G3904" s="27" t="n">
        <v>44658</v>
      </c>
      <c r="H3904" s="83" t="n">
        <v>26000</v>
      </c>
      <c r="I3904" s="29" t="s">
        <v>23</v>
      </c>
      <c r="J3904" s="30" t="s">
        <v>1121</v>
      </c>
      <c r="K3904" s="31" t="n">
        <v>15478</v>
      </c>
      <c r="L3904" s="32" t="n">
        <v>2021003985</v>
      </c>
      <c r="M3904" s="33" t="n">
        <v>44658</v>
      </c>
      <c r="N3904" s="84" t="n">
        <v>0</v>
      </c>
      <c r="O3904" s="85" t="n">
        <v>0</v>
      </c>
      <c r="P3904" s="86" t="n">
        <v>0</v>
      </c>
      <c r="Q3904" s="87" t="n">
        <v>0</v>
      </c>
      <c r="R3904" s="88" t="n">
        <v>0</v>
      </c>
      <c r="S3904" s="89" t="n">
        <v>26000</v>
      </c>
    </row>
    <row r="3905" s="93" customFormat="true" ht="37.5" hidden="false" customHeight="true" outlineLevel="0" collapsed="false">
      <c r="A3905" s="23" t="s">
        <v>401</v>
      </c>
      <c r="B3905" s="82" t="n">
        <v>12781</v>
      </c>
      <c r="C3905" s="25" t="n">
        <f aca="false">VLOOKUP(B3905,[1]Planilha8!$X$4:$Y$6629,2,0)</f>
        <v>2754330</v>
      </c>
      <c r="D3905" s="26" t="s">
        <v>1122</v>
      </c>
      <c r="E3905" s="26" t="str">
        <f aca="false">VLOOKUP(B3905,[1]Planilha8!$X$4:$Z$6629,3,0)</f>
        <v>GALPÃO ALMOXARIFADO</v>
      </c>
      <c r="F3905" s="26" t="str">
        <f aca="false">VLOOKUP(B3905,[1]Planilha8!$X$4:$AD$6629,7,0)</f>
        <v>BOM</v>
      </c>
      <c r="G3905" s="27" t="n">
        <v>44658</v>
      </c>
      <c r="H3905" s="83" t="n">
        <v>12790.7</v>
      </c>
      <c r="I3905" s="29" t="s">
        <v>23</v>
      </c>
      <c r="J3905" s="30" t="s">
        <v>1121</v>
      </c>
      <c r="K3905" s="31" t="n">
        <v>15477</v>
      </c>
      <c r="L3905" s="32" t="n">
        <v>2021003982</v>
      </c>
      <c r="M3905" s="33" t="n">
        <v>44658</v>
      </c>
      <c r="N3905" s="84" t="n">
        <v>0</v>
      </c>
      <c r="O3905" s="85" t="n">
        <v>0</v>
      </c>
      <c r="P3905" s="86" t="n">
        <v>0</v>
      </c>
      <c r="Q3905" s="87" t="n">
        <v>0</v>
      </c>
      <c r="R3905" s="88" t="n">
        <v>0</v>
      </c>
      <c r="S3905" s="89" t="n">
        <v>12790.7</v>
      </c>
    </row>
    <row r="3906" s="93" customFormat="true" ht="37.5" hidden="false" customHeight="true" outlineLevel="0" collapsed="false">
      <c r="A3906" s="23" t="s">
        <v>401</v>
      </c>
      <c r="B3906" s="82" t="n">
        <v>12782</v>
      </c>
      <c r="C3906" s="25" t="n">
        <f aca="false">VLOOKUP(B3906,[1]Planilha8!$X$4:$Y$6629,2,0)</f>
        <v>2754333</v>
      </c>
      <c r="D3906" s="26" t="s">
        <v>1122</v>
      </c>
      <c r="E3906" s="26" t="str">
        <f aca="false">VLOOKUP(B3906,[1]Planilha8!$X$4:$Z$6629,3,0)</f>
        <v>TRANSPLANTE</v>
      </c>
      <c r="F3906" s="26" t="str">
        <f aca="false">VLOOKUP(B3906,[1]Planilha8!$X$4:$AD$6629,7,0)</f>
        <v>BOM</v>
      </c>
      <c r="G3906" s="27" t="n">
        <v>44658</v>
      </c>
      <c r="H3906" s="83" t="n">
        <v>12790.7</v>
      </c>
      <c r="I3906" s="29" t="s">
        <v>23</v>
      </c>
      <c r="J3906" s="30" t="s">
        <v>1121</v>
      </c>
      <c r="K3906" s="31" t="n">
        <v>15477</v>
      </c>
      <c r="L3906" s="32" t="n">
        <v>2021003982</v>
      </c>
      <c r="M3906" s="33" t="n">
        <v>44658</v>
      </c>
      <c r="N3906" s="84" t="n">
        <v>0</v>
      </c>
      <c r="O3906" s="85" t="n">
        <v>0</v>
      </c>
      <c r="P3906" s="86" t="n">
        <v>0</v>
      </c>
      <c r="Q3906" s="87" t="n">
        <v>0</v>
      </c>
      <c r="R3906" s="88" t="n">
        <v>0</v>
      </c>
      <c r="S3906" s="89" t="n">
        <v>12790.7</v>
      </c>
    </row>
    <row r="3907" s="93" customFormat="true" ht="37.5" hidden="false" customHeight="true" outlineLevel="0" collapsed="false">
      <c r="A3907" s="23" t="s">
        <v>401</v>
      </c>
      <c r="B3907" s="82" t="n">
        <v>12783</v>
      </c>
      <c r="C3907" s="25" t="n">
        <f aca="false">VLOOKUP(B3907,[1]Planilha8!$X$4:$Y$6629,2,0)</f>
        <v>2754334</v>
      </c>
      <c r="D3907" s="26" t="s">
        <v>1122</v>
      </c>
      <c r="E3907" s="26" t="str">
        <f aca="false">VLOOKUP(B3907,[1]Planilha8!$X$4:$Z$6629,3,0)</f>
        <v>GALPÃO ALMOXARIFADO</v>
      </c>
      <c r="F3907" s="26" t="str">
        <f aca="false">VLOOKUP(B3907,[1]Planilha8!$X$4:$AD$6629,7,0)</f>
        <v>BOM</v>
      </c>
      <c r="G3907" s="27" t="n">
        <v>44658</v>
      </c>
      <c r="H3907" s="83" t="n">
        <v>12790.7</v>
      </c>
      <c r="I3907" s="29" t="s">
        <v>23</v>
      </c>
      <c r="J3907" s="30" t="s">
        <v>1121</v>
      </c>
      <c r="K3907" s="31" t="n">
        <v>15477</v>
      </c>
      <c r="L3907" s="32" t="n">
        <v>2021003982</v>
      </c>
      <c r="M3907" s="33" t="n">
        <v>44658</v>
      </c>
      <c r="N3907" s="84" t="n">
        <v>0</v>
      </c>
      <c r="O3907" s="85" t="n">
        <v>0</v>
      </c>
      <c r="P3907" s="86" t="n">
        <v>0</v>
      </c>
      <c r="Q3907" s="87" t="n">
        <v>0</v>
      </c>
      <c r="R3907" s="88" t="n">
        <v>0</v>
      </c>
      <c r="S3907" s="89" t="n">
        <v>12790.7</v>
      </c>
    </row>
    <row r="3908" s="93" customFormat="true" ht="37.5" hidden="false" customHeight="true" outlineLevel="0" collapsed="false">
      <c r="A3908" s="23" t="s">
        <v>401</v>
      </c>
      <c r="B3908" s="82" t="n">
        <v>12784</v>
      </c>
      <c r="C3908" s="25" t="n">
        <f aca="false">VLOOKUP(B3908,[1]Planilha8!$X$4:$Y$6629,2,0)</f>
        <v>2754332</v>
      </c>
      <c r="D3908" s="26" t="s">
        <v>1122</v>
      </c>
      <c r="E3908" s="26" t="str">
        <f aca="false">VLOOKUP(B3908,[1]Planilha8!$X$4:$Z$6629,3,0)</f>
        <v>GALPÃO ALMOXARIFADO</v>
      </c>
      <c r="F3908" s="26" t="str">
        <f aca="false">VLOOKUP(B3908,[1]Planilha8!$X$4:$AD$6629,7,0)</f>
        <v>BOM</v>
      </c>
      <c r="G3908" s="27" t="n">
        <v>44658</v>
      </c>
      <c r="H3908" s="83" t="n">
        <v>12790.7</v>
      </c>
      <c r="I3908" s="29" t="s">
        <v>23</v>
      </c>
      <c r="J3908" s="30" t="s">
        <v>1121</v>
      </c>
      <c r="K3908" s="31" t="n">
        <v>15477</v>
      </c>
      <c r="L3908" s="32" t="n">
        <v>2021003982</v>
      </c>
      <c r="M3908" s="33" t="n">
        <v>44658</v>
      </c>
      <c r="N3908" s="84" t="n">
        <v>0</v>
      </c>
      <c r="O3908" s="85" t="n">
        <v>0</v>
      </c>
      <c r="P3908" s="86" t="n">
        <v>0</v>
      </c>
      <c r="Q3908" s="87" t="n">
        <v>0</v>
      </c>
      <c r="R3908" s="88" t="n">
        <v>0</v>
      </c>
      <c r="S3908" s="89" t="n">
        <v>12790.7</v>
      </c>
    </row>
    <row r="3909" s="93" customFormat="true" ht="37.5" hidden="false" customHeight="true" outlineLevel="0" collapsed="false">
      <c r="A3909" s="23" t="s">
        <v>401</v>
      </c>
      <c r="B3909" s="82" t="n">
        <v>12785</v>
      </c>
      <c r="C3909" s="25" t="n">
        <f aca="false">VLOOKUP(B3909,[1]Planilha8!$X$4:$Y$6629,2,0)</f>
        <v>2754331</v>
      </c>
      <c r="D3909" s="26" t="s">
        <v>1122</v>
      </c>
      <c r="E3909" s="26" t="str">
        <f aca="false">VLOOKUP(B3909,[1]Planilha8!$X$4:$Z$6629,3,0)</f>
        <v>TRANSPLANTE</v>
      </c>
      <c r="F3909" s="26" t="str">
        <f aca="false">VLOOKUP(B3909,[1]Planilha8!$X$4:$AD$6629,7,0)</f>
        <v>BOM</v>
      </c>
      <c r="G3909" s="27" t="n">
        <v>44658</v>
      </c>
      <c r="H3909" s="83" t="n">
        <v>12790.7</v>
      </c>
      <c r="I3909" s="29" t="s">
        <v>23</v>
      </c>
      <c r="J3909" s="30" t="s">
        <v>1121</v>
      </c>
      <c r="K3909" s="31" t="n">
        <v>15477</v>
      </c>
      <c r="L3909" s="32" t="n">
        <v>2021003982</v>
      </c>
      <c r="M3909" s="33" t="n">
        <v>44658</v>
      </c>
      <c r="N3909" s="84" t="n">
        <v>0</v>
      </c>
      <c r="O3909" s="85" t="n">
        <v>0</v>
      </c>
      <c r="P3909" s="86" t="n">
        <v>0</v>
      </c>
      <c r="Q3909" s="87" t="n">
        <v>0</v>
      </c>
      <c r="R3909" s="88" t="n">
        <v>0</v>
      </c>
      <c r="S3909" s="89" t="n">
        <v>12790.7</v>
      </c>
    </row>
    <row r="3910" s="93" customFormat="true" ht="37.5" hidden="false" customHeight="true" outlineLevel="0" collapsed="false">
      <c r="A3910" s="23" t="s">
        <v>401</v>
      </c>
      <c r="B3910" s="82" t="n">
        <v>12786</v>
      </c>
      <c r="C3910" s="25" t="n">
        <f aca="false">VLOOKUP(B3910,[1]Planilha8!$X$4:$Y$6629,2,0)</f>
        <v>2754328</v>
      </c>
      <c r="D3910" s="26" t="s">
        <v>1122</v>
      </c>
      <c r="E3910" s="26" t="str">
        <f aca="false">VLOOKUP(B3910,[1]Planilha8!$X$4:$Z$6629,3,0)</f>
        <v>TRANSPLANTE</v>
      </c>
      <c r="F3910" s="26" t="str">
        <f aca="false">VLOOKUP(B3910,[1]Planilha8!$X$4:$AD$6629,7,0)</f>
        <v>BOM</v>
      </c>
      <c r="G3910" s="27" t="n">
        <v>44658</v>
      </c>
      <c r="H3910" s="83" t="n">
        <v>12790.7</v>
      </c>
      <c r="I3910" s="29" t="s">
        <v>23</v>
      </c>
      <c r="J3910" s="30" t="s">
        <v>1121</v>
      </c>
      <c r="K3910" s="31" t="n">
        <v>15477</v>
      </c>
      <c r="L3910" s="32" t="n">
        <v>2021003982</v>
      </c>
      <c r="M3910" s="33" t="n">
        <v>44658</v>
      </c>
      <c r="N3910" s="84" t="n">
        <v>0</v>
      </c>
      <c r="O3910" s="85" t="n">
        <v>0</v>
      </c>
      <c r="P3910" s="86" t="n">
        <v>0</v>
      </c>
      <c r="Q3910" s="87" t="n">
        <v>0</v>
      </c>
      <c r="R3910" s="88" t="n">
        <v>0</v>
      </c>
      <c r="S3910" s="89" t="n">
        <v>12790.7</v>
      </c>
    </row>
    <row r="3911" s="93" customFormat="true" ht="37.5" hidden="false" customHeight="true" outlineLevel="0" collapsed="false">
      <c r="A3911" s="23" t="s">
        <v>401</v>
      </c>
      <c r="B3911" s="82" t="n">
        <v>12787</v>
      </c>
      <c r="C3911" s="25" t="n">
        <f aca="false">VLOOKUP(B3911,[1]Planilha8!$X$4:$Y$6629,2,0)</f>
        <v>2754327</v>
      </c>
      <c r="D3911" s="26" t="s">
        <v>1122</v>
      </c>
      <c r="E3911" s="26" t="str">
        <f aca="false">VLOOKUP(B3911,[1]Planilha8!$X$4:$Z$6629,3,0)</f>
        <v>TRANSPLANTE</v>
      </c>
      <c r="F3911" s="26" t="str">
        <f aca="false">VLOOKUP(B3911,[1]Planilha8!$X$4:$AD$6629,7,0)</f>
        <v>BOM</v>
      </c>
      <c r="G3911" s="27" t="n">
        <v>44658</v>
      </c>
      <c r="H3911" s="83" t="n">
        <v>12790.7</v>
      </c>
      <c r="I3911" s="29" t="s">
        <v>23</v>
      </c>
      <c r="J3911" s="30" t="s">
        <v>1121</v>
      </c>
      <c r="K3911" s="31" t="n">
        <v>15477</v>
      </c>
      <c r="L3911" s="32" t="n">
        <v>2021003982</v>
      </c>
      <c r="M3911" s="33" t="n">
        <v>44658</v>
      </c>
      <c r="N3911" s="84" t="n">
        <v>0</v>
      </c>
      <c r="O3911" s="85" t="n">
        <v>0</v>
      </c>
      <c r="P3911" s="86" t="n">
        <v>0</v>
      </c>
      <c r="Q3911" s="87" t="n">
        <v>0</v>
      </c>
      <c r="R3911" s="88" t="n">
        <v>0</v>
      </c>
      <c r="S3911" s="89" t="n">
        <v>12790.7</v>
      </c>
    </row>
    <row r="3912" s="93" customFormat="true" ht="37.5" hidden="false" customHeight="true" outlineLevel="0" collapsed="false">
      <c r="A3912" s="23" t="s">
        <v>401</v>
      </c>
      <c r="B3912" s="82" t="n">
        <v>12788</v>
      </c>
      <c r="C3912" s="25" t="n">
        <f aca="false">VLOOKUP(B3912,[1]Planilha8!$X$4:$Y$6629,2,0)</f>
        <v>2754326</v>
      </c>
      <c r="D3912" s="26" t="s">
        <v>1122</v>
      </c>
      <c r="E3912" s="26" t="str">
        <f aca="false">VLOOKUP(B3912,[1]Planilha8!$X$4:$Z$6629,3,0)</f>
        <v>TRANSPLANTE</v>
      </c>
      <c r="F3912" s="26" t="str">
        <f aca="false">VLOOKUP(B3912,[1]Planilha8!$X$4:$AD$6629,7,0)</f>
        <v>BOM</v>
      </c>
      <c r="G3912" s="27" t="n">
        <v>44658</v>
      </c>
      <c r="H3912" s="83" t="n">
        <v>12790.7</v>
      </c>
      <c r="I3912" s="29" t="s">
        <v>23</v>
      </c>
      <c r="J3912" s="30" t="s">
        <v>1121</v>
      </c>
      <c r="K3912" s="31" t="n">
        <v>15477</v>
      </c>
      <c r="L3912" s="32" t="n">
        <v>2021003982</v>
      </c>
      <c r="M3912" s="33" t="n">
        <v>44658</v>
      </c>
      <c r="N3912" s="84" t="n">
        <v>0</v>
      </c>
      <c r="O3912" s="85" t="n">
        <v>0</v>
      </c>
      <c r="P3912" s="86" t="n">
        <v>0</v>
      </c>
      <c r="Q3912" s="87" t="n">
        <v>0</v>
      </c>
      <c r="R3912" s="88" t="n">
        <v>0</v>
      </c>
      <c r="S3912" s="89" t="n">
        <v>12790.7</v>
      </c>
    </row>
    <row r="3913" s="93" customFormat="true" ht="37.5" hidden="false" customHeight="true" outlineLevel="0" collapsed="false">
      <c r="A3913" s="23" t="s">
        <v>401</v>
      </c>
      <c r="B3913" s="82" t="n">
        <v>12789</v>
      </c>
      <c r="C3913" s="25" t="n">
        <f aca="false">VLOOKUP(B3913,[1]Planilha8!$X$4:$Y$6629,2,0)</f>
        <v>2754325</v>
      </c>
      <c r="D3913" s="26" t="s">
        <v>1122</v>
      </c>
      <c r="E3913" s="26" t="str">
        <f aca="false">VLOOKUP(B3913,[1]Planilha8!$X$4:$Z$6629,3,0)</f>
        <v>GALPÃO ALMOXARIFADO</v>
      </c>
      <c r="F3913" s="26" t="str">
        <f aca="false">VLOOKUP(B3913,[1]Planilha8!$X$4:$AD$6629,7,0)</f>
        <v>BOM</v>
      </c>
      <c r="G3913" s="27" t="n">
        <v>44658</v>
      </c>
      <c r="H3913" s="83" t="n">
        <v>12790.7</v>
      </c>
      <c r="I3913" s="29" t="s">
        <v>23</v>
      </c>
      <c r="J3913" s="30" t="s">
        <v>1121</v>
      </c>
      <c r="K3913" s="31" t="n">
        <v>15477</v>
      </c>
      <c r="L3913" s="32" t="n">
        <v>2021003982</v>
      </c>
      <c r="M3913" s="33" t="n">
        <v>44658</v>
      </c>
      <c r="N3913" s="84" t="n">
        <v>0</v>
      </c>
      <c r="O3913" s="85" t="n">
        <v>0</v>
      </c>
      <c r="P3913" s="86" t="n">
        <v>0</v>
      </c>
      <c r="Q3913" s="87" t="n">
        <v>0</v>
      </c>
      <c r="R3913" s="88" t="n">
        <v>0</v>
      </c>
      <c r="S3913" s="89" t="n">
        <v>12790.7</v>
      </c>
    </row>
    <row r="3914" s="93" customFormat="true" ht="37.5" hidden="false" customHeight="true" outlineLevel="0" collapsed="false">
      <c r="A3914" s="23" t="s">
        <v>401</v>
      </c>
      <c r="B3914" s="82" t="n">
        <v>12790</v>
      </c>
      <c r="C3914" s="25" t="n">
        <f aca="false">VLOOKUP(B3914,[1]Planilha8!$X$4:$Y$6629,2,0)</f>
        <v>2754324</v>
      </c>
      <c r="D3914" s="26" t="s">
        <v>1122</v>
      </c>
      <c r="E3914" s="26" t="str">
        <f aca="false">VLOOKUP(B3914,[1]Planilha8!$X$4:$Z$6629,3,0)</f>
        <v>TRANSPLANTE</v>
      </c>
      <c r="F3914" s="26" t="str">
        <f aca="false">VLOOKUP(B3914,[1]Planilha8!$X$4:$AD$6629,7,0)</f>
        <v>BOM</v>
      </c>
      <c r="G3914" s="27" t="n">
        <v>44658</v>
      </c>
      <c r="H3914" s="83" t="n">
        <v>12790.7</v>
      </c>
      <c r="I3914" s="29" t="s">
        <v>23</v>
      </c>
      <c r="J3914" s="30" t="s">
        <v>1121</v>
      </c>
      <c r="K3914" s="31" t="n">
        <v>15477</v>
      </c>
      <c r="L3914" s="32" t="n">
        <v>2021003982</v>
      </c>
      <c r="M3914" s="33" t="n">
        <v>44658</v>
      </c>
      <c r="N3914" s="84" t="n">
        <v>0</v>
      </c>
      <c r="O3914" s="85" t="n">
        <v>0</v>
      </c>
      <c r="P3914" s="86" t="n">
        <v>0</v>
      </c>
      <c r="Q3914" s="87" t="n">
        <v>0</v>
      </c>
      <c r="R3914" s="88" t="n">
        <v>0</v>
      </c>
      <c r="S3914" s="89" t="n">
        <v>12790.7</v>
      </c>
    </row>
    <row r="3915" s="93" customFormat="true" ht="37.5" hidden="false" customHeight="true" outlineLevel="0" collapsed="false">
      <c r="A3915" s="23" t="s">
        <v>401</v>
      </c>
      <c r="B3915" s="82" t="n">
        <v>12791</v>
      </c>
      <c r="C3915" s="25" t="n">
        <f aca="false">VLOOKUP(B3915,[1]Planilha8!$X$4:$Y$6629,2,0)</f>
        <v>2754323</v>
      </c>
      <c r="D3915" s="26" t="s">
        <v>1122</v>
      </c>
      <c r="E3915" s="26" t="str">
        <f aca="false">VLOOKUP(B3915,[1]Planilha8!$X$4:$Z$6629,3,0)</f>
        <v>TRANSPLANTE</v>
      </c>
      <c r="F3915" s="26" t="str">
        <f aca="false">VLOOKUP(B3915,[1]Planilha8!$X$4:$AD$6629,7,0)</f>
        <v>BOM</v>
      </c>
      <c r="G3915" s="27" t="n">
        <v>44658</v>
      </c>
      <c r="H3915" s="83" t="n">
        <v>12790.7</v>
      </c>
      <c r="I3915" s="29" t="s">
        <v>23</v>
      </c>
      <c r="J3915" s="30" t="s">
        <v>1121</v>
      </c>
      <c r="K3915" s="31" t="n">
        <v>15477</v>
      </c>
      <c r="L3915" s="32" t="n">
        <v>2021003982</v>
      </c>
      <c r="M3915" s="33" t="n">
        <v>44658</v>
      </c>
      <c r="N3915" s="84" t="n">
        <v>0</v>
      </c>
      <c r="O3915" s="85" t="n">
        <v>0</v>
      </c>
      <c r="P3915" s="86" t="n">
        <v>0</v>
      </c>
      <c r="Q3915" s="87" t="n">
        <v>0</v>
      </c>
      <c r="R3915" s="88" t="n">
        <v>0</v>
      </c>
      <c r="S3915" s="89" t="n">
        <v>12790.7</v>
      </c>
    </row>
    <row r="3916" s="93" customFormat="true" ht="37.5" hidden="false" customHeight="true" outlineLevel="0" collapsed="false">
      <c r="A3916" s="23" t="s">
        <v>401</v>
      </c>
      <c r="B3916" s="82" t="n">
        <v>12792</v>
      </c>
      <c r="C3916" s="25" t="n">
        <f aca="false">VLOOKUP(B3916,[1]Planilha8!$X$4:$Y$6629,2,0)</f>
        <v>2754322</v>
      </c>
      <c r="D3916" s="26" t="s">
        <v>1122</v>
      </c>
      <c r="E3916" s="26" t="str">
        <f aca="false">VLOOKUP(B3916,[1]Planilha8!$X$4:$Z$6629,3,0)</f>
        <v>TRANSPLANTE</v>
      </c>
      <c r="F3916" s="26" t="str">
        <f aca="false">VLOOKUP(B3916,[1]Planilha8!$X$4:$AD$6629,7,0)</f>
        <v>BOM</v>
      </c>
      <c r="G3916" s="27" t="n">
        <v>44658</v>
      </c>
      <c r="H3916" s="83" t="n">
        <v>12790.7</v>
      </c>
      <c r="I3916" s="29" t="s">
        <v>23</v>
      </c>
      <c r="J3916" s="30" t="s">
        <v>1121</v>
      </c>
      <c r="K3916" s="31" t="n">
        <v>15477</v>
      </c>
      <c r="L3916" s="32" t="n">
        <v>2021003982</v>
      </c>
      <c r="M3916" s="33" t="n">
        <v>44658</v>
      </c>
      <c r="N3916" s="84" t="n">
        <v>0</v>
      </c>
      <c r="O3916" s="85" t="n">
        <v>0</v>
      </c>
      <c r="P3916" s="86" t="n">
        <v>0</v>
      </c>
      <c r="Q3916" s="87" t="n">
        <v>0</v>
      </c>
      <c r="R3916" s="88" t="n">
        <v>0</v>
      </c>
      <c r="S3916" s="89" t="n">
        <v>12790.7</v>
      </c>
    </row>
    <row r="3917" s="93" customFormat="true" ht="37.5" hidden="false" customHeight="true" outlineLevel="0" collapsed="false">
      <c r="A3917" s="23" t="s">
        <v>401</v>
      </c>
      <c r="B3917" s="82" t="n">
        <v>12793</v>
      </c>
      <c r="C3917" s="25" t="n">
        <f aca="false">VLOOKUP(B3917,[1]Planilha8!$X$4:$Y$6629,2,0)</f>
        <v>2754321</v>
      </c>
      <c r="D3917" s="26" t="s">
        <v>1122</v>
      </c>
      <c r="E3917" s="26" t="str">
        <f aca="false">VLOOKUP(B3917,[1]Planilha8!$X$4:$Z$6629,3,0)</f>
        <v>TRANSPLANTE</v>
      </c>
      <c r="F3917" s="26" t="str">
        <f aca="false">VLOOKUP(B3917,[1]Planilha8!$X$4:$AD$6629,7,0)</f>
        <v>BOM</v>
      </c>
      <c r="G3917" s="27" t="n">
        <v>44658</v>
      </c>
      <c r="H3917" s="83" t="n">
        <v>12790.7</v>
      </c>
      <c r="I3917" s="29" t="s">
        <v>23</v>
      </c>
      <c r="J3917" s="30" t="s">
        <v>1121</v>
      </c>
      <c r="K3917" s="31" t="n">
        <v>15477</v>
      </c>
      <c r="L3917" s="32" t="n">
        <v>2021003982</v>
      </c>
      <c r="M3917" s="33" t="n">
        <v>44658</v>
      </c>
      <c r="N3917" s="84" t="n">
        <v>0</v>
      </c>
      <c r="O3917" s="85" t="n">
        <v>0</v>
      </c>
      <c r="P3917" s="86" t="n">
        <v>0</v>
      </c>
      <c r="Q3917" s="87" t="n">
        <v>0</v>
      </c>
      <c r="R3917" s="88" t="n">
        <v>0</v>
      </c>
      <c r="S3917" s="89" t="n">
        <v>12790.7</v>
      </c>
    </row>
    <row r="3918" s="93" customFormat="true" ht="37.5" hidden="false" customHeight="true" outlineLevel="0" collapsed="false">
      <c r="A3918" s="23" t="s">
        <v>401</v>
      </c>
      <c r="B3918" s="82" t="n">
        <v>12794</v>
      </c>
      <c r="C3918" s="25" t="n">
        <f aca="false">VLOOKUP(B3918,[1]Planilha8!$X$4:$Y$6629,2,0)</f>
        <v>2754320</v>
      </c>
      <c r="D3918" s="26" t="s">
        <v>1122</v>
      </c>
      <c r="E3918" s="26" t="str">
        <f aca="false">VLOOKUP(B3918,[1]Planilha8!$X$4:$Z$6629,3,0)</f>
        <v>TRANSPLANTE</v>
      </c>
      <c r="F3918" s="26" t="str">
        <f aca="false">VLOOKUP(B3918,[1]Planilha8!$X$4:$AD$6629,7,0)</f>
        <v>BOM</v>
      </c>
      <c r="G3918" s="27" t="n">
        <v>44658</v>
      </c>
      <c r="H3918" s="83" t="n">
        <v>12790.7</v>
      </c>
      <c r="I3918" s="29" t="s">
        <v>23</v>
      </c>
      <c r="J3918" s="30" t="s">
        <v>1121</v>
      </c>
      <c r="K3918" s="31" t="n">
        <v>15477</v>
      </c>
      <c r="L3918" s="32" t="n">
        <v>2021003982</v>
      </c>
      <c r="M3918" s="33" t="n">
        <v>44658</v>
      </c>
      <c r="N3918" s="84" t="n">
        <v>0</v>
      </c>
      <c r="O3918" s="85" t="n">
        <v>0</v>
      </c>
      <c r="P3918" s="86" t="n">
        <v>0</v>
      </c>
      <c r="Q3918" s="87" t="n">
        <v>0</v>
      </c>
      <c r="R3918" s="88" t="n">
        <v>0</v>
      </c>
      <c r="S3918" s="89" t="n">
        <v>12790.7</v>
      </c>
    </row>
    <row r="3919" s="93" customFormat="true" ht="37.5" hidden="false" customHeight="true" outlineLevel="0" collapsed="false">
      <c r="A3919" s="23" t="s">
        <v>401</v>
      </c>
      <c r="B3919" s="82" t="n">
        <v>12795</v>
      </c>
      <c r="C3919" s="25" t="n">
        <f aca="false">VLOOKUP(B3919,[1]Planilha8!$X$4:$Y$6629,2,0)</f>
        <v>2754329</v>
      </c>
      <c r="D3919" s="26" t="s">
        <v>1122</v>
      </c>
      <c r="E3919" s="26" t="str">
        <f aca="false">VLOOKUP(B3919,[1]Planilha8!$X$4:$Z$6629,3,0)</f>
        <v>TRANSPLANTE</v>
      </c>
      <c r="F3919" s="26" t="str">
        <f aca="false">VLOOKUP(B3919,[1]Planilha8!$X$4:$AD$6629,7,0)</f>
        <v>BOM</v>
      </c>
      <c r="G3919" s="27" t="n">
        <v>44658</v>
      </c>
      <c r="H3919" s="83" t="n">
        <v>12790.7</v>
      </c>
      <c r="I3919" s="29" t="s">
        <v>23</v>
      </c>
      <c r="J3919" s="30" t="s">
        <v>1121</v>
      </c>
      <c r="K3919" s="31" t="n">
        <v>15477</v>
      </c>
      <c r="L3919" s="32" t="n">
        <v>2021003982</v>
      </c>
      <c r="M3919" s="33" t="n">
        <v>44658</v>
      </c>
      <c r="N3919" s="84" t="n">
        <v>0</v>
      </c>
      <c r="O3919" s="85" t="n">
        <v>0</v>
      </c>
      <c r="P3919" s="86" t="n">
        <v>0</v>
      </c>
      <c r="Q3919" s="87" t="n">
        <v>0</v>
      </c>
      <c r="R3919" s="88" t="n">
        <v>0</v>
      </c>
      <c r="S3919" s="89" t="n">
        <v>12790.7</v>
      </c>
    </row>
    <row r="3920" s="93" customFormat="true" ht="37.5" hidden="false" customHeight="true" outlineLevel="0" collapsed="false">
      <c r="A3920" s="23" t="s">
        <v>401</v>
      </c>
      <c r="B3920" s="82" t="n">
        <v>12796</v>
      </c>
      <c r="C3920" s="25" t="n">
        <f aca="false">VLOOKUP(B3920,[1]Planilha8!$X$4:$Y$6629,2,0)</f>
        <v>2754335</v>
      </c>
      <c r="D3920" s="26" t="s">
        <v>1122</v>
      </c>
      <c r="E3920" s="26" t="str">
        <f aca="false">VLOOKUP(B3920,[1]Planilha8!$X$4:$Z$6629,3,0)</f>
        <v>GALPÃO ALMOXARIFADO</v>
      </c>
      <c r="F3920" s="26" t="str">
        <f aca="false">VLOOKUP(B3920,[1]Planilha8!$X$4:$AD$6629,7,0)</f>
        <v>BOM</v>
      </c>
      <c r="G3920" s="27" t="n">
        <v>44658</v>
      </c>
      <c r="H3920" s="83" t="n">
        <v>12790.7</v>
      </c>
      <c r="I3920" s="29" t="s">
        <v>23</v>
      </c>
      <c r="J3920" s="30" t="s">
        <v>1121</v>
      </c>
      <c r="K3920" s="31" t="n">
        <v>15477</v>
      </c>
      <c r="L3920" s="32" t="n">
        <v>2021003982</v>
      </c>
      <c r="M3920" s="33" t="n">
        <v>44658</v>
      </c>
      <c r="N3920" s="84" t="n">
        <v>0</v>
      </c>
      <c r="O3920" s="85" t="n">
        <v>0</v>
      </c>
      <c r="P3920" s="86" t="n">
        <v>0</v>
      </c>
      <c r="Q3920" s="87" t="n">
        <v>0</v>
      </c>
      <c r="R3920" s="88" t="n">
        <v>0</v>
      </c>
      <c r="S3920" s="89" t="n">
        <v>12790.7</v>
      </c>
    </row>
    <row r="3921" s="93" customFormat="true" ht="37.5" hidden="false" customHeight="true" outlineLevel="0" collapsed="false">
      <c r="A3921" s="23" t="s">
        <v>401</v>
      </c>
      <c r="B3921" s="82" t="n">
        <v>12815</v>
      </c>
      <c r="C3921" s="25" t="str">
        <f aca="false">VLOOKUP(B3921,[1]Planilha8!$X$4:$Y$6629,2,0)</f>
        <v>-</v>
      </c>
      <c r="D3921" s="26" t="s">
        <v>1123</v>
      </c>
      <c r="E3921" s="26" t="str">
        <f aca="false">VLOOKUP(B3921,[1]Planilha8!$X$4:$Z$6629,3,0)</f>
        <v>APOIO AO DIAGNÓSTICO</v>
      </c>
      <c r="F3921" s="26" t="str">
        <f aca="false">VLOOKUP(B3921,[1]Planilha8!$X$4:$AD$6629,7,0)</f>
        <v>BOM</v>
      </c>
      <c r="G3921" s="27" t="n">
        <v>44685</v>
      </c>
      <c r="H3921" s="83" t="n">
        <v>3710</v>
      </c>
      <c r="I3921" s="29" t="s">
        <v>23</v>
      </c>
      <c r="J3921" s="30" t="s">
        <v>1124</v>
      </c>
      <c r="K3921" s="31" t="n">
        <v>68133</v>
      </c>
      <c r="L3921" s="32" t="n">
        <v>2022001992</v>
      </c>
      <c r="M3921" s="33" t="n">
        <v>44685</v>
      </c>
      <c r="N3921" s="84" t="n">
        <v>0</v>
      </c>
      <c r="O3921" s="85" t="n">
        <v>0</v>
      </c>
      <c r="P3921" s="86" t="n">
        <v>0</v>
      </c>
      <c r="Q3921" s="87" t="n">
        <v>0</v>
      </c>
      <c r="R3921" s="88" t="n">
        <v>0</v>
      </c>
      <c r="S3921" s="89" t="n">
        <v>3710</v>
      </c>
    </row>
    <row r="3922" s="93" customFormat="true" ht="37.5" hidden="false" customHeight="true" outlineLevel="0" collapsed="false">
      <c r="A3922" s="23" t="s">
        <v>401</v>
      </c>
      <c r="B3922" s="82" t="n">
        <v>12811</v>
      </c>
      <c r="C3922" s="25" t="n">
        <f aca="false">VLOOKUP(B3922,[1]Planilha8!$X$4:$Y$6629,2,0)</f>
        <v>2756159</v>
      </c>
      <c r="D3922" s="26" t="s">
        <v>1125</v>
      </c>
      <c r="E3922" s="26" t="str">
        <f aca="false">VLOOKUP(B3922,[1]Planilha8!$X$4:$Z$6629,3,0)</f>
        <v>PSICOLOGIA – CTI</v>
      </c>
      <c r="F3922" s="26" t="str">
        <f aca="false">VLOOKUP(B3922,[1]Planilha8!$X$4:$AD$6629,7,0)</f>
        <v>BOM</v>
      </c>
      <c r="G3922" s="27" t="n">
        <v>44686</v>
      </c>
      <c r="H3922" s="83" t="n">
        <v>1425.95</v>
      </c>
      <c r="I3922" s="29" t="s">
        <v>23</v>
      </c>
      <c r="J3922" s="30" t="s">
        <v>1126</v>
      </c>
      <c r="K3922" s="31" t="n">
        <v>47536</v>
      </c>
      <c r="L3922" s="32" t="n">
        <v>2022000085</v>
      </c>
      <c r="M3922" s="33" t="n">
        <v>44686</v>
      </c>
      <c r="N3922" s="84" t="n">
        <v>0</v>
      </c>
      <c r="O3922" s="85" t="n">
        <v>0</v>
      </c>
      <c r="P3922" s="86" t="n">
        <v>0</v>
      </c>
      <c r="Q3922" s="87" t="n">
        <v>0</v>
      </c>
      <c r="R3922" s="88" t="n">
        <v>0</v>
      </c>
      <c r="S3922" s="89" t="n">
        <v>1425.95</v>
      </c>
    </row>
    <row r="3923" s="93" customFormat="true" ht="37.5" hidden="false" customHeight="true" outlineLevel="0" collapsed="false">
      <c r="A3923" s="23" t="s">
        <v>401</v>
      </c>
      <c r="B3923" s="82" t="n">
        <v>12812</v>
      </c>
      <c r="C3923" s="25" t="n">
        <f aca="false">VLOOKUP(B3923,[1]Planilha8!$X$4:$Y$6629,2,0)</f>
        <v>2756160</v>
      </c>
      <c r="D3923" s="26" t="s">
        <v>1125</v>
      </c>
      <c r="E3923" s="26" t="str">
        <f aca="false">VLOOKUP(B3923,[1]Planilha8!$X$4:$Z$6629,3,0)</f>
        <v>CUIDADOS PALIATIVOS</v>
      </c>
      <c r="F3923" s="26" t="str">
        <f aca="false">VLOOKUP(B3923,[1]Planilha8!$X$4:$AD$6629,7,0)</f>
        <v>BOM</v>
      </c>
      <c r="G3923" s="27" t="n">
        <v>44686</v>
      </c>
      <c r="H3923" s="83" t="n">
        <v>1425.95</v>
      </c>
      <c r="I3923" s="29" t="s">
        <v>23</v>
      </c>
      <c r="J3923" s="30" t="s">
        <v>1126</v>
      </c>
      <c r="K3923" s="31" t="n">
        <v>47536</v>
      </c>
      <c r="L3923" s="32" t="n">
        <v>2022000085</v>
      </c>
      <c r="M3923" s="33" t="n">
        <v>44686</v>
      </c>
      <c r="N3923" s="84" t="n">
        <v>0</v>
      </c>
      <c r="O3923" s="85" t="n">
        <v>0</v>
      </c>
      <c r="P3923" s="86" t="n">
        <v>0</v>
      </c>
      <c r="Q3923" s="87" t="n">
        <v>0</v>
      </c>
      <c r="R3923" s="88" t="n">
        <v>0</v>
      </c>
      <c r="S3923" s="89" t="n">
        <v>1425.95</v>
      </c>
    </row>
    <row r="3924" s="93" customFormat="true" ht="37.5" hidden="false" customHeight="true" outlineLevel="0" collapsed="false">
      <c r="A3924" s="23" t="s">
        <v>401</v>
      </c>
      <c r="B3924" s="82" t="n">
        <v>12813</v>
      </c>
      <c r="C3924" s="25" t="n">
        <f aca="false">VLOOKUP(B3924,[1]Planilha8!$X$4:$Y$6629,2,0)</f>
        <v>2756161</v>
      </c>
      <c r="D3924" s="26" t="s">
        <v>1127</v>
      </c>
      <c r="E3924" s="26" t="str">
        <f aca="false">VLOOKUP(B3924,[1]Planilha8!$X$4:$Z$6629,3,0)</f>
        <v>ADMINISTRAÇÃO - SEDE - SEXEC</v>
      </c>
      <c r="F3924" s="26" t="str">
        <f aca="false">VLOOKUP(B3924,[1]Planilha8!$X$4:$AD$6629,7,0)</f>
        <v>BOM</v>
      </c>
      <c r="G3924" s="27" t="n">
        <v>44686</v>
      </c>
      <c r="H3924" s="83" t="n">
        <v>1425.95</v>
      </c>
      <c r="I3924" s="29" t="s">
        <v>23</v>
      </c>
      <c r="J3924" s="30" t="s">
        <v>1126</v>
      </c>
      <c r="K3924" s="31" t="n">
        <v>47536</v>
      </c>
      <c r="L3924" s="32" t="n">
        <v>2022000085</v>
      </c>
      <c r="M3924" s="33" t="n">
        <v>44686</v>
      </c>
      <c r="N3924" s="84" t="n">
        <v>0</v>
      </c>
      <c r="O3924" s="85" t="n">
        <v>0</v>
      </c>
      <c r="P3924" s="86" t="n">
        <v>0</v>
      </c>
      <c r="Q3924" s="87" t="n">
        <v>0</v>
      </c>
      <c r="R3924" s="88" t="n">
        <v>0</v>
      </c>
      <c r="S3924" s="89" t="n">
        <v>1425.95</v>
      </c>
    </row>
    <row r="3925" s="93" customFormat="true" ht="37.5" hidden="false" customHeight="true" outlineLevel="0" collapsed="false">
      <c r="A3925" s="23" t="s">
        <v>401</v>
      </c>
      <c r="B3925" s="82" t="n">
        <v>12814</v>
      </c>
      <c r="C3925" s="25" t="n">
        <f aca="false">VLOOKUP(B3925,[1]Planilha8!$X$4:$Y$6629,2,0)</f>
        <v>2756162</v>
      </c>
      <c r="D3925" s="26" t="s">
        <v>1127</v>
      </c>
      <c r="E3925" s="26" t="str">
        <f aca="false">VLOOKUP(B3925,[1]Planilha8!$X$4:$Z$6629,3,0)</f>
        <v>CHI – CENTRAL HUMANIZADA DE INTERNAÇÃO</v>
      </c>
      <c r="F3925" s="26" t="str">
        <f aca="false">VLOOKUP(B3925,[1]Planilha8!$X$4:$AD$6629,7,0)</f>
        <v>BOM</v>
      </c>
      <c r="G3925" s="27" t="n">
        <v>44686</v>
      </c>
      <c r="H3925" s="83" t="n">
        <v>1425.95</v>
      </c>
      <c r="I3925" s="29" t="s">
        <v>23</v>
      </c>
      <c r="J3925" s="30" t="s">
        <v>1126</v>
      </c>
      <c r="K3925" s="31" t="n">
        <v>47536</v>
      </c>
      <c r="L3925" s="32" t="n">
        <v>2022000085</v>
      </c>
      <c r="M3925" s="33" t="n">
        <v>44686</v>
      </c>
      <c r="N3925" s="84" t="n">
        <v>0</v>
      </c>
      <c r="O3925" s="85" t="n">
        <v>0</v>
      </c>
      <c r="P3925" s="86" t="n">
        <v>0</v>
      </c>
      <c r="Q3925" s="87" t="n">
        <v>0</v>
      </c>
      <c r="R3925" s="88" t="n">
        <v>0</v>
      </c>
      <c r="S3925" s="89" t="n">
        <v>1425.95</v>
      </c>
    </row>
    <row r="3926" s="93" customFormat="true" ht="37.5" hidden="false" customHeight="true" outlineLevel="0" collapsed="false">
      <c r="A3926" s="23" t="s">
        <v>401</v>
      </c>
      <c r="B3926" s="82" t="n">
        <v>12824</v>
      </c>
      <c r="C3926" s="25" t="n">
        <f aca="false">VLOOKUP(B3926,[1]Planilha8!$X$4:$Y$6629,2,0)</f>
        <v>2756176</v>
      </c>
      <c r="D3926" s="26" t="s">
        <v>1128</v>
      </c>
      <c r="E3926" s="26" t="str">
        <f aca="false">VLOOKUP(B3926,[1]Planilha8!$X$4:$Z$6629,3,0)</f>
        <v>CONDUTORES</v>
      </c>
      <c r="F3926" s="26" t="str">
        <f aca="false">VLOOKUP(B3926,[1]Planilha8!$X$4:$AD$6629,7,0)</f>
        <v>BOM</v>
      </c>
      <c r="G3926" s="27" t="n">
        <v>44697</v>
      </c>
      <c r="H3926" s="83" t="n">
        <v>1680</v>
      </c>
      <c r="I3926" s="29" t="s">
        <v>23</v>
      </c>
      <c r="J3926" s="30" t="s">
        <v>1129</v>
      </c>
      <c r="K3926" s="31" t="n">
        <v>7437</v>
      </c>
      <c r="L3926" s="32" t="n">
        <v>2021006781</v>
      </c>
      <c r="M3926" s="33" t="n">
        <v>44697</v>
      </c>
      <c r="N3926" s="84" t="n">
        <v>0</v>
      </c>
      <c r="O3926" s="85" t="n">
        <v>0</v>
      </c>
      <c r="P3926" s="86" t="n">
        <v>0</v>
      </c>
      <c r="Q3926" s="87" t="n">
        <v>0</v>
      </c>
      <c r="R3926" s="88" t="n">
        <v>0</v>
      </c>
      <c r="S3926" s="89" t="n">
        <v>1680</v>
      </c>
    </row>
    <row r="3927" s="93" customFormat="true" ht="37.5" hidden="false" customHeight="true" outlineLevel="0" collapsed="false">
      <c r="A3927" s="23" t="s">
        <v>401</v>
      </c>
      <c r="B3927" s="82" t="n">
        <v>12825</v>
      </c>
      <c r="C3927" s="25" t="n">
        <f aca="false">VLOOKUP(B3927,[1]Planilha8!$X$4:$Y$6629,2,0)</f>
        <v>2756177</v>
      </c>
      <c r="D3927" s="26" t="s">
        <v>1128</v>
      </c>
      <c r="E3927" s="26" t="str">
        <f aca="false">VLOOKUP(B3927,[1]Planilha8!$X$4:$Z$6629,3,0)</f>
        <v>TRANSPLANTE</v>
      </c>
      <c r="F3927" s="26" t="str">
        <f aca="false">VLOOKUP(B3927,[1]Planilha8!$X$4:$AD$6629,7,0)</f>
        <v>BOM</v>
      </c>
      <c r="G3927" s="27" t="n">
        <v>44697</v>
      </c>
      <c r="H3927" s="83" t="n">
        <v>1680</v>
      </c>
      <c r="I3927" s="29" t="s">
        <v>23</v>
      </c>
      <c r="J3927" s="30" t="s">
        <v>1129</v>
      </c>
      <c r="K3927" s="31" t="n">
        <v>7437</v>
      </c>
      <c r="L3927" s="32" t="n">
        <v>2021006781</v>
      </c>
      <c r="M3927" s="33" t="n">
        <v>44697</v>
      </c>
      <c r="N3927" s="84" t="n">
        <v>0</v>
      </c>
      <c r="O3927" s="85" t="n">
        <v>0</v>
      </c>
      <c r="P3927" s="86" t="n">
        <v>0</v>
      </c>
      <c r="Q3927" s="87" t="n">
        <v>0</v>
      </c>
      <c r="R3927" s="88" t="n">
        <v>0</v>
      </c>
      <c r="S3927" s="89" t="n">
        <v>1680</v>
      </c>
    </row>
    <row r="3928" s="93" customFormat="true" ht="37.5" hidden="false" customHeight="true" outlineLevel="0" collapsed="false">
      <c r="A3928" s="23" t="s">
        <v>401</v>
      </c>
      <c r="B3928" s="82" t="n">
        <v>12826</v>
      </c>
      <c r="C3928" s="25" t="n">
        <f aca="false">VLOOKUP(B3928,[1]Planilha8!$X$4:$Y$6629,2,0)</f>
        <v>2756178</v>
      </c>
      <c r="D3928" s="26" t="s">
        <v>1128</v>
      </c>
      <c r="E3928" s="26" t="str">
        <f aca="false">VLOOKUP(B3928,[1]Planilha8!$X$4:$Z$6629,3,0)</f>
        <v>CONDUTORES</v>
      </c>
      <c r="F3928" s="26" t="str">
        <f aca="false">VLOOKUP(B3928,[1]Planilha8!$X$4:$AD$6629,7,0)</f>
        <v>BOM</v>
      </c>
      <c r="G3928" s="27" t="n">
        <v>44697</v>
      </c>
      <c r="H3928" s="83" t="n">
        <v>1680</v>
      </c>
      <c r="I3928" s="29" t="s">
        <v>23</v>
      </c>
      <c r="J3928" s="30" t="s">
        <v>1129</v>
      </c>
      <c r="K3928" s="31" t="n">
        <v>7437</v>
      </c>
      <c r="L3928" s="32" t="n">
        <v>2021006781</v>
      </c>
      <c r="M3928" s="33" t="n">
        <v>44697</v>
      </c>
      <c r="N3928" s="84" t="n">
        <v>0</v>
      </c>
      <c r="O3928" s="85" t="n">
        <v>0</v>
      </c>
      <c r="P3928" s="86" t="n">
        <v>0</v>
      </c>
      <c r="Q3928" s="87" t="n">
        <v>0</v>
      </c>
      <c r="R3928" s="88" t="n">
        <v>0</v>
      </c>
      <c r="S3928" s="89" t="n">
        <v>1680</v>
      </c>
    </row>
    <row r="3929" s="93" customFormat="true" ht="37.5" hidden="false" customHeight="true" outlineLevel="0" collapsed="false">
      <c r="A3929" s="23" t="s">
        <v>401</v>
      </c>
      <c r="B3929" s="82" t="n">
        <v>12827</v>
      </c>
      <c r="C3929" s="25" t="n">
        <f aca="false">VLOOKUP(B3929,[1]Planilha8!$X$4:$Y$6629,2,0)</f>
        <v>2756179</v>
      </c>
      <c r="D3929" s="26" t="s">
        <v>1128</v>
      </c>
      <c r="E3929" s="26" t="str">
        <f aca="false">VLOOKUP(B3929,[1]Planilha8!$X$4:$Z$6629,3,0)</f>
        <v>CONDUTORES</v>
      </c>
      <c r="F3929" s="26" t="str">
        <f aca="false">VLOOKUP(B3929,[1]Planilha8!$X$4:$AD$6629,7,0)</f>
        <v>BOM</v>
      </c>
      <c r="G3929" s="27" t="n">
        <v>44697</v>
      </c>
      <c r="H3929" s="83" t="n">
        <v>1680</v>
      </c>
      <c r="I3929" s="29" t="s">
        <v>23</v>
      </c>
      <c r="J3929" s="30" t="s">
        <v>1129</v>
      </c>
      <c r="K3929" s="31" t="n">
        <v>7437</v>
      </c>
      <c r="L3929" s="32" t="n">
        <v>2021006781</v>
      </c>
      <c r="M3929" s="33" t="n">
        <v>44697</v>
      </c>
      <c r="N3929" s="84" t="n">
        <v>0</v>
      </c>
      <c r="O3929" s="85" t="n">
        <v>0</v>
      </c>
      <c r="P3929" s="86" t="n">
        <v>0</v>
      </c>
      <c r="Q3929" s="87" t="n">
        <v>0</v>
      </c>
      <c r="R3929" s="88" t="n">
        <v>0</v>
      </c>
      <c r="S3929" s="89" t="n">
        <v>1680</v>
      </c>
    </row>
    <row r="3930" s="93" customFormat="true" ht="37.5" hidden="false" customHeight="true" outlineLevel="0" collapsed="false">
      <c r="A3930" s="23" t="s">
        <v>401</v>
      </c>
      <c r="B3930" s="82" t="n">
        <v>12828</v>
      </c>
      <c r="C3930" s="25" t="n">
        <f aca="false">VLOOKUP(B3930,[1]Planilha8!$X$4:$Y$6629,2,0)</f>
        <v>2756180</v>
      </c>
      <c r="D3930" s="26" t="s">
        <v>1128</v>
      </c>
      <c r="E3930" s="26" t="str">
        <f aca="false">VLOOKUP(B3930,[1]Planilha8!$X$4:$Z$6629,3,0)</f>
        <v>CONDUTORES</v>
      </c>
      <c r="F3930" s="26" t="str">
        <f aca="false">VLOOKUP(B3930,[1]Planilha8!$X$4:$AD$6629,7,0)</f>
        <v>BOM</v>
      </c>
      <c r="G3930" s="27" t="n">
        <v>44697</v>
      </c>
      <c r="H3930" s="83" t="n">
        <v>1680</v>
      </c>
      <c r="I3930" s="29" t="s">
        <v>23</v>
      </c>
      <c r="J3930" s="30" t="s">
        <v>1129</v>
      </c>
      <c r="K3930" s="31" t="n">
        <v>7437</v>
      </c>
      <c r="L3930" s="32" t="n">
        <v>2021006781</v>
      </c>
      <c r="M3930" s="33" t="n">
        <v>44697</v>
      </c>
      <c r="N3930" s="84" t="n">
        <v>0</v>
      </c>
      <c r="O3930" s="85" t="n">
        <v>0</v>
      </c>
      <c r="P3930" s="86" t="n">
        <v>0</v>
      </c>
      <c r="Q3930" s="87" t="n">
        <v>0</v>
      </c>
      <c r="R3930" s="88" t="n">
        <v>0</v>
      </c>
      <c r="S3930" s="89" t="n">
        <v>1680</v>
      </c>
    </row>
    <row r="3931" s="93" customFormat="true" ht="37.5" hidden="false" customHeight="true" outlineLevel="0" collapsed="false">
      <c r="A3931" s="23" t="s">
        <v>401</v>
      </c>
      <c r="B3931" s="82" t="n">
        <v>12836</v>
      </c>
      <c r="C3931" s="25" t="n">
        <f aca="false">VLOOKUP(B3931,[1]Planilha8!$X$4:$Y$6629,2,0)</f>
        <v>2756163</v>
      </c>
      <c r="D3931" s="26" t="s">
        <v>1130</v>
      </c>
      <c r="E3931" s="26" t="str">
        <f aca="false">VLOOKUP(B3931,[1]Planilha8!$X$4:$Z$6629,3,0)</f>
        <v>ADMINISTRAÇÃO - SEDE – GECOM</v>
      </c>
      <c r="F3931" s="26" t="str">
        <f aca="false">VLOOKUP(B3931,[1]Planilha8!$X$4:$AD$6629,7,0)</f>
        <v>BOM</v>
      </c>
      <c r="G3931" s="27" t="n">
        <v>44690</v>
      </c>
      <c r="H3931" s="83" t="n">
        <v>1398</v>
      </c>
      <c r="I3931" s="29" t="s">
        <v>23</v>
      </c>
      <c r="J3931" s="30" t="s">
        <v>145</v>
      </c>
      <c r="K3931" s="31" t="n">
        <v>222152</v>
      </c>
      <c r="L3931" s="32" t="n">
        <v>2022001449</v>
      </c>
      <c r="M3931" s="33" t="n">
        <v>44690</v>
      </c>
      <c r="N3931" s="84" t="n">
        <v>0</v>
      </c>
      <c r="O3931" s="85" t="n">
        <v>0</v>
      </c>
      <c r="P3931" s="86" t="n">
        <v>0</v>
      </c>
      <c r="Q3931" s="87" t="n">
        <v>0</v>
      </c>
      <c r="R3931" s="88" t="n">
        <v>0</v>
      </c>
      <c r="S3931" s="89" t="n">
        <v>1398</v>
      </c>
    </row>
    <row r="3932" s="93" customFormat="true" ht="37.5" hidden="false" customHeight="true" outlineLevel="0" collapsed="false">
      <c r="A3932" s="23" t="s">
        <v>401</v>
      </c>
      <c r="B3932" s="82" t="n">
        <v>12837</v>
      </c>
      <c r="C3932" s="25" t="n">
        <f aca="false">VLOOKUP(B3932,[1]Planilha8!$X$4:$Y$6629,2,0)</f>
        <v>2756164</v>
      </c>
      <c r="D3932" s="26" t="s">
        <v>1130</v>
      </c>
      <c r="E3932" s="26" t="str">
        <f aca="false">VLOOKUP(B3932,[1]Planilha8!$X$4:$Z$6629,3,0)</f>
        <v>ADMINISTRAÇÃO - SEDE – GECOM</v>
      </c>
      <c r="F3932" s="26" t="str">
        <f aca="false">VLOOKUP(B3932,[1]Planilha8!$X$4:$AD$6629,7,0)</f>
        <v>BOM</v>
      </c>
      <c r="G3932" s="27" t="n">
        <v>44690</v>
      </c>
      <c r="H3932" s="83" t="n">
        <v>1398</v>
      </c>
      <c r="I3932" s="29" t="s">
        <v>23</v>
      </c>
      <c r="J3932" s="30" t="s">
        <v>145</v>
      </c>
      <c r="K3932" s="31" t="n">
        <v>222152</v>
      </c>
      <c r="L3932" s="32" t="n">
        <v>2022001449</v>
      </c>
      <c r="M3932" s="33" t="n">
        <v>44690</v>
      </c>
      <c r="N3932" s="84" t="n">
        <v>0</v>
      </c>
      <c r="O3932" s="85" t="n">
        <v>0</v>
      </c>
      <c r="P3932" s="86" t="n">
        <v>0</v>
      </c>
      <c r="Q3932" s="87" t="n">
        <v>0</v>
      </c>
      <c r="R3932" s="88" t="n">
        <v>0</v>
      </c>
      <c r="S3932" s="89" t="n">
        <v>1398</v>
      </c>
    </row>
    <row r="3933" s="93" customFormat="true" ht="37.5" hidden="false" customHeight="true" outlineLevel="0" collapsed="false">
      <c r="A3933" s="23" t="s">
        <v>401</v>
      </c>
      <c r="B3933" s="82" t="n">
        <v>12835</v>
      </c>
      <c r="C3933" s="25" t="n">
        <f aca="false">VLOOKUP(B3933,[1]Planilha8!$X$4:$Y$6629,2,0)</f>
        <v>2756165</v>
      </c>
      <c r="D3933" s="26" t="s">
        <v>1130</v>
      </c>
      <c r="E3933" s="26" t="str">
        <f aca="false">VLOOKUP(B3933,[1]Planilha8!$X$4:$Z$6629,3,0)</f>
        <v>ADMINISTRAÇÃO - SEDE – ASCOM</v>
      </c>
      <c r="F3933" s="26" t="str">
        <f aca="false">VLOOKUP(B3933,[1]Planilha8!$X$4:$AD$6629,7,0)</f>
        <v>BOM</v>
      </c>
      <c r="G3933" s="27" t="n">
        <v>44690</v>
      </c>
      <c r="H3933" s="83" t="n">
        <v>1398</v>
      </c>
      <c r="I3933" s="29" t="s">
        <v>23</v>
      </c>
      <c r="J3933" s="30" t="s">
        <v>145</v>
      </c>
      <c r="K3933" s="31" t="n">
        <v>222152</v>
      </c>
      <c r="L3933" s="32" t="n">
        <v>2022001449</v>
      </c>
      <c r="M3933" s="33" t="n">
        <v>44690</v>
      </c>
      <c r="N3933" s="84" t="n">
        <v>0</v>
      </c>
      <c r="O3933" s="85" t="n">
        <v>0</v>
      </c>
      <c r="P3933" s="86" t="n">
        <v>0</v>
      </c>
      <c r="Q3933" s="87" t="n">
        <v>0</v>
      </c>
      <c r="R3933" s="88" t="n">
        <v>0</v>
      </c>
      <c r="S3933" s="89" t="n">
        <v>1398</v>
      </c>
    </row>
    <row r="3934" s="93" customFormat="true" ht="37.5" hidden="false" customHeight="true" outlineLevel="0" collapsed="false">
      <c r="A3934" s="23" t="s">
        <v>401</v>
      </c>
      <c r="B3934" s="82" t="n">
        <v>12834</v>
      </c>
      <c r="C3934" s="25" t="n">
        <f aca="false">VLOOKUP(B3934,[1]Planilha8!$X$4:$Y$6629,2,0)</f>
        <v>2756166</v>
      </c>
      <c r="D3934" s="26" t="s">
        <v>1130</v>
      </c>
      <c r="E3934" s="26" t="str">
        <f aca="false">VLOOKUP(B3934,[1]Planilha8!$X$4:$Z$6629,3,0)</f>
        <v>ADMINISTRAÇÃO - SEDE – ASCOM</v>
      </c>
      <c r="F3934" s="26" t="str">
        <f aca="false">VLOOKUP(B3934,[1]Planilha8!$X$4:$AD$6629,7,0)</f>
        <v>BOM</v>
      </c>
      <c r="G3934" s="27" t="n">
        <v>44690</v>
      </c>
      <c r="H3934" s="83" t="n">
        <v>1398</v>
      </c>
      <c r="I3934" s="29" t="s">
        <v>23</v>
      </c>
      <c r="J3934" s="30" t="s">
        <v>145</v>
      </c>
      <c r="K3934" s="31" t="n">
        <v>222152</v>
      </c>
      <c r="L3934" s="32" t="n">
        <v>2022001449</v>
      </c>
      <c r="M3934" s="33" t="n">
        <v>44690</v>
      </c>
      <c r="N3934" s="84" t="n">
        <v>0</v>
      </c>
      <c r="O3934" s="85" t="n">
        <v>0</v>
      </c>
      <c r="P3934" s="86" t="n">
        <v>0</v>
      </c>
      <c r="Q3934" s="87" t="n">
        <v>0</v>
      </c>
      <c r="R3934" s="88" t="n">
        <v>0</v>
      </c>
      <c r="S3934" s="89" t="n">
        <v>1398</v>
      </c>
    </row>
    <row r="3935" s="93" customFormat="true" ht="37.5" hidden="false" customHeight="true" outlineLevel="0" collapsed="false">
      <c r="A3935" s="23" t="s">
        <v>401</v>
      </c>
      <c r="B3935" s="82" t="n">
        <v>12833</v>
      </c>
      <c r="C3935" s="25" t="n">
        <f aca="false">VLOOKUP(B3935,[1]Planilha8!$X$4:$Y$6629,2,0)</f>
        <v>2756167</v>
      </c>
      <c r="D3935" s="26" t="s">
        <v>1130</v>
      </c>
      <c r="E3935" s="26" t="str">
        <f aca="false">VLOOKUP(B3935,[1]Planilha8!$X$4:$Z$6629,3,0)</f>
        <v>ADMINISTRAÇÃO - SEDE – GEP</v>
      </c>
      <c r="F3935" s="26" t="str">
        <f aca="false">VLOOKUP(B3935,[1]Planilha8!$X$4:$AD$6629,7,0)</f>
        <v>BOM</v>
      </c>
      <c r="G3935" s="27" t="n">
        <v>44690</v>
      </c>
      <c r="H3935" s="83" t="n">
        <v>1398</v>
      </c>
      <c r="I3935" s="29" t="s">
        <v>23</v>
      </c>
      <c r="J3935" s="30" t="s">
        <v>145</v>
      </c>
      <c r="K3935" s="31" t="n">
        <v>222152</v>
      </c>
      <c r="L3935" s="32" t="n">
        <v>2022001449</v>
      </c>
      <c r="M3935" s="33" t="n">
        <v>44690</v>
      </c>
      <c r="N3935" s="84" t="n">
        <v>0</v>
      </c>
      <c r="O3935" s="85" t="n">
        <v>0</v>
      </c>
      <c r="P3935" s="86" t="n">
        <v>0</v>
      </c>
      <c r="Q3935" s="87" t="n">
        <v>0</v>
      </c>
      <c r="R3935" s="88" t="n">
        <v>0</v>
      </c>
      <c r="S3935" s="89" t="n">
        <v>1398</v>
      </c>
    </row>
    <row r="3936" s="93" customFormat="true" ht="37.5" hidden="false" customHeight="true" outlineLevel="0" collapsed="false">
      <c r="A3936" s="23" t="s">
        <v>401</v>
      </c>
      <c r="B3936" s="82" t="n">
        <v>12832</v>
      </c>
      <c r="C3936" s="25" t="n">
        <f aca="false">VLOOKUP(B3936,[1]Planilha8!$X$4:$Y$6629,2,0)</f>
        <v>2756168</v>
      </c>
      <c r="D3936" s="26" t="s">
        <v>1130</v>
      </c>
      <c r="E3936" s="26" t="str">
        <f aca="false">VLOOKUP(B3936,[1]Planilha8!$X$4:$Z$6629,3,0)</f>
        <v>ADMINISTRAÇÃO - SEDE – GEP</v>
      </c>
      <c r="F3936" s="26" t="str">
        <f aca="false">VLOOKUP(B3936,[1]Planilha8!$X$4:$AD$6629,7,0)</f>
        <v>BOM</v>
      </c>
      <c r="G3936" s="27" t="n">
        <v>44690</v>
      </c>
      <c r="H3936" s="83" t="n">
        <v>1398</v>
      </c>
      <c r="I3936" s="29" t="s">
        <v>23</v>
      </c>
      <c r="J3936" s="30" t="s">
        <v>145</v>
      </c>
      <c r="K3936" s="31" t="n">
        <v>222152</v>
      </c>
      <c r="L3936" s="32" t="n">
        <v>2022001449</v>
      </c>
      <c r="M3936" s="33" t="n">
        <v>44690</v>
      </c>
      <c r="N3936" s="84" t="n">
        <v>0</v>
      </c>
      <c r="O3936" s="85" t="n">
        <v>0</v>
      </c>
      <c r="P3936" s="86" t="n">
        <v>0</v>
      </c>
      <c r="Q3936" s="87" t="n">
        <v>0</v>
      </c>
      <c r="R3936" s="88" t="n">
        <v>0</v>
      </c>
      <c r="S3936" s="89" t="n">
        <v>1398</v>
      </c>
    </row>
    <row r="3937" s="93" customFormat="true" ht="37.5" hidden="false" customHeight="true" outlineLevel="0" collapsed="false">
      <c r="A3937" s="23" t="s">
        <v>401</v>
      </c>
      <c r="B3937" s="82" t="n">
        <v>12830</v>
      </c>
      <c r="C3937" s="25" t="n">
        <f aca="false">VLOOKUP(B3937,[1]Planilha8!$X$4:$Y$6629,2,0)</f>
        <v>2756169</v>
      </c>
      <c r="D3937" s="26" t="s">
        <v>1130</v>
      </c>
      <c r="E3937" s="26" t="str">
        <f aca="false">VLOOKUP(B3937,[1]Planilha8!$X$4:$Z$6629,3,0)</f>
        <v>ADMINISTRAÇÃO - SEDE – SEXEC</v>
      </c>
      <c r="F3937" s="26" t="str">
        <f aca="false">VLOOKUP(B3937,[1]Planilha8!$X$4:$AD$6629,7,0)</f>
        <v>BOM</v>
      </c>
      <c r="G3937" s="27" t="n">
        <v>44690</v>
      </c>
      <c r="H3937" s="83" t="n">
        <v>1398</v>
      </c>
      <c r="I3937" s="29" t="s">
        <v>23</v>
      </c>
      <c r="J3937" s="30" t="s">
        <v>145</v>
      </c>
      <c r="K3937" s="31" t="n">
        <v>222152</v>
      </c>
      <c r="L3937" s="32" t="n">
        <v>2022001449</v>
      </c>
      <c r="M3937" s="33" t="n">
        <v>44690</v>
      </c>
      <c r="N3937" s="84" t="n">
        <v>0</v>
      </c>
      <c r="O3937" s="85" t="n">
        <v>0</v>
      </c>
      <c r="P3937" s="86" t="n">
        <v>0</v>
      </c>
      <c r="Q3937" s="87" t="n">
        <v>0</v>
      </c>
      <c r="R3937" s="88" t="n">
        <v>0</v>
      </c>
      <c r="S3937" s="89" t="n">
        <v>1398</v>
      </c>
    </row>
    <row r="3938" s="93" customFormat="true" ht="37.5" hidden="false" customHeight="true" outlineLevel="0" collapsed="false">
      <c r="A3938" s="23" t="s">
        <v>401</v>
      </c>
      <c r="B3938" s="82" t="n">
        <v>12831</v>
      </c>
      <c r="C3938" s="25" t="n">
        <f aca="false">VLOOKUP(B3938,[1]Planilha8!$X$4:$Y$6629,2,0)</f>
        <v>2756170</v>
      </c>
      <c r="D3938" s="26" t="s">
        <v>1130</v>
      </c>
      <c r="E3938" s="26" t="str">
        <f aca="false">VLOOKUP(B3938,[1]Planilha8!$X$4:$Z$6629,3,0)</f>
        <v>ADMINISTRAÇÃO - SEDE – SEXEC</v>
      </c>
      <c r="F3938" s="26" t="str">
        <f aca="false">VLOOKUP(B3938,[1]Planilha8!$X$4:$AD$6629,7,0)</f>
        <v>BOM</v>
      </c>
      <c r="G3938" s="27" t="n">
        <v>44690</v>
      </c>
      <c r="H3938" s="83" t="n">
        <v>1398</v>
      </c>
      <c r="I3938" s="29" t="s">
        <v>23</v>
      </c>
      <c r="J3938" s="30" t="s">
        <v>145</v>
      </c>
      <c r="K3938" s="31" t="n">
        <v>222152</v>
      </c>
      <c r="L3938" s="32" t="n">
        <v>2022001449</v>
      </c>
      <c r="M3938" s="33" t="n">
        <v>44690</v>
      </c>
      <c r="N3938" s="84" t="n">
        <v>0</v>
      </c>
      <c r="O3938" s="85" t="n">
        <v>0</v>
      </c>
      <c r="P3938" s="86" t="n">
        <v>0</v>
      </c>
      <c r="Q3938" s="87" t="n">
        <v>0</v>
      </c>
      <c r="R3938" s="88" t="n">
        <v>0</v>
      </c>
      <c r="S3938" s="89" t="n">
        <v>1398</v>
      </c>
    </row>
    <row r="3939" s="93" customFormat="true" ht="37.5" hidden="false" customHeight="true" outlineLevel="0" collapsed="false">
      <c r="A3939" s="23" t="s">
        <v>401</v>
      </c>
      <c r="B3939" s="82" t="n">
        <v>12829</v>
      </c>
      <c r="C3939" s="25" t="n">
        <f aca="false">VLOOKUP(B3939,[1]Planilha8!$X$4:$Y$6629,2,0)</f>
        <v>2756171</v>
      </c>
      <c r="D3939" s="26" t="s">
        <v>1130</v>
      </c>
      <c r="E3939" s="26" t="str">
        <f aca="false">VLOOKUP(B3939,[1]Planilha8!$X$4:$Z$6629,3,0)</f>
        <v>ADMINISTRAÇÃO - SEDE – SEXEC</v>
      </c>
      <c r="F3939" s="26" t="str">
        <f aca="false">VLOOKUP(B3939,[1]Planilha8!$X$4:$AD$6629,7,0)</f>
        <v>BOM</v>
      </c>
      <c r="G3939" s="27" t="n">
        <v>44690</v>
      </c>
      <c r="H3939" s="83" t="n">
        <v>1398</v>
      </c>
      <c r="I3939" s="29" t="s">
        <v>23</v>
      </c>
      <c r="J3939" s="30" t="s">
        <v>145</v>
      </c>
      <c r="K3939" s="31" t="n">
        <v>222152</v>
      </c>
      <c r="L3939" s="32" t="n">
        <v>2022001449</v>
      </c>
      <c r="M3939" s="33" t="n">
        <v>44690</v>
      </c>
      <c r="N3939" s="84" t="n">
        <v>0</v>
      </c>
      <c r="O3939" s="85" t="n">
        <v>0</v>
      </c>
      <c r="P3939" s="86" t="n">
        <v>0</v>
      </c>
      <c r="Q3939" s="87" t="n">
        <v>0</v>
      </c>
      <c r="R3939" s="88" t="n">
        <v>0</v>
      </c>
      <c r="S3939" s="89" t="n">
        <v>1398</v>
      </c>
    </row>
    <row r="3940" s="93" customFormat="true" ht="37.5" hidden="false" customHeight="true" outlineLevel="0" collapsed="false">
      <c r="A3940" s="23" t="s">
        <v>401</v>
      </c>
      <c r="B3940" s="82" t="n">
        <v>12838</v>
      </c>
      <c r="C3940" s="25" t="n">
        <f aca="false">VLOOKUP(B3940,[1]Planilha8!$X$4:$Y$6629,2,0)</f>
        <v>2819285</v>
      </c>
      <c r="D3940" s="26" t="s">
        <v>1131</v>
      </c>
      <c r="E3940" s="26" t="str">
        <f aca="false">VLOOKUP(B3940,[1]Planilha8!$X$4:$Z$6629,3,0)</f>
        <v>APOIO AO DIAGNOSTICO – ELETROCARDIOGRAMA</v>
      </c>
      <c r="F3940" s="26" t="str">
        <f aca="false">VLOOKUP(B3940,[1]Planilha8!$X$4:$AD$6629,7,0)</f>
        <v>BOM</v>
      </c>
      <c r="G3940" s="27" t="n">
        <v>44708</v>
      </c>
      <c r="H3940" s="83" t="n">
        <v>8200</v>
      </c>
      <c r="I3940" s="29" t="s">
        <v>23</v>
      </c>
      <c r="J3940" s="30" t="s">
        <v>1132</v>
      </c>
      <c r="K3940" s="31" t="n">
        <v>130962</v>
      </c>
      <c r="L3940" s="32" t="n">
        <v>2022002062</v>
      </c>
      <c r="M3940" s="33" t="n">
        <v>44708</v>
      </c>
      <c r="N3940" s="84" t="n">
        <v>0</v>
      </c>
      <c r="O3940" s="85" t="n">
        <v>0</v>
      </c>
      <c r="P3940" s="86" t="n">
        <v>0</v>
      </c>
      <c r="Q3940" s="87" t="n">
        <v>0</v>
      </c>
      <c r="R3940" s="88" t="n">
        <v>0</v>
      </c>
      <c r="S3940" s="89" t="n">
        <v>8200</v>
      </c>
    </row>
    <row r="3941" s="93" customFormat="true" ht="37.5" hidden="false" customHeight="true" outlineLevel="0" collapsed="false">
      <c r="A3941" s="23" t="s">
        <v>401</v>
      </c>
      <c r="B3941" s="82" t="n">
        <v>12839</v>
      </c>
      <c r="C3941" s="25" t="n">
        <f aca="false">VLOOKUP(B3941,[1]Planilha8!$X$4:$Y$6629,2,0)</f>
        <v>2819286</v>
      </c>
      <c r="D3941" s="26" t="s">
        <v>1133</v>
      </c>
      <c r="E3941" s="26" t="str">
        <f aca="false">VLOOKUP(B3941,[1]Planilha8!$X$4:$Z$6629,3,0)</f>
        <v>APOIO AO DIAGNOSTICO – ELETROCARDIOGRAMA</v>
      </c>
      <c r="F3941" s="26" t="str">
        <f aca="false">VLOOKUP(B3941,[1]Planilha8!$X$4:$AD$6629,7,0)</f>
        <v>BOM</v>
      </c>
      <c r="G3941" s="27" t="n">
        <v>44708</v>
      </c>
      <c r="H3941" s="83" t="n">
        <v>8200</v>
      </c>
      <c r="I3941" s="29" t="s">
        <v>23</v>
      </c>
      <c r="J3941" s="30" t="s">
        <v>1132</v>
      </c>
      <c r="K3941" s="31" t="n">
        <v>130962</v>
      </c>
      <c r="L3941" s="32" t="n">
        <v>2022002062</v>
      </c>
      <c r="M3941" s="33" t="n">
        <v>44708</v>
      </c>
      <c r="N3941" s="84" t="n">
        <v>0</v>
      </c>
      <c r="O3941" s="85" t="n">
        <v>0</v>
      </c>
      <c r="P3941" s="86" t="n">
        <v>0</v>
      </c>
      <c r="Q3941" s="87" t="n">
        <v>0</v>
      </c>
      <c r="R3941" s="88" t="n">
        <v>0</v>
      </c>
      <c r="S3941" s="89" t="n">
        <v>8200</v>
      </c>
    </row>
    <row r="3942" s="93" customFormat="true" ht="37.5" hidden="false" customHeight="true" outlineLevel="0" collapsed="false">
      <c r="A3942" s="23" t="s">
        <v>401</v>
      </c>
      <c r="B3942" s="82" t="n">
        <v>12840</v>
      </c>
      <c r="C3942" s="25" t="n">
        <f aca="false">VLOOKUP(B3942,[1]Planilha8!$X$4:$Y$6629,2,0)</f>
        <v>2819287</v>
      </c>
      <c r="D3942" s="26" t="s">
        <v>1134</v>
      </c>
      <c r="E3942" s="26" t="str">
        <f aca="false">VLOOKUP(B3942,[1]Planilha8!$X$4:$Z$6629,3,0)</f>
        <v>RECEPÇÃO CENTRAL</v>
      </c>
      <c r="F3942" s="26" t="str">
        <f aca="false">VLOOKUP(B3942,[1]Planilha8!$X$4:$AD$6629,7,0)</f>
        <v>BOM</v>
      </c>
      <c r="G3942" s="27" t="n">
        <v>44718</v>
      </c>
      <c r="H3942" s="83" t="n">
        <v>888.99</v>
      </c>
      <c r="I3942" s="29" t="s">
        <v>23</v>
      </c>
      <c r="J3942" s="30" t="s">
        <v>975</v>
      </c>
      <c r="K3942" s="31" t="n">
        <v>46342</v>
      </c>
      <c r="L3942" s="32" t="n">
        <v>2022003107</v>
      </c>
      <c r="M3942" s="33" t="n">
        <v>44718</v>
      </c>
      <c r="N3942" s="84" t="n">
        <v>0</v>
      </c>
      <c r="O3942" s="85" t="n">
        <v>0</v>
      </c>
      <c r="P3942" s="86" t="n">
        <v>0</v>
      </c>
      <c r="Q3942" s="87" t="n">
        <v>0</v>
      </c>
      <c r="R3942" s="88" t="n">
        <v>0</v>
      </c>
      <c r="S3942" s="89" t="n">
        <v>888.99</v>
      </c>
    </row>
    <row r="3943" s="93" customFormat="true" ht="37.5" hidden="false" customHeight="true" outlineLevel="0" collapsed="false">
      <c r="A3943" s="23" t="s">
        <v>401</v>
      </c>
      <c r="B3943" s="82" t="n">
        <v>12841</v>
      </c>
      <c r="C3943" s="25" t="n">
        <f aca="false">VLOOKUP(B3943,[1]Planilha8!$X$4:$Y$6629,2,0)</f>
        <v>2819288</v>
      </c>
      <c r="D3943" s="26" t="s">
        <v>1134</v>
      </c>
      <c r="E3943" s="26" t="str">
        <f aca="false">VLOOKUP(B3943,[1]Planilha8!$X$4:$Z$6629,3,0)</f>
        <v>PORTARIA 'A'</v>
      </c>
      <c r="F3943" s="26" t="str">
        <f aca="false">VLOOKUP(B3943,[1]Planilha8!$X$4:$AD$6629,7,0)</f>
        <v>BOM</v>
      </c>
      <c r="G3943" s="27" t="n">
        <v>44718</v>
      </c>
      <c r="H3943" s="83" t="n">
        <v>888.99</v>
      </c>
      <c r="I3943" s="29" t="s">
        <v>23</v>
      </c>
      <c r="J3943" s="30" t="s">
        <v>975</v>
      </c>
      <c r="K3943" s="31" t="n">
        <v>46342</v>
      </c>
      <c r="L3943" s="32" t="n">
        <v>2022003107</v>
      </c>
      <c r="M3943" s="33" t="n">
        <v>44718</v>
      </c>
      <c r="N3943" s="84" t="n">
        <v>0</v>
      </c>
      <c r="O3943" s="85" t="n">
        <v>0</v>
      </c>
      <c r="P3943" s="86" t="n">
        <v>0</v>
      </c>
      <c r="Q3943" s="87" t="n">
        <v>0</v>
      </c>
      <c r="R3943" s="88" t="n">
        <v>0</v>
      </c>
      <c r="S3943" s="89" t="n">
        <v>888.99</v>
      </c>
    </row>
    <row r="3944" s="93" customFormat="true" ht="37.5" hidden="false" customHeight="true" outlineLevel="0" collapsed="false">
      <c r="A3944" s="23" t="s">
        <v>401</v>
      </c>
      <c r="B3944" s="82" t="n">
        <v>12842</v>
      </c>
      <c r="C3944" s="25" t="n">
        <f aca="false">VLOOKUP(B3944,[1]Planilha8!$X$4:$Y$6629,2,0)</f>
        <v>2819289</v>
      </c>
      <c r="D3944" s="26" t="s">
        <v>1134</v>
      </c>
      <c r="E3944" s="26" t="str">
        <f aca="false">VLOOKUP(B3944,[1]Planilha8!$X$4:$Z$6629,3,0)</f>
        <v>ALMOXARIFADO</v>
      </c>
      <c r="F3944" s="26" t="str">
        <f aca="false">VLOOKUP(B3944,[1]Planilha8!$X$4:$AD$6629,7,0)</f>
        <v>BOM</v>
      </c>
      <c r="G3944" s="27" t="n">
        <v>44718</v>
      </c>
      <c r="H3944" s="83" t="n">
        <v>888.99</v>
      </c>
      <c r="I3944" s="29" t="s">
        <v>23</v>
      </c>
      <c r="J3944" s="30" t="s">
        <v>975</v>
      </c>
      <c r="K3944" s="31" t="n">
        <v>46342</v>
      </c>
      <c r="L3944" s="32" t="n">
        <v>2022003107</v>
      </c>
      <c r="M3944" s="33" t="n">
        <v>44718</v>
      </c>
      <c r="N3944" s="84" t="n">
        <v>0</v>
      </c>
      <c r="O3944" s="85" t="n">
        <v>0</v>
      </c>
      <c r="P3944" s="86" t="n">
        <v>0</v>
      </c>
      <c r="Q3944" s="87" t="n">
        <v>0</v>
      </c>
      <c r="R3944" s="88" t="n">
        <v>0</v>
      </c>
      <c r="S3944" s="89" t="n">
        <v>888.99</v>
      </c>
    </row>
    <row r="3945" s="93" customFormat="true" ht="37.5" hidden="false" customHeight="true" outlineLevel="0" collapsed="false">
      <c r="A3945" s="23" t="s">
        <v>401</v>
      </c>
      <c r="B3945" s="82" t="n">
        <v>12843</v>
      </c>
      <c r="C3945" s="25" t="n">
        <f aca="false">VLOOKUP(B3945,[1]Planilha8!$X$4:$Y$6629,2,0)</f>
        <v>2819290</v>
      </c>
      <c r="D3945" s="26" t="s">
        <v>1134</v>
      </c>
      <c r="E3945" s="26" t="str">
        <f aca="false">VLOOKUP(B3945,[1]Planilha8!$X$4:$Z$6629,3,0)</f>
        <v>ALMOXARIFADO</v>
      </c>
      <c r="F3945" s="26" t="str">
        <f aca="false">VLOOKUP(B3945,[1]Planilha8!$X$4:$AD$6629,7,0)</f>
        <v>BOM</v>
      </c>
      <c r="G3945" s="27" t="n">
        <v>44718</v>
      </c>
      <c r="H3945" s="83" t="n">
        <v>888.99</v>
      </c>
      <c r="I3945" s="29" t="s">
        <v>23</v>
      </c>
      <c r="J3945" s="30" t="s">
        <v>975</v>
      </c>
      <c r="K3945" s="31" t="n">
        <v>46342</v>
      </c>
      <c r="L3945" s="32" t="n">
        <v>2022003107</v>
      </c>
      <c r="M3945" s="33" t="n">
        <v>44718</v>
      </c>
      <c r="N3945" s="84" t="n">
        <v>0</v>
      </c>
      <c r="O3945" s="85" t="n">
        <v>0</v>
      </c>
      <c r="P3945" s="86" t="n">
        <v>0</v>
      </c>
      <c r="Q3945" s="87" t="n">
        <v>0</v>
      </c>
      <c r="R3945" s="88" t="n">
        <v>0</v>
      </c>
      <c r="S3945" s="89" t="n">
        <v>888.99</v>
      </c>
    </row>
    <row r="3946" s="93" customFormat="true" ht="37.5" hidden="false" customHeight="true" outlineLevel="0" collapsed="false">
      <c r="A3946" s="23" t="s">
        <v>401</v>
      </c>
      <c r="B3946" s="82" t="n">
        <v>12844</v>
      </c>
      <c r="C3946" s="25" t="n">
        <f aca="false">VLOOKUP(B3946,[1]Planilha8!$X$4:$Y$6629,2,0)</f>
        <v>2819291</v>
      </c>
      <c r="D3946" s="26" t="s">
        <v>1135</v>
      </c>
      <c r="E3946" s="26" t="str">
        <f aca="false">VLOOKUP(B3946,[1]Planilha8!$X$4:$Z$6629,3,0)</f>
        <v>CLÍNICA MÉDICA  – ALA 2</v>
      </c>
      <c r="F3946" s="26" t="str">
        <f aca="false">VLOOKUP(B3946,[1]Planilha8!$X$4:$AD$6629,7,0)</f>
        <v>BOM</v>
      </c>
      <c r="G3946" s="27" t="n">
        <v>44718</v>
      </c>
      <c r="H3946" s="83" t="n">
        <v>888.99</v>
      </c>
      <c r="I3946" s="29" t="s">
        <v>23</v>
      </c>
      <c r="J3946" s="30" t="s">
        <v>975</v>
      </c>
      <c r="K3946" s="31" t="n">
        <v>46342</v>
      </c>
      <c r="L3946" s="32" t="n">
        <v>2022003107</v>
      </c>
      <c r="M3946" s="33" t="n">
        <v>44718</v>
      </c>
      <c r="N3946" s="84" t="n">
        <v>0</v>
      </c>
      <c r="O3946" s="85" t="n">
        <v>0</v>
      </c>
      <c r="P3946" s="86" t="n">
        <v>0</v>
      </c>
      <c r="Q3946" s="87" t="n">
        <v>0</v>
      </c>
      <c r="R3946" s="88" t="n">
        <v>0</v>
      </c>
      <c r="S3946" s="89" t="n">
        <v>888.99</v>
      </c>
    </row>
    <row r="3947" s="93" customFormat="true" ht="37.5" hidden="false" customHeight="true" outlineLevel="0" collapsed="false">
      <c r="A3947" s="23" t="s">
        <v>401</v>
      </c>
      <c r="B3947" s="82" t="n">
        <v>12845</v>
      </c>
      <c r="C3947" s="25" t="n">
        <f aca="false">VLOOKUP(B3947,[1]Planilha8!$X$4:$Y$6629,2,0)</f>
        <v>2819292</v>
      </c>
      <c r="D3947" s="26" t="s">
        <v>1135</v>
      </c>
      <c r="E3947" s="26" t="str">
        <f aca="false">VLOOKUP(B3947,[1]Planilha8!$X$4:$Z$6629,3,0)</f>
        <v>CLINICA CIRURGICA ALA 2</v>
      </c>
      <c r="F3947" s="26" t="str">
        <f aca="false">VLOOKUP(B3947,[1]Planilha8!$X$4:$AD$6629,7,0)</f>
        <v>BOM</v>
      </c>
      <c r="G3947" s="27" t="n">
        <v>44718</v>
      </c>
      <c r="H3947" s="83" t="n">
        <v>888.99</v>
      </c>
      <c r="I3947" s="29" t="s">
        <v>23</v>
      </c>
      <c r="J3947" s="30" t="s">
        <v>975</v>
      </c>
      <c r="K3947" s="31" t="n">
        <v>46342</v>
      </c>
      <c r="L3947" s="32" t="n">
        <v>2022003107</v>
      </c>
      <c r="M3947" s="33" t="n">
        <v>44718</v>
      </c>
      <c r="N3947" s="84" t="n">
        <v>0</v>
      </c>
      <c r="O3947" s="85" t="n">
        <v>0</v>
      </c>
      <c r="P3947" s="86" t="n">
        <v>0</v>
      </c>
      <c r="Q3947" s="87" t="n">
        <v>0</v>
      </c>
      <c r="R3947" s="88" t="n">
        <v>0</v>
      </c>
      <c r="S3947" s="89" t="n">
        <v>888.99</v>
      </c>
    </row>
    <row r="3948" s="93" customFormat="true" ht="37.5" hidden="false" customHeight="true" outlineLevel="0" collapsed="false">
      <c r="A3948" s="23" t="s">
        <v>401</v>
      </c>
      <c r="B3948" s="82" t="n">
        <v>12846</v>
      </c>
      <c r="C3948" s="25" t="n">
        <f aca="false">VLOOKUP(B3948,[1]Planilha8!$X$4:$Y$6629,2,0)</f>
        <v>2819293</v>
      </c>
      <c r="D3948" s="26" t="s">
        <v>1135</v>
      </c>
      <c r="E3948" s="26" t="str">
        <f aca="false">VLOOKUP(B3948,[1]Planilha8!$X$4:$Z$6629,3,0)</f>
        <v>TRANSPLANTE</v>
      </c>
      <c r="F3948" s="26" t="str">
        <f aca="false">VLOOKUP(B3948,[1]Planilha8!$X$4:$AD$6629,7,0)</f>
        <v>BOM</v>
      </c>
      <c r="G3948" s="27" t="n">
        <v>44718</v>
      </c>
      <c r="H3948" s="83" t="n">
        <v>888.99</v>
      </c>
      <c r="I3948" s="29" t="s">
        <v>23</v>
      </c>
      <c r="J3948" s="30" t="s">
        <v>975</v>
      </c>
      <c r="K3948" s="31" t="n">
        <v>46342</v>
      </c>
      <c r="L3948" s="32" t="n">
        <v>2022003107</v>
      </c>
      <c r="M3948" s="33" t="n">
        <v>44718</v>
      </c>
      <c r="N3948" s="84" t="n">
        <v>0</v>
      </c>
      <c r="O3948" s="85" t="n">
        <v>0</v>
      </c>
      <c r="P3948" s="86" t="n">
        <v>0</v>
      </c>
      <c r="Q3948" s="87" t="n">
        <v>0</v>
      </c>
      <c r="R3948" s="88" t="n">
        <v>0</v>
      </c>
      <c r="S3948" s="89" t="n">
        <v>888.99</v>
      </c>
    </row>
    <row r="3949" s="93" customFormat="true" ht="37.5" hidden="false" customHeight="true" outlineLevel="0" collapsed="false">
      <c r="A3949" s="23" t="s">
        <v>401</v>
      </c>
      <c r="B3949" s="82" t="n">
        <v>12847</v>
      </c>
      <c r="C3949" s="25" t="n">
        <f aca="false">VLOOKUP(B3949,[1]Planilha8!$X$4:$Y$6629,2,0)</f>
        <v>2819294</v>
      </c>
      <c r="D3949" s="26" t="s">
        <v>1135</v>
      </c>
      <c r="E3949" s="26" t="str">
        <f aca="false">VLOOKUP(B3949,[1]Planilha8!$X$4:$Z$6629,3,0)</f>
        <v>TRANSPLANTE</v>
      </c>
      <c r="F3949" s="26" t="str">
        <f aca="false">VLOOKUP(B3949,[1]Planilha8!$X$4:$AD$6629,7,0)</f>
        <v>BOM</v>
      </c>
      <c r="G3949" s="27" t="n">
        <v>44718</v>
      </c>
      <c r="H3949" s="83" t="n">
        <v>888.99</v>
      </c>
      <c r="I3949" s="29" t="s">
        <v>23</v>
      </c>
      <c r="J3949" s="30" t="s">
        <v>975</v>
      </c>
      <c r="K3949" s="31" t="n">
        <v>46342</v>
      </c>
      <c r="L3949" s="32" t="n">
        <v>2022003107</v>
      </c>
      <c r="M3949" s="33" t="n">
        <v>44718</v>
      </c>
      <c r="N3949" s="84" t="n">
        <v>0</v>
      </c>
      <c r="O3949" s="85" t="n">
        <v>0</v>
      </c>
      <c r="P3949" s="86" t="n">
        <v>0</v>
      </c>
      <c r="Q3949" s="87" t="n">
        <v>0</v>
      </c>
      <c r="R3949" s="88" t="n">
        <v>0</v>
      </c>
      <c r="S3949" s="89" t="n">
        <v>888.99</v>
      </c>
    </row>
    <row r="3950" s="93" customFormat="true" ht="37.5" hidden="false" customHeight="true" outlineLevel="0" collapsed="false">
      <c r="A3950" s="23" t="s">
        <v>401</v>
      </c>
      <c r="B3950" s="82" t="n">
        <v>12848</v>
      </c>
      <c r="C3950" s="25" t="n">
        <f aca="false">VLOOKUP(B3950,[1]Planilha8!$X$4:$Y$6629,2,0)</f>
        <v>2819295</v>
      </c>
      <c r="D3950" s="26" t="s">
        <v>1135</v>
      </c>
      <c r="E3950" s="26" t="str">
        <f aca="false">VLOOKUP(B3950,[1]Planilha8!$X$4:$Z$6629,3,0)</f>
        <v>5º ANDAR – ENSINO E PESQUISA</v>
      </c>
      <c r="F3950" s="26" t="str">
        <f aca="false">VLOOKUP(B3950,[1]Planilha8!$X$4:$AD$6629,7,0)</f>
        <v>BOM</v>
      </c>
      <c r="G3950" s="27" t="n">
        <v>44718</v>
      </c>
      <c r="H3950" s="83" t="n">
        <v>888.99</v>
      </c>
      <c r="I3950" s="29" t="s">
        <v>23</v>
      </c>
      <c r="J3950" s="30" t="s">
        <v>975</v>
      </c>
      <c r="K3950" s="31" t="n">
        <v>46342</v>
      </c>
      <c r="L3950" s="32" t="n">
        <v>2022003107</v>
      </c>
      <c r="M3950" s="33" t="n">
        <v>44718</v>
      </c>
      <c r="N3950" s="84" t="n">
        <v>0</v>
      </c>
      <c r="O3950" s="85" t="n">
        <v>0</v>
      </c>
      <c r="P3950" s="86" t="n">
        <v>0</v>
      </c>
      <c r="Q3950" s="87" t="n">
        <v>0</v>
      </c>
      <c r="R3950" s="88" t="n">
        <v>0</v>
      </c>
      <c r="S3950" s="89" t="n">
        <v>888.99</v>
      </c>
    </row>
    <row r="3951" s="93" customFormat="true" ht="37.5" hidden="false" customHeight="true" outlineLevel="0" collapsed="false">
      <c r="A3951" s="23" t="s">
        <v>401</v>
      </c>
      <c r="B3951" s="82" t="n">
        <v>12895</v>
      </c>
      <c r="C3951" s="25" t="n">
        <f aca="false">VLOOKUP(B3951,[1]Planilha8!$X$4:$Y$6629,2,0)</f>
        <v>2819335</v>
      </c>
      <c r="D3951" s="26" t="s">
        <v>1136</v>
      </c>
      <c r="E3951" s="26" t="str">
        <f aca="false">VLOOKUP(B3951,[1]Planilha8!$X$4:$Z$6629,3,0)</f>
        <v>CTI CLINICA ALA A</v>
      </c>
      <c r="F3951" s="26" t="str">
        <f aca="false">VLOOKUP(B3951,[1]Planilha8!$X$4:$AD$6629,7,0)</f>
        <v>BOM</v>
      </c>
      <c r="G3951" s="27" t="n">
        <v>44732</v>
      </c>
      <c r="H3951" s="83" t="n">
        <v>4120.66</v>
      </c>
      <c r="I3951" s="29" t="s">
        <v>23</v>
      </c>
      <c r="J3951" s="30" t="s">
        <v>145</v>
      </c>
      <c r="K3951" s="31" t="n">
        <v>226294</v>
      </c>
      <c r="L3951" s="32" t="n">
        <v>2022003930</v>
      </c>
      <c r="M3951" s="33" t="n">
        <v>44732</v>
      </c>
      <c r="N3951" s="84" t="n">
        <v>0</v>
      </c>
      <c r="O3951" s="85" t="n">
        <v>0</v>
      </c>
      <c r="P3951" s="86" t="n">
        <v>0</v>
      </c>
      <c r="Q3951" s="87" t="n">
        <v>0</v>
      </c>
      <c r="R3951" s="88" t="n">
        <v>0</v>
      </c>
      <c r="S3951" s="89" t="n">
        <v>4120.66</v>
      </c>
    </row>
    <row r="3952" s="93" customFormat="true" ht="37.5" hidden="false" customHeight="true" outlineLevel="0" collapsed="false">
      <c r="A3952" s="23" t="s">
        <v>401</v>
      </c>
      <c r="B3952" s="82" t="n">
        <v>12896</v>
      </c>
      <c r="C3952" s="25" t="n">
        <f aca="false">VLOOKUP(B3952,[1]Planilha8!$X$4:$Y$6629,2,0)</f>
        <v>2819336</v>
      </c>
      <c r="D3952" s="26" t="s">
        <v>1136</v>
      </c>
      <c r="E3952" s="26" t="str">
        <f aca="false">VLOOKUP(B3952,[1]Planilha8!$X$4:$Z$6629,3,0)</f>
        <v>CTI CLINICA ALA B</v>
      </c>
      <c r="F3952" s="26" t="str">
        <f aca="false">VLOOKUP(B3952,[1]Planilha8!$X$4:$AD$6629,7,0)</f>
        <v>BOM</v>
      </c>
      <c r="G3952" s="27" t="n">
        <v>44732</v>
      </c>
      <c r="H3952" s="83" t="n">
        <v>4120.66</v>
      </c>
      <c r="I3952" s="29" t="s">
        <v>23</v>
      </c>
      <c r="J3952" s="30" t="s">
        <v>145</v>
      </c>
      <c r="K3952" s="31" t="n">
        <v>226294</v>
      </c>
      <c r="L3952" s="32" t="n">
        <v>2022003930</v>
      </c>
      <c r="M3952" s="33" t="n">
        <v>44732</v>
      </c>
      <c r="N3952" s="84" t="n">
        <v>0</v>
      </c>
      <c r="O3952" s="85" t="n">
        <v>0</v>
      </c>
      <c r="P3952" s="86" t="n">
        <v>0</v>
      </c>
      <c r="Q3952" s="87" t="n">
        <v>0</v>
      </c>
      <c r="R3952" s="88" t="n">
        <v>0</v>
      </c>
      <c r="S3952" s="89" t="n">
        <v>4120.66</v>
      </c>
    </row>
    <row r="3953" s="93" customFormat="true" ht="37.5" hidden="false" customHeight="true" outlineLevel="0" collapsed="false">
      <c r="A3953" s="23" t="s">
        <v>401</v>
      </c>
      <c r="B3953" s="82" t="n">
        <v>12897</v>
      </c>
      <c r="C3953" s="25" t="n">
        <f aca="false">VLOOKUP(B3953,[1]Planilha8!$X$4:$Y$6629,2,0)</f>
        <v>2819337</v>
      </c>
      <c r="D3953" s="26" t="s">
        <v>1136</v>
      </c>
      <c r="E3953" s="26" t="str">
        <f aca="false">VLOOKUP(B3953,[1]Planilha8!$X$4:$Z$6629,3,0)</f>
        <v>CTI CLINICA ALA C</v>
      </c>
      <c r="F3953" s="26" t="str">
        <f aca="false">VLOOKUP(B3953,[1]Planilha8!$X$4:$AD$6629,7,0)</f>
        <v>BOM</v>
      </c>
      <c r="G3953" s="27" t="n">
        <v>44732</v>
      </c>
      <c r="H3953" s="83" t="n">
        <v>4120.66</v>
      </c>
      <c r="I3953" s="29" t="s">
        <v>23</v>
      </c>
      <c r="J3953" s="30" t="s">
        <v>145</v>
      </c>
      <c r="K3953" s="31" t="n">
        <v>226294</v>
      </c>
      <c r="L3953" s="32" t="n">
        <v>2022003930</v>
      </c>
      <c r="M3953" s="33" t="n">
        <v>44732</v>
      </c>
      <c r="N3953" s="84" t="n">
        <v>0</v>
      </c>
      <c r="O3953" s="85" t="n">
        <v>0</v>
      </c>
      <c r="P3953" s="86" t="n">
        <v>0</v>
      </c>
      <c r="Q3953" s="87" t="n">
        <v>0</v>
      </c>
      <c r="R3953" s="88" t="n">
        <v>0</v>
      </c>
      <c r="S3953" s="89" t="n">
        <v>4120.66</v>
      </c>
    </row>
    <row r="3954" s="93" customFormat="true" ht="37.5" hidden="false" customHeight="true" outlineLevel="0" collapsed="false">
      <c r="A3954" s="23" t="s">
        <v>401</v>
      </c>
      <c r="B3954" s="82" t="n">
        <v>12898</v>
      </c>
      <c r="C3954" s="25" t="n">
        <f aca="false">VLOOKUP(B3954,[1]Planilha8!$X$4:$Y$6629,2,0)</f>
        <v>2819338</v>
      </c>
      <c r="D3954" s="26" t="s">
        <v>1136</v>
      </c>
      <c r="E3954" s="26" t="str">
        <f aca="false">VLOOKUP(B3954,[1]Planilha8!$X$4:$Z$6629,3,0)</f>
        <v>TRANSPLANTE</v>
      </c>
      <c r="F3954" s="26" t="str">
        <f aca="false">VLOOKUP(B3954,[1]Planilha8!$X$4:$AD$6629,7,0)</f>
        <v>BOM</v>
      </c>
      <c r="G3954" s="27" t="n">
        <v>44732</v>
      </c>
      <c r="H3954" s="83" t="n">
        <v>4120.66</v>
      </c>
      <c r="I3954" s="29" t="s">
        <v>23</v>
      </c>
      <c r="J3954" s="30" t="s">
        <v>145</v>
      </c>
      <c r="K3954" s="31" t="n">
        <v>226294</v>
      </c>
      <c r="L3954" s="32" t="n">
        <v>2022003930</v>
      </c>
      <c r="M3954" s="33" t="n">
        <v>44732</v>
      </c>
      <c r="N3954" s="84" t="n">
        <v>0</v>
      </c>
      <c r="O3954" s="85" t="n">
        <v>0</v>
      </c>
      <c r="P3954" s="86" t="n">
        <v>0</v>
      </c>
      <c r="Q3954" s="87" t="n">
        <v>0</v>
      </c>
      <c r="R3954" s="88" t="n">
        <v>0</v>
      </c>
      <c r="S3954" s="89" t="n">
        <v>4120.66</v>
      </c>
    </row>
    <row r="3955" s="93" customFormat="true" ht="37.5" hidden="false" customHeight="true" outlineLevel="0" collapsed="false">
      <c r="A3955" s="23" t="s">
        <v>401</v>
      </c>
      <c r="B3955" s="82" t="n">
        <v>12899</v>
      </c>
      <c r="C3955" s="25" t="n">
        <f aca="false">VLOOKUP(B3955,[1]Planilha8!$X$4:$Y$6629,2,0)</f>
        <v>2819339</v>
      </c>
      <c r="D3955" s="26" t="s">
        <v>1136</v>
      </c>
      <c r="E3955" s="26" t="str">
        <f aca="false">VLOOKUP(B3955,[1]Planilha8!$X$4:$Z$6629,3,0)</f>
        <v>TRANSPLANTE</v>
      </c>
      <c r="F3955" s="26" t="str">
        <f aca="false">VLOOKUP(B3955,[1]Planilha8!$X$4:$AD$6629,7,0)</f>
        <v>BOM</v>
      </c>
      <c r="G3955" s="27" t="n">
        <v>44732</v>
      </c>
      <c r="H3955" s="83" t="n">
        <v>4120.66</v>
      </c>
      <c r="I3955" s="29" t="s">
        <v>23</v>
      </c>
      <c r="J3955" s="30" t="s">
        <v>145</v>
      </c>
      <c r="K3955" s="31" t="n">
        <v>226294</v>
      </c>
      <c r="L3955" s="32" t="n">
        <v>2022003930</v>
      </c>
      <c r="M3955" s="33" t="n">
        <v>44732</v>
      </c>
      <c r="N3955" s="84" t="n">
        <v>0</v>
      </c>
      <c r="O3955" s="85" t="n">
        <v>0</v>
      </c>
      <c r="P3955" s="86" t="n">
        <v>0</v>
      </c>
      <c r="Q3955" s="87" t="n">
        <v>0</v>
      </c>
      <c r="R3955" s="88" t="n">
        <v>0</v>
      </c>
      <c r="S3955" s="89" t="n">
        <v>4120.66</v>
      </c>
    </row>
    <row r="3956" s="93" customFormat="true" ht="37.5" hidden="false" customHeight="true" outlineLevel="0" collapsed="false">
      <c r="A3956" s="23" t="s">
        <v>401</v>
      </c>
      <c r="B3956" s="82" t="n">
        <v>12900</v>
      </c>
      <c r="C3956" s="25" t="n">
        <f aca="false">VLOOKUP(B3956,[1]Planilha8!$X$4:$Y$6629,2,0)</f>
        <v>2819340</v>
      </c>
      <c r="D3956" s="26" t="s">
        <v>1136</v>
      </c>
      <c r="E3956" s="26" t="str">
        <f aca="false">VLOOKUP(B3956,[1]Planilha8!$X$4:$Z$6629,3,0)</f>
        <v>TRANSPLANTE</v>
      </c>
      <c r="F3956" s="26" t="str">
        <f aca="false">VLOOKUP(B3956,[1]Planilha8!$X$4:$AD$6629,7,0)</f>
        <v>BOM</v>
      </c>
      <c r="G3956" s="27" t="n">
        <v>44732</v>
      </c>
      <c r="H3956" s="83" t="n">
        <v>4120.66</v>
      </c>
      <c r="I3956" s="29" t="s">
        <v>23</v>
      </c>
      <c r="J3956" s="30" t="s">
        <v>145</v>
      </c>
      <c r="K3956" s="31" t="n">
        <v>226294</v>
      </c>
      <c r="L3956" s="32" t="n">
        <v>2022003930</v>
      </c>
      <c r="M3956" s="33" t="n">
        <v>44732</v>
      </c>
      <c r="N3956" s="84" t="n">
        <v>0</v>
      </c>
      <c r="O3956" s="85" t="n">
        <v>0</v>
      </c>
      <c r="P3956" s="86" t="n">
        <v>0</v>
      </c>
      <c r="Q3956" s="87" t="n">
        <v>0</v>
      </c>
      <c r="R3956" s="88" t="n">
        <v>0</v>
      </c>
      <c r="S3956" s="89" t="n">
        <v>4120.66</v>
      </c>
    </row>
    <row r="3957" s="93" customFormat="true" ht="37.5" hidden="false" customHeight="true" outlineLevel="0" collapsed="false">
      <c r="A3957" s="23" t="s">
        <v>401</v>
      </c>
      <c r="B3957" s="82" t="n">
        <v>12901</v>
      </c>
      <c r="C3957" s="25" t="n">
        <f aca="false">VLOOKUP(B3957,[1]Planilha8!$X$4:$Y$6629,2,0)</f>
        <v>2819341</v>
      </c>
      <c r="D3957" s="26" t="s">
        <v>1136</v>
      </c>
      <c r="E3957" s="26" t="str">
        <f aca="false">VLOOKUP(B3957,[1]Planilha8!$X$4:$Z$6629,3,0)</f>
        <v>COREME</v>
      </c>
      <c r="F3957" s="26" t="str">
        <f aca="false">VLOOKUP(B3957,[1]Planilha8!$X$4:$AD$6629,7,0)</f>
        <v>BOM</v>
      </c>
      <c r="G3957" s="27" t="n">
        <v>44732</v>
      </c>
      <c r="H3957" s="83" t="n">
        <v>4120.66</v>
      </c>
      <c r="I3957" s="29" t="s">
        <v>23</v>
      </c>
      <c r="J3957" s="30" t="s">
        <v>145</v>
      </c>
      <c r="K3957" s="31" t="n">
        <v>226294</v>
      </c>
      <c r="L3957" s="32" t="n">
        <v>2022003930</v>
      </c>
      <c r="M3957" s="33" t="n">
        <v>44732</v>
      </c>
      <c r="N3957" s="84" t="n">
        <v>0</v>
      </c>
      <c r="O3957" s="85" t="n">
        <v>0</v>
      </c>
      <c r="P3957" s="86" t="n">
        <v>0</v>
      </c>
      <c r="Q3957" s="87" t="n">
        <v>0</v>
      </c>
      <c r="R3957" s="88" t="n">
        <v>0</v>
      </c>
      <c r="S3957" s="89" t="n">
        <v>4120.66</v>
      </c>
    </row>
    <row r="3958" s="93" customFormat="true" ht="37.5" hidden="false" customHeight="true" outlineLevel="0" collapsed="false">
      <c r="A3958" s="23" t="s">
        <v>401</v>
      </c>
      <c r="B3958" s="82" t="n">
        <v>12879</v>
      </c>
      <c r="C3958" s="25" t="n">
        <f aca="false">VLOOKUP(B3958,[1]Planilha8!$X$4:$Y$6629,2,0)</f>
        <v>2819328</v>
      </c>
      <c r="D3958" s="26" t="s">
        <v>1137</v>
      </c>
      <c r="E3958" s="26" t="str">
        <f aca="false">VLOOKUP(B3958,[1]Planilha8!$X$4:$Z$6629,3,0)</f>
        <v>CTI CLINICA ALA A</v>
      </c>
      <c r="F3958" s="26" t="str">
        <f aca="false">VLOOKUP(B3958,[1]Planilha8!$X$4:$AD$6629,7,0)</f>
        <v>BOM</v>
      </c>
      <c r="G3958" s="27" t="n">
        <v>44732</v>
      </c>
      <c r="H3958" s="83" t="n">
        <v>1102.1</v>
      </c>
      <c r="I3958" s="29" t="s">
        <v>23</v>
      </c>
      <c r="J3958" s="30" t="s">
        <v>145</v>
      </c>
      <c r="K3958" s="31" t="n">
        <v>226294</v>
      </c>
      <c r="L3958" s="32" t="n">
        <v>2022003930</v>
      </c>
      <c r="M3958" s="33" t="n">
        <v>44732</v>
      </c>
      <c r="N3958" s="84" t="n">
        <v>0</v>
      </c>
      <c r="O3958" s="85" t="n">
        <v>0</v>
      </c>
      <c r="P3958" s="86" t="n">
        <v>0</v>
      </c>
      <c r="Q3958" s="87" t="n">
        <v>0</v>
      </c>
      <c r="R3958" s="88" t="n">
        <v>0</v>
      </c>
      <c r="S3958" s="89" t="n">
        <v>1102.1</v>
      </c>
    </row>
    <row r="3959" s="93" customFormat="true" ht="37.5" hidden="false" customHeight="true" outlineLevel="0" collapsed="false">
      <c r="A3959" s="23" t="s">
        <v>401</v>
      </c>
      <c r="B3959" s="82" t="n">
        <v>12880</v>
      </c>
      <c r="C3959" s="25" t="n">
        <f aca="false">VLOOKUP(B3959,[1]Planilha8!$X$4:$Y$6629,2,0)</f>
        <v>2819329</v>
      </c>
      <c r="D3959" s="26" t="s">
        <v>1137</v>
      </c>
      <c r="E3959" s="26" t="str">
        <f aca="false">VLOOKUP(B3959,[1]Planilha8!$X$4:$Z$6629,3,0)</f>
        <v>CTI CLINICA ALA B</v>
      </c>
      <c r="F3959" s="26" t="str">
        <f aca="false">VLOOKUP(B3959,[1]Planilha8!$X$4:$AD$6629,7,0)</f>
        <v>BOM</v>
      </c>
      <c r="G3959" s="27" t="n">
        <v>44732</v>
      </c>
      <c r="H3959" s="83" t="n">
        <v>1102.1</v>
      </c>
      <c r="I3959" s="29" t="s">
        <v>23</v>
      </c>
      <c r="J3959" s="30" t="s">
        <v>145</v>
      </c>
      <c r="K3959" s="31" t="n">
        <v>226294</v>
      </c>
      <c r="L3959" s="32" t="n">
        <v>2022003930</v>
      </c>
      <c r="M3959" s="33" t="n">
        <v>44732</v>
      </c>
      <c r="N3959" s="84" t="n">
        <v>0</v>
      </c>
      <c r="O3959" s="85" t="n">
        <v>0</v>
      </c>
      <c r="P3959" s="86" t="n">
        <v>0</v>
      </c>
      <c r="Q3959" s="87" t="n">
        <v>0</v>
      </c>
      <c r="R3959" s="88" t="n">
        <v>0</v>
      </c>
      <c r="S3959" s="89" t="n">
        <v>1102.1</v>
      </c>
    </row>
    <row r="3960" s="93" customFormat="true" ht="37.5" hidden="false" customHeight="true" outlineLevel="0" collapsed="false">
      <c r="A3960" s="23" t="s">
        <v>401</v>
      </c>
      <c r="B3960" s="82" t="n">
        <v>12881</v>
      </c>
      <c r="C3960" s="25" t="n">
        <f aca="false">VLOOKUP(B3960,[1]Planilha8!$X$4:$Y$6629,2,0)</f>
        <v>2819330</v>
      </c>
      <c r="D3960" s="26" t="s">
        <v>1137</v>
      </c>
      <c r="E3960" s="26" t="str">
        <f aca="false">VLOOKUP(B3960,[1]Planilha8!$X$4:$Z$6629,3,0)</f>
        <v>CTI CLINICA ALA C</v>
      </c>
      <c r="F3960" s="26" t="str">
        <f aca="false">VLOOKUP(B3960,[1]Planilha8!$X$4:$AD$6629,7,0)</f>
        <v>BOM</v>
      </c>
      <c r="G3960" s="27" t="n">
        <v>44732</v>
      </c>
      <c r="H3960" s="83" t="n">
        <v>1102.1</v>
      </c>
      <c r="I3960" s="29" t="s">
        <v>23</v>
      </c>
      <c r="J3960" s="30" t="s">
        <v>145</v>
      </c>
      <c r="K3960" s="31" t="n">
        <v>226294</v>
      </c>
      <c r="L3960" s="32" t="n">
        <v>2022003930</v>
      </c>
      <c r="M3960" s="33" t="n">
        <v>44732</v>
      </c>
      <c r="N3960" s="84" t="n">
        <v>0</v>
      </c>
      <c r="O3960" s="85" t="n">
        <v>0</v>
      </c>
      <c r="P3960" s="86" t="n">
        <v>0</v>
      </c>
      <c r="Q3960" s="87" t="n">
        <v>0</v>
      </c>
      <c r="R3960" s="88" t="n">
        <v>0</v>
      </c>
      <c r="S3960" s="89" t="n">
        <v>1102.1</v>
      </c>
    </row>
    <row r="3961" s="93" customFormat="true" ht="37.5" hidden="false" customHeight="true" outlineLevel="0" collapsed="false">
      <c r="A3961" s="23" t="s">
        <v>401</v>
      </c>
      <c r="B3961" s="82" t="n">
        <v>12882</v>
      </c>
      <c r="C3961" s="25" t="n">
        <f aca="false">VLOOKUP(B3961,[1]Planilha8!$X$4:$Y$6629,2,0)</f>
        <v>2819331</v>
      </c>
      <c r="D3961" s="26" t="s">
        <v>1137</v>
      </c>
      <c r="E3961" s="26" t="str">
        <f aca="false">VLOOKUP(B3961,[1]Planilha8!$X$4:$Z$6629,3,0)</f>
        <v>TRANSPLANTE</v>
      </c>
      <c r="F3961" s="26" t="str">
        <f aca="false">VLOOKUP(B3961,[1]Planilha8!$X$4:$AD$6629,7,0)</f>
        <v>BOM</v>
      </c>
      <c r="G3961" s="27" t="n">
        <v>44732</v>
      </c>
      <c r="H3961" s="83" t="n">
        <v>1102.1</v>
      </c>
      <c r="I3961" s="29" t="s">
        <v>23</v>
      </c>
      <c r="J3961" s="30" t="s">
        <v>145</v>
      </c>
      <c r="K3961" s="31" t="n">
        <v>226294</v>
      </c>
      <c r="L3961" s="32" t="n">
        <v>2022003930</v>
      </c>
      <c r="M3961" s="33" t="n">
        <v>44732</v>
      </c>
      <c r="N3961" s="84" t="n">
        <v>0</v>
      </c>
      <c r="O3961" s="85" t="n">
        <v>0</v>
      </c>
      <c r="P3961" s="86" t="n">
        <v>0</v>
      </c>
      <c r="Q3961" s="87" t="n">
        <v>0</v>
      </c>
      <c r="R3961" s="88" t="n">
        <v>0</v>
      </c>
      <c r="S3961" s="89" t="n">
        <v>1102.1</v>
      </c>
    </row>
    <row r="3962" s="93" customFormat="true" ht="37.5" hidden="false" customHeight="true" outlineLevel="0" collapsed="false">
      <c r="A3962" s="23" t="s">
        <v>401</v>
      </c>
      <c r="B3962" s="82" t="n">
        <v>12883</v>
      </c>
      <c r="C3962" s="25" t="n">
        <f aca="false">VLOOKUP(B3962,[1]Planilha8!$X$4:$Y$6629,2,0)</f>
        <v>2819332</v>
      </c>
      <c r="D3962" s="26" t="s">
        <v>1137</v>
      </c>
      <c r="E3962" s="26" t="str">
        <f aca="false">VLOOKUP(B3962,[1]Planilha8!$X$4:$Z$6629,3,0)</f>
        <v>TRANSPLANTE</v>
      </c>
      <c r="F3962" s="26" t="str">
        <f aca="false">VLOOKUP(B3962,[1]Planilha8!$X$4:$AD$6629,7,0)</f>
        <v>BOM</v>
      </c>
      <c r="G3962" s="27" t="n">
        <v>44732</v>
      </c>
      <c r="H3962" s="83" t="n">
        <v>1102.1</v>
      </c>
      <c r="I3962" s="29" t="s">
        <v>23</v>
      </c>
      <c r="J3962" s="30" t="s">
        <v>145</v>
      </c>
      <c r="K3962" s="31" t="n">
        <v>226294</v>
      </c>
      <c r="L3962" s="32" t="n">
        <v>2022003930</v>
      </c>
      <c r="M3962" s="33" t="n">
        <v>44732</v>
      </c>
      <c r="N3962" s="84" t="n">
        <v>0</v>
      </c>
      <c r="O3962" s="85" t="n">
        <v>0</v>
      </c>
      <c r="P3962" s="86" t="n">
        <v>0</v>
      </c>
      <c r="Q3962" s="87" t="n">
        <v>0</v>
      </c>
      <c r="R3962" s="88" t="n">
        <v>0</v>
      </c>
      <c r="S3962" s="89" t="n">
        <v>1102.1</v>
      </c>
    </row>
    <row r="3963" s="93" customFormat="true" ht="37.5" hidden="false" customHeight="true" outlineLevel="0" collapsed="false">
      <c r="A3963" s="23" t="s">
        <v>401</v>
      </c>
      <c r="B3963" s="82" t="n">
        <v>12884</v>
      </c>
      <c r="C3963" s="25" t="n">
        <f aca="false">VLOOKUP(B3963,[1]Planilha8!$X$4:$Y$6629,2,0)</f>
        <v>2819333</v>
      </c>
      <c r="D3963" s="26" t="s">
        <v>1137</v>
      </c>
      <c r="E3963" s="26" t="str">
        <f aca="false">VLOOKUP(B3963,[1]Planilha8!$X$4:$Z$6629,3,0)</f>
        <v>TRANSPLANTE</v>
      </c>
      <c r="F3963" s="26" t="str">
        <f aca="false">VLOOKUP(B3963,[1]Planilha8!$X$4:$AD$6629,7,0)</f>
        <v>BOM</v>
      </c>
      <c r="G3963" s="27" t="n">
        <v>44732</v>
      </c>
      <c r="H3963" s="83" t="n">
        <v>1102.1</v>
      </c>
      <c r="I3963" s="29" t="s">
        <v>23</v>
      </c>
      <c r="J3963" s="30" t="s">
        <v>145</v>
      </c>
      <c r="K3963" s="31" t="n">
        <v>226294</v>
      </c>
      <c r="L3963" s="32" t="n">
        <v>2022003930</v>
      </c>
      <c r="M3963" s="33" t="n">
        <v>44732</v>
      </c>
      <c r="N3963" s="84" t="n">
        <v>0</v>
      </c>
      <c r="O3963" s="85" t="n">
        <v>0</v>
      </c>
      <c r="P3963" s="86" t="n">
        <v>0</v>
      </c>
      <c r="Q3963" s="87" t="n">
        <v>0</v>
      </c>
      <c r="R3963" s="88" t="n">
        <v>0</v>
      </c>
      <c r="S3963" s="89" t="n">
        <v>1102.1</v>
      </c>
    </row>
    <row r="3964" s="93" customFormat="true" ht="37.5" hidden="false" customHeight="true" outlineLevel="0" collapsed="false">
      <c r="A3964" s="23" t="s">
        <v>401</v>
      </c>
      <c r="B3964" s="82" t="n">
        <v>12885</v>
      </c>
      <c r="C3964" s="25" t="n">
        <f aca="false">VLOOKUP(B3964,[1]Planilha8!$X$4:$Y$6629,2,0)</f>
        <v>2819334</v>
      </c>
      <c r="D3964" s="26" t="s">
        <v>1137</v>
      </c>
      <c r="E3964" s="26" t="str">
        <f aca="false">VLOOKUP(B3964,[1]Planilha8!$X$4:$Z$6629,3,0)</f>
        <v>COREME</v>
      </c>
      <c r="F3964" s="26" t="str">
        <f aca="false">VLOOKUP(B3964,[1]Planilha8!$X$4:$AD$6629,7,0)</f>
        <v>BOM</v>
      </c>
      <c r="G3964" s="27" t="n">
        <v>44732</v>
      </c>
      <c r="H3964" s="83" t="n">
        <v>1102.1</v>
      </c>
      <c r="I3964" s="29" t="s">
        <v>23</v>
      </c>
      <c r="J3964" s="30" t="s">
        <v>145</v>
      </c>
      <c r="K3964" s="31" t="n">
        <v>226294</v>
      </c>
      <c r="L3964" s="32" t="n">
        <v>2022003930</v>
      </c>
      <c r="M3964" s="33" t="n">
        <v>44732</v>
      </c>
      <c r="N3964" s="84" t="n">
        <v>0</v>
      </c>
      <c r="O3964" s="85" t="n">
        <v>0</v>
      </c>
      <c r="P3964" s="86" t="n">
        <v>0</v>
      </c>
      <c r="Q3964" s="87" t="n">
        <v>0</v>
      </c>
      <c r="R3964" s="88" t="n">
        <v>0</v>
      </c>
      <c r="S3964" s="89" t="n">
        <v>1102.1</v>
      </c>
    </row>
    <row r="3965" s="93" customFormat="true" ht="37.5" hidden="false" customHeight="true" outlineLevel="0" collapsed="false">
      <c r="A3965" s="23" t="s">
        <v>401</v>
      </c>
      <c r="B3965" s="82" t="n">
        <v>12886</v>
      </c>
      <c r="C3965" s="25" t="n">
        <f aca="false">VLOOKUP(B3965,[1]Planilha8!$X$4:$Y$6629,2,0)</f>
        <v>2819300</v>
      </c>
      <c r="D3965" s="26" t="s">
        <v>1138</v>
      </c>
      <c r="E3965" s="26" t="str">
        <f aca="false">VLOOKUP(B3965,[1]Planilha8!$X$4:$Z$6629,3,0)</f>
        <v>ALMOXARIFADO</v>
      </c>
      <c r="F3965" s="26" t="str">
        <f aca="false">VLOOKUP(B3965,[1]Planilha8!$X$4:$AD$6629,7,0)</f>
        <v>BOM</v>
      </c>
      <c r="G3965" s="27" t="n">
        <v>44732</v>
      </c>
      <c r="H3965" s="83" t="n">
        <v>3640</v>
      </c>
      <c r="I3965" s="29" t="s">
        <v>23</v>
      </c>
      <c r="J3965" s="30" t="s">
        <v>145</v>
      </c>
      <c r="K3965" s="31" t="n">
        <v>226294</v>
      </c>
      <c r="L3965" s="32" t="n">
        <v>2022003930</v>
      </c>
      <c r="M3965" s="33" t="n">
        <v>44732</v>
      </c>
      <c r="N3965" s="84" t="n">
        <v>0</v>
      </c>
      <c r="O3965" s="85" t="n">
        <v>0</v>
      </c>
      <c r="P3965" s="86" t="n">
        <v>0</v>
      </c>
      <c r="Q3965" s="87" t="n">
        <v>0</v>
      </c>
      <c r="R3965" s="88" t="n">
        <v>0</v>
      </c>
      <c r="S3965" s="89" t="n">
        <v>3640</v>
      </c>
    </row>
    <row r="3966" s="93" customFormat="true" ht="37.5" hidden="false" customHeight="true" outlineLevel="0" collapsed="false">
      <c r="A3966" s="23" t="s">
        <v>401</v>
      </c>
      <c r="B3966" s="82" t="n">
        <v>12887</v>
      </c>
      <c r="C3966" s="25" t="n">
        <f aca="false">VLOOKUP(B3966,[1]Planilha8!$X$4:$Y$6629,2,0)</f>
        <v>2819301</v>
      </c>
      <c r="D3966" s="26" t="s">
        <v>1138</v>
      </c>
      <c r="E3966" s="26" t="str">
        <f aca="false">VLOOKUP(B3966,[1]Planilha8!$X$4:$Z$6629,3,0)</f>
        <v>ALMOXARIFADO</v>
      </c>
      <c r="F3966" s="26" t="str">
        <f aca="false">VLOOKUP(B3966,[1]Planilha8!$X$4:$AD$6629,7,0)</f>
        <v>BOM</v>
      </c>
      <c r="G3966" s="27" t="n">
        <v>44732</v>
      </c>
      <c r="H3966" s="83" t="n">
        <v>3640</v>
      </c>
      <c r="I3966" s="29" t="s">
        <v>23</v>
      </c>
      <c r="J3966" s="30" t="s">
        <v>145</v>
      </c>
      <c r="K3966" s="31" t="n">
        <v>226294</v>
      </c>
      <c r="L3966" s="32" t="n">
        <v>2022003930</v>
      </c>
      <c r="M3966" s="33" t="n">
        <v>44732</v>
      </c>
      <c r="N3966" s="84" t="n">
        <v>0</v>
      </c>
      <c r="O3966" s="85" t="n">
        <v>0</v>
      </c>
      <c r="P3966" s="86" t="n">
        <v>0</v>
      </c>
      <c r="Q3966" s="87" t="n">
        <v>0</v>
      </c>
      <c r="R3966" s="88" t="n">
        <v>0</v>
      </c>
      <c r="S3966" s="89" t="n">
        <v>3640</v>
      </c>
    </row>
    <row r="3967" s="93" customFormat="true" ht="37.5" hidden="false" customHeight="true" outlineLevel="0" collapsed="false">
      <c r="A3967" s="23" t="s">
        <v>401</v>
      </c>
      <c r="B3967" s="82" t="n">
        <v>12888</v>
      </c>
      <c r="C3967" s="25" t="n">
        <f aca="false">VLOOKUP(B3967,[1]Planilha8!$X$4:$Y$6629,2,0)</f>
        <v>2819302</v>
      </c>
      <c r="D3967" s="26" t="s">
        <v>1138</v>
      </c>
      <c r="E3967" s="26" t="str">
        <f aca="false">VLOOKUP(B3967,[1]Planilha8!$X$4:$Z$6629,3,0)</f>
        <v>ALMOXARIFADO</v>
      </c>
      <c r="F3967" s="26" t="str">
        <f aca="false">VLOOKUP(B3967,[1]Planilha8!$X$4:$AD$6629,7,0)</f>
        <v>BOM</v>
      </c>
      <c r="G3967" s="27" t="n">
        <v>44732</v>
      </c>
      <c r="H3967" s="83" t="n">
        <v>3640</v>
      </c>
      <c r="I3967" s="29" t="s">
        <v>23</v>
      </c>
      <c r="J3967" s="30" t="s">
        <v>145</v>
      </c>
      <c r="K3967" s="31" t="n">
        <v>226294</v>
      </c>
      <c r="L3967" s="32" t="n">
        <v>2022003930</v>
      </c>
      <c r="M3967" s="33" t="n">
        <v>44732</v>
      </c>
      <c r="N3967" s="84" t="n">
        <v>0</v>
      </c>
      <c r="O3967" s="85" t="n">
        <v>0</v>
      </c>
      <c r="P3967" s="86" t="n">
        <v>0</v>
      </c>
      <c r="Q3967" s="87" t="n">
        <v>0</v>
      </c>
      <c r="R3967" s="88" t="n">
        <v>0</v>
      </c>
      <c r="S3967" s="89" t="n">
        <v>3640</v>
      </c>
    </row>
    <row r="3968" s="93" customFormat="true" ht="37.5" hidden="false" customHeight="true" outlineLevel="0" collapsed="false">
      <c r="A3968" s="23" t="s">
        <v>401</v>
      </c>
      <c r="B3968" s="82" t="n">
        <v>12889</v>
      </c>
      <c r="C3968" s="25" t="n">
        <f aca="false">VLOOKUP(B3968,[1]Planilha8!$X$4:$Y$6629,2,0)</f>
        <v>2819303</v>
      </c>
      <c r="D3968" s="26" t="s">
        <v>1138</v>
      </c>
      <c r="E3968" s="26" t="str">
        <f aca="false">VLOOKUP(B3968,[1]Planilha8!$X$4:$Z$6629,3,0)</f>
        <v>ALMOXARIFADO</v>
      </c>
      <c r="F3968" s="26" t="str">
        <f aca="false">VLOOKUP(B3968,[1]Planilha8!$X$4:$AD$6629,7,0)</f>
        <v>BOM</v>
      </c>
      <c r="G3968" s="27" t="n">
        <v>44732</v>
      </c>
      <c r="H3968" s="83" t="n">
        <v>3640</v>
      </c>
      <c r="I3968" s="29" t="s">
        <v>23</v>
      </c>
      <c r="J3968" s="30" t="s">
        <v>145</v>
      </c>
      <c r="K3968" s="31" t="n">
        <v>226294</v>
      </c>
      <c r="L3968" s="32" t="n">
        <v>2022003930</v>
      </c>
      <c r="M3968" s="33" t="n">
        <v>44732</v>
      </c>
      <c r="N3968" s="84" t="n">
        <v>0</v>
      </c>
      <c r="O3968" s="85" t="n">
        <v>0</v>
      </c>
      <c r="P3968" s="86" t="n">
        <v>0</v>
      </c>
      <c r="Q3968" s="87" t="n">
        <v>0</v>
      </c>
      <c r="R3968" s="88" t="n">
        <v>0</v>
      </c>
      <c r="S3968" s="89" t="n">
        <v>3640</v>
      </c>
    </row>
    <row r="3969" s="93" customFormat="true" ht="37.5" hidden="false" customHeight="true" outlineLevel="0" collapsed="false">
      <c r="A3969" s="23" t="s">
        <v>401</v>
      </c>
      <c r="B3969" s="82" t="n">
        <v>12890</v>
      </c>
      <c r="C3969" s="25" t="n">
        <f aca="false">VLOOKUP(B3969,[1]Planilha8!$X$4:$Y$6629,2,0)</f>
        <v>2819304</v>
      </c>
      <c r="D3969" s="26" t="s">
        <v>1138</v>
      </c>
      <c r="E3969" s="26" t="str">
        <f aca="false">VLOOKUP(B3969,[1]Planilha8!$X$4:$Z$6629,3,0)</f>
        <v>ALMOXARIFADO</v>
      </c>
      <c r="F3969" s="26" t="str">
        <f aca="false">VLOOKUP(B3969,[1]Planilha8!$X$4:$AD$6629,7,0)</f>
        <v>BOM</v>
      </c>
      <c r="G3969" s="27" t="n">
        <v>44732</v>
      </c>
      <c r="H3969" s="83" t="n">
        <v>3640</v>
      </c>
      <c r="I3969" s="29" t="s">
        <v>23</v>
      </c>
      <c r="J3969" s="30" t="s">
        <v>145</v>
      </c>
      <c r="K3969" s="31" t="n">
        <v>226294</v>
      </c>
      <c r="L3969" s="32" t="n">
        <v>2022003930</v>
      </c>
      <c r="M3969" s="33" t="n">
        <v>44732</v>
      </c>
      <c r="N3969" s="84" t="n">
        <v>0</v>
      </c>
      <c r="O3969" s="85" t="n">
        <v>0</v>
      </c>
      <c r="P3969" s="86" t="n">
        <v>0</v>
      </c>
      <c r="Q3969" s="87" t="n">
        <v>0</v>
      </c>
      <c r="R3969" s="88" t="n">
        <v>0</v>
      </c>
      <c r="S3969" s="89" t="n">
        <v>3640</v>
      </c>
    </row>
    <row r="3970" s="93" customFormat="true" ht="37.5" hidden="false" customHeight="true" outlineLevel="0" collapsed="false">
      <c r="A3970" s="23" t="s">
        <v>401</v>
      </c>
      <c r="B3970" s="82" t="n">
        <v>12891</v>
      </c>
      <c r="C3970" s="25" t="n">
        <f aca="false">VLOOKUP(B3970,[1]Planilha8!$X$4:$Y$6629,2,0)</f>
        <v>2819305</v>
      </c>
      <c r="D3970" s="26" t="s">
        <v>1138</v>
      </c>
      <c r="E3970" s="26" t="str">
        <f aca="false">VLOOKUP(B3970,[1]Planilha8!$X$4:$Z$6629,3,0)</f>
        <v>ALMOXARIFADO</v>
      </c>
      <c r="F3970" s="26" t="str">
        <f aca="false">VLOOKUP(B3970,[1]Planilha8!$X$4:$AD$6629,7,0)</f>
        <v>BOM</v>
      </c>
      <c r="G3970" s="27" t="n">
        <v>44732</v>
      </c>
      <c r="H3970" s="83" t="n">
        <v>3640</v>
      </c>
      <c r="I3970" s="29" t="s">
        <v>23</v>
      </c>
      <c r="J3970" s="30" t="s">
        <v>145</v>
      </c>
      <c r="K3970" s="31" t="n">
        <v>226294</v>
      </c>
      <c r="L3970" s="32" t="n">
        <v>2022003930</v>
      </c>
      <c r="M3970" s="33" t="n">
        <v>44732</v>
      </c>
      <c r="N3970" s="84" t="n">
        <v>0</v>
      </c>
      <c r="O3970" s="85" t="n">
        <v>0</v>
      </c>
      <c r="P3970" s="86" t="n">
        <v>0</v>
      </c>
      <c r="Q3970" s="87" t="n">
        <v>0</v>
      </c>
      <c r="R3970" s="88" t="n">
        <v>0</v>
      </c>
      <c r="S3970" s="89" t="n">
        <v>3640</v>
      </c>
    </row>
    <row r="3971" s="93" customFormat="true" ht="37.5" hidden="false" customHeight="true" outlineLevel="0" collapsed="false">
      <c r="A3971" s="23" t="s">
        <v>401</v>
      </c>
      <c r="B3971" s="82" t="n">
        <v>12892</v>
      </c>
      <c r="C3971" s="25" t="n">
        <f aca="false">VLOOKUP(B3971,[1]Planilha8!$X$4:$Y$6629,2,0)</f>
        <v>2819306</v>
      </c>
      <c r="D3971" s="26" t="s">
        <v>1138</v>
      </c>
      <c r="E3971" s="26" t="str">
        <f aca="false">VLOOKUP(B3971,[1]Planilha8!$X$4:$Z$6629,3,0)</f>
        <v>ALMOXARIFADO</v>
      </c>
      <c r="F3971" s="26" t="str">
        <f aca="false">VLOOKUP(B3971,[1]Planilha8!$X$4:$AD$6629,7,0)</f>
        <v>BOM</v>
      </c>
      <c r="G3971" s="27" t="n">
        <v>44732</v>
      </c>
      <c r="H3971" s="83" t="n">
        <v>3640</v>
      </c>
      <c r="I3971" s="29" t="s">
        <v>23</v>
      </c>
      <c r="J3971" s="30" t="s">
        <v>145</v>
      </c>
      <c r="K3971" s="31" t="n">
        <v>226294</v>
      </c>
      <c r="L3971" s="32" t="n">
        <v>2022003930</v>
      </c>
      <c r="M3971" s="33" t="n">
        <v>44732</v>
      </c>
      <c r="N3971" s="84" t="n">
        <v>0</v>
      </c>
      <c r="O3971" s="85" t="n">
        <v>0</v>
      </c>
      <c r="P3971" s="86" t="n">
        <v>0</v>
      </c>
      <c r="Q3971" s="87" t="n">
        <v>0</v>
      </c>
      <c r="R3971" s="88" t="n">
        <v>0</v>
      </c>
      <c r="S3971" s="89" t="n">
        <v>3640</v>
      </c>
    </row>
    <row r="3972" s="93" customFormat="true" ht="37.5" hidden="false" customHeight="true" outlineLevel="0" collapsed="false">
      <c r="A3972" s="23" t="s">
        <v>401</v>
      </c>
      <c r="B3972" s="82" t="n">
        <v>12893</v>
      </c>
      <c r="C3972" s="25" t="n">
        <f aca="false">VLOOKUP(B3972,[1]Planilha8!$X$4:$Y$6629,2,0)</f>
        <v>2819307</v>
      </c>
      <c r="D3972" s="26" t="s">
        <v>1138</v>
      </c>
      <c r="E3972" s="26" t="str">
        <f aca="false">VLOOKUP(B3972,[1]Planilha8!$X$4:$Z$6629,3,0)</f>
        <v>ALMOXARIFADO</v>
      </c>
      <c r="F3972" s="26" t="str">
        <f aca="false">VLOOKUP(B3972,[1]Planilha8!$X$4:$AD$6629,7,0)</f>
        <v>BOM</v>
      </c>
      <c r="G3972" s="27" t="n">
        <v>44732</v>
      </c>
      <c r="H3972" s="83" t="n">
        <v>3640</v>
      </c>
      <c r="I3972" s="29" t="s">
        <v>23</v>
      </c>
      <c r="J3972" s="30" t="s">
        <v>145</v>
      </c>
      <c r="K3972" s="31" t="n">
        <v>226294</v>
      </c>
      <c r="L3972" s="32" t="n">
        <v>2022003930</v>
      </c>
      <c r="M3972" s="33" t="n">
        <v>44732</v>
      </c>
      <c r="N3972" s="84" t="n">
        <v>0</v>
      </c>
      <c r="O3972" s="85" t="n">
        <v>0</v>
      </c>
      <c r="P3972" s="86" t="n">
        <v>0</v>
      </c>
      <c r="Q3972" s="87" t="n">
        <v>0</v>
      </c>
      <c r="R3972" s="88" t="n">
        <v>0</v>
      </c>
      <c r="S3972" s="89" t="n">
        <v>3640</v>
      </c>
    </row>
    <row r="3973" s="93" customFormat="true" ht="37.5" hidden="false" customHeight="true" outlineLevel="0" collapsed="false">
      <c r="A3973" s="23" t="s">
        <v>401</v>
      </c>
      <c r="B3973" s="82" t="n">
        <v>12894</v>
      </c>
      <c r="C3973" s="25" t="n">
        <f aca="false">VLOOKUP(B3973,[1]Planilha8!$X$4:$Y$6629,2,0)</f>
        <v>2819308</v>
      </c>
      <c r="D3973" s="26" t="s">
        <v>1138</v>
      </c>
      <c r="E3973" s="26" t="str">
        <f aca="false">VLOOKUP(B3973,[1]Planilha8!$X$4:$Z$6629,3,0)</f>
        <v>ALMOXARIFADO</v>
      </c>
      <c r="F3973" s="26" t="str">
        <f aca="false">VLOOKUP(B3973,[1]Planilha8!$X$4:$AD$6629,7,0)</f>
        <v>BOM</v>
      </c>
      <c r="G3973" s="27" t="n">
        <v>44732</v>
      </c>
      <c r="H3973" s="83" t="n">
        <v>3640</v>
      </c>
      <c r="I3973" s="29" t="s">
        <v>23</v>
      </c>
      <c r="J3973" s="30" t="s">
        <v>145</v>
      </c>
      <c r="K3973" s="31" t="n">
        <v>226294</v>
      </c>
      <c r="L3973" s="32" t="n">
        <v>2022003930</v>
      </c>
      <c r="M3973" s="33" t="n">
        <v>44732</v>
      </c>
      <c r="N3973" s="84" t="n">
        <v>0</v>
      </c>
      <c r="O3973" s="85" t="n">
        <v>0</v>
      </c>
      <c r="P3973" s="86" t="n">
        <v>0</v>
      </c>
      <c r="Q3973" s="87" t="n">
        <v>0</v>
      </c>
      <c r="R3973" s="88" t="n">
        <v>0</v>
      </c>
      <c r="S3973" s="89" t="n">
        <v>3640</v>
      </c>
    </row>
    <row r="3974" s="93" customFormat="true" ht="37.5" hidden="false" customHeight="true" outlineLevel="0" collapsed="false">
      <c r="A3974" s="23" t="s">
        <v>401</v>
      </c>
      <c r="B3974" s="82" t="n">
        <v>12902</v>
      </c>
      <c r="C3974" s="25" t="n">
        <f aca="false">VLOOKUP(B3974,[1]Planilha8!$X$4:$Y$6629,2,0)</f>
        <v>2819309</v>
      </c>
      <c r="D3974" s="26" t="s">
        <v>1138</v>
      </c>
      <c r="E3974" s="26" t="str">
        <f aca="false">VLOOKUP(B3974,[1]Planilha8!$X$4:$Z$6629,3,0)</f>
        <v>ALMOXARIFADO</v>
      </c>
      <c r="F3974" s="26" t="str">
        <f aca="false">VLOOKUP(B3974,[1]Planilha8!$X$4:$AD$6629,7,0)</f>
        <v>BOM</v>
      </c>
      <c r="G3974" s="27" t="n">
        <v>44732</v>
      </c>
      <c r="H3974" s="83" t="n">
        <v>3640</v>
      </c>
      <c r="I3974" s="29" t="s">
        <v>23</v>
      </c>
      <c r="J3974" s="30" t="s">
        <v>145</v>
      </c>
      <c r="K3974" s="31" t="n">
        <v>226294</v>
      </c>
      <c r="L3974" s="32" t="n">
        <v>2022003930</v>
      </c>
      <c r="M3974" s="33" t="n">
        <v>44732</v>
      </c>
      <c r="N3974" s="84" t="n">
        <v>0</v>
      </c>
      <c r="O3974" s="85" t="n">
        <v>0</v>
      </c>
      <c r="P3974" s="86" t="n">
        <v>0</v>
      </c>
      <c r="Q3974" s="87" t="n">
        <v>0</v>
      </c>
      <c r="R3974" s="88" t="n">
        <v>0</v>
      </c>
      <c r="S3974" s="89" t="n">
        <v>3640</v>
      </c>
    </row>
    <row r="3975" s="93" customFormat="true" ht="37.5" hidden="false" customHeight="true" outlineLevel="0" collapsed="false">
      <c r="A3975" s="23" t="s">
        <v>401</v>
      </c>
      <c r="B3975" s="82" t="n">
        <v>12903</v>
      </c>
      <c r="C3975" s="25" t="n">
        <f aca="false">VLOOKUP(B3975,[1]Planilha8!$X$4:$Y$6629,2,0)</f>
        <v>2819310</v>
      </c>
      <c r="D3975" s="26" t="s">
        <v>1138</v>
      </c>
      <c r="E3975" s="26" t="str">
        <f aca="false">VLOOKUP(B3975,[1]Planilha8!$X$4:$Z$6629,3,0)</f>
        <v>ALMOXARIFADO</v>
      </c>
      <c r="F3975" s="26" t="str">
        <f aca="false">VLOOKUP(B3975,[1]Planilha8!$X$4:$AD$6629,7,0)</f>
        <v>BOM</v>
      </c>
      <c r="G3975" s="27" t="n">
        <v>44732</v>
      </c>
      <c r="H3975" s="83" t="n">
        <v>3640</v>
      </c>
      <c r="I3975" s="29" t="s">
        <v>23</v>
      </c>
      <c r="J3975" s="30" t="s">
        <v>145</v>
      </c>
      <c r="K3975" s="31" t="n">
        <v>226294</v>
      </c>
      <c r="L3975" s="32" t="n">
        <v>2022003930</v>
      </c>
      <c r="M3975" s="33" t="n">
        <v>44732</v>
      </c>
      <c r="N3975" s="84" t="n">
        <v>0</v>
      </c>
      <c r="O3975" s="85" t="n">
        <v>0</v>
      </c>
      <c r="P3975" s="86" t="n">
        <v>0</v>
      </c>
      <c r="Q3975" s="87" t="n">
        <v>0</v>
      </c>
      <c r="R3975" s="88" t="n">
        <v>0</v>
      </c>
      <c r="S3975" s="89" t="n">
        <v>3640</v>
      </c>
    </row>
    <row r="3976" s="93" customFormat="true" ht="37.5" hidden="false" customHeight="true" outlineLevel="0" collapsed="false">
      <c r="A3976" s="23" t="s">
        <v>401</v>
      </c>
      <c r="B3976" s="82" t="n">
        <v>12904</v>
      </c>
      <c r="C3976" s="25" t="n">
        <f aca="false">VLOOKUP(B3976,[1]Planilha8!$X$4:$Y$6629,2,0)</f>
        <v>2819311</v>
      </c>
      <c r="D3976" s="26" t="s">
        <v>1138</v>
      </c>
      <c r="E3976" s="26" t="str">
        <f aca="false">VLOOKUP(B3976,[1]Planilha8!$X$4:$Z$6629,3,0)</f>
        <v>ALMOXARIFADO</v>
      </c>
      <c r="F3976" s="26" t="str">
        <f aca="false">VLOOKUP(B3976,[1]Planilha8!$X$4:$AD$6629,7,0)</f>
        <v>BOM</v>
      </c>
      <c r="G3976" s="27" t="n">
        <v>44732</v>
      </c>
      <c r="H3976" s="83" t="n">
        <v>3640</v>
      </c>
      <c r="I3976" s="29" t="s">
        <v>23</v>
      </c>
      <c r="J3976" s="30" t="s">
        <v>145</v>
      </c>
      <c r="K3976" s="31" t="n">
        <v>226294</v>
      </c>
      <c r="L3976" s="32" t="n">
        <v>2022003930</v>
      </c>
      <c r="M3976" s="33" t="n">
        <v>44732</v>
      </c>
      <c r="N3976" s="84" t="n">
        <v>0</v>
      </c>
      <c r="O3976" s="85" t="n">
        <v>0</v>
      </c>
      <c r="P3976" s="86" t="n">
        <v>0</v>
      </c>
      <c r="Q3976" s="87" t="n">
        <v>0</v>
      </c>
      <c r="R3976" s="88" t="n">
        <v>0</v>
      </c>
      <c r="S3976" s="89" t="n">
        <v>3640</v>
      </c>
    </row>
    <row r="3977" s="93" customFormat="true" ht="37.5" hidden="false" customHeight="true" outlineLevel="0" collapsed="false">
      <c r="A3977" s="23" t="s">
        <v>401</v>
      </c>
      <c r="B3977" s="82" t="n">
        <v>12905</v>
      </c>
      <c r="C3977" s="25" t="n">
        <f aca="false">VLOOKUP(B3977,[1]Planilha8!$X$4:$Y$6629,2,0)</f>
        <v>2819312</v>
      </c>
      <c r="D3977" s="26" t="s">
        <v>1138</v>
      </c>
      <c r="E3977" s="26" t="str">
        <f aca="false">VLOOKUP(B3977,[1]Planilha8!$X$4:$Z$6629,3,0)</f>
        <v>ALMOXARIFADO</v>
      </c>
      <c r="F3977" s="26" t="str">
        <f aca="false">VLOOKUP(B3977,[1]Planilha8!$X$4:$AD$6629,7,0)</f>
        <v>BOM</v>
      </c>
      <c r="G3977" s="27" t="n">
        <v>44732</v>
      </c>
      <c r="H3977" s="83" t="n">
        <v>3640</v>
      </c>
      <c r="I3977" s="29" t="s">
        <v>23</v>
      </c>
      <c r="J3977" s="30" t="s">
        <v>145</v>
      </c>
      <c r="K3977" s="31" t="n">
        <v>226294</v>
      </c>
      <c r="L3977" s="32" t="n">
        <v>2022003930</v>
      </c>
      <c r="M3977" s="33" t="n">
        <v>44732</v>
      </c>
      <c r="N3977" s="84" t="n">
        <v>0</v>
      </c>
      <c r="O3977" s="85" t="n">
        <v>0</v>
      </c>
      <c r="P3977" s="86" t="n">
        <v>0</v>
      </c>
      <c r="Q3977" s="87" t="n">
        <v>0</v>
      </c>
      <c r="R3977" s="88" t="n">
        <v>0</v>
      </c>
      <c r="S3977" s="89" t="n">
        <v>3640</v>
      </c>
    </row>
    <row r="3978" s="93" customFormat="true" ht="37.5" hidden="false" customHeight="true" outlineLevel="0" collapsed="false">
      <c r="A3978" s="23" t="s">
        <v>401</v>
      </c>
      <c r="B3978" s="82" t="n">
        <v>12906</v>
      </c>
      <c r="C3978" s="25" t="n">
        <f aca="false">VLOOKUP(B3978,[1]Planilha8!$X$4:$Y$6629,2,0)</f>
        <v>2819313</v>
      </c>
      <c r="D3978" s="26" t="s">
        <v>1138</v>
      </c>
      <c r="E3978" s="26" t="str">
        <f aca="false">VLOOKUP(B3978,[1]Planilha8!$X$4:$Z$6629,3,0)</f>
        <v>ALMOXARIFADO</v>
      </c>
      <c r="F3978" s="26" t="str">
        <f aca="false">VLOOKUP(B3978,[1]Planilha8!$X$4:$AD$6629,7,0)</f>
        <v>BOM</v>
      </c>
      <c r="G3978" s="27" t="n">
        <v>44732</v>
      </c>
      <c r="H3978" s="83" t="n">
        <v>3640</v>
      </c>
      <c r="I3978" s="29" t="s">
        <v>23</v>
      </c>
      <c r="J3978" s="30" t="s">
        <v>145</v>
      </c>
      <c r="K3978" s="31" t="n">
        <v>226294</v>
      </c>
      <c r="L3978" s="32" t="n">
        <v>2022003930</v>
      </c>
      <c r="M3978" s="33" t="n">
        <v>44732</v>
      </c>
      <c r="N3978" s="84" t="n">
        <v>0</v>
      </c>
      <c r="O3978" s="85" t="n">
        <v>0</v>
      </c>
      <c r="P3978" s="86" t="n">
        <v>0</v>
      </c>
      <c r="Q3978" s="87" t="n">
        <v>0</v>
      </c>
      <c r="R3978" s="88" t="n">
        <v>0</v>
      </c>
      <c r="S3978" s="89" t="n">
        <v>3640</v>
      </c>
    </row>
    <row r="3979" s="93" customFormat="true" ht="37.5" hidden="false" customHeight="true" outlineLevel="0" collapsed="false">
      <c r="A3979" s="23" t="s">
        <v>401</v>
      </c>
      <c r="B3979" s="82" t="n">
        <v>12907</v>
      </c>
      <c r="C3979" s="25" t="n">
        <f aca="false">VLOOKUP(B3979,[1]Planilha8!$X$4:$Y$6629,2,0)</f>
        <v>2819314</v>
      </c>
      <c r="D3979" s="26" t="s">
        <v>1138</v>
      </c>
      <c r="E3979" s="26" t="str">
        <f aca="false">VLOOKUP(B3979,[1]Planilha8!$X$4:$Z$6629,3,0)</f>
        <v>ALMOXARIFADO</v>
      </c>
      <c r="F3979" s="26" t="str">
        <f aca="false">VLOOKUP(B3979,[1]Planilha8!$X$4:$AD$6629,7,0)</f>
        <v>BOM</v>
      </c>
      <c r="G3979" s="27" t="n">
        <v>44732</v>
      </c>
      <c r="H3979" s="83" t="n">
        <v>3640</v>
      </c>
      <c r="I3979" s="29" t="s">
        <v>23</v>
      </c>
      <c r="J3979" s="30" t="s">
        <v>145</v>
      </c>
      <c r="K3979" s="31" t="n">
        <v>226294</v>
      </c>
      <c r="L3979" s="32" t="n">
        <v>2022003930</v>
      </c>
      <c r="M3979" s="33" t="n">
        <v>44732</v>
      </c>
      <c r="N3979" s="84" t="n">
        <v>0</v>
      </c>
      <c r="O3979" s="85" t="n">
        <v>0</v>
      </c>
      <c r="P3979" s="86" t="n">
        <v>0</v>
      </c>
      <c r="Q3979" s="87" t="n">
        <v>0</v>
      </c>
      <c r="R3979" s="88" t="n">
        <v>0</v>
      </c>
      <c r="S3979" s="89" t="n">
        <v>3640</v>
      </c>
    </row>
    <row r="3980" s="93" customFormat="true" ht="37.5" hidden="false" customHeight="true" outlineLevel="0" collapsed="false">
      <c r="A3980" s="23" t="s">
        <v>401</v>
      </c>
      <c r="B3980" s="82" t="n">
        <v>12908</v>
      </c>
      <c r="C3980" s="25" t="n">
        <f aca="false">VLOOKUP(B3980,[1]Planilha8!$X$4:$Y$6629,2,0)</f>
        <v>2819315</v>
      </c>
      <c r="D3980" s="26" t="s">
        <v>1138</v>
      </c>
      <c r="E3980" s="26" t="str">
        <f aca="false">VLOOKUP(B3980,[1]Planilha8!$X$4:$Z$6629,3,0)</f>
        <v>ALMOXARIFADO</v>
      </c>
      <c r="F3980" s="26" t="str">
        <f aca="false">VLOOKUP(B3980,[1]Planilha8!$X$4:$AD$6629,7,0)</f>
        <v>BOM</v>
      </c>
      <c r="G3980" s="27" t="n">
        <v>44732</v>
      </c>
      <c r="H3980" s="83" t="n">
        <v>3640</v>
      </c>
      <c r="I3980" s="29" t="s">
        <v>23</v>
      </c>
      <c r="J3980" s="30" t="s">
        <v>145</v>
      </c>
      <c r="K3980" s="31" t="n">
        <v>226294</v>
      </c>
      <c r="L3980" s="32" t="n">
        <v>2022003930</v>
      </c>
      <c r="M3980" s="33" t="n">
        <v>44732</v>
      </c>
      <c r="N3980" s="84" t="n">
        <v>0</v>
      </c>
      <c r="O3980" s="85" t="n">
        <v>0</v>
      </c>
      <c r="P3980" s="86" t="n">
        <v>0</v>
      </c>
      <c r="Q3980" s="87" t="n">
        <v>0</v>
      </c>
      <c r="R3980" s="88" t="n">
        <v>0</v>
      </c>
      <c r="S3980" s="89" t="n">
        <v>3640</v>
      </c>
    </row>
    <row r="3981" s="93" customFormat="true" ht="37.5" hidden="false" customHeight="true" outlineLevel="0" collapsed="false">
      <c r="A3981" s="23" t="s">
        <v>401</v>
      </c>
      <c r="B3981" s="82" t="n">
        <v>12909</v>
      </c>
      <c r="C3981" s="25" t="n">
        <f aca="false">VLOOKUP(B3981,[1]Planilha8!$X$4:$Y$6629,2,0)</f>
        <v>2819316</v>
      </c>
      <c r="D3981" s="26" t="s">
        <v>1138</v>
      </c>
      <c r="E3981" s="26" t="str">
        <f aca="false">VLOOKUP(B3981,[1]Planilha8!$X$4:$Z$6629,3,0)</f>
        <v>ALMOXARIFADO</v>
      </c>
      <c r="F3981" s="26" t="str">
        <f aca="false">VLOOKUP(B3981,[1]Planilha8!$X$4:$AD$6629,7,0)</f>
        <v>BOM</v>
      </c>
      <c r="G3981" s="27" t="n">
        <v>44732</v>
      </c>
      <c r="H3981" s="83" t="n">
        <v>3640</v>
      </c>
      <c r="I3981" s="29" t="s">
        <v>23</v>
      </c>
      <c r="J3981" s="30" t="s">
        <v>145</v>
      </c>
      <c r="K3981" s="31" t="n">
        <v>226294</v>
      </c>
      <c r="L3981" s="32" t="n">
        <v>2022003930</v>
      </c>
      <c r="M3981" s="33" t="n">
        <v>44732</v>
      </c>
      <c r="N3981" s="84" t="n">
        <v>0</v>
      </c>
      <c r="O3981" s="85" t="n">
        <v>0</v>
      </c>
      <c r="P3981" s="86" t="n">
        <v>0</v>
      </c>
      <c r="Q3981" s="87" t="n">
        <v>0</v>
      </c>
      <c r="R3981" s="88" t="n">
        <v>0</v>
      </c>
      <c r="S3981" s="89" t="n">
        <v>3640</v>
      </c>
    </row>
    <row r="3982" s="93" customFormat="true" ht="37.5" hidden="false" customHeight="true" outlineLevel="0" collapsed="false">
      <c r="A3982" s="23" t="s">
        <v>401</v>
      </c>
      <c r="B3982" s="82" t="n">
        <v>12910</v>
      </c>
      <c r="C3982" s="25" t="n">
        <f aca="false">VLOOKUP(B3982,[1]Planilha8!$X$4:$Y$6629,2,0)</f>
        <v>2819317</v>
      </c>
      <c r="D3982" s="26" t="s">
        <v>1138</v>
      </c>
      <c r="E3982" s="26" t="str">
        <f aca="false">VLOOKUP(B3982,[1]Planilha8!$X$4:$Z$6629,3,0)</f>
        <v>ALMOXARIFADO</v>
      </c>
      <c r="F3982" s="26" t="str">
        <f aca="false">VLOOKUP(B3982,[1]Planilha8!$X$4:$AD$6629,7,0)</f>
        <v>BOM</v>
      </c>
      <c r="G3982" s="27" t="n">
        <v>44732</v>
      </c>
      <c r="H3982" s="83" t="n">
        <v>3640</v>
      </c>
      <c r="I3982" s="29" t="s">
        <v>23</v>
      </c>
      <c r="J3982" s="30" t="s">
        <v>145</v>
      </c>
      <c r="K3982" s="31" t="n">
        <v>226294</v>
      </c>
      <c r="L3982" s="32" t="n">
        <v>2022003930</v>
      </c>
      <c r="M3982" s="33" t="n">
        <v>44732</v>
      </c>
      <c r="N3982" s="84" t="n">
        <v>0</v>
      </c>
      <c r="O3982" s="85" t="n">
        <v>0</v>
      </c>
      <c r="P3982" s="86" t="n">
        <v>0</v>
      </c>
      <c r="Q3982" s="87" t="n">
        <v>0</v>
      </c>
      <c r="R3982" s="88" t="n">
        <v>0</v>
      </c>
      <c r="S3982" s="89" t="n">
        <v>3640</v>
      </c>
    </row>
    <row r="3983" s="93" customFormat="true" ht="37.5" hidden="false" customHeight="true" outlineLevel="0" collapsed="false">
      <c r="A3983" s="23" t="s">
        <v>401</v>
      </c>
      <c r="B3983" s="82" t="n">
        <v>12911</v>
      </c>
      <c r="C3983" s="25" t="n">
        <f aca="false">VLOOKUP(B3983,[1]Planilha8!$X$4:$Y$6629,2,0)</f>
        <v>2819318</v>
      </c>
      <c r="D3983" s="26" t="s">
        <v>1138</v>
      </c>
      <c r="E3983" s="26" t="str">
        <f aca="false">VLOOKUP(B3983,[1]Planilha8!$X$4:$Z$6629,3,0)</f>
        <v>ALMOXARIFADO</v>
      </c>
      <c r="F3983" s="26" t="str">
        <f aca="false">VLOOKUP(B3983,[1]Planilha8!$X$4:$AD$6629,7,0)</f>
        <v>BOM</v>
      </c>
      <c r="G3983" s="27" t="n">
        <v>44732</v>
      </c>
      <c r="H3983" s="83" t="n">
        <v>3640</v>
      </c>
      <c r="I3983" s="29" t="s">
        <v>23</v>
      </c>
      <c r="J3983" s="30" t="s">
        <v>145</v>
      </c>
      <c r="K3983" s="31" t="n">
        <v>226294</v>
      </c>
      <c r="L3983" s="32" t="n">
        <v>2022003930</v>
      </c>
      <c r="M3983" s="33" t="n">
        <v>44732</v>
      </c>
      <c r="N3983" s="84" t="n">
        <v>0</v>
      </c>
      <c r="O3983" s="85" t="n">
        <v>0</v>
      </c>
      <c r="P3983" s="86" t="n">
        <v>0</v>
      </c>
      <c r="Q3983" s="87" t="n">
        <v>0</v>
      </c>
      <c r="R3983" s="88" t="n">
        <v>0</v>
      </c>
      <c r="S3983" s="89" t="n">
        <v>3640</v>
      </c>
    </row>
    <row r="3984" s="93" customFormat="true" ht="37.5" hidden="false" customHeight="true" outlineLevel="0" collapsed="false">
      <c r="A3984" s="23" t="s">
        <v>401</v>
      </c>
      <c r="B3984" s="82" t="n">
        <v>12912</v>
      </c>
      <c r="C3984" s="25" t="n">
        <f aca="false">VLOOKUP(B3984,[1]Planilha8!$X$4:$Y$6629,2,0)</f>
        <v>2819319</v>
      </c>
      <c r="D3984" s="26" t="s">
        <v>1138</v>
      </c>
      <c r="E3984" s="26" t="str">
        <f aca="false">VLOOKUP(B3984,[1]Planilha8!$X$4:$Z$6629,3,0)</f>
        <v>ALMOXARIFADO</v>
      </c>
      <c r="F3984" s="26" t="str">
        <f aca="false">VLOOKUP(B3984,[1]Planilha8!$X$4:$AD$6629,7,0)</f>
        <v>BOM</v>
      </c>
      <c r="G3984" s="27" t="n">
        <v>44732</v>
      </c>
      <c r="H3984" s="83" t="n">
        <v>3640</v>
      </c>
      <c r="I3984" s="29" t="s">
        <v>23</v>
      </c>
      <c r="J3984" s="30" t="s">
        <v>145</v>
      </c>
      <c r="K3984" s="31" t="n">
        <v>226294</v>
      </c>
      <c r="L3984" s="32" t="n">
        <v>2022003930</v>
      </c>
      <c r="M3984" s="33" t="n">
        <v>44732</v>
      </c>
      <c r="N3984" s="84" t="n">
        <v>0</v>
      </c>
      <c r="O3984" s="85" t="n">
        <v>0</v>
      </c>
      <c r="P3984" s="86" t="n">
        <v>0</v>
      </c>
      <c r="Q3984" s="87" t="n">
        <v>0</v>
      </c>
      <c r="R3984" s="88" t="n">
        <v>0</v>
      </c>
      <c r="S3984" s="89" t="n">
        <v>3640</v>
      </c>
    </row>
    <row r="3985" s="93" customFormat="true" ht="37.5" hidden="false" customHeight="true" outlineLevel="0" collapsed="false">
      <c r="A3985" s="23" t="s">
        <v>401</v>
      </c>
      <c r="B3985" s="82" t="n">
        <v>12913</v>
      </c>
      <c r="C3985" s="25" t="n">
        <f aca="false">VLOOKUP(B3985,[1]Planilha8!$X$4:$Y$6629,2,0)</f>
        <v>2819320</v>
      </c>
      <c r="D3985" s="26" t="s">
        <v>1138</v>
      </c>
      <c r="E3985" s="26" t="str">
        <f aca="false">VLOOKUP(B3985,[1]Planilha8!$X$4:$Z$6629,3,0)</f>
        <v>ALMOXARIFADO</v>
      </c>
      <c r="F3985" s="26" t="str">
        <f aca="false">VLOOKUP(B3985,[1]Planilha8!$X$4:$AD$6629,7,0)</f>
        <v>BOM</v>
      </c>
      <c r="G3985" s="27" t="n">
        <v>44732</v>
      </c>
      <c r="H3985" s="83" t="n">
        <v>3640</v>
      </c>
      <c r="I3985" s="29" t="s">
        <v>23</v>
      </c>
      <c r="J3985" s="30" t="s">
        <v>145</v>
      </c>
      <c r="K3985" s="31" t="n">
        <v>226294</v>
      </c>
      <c r="L3985" s="32" t="n">
        <v>2022003930</v>
      </c>
      <c r="M3985" s="33" t="n">
        <v>44732</v>
      </c>
      <c r="N3985" s="84" t="n">
        <v>0</v>
      </c>
      <c r="O3985" s="85" t="n">
        <v>0</v>
      </c>
      <c r="P3985" s="86" t="n">
        <v>0</v>
      </c>
      <c r="Q3985" s="87" t="n">
        <v>0</v>
      </c>
      <c r="R3985" s="88" t="n">
        <v>0</v>
      </c>
      <c r="S3985" s="89" t="n">
        <v>3640</v>
      </c>
    </row>
    <row r="3986" s="93" customFormat="true" ht="37.5" hidden="false" customHeight="true" outlineLevel="0" collapsed="false">
      <c r="A3986" s="23" t="s">
        <v>401</v>
      </c>
      <c r="B3986" s="82" t="n">
        <v>12914</v>
      </c>
      <c r="C3986" s="25" t="n">
        <f aca="false">VLOOKUP(B3986,[1]Planilha8!$X$4:$Y$6629,2,0)</f>
        <v>2819321</v>
      </c>
      <c r="D3986" s="26" t="s">
        <v>1138</v>
      </c>
      <c r="E3986" s="26" t="str">
        <f aca="false">VLOOKUP(B3986,[1]Planilha8!$X$4:$Z$6629,3,0)</f>
        <v>ALMOXARIFADO</v>
      </c>
      <c r="F3986" s="26" t="str">
        <f aca="false">VLOOKUP(B3986,[1]Planilha8!$X$4:$AD$6629,7,0)</f>
        <v>BOM</v>
      </c>
      <c r="G3986" s="27" t="n">
        <v>44732</v>
      </c>
      <c r="H3986" s="83" t="n">
        <v>3640</v>
      </c>
      <c r="I3986" s="29" t="s">
        <v>23</v>
      </c>
      <c r="J3986" s="30" t="s">
        <v>145</v>
      </c>
      <c r="K3986" s="31" t="n">
        <v>226294</v>
      </c>
      <c r="L3986" s="32" t="n">
        <v>2022003930</v>
      </c>
      <c r="M3986" s="33" t="n">
        <v>44732</v>
      </c>
      <c r="N3986" s="84" t="n">
        <v>0</v>
      </c>
      <c r="O3986" s="85" t="n">
        <v>0</v>
      </c>
      <c r="P3986" s="86" t="n">
        <v>0</v>
      </c>
      <c r="Q3986" s="87" t="n">
        <v>0</v>
      </c>
      <c r="R3986" s="88" t="n">
        <v>0</v>
      </c>
      <c r="S3986" s="89" t="n">
        <v>3640</v>
      </c>
    </row>
    <row r="3987" s="93" customFormat="true" ht="37.5" hidden="false" customHeight="true" outlineLevel="0" collapsed="false">
      <c r="A3987" s="23" t="s">
        <v>401</v>
      </c>
      <c r="B3987" s="82" t="n">
        <v>12915</v>
      </c>
      <c r="C3987" s="25" t="n">
        <f aca="false">VLOOKUP(B3987,[1]Planilha8!$X$4:$Y$6629,2,0)</f>
        <v>2819322</v>
      </c>
      <c r="D3987" s="26" t="s">
        <v>1138</v>
      </c>
      <c r="E3987" s="26" t="str">
        <f aca="false">VLOOKUP(B3987,[1]Planilha8!$X$4:$Z$6629,3,0)</f>
        <v>ALMOXARIFADO</v>
      </c>
      <c r="F3987" s="26" t="str">
        <f aca="false">VLOOKUP(B3987,[1]Planilha8!$X$4:$AD$6629,7,0)</f>
        <v>BOM</v>
      </c>
      <c r="G3987" s="27" t="n">
        <v>44732</v>
      </c>
      <c r="H3987" s="83" t="n">
        <v>3640</v>
      </c>
      <c r="I3987" s="29" t="s">
        <v>23</v>
      </c>
      <c r="J3987" s="30" t="s">
        <v>145</v>
      </c>
      <c r="K3987" s="31" t="n">
        <v>226294</v>
      </c>
      <c r="L3987" s="32" t="n">
        <v>2022003930</v>
      </c>
      <c r="M3987" s="33" t="n">
        <v>44732</v>
      </c>
      <c r="N3987" s="84" t="n">
        <v>0</v>
      </c>
      <c r="O3987" s="85" t="n">
        <v>0</v>
      </c>
      <c r="P3987" s="86" t="n">
        <v>0</v>
      </c>
      <c r="Q3987" s="87" t="n">
        <v>0</v>
      </c>
      <c r="R3987" s="88" t="n">
        <v>0</v>
      </c>
      <c r="S3987" s="89" t="n">
        <v>3640</v>
      </c>
    </row>
    <row r="3988" s="93" customFormat="true" ht="37.5" hidden="false" customHeight="true" outlineLevel="0" collapsed="false">
      <c r="A3988" s="23" t="s">
        <v>401</v>
      </c>
      <c r="B3988" s="82" t="n">
        <v>12916</v>
      </c>
      <c r="C3988" s="25" t="n">
        <f aca="false">VLOOKUP(B3988,[1]Planilha8!$X$4:$Y$6629,2,0)</f>
        <v>2819323</v>
      </c>
      <c r="D3988" s="26" t="s">
        <v>1138</v>
      </c>
      <c r="E3988" s="26" t="str">
        <f aca="false">VLOOKUP(B3988,[1]Planilha8!$X$4:$Z$6629,3,0)</f>
        <v>ALMOXARIFADO</v>
      </c>
      <c r="F3988" s="26" t="str">
        <f aca="false">VLOOKUP(B3988,[1]Planilha8!$X$4:$AD$6629,7,0)</f>
        <v>BOM</v>
      </c>
      <c r="G3988" s="27" t="n">
        <v>44732</v>
      </c>
      <c r="H3988" s="83" t="n">
        <v>3640</v>
      </c>
      <c r="I3988" s="29" t="s">
        <v>23</v>
      </c>
      <c r="J3988" s="30" t="s">
        <v>145</v>
      </c>
      <c r="K3988" s="31" t="n">
        <v>226294</v>
      </c>
      <c r="L3988" s="32" t="n">
        <v>2022003930</v>
      </c>
      <c r="M3988" s="33" t="n">
        <v>44732</v>
      </c>
      <c r="N3988" s="84" t="n">
        <v>0</v>
      </c>
      <c r="O3988" s="85" t="n">
        <v>0</v>
      </c>
      <c r="P3988" s="86" t="n">
        <v>0</v>
      </c>
      <c r="Q3988" s="87" t="n">
        <v>0</v>
      </c>
      <c r="R3988" s="88" t="n">
        <v>0</v>
      </c>
      <c r="S3988" s="89" t="n">
        <v>3640</v>
      </c>
    </row>
    <row r="3989" s="93" customFormat="true" ht="37.5" hidden="false" customHeight="true" outlineLevel="0" collapsed="false">
      <c r="A3989" s="23" t="s">
        <v>401</v>
      </c>
      <c r="B3989" s="82" t="n">
        <v>12917</v>
      </c>
      <c r="C3989" s="25" t="n">
        <f aca="false">VLOOKUP(B3989,[1]Planilha8!$X$4:$Y$6629,2,0)</f>
        <v>2819324</v>
      </c>
      <c r="D3989" s="26" t="s">
        <v>1138</v>
      </c>
      <c r="E3989" s="26" t="str">
        <f aca="false">VLOOKUP(B3989,[1]Planilha8!$X$4:$Z$6629,3,0)</f>
        <v>ALMOXARIFADO</v>
      </c>
      <c r="F3989" s="26" t="str">
        <f aca="false">VLOOKUP(B3989,[1]Planilha8!$X$4:$AD$6629,7,0)</f>
        <v>BOM</v>
      </c>
      <c r="G3989" s="27" t="n">
        <v>44732</v>
      </c>
      <c r="H3989" s="83" t="n">
        <v>3640</v>
      </c>
      <c r="I3989" s="29" t="s">
        <v>23</v>
      </c>
      <c r="J3989" s="30" t="s">
        <v>145</v>
      </c>
      <c r="K3989" s="31" t="n">
        <v>226294</v>
      </c>
      <c r="L3989" s="32" t="n">
        <v>2022003930</v>
      </c>
      <c r="M3989" s="33" t="n">
        <v>44732</v>
      </c>
      <c r="N3989" s="84" t="n">
        <v>0</v>
      </c>
      <c r="O3989" s="85" t="n">
        <v>0</v>
      </c>
      <c r="P3989" s="86" t="n">
        <v>0</v>
      </c>
      <c r="Q3989" s="87" t="n">
        <v>0</v>
      </c>
      <c r="R3989" s="88" t="n">
        <v>0</v>
      </c>
      <c r="S3989" s="89" t="n">
        <v>3640</v>
      </c>
    </row>
    <row r="3990" s="93" customFormat="true" ht="37.5" hidden="false" customHeight="true" outlineLevel="0" collapsed="false">
      <c r="A3990" s="23" t="s">
        <v>401</v>
      </c>
      <c r="B3990" s="82" t="n">
        <v>12918</v>
      </c>
      <c r="C3990" s="25" t="n">
        <f aca="false">VLOOKUP(B3990,[1]Planilha8!$X$4:$Y$6629,2,0)</f>
        <v>2819325</v>
      </c>
      <c r="D3990" s="26" t="s">
        <v>1138</v>
      </c>
      <c r="E3990" s="26" t="str">
        <f aca="false">VLOOKUP(B3990,[1]Planilha8!$X$4:$Z$6629,3,0)</f>
        <v>ALMOXARIFADO</v>
      </c>
      <c r="F3990" s="26" t="str">
        <f aca="false">VLOOKUP(B3990,[1]Planilha8!$X$4:$AD$6629,7,0)</f>
        <v>BOM</v>
      </c>
      <c r="G3990" s="27" t="n">
        <v>44732</v>
      </c>
      <c r="H3990" s="83" t="n">
        <v>3640</v>
      </c>
      <c r="I3990" s="29" t="s">
        <v>23</v>
      </c>
      <c r="J3990" s="30" t="s">
        <v>145</v>
      </c>
      <c r="K3990" s="31" t="n">
        <v>226294</v>
      </c>
      <c r="L3990" s="32" t="n">
        <v>2022003930</v>
      </c>
      <c r="M3990" s="33" t="n">
        <v>44732</v>
      </c>
      <c r="N3990" s="84" t="n">
        <v>0</v>
      </c>
      <c r="O3990" s="85" t="n">
        <v>0</v>
      </c>
      <c r="P3990" s="86" t="n">
        <v>0</v>
      </c>
      <c r="Q3990" s="87" t="n">
        <v>0</v>
      </c>
      <c r="R3990" s="88" t="n">
        <v>0</v>
      </c>
      <c r="S3990" s="89" t="n">
        <v>3640</v>
      </c>
    </row>
    <row r="3991" s="93" customFormat="true" ht="37.5" hidden="false" customHeight="true" outlineLevel="0" collapsed="false">
      <c r="A3991" s="23" t="s">
        <v>401</v>
      </c>
      <c r="B3991" s="82" t="n">
        <v>12919</v>
      </c>
      <c r="C3991" s="25" t="n">
        <f aca="false">VLOOKUP(B3991,[1]Planilha8!$X$4:$Y$6629,2,0)</f>
        <v>2819326</v>
      </c>
      <c r="D3991" s="26" t="s">
        <v>1138</v>
      </c>
      <c r="E3991" s="26" t="str">
        <f aca="false">VLOOKUP(B3991,[1]Planilha8!$X$4:$Z$6629,3,0)</f>
        <v>ALMOXARIFADO</v>
      </c>
      <c r="F3991" s="26" t="str">
        <f aca="false">VLOOKUP(B3991,[1]Planilha8!$X$4:$AD$6629,7,0)</f>
        <v>BOM</v>
      </c>
      <c r="G3991" s="27" t="n">
        <v>44732</v>
      </c>
      <c r="H3991" s="83" t="n">
        <v>3640</v>
      </c>
      <c r="I3991" s="29" t="s">
        <v>23</v>
      </c>
      <c r="J3991" s="30" t="s">
        <v>145</v>
      </c>
      <c r="K3991" s="31" t="n">
        <v>226294</v>
      </c>
      <c r="L3991" s="32" t="n">
        <v>2022003930</v>
      </c>
      <c r="M3991" s="33" t="n">
        <v>44732</v>
      </c>
      <c r="N3991" s="84" t="n">
        <v>0</v>
      </c>
      <c r="O3991" s="85" t="n">
        <v>0</v>
      </c>
      <c r="P3991" s="86" t="n">
        <v>0</v>
      </c>
      <c r="Q3991" s="87" t="n">
        <v>0</v>
      </c>
      <c r="R3991" s="88" t="n">
        <v>0</v>
      </c>
      <c r="S3991" s="89" t="n">
        <v>3640</v>
      </c>
    </row>
    <row r="3992" s="93" customFormat="true" ht="37.5" hidden="false" customHeight="true" outlineLevel="0" collapsed="false">
      <c r="A3992" s="23" t="s">
        <v>401</v>
      </c>
      <c r="B3992" s="82" t="n">
        <v>12920</v>
      </c>
      <c r="C3992" s="25" t="n">
        <f aca="false">VLOOKUP(B3992,[1]Planilha8!$X$4:$Y$6629,2,0)</f>
        <v>2819327</v>
      </c>
      <c r="D3992" s="26" t="s">
        <v>1138</v>
      </c>
      <c r="E3992" s="26" t="str">
        <f aca="false">VLOOKUP(B3992,[1]Planilha8!$X$4:$Z$6629,3,0)</f>
        <v>ALMOXARIFADO</v>
      </c>
      <c r="F3992" s="26" t="str">
        <f aca="false">VLOOKUP(B3992,[1]Planilha8!$X$4:$AD$6629,7,0)</f>
        <v>BOM</v>
      </c>
      <c r="G3992" s="27" t="n">
        <v>44732</v>
      </c>
      <c r="H3992" s="83" t="n">
        <v>3640</v>
      </c>
      <c r="I3992" s="29" t="s">
        <v>23</v>
      </c>
      <c r="J3992" s="30" t="s">
        <v>145</v>
      </c>
      <c r="K3992" s="31" t="n">
        <v>226294</v>
      </c>
      <c r="L3992" s="32" t="n">
        <v>2022003930</v>
      </c>
      <c r="M3992" s="33" t="n">
        <v>44732</v>
      </c>
      <c r="N3992" s="84" t="n">
        <v>0</v>
      </c>
      <c r="O3992" s="85" t="n">
        <v>0</v>
      </c>
      <c r="P3992" s="86" t="n">
        <v>0</v>
      </c>
      <c r="Q3992" s="87" t="n">
        <v>0</v>
      </c>
      <c r="R3992" s="88" t="n">
        <v>0</v>
      </c>
      <c r="S3992" s="89" t="n">
        <v>3640</v>
      </c>
    </row>
    <row r="3993" s="93" customFormat="true" ht="37.5" hidden="false" customHeight="true" outlineLevel="0" collapsed="false">
      <c r="A3993" s="23" t="s">
        <v>401</v>
      </c>
      <c r="B3993" s="82" t="n">
        <v>12854</v>
      </c>
      <c r="C3993" s="25" t="n">
        <f aca="false">VLOOKUP(B3993,[1]Planilha8!$X$4:$Y$6629,2,0)</f>
        <v>2819371</v>
      </c>
      <c r="D3993" s="26" t="s">
        <v>1139</v>
      </c>
      <c r="E3993" s="26" t="str">
        <f aca="false">VLOOKUP(B3993,[1]Planilha8!$X$4:$Z$6629,3,0)</f>
        <v>PORTARIA 'A'</v>
      </c>
      <c r="F3993" s="26" t="str">
        <f aca="false">VLOOKUP(B3993,[1]Planilha8!$X$4:$AD$6629,7,0)</f>
        <v>BOM</v>
      </c>
      <c r="G3993" s="27" t="n">
        <v>44684</v>
      </c>
      <c r="H3993" s="83" t="n">
        <v>11650</v>
      </c>
      <c r="I3993" s="29" t="s">
        <v>23</v>
      </c>
      <c r="J3993" s="30" t="s">
        <v>240</v>
      </c>
      <c r="K3993" s="31" t="n">
        <v>5522</v>
      </c>
      <c r="L3993" s="32" t="n">
        <v>2021003983</v>
      </c>
      <c r="M3993" s="33" t="n">
        <v>44684</v>
      </c>
      <c r="N3993" s="84" t="n">
        <v>0</v>
      </c>
      <c r="O3993" s="85" t="n">
        <v>0</v>
      </c>
      <c r="P3993" s="86" t="n">
        <v>0</v>
      </c>
      <c r="Q3993" s="87" t="n">
        <v>0</v>
      </c>
      <c r="R3993" s="88" t="n">
        <v>0</v>
      </c>
      <c r="S3993" s="89" t="n">
        <v>11650</v>
      </c>
    </row>
    <row r="3994" s="93" customFormat="true" ht="37.5" hidden="false" customHeight="true" outlineLevel="0" collapsed="false">
      <c r="A3994" s="23" t="s">
        <v>401</v>
      </c>
      <c r="B3994" s="82" t="n">
        <v>12855</v>
      </c>
      <c r="C3994" s="25" t="n">
        <f aca="false">VLOOKUP(B3994,[1]Planilha8!$X$4:$Y$6629,2,0)</f>
        <v>2819372</v>
      </c>
      <c r="D3994" s="26" t="s">
        <v>1139</v>
      </c>
      <c r="E3994" s="26" t="str">
        <f aca="false">VLOOKUP(B3994,[1]Planilha8!$X$4:$Z$6629,3,0)</f>
        <v>PORTARIA 'D'</v>
      </c>
      <c r="F3994" s="26" t="str">
        <f aca="false">VLOOKUP(B3994,[1]Planilha8!$X$4:$AD$6629,7,0)</f>
        <v>BOM</v>
      </c>
      <c r="G3994" s="27" t="n">
        <v>44684</v>
      </c>
      <c r="H3994" s="83" t="n">
        <v>11650</v>
      </c>
      <c r="I3994" s="29" t="s">
        <v>23</v>
      </c>
      <c r="J3994" s="30" t="s">
        <v>240</v>
      </c>
      <c r="K3994" s="31" t="n">
        <v>5522</v>
      </c>
      <c r="L3994" s="32" t="n">
        <v>2021003983</v>
      </c>
      <c r="M3994" s="33" t="n">
        <v>44684</v>
      </c>
      <c r="N3994" s="84" t="n">
        <v>0</v>
      </c>
      <c r="O3994" s="85" t="n">
        <v>0</v>
      </c>
      <c r="P3994" s="86" t="n">
        <v>0</v>
      </c>
      <c r="Q3994" s="87" t="n">
        <v>0</v>
      </c>
      <c r="R3994" s="88" t="n">
        <v>0</v>
      </c>
      <c r="S3994" s="89" t="n">
        <v>11650</v>
      </c>
    </row>
    <row r="3995" s="93" customFormat="true" ht="37.5" hidden="false" customHeight="true" outlineLevel="0" collapsed="false">
      <c r="A3995" s="23" t="s">
        <v>401</v>
      </c>
      <c r="B3995" s="82" t="n">
        <v>12856</v>
      </c>
      <c r="C3995" s="25" t="n">
        <f aca="false">VLOOKUP(B3995,[1]Planilha8!$X$4:$Y$6629,2,0)</f>
        <v>2819373</v>
      </c>
      <c r="D3995" s="26" t="s">
        <v>1139</v>
      </c>
      <c r="E3995" s="26" t="str">
        <f aca="false">VLOOKUP(B3995,[1]Planilha8!$X$4:$Z$6629,3,0)</f>
        <v>PORTARIA 'A'</v>
      </c>
      <c r="F3995" s="26" t="str">
        <f aca="false">VLOOKUP(B3995,[1]Planilha8!$X$4:$AD$6629,7,0)</f>
        <v>BOM</v>
      </c>
      <c r="G3995" s="27" t="n">
        <v>44684</v>
      </c>
      <c r="H3995" s="83" t="n">
        <v>11650</v>
      </c>
      <c r="I3995" s="29" t="s">
        <v>23</v>
      </c>
      <c r="J3995" s="30" t="s">
        <v>240</v>
      </c>
      <c r="K3995" s="31" t="n">
        <v>5522</v>
      </c>
      <c r="L3995" s="32" t="n">
        <v>2021003983</v>
      </c>
      <c r="M3995" s="33" t="n">
        <v>44684</v>
      </c>
      <c r="N3995" s="84" t="n">
        <v>0</v>
      </c>
      <c r="O3995" s="85" t="n">
        <v>0</v>
      </c>
      <c r="P3995" s="86" t="n">
        <v>0</v>
      </c>
      <c r="Q3995" s="87" t="n">
        <v>0</v>
      </c>
      <c r="R3995" s="88" t="n">
        <v>0</v>
      </c>
      <c r="S3995" s="89" t="n">
        <v>11650</v>
      </c>
    </row>
    <row r="3996" s="93" customFormat="true" ht="37.5" hidden="false" customHeight="true" outlineLevel="0" collapsed="false">
      <c r="A3996" s="23" t="s">
        <v>401</v>
      </c>
      <c r="B3996" s="82" t="n">
        <v>12938</v>
      </c>
      <c r="C3996" s="25" t="n">
        <f aca="false">VLOOKUP(B3996,[1]Planilha8!$X$4:$Y$6629,2,0)</f>
        <v>2819385</v>
      </c>
      <c r="D3996" s="26" t="s">
        <v>1140</v>
      </c>
      <c r="E3996" s="26" t="str">
        <f aca="false">VLOOKUP(B3996,[1]Planilha8!$X$4:$Z$6629,3,0)</f>
        <v>FARMÁCIA – DOSE</v>
      </c>
      <c r="F3996" s="26" t="str">
        <f aca="false">VLOOKUP(B3996,[1]Planilha8!$X$4:$AD$6629,7,0)</f>
        <v>BOM</v>
      </c>
      <c r="G3996" s="27" t="n">
        <v>44743</v>
      </c>
      <c r="H3996" s="83" t="n">
        <v>4075</v>
      </c>
      <c r="I3996" s="29" t="s">
        <v>23</v>
      </c>
      <c r="J3996" s="30" t="s">
        <v>470</v>
      </c>
      <c r="K3996" s="31" t="n">
        <v>212474</v>
      </c>
      <c r="L3996" s="32" t="n">
        <v>2022004120</v>
      </c>
      <c r="M3996" s="33" t="n">
        <v>44743</v>
      </c>
      <c r="N3996" s="84" t="n">
        <v>0</v>
      </c>
      <c r="O3996" s="85" t="n">
        <v>0</v>
      </c>
      <c r="P3996" s="86" t="n">
        <v>0</v>
      </c>
      <c r="Q3996" s="87" t="n">
        <v>0</v>
      </c>
      <c r="R3996" s="88" t="n">
        <v>0</v>
      </c>
      <c r="S3996" s="89" t="n">
        <v>4075</v>
      </c>
    </row>
    <row r="3997" s="93" customFormat="true" ht="37.5" hidden="false" customHeight="true" outlineLevel="0" collapsed="false">
      <c r="A3997" s="23" t="s">
        <v>401</v>
      </c>
      <c r="B3997" s="82" t="n">
        <v>12939</v>
      </c>
      <c r="C3997" s="25" t="n">
        <f aca="false">VLOOKUP(B3997,[1]Planilha8!$X$4:$Y$6629,2,0)</f>
        <v>2819386</v>
      </c>
      <c r="D3997" s="26" t="s">
        <v>1140</v>
      </c>
      <c r="E3997" s="26" t="str">
        <f aca="false">VLOOKUP(B3997,[1]Planilha8!$X$4:$Z$6629,3,0)</f>
        <v>NUTRIÇÃO</v>
      </c>
      <c r="F3997" s="26" t="str">
        <f aca="false">VLOOKUP(B3997,[1]Planilha8!$X$4:$AD$6629,7,0)</f>
        <v>BOM</v>
      </c>
      <c r="G3997" s="27" t="n">
        <v>44743</v>
      </c>
      <c r="H3997" s="83" t="n">
        <v>4075</v>
      </c>
      <c r="I3997" s="29" t="s">
        <v>23</v>
      </c>
      <c r="J3997" s="30" t="s">
        <v>470</v>
      </c>
      <c r="K3997" s="31" t="n">
        <v>212474</v>
      </c>
      <c r="L3997" s="32" t="n">
        <v>2022004120</v>
      </c>
      <c r="M3997" s="33" t="n">
        <v>44743</v>
      </c>
      <c r="N3997" s="84" t="n">
        <v>0</v>
      </c>
      <c r="O3997" s="85" t="n">
        <v>0</v>
      </c>
      <c r="P3997" s="86" t="n">
        <v>0</v>
      </c>
      <c r="Q3997" s="87" t="n">
        <v>0</v>
      </c>
      <c r="R3997" s="88" t="n">
        <v>0</v>
      </c>
      <c r="S3997" s="89" t="n">
        <v>4075</v>
      </c>
    </row>
    <row r="3998" s="93" customFormat="true" ht="37.5" hidden="false" customHeight="true" outlineLevel="0" collapsed="false">
      <c r="A3998" s="23" t="s">
        <v>401</v>
      </c>
      <c r="B3998" s="82" t="n">
        <v>12933</v>
      </c>
      <c r="C3998" s="25" t="n">
        <f aca="false">VLOOKUP(B3998,[1]Planilha8!$X$4:$Y$6629,2,0)</f>
        <v>2819380</v>
      </c>
      <c r="D3998" s="26" t="s">
        <v>1141</v>
      </c>
      <c r="E3998" s="26" t="str">
        <f aca="false">VLOOKUP(B3998,[1]Planilha8!$X$4:$Z$6629,3,0)</f>
        <v>CLINICA CIRURGICA</v>
      </c>
      <c r="F3998" s="26" t="str">
        <f aca="false">VLOOKUP(B3998,[1]Planilha8!$X$4:$AD$6629,7,0)</f>
        <v>BOM</v>
      </c>
      <c r="G3998" s="27" t="n">
        <v>44743</v>
      </c>
      <c r="H3998" s="83" t="n">
        <v>1570</v>
      </c>
      <c r="I3998" s="29" t="s">
        <v>23</v>
      </c>
      <c r="J3998" s="30" t="s">
        <v>470</v>
      </c>
      <c r="K3998" s="31" t="n">
        <v>212474</v>
      </c>
      <c r="L3998" s="32" t="n">
        <v>2022004120</v>
      </c>
      <c r="M3998" s="33" t="n">
        <v>44743</v>
      </c>
      <c r="N3998" s="84" t="n">
        <v>0</v>
      </c>
      <c r="O3998" s="85" t="n">
        <v>0</v>
      </c>
      <c r="P3998" s="86" t="n">
        <v>0</v>
      </c>
      <c r="Q3998" s="87" t="n">
        <v>0</v>
      </c>
      <c r="R3998" s="88" t="n">
        <v>0</v>
      </c>
      <c r="S3998" s="89" t="n">
        <v>1570</v>
      </c>
    </row>
    <row r="3999" s="93" customFormat="true" ht="37.5" hidden="false" customHeight="true" outlineLevel="0" collapsed="false">
      <c r="A3999" s="23" t="s">
        <v>401</v>
      </c>
      <c r="B3999" s="82" t="n">
        <v>12934</v>
      </c>
      <c r="C3999" s="25" t="n">
        <f aca="false">VLOOKUP(B3999,[1]Planilha8!$X$4:$Y$6629,2,0)</f>
        <v>2819381</v>
      </c>
      <c r="D3999" s="26" t="s">
        <v>1141</v>
      </c>
      <c r="E3999" s="26" t="str">
        <f aca="false">VLOOKUP(B3999,[1]Planilha8!$X$4:$Z$6629,3,0)</f>
        <v>CLINICA CIRURGICA</v>
      </c>
      <c r="F3999" s="26" t="str">
        <f aca="false">VLOOKUP(B3999,[1]Planilha8!$X$4:$AD$6629,7,0)</f>
        <v>BOM</v>
      </c>
      <c r="G3999" s="27" t="n">
        <v>44743</v>
      </c>
      <c r="H3999" s="83" t="n">
        <v>1570</v>
      </c>
      <c r="I3999" s="29" t="s">
        <v>23</v>
      </c>
      <c r="J3999" s="30" t="s">
        <v>470</v>
      </c>
      <c r="K3999" s="31" t="n">
        <v>212474</v>
      </c>
      <c r="L3999" s="32" t="n">
        <v>2022004120</v>
      </c>
      <c r="M3999" s="33" t="n">
        <v>44743</v>
      </c>
      <c r="N3999" s="84" t="n">
        <v>0</v>
      </c>
      <c r="O3999" s="85" t="n">
        <v>0</v>
      </c>
      <c r="P3999" s="86" t="n">
        <v>0</v>
      </c>
      <c r="Q3999" s="87" t="n">
        <v>0</v>
      </c>
      <c r="R3999" s="88" t="n">
        <v>0</v>
      </c>
      <c r="S3999" s="89" t="n">
        <v>1570</v>
      </c>
    </row>
    <row r="4000" s="93" customFormat="true" ht="37.5" hidden="false" customHeight="true" outlineLevel="0" collapsed="false">
      <c r="A4000" s="23" t="s">
        <v>401</v>
      </c>
      <c r="B4000" s="82" t="n">
        <v>12935</v>
      </c>
      <c r="C4000" s="25" t="n">
        <f aca="false">VLOOKUP(B4000,[1]Planilha8!$X$4:$Y$6629,2,0)</f>
        <v>2819382</v>
      </c>
      <c r="D4000" s="26" t="s">
        <v>1141</v>
      </c>
      <c r="E4000" s="26" t="str">
        <f aca="false">VLOOKUP(B4000,[1]Planilha8!$X$4:$Z$6629,3,0)</f>
        <v>CLINICA MÉDICA</v>
      </c>
      <c r="F4000" s="26" t="str">
        <f aca="false">VLOOKUP(B4000,[1]Planilha8!$X$4:$AD$6629,7,0)</f>
        <v>BOM</v>
      </c>
      <c r="G4000" s="27" t="n">
        <v>44743</v>
      </c>
      <c r="H4000" s="83" t="n">
        <v>1570</v>
      </c>
      <c r="I4000" s="29" t="s">
        <v>23</v>
      </c>
      <c r="J4000" s="30" t="s">
        <v>470</v>
      </c>
      <c r="K4000" s="31" t="n">
        <v>212474</v>
      </c>
      <c r="L4000" s="32" t="n">
        <v>2022004120</v>
      </c>
      <c r="M4000" s="33" t="n">
        <v>44743</v>
      </c>
      <c r="N4000" s="84" t="n">
        <v>0</v>
      </c>
      <c r="O4000" s="85" t="n">
        <v>0</v>
      </c>
      <c r="P4000" s="86" t="n">
        <v>0</v>
      </c>
      <c r="Q4000" s="87" t="n">
        <v>0</v>
      </c>
      <c r="R4000" s="88" t="n">
        <v>0</v>
      </c>
      <c r="S4000" s="89" t="n">
        <v>1570</v>
      </c>
    </row>
    <row r="4001" s="93" customFormat="true" ht="37.5" hidden="false" customHeight="true" outlineLevel="0" collapsed="false">
      <c r="A4001" s="23" t="s">
        <v>401</v>
      </c>
      <c r="B4001" s="82" t="n">
        <v>12936</v>
      </c>
      <c r="C4001" s="25" t="n">
        <f aca="false">VLOOKUP(B4001,[1]Planilha8!$X$4:$Y$6629,2,0)</f>
        <v>2819383</v>
      </c>
      <c r="D4001" s="26" t="s">
        <v>1141</v>
      </c>
      <c r="E4001" s="26" t="str">
        <f aca="false">VLOOKUP(B4001,[1]Planilha8!$X$4:$Z$6629,3,0)</f>
        <v>HEMODIALISE</v>
      </c>
      <c r="F4001" s="26" t="str">
        <f aca="false">VLOOKUP(B4001,[1]Planilha8!$X$4:$AD$6629,7,0)</f>
        <v>BOM</v>
      </c>
      <c r="G4001" s="27" t="n">
        <v>44743</v>
      </c>
      <c r="H4001" s="83" t="n">
        <v>1570</v>
      </c>
      <c r="I4001" s="29" t="s">
        <v>23</v>
      </c>
      <c r="J4001" s="30" t="s">
        <v>470</v>
      </c>
      <c r="K4001" s="31" t="n">
        <v>212474</v>
      </c>
      <c r="L4001" s="32" t="n">
        <v>2022004120</v>
      </c>
      <c r="M4001" s="33" t="n">
        <v>44743</v>
      </c>
      <c r="N4001" s="84" t="n">
        <v>0</v>
      </c>
      <c r="O4001" s="85" t="n">
        <v>0</v>
      </c>
      <c r="P4001" s="86" t="n">
        <v>0</v>
      </c>
      <c r="Q4001" s="87" t="n">
        <v>0</v>
      </c>
      <c r="R4001" s="88" t="n">
        <v>0</v>
      </c>
      <c r="S4001" s="89" t="n">
        <v>1570</v>
      </c>
    </row>
    <row r="4002" s="93" customFormat="true" ht="37.5" hidden="false" customHeight="true" outlineLevel="0" collapsed="false">
      <c r="A4002" s="23" t="s">
        <v>401</v>
      </c>
      <c r="B4002" s="82" t="n">
        <v>12937</v>
      </c>
      <c r="C4002" s="25" t="n">
        <f aca="false">VLOOKUP(B4002,[1]Planilha8!$X$4:$Y$6629,2,0)</f>
        <v>2819384</v>
      </c>
      <c r="D4002" s="26" t="s">
        <v>1141</v>
      </c>
      <c r="E4002" s="26" t="str">
        <f aca="false">VLOOKUP(B4002,[1]Planilha8!$X$4:$Z$6629,3,0)</f>
        <v>TRANSPLANTE</v>
      </c>
      <c r="F4002" s="26" t="str">
        <f aca="false">VLOOKUP(B4002,[1]Planilha8!$X$4:$AD$6629,7,0)</f>
        <v>BOM</v>
      </c>
      <c r="G4002" s="27" t="n">
        <v>44743</v>
      </c>
      <c r="H4002" s="83" t="n">
        <v>1570</v>
      </c>
      <c r="I4002" s="29" t="s">
        <v>23</v>
      </c>
      <c r="J4002" s="30" t="s">
        <v>470</v>
      </c>
      <c r="K4002" s="31" t="n">
        <v>212474</v>
      </c>
      <c r="L4002" s="32" t="n">
        <v>2022004120</v>
      </c>
      <c r="M4002" s="33" t="n">
        <v>44743</v>
      </c>
      <c r="N4002" s="84" t="n">
        <v>0</v>
      </c>
      <c r="O4002" s="85" t="n">
        <v>0</v>
      </c>
      <c r="P4002" s="86" t="n">
        <v>0</v>
      </c>
      <c r="Q4002" s="87" t="n">
        <v>0</v>
      </c>
      <c r="R4002" s="88" t="n">
        <v>0</v>
      </c>
      <c r="S4002" s="89" t="n">
        <v>1570</v>
      </c>
    </row>
    <row r="4003" s="93" customFormat="true" ht="37.5" hidden="false" customHeight="true" outlineLevel="0" collapsed="false">
      <c r="A4003" s="23" t="s">
        <v>401</v>
      </c>
      <c r="B4003" s="82" t="n">
        <v>12960</v>
      </c>
      <c r="C4003" s="25" t="n">
        <f aca="false">VLOOKUP(B4003,[1]Planilha8!$X$4:$Y$6629,2,0)</f>
        <v>2819402</v>
      </c>
      <c r="D4003" s="26" t="s">
        <v>1142</v>
      </c>
      <c r="E4003" s="26" t="str">
        <f aca="false">VLOOKUP(B4003,[1]Planilha8!$X$4:$Z$6629,3,0)</f>
        <v>APOIO AO DIAGNÓSTICO – SALA DE COLETA EXAMES</v>
      </c>
      <c r="F4003" s="26" t="str">
        <f aca="false">VLOOKUP(B4003,[1]Planilha8!$X$4:$AD$6629,7,0)</f>
        <v>BOM</v>
      </c>
      <c r="G4003" s="27" t="n">
        <v>44741</v>
      </c>
      <c r="H4003" s="83" t="n">
        <v>1100</v>
      </c>
      <c r="I4003" s="29" t="s">
        <v>23</v>
      </c>
      <c r="J4003" s="30" t="s">
        <v>1143</v>
      </c>
      <c r="K4003" s="31" t="n">
        <v>183</v>
      </c>
      <c r="L4003" s="32" t="n">
        <v>2022002963</v>
      </c>
      <c r="M4003" s="33" t="n">
        <v>44741</v>
      </c>
      <c r="N4003" s="84" t="n">
        <v>0</v>
      </c>
      <c r="O4003" s="85" t="n">
        <v>0</v>
      </c>
      <c r="P4003" s="86" t="n">
        <v>0</v>
      </c>
      <c r="Q4003" s="87" t="n">
        <v>0</v>
      </c>
      <c r="R4003" s="88" t="n">
        <v>0</v>
      </c>
      <c r="S4003" s="89" t="n">
        <v>1100</v>
      </c>
    </row>
    <row r="4004" s="93" customFormat="true" ht="37.5" hidden="false" customHeight="true" outlineLevel="0" collapsed="false">
      <c r="A4004" s="23" t="s">
        <v>401</v>
      </c>
      <c r="B4004" s="82" t="n">
        <v>12961</v>
      </c>
      <c r="C4004" s="25" t="n">
        <f aca="false">VLOOKUP(B4004,[1]Planilha8!$X$4:$Y$6629,2,0)</f>
        <v>2819403</v>
      </c>
      <c r="D4004" s="26" t="s">
        <v>1144</v>
      </c>
      <c r="E4004" s="26" t="str">
        <f aca="false">VLOOKUP(B4004,[1]Planilha8!$X$4:$Z$6629,3,0)</f>
        <v>APOIO AO DIAGNÓSTICO – SALA DE COLETA EXAMES</v>
      </c>
      <c r="F4004" s="26" t="str">
        <f aca="false">VLOOKUP(B4004,[1]Planilha8!$X$4:$AD$6629,7,0)</f>
        <v>BOM</v>
      </c>
      <c r="G4004" s="27" t="n">
        <v>44741</v>
      </c>
      <c r="H4004" s="83" t="n">
        <v>700</v>
      </c>
      <c r="I4004" s="29" t="s">
        <v>23</v>
      </c>
      <c r="J4004" s="30" t="s">
        <v>1143</v>
      </c>
      <c r="K4004" s="31" t="n">
        <v>183</v>
      </c>
      <c r="L4004" s="32" t="n">
        <v>2022002963</v>
      </c>
      <c r="M4004" s="33" t="n">
        <v>44741</v>
      </c>
      <c r="N4004" s="84" t="n">
        <v>0</v>
      </c>
      <c r="O4004" s="85" t="n">
        <v>0</v>
      </c>
      <c r="P4004" s="86" t="n">
        <v>0</v>
      </c>
      <c r="Q4004" s="87" t="n">
        <v>0</v>
      </c>
      <c r="R4004" s="88" t="n">
        <v>0</v>
      </c>
      <c r="S4004" s="89" t="n">
        <v>700</v>
      </c>
    </row>
    <row r="4005" s="93" customFormat="true" ht="37.5" hidden="false" customHeight="true" outlineLevel="0" collapsed="false">
      <c r="A4005" s="23" t="s">
        <v>401</v>
      </c>
      <c r="B4005" s="82" t="n">
        <v>12962</v>
      </c>
      <c r="C4005" s="25" t="n">
        <f aca="false">VLOOKUP(B4005,[1]Planilha8!$X$4:$Y$6629,2,0)</f>
        <v>2819404</v>
      </c>
      <c r="D4005" s="26" t="s">
        <v>1144</v>
      </c>
      <c r="E4005" s="26" t="str">
        <f aca="false">VLOOKUP(B4005,[1]Planilha8!$X$4:$Z$6629,3,0)</f>
        <v>APOIO AO DIAGNÓSTICO – SALA DE COLETA EXAMES</v>
      </c>
      <c r="F4005" s="26" t="str">
        <f aca="false">VLOOKUP(B4005,[1]Planilha8!$X$4:$AD$6629,7,0)</f>
        <v>BOM</v>
      </c>
      <c r="G4005" s="27" t="n">
        <v>44741</v>
      </c>
      <c r="H4005" s="83" t="n">
        <v>700</v>
      </c>
      <c r="I4005" s="29" t="s">
        <v>23</v>
      </c>
      <c r="J4005" s="30" t="s">
        <v>1143</v>
      </c>
      <c r="K4005" s="31" t="n">
        <v>183</v>
      </c>
      <c r="L4005" s="32" t="n">
        <v>2022002963</v>
      </c>
      <c r="M4005" s="33" t="n">
        <v>44741</v>
      </c>
      <c r="N4005" s="84" t="n">
        <v>0</v>
      </c>
      <c r="O4005" s="85" t="n">
        <v>0</v>
      </c>
      <c r="P4005" s="86" t="n">
        <v>0</v>
      </c>
      <c r="Q4005" s="87" t="n">
        <v>0</v>
      </c>
      <c r="R4005" s="88" t="n">
        <v>0</v>
      </c>
      <c r="S4005" s="89" t="n">
        <v>700</v>
      </c>
    </row>
    <row r="4006" s="93" customFormat="true" ht="37.5" hidden="false" customHeight="true" outlineLevel="0" collapsed="false">
      <c r="A4006" s="23" t="s">
        <v>401</v>
      </c>
      <c r="B4006" s="82" t="n">
        <v>12963</v>
      </c>
      <c r="C4006" s="25" t="n">
        <f aca="false">VLOOKUP(B4006,[1]Planilha8!$X$4:$Y$6629,2,0)</f>
        <v>2819405</v>
      </c>
      <c r="D4006" s="26" t="s">
        <v>1144</v>
      </c>
      <c r="E4006" s="26" t="str">
        <f aca="false">VLOOKUP(B4006,[1]Planilha8!$X$4:$Z$6629,3,0)</f>
        <v>APOIO AO DIAGNÓSTICO – SALA DE COLETA EXAMES</v>
      </c>
      <c r="F4006" s="26" t="str">
        <f aca="false">VLOOKUP(B4006,[1]Planilha8!$X$4:$AD$6629,7,0)</f>
        <v>BOM</v>
      </c>
      <c r="G4006" s="27" t="n">
        <v>44741</v>
      </c>
      <c r="H4006" s="83" t="n">
        <v>700</v>
      </c>
      <c r="I4006" s="29" t="s">
        <v>23</v>
      </c>
      <c r="J4006" s="30" t="s">
        <v>1143</v>
      </c>
      <c r="K4006" s="31" t="n">
        <v>183</v>
      </c>
      <c r="L4006" s="32" t="n">
        <v>2022002963</v>
      </c>
      <c r="M4006" s="33" t="n">
        <v>44741</v>
      </c>
      <c r="N4006" s="84" t="n">
        <v>0</v>
      </c>
      <c r="O4006" s="85" t="n">
        <v>0</v>
      </c>
      <c r="P4006" s="86" t="n">
        <v>0</v>
      </c>
      <c r="Q4006" s="87" t="n">
        <v>0</v>
      </c>
      <c r="R4006" s="88" t="n">
        <v>0</v>
      </c>
      <c r="S4006" s="89" t="n">
        <v>700</v>
      </c>
    </row>
    <row r="4007" s="93" customFormat="true" ht="37.5" hidden="false" customHeight="true" outlineLevel="0" collapsed="false">
      <c r="A4007" s="23" t="s">
        <v>401</v>
      </c>
      <c r="B4007" s="82" t="n">
        <v>12964</v>
      </c>
      <c r="C4007" s="25" t="n">
        <f aca="false">VLOOKUP(B4007,[1]Planilha8!$X$4:$Y$6629,2,0)</f>
        <v>2819406</v>
      </c>
      <c r="D4007" s="26" t="s">
        <v>1144</v>
      </c>
      <c r="E4007" s="26" t="str">
        <f aca="false">VLOOKUP(B4007,[1]Planilha8!$X$4:$Z$6629,3,0)</f>
        <v>APOIO AO DIAGNÓSTICO – SALA DE COLETA EXAMES</v>
      </c>
      <c r="F4007" s="26" t="str">
        <f aca="false">VLOOKUP(B4007,[1]Planilha8!$X$4:$AD$6629,7,0)</f>
        <v>BOM</v>
      </c>
      <c r="G4007" s="27" t="n">
        <v>44741</v>
      </c>
      <c r="H4007" s="83" t="n">
        <v>700</v>
      </c>
      <c r="I4007" s="29" t="s">
        <v>23</v>
      </c>
      <c r="J4007" s="30" t="s">
        <v>1143</v>
      </c>
      <c r="K4007" s="31" t="n">
        <v>183</v>
      </c>
      <c r="L4007" s="32" t="n">
        <v>2022002963</v>
      </c>
      <c r="M4007" s="33" t="n">
        <v>44741</v>
      </c>
      <c r="N4007" s="84" t="n">
        <v>0</v>
      </c>
      <c r="O4007" s="85" t="n">
        <v>0</v>
      </c>
      <c r="P4007" s="86" t="n">
        <v>0</v>
      </c>
      <c r="Q4007" s="87" t="n">
        <v>0</v>
      </c>
      <c r="R4007" s="88" t="n">
        <v>0</v>
      </c>
      <c r="S4007" s="89" t="n">
        <v>700</v>
      </c>
    </row>
    <row r="4008" s="93" customFormat="true" ht="37.5" hidden="false" customHeight="true" outlineLevel="0" collapsed="false">
      <c r="A4008" s="23" t="s">
        <v>401</v>
      </c>
      <c r="B4008" s="82" t="n">
        <v>12965</v>
      </c>
      <c r="C4008" s="25" t="n">
        <f aca="false">VLOOKUP(B4008,[1]Planilha8!$X$4:$Y$6629,2,0)</f>
        <v>2819407</v>
      </c>
      <c r="D4008" s="26" t="s">
        <v>1145</v>
      </c>
      <c r="E4008" s="26" t="str">
        <f aca="false">VLOOKUP(B4008,[1]Planilha8!$X$4:$Z$6629,3,0)</f>
        <v>CENTRO CIRÚRGICO –  HEMODINÂMICA</v>
      </c>
      <c r="F4008" s="26" t="str">
        <f aca="false">VLOOKUP(B4008,[1]Planilha8!$X$4:$AD$6629,7,0)</f>
        <v>BOM</v>
      </c>
      <c r="G4008" s="27" t="n">
        <v>44741</v>
      </c>
      <c r="H4008" s="83" t="n">
        <v>1450</v>
      </c>
      <c r="I4008" s="29" t="s">
        <v>23</v>
      </c>
      <c r="J4008" s="30" t="s">
        <v>1143</v>
      </c>
      <c r="K4008" s="31" t="n">
        <v>183</v>
      </c>
      <c r="L4008" s="32" t="n">
        <v>2022002963</v>
      </c>
      <c r="M4008" s="33" t="n">
        <v>44741</v>
      </c>
      <c r="N4008" s="84" t="n">
        <v>0</v>
      </c>
      <c r="O4008" s="85" t="n">
        <v>0</v>
      </c>
      <c r="P4008" s="86" t="n">
        <v>0</v>
      </c>
      <c r="Q4008" s="87" t="n">
        <v>0</v>
      </c>
      <c r="R4008" s="88" t="n">
        <v>0</v>
      </c>
      <c r="S4008" s="89" t="n">
        <v>1450</v>
      </c>
    </row>
    <row r="4009" s="93" customFormat="true" ht="37.5" hidden="false" customHeight="true" outlineLevel="0" collapsed="false">
      <c r="A4009" s="23" t="s">
        <v>401</v>
      </c>
      <c r="B4009" s="82" t="n">
        <v>12970</v>
      </c>
      <c r="C4009" s="25" t="n">
        <f aca="false">VLOOKUP(B4009,[1]Planilha8!$X$4:$Y$6629,2,0)</f>
        <v>2819408</v>
      </c>
      <c r="D4009" s="26" t="s">
        <v>1146</v>
      </c>
      <c r="E4009" s="26" t="str">
        <f aca="false">VLOOKUP(B4009,[1]Planilha8!$X$4:$Z$6629,3,0)</f>
        <v>APOIO AO DIAGNÓSTICO – SALA DE COLETA EXAMES</v>
      </c>
      <c r="F4009" s="26" t="str">
        <f aca="false">VLOOKUP(B4009,[1]Planilha8!$X$4:$AD$6629,7,0)</f>
        <v>BOM</v>
      </c>
      <c r="G4009" s="27" t="n">
        <v>44741</v>
      </c>
      <c r="H4009" s="83" t="n">
        <v>650</v>
      </c>
      <c r="I4009" s="29" t="s">
        <v>23</v>
      </c>
      <c r="J4009" s="30" t="s">
        <v>1143</v>
      </c>
      <c r="K4009" s="31" t="n">
        <v>183</v>
      </c>
      <c r="L4009" s="32" t="n">
        <v>2022002963</v>
      </c>
      <c r="M4009" s="33" t="n">
        <v>44741</v>
      </c>
      <c r="N4009" s="84" t="n">
        <v>0</v>
      </c>
      <c r="O4009" s="85" t="n">
        <v>0</v>
      </c>
      <c r="P4009" s="86" t="n">
        <v>0</v>
      </c>
      <c r="Q4009" s="87" t="n">
        <v>0</v>
      </c>
      <c r="R4009" s="88" t="n">
        <v>0</v>
      </c>
      <c r="S4009" s="89" t="n">
        <v>650</v>
      </c>
    </row>
    <row r="4010" s="93" customFormat="true" ht="37.5" hidden="false" customHeight="true" outlineLevel="0" collapsed="false">
      <c r="A4010" s="23" t="s">
        <v>401</v>
      </c>
      <c r="B4010" s="82" t="n">
        <v>12923</v>
      </c>
      <c r="C4010" s="25" t="n">
        <f aca="false">VLOOKUP(B4010,[1]Planilha8!$X$4:$Y$6629,2,0)</f>
        <v>2819392</v>
      </c>
      <c r="D4010" s="26" t="s">
        <v>1147</v>
      </c>
      <c r="E4010" s="26" t="str">
        <f aca="false">VLOOKUP(B4010,[1]Planilha8!$X$4:$Z$6629,3,0)</f>
        <v>ALMOXARIFADO</v>
      </c>
      <c r="F4010" s="26" t="str">
        <f aca="false">VLOOKUP(B4010,[1]Planilha8!$X$4:$AD$6629,7,0)</f>
        <v>BOM</v>
      </c>
      <c r="G4010" s="27" t="n">
        <v>44746</v>
      </c>
      <c r="H4010" s="83" t="n">
        <v>1299</v>
      </c>
      <c r="I4010" s="29" t="s">
        <v>23</v>
      </c>
      <c r="J4010" s="30" t="s">
        <v>1148</v>
      </c>
      <c r="K4010" s="31" t="n">
        <v>3130</v>
      </c>
      <c r="L4010" s="32" t="n">
        <v>2022002950</v>
      </c>
      <c r="M4010" s="33" t="n">
        <v>44746</v>
      </c>
      <c r="N4010" s="84" t="n">
        <v>0</v>
      </c>
      <c r="O4010" s="85" t="n">
        <v>0</v>
      </c>
      <c r="P4010" s="86" t="n">
        <v>0</v>
      </c>
      <c r="Q4010" s="87" t="n">
        <v>0</v>
      </c>
      <c r="R4010" s="88" t="n">
        <v>0</v>
      </c>
      <c r="S4010" s="89" t="n">
        <v>1299</v>
      </c>
    </row>
    <row r="4011" s="93" customFormat="true" ht="37.5" hidden="false" customHeight="true" outlineLevel="0" collapsed="false">
      <c r="A4011" s="23" t="s">
        <v>401</v>
      </c>
      <c r="B4011" s="82" t="n">
        <v>12924</v>
      </c>
      <c r="C4011" s="25" t="n">
        <f aca="false">VLOOKUP(B4011,[1]Planilha8!$X$4:$Y$6629,2,0)</f>
        <v>2819393</v>
      </c>
      <c r="D4011" s="26" t="s">
        <v>1147</v>
      </c>
      <c r="E4011" s="26" t="str">
        <f aca="false">VLOOKUP(B4011,[1]Planilha8!$X$4:$Z$6629,3,0)</f>
        <v>UTI - FARMÁCIA SATÉLITE</v>
      </c>
      <c r="F4011" s="26" t="str">
        <f aca="false">VLOOKUP(B4011,[1]Planilha8!$X$4:$AD$6629,7,0)</f>
        <v>BOM</v>
      </c>
      <c r="G4011" s="27" t="n">
        <v>44746</v>
      </c>
      <c r="H4011" s="83" t="n">
        <v>1299</v>
      </c>
      <c r="I4011" s="29" t="s">
        <v>23</v>
      </c>
      <c r="J4011" s="30" t="s">
        <v>1148</v>
      </c>
      <c r="K4011" s="31" t="n">
        <v>3130</v>
      </c>
      <c r="L4011" s="32" t="n">
        <v>2022002950</v>
      </c>
      <c r="M4011" s="33" t="n">
        <v>44746</v>
      </c>
      <c r="N4011" s="84" t="n">
        <v>0</v>
      </c>
      <c r="O4011" s="85" t="n">
        <v>0</v>
      </c>
      <c r="P4011" s="86" t="n">
        <v>0</v>
      </c>
      <c r="Q4011" s="87" t="n">
        <v>0</v>
      </c>
      <c r="R4011" s="88" t="n">
        <v>0</v>
      </c>
      <c r="S4011" s="89" t="n">
        <v>1299</v>
      </c>
    </row>
    <row r="4012" s="93" customFormat="true" ht="37.5" hidden="false" customHeight="true" outlineLevel="0" collapsed="false">
      <c r="A4012" s="23" t="s">
        <v>401</v>
      </c>
      <c r="B4012" s="82" t="n">
        <v>12925</v>
      </c>
      <c r="C4012" s="25" t="n">
        <f aca="false">VLOOKUP(B4012,[1]Planilha8!$X$4:$Y$6629,2,0)</f>
        <v>2819394</v>
      </c>
      <c r="D4012" s="26" t="s">
        <v>1147</v>
      </c>
      <c r="E4012" s="26" t="str">
        <f aca="false">VLOOKUP(B4012,[1]Planilha8!$X$4:$Z$6629,3,0)</f>
        <v>ALMOXARIFADO</v>
      </c>
      <c r="F4012" s="26" t="str">
        <f aca="false">VLOOKUP(B4012,[1]Planilha8!$X$4:$AD$6629,7,0)</f>
        <v>BOM</v>
      </c>
      <c r="G4012" s="27" t="n">
        <v>44746</v>
      </c>
      <c r="H4012" s="83" t="n">
        <v>1299</v>
      </c>
      <c r="I4012" s="29" t="s">
        <v>23</v>
      </c>
      <c r="J4012" s="30" t="s">
        <v>1148</v>
      </c>
      <c r="K4012" s="31" t="n">
        <v>3130</v>
      </c>
      <c r="L4012" s="32" t="n">
        <v>2022002950</v>
      </c>
      <c r="M4012" s="33" t="n">
        <v>44746</v>
      </c>
      <c r="N4012" s="84" t="n">
        <v>0</v>
      </c>
      <c r="O4012" s="85" t="n">
        <v>0</v>
      </c>
      <c r="P4012" s="86" t="n">
        <v>0</v>
      </c>
      <c r="Q4012" s="87" t="n">
        <v>0</v>
      </c>
      <c r="R4012" s="88" t="n">
        <v>0</v>
      </c>
      <c r="S4012" s="89" t="n">
        <v>1299</v>
      </c>
    </row>
    <row r="4013" s="93" customFormat="true" ht="37.5" hidden="false" customHeight="true" outlineLevel="0" collapsed="false">
      <c r="A4013" s="23" t="s">
        <v>401</v>
      </c>
      <c r="B4013" s="82" t="n">
        <v>12926</v>
      </c>
      <c r="C4013" s="25" t="n">
        <f aca="false">VLOOKUP(B4013,[1]Planilha8!$X$4:$Y$6629,2,0)</f>
        <v>2819395</v>
      </c>
      <c r="D4013" s="26" t="s">
        <v>1147</v>
      </c>
      <c r="E4013" s="26" t="str">
        <f aca="false">VLOOKUP(B4013,[1]Planilha8!$X$4:$Z$6629,3,0)</f>
        <v>ALMOXARIFADO</v>
      </c>
      <c r="F4013" s="26" t="str">
        <f aca="false">VLOOKUP(B4013,[1]Planilha8!$X$4:$AD$6629,7,0)</f>
        <v>BOM</v>
      </c>
      <c r="G4013" s="27" t="n">
        <v>44746</v>
      </c>
      <c r="H4013" s="83" t="n">
        <v>1299</v>
      </c>
      <c r="I4013" s="29" t="s">
        <v>23</v>
      </c>
      <c r="J4013" s="30" t="s">
        <v>1148</v>
      </c>
      <c r="K4013" s="31" t="n">
        <v>3130</v>
      </c>
      <c r="L4013" s="32" t="n">
        <v>2022002950</v>
      </c>
      <c r="M4013" s="33" t="n">
        <v>44746</v>
      </c>
      <c r="N4013" s="84" t="n">
        <v>0</v>
      </c>
      <c r="O4013" s="85" t="n">
        <v>0</v>
      </c>
      <c r="P4013" s="86" t="n">
        <v>0</v>
      </c>
      <c r="Q4013" s="87" t="n">
        <v>0</v>
      </c>
      <c r="R4013" s="88" t="n">
        <v>0</v>
      </c>
      <c r="S4013" s="89" t="n">
        <v>1299</v>
      </c>
    </row>
    <row r="4014" s="93" customFormat="true" ht="37.5" hidden="false" customHeight="true" outlineLevel="0" collapsed="false">
      <c r="A4014" s="23" t="s">
        <v>401</v>
      </c>
      <c r="B4014" s="82" t="n">
        <v>12927</v>
      </c>
      <c r="C4014" s="25" t="n">
        <f aca="false">VLOOKUP(B4014,[1]Planilha8!$X$4:$Y$6629,2,0)</f>
        <v>2819396</v>
      </c>
      <c r="D4014" s="26" t="s">
        <v>1147</v>
      </c>
      <c r="E4014" s="26" t="str">
        <f aca="false">VLOOKUP(B4014,[1]Planilha8!$X$4:$Z$6629,3,0)</f>
        <v>TRANSPLANTE</v>
      </c>
      <c r="F4014" s="26" t="str">
        <f aca="false">VLOOKUP(B4014,[1]Planilha8!$X$4:$AD$6629,7,0)</f>
        <v>BOM</v>
      </c>
      <c r="G4014" s="27" t="n">
        <v>44746</v>
      </c>
      <c r="H4014" s="83" t="n">
        <v>1299</v>
      </c>
      <c r="I4014" s="29" t="s">
        <v>23</v>
      </c>
      <c r="J4014" s="30" t="s">
        <v>1148</v>
      </c>
      <c r="K4014" s="31" t="n">
        <v>3130</v>
      </c>
      <c r="L4014" s="32" t="n">
        <v>2022002950</v>
      </c>
      <c r="M4014" s="33" t="n">
        <v>44746</v>
      </c>
      <c r="N4014" s="84" t="n">
        <v>0</v>
      </c>
      <c r="O4014" s="85" t="n">
        <v>0</v>
      </c>
      <c r="P4014" s="86" t="n">
        <v>0</v>
      </c>
      <c r="Q4014" s="87" t="n">
        <v>0</v>
      </c>
      <c r="R4014" s="88" t="n">
        <v>0</v>
      </c>
      <c r="S4014" s="89" t="n">
        <v>1299</v>
      </c>
    </row>
    <row r="4015" s="93" customFormat="true" ht="37.5" hidden="false" customHeight="true" outlineLevel="0" collapsed="false">
      <c r="A4015" s="23" t="s">
        <v>401</v>
      </c>
      <c r="B4015" s="82" t="n">
        <v>12928</v>
      </c>
      <c r="C4015" s="25" t="n">
        <f aca="false">VLOOKUP(B4015,[1]Planilha8!$X$4:$Y$6629,2,0)</f>
        <v>2819397</v>
      </c>
      <c r="D4015" s="26" t="s">
        <v>1147</v>
      </c>
      <c r="E4015" s="26" t="str">
        <f aca="false">VLOOKUP(B4015,[1]Planilha8!$X$4:$Z$6629,3,0)</f>
        <v>ALMOXARIFADO</v>
      </c>
      <c r="F4015" s="26" t="str">
        <f aca="false">VLOOKUP(B4015,[1]Planilha8!$X$4:$AD$6629,7,0)</f>
        <v>BOM</v>
      </c>
      <c r="G4015" s="27" t="n">
        <v>44746</v>
      </c>
      <c r="H4015" s="83" t="n">
        <v>1299</v>
      </c>
      <c r="I4015" s="29" t="s">
        <v>23</v>
      </c>
      <c r="J4015" s="30" t="s">
        <v>1148</v>
      </c>
      <c r="K4015" s="31" t="n">
        <v>3130</v>
      </c>
      <c r="L4015" s="32" t="n">
        <v>2022002950</v>
      </c>
      <c r="M4015" s="33" t="n">
        <v>44746</v>
      </c>
      <c r="N4015" s="84" t="n">
        <v>0</v>
      </c>
      <c r="O4015" s="85" t="n">
        <v>0</v>
      </c>
      <c r="P4015" s="86" t="n">
        <v>0</v>
      </c>
      <c r="Q4015" s="87" t="n">
        <v>0</v>
      </c>
      <c r="R4015" s="88" t="n">
        <v>0</v>
      </c>
      <c r="S4015" s="89" t="n">
        <v>1299</v>
      </c>
    </row>
    <row r="4016" s="93" customFormat="true" ht="37.5" hidden="false" customHeight="true" outlineLevel="0" collapsed="false">
      <c r="A4016" s="23" t="s">
        <v>401</v>
      </c>
      <c r="B4016" s="82" t="n">
        <v>12929</v>
      </c>
      <c r="C4016" s="25" t="n">
        <f aca="false">VLOOKUP(B4016,[1]Planilha8!$X$4:$Y$6629,2,0)</f>
        <v>2819398</v>
      </c>
      <c r="D4016" s="26" t="s">
        <v>1147</v>
      </c>
      <c r="E4016" s="26" t="str">
        <f aca="false">VLOOKUP(B4016,[1]Planilha8!$X$4:$Z$6629,3,0)</f>
        <v>CLINICA CIRURGICA</v>
      </c>
      <c r="F4016" s="26" t="str">
        <f aca="false">VLOOKUP(B4016,[1]Planilha8!$X$4:$AD$6629,7,0)</f>
        <v>BOM</v>
      </c>
      <c r="G4016" s="27" t="n">
        <v>44746</v>
      </c>
      <c r="H4016" s="83" t="n">
        <v>1299</v>
      </c>
      <c r="I4016" s="29" t="s">
        <v>23</v>
      </c>
      <c r="J4016" s="30" t="s">
        <v>1148</v>
      </c>
      <c r="K4016" s="31" t="n">
        <v>3130</v>
      </c>
      <c r="L4016" s="32" t="n">
        <v>2022002950</v>
      </c>
      <c r="M4016" s="33" t="n">
        <v>44746</v>
      </c>
      <c r="N4016" s="84" t="n">
        <v>0</v>
      </c>
      <c r="O4016" s="85" t="n">
        <v>0</v>
      </c>
      <c r="P4016" s="86" t="n">
        <v>0</v>
      </c>
      <c r="Q4016" s="87" t="n">
        <v>0</v>
      </c>
      <c r="R4016" s="88" t="n">
        <v>0</v>
      </c>
      <c r="S4016" s="89" t="n">
        <v>1299</v>
      </c>
    </row>
    <row r="4017" s="93" customFormat="true" ht="37.5" hidden="false" customHeight="true" outlineLevel="0" collapsed="false">
      <c r="A4017" s="23" t="s">
        <v>401</v>
      </c>
      <c r="B4017" s="82" t="n">
        <v>12930</v>
      </c>
      <c r="C4017" s="25" t="n">
        <f aca="false">VLOOKUP(B4017,[1]Planilha8!$X$4:$Y$6629,2,0)</f>
        <v>2819399</v>
      </c>
      <c r="D4017" s="26" t="s">
        <v>1147</v>
      </c>
      <c r="E4017" s="26" t="str">
        <f aca="false">VLOOKUP(B4017,[1]Planilha8!$X$4:$Z$6629,3,0)</f>
        <v>APOIO AO DIAGNÓSTICO</v>
      </c>
      <c r="F4017" s="26" t="str">
        <f aca="false">VLOOKUP(B4017,[1]Planilha8!$X$4:$AD$6629,7,0)</f>
        <v>BOM</v>
      </c>
      <c r="G4017" s="27" t="n">
        <v>44746</v>
      </c>
      <c r="H4017" s="83" t="n">
        <v>1299</v>
      </c>
      <c r="I4017" s="29" t="s">
        <v>23</v>
      </c>
      <c r="J4017" s="30" t="s">
        <v>1148</v>
      </c>
      <c r="K4017" s="31" t="n">
        <v>3130</v>
      </c>
      <c r="L4017" s="32" t="n">
        <v>2022002950</v>
      </c>
      <c r="M4017" s="33" t="n">
        <v>44746</v>
      </c>
      <c r="N4017" s="84" t="n">
        <v>0</v>
      </c>
      <c r="O4017" s="85" t="n">
        <v>0</v>
      </c>
      <c r="P4017" s="86" t="n">
        <v>0</v>
      </c>
      <c r="Q4017" s="87" t="n">
        <v>0</v>
      </c>
      <c r="R4017" s="88" t="n">
        <v>0</v>
      </c>
      <c r="S4017" s="89" t="n">
        <v>1299</v>
      </c>
    </row>
    <row r="4018" s="93" customFormat="true" ht="37.5" hidden="false" customHeight="true" outlineLevel="0" collapsed="false">
      <c r="A4018" s="23" t="s">
        <v>401</v>
      </c>
      <c r="B4018" s="82" t="n">
        <v>12931</v>
      </c>
      <c r="C4018" s="25" t="n">
        <f aca="false">VLOOKUP(B4018,[1]Planilha8!$X$4:$Y$6629,2,0)</f>
        <v>2819400</v>
      </c>
      <c r="D4018" s="26" t="s">
        <v>1147</v>
      </c>
      <c r="E4018" s="26" t="str">
        <f aca="false">VLOOKUP(B4018,[1]Planilha8!$X$4:$Z$6629,3,0)</f>
        <v>CLINICA MEDICA</v>
      </c>
      <c r="F4018" s="26" t="str">
        <f aca="false">VLOOKUP(B4018,[1]Planilha8!$X$4:$AD$6629,7,0)</f>
        <v>BOM</v>
      </c>
      <c r="G4018" s="27" t="n">
        <v>44746</v>
      </c>
      <c r="H4018" s="83" t="n">
        <v>1299</v>
      </c>
      <c r="I4018" s="29" t="s">
        <v>23</v>
      </c>
      <c r="J4018" s="30" t="s">
        <v>1148</v>
      </c>
      <c r="K4018" s="31" t="n">
        <v>3130</v>
      </c>
      <c r="L4018" s="32" t="n">
        <v>2022002950</v>
      </c>
      <c r="M4018" s="33" t="n">
        <v>44746</v>
      </c>
      <c r="N4018" s="84" t="n">
        <v>0</v>
      </c>
      <c r="O4018" s="85" t="n">
        <v>0</v>
      </c>
      <c r="P4018" s="86" t="n">
        <v>0</v>
      </c>
      <c r="Q4018" s="87" t="n">
        <v>0</v>
      </c>
      <c r="R4018" s="88" t="n">
        <v>0</v>
      </c>
      <c r="S4018" s="89" t="n">
        <v>1299</v>
      </c>
    </row>
    <row r="4019" s="93" customFormat="true" ht="37.5" hidden="false" customHeight="true" outlineLevel="0" collapsed="false">
      <c r="A4019" s="23" t="s">
        <v>401</v>
      </c>
      <c r="B4019" s="82" t="n">
        <v>12932</v>
      </c>
      <c r="C4019" s="25" t="n">
        <f aca="false">VLOOKUP(B4019,[1]Planilha8!$X$4:$Y$6629,2,0)</f>
        <v>2819401</v>
      </c>
      <c r="D4019" s="26" t="s">
        <v>1147</v>
      </c>
      <c r="E4019" s="26" t="str">
        <f aca="false">VLOOKUP(B4019,[1]Planilha8!$X$4:$Z$6629,3,0)</f>
        <v>ALMOXARIFADO</v>
      </c>
      <c r="F4019" s="26" t="str">
        <f aca="false">VLOOKUP(B4019,[1]Planilha8!$X$4:$AD$6629,7,0)</f>
        <v>BOM</v>
      </c>
      <c r="G4019" s="27" t="n">
        <v>44746</v>
      </c>
      <c r="H4019" s="83" t="n">
        <v>1299</v>
      </c>
      <c r="I4019" s="29" t="s">
        <v>23</v>
      </c>
      <c r="J4019" s="30" t="s">
        <v>1148</v>
      </c>
      <c r="K4019" s="31" t="n">
        <v>3130</v>
      </c>
      <c r="L4019" s="32" t="n">
        <v>2022002950</v>
      </c>
      <c r="M4019" s="33" t="n">
        <v>44746</v>
      </c>
      <c r="N4019" s="84" t="n">
        <v>0</v>
      </c>
      <c r="O4019" s="85" t="n">
        <v>0</v>
      </c>
      <c r="P4019" s="86" t="n">
        <v>0</v>
      </c>
      <c r="Q4019" s="87" t="n">
        <v>0</v>
      </c>
      <c r="R4019" s="88" t="n">
        <v>0</v>
      </c>
      <c r="S4019" s="89" t="n">
        <v>1299</v>
      </c>
    </row>
    <row r="4020" s="93" customFormat="true" ht="37.5" hidden="false" customHeight="true" outlineLevel="0" collapsed="false">
      <c r="A4020" s="23" t="s">
        <v>401</v>
      </c>
      <c r="B4020" s="82" t="n">
        <v>12860</v>
      </c>
      <c r="C4020" s="25" t="n">
        <f aca="false">VLOOKUP(B4020,[1]Planilha8!$X$4:$Y$6629,2,0)</f>
        <v>2902555</v>
      </c>
      <c r="D4020" s="26" t="s">
        <v>1149</v>
      </c>
      <c r="E4020" s="26" t="str">
        <f aca="false">VLOOKUP(B4020,[1]Planilha8!$X$4:$Z$6629,3,0)</f>
        <v>TRANSPLANTE</v>
      </c>
      <c r="F4020" s="26" t="str">
        <f aca="false">VLOOKUP(B4020,[1]Planilha8!$X$4:$AD$6629,7,0)</f>
        <v>BOM</v>
      </c>
      <c r="G4020" s="27" t="n">
        <v>44742</v>
      </c>
      <c r="H4020" s="83" t="n">
        <v>1760</v>
      </c>
      <c r="I4020" s="29" t="s">
        <v>23</v>
      </c>
      <c r="J4020" s="30" t="s">
        <v>1079</v>
      </c>
      <c r="K4020" s="31" t="n">
        <v>15995</v>
      </c>
      <c r="L4020" s="32" t="n">
        <v>2022004430</v>
      </c>
      <c r="M4020" s="33" t="n">
        <v>44742</v>
      </c>
      <c r="N4020" s="84" t="n">
        <v>0</v>
      </c>
      <c r="O4020" s="85" t="n">
        <v>0</v>
      </c>
      <c r="P4020" s="86" t="n">
        <v>0</v>
      </c>
      <c r="Q4020" s="87" t="n">
        <v>0</v>
      </c>
      <c r="R4020" s="88" t="n">
        <v>0</v>
      </c>
      <c r="S4020" s="89" t="n">
        <v>1760</v>
      </c>
    </row>
    <row r="4021" s="93" customFormat="true" ht="37.5" hidden="false" customHeight="true" outlineLevel="0" collapsed="false">
      <c r="A4021" s="23" t="s">
        <v>401</v>
      </c>
      <c r="B4021" s="82" t="n">
        <v>12861</v>
      </c>
      <c r="C4021" s="25" t="n">
        <f aca="false">VLOOKUP(B4021,[1]Planilha8!$X$4:$Y$6629,2,0)</f>
        <v>2902556</v>
      </c>
      <c r="D4021" s="26" t="s">
        <v>1149</v>
      </c>
      <c r="E4021" s="26" t="str">
        <f aca="false">VLOOKUP(B4021,[1]Planilha8!$X$4:$Z$6629,3,0)</f>
        <v>TRANSPLANTE</v>
      </c>
      <c r="F4021" s="26" t="str">
        <f aca="false">VLOOKUP(B4021,[1]Planilha8!$X$4:$AD$6629,7,0)</f>
        <v>BOM</v>
      </c>
      <c r="G4021" s="27" t="n">
        <v>44742</v>
      </c>
      <c r="H4021" s="83" t="n">
        <v>1760</v>
      </c>
      <c r="I4021" s="29" t="s">
        <v>23</v>
      </c>
      <c r="J4021" s="30" t="s">
        <v>1079</v>
      </c>
      <c r="K4021" s="31" t="n">
        <v>15995</v>
      </c>
      <c r="L4021" s="32" t="n">
        <v>2022004430</v>
      </c>
      <c r="M4021" s="33" t="n">
        <v>44742</v>
      </c>
      <c r="N4021" s="84" t="n">
        <v>0</v>
      </c>
      <c r="O4021" s="85" t="n">
        <v>0</v>
      </c>
      <c r="P4021" s="86" t="n">
        <v>0</v>
      </c>
      <c r="Q4021" s="87" t="n">
        <v>0</v>
      </c>
      <c r="R4021" s="88" t="n">
        <v>0</v>
      </c>
      <c r="S4021" s="89" t="n">
        <v>1760</v>
      </c>
    </row>
    <row r="4022" s="93" customFormat="true" ht="37.5" hidden="false" customHeight="true" outlineLevel="0" collapsed="false">
      <c r="A4022" s="23" t="s">
        <v>401</v>
      </c>
      <c r="B4022" s="82" t="n">
        <v>12862</v>
      </c>
      <c r="C4022" s="25" t="n">
        <f aca="false">VLOOKUP(B4022,[1]Planilha8!$X$4:$Y$6629,2,0)</f>
        <v>2902557</v>
      </c>
      <c r="D4022" s="26" t="s">
        <v>1149</v>
      </c>
      <c r="E4022" s="26" t="str">
        <f aca="false">VLOOKUP(B4022,[1]Planilha8!$X$4:$Z$6629,3,0)</f>
        <v>TRANSPLANTE</v>
      </c>
      <c r="F4022" s="26" t="str">
        <f aca="false">VLOOKUP(B4022,[1]Planilha8!$X$4:$AD$6629,7,0)</f>
        <v>BOM</v>
      </c>
      <c r="G4022" s="27" t="n">
        <v>44742</v>
      </c>
      <c r="H4022" s="83" t="n">
        <v>1760</v>
      </c>
      <c r="I4022" s="29" t="s">
        <v>23</v>
      </c>
      <c r="J4022" s="30" t="s">
        <v>1079</v>
      </c>
      <c r="K4022" s="31" t="n">
        <v>15995</v>
      </c>
      <c r="L4022" s="32" t="n">
        <v>2022004430</v>
      </c>
      <c r="M4022" s="33" t="n">
        <v>44742</v>
      </c>
      <c r="N4022" s="84" t="n">
        <v>0</v>
      </c>
      <c r="O4022" s="85" t="n">
        <v>0</v>
      </c>
      <c r="P4022" s="86" t="n">
        <v>0</v>
      </c>
      <c r="Q4022" s="87" t="n">
        <v>0</v>
      </c>
      <c r="R4022" s="88" t="n">
        <v>0</v>
      </c>
      <c r="S4022" s="89" t="n">
        <v>1760</v>
      </c>
    </row>
    <row r="4023" s="93" customFormat="true" ht="37.5" hidden="false" customHeight="true" outlineLevel="0" collapsed="false">
      <c r="A4023" s="23" t="s">
        <v>401</v>
      </c>
      <c r="B4023" s="82" t="n">
        <v>12863</v>
      </c>
      <c r="C4023" s="25" t="n">
        <f aca="false">VLOOKUP(B4023,[1]Planilha8!$X$4:$Y$6629,2,0)</f>
        <v>2902558</v>
      </c>
      <c r="D4023" s="26" t="s">
        <v>1149</v>
      </c>
      <c r="E4023" s="26" t="str">
        <f aca="false">VLOOKUP(B4023,[1]Planilha8!$X$4:$Z$6629,3,0)</f>
        <v>TRANSPLANTE</v>
      </c>
      <c r="F4023" s="26" t="str">
        <f aca="false">VLOOKUP(B4023,[1]Planilha8!$X$4:$AD$6629,7,0)</f>
        <v>BOM</v>
      </c>
      <c r="G4023" s="27" t="n">
        <v>44742</v>
      </c>
      <c r="H4023" s="83" t="n">
        <v>1760</v>
      </c>
      <c r="I4023" s="29" t="s">
        <v>23</v>
      </c>
      <c r="J4023" s="30" t="s">
        <v>1079</v>
      </c>
      <c r="K4023" s="31" t="n">
        <v>15995</v>
      </c>
      <c r="L4023" s="32" t="n">
        <v>2022004430</v>
      </c>
      <c r="M4023" s="33" t="n">
        <v>44742</v>
      </c>
      <c r="N4023" s="84" t="n">
        <v>0</v>
      </c>
      <c r="O4023" s="85" t="n">
        <v>0</v>
      </c>
      <c r="P4023" s="86" t="n">
        <v>0</v>
      </c>
      <c r="Q4023" s="87" t="n">
        <v>0</v>
      </c>
      <c r="R4023" s="88" t="n">
        <v>0</v>
      </c>
      <c r="S4023" s="89" t="n">
        <v>1760</v>
      </c>
    </row>
    <row r="4024" s="93" customFormat="true" ht="37.5" hidden="false" customHeight="true" outlineLevel="0" collapsed="false">
      <c r="A4024" s="23" t="s">
        <v>401</v>
      </c>
      <c r="B4024" s="82" t="n">
        <v>12864</v>
      </c>
      <c r="C4024" s="25" t="n">
        <f aca="false">VLOOKUP(B4024,[1]Planilha8!$X$4:$Y$6629,2,0)</f>
        <v>2902549</v>
      </c>
      <c r="D4024" s="26" t="s">
        <v>1150</v>
      </c>
      <c r="E4024" s="26" t="str">
        <f aca="false">VLOOKUP(B4024,[1]Planilha8!$X$4:$Z$6629,3,0)</f>
        <v>TRANSPLANTE</v>
      </c>
      <c r="F4024" s="26" t="str">
        <f aca="false">VLOOKUP(B4024,[1]Planilha8!$X$4:$AD$6629,7,0)</f>
        <v>BOM</v>
      </c>
      <c r="G4024" s="27" t="n">
        <v>44742</v>
      </c>
      <c r="H4024" s="83" t="n">
        <v>1760</v>
      </c>
      <c r="I4024" s="29" t="s">
        <v>23</v>
      </c>
      <c r="J4024" s="30" t="s">
        <v>1079</v>
      </c>
      <c r="K4024" s="31" t="n">
        <v>15995</v>
      </c>
      <c r="L4024" s="32" t="n">
        <v>2022004430</v>
      </c>
      <c r="M4024" s="33" t="n">
        <v>44742</v>
      </c>
      <c r="N4024" s="84" t="n">
        <v>0</v>
      </c>
      <c r="O4024" s="85" t="n">
        <v>0</v>
      </c>
      <c r="P4024" s="86" t="n">
        <v>0</v>
      </c>
      <c r="Q4024" s="87" t="n">
        <v>0</v>
      </c>
      <c r="R4024" s="88" t="n">
        <v>0</v>
      </c>
      <c r="S4024" s="89" t="n">
        <v>1760</v>
      </c>
    </row>
    <row r="4025" s="93" customFormat="true" ht="37.5" hidden="false" customHeight="true" outlineLevel="0" collapsed="false">
      <c r="A4025" s="23" t="s">
        <v>401</v>
      </c>
      <c r="B4025" s="82" t="n">
        <v>12865</v>
      </c>
      <c r="C4025" s="25" t="n">
        <f aca="false">VLOOKUP(B4025,[1]Planilha8!$X$4:$Y$6629,2,0)</f>
        <v>2902559</v>
      </c>
      <c r="D4025" s="26" t="s">
        <v>1149</v>
      </c>
      <c r="E4025" s="26" t="str">
        <f aca="false">VLOOKUP(B4025,[1]Planilha8!$X$4:$Z$6629,3,0)</f>
        <v>TRANSPLANTE</v>
      </c>
      <c r="F4025" s="26" t="str">
        <f aca="false">VLOOKUP(B4025,[1]Planilha8!$X$4:$AD$6629,7,0)</f>
        <v>BOM</v>
      </c>
      <c r="G4025" s="27" t="n">
        <v>44742</v>
      </c>
      <c r="H4025" s="83" t="n">
        <v>1760</v>
      </c>
      <c r="I4025" s="29" t="s">
        <v>23</v>
      </c>
      <c r="J4025" s="30" t="s">
        <v>1079</v>
      </c>
      <c r="K4025" s="31" t="n">
        <v>15995</v>
      </c>
      <c r="L4025" s="32" t="n">
        <v>2022004430</v>
      </c>
      <c r="M4025" s="33" t="n">
        <v>44742</v>
      </c>
      <c r="N4025" s="84" t="n">
        <v>0</v>
      </c>
      <c r="O4025" s="85" t="n">
        <v>0</v>
      </c>
      <c r="P4025" s="86" t="n">
        <v>0</v>
      </c>
      <c r="Q4025" s="87" t="n">
        <v>0</v>
      </c>
      <c r="R4025" s="88" t="n">
        <v>0</v>
      </c>
      <c r="S4025" s="89" t="n">
        <v>1760</v>
      </c>
    </row>
    <row r="4026" s="93" customFormat="true" ht="37.5" hidden="false" customHeight="true" outlineLevel="0" collapsed="false">
      <c r="A4026" s="23" t="s">
        <v>401</v>
      </c>
      <c r="B4026" s="82" t="n">
        <v>12866</v>
      </c>
      <c r="C4026" s="25" t="n">
        <f aca="false">VLOOKUP(B4026,[1]Planilha8!$X$4:$Y$6629,2,0)</f>
        <v>2902550</v>
      </c>
      <c r="D4026" s="26" t="s">
        <v>1150</v>
      </c>
      <c r="E4026" s="26" t="str">
        <f aca="false">VLOOKUP(B4026,[1]Planilha8!$X$4:$Z$6629,3,0)</f>
        <v>TRANSPLANTE</v>
      </c>
      <c r="F4026" s="26" t="str">
        <f aca="false">VLOOKUP(B4026,[1]Planilha8!$X$4:$AD$6629,7,0)</f>
        <v>BOM</v>
      </c>
      <c r="G4026" s="27" t="n">
        <v>44742</v>
      </c>
      <c r="H4026" s="83" t="n">
        <v>1760</v>
      </c>
      <c r="I4026" s="29" t="s">
        <v>23</v>
      </c>
      <c r="J4026" s="30" t="s">
        <v>1079</v>
      </c>
      <c r="K4026" s="31" t="n">
        <v>15995</v>
      </c>
      <c r="L4026" s="32" t="n">
        <v>2022004430</v>
      </c>
      <c r="M4026" s="33" t="n">
        <v>44742</v>
      </c>
      <c r="N4026" s="84" t="n">
        <v>0</v>
      </c>
      <c r="O4026" s="85" t="n">
        <v>0</v>
      </c>
      <c r="P4026" s="86" t="n">
        <v>0</v>
      </c>
      <c r="Q4026" s="87" t="n">
        <v>0</v>
      </c>
      <c r="R4026" s="88" t="n">
        <v>0</v>
      </c>
      <c r="S4026" s="89" t="n">
        <v>1760</v>
      </c>
    </row>
    <row r="4027" s="93" customFormat="true" ht="37.5" hidden="false" customHeight="true" outlineLevel="0" collapsed="false">
      <c r="A4027" s="23" t="s">
        <v>401</v>
      </c>
      <c r="B4027" s="82" t="n">
        <v>12867</v>
      </c>
      <c r="C4027" s="25" t="n">
        <f aca="false">VLOOKUP(B4027,[1]Planilha8!$X$4:$Y$6629,2,0)</f>
        <v>2902560</v>
      </c>
      <c r="D4027" s="26" t="s">
        <v>1149</v>
      </c>
      <c r="E4027" s="26" t="str">
        <f aca="false">VLOOKUP(B4027,[1]Planilha8!$X$4:$Z$6629,3,0)</f>
        <v>TRANSPLANTE</v>
      </c>
      <c r="F4027" s="26" t="str">
        <f aca="false">VLOOKUP(B4027,[1]Planilha8!$X$4:$AD$6629,7,0)</f>
        <v>BOM</v>
      </c>
      <c r="G4027" s="27" t="n">
        <v>44742</v>
      </c>
      <c r="H4027" s="83" t="n">
        <v>1760</v>
      </c>
      <c r="I4027" s="29" t="s">
        <v>23</v>
      </c>
      <c r="J4027" s="30" t="s">
        <v>1079</v>
      </c>
      <c r="K4027" s="31" t="n">
        <v>15995</v>
      </c>
      <c r="L4027" s="32" t="n">
        <v>2022004430</v>
      </c>
      <c r="M4027" s="33" t="n">
        <v>44742</v>
      </c>
      <c r="N4027" s="84" t="n">
        <v>0</v>
      </c>
      <c r="O4027" s="85" t="n">
        <v>0</v>
      </c>
      <c r="P4027" s="86" t="n">
        <v>0</v>
      </c>
      <c r="Q4027" s="87" t="n">
        <v>0</v>
      </c>
      <c r="R4027" s="88" t="n">
        <v>0</v>
      </c>
      <c r="S4027" s="89" t="n">
        <v>1760</v>
      </c>
    </row>
    <row r="4028" s="93" customFormat="true" ht="37.5" hidden="false" customHeight="true" outlineLevel="0" collapsed="false">
      <c r="A4028" s="23" t="s">
        <v>401</v>
      </c>
      <c r="B4028" s="82" t="n">
        <v>12868</v>
      </c>
      <c r="C4028" s="25" t="n">
        <f aca="false">VLOOKUP(B4028,[1]Planilha8!$X$4:$Y$6629,2,0)</f>
        <v>2902561</v>
      </c>
      <c r="D4028" s="26" t="s">
        <v>1149</v>
      </c>
      <c r="E4028" s="26" t="str">
        <f aca="false">VLOOKUP(B4028,[1]Planilha8!$X$4:$Z$6629,3,0)</f>
        <v>TRANSPLANTE</v>
      </c>
      <c r="F4028" s="26" t="str">
        <f aca="false">VLOOKUP(B4028,[1]Planilha8!$X$4:$AD$6629,7,0)</f>
        <v>BOM</v>
      </c>
      <c r="G4028" s="27" t="n">
        <v>44742</v>
      </c>
      <c r="H4028" s="83" t="n">
        <v>1760</v>
      </c>
      <c r="I4028" s="29" t="s">
        <v>23</v>
      </c>
      <c r="J4028" s="30" t="s">
        <v>1079</v>
      </c>
      <c r="K4028" s="31" t="n">
        <v>15995</v>
      </c>
      <c r="L4028" s="32" t="n">
        <v>2022004430</v>
      </c>
      <c r="M4028" s="33" t="n">
        <v>44742</v>
      </c>
      <c r="N4028" s="84" t="n">
        <v>0</v>
      </c>
      <c r="O4028" s="85" t="n">
        <v>0</v>
      </c>
      <c r="P4028" s="86" t="n">
        <v>0</v>
      </c>
      <c r="Q4028" s="87" t="n">
        <v>0</v>
      </c>
      <c r="R4028" s="88" t="n">
        <v>0</v>
      </c>
      <c r="S4028" s="89" t="n">
        <v>1760</v>
      </c>
    </row>
    <row r="4029" s="93" customFormat="true" ht="37.5" hidden="false" customHeight="true" outlineLevel="0" collapsed="false">
      <c r="A4029" s="23" t="s">
        <v>401</v>
      </c>
      <c r="B4029" s="82" t="n">
        <v>12869</v>
      </c>
      <c r="C4029" s="25" t="n">
        <f aca="false">VLOOKUP(B4029,[1]Planilha8!$X$4:$Y$6629,2,0)</f>
        <v>2902551</v>
      </c>
      <c r="D4029" s="26" t="s">
        <v>1150</v>
      </c>
      <c r="E4029" s="26" t="str">
        <f aca="false">VLOOKUP(B4029,[1]Planilha8!$X$4:$Z$6629,3,0)</f>
        <v>TRANSPLANTE</v>
      </c>
      <c r="F4029" s="26" t="str">
        <f aca="false">VLOOKUP(B4029,[1]Planilha8!$X$4:$AD$6629,7,0)</f>
        <v>BOM</v>
      </c>
      <c r="G4029" s="27" t="n">
        <v>44742</v>
      </c>
      <c r="H4029" s="83" t="n">
        <v>1760</v>
      </c>
      <c r="I4029" s="29" t="s">
        <v>23</v>
      </c>
      <c r="J4029" s="30" t="s">
        <v>1079</v>
      </c>
      <c r="K4029" s="31" t="n">
        <v>15995</v>
      </c>
      <c r="L4029" s="32" t="n">
        <v>2022004430</v>
      </c>
      <c r="M4029" s="33" t="n">
        <v>44742</v>
      </c>
      <c r="N4029" s="84" t="n">
        <v>0</v>
      </c>
      <c r="O4029" s="85" t="n">
        <v>0</v>
      </c>
      <c r="P4029" s="86" t="n">
        <v>0</v>
      </c>
      <c r="Q4029" s="87" t="n">
        <v>0</v>
      </c>
      <c r="R4029" s="88" t="n">
        <v>0</v>
      </c>
      <c r="S4029" s="89" t="n">
        <v>1760</v>
      </c>
    </row>
    <row r="4030" s="93" customFormat="true" ht="37.5" hidden="false" customHeight="true" outlineLevel="0" collapsed="false">
      <c r="A4030" s="23" t="s">
        <v>401</v>
      </c>
      <c r="B4030" s="82" t="n">
        <v>12870</v>
      </c>
      <c r="C4030" s="25" t="n">
        <f aca="false">VLOOKUP(B4030,[1]Planilha8!$X$4:$Y$6629,2,0)</f>
        <v>2902562</v>
      </c>
      <c r="D4030" s="26" t="s">
        <v>1149</v>
      </c>
      <c r="E4030" s="26" t="str">
        <f aca="false">VLOOKUP(B4030,[1]Planilha8!$X$4:$Z$6629,3,0)</f>
        <v>TRANSPLANTE</v>
      </c>
      <c r="F4030" s="26" t="str">
        <f aca="false">VLOOKUP(B4030,[1]Planilha8!$X$4:$AD$6629,7,0)</f>
        <v>BOM</v>
      </c>
      <c r="G4030" s="27" t="n">
        <v>44742</v>
      </c>
      <c r="H4030" s="83" t="n">
        <v>1760</v>
      </c>
      <c r="I4030" s="29" t="s">
        <v>23</v>
      </c>
      <c r="J4030" s="30" t="s">
        <v>1079</v>
      </c>
      <c r="K4030" s="31" t="n">
        <v>15995</v>
      </c>
      <c r="L4030" s="32" t="n">
        <v>2022004430</v>
      </c>
      <c r="M4030" s="33" t="n">
        <v>44742</v>
      </c>
      <c r="N4030" s="84" t="n">
        <v>0</v>
      </c>
      <c r="O4030" s="85" t="n">
        <v>0</v>
      </c>
      <c r="P4030" s="86" t="n">
        <v>0</v>
      </c>
      <c r="Q4030" s="87" t="n">
        <v>0</v>
      </c>
      <c r="R4030" s="88" t="n">
        <v>0</v>
      </c>
      <c r="S4030" s="89" t="n">
        <v>1760</v>
      </c>
    </row>
    <row r="4031" s="93" customFormat="true" ht="37.5" hidden="false" customHeight="true" outlineLevel="0" collapsed="false">
      <c r="A4031" s="23" t="s">
        <v>401</v>
      </c>
      <c r="B4031" s="82" t="n">
        <v>12871</v>
      </c>
      <c r="C4031" s="25" t="n">
        <f aca="false">VLOOKUP(B4031,[1]Planilha8!$X$4:$Y$6629,2,0)</f>
        <v>2902563</v>
      </c>
      <c r="D4031" s="26" t="s">
        <v>1149</v>
      </c>
      <c r="E4031" s="26" t="str">
        <f aca="false">VLOOKUP(B4031,[1]Planilha8!$X$4:$Z$6629,3,0)</f>
        <v>TRANSPLANTE</v>
      </c>
      <c r="F4031" s="26" t="str">
        <f aca="false">VLOOKUP(B4031,[1]Planilha8!$X$4:$AD$6629,7,0)</f>
        <v>BOM</v>
      </c>
      <c r="G4031" s="27" t="n">
        <v>44742</v>
      </c>
      <c r="H4031" s="83" t="n">
        <v>1760</v>
      </c>
      <c r="I4031" s="29" t="s">
        <v>23</v>
      </c>
      <c r="J4031" s="30" t="s">
        <v>1079</v>
      </c>
      <c r="K4031" s="31" t="n">
        <v>15995</v>
      </c>
      <c r="L4031" s="32" t="n">
        <v>2022004430</v>
      </c>
      <c r="M4031" s="33" t="n">
        <v>44742</v>
      </c>
      <c r="N4031" s="84" t="n">
        <v>0</v>
      </c>
      <c r="O4031" s="85" t="n">
        <v>0</v>
      </c>
      <c r="P4031" s="86" t="n">
        <v>0</v>
      </c>
      <c r="Q4031" s="87" t="n">
        <v>0</v>
      </c>
      <c r="R4031" s="88" t="n">
        <v>0</v>
      </c>
      <c r="S4031" s="89" t="n">
        <v>1760</v>
      </c>
    </row>
    <row r="4032" s="93" customFormat="true" ht="37.5" hidden="false" customHeight="true" outlineLevel="0" collapsed="false">
      <c r="A4032" s="23" t="s">
        <v>401</v>
      </c>
      <c r="B4032" s="82" t="n">
        <v>12872</v>
      </c>
      <c r="C4032" s="25" t="n">
        <f aca="false">VLOOKUP(B4032,[1]Planilha8!$X$4:$Y$6629,2,0)</f>
        <v>2902552</v>
      </c>
      <c r="D4032" s="26" t="s">
        <v>1150</v>
      </c>
      <c r="E4032" s="26" t="str">
        <f aca="false">VLOOKUP(B4032,[1]Planilha8!$X$4:$Z$6629,3,0)</f>
        <v>TRANSPLANTE</v>
      </c>
      <c r="F4032" s="26" t="str">
        <f aca="false">VLOOKUP(B4032,[1]Planilha8!$X$4:$AD$6629,7,0)</f>
        <v>BOM</v>
      </c>
      <c r="G4032" s="27" t="n">
        <v>44742</v>
      </c>
      <c r="H4032" s="83" t="n">
        <v>1760</v>
      </c>
      <c r="I4032" s="29" t="s">
        <v>23</v>
      </c>
      <c r="J4032" s="30" t="s">
        <v>1079</v>
      </c>
      <c r="K4032" s="31" t="n">
        <v>15995</v>
      </c>
      <c r="L4032" s="32" t="n">
        <v>2022004430</v>
      </c>
      <c r="M4032" s="33" t="n">
        <v>44742</v>
      </c>
      <c r="N4032" s="84" t="n">
        <v>0</v>
      </c>
      <c r="O4032" s="85" t="n">
        <v>0</v>
      </c>
      <c r="P4032" s="86" t="n">
        <v>0</v>
      </c>
      <c r="Q4032" s="87" t="n">
        <v>0</v>
      </c>
      <c r="R4032" s="88" t="n">
        <v>0</v>
      </c>
      <c r="S4032" s="89" t="n">
        <v>1760</v>
      </c>
    </row>
    <row r="4033" s="93" customFormat="true" ht="37.5" hidden="false" customHeight="true" outlineLevel="0" collapsed="false">
      <c r="A4033" s="23" t="s">
        <v>401</v>
      </c>
      <c r="B4033" s="82" t="n">
        <v>12873</v>
      </c>
      <c r="C4033" s="25" t="n">
        <f aca="false">VLOOKUP(B4033,[1]Planilha8!$X$4:$Y$6629,2,0)</f>
        <v>2902564</v>
      </c>
      <c r="D4033" s="26" t="s">
        <v>1149</v>
      </c>
      <c r="E4033" s="26" t="str">
        <f aca="false">VLOOKUP(B4033,[1]Planilha8!$X$4:$Z$6629,3,0)</f>
        <v>TRANSPLANTE</v>
      </c>
      <c r="F4033" s="26" t="str">
        <f aca="false">VLOOKUP(B4033,[1]Planilha8!$X$4:$AD$6629,7,0)</f>
        <v>BOM</v>
      </c>
      <c r="G4033" s="27" t="n">
        <v>44742</v>
      </c>
      <c r="H4033" s="83" t="n">
        <v>1760</v>
      </c>
      <c r="I4033" s="29" t="s">
        <v>23</v>
      </c>
      <c r="J4033" s="30" t="s">
        <v>1079</v>
      </c>
      <c r="K4033" s="31" t="n">
        <v>15995</v>
      </c>
      <c r="L4033" s="32" t="n">
        <v>2022004430</v>
      </c>
      <c r="M4033" s="33" t="n">
        <v>44742</v>
      </c>
      <c r="N4033" s="84" t="n">
        <v>0</v>
      </c>
      <c r="O4033" s="85" t="n">
        <v>0</v>
      </c>
      <c r="P4033" s="86" t="n">
        <v>0</v>
      </c>
      <c r="Q4033" s="87" t="n">
        <v>0</v>
      </c>
      <c r="R4033" s="88" t="n">
        <v>0</v>
      </c>
      <c r="S4033" s="89" t="n">
        <v>1760</v>
      </c>
    </row>
    <row r="4034" s="93" customFormat="true" ht="37.5" hidden="false" customHeight="true" outlineLevel="0" collapsed="false">
      <c r="A4034" s="23" t="s">
        <v>401</v>
      </c>
      <c r="B4034" s="82" t="n">
        <v>12874</v>
      </c>
      <c r="C4034" s="25" t="n">
        <f aca="false">VLOOKUP(B4034,[1]Planilha8!$X$4:$Y$6629,2,0)</f>
        <v>2902565</v>
      </c>
      <c r="D4034" s="26" t="s">
        <v>1149</v>
      </c>
      <c r="E4034" s="26" t="str">
        <f aca="false">VLOOKUP(B4034,[1]Planilha8!$X$4:$Z$6629,3,0)</f>
        <v>TRANSPLANTE</v>
      </c>
      <c r="F4034" s="26" t="str">
        <f aca="false">VLOOKUP(B4034,[1]Planilha8!$X$4:$AD$6629,7,0)</f>
        <v>BOM</v>
      </c>
      <c r="G4034" s="27" t="n">
        <v>44742</v>
      </c>
      <c r="H4034" s="83" t="n">
        <v>1760</v>
      </c>
      <c r="I4034" s="29" t="s">
        <v>23</v>
      </c>
      <c r="J4034" s="30" t="s">
        <v>1079</v>
      </c>
      <c r="K4034" s="31" t="n">
        <v>15995</v>
      </c>
      <c r="L4034" s="32" t="n">
        <v>2022004430</v>
      </c>
      <c r="M4034" s="33" t="n">
        <v>44742</v>
      </c>
      <c r="N4034" s="84" t="n">
        <v>0</v>
      </c>
      <c r="O4034" s="85" t="n">
        <v>0</v>
      </c>
      <c r="P4034" s="86" t="n">
        <v>0</v>
      </c>
      <c r="Q4034" s="87" t="n">
        <v>0</v>
      </c>
      <c r="R4034" s="88" t="n">
        <v>0</v>
      </c>
      <c r="S4034" s="89" t="n">
        <v>1760</v>
      </c>
    </row>
    <row r="4035" s="93" customFormat="true" ht="37.5" hidden="false" customHeight="true" outlineLevel="0" collapsed="false">
      <c r="A4035" s="23" t="s">
        <v>401</v>
      </c>
      <c r="B4035" s="82" t="n">
        <v>12875</v>
      </c>
      <c r="C4035" s="25" t="n">
        <f aca="false">VLOOKUP(B4035,[1]Planilha8!$X$4:$Y$6629,2,0)</f>
        <v>2902566</v>
      </c>
      <c r="D4035" s="26" t="s">
        <v>1149</v>
      </c>
      <c r="E4035" s="26" t="str">
        <f aca="false">VLOOKUP(B4035,[1]Planilha8!$X$4:$Z$6629,3,0)</f>
        <v>TRANSPLANTE</v>
      </c>
      <c r="F4035" s="26" t="str">
        <f aca="false">VLOOKUP(B4035,[1]Planilha8!$X$4:$AD$6629,7,0)</f>
        <v>BOM</v>
      </c>
      <c r="G4035" s="27" t="n">
        <v>44742</v>
      </c>
      <c r="H4035" s="83" t="n">
        <v>1760</v>
      </c>
      <c r="I4035" s="29" t="s">
        <v>23</v>
      </c>
      <c r="J4035" s="30" t="s">
        <v>1079</v>
      </c>
      <c r="K4035" s="31" t="n">
        <v>15995</v>
      </c>
      <c r="L4035" s="32" t="n">
        <v>2022004430</v>
      </c>
      <c r="M4035" s="33" t="n">
        <v>44742</v>
      </c>
      <c r="N4035" s="84" t="n">
        <v>0</v>
      </c>
      <c r="O4035" s="85" t="n">
        <v>0</v>
      </c>
      <c r="P4035" s="86" t="n">
        <v>0</v>
      </c>
      <c r="Q4035" s="87" t="n">
        <v>0</v>
      </c>
      <c r="R4035" s="88" t="n">
        <v>0</v>
      </c>
      <c r="S4035" s="89" t="n">
        <v>1760</v>
      </c>
    </row>
    <row r="4036" s="93" customFormat="true" ht="37.5" hidden="false" customHeight="true" outlineLevel="0" collapsed="false">
      <c r="A4036" s="23" t="s">
        <v>401</v>
      </c>
      <c r="B4036" s="82" t="n">
        <v>12876</v>
      </c>
      <c r="C4036" s="25" t="n">
        <f aca="false">VLOOKUP(B4036,[1]Planilha8!$X$4:$Y$6629,2,0)</f>
        <v>2902567</v>
      </c>
      <c r="D4036" s="26" t="s">
        <v>1149</v>
      </c>
      <c r="E4036" s="26" t="str">
        <f aca="false">VLOOKUP(B4036,[1]Planilha8!$X$4:$Z$6629,3,0)</f>
        <v>TRANSPLANTE</v>
      </c>
      <c r="F4036" s="26" t="str">
        <f aca="false">VLOOKUP(B4036,[1]Planilha8!$X$4:$AD$6629,7,0)</f>
        <v>BOM</v>
      </c>
      <c r="G4036" s="27" t="n">
        <v>44742</v>
      </c>
      <c r="H4036" s="83" t="n">
        <v>1760</v>
      </c>
      <c r="I4036" s="29" t="s">
        <v>23</v>
      </c>
      <c r="J4036" s="30" t="s">
        <v>1079</v>
      </c>
      <c r="K4036" s="31" t="n">
        <v>15995</v>
      </c>
      <c r="L4036" s="32" t="n">
        <v>2022004430</v>
      </c>
      <c r="M4036" s="33" t="n">
        <v>44742</v>
      </c>
      <c r="N4036" s="84" t="n">
        <v>0</v>
      </c>
      <c r="O4036" s="85" t="n">
        <v>0</v>
      </c>
      <c r="P4036" s="86" t="n">
        <v>0</v>
      </c>
      <c r="Q4036" s="87" t="n">
        <v>0</v>
      </c>
      <c r="R4036" s="88" t="n">
        <v>0</v>
      </c>
      <c r="S4036" s="89" t="n">
        <v>1760</v>
      </c>
    </row>
    <row r="4037" s="93" customFormat="true" ht="37.5" hidden="false" customHeight="true" outlineLevel="0" collapsed="false">
      <c r="A4037" s="23" t="s">
        <v>401</v>
      </c>
      <c r="B4037" s="82" t="n">
        <v>12877</v>
      </c>
      <c r="C4037" s="25" t="n">
        <f aca="false">VLOOKUP(B4037,[1]Planilha8!$X$4:$Y$6629,2,0)</f>
        <v>2902553</v>
      </c>
      <c r="D4037" s="26" t="s">
        <v>1150</v>
      </c>
      <c r="E4037" s="26" t="str">
        <f aca="false">VLOOKUP(B4037,[1]Planilha8!$X$4:$Z$6629,3,0)</f>
        <v>TRANSPLANTE</v>
      </c>
      <c r="F4037" s="26" t="str">
        <f aca="false">VLOOKUP(B4037,[1]Planilha8!$X$4:$AD$6629,7,0)</f>
        <v>BOM</v>
      </c>
      <c r="G4037" s="27" t="n">
        <v>44742</v>
      </c>
      <c r="H4037" s="83" t="n">
        <v>1760</v>
      </c>
      <c r="I4037" s="29" t="s">
        <v>23</v>
      </c>
      <c r="J4037" s="30" t="s">
        <v>1079</v>
      </c>
      <c r="K4037" s="31" t="n">
        <v>15995</v>
      </c>
      <c r="L4037" s="32" t="n">
        <v>2022004430</v>
      </c>
      <c r="M4037" s="33" t="n">
        <v>44742</v>
      </c>
      <c r="N4037" s="84" t="n">
        <v>0</v>
      </c>
      <c r="O4037" s="85" t="n">
        <v>0</v>
      </c>
      <c r="P4037" s="86" t="n">
        <v>0</v>
      </c>
      <c r="Q4037" s="87" t="n">
        <v>0</v>
      </c>
      <c r="R4037" s="88" t="n">
        <v>0</v>
      </c>
      <c r="S4037" s="89" t="n">
        <v>1760</v>
      </c>
    </row>
    <row r="4038" s="93" customFormat="true" ht="37.5" hidden="false" customHeight="true" outlineLevel="0" collapsed="false">
      <c r="A4038" s="23" t="s">
        <v>401</v>
      </c>
      <c r="B4038" s="82" t="n">
        <v>12878</v>
      </c>
      <c r="C4038" s="25" t="n">
        <f aca="false">VLOOKUP(B4038,[1]Planilha8!$X$4:$Y$6629,2,0)</f>
        <v>2902554</v>
      </c>
      <c r="D4038" s="26" t="s">
        <v>1150</v>
      </c>
      <c r="E4038" s="26" t="str">
        <f aca="false">VLOOKUP(B4038,[1]Planilha8!$X$4:$Z$6629,3,0)</f>
        <v>TRANSPLANTE</v>
      </c>
      <c r="F4038" s="26" t="str">
        <f aca="false">VLOOKUP(B4038,[1]Planilha8!$X$4:$AD$6629,7,0)</f>
        <v>BOM</v>
      </c>
      <c r="G4038" s="27" t="n">
        <v>44742</v>
      </c>
      <c r="H4038" s="83" t="n">
        <v>1760</v>
      </c>
      <c r="I4038" s="29" t="s">
        <v>23</v>
      </c>
      <c r="J4038" s="30" t="s">
        <v>1079</v>
      </c>
      <c r="K4038" s="31" t="n">
        <v>15995</v>
      </c>
      <c r="L4038" s="32" t="n">
        <v>2022004430</v>
      </c>
      <c r="M4038" s="33" t="n">
        <v>44742</v>
      </c>
      <c r="N4038" s="84" t="n">
        <v>0</v>
      </c>
      <c r="O4038" s="85" t="n">
        <v>0</v>
      </c>
      <c r="P4038" s="86" t="n">
        <v>0</v>
      </c>
      <c r="Q4038" s="87" t="n">
        <v>0</v>
      </c>
      <c r="R4038" s="88" t="n">
        <v>0</v>
      </c>
      <c r="S4038" s="89" t="n">
        <v>1760</v>
      </c>
    </row>
    <row r="4039" s="93" customFormat="true" ht="37.5" hidden="false" customHeight="true" outlineLevel="0" collapsed="false">
      <c r="A4039" s="23" t="s">
        <v>401</v>
      </c>
      <c r="B4039" s="82" t="n">
        <v>12971</v>
      </c>
      <c r="C4039" s="25" t="n">
        <f aca="false">VLOOKUP(B4039,[1]Planilha8!$X$4:$Y$6629,2,0)</f>
        <v>2819389</v>
      </c>
      <c r="D4039" s="26" t="s">
        <v>1140</v>
      </c>
      <c r="E4039" s="26" t="str">
        <f aca="false">VLOOKUP(B4039,[1]Planilha8!$X$4:$Z$6629,3,0)</f>
        <v>NUTRIÇÃO- COPA</v>
      </c>
      <c r="F4039" s="26" t="str">
        <f aca="false">VLOOKUP(B4039,[1]Planilha8!$X$4:$AD$6629,7,0)</f>
        <v>BOM</v>
      </c>
      <c r="G4039" s="27" t="n">
        <v>44747</v>
      </c>
      <c r="H4039" s="83" t="n">
        <v>4075</v>
      </c>
      <c r="I4039" s="29" t="s">
        <v>23</v>
      </c>
      <c r="J4039" s="30" t="s">
        <v>470</v>
      </c>
      <c r="K4039" s="31" t="n">
        <v>212716</v>
      </c>
      <c r="L4039" s="32" t="n">
        <v>2022004120</v>
      </c>
      <c r="M4039" s="33" t="n">
        <v>44747</v>
      </c>
      <c r="N4039" s="84" t="n">
        <v>0</v>
      </c>
      <c r="O4039" s="85" t="n">
        <v>0</v>
      </c>
      <c r="P4039" s="86" t="n">
        <v>0</v>
      </c>
      <c r="Q4039" s="87" t="n">
        <v>0</v>
      </c>
      <c r="R4039" s="88" t="n">
        <v>0</v>
      </c>
      <c r="S4039" s="89" t="n">
        <v>4075</v>
      </c>
    </row>
    <row r="4040" s="93" customFormat="true" ht="37.5" hidden="false" customHeight="true" outlineLevel="0" collapsed="false">
      <c r="A4040" s="23" t="s">
        <v>401</v>
      </c>
      <c r="B4040" s="82" t="n">
        <v>12972</v>
      </c>
      <c r="C4040" s="25" t="n">
        <f aca="false">VLOOKUP(B4040,[1]Planilha8!$X$4:$Y$6629,2,0)</f>
        <v>2902571</v>
      </c>
      <c r="D4040" s="26" t="s">
        <v>1151</v>
      </c>
      <c r="E4040" s="26" t="str">
        <f aca="false">VLOOKUP(B4040,[1]Planilha8!$X$4:$Z$6629,3,0)</f>
        <v>TRANSPLANTE</v>
      </c>
      <c r="F4040" s="26" t="str">
        <f aca="false">VLOOKUP(B4040,[1]Planilha8!$X$4:$AD$6629,7,0)</f>
        <v>BOM</v>
      </c>
      <c r="G4040" s="27" t="n">
        <v>44747</v>
      </c>
      <c r="H4040" s="83" t="n">
        <v>12900</v>
      </c>
      <c r="I4040" s="29" t="s">
        <v>23</v>
      </c>
      <c r="J4040" s="30" t="s">
        <v>1079</v>
      </c>
      <c r="K4040" s="31" t="n">
        <v>16013</v>
      </c>
      <c r="L4040" s="32" t="n">
        <v>2022001201</v>
      </c>
      <c r="M4040" s="33" t="n">
        <v>44747</v>
      </c>
      <c r="N4040" s="84" t="n">
        <v>0</v>
      </c>
      <c r="O4040" s="85" t="n">
        <v>0</v>
      </c>
      <c r="P4040" s="86" t="n">
        <v>0</v>
      </c>
      <c r="Q4040" s="87" t="n">
        <v>0</v>
      </c>
      <c r="R4040" s="88" t="n">
        <v>0</v>
      </c>
      <c r="S4040" s="89" t="n">
        <v>12900</v>
      </c>
    </row>
    <row r="4041" s="93" customFormat="true" ht="37.5" hidden="false" customHeight="true" outlineLevel="0" collapsed="false">
      <c r="A4041" s="23" t="s">
        <v>401</v>
      </c>
      <c r="B4041" s="82" t="n">
        <v>12973</v>
      </c>
      <c r="C4041" s="25" t="n">
        <f aca="false">VLOOKUP(B4041,[1]Planilha8!$X$4:$Y$6629,2,0)</f>
        <v>2902572</v>
      </c>
      <c r="D4041" s="26" t="s">
        <v>1151</v>
      </c>
      <c r="E4041" s="26" t="str">
        <f aca="false">VLOOKUP(B4041,[1]Planilha8!$X$4:$Z$6629,3,0)</f>
        <v>TRANSPLANTE</v>
      </c>
      <c r="F4041" s="26" t="str">
        <f aca="false">VLOOKUP(B4041,[1]Planilha8!$X$4:$AD$6629,7,0)</f>
        <v>BOM</v>
      </c>
      <c r="G4041" s="27" t="n">
        <v>44747</v>
      </c>
      <c r="H4041" s="83" t="n">
        <v>12900</v>
      </c>
      <c r="I4041" s="29" t="s">
        <v>23</v>
      </c>
      <c r="J4041" s="30" t="s">
        <v>1079</v>
      </c>
      <c r="K4041" s="31" t="n">
        <v>16013</v>
      </c>
      <c r="L4041" s="32" t="n">
        <v>2022001201</v>
      </c>
      <c r="M4041" s="33" t="n">
        <v>44747</v>
      </c>
      <c r="N4041" s="84" t="n">
        <v>0</v>
      </c>
      <c r="O4041" s="85" t="n">
        <v>0</v>
      </c>
      <c r="P4041" s="86" t="n">
        <v>0</v>
      </c>
      <c r="Q4041" s="87" t="n">
        <v>0</v>
      </c>
      <c r="R4041" s="88" t="n">
        <v>0</v>
      </c>
      <c r="S4041" s="89" t="n">
        <v>12900</v>
      </c>
    </row>
    <row r="4042" s="93" customFormat="true" ht="37.5" hidden="false" customHeight="true" outlineLevel="0" collapsed="false">
      <c r="A4042" s="23" t="s">
        <v>401</v>
      </c>
      <c r="B4042" s="82" t="n">
        <v>12974</v>
      </c>
      <c r="C4042" s="25" t="n">
        <f aca="false">VLOOKUP(B4042,[1]Planilha8!$X$4:$Y$6629,2,0)</f>
        <v>2902573</v>
      </c>
      <c r="D4042" s="26" t="s">
        <v>1151</v>
      </c>
      <c r="E4042" s="26" t="str">
        <f aca="false">VLOOKUP(B4042,[1]Planilha8!$X$4:$Z$6629,3,0)</f>
        <v>TRANSPLANTE</v>
      </c>
      <c r="F4042" s="26" t="str">
        <f aca="false">VLOOKUP(B4042,[1]Planilha8!$X$4:$AD$6629,7,0)</f>
        <v>BOM</v>
      </c>
      <c r="G4042" s="27" t="n">
        <v>44747</v>
      </c>
      <c r="H4042" s="83" t="n">
        <v>12900</v>
      </c>
      <c r="I4042" s="29" t="s">
        <v>23</v>
      </c>
      <c r="J4042" s="30" t="s">
        <v>1079</v>
      </c>
      <c r="K4042" s="31" t="n">
        <v>16013</v>
      </c>
      <c r="L4042" s="32" t="n">
        <v>2022001201</v>
      </c>
      <c r="M4042" s="33" t="n">
        <v>44747</v>
      </c>
      <c r="N4042" s="84" t="n">
        <v>0</v>
      </c>
      <c r="O4042" s="85" t="n">
        <v>0</v>
      </c>
      <c r="P4042" s="86" t="n">
        <v>0</v>
      </c>
      <c r="Q4042" s="87" t="n">
        <v>0</v>
      </c>
      <c r="R4042" s="88" t="n">
        <v>0</v>
      </c>
      <c r="S4042" s="89" t="n">
        <v>12900</v>
      </c>
    </row>
    <row r="4043" s="93" customFormat="true" ht="37.5" hidden="false" customHeight="true" outlineLevel="0" collapsed="false">
      <c r="A4043" s="23" t="s">
        <v>401</v>
      </c>
      <c r="B4043" s="82" t="n">
        <v>12975</v>
      </c>
      <c r="C4043" s="25" t="n">
        <f aca="false">VLOOKUP(B4043,[1]Planilha8!$X$4:$Y$6629,2,0)</f>
        <v>2902574</v>
      </c>
      <c r="D4043" s="26" t="s">
        <v>1151</v>
      </c>
      <c r="E4043" s="26" t="str">
        <f aca="false">VLOOKUP(B4043,[1]Planilha8!$X$4:$Z$6629,3,0)</f>
        <v>TRANSPLANTE</v>
      </c>
      <c r="F4043" s="26" t="str">
        <f aca="false">VLOOKUP(B4043,[1]Planilha8!$X$4:$AD$6629,7,0)</f>
        <v>BOM</v>
      </c>
      <c r="G4043" s="27" t="n">
        <v>44747</v>
      </c>
      <c r="H4043" s="83" t="n">
        <v>12900</v>
      </c>
      <c r="I4043" s="29" t="s">
        <v>23</v>
      </c>
      <c r="J4043" s="30" t="s">
        <v>1079</v>
      </c>
      <c r="K4043" s="31" t="n">
        <v>16013</v>
      </c>
      <c r="L4043" s="32" t="n">
        <v>2022001201</v>
      </c>
      <c r="M4043" s="33" t="n">
        <v>44747</v>
      </c>
      <c r="N4043" s="84" t="n">
        <v>0</v>
      </c>
      <c r="O4043" s="85" t="n">
        <v>0</v>
      </c>
      <c r="P4043" s="86" t="n">
        <v>0</v>
      </c>
      <c r="Q4043" s="87" t="n">
        <v>0</v>
      </c>
      <c r="R4043" s="88" t="n">
        <v>0</v>
      </c>
      <c r="S4043" s="89" t="n">
        <v>12900</v>
      </c>
    </row>
    <row r="4044" s="93" customFormat="true" ht="37.5" hidden="false" customHeight="true" outlineLevel="0" collapsed="false">
      <c r="A4044" s="23" t="s">
        <v>401</v>
      </c>
      <c r="B4044" s="82" t="n">
        <v>12976</v>
      </c>
      <c r="C4044" s="25" t="n">
        <f aca="false">VLOOKUP(B4044,[1]Planilha8!$X$4:$Y$6629,2,0)</f>
        <v>2902575</v>
      </c>
      <c r="D4044" s="26" t="s">
        <v>1151</v>
      </c>
      <c r="E4044" s="26" t="str">
        <f aca="false">VLOOKUP(B4044,[1]Planilha8!$X$4:$Z$6629,3,0)</f>
        <v>TRANSPLANTE</v>
      </c>
      <c r="F4044" s="26" t="str">
        <f aca="false">VLOOKUP(B4044,[1]Planilha8!$X$4:$AD$6629,7,0)</f>
        <v>BOM</v>
      </c>
      <c r="G4044" s="27" t="n">
        <v>44747</v>
      </c>
      <c r="H4044" s="83" t="n">
        <v>12900</v>
      </c>
      <c r="I4044" s="29" t="s">
        <v>23</v>
      </c>
      <c r="J4044" s="30" t="s">
        <v>1079</v>
      </c>
      <c r="K4044" s="31" t="n">
        <v>16013</v>
      </c>
      <c r="L4044" s="32" t="n">
        <v>2022001201</v>
      </c>
      <c r="M4044" s="33" t="n">
        <v>44747</v>
      </c>
      <c r="N4044" s="84" t="n">
        <v>0</v>
      </c>
      <c r="O4044" s="85" t="n">
        <v>0</v>
      </c>
      <c r="P4044" s="86" t="n">
        <v>0</v>
      </c>
      <c r="Q4044" s="87" t="n">
        <v>0</v>
      </c>
      <c r="R4044" s="88" t="n">
        <v>0</v>
      </c>
      <c r="S4044" s="89" t="n">
        <v>12900</v>
      </c>
    </row>
    <row r="4045" s="93" customFormat="true" ht="37.5" hidden="false" customHeight="true" outlineLevel="0" collapsed="false">
      <c r="A4045" s="23" t="s">
        <v>401</v>
      </c>
      <c r="B4045" s="82" t="n">
        <v>12977</v>
      </c>
      <c r="C4045" s="25" t="n">
        <f aca="false">VLOOKUP(B4045,[1]Planilha8!$X$4:$Y$6629,2,0)</f>
        <v>2902576</v>
      </c>
      <c r="D4045" s="26" t="s">
        <v>1151</v>
      </c>
      <c r="E4045" s="26" t="str">
        <f aca="false">VLOOKUP(B4045,[1]Planilha8!$X$4:$Z$6629,3,0)</f>
        <v>TRANSPLANTE</v>
      </c>
      <c r="F4045" s="26" t="str">
        <f aca="false">VLOOKUP(B4045,[1]Planilha8!$X$4:$AD$6629,7,0)</f>
        <v>BOM</v>
      </c>
      <c r="G4045" s="27" t="n">
        <v>44747</v>
      </c>
      <c r="H4045" s="83" t="n">
        <v>12900</v>
      </c>
      <c r="I4045" s="29" t="s">
        <v>23</v>
      </c>
      <c r="J4045" s="30" t="s">
        <v>1079</v>
      </c>
      <c r="K4045" s="31" t="n">
        <v>16013</v>
      </c>
      <c r="L4045" s="32" t="n">
        <v>2022001201</v>
      </c>
      <c r="M4045" s="33" t="n">
        <v>44747</v>
      </c>
      <c r="N4045" s="84" t="n">
        <v>0</v>
      </c>
      <c r="O4045" s="85" t="n">
        <v>0</v>
      </c>
      <c r="P4045" s="86" t="n">
        <v>0</v>
      </c>
      <c r="Q4045" s="87" t="n">
        <v>0</v>
      </c>
      <c r="R4045" s="88" t="n">
        <v>0</v>
      </c>
      <c r="S4045" s="89" t="n">
        <v>12900</v>
      </c>
    </row>
    <row r="4046" s="93" customFormat="true" ht="37.5" hidden="false" customHeight="true" outlineLevel="0" collapsed="false">
      <c r="A4046" s="23" t="s">
        <v>401</v>
      </c>
      <c r="B4046" s="82" t="n">
        <v>13067</v>
      </c>
      <c r="C4046" s="25" t="n">
        <f aca="false">VLOOKUP(B4046,[1]Planilha8!$X$4:$Y$6629,2,0)</f>
        <v>2902680</v>
      </c>
      <c r="D4046" s="26" t="s">
        <v>1152</v>
      </c>
      <c r="E4046" s="26" t="str">
        <f aca="false">VLOOKUP(B4046,[1]Planilha8!$X$4:$Z$6629,3,0)</f>
        <v>ASTEC</v>
      </c>
      <c r="F4046" s="26" t="str">
        <f aca="false">VLOOKUP(B4046,[1]Planilha8!$X$4:$AD$6629,7,0)</f>
        <v>BOM</v>
      </c>
      <c r="G4046" s="27" t="n">
        <v>44755</v>
      </c>
      <c r="H4046" s="83" t="n">
        <v>7286</v>
      </c>
      <c r="I4046" s="29" t="s">
        <v>23</v>
      </c>
      <c r="J4046" s="30" t="s">
        <v>256</v>
      </c>
      <c r="K4046" s="31" t="n">
        <v>1290</v>
      </c>
      <c r="L4046" s="32" t="n">
        <v>2022002143</v>
      </c>
      <c r="M4046" s="33" t="n">
        <v>44755</v>
      </c>
      <c r="N4046" s="84" t="n">
        <v>0</v>
      </c>
      <c r="O4046" s="85" t="n">
        <v>0</v>
      </c>
      <c r="P4046" s="86" t="n">
        <v>0</v>
      </c>
      <c r="Q4046" s="87" t="n">
        <v>0</v>
      </c>
      <c r="R4046" s="88" t="n">
        <v>0</v>
      </c>
      <c r="S4046" s="89" t="n">
        <v>7286</v>
      </c>
    </row>
    <row r="4047" s="93" customFormat="true" ht="37.5" hidden="false" customHeight="true" outlineLevel="0" collapsed="false">
      <c r="A4047" s="23" t="s">
        <v>401</v>
      </c>
      <c r="B4047" s="82" t="n">
        <v>13068</v>
      </c>
      <c r="C4047" s="25" t="n">
        <f aca="false">VLOOKUP(B4047,[1]Planilha8!$X$4:$Y$6629,2,0)</f>
        <v>2902681</v>
      </c>
      <c r="D4047" s="26" t="s">
        <v>1152</v>
      </c>
      <c r="E4047" s="26" t="str">
        <f aca="false">VLOOKUP(B4047,[1]Planilha8!$X$4:$Z$6629,3,0)</f>
        <v>ASTEC</v>
      </c>
      <c r="F4047" s="26" t="str">
        <f aca="false">VLOOKUP(B4047,[1]Planilha8!$X$4:$AD$6629,7,0)</f>
        <v>BOM</v>
      </c>
      <c r="G4047" s="27" t="n">
        <v>44755</v>
      </c>
      <c r="H4047" s="83" t="n">
        <v>7286</v>
      </c>
      <c r="I4047" s="29" t="s">
        <v>23</v>
      </c>
      <c r="J4047" s="30" t="s">
        <v>256</v>
      </c>
      <c r="K4047" s="31" t="n">
        <v>1290</v>
      </c>
      <c r="L4047" s="32" t="n">
        <v>2022002143</v>
      </c>
      <c r="M4047" s="33" t="n">
        <v>44755</v>
      </c>
      <c r="N4047" s="84" t="n">
        <v>0</v>
      </c>
      <c r="O4047" s="85" t="n">
        <v>0</v>
      </c>
      <c r="P4047" s="86" t="n">
        <v>0</v>
      </c>
      <c r="Q4047" s="87" t="n">
        <v>0</v>
      </c>
      <c r="R4047" s="88" t="n">
        <v>0</v>
      </c>
      <c r="S4047" s="89" t="n">
        <v>7286</v>
      </c>
    </row>
    <row r="4048" s="93" customFormat="true" ht="37.5" hidden="false" customHeight="true" outlineLevel="0" collapsed="false">
      <c r="A4048" s="23" t="s">
        <v>401</v>
      </c>
      <c r="B4048" s="82" t="n">
        <v>13069</v>
      </c>
      <c r="C4048" s="25" t="n">
        <f aca="false">VLOOKUP(B4048,[1]Planilha8!$X$4:$Y$6629,2,0)</f>
        <v>2902682</v>
      </c>
      <c r="D4048" s="26" t="s">
        <v>1152</v>
      </c>
      <c r="E4048" s="26" t="str">
        <f aca="false">VLOOKUP(B4048,[1]Planilha8!$X$4:$Z$6629,3,0)</f>
        <v>ASTEC</v>
      </c>
      <c r="F4048" s="26" t="str">
        <f aca="false">VLOOKUP(B4048,[1]Planilha8!$X$4:$AD$6629,7,0)</f>
        <v>BOM</v>
      </c>
      <c r="G4048" s="27" t="n">
        <v>44755</v>
      </c>
      <c r="H4048" s="83" t="n">
        <v>7286</v>
      </c>
      <c r="I4048" s="29" t="s">
        <v>23</v>
      </c>
      <c r="J4048" s="30" t="s">
        <v>256</v>
      </c>
      <c r="K4048" s="31" t="n">
        <v>1290</v>
      </c>
      <c r="L4048" s="32" t="n">
        <v>2022002143</v>
      </c>
      <c r="M4048" s="33" t="n">
        <v>44755</v>
      </c>
      <c r="N4048" s="84" t="n">
        <v>0</v>
      </c>
      <c r="O4048" s="85" t="n">
        <v>0</v>
      </c>
      <c r="P4048" s="86" t="n">
        <v>0</v>
      </c>
      <c r="Q4048" s="87" t="n">
        <v>0</v>
      </c>
      <c r="R4048" s="88" t="n">
        <v>0</v>
      </c>
      <c r="S4048" s="89" t="n">
        <v>7286</v>
      </c>
    </row>
    <row r="4049" s="93" customFormat="true" ht="37.5" hidden="false" customHeight="true" outlineLevel="0" collapsed="false">
      <c r="A4049" s="23" t="s">
        <v>401</v>
      </c>
      <c r="B4049" s="82" t="n">
        <v>13059</v>
      </c>
      <c r="C4049" s="25" t="n">
        <f aca="false">VLOOKUP(B4049,[1]Planilha8!$X$4:$Y$6629,2,0)</f>
        <v>2902910</v>
      </c>
      <c r="D4049" s="26" t="s">
        <v>1136</v>
      </c>
      <c r="E4049" s="26" t="str">
        <f aca="false">VLOOKUP(B4049,[1]Planilha8!$X$4:$Z$6629,3,0)</f>
        <v>TRANSPLANTE</v>
      </c>
      <c r="F4049" s="26" t="str">
        <f aca="false">VLOOKUP(B4049,[1]Planilha8!$X$4:$AD$6629,7,0)</f>
        <v>BOM</v>
      </c>
      <c r="G4049" s="27" t="n">
        <v>44756</v>
      </c>
      <c r="H4049" s="83" t="n">
        <v>4204</v>
      </c>
      <c r="I4049" s="29" t="s">
        <v>23</v>
      </c>
      <c r="J4049" s="30" t="s">
        <v>145</v>
      </c>
      <c r="K4049" s="31" t="n">
        <v>229097</v>
      </c>
      <c r="L4049" s="32" t="n">
        <v>2022002143</v>
      </c>
      <c r="M4049" s="33" t="n">
        <v>44756</v>
      </c>
      <c r="N4049" s="84" t="n">
        <v>0</v>
      </c>
      <c r="O4049" s="85" t="n">
        <v>0</v>
      </c>
      <c r="P4049" s="86" t="n">
        <v>0</v>
      </c>
      <c r="Q4049" s="87" t="n">
        <v>0</v>
      </c>
      <c r="R4049" s="88" t="n">
        <v>0</v>
      </c>
      <c r="S4049" s="89" t="n">
        <v>4204</v>
      </c>
    </row>
    <row r="4050" s="93" customFormat="true" ht="37.5" hidden="false" customHeight="true" outlineLevel="0" collapsed="false">
      <c r="A4050" s="23" t="s">
        <v>401</v>
      </c>
      <c r="B4050" s="82" t="n">
        <v>13060</v>
      </c>
      <c r="C4050" s="25" t="n">
        <f aca="false">VLOOKUP(B4050,[1]Planilha8!$X$4:$Y$6629,2,0)</f>
        <v>2902911</v>
      </c>
      <c r="D4050" s="26" t="s">
        <v>1136</v>
      </c>
      <c r="E4050" s="26" t="str">
        <f aca="false">VLOOKUP(B4050,[1]Planilha8!$X$4:$Z$6629,3,0)</f>
        <v>AUDITÓRIO LUIZ RASSI – HGG</v>
      </c>
      <c r="F4050" s="26" t="str">
        <f aca="false">VLOOKUP(B4050,[1]Planilha8!$X$4:$AD$6629,7,0)</f>
        <v>BOM</v>
      </c>
      <c r="G4050" s="27" t="n">
        <v>44756</v>
      </c>
      <c r="H4050" s="83" t="n">
        <v>4204</v>
      </c>
      <c r="I4050" s="29" t="s">
        <v>23</v>
      </c>
      <c r="J4050" s="30" t="s">
        <v>145</v>
      </c>
      <c r="K4050" s="31" t="n">
        <v>229097</v>
      </c>
      <c r="L4050" s="32" t="n">
        <v>2022002143</v>
      </c>
      <c r="M4050" s="33" t="n">
        <v>44756</v>
      </c>
      <c r="N4050" s="84" t="n">
        <v>0</v>
      </c>
      <c r="O4050" s="85" t="n">
        <v>0</v>
      </c>
      <c r="P4050" s="86" t="n">
        <v>0</v>
      </c>
      <c r="Q4050" s="87" t="n">
        <v>0</v>
      </c>
      <c r="R4050" s="88" t="n">
        <v>0</v>
      </c>
      <c r="S4050" s="89" t="n">
        <v>4204</v>
      </c>
    </row>
    <row r="4051" s="93" customFormat="true" ht="37.5" hidden="false" customHeight="true" outlineLevel="0" collapsed="false">
      <c r="A4051" s="23" t="s">
        <v>401</v>
      </c>
      <c r="B4051" s="82" t="n">
        <v>13061</v>
      </c>
      <c r="C4051" s="25" t="n">
        <f aca="false">VLOOKUP(B4051,[1]Planilha8!$X$4:$Y$6629,2,0)</f>
        <v>2902912</v>
      </c>
      <c r="D4051" s="26" t="s">
        <v>1136</v>
      </c>
      <c r="E4051" s="26" t="str">
        <f aca="false">VLOOKUP(B4051,[1]Planilha8!$X$4:$Z$6629,3,0)</f>
        <v>TRANSPLANTE</v>
      </c>
      <c r="F4051" s="26" t="str">
        <f aca="false">VLOOKUP(B4051,[1]Planilha8!$X$4:$AD$6629,7,0)</f>
        <v>BOM</v>
      </c>
      <c r="G4051" s="27" t="n">
        <v>44756</v>
      </c>
      <c r="H4051" s="83" t="n">
        <v>4204</v>
      </c>
      <c r="I4051" s="29" t="s">
        <v>23</v>
      </c>
      <c r="J4051" s="30" t="s">
        <v>145</v>
      </c>
      <c r="K4051" s="31" t="n">
        <v>229097</v>
      </c>
      <c r="L4051" s="32" t="n">
        <v>2022002143</v>
      </c>
      <c r="M4051" s="33" t="n">
        <v>44756</v>
      </c>
      <c r="N4051" s="84" t="n">
        <v>0</v>
      </c>
      <c r="O4051" s="85" t="n">
        <v>0</v>
      </c>
      <c r="P4051" s="86" t="n">
        <v>0</v>
      </c>
      <c r="Q4051" s="87" t="n">
        <v>0</v>
      </c>
      <c r="R4051" s="88" t="n">
        <v>0</v>
      </c>
      <c r="S4051" s="89" t="n">
        <v>4204</v>
      </c>
    </row>
    <row r="4052" s="93" customFormat="true" ht="37.5" hidden="false" customHeight="true" outlineLevel="0" collapsed="false">
      <c r="A4052" s="23" t="s">
        <v>401</v>
      </c>
      <c r="B4052" s="82" t="n">
        <v>13062</v>
      </c>
      <c r="C4052" s="25" t="n">
        <f aca="false">VLOOKUP(B4052,[1]Planilha8!$X$4:$Y$6629,2,0)</f>
        <v>2902913</v>
      </c>
      <c r="D4052" s="26" t="s">
        <v>1136</v>
      </c>
      <c r="E4052" s="26" t="str">
        <f aca="false">VLOOKUP(B4052,[1]Planilha8!$X$4:$Z$6629,3,0)</f>
        <v>SALA DE REUNIÃO</v>
      </c>
      <c r="F4052" s="26" t="str">
        <f aca="false">VLOOKUP(B4052,[1]Planilha8!$X$4:$AD$6629,7,0)</f>
        <v>BOM</v>
      </c>
      <c r="G4052" s="27" t="n">
        <v>44756</v>
      </c>
      <c r="H4052" s="83" t="n">
        <v>4204</v>
      </c>
      <c r="I4052" s="29" t="s">
        <v>23</v>
      </c>
      <c r="J4052" s="30" t="s">
        <v>145</v>
      </c>
      <c r="K4052" s="31" t="n">
        <v>229097</v>
      </c>
      <c r="L4052" s="32" t="n">
        <v>2022002143</v>
      </c>
      <c r="M4052" s="33" t="n">
        <v>44756</v>
      </c>
      <c r="N4052" s="84" t="n">
        <v>0</v>
      </c>
      <c r="O4052" s="85" t="n">
        <v>0</v>
      </c>
      <c r="P4052" s="86" t="n">
        <v>0</v>
      </c>
      <c r="Q4052" s="87" t="n">
        <v>0</v>
      </c>
      <c r="R4052" s="88" t="n">
        <v>0</v>
      </c>
      <c r="S4052" s="89" t="n">
        <v>4204</v>
      </c>
    </row>
    <row r="4053" s="93" customFormat="true" ht="37.5" hidden="false" customHeight="true" outlineLevel="0" collapsed="false">
      <c r="A4053" s="23" t="s">
        <v>401</v>
      </c>
      <c r="B4053" s="82" t="n">
        <v>13063</v>
      </c>
      <c r="C4053" s="25" t="n">
        <f aca="false">VLOOKUP(B4053,[1]Planilha8!$X$4:$Y$6629,2,0)</f>
        <v>2902914</v>
      </c>
      <c r="D4053" s="26" t="s">
        <v>1137</v>
      </c>
      <c r="E4053" s="26" t="str">
        <f aca="false">VLOOKUP(B4053,[1]Planilha8!$X$4:$Z$6629,3,0)</f>
        <v>TRANSPLANTE</v>
      </c>
      <c r="F4053" s="26" t="str">
        <f aca="false">VLOOKUP(B4053,[1]Planilha8!$X$4:$AD$6629,7,0)</f>
        <v>BOM</v>
      </c>
      <c r="G4053" s="27" t="n">
        <v>44756</v>
      </c>
      <c r="H4053" s="83" t="n">
        <v>1080</v>
      </c>
      <c r="I4053" s="29" t="s">
        <v>23</v>
      </c>
      <c r="J4053" s="30" t="s">
        <v>145</v>
      </c>
      <c r="K4053" s="31" t="n">
        <v>229097</v>
      </c>
      <c r="L4053" s="32" t="n">
        <v>2022002143</v>
      </c>
      <c r="M4053" s="33" t="n">
        <v>44756</v>
      </c>
      <c r="N4053" s="84" t="n">
        <v>0</v>
      </c>
      <c r="O4053" s="85" t="n">
        <v>0</v>
      </c>
      <c r="P4053" s="86" t="n">
        <v>0</v>
      </c>
      <c r="Q4053" s="87" t="n">
        <v>0</v>
      </c>
      <c r="R4053" s="88" t="n">
        <v>0</v>
      </c>
      <c r="S4053" s="89" t="n">
        <v>1080</v>
      </c>
    </row>
    <row r="4054" s="93" customFormat="true" ht="37.5" hidden="false" customHeight="true" outlineLevel="0" collapsed="false">
      <c r="A4054" s="23" t="s">
        <v>401</v>
      </c>
      <c r="B4054" s="82" t="n">
        <v>13064</v>
      </c>
      <c r="C4054" s="25" t="n">
        <f aca="false">VLOOKUP(B4054,[1]Planilha8!$X$4:$Y$6629,2,0)</f>
        <v>2902915</v>
      </c>
      <c r="D4054" s="26" t="s">
        <v>1137</v>
      </c>
      <c r="E4054" s="26" t="str">
        <f aca="false">VLOOKUP(B4054,[1]Planilha8!$X$4:$Z$6629,3,0)</f>
        <v>SALA DE REUNIÃO</v>
      </c>
      <c r="F4054" s="26" t="str">
        <f aca="false">VLOOKUP(B4054,[1]Planilha8!$X$4:$AD$6629,7,0)</f>
        <v>BOM</v>
      </c>
      <c r="G4054" s="27" t="n">
        <v>44756</v>
      </c>
      <c r="H4054" s="83" t="n">
        <v>1080</v>
      </c>
      <c r="I4054" s="29" t="s">
        <v>23</v>
      </c>
      <c r="J4054" s="30" t="s">
        <v>145</v>
      </c>
      <c r="K4054" s="31" t="n">
        <v>229097</v>
      </c>
      <c r="L4054" s="32" t="n">
        <v>2022002143</v>
      </c>
      <c r="M4054" s="33" t="n">
        <v>44756</v>
      </c>
      <c r="N4054" s="84" t="n">
        <v>0</v>
      </c>
      <c r="O4054" s="85" t="n">
        <v>0</v>
      </c>
      <c r="P4054" s="86" t="n">
        <v>0</v>
      </c>
      <c r="Q4054" s="87" t="n">
        <v>0</v>
      </c>
      <c r="R4054" s="88" t="n">
        <v>0</v>
      </c>
      <c r="S4054" s="89" t="n">
        <v>1080</v>
      </c>
    </row>
    <row r="4055" s="93" customFormat="true" ht="37.5" hidden="false" customHeight="true" outlineLevel="0" collapsed="false">
      <c r="A4055" s="23" t="s">
        <v>401</v>
      </c>
      <c r="B4055" s="82" t="n">
        <v>13065</v>
      </c>
      <c r="C4055" s="25" t="n">
        <f aca="false">VLOOKUP(B4055,[1]Planilha8!$X$4:$Y$6629,2,0)</f>
        <v>2902916</v>
      </c>
      <c r="D4055" s="26" t="s">
        <v>1137</v>
      </c>
      <c r="E4055" s="26" t="str">
        <f aca="false">VLOOKUP(B4055,[1]Planilha8!$X$4:$Z$6629,3,0)</f>
        <v>TRANSPLANTE</v>
      </c>
      <c r="F4055" s="26" t="str">
        <f aca="false">VLOOKUP(B4055,[1]Planilha8!$X$4:$AD$6629,7,0)</f>
        <v>BOM</v>
      </c>
      <c r="G4055" s="27" t="n">
        <v>44756</v>
      </c>
      <c r="H4055" s="83" t="n">
        <v>1080</v>
      </c>
      <c r="I4055" s="29" t="s">
        <v>23</v>
      </c>
      <c r="J4055" s="30" t="s">
        <v>145</v>
      </c>
      <c r="K4055" s="31" t="n">
        <v>229097</v>
      </c>
      <c r="L4055" s="32" t="n">
        <v>2022002143</v>
      </c>
      <c r="M4055" s="33" t="n">
        <v>44756</v>
      </c>
      <c r="N4055" s="84" t="n">
        <v>0</v>
      </c>
      <c r="O4055" s="85" t="n">
        <v>0</v>
      </c>
      <c r="P4055" s="86" t="n">
        <v>0</v>
      </c>
      <c r="Q4055" s="87" t="n">
        <v>0</v>
      </c>
      <c r="R4055" s="88" t="n">
        <v>0</v>
      </c>
      <c r="S4055" s="89" t="n">
        <v>1080</v>
      </c>
    </row>
    <row r="4056" s="93" customFormat="true" ht="37.5" hidden="false" customHeight="true" outlineLevel="0" collapsed="false">
      <c r="A4056" s="23" t="s">
        <v>401</v>
      </c>
      <c r="B4056" s="82" t="n">
        <v>13066</v>
      </c>
      <c r="C4056" s="25" t="n">
        <f aca="false">VLOOKUP(B4056,[1]Planilha8!$X$4:$Y$6629,2,0)</f>
        <v>2902917</v>
      </c>
      <c r="D4056" s="26" t="s">
        <v>1137</v>
      </c>
      <c r="E4056" s="26" t="str">
        <f aca="false">VLOOKUP(B4056,[1]Planilha8!$X$4:$Z$6629,3,0)</f>
        <v>AUDITÓRIO LUIZ RASSI – HGG</v>
      </c>
      <c r="F4056" s="26" t="str">
        <f aca="false">VLOOKUP(B4056,[1]Planilha8!$X$4:$AD$6629,7,0)</f>
        <v>BOM</v>
      </c>
      <c r="G4056" s="27" t="n">
        <v>44756</v>
      </c>
      <c r="H4056" s="83" t="n">
        <v>1080</v>
      </c>
      <c r="I4056" s="29" t="s">
        <v>23</v>
      </c>
      <c r="J4056" s="30" t="s">
        <v>145</v>
      </c>
      <c r="K4056" s="31" t="n">
        <v>229097</v>
      </c>
      <c r="L4056" s="32" t="n">
        <v>2022002143</v>
      </c>
      <c r="M4056" s="33" t="n">
        <v>44756</v>
      </c>
      <c r="N4056" s="84" t="n">
        <v>0</v>
      </c>
      <c r="O4056" s="85" t="n">
        <v>0</v>
      </c>
      <c r="P4056" s="86" t="n">
        <v>0</v>
      </c>
      <c r="Q4056" s="87" t="n">
        <v>0</v>
      </c>
      <c r="R4056" s="88" t="n">
        <v>0</v>
      </c>
      <c r="S4056" s="89" t="n">
        <v>1080</v>
      </c>
    </row>
    <row r="4057" s="93" customFormat="true" ht="37.5" hidden="false" customHeight="true" outlineLevel="0" collapsed="false">
      <c r="A4057" s="23" t="s">
        <v>401</v>
      </c>
      <c r="B4057" s="82" t="n">
        <v>13070</v>
      </c>
      <c r="C4057" s="25" t="n">
        <f aca="false">VLOOKUP(B4057,[1]Planilha8!$X$4:$Y$6629,2,0)</f>
        <v>2903704</v>
      </c>
      <c r="D4057" s="26" t="s">
        <v>1153</v>
      </c>
      <c r="E4057" s="26" t="str">
        <f aca="false">VLOOKUP(B4057,[1]Planilha8!$X$4:$Z$6629,3,0)</f>
        <v>DIRETORIA ADMINISTRATIVA</v>
      </c>
      <c r="F4057" s="26" t="str">
        <f aca="false">VLOOKUP(B4057,[1]Planilha8!$X$4:$AD$6629,7,0)</f>
        <v>BOM</v>
      </c>
      <c r="G4057" s="27" t="n">
        <v>44769</v>
      </c>
      <c r="H4057" s="83" t="n">
        <v>180</v>
      </c>
      <c r="I4057" s="29" t="s">
        <v>23</v>
      </c>
      <c r="J4057" s="30" t="s">
        <v>1154</v>
      </c>
      <c r="K4057" s="31" t="n">
        <v>415</v>
      </c>
      <c r="L4057" s="32" t="n">
        <v>202200935</v>
      </c>
      <c r="M4057" s="33" t="n">
        <v>44769</v>
      </c>
      <c r="N4057" s="84" t="n">
        <v>0</v>
      </c>
      <c r="O4057" s="85" t="n">
        <v>0</v>
      </c>
      <c r="P4057" s="86" t="n">
        <v>0</v>
      </c>
      <c r="Q4057" s="87" t="n">
        <v>0</v>
      </c>
      <c r="R4057" s="88" t="n">
        <v>0</v>
      </c>
      <c r="S4057" s="89" t="n">
        <v>180</v>
      </c>
    </row>
    <row r="4058" s="93" customFormat="true" ht="37.5" hidden="false" customHeight="true" outlineLevel="0" collapsed="false">
      <c r="A4058" s="23" t="s">
        <v>401</v>
      </c>
      <c r="B4058" s="82" t="n">
        <v>13071</v>
      </c>
      <c r="C4058" s="25" t="n">
        <f aca="false">VLOOKUP(B4058,[1]Planilha8!$X$4:$Y$6629,2,0)</f>
        <v>2903705</v>
      </c>
      <c r="D4058" s="26" t="s">
        <v>1153</v>
      </c>
      <c r="E4058" s="26" t="str">
        <f aca="false">VLOOKUP(B4058,[1]Planilha8!$X$4:$Z$6629,3,0)</f>
        <v>DIRETORIA ADMINISTRATIVA</v>
      </c>
      <c r="F4058" s="26" t="str">
        <f aca="false">VLOOKUP(B4058,[1]Planilha8!$X$4:$AD$6629,7,0)</f>
        <v>BOM</v>
      </c>
      <c r="G4058" s="27" t="n">
        <v>44769</v>
      </c>
      <c r="H4058" s="83" t="n">
        <v>180</v>
      </c>
      <c r="I4058" s="29" t="s">
        <v>23</v>
      </c>
      <c r="J4058" s="30" t="s">
        <v>1154</v>
      </c>
      <c r="K4058" s="31" t="n">
        <v>415</v>
      </c>
      <c r="L4058" s="32" t="n">
        <v>202200935</v>
      </c>
      <c r="M4058" s="33" t="n">
        <v>44769</v>
      </c>
      <c r="N4058" s="84" t="n">
        <v>0</v>
      </c>
      <c r="O4058" s="85" t="n">
        <v>0</v>
      </c>
      <c r="P4058" s="86" t="n">
        <v>0</v>
      </c>
      <c r="Q4058" s="87" t="n">
        <v>0</v>
      </c>
      <c r="R4058" s="88" t="n">
        <v>0</v>
      </c>
      <c r="S4058" s="89" t="n">
        <v>180</v>
      </c>
    </row>
    <row r="4059" s="93" customFormat="true" ht="37.5" hidden="false" customHeight="true" outlineLevel="0" collapsed="false">
      <c r="A4059" s="23" t="s">
        <v>401</v>
      </c>
      <c r="B4059" s="82" t="n">
        <v>13072</v>
      </c>
      <c r="C4059" s="25" t="n">
        <f aca="false">VLOOKUP(B4059,[1]Planilha8!$X$4:$Y$6629,2,0)</f>
        <v>2903706</v>
      </c>
      <c r="D4059" s="26" t="s">
        <v>1153</v>
      </c>
      <c r="E4059" s="26" t="str">
        <f aca="false">VLOOKUP(B4059,[1]Planilha8!$X$4:$Z$6629,3,0)</f>
        <v>DIRETORIA ADMINISTRATIVA</v>
      </c>
      <c r="F4059" s="26" t="str">
        <f aca="false">VLOOKUP(B4059,[1]Planilha8!$X$4:$AD$6629,7,0)</f>
        <v>BOM</v>
      </c>
      <c r="G4059" s="27" t="n">
        <v>44769</v>
      </c>
      <c r="H4059" s="83" t="n">
        <v>180</v>
      </c>
      <c r="I4059" s="29" t="s">
        <v>23</v>
      </c>
      <c r="J4059" s="30" t="s">
        <v>1154</v>
      </c>
      <c r="K4059" s="31" t="n">
        <v>415</v>
      </c>
      <c r="L4059" s="32" t="n">
        <v>202200935</v>
      </c>
      <c r="M4059" s="33" t="n">
        <v>44769</v>
      </c>
      <c r="N4059" s="84" t="n">
        <v>0</v>
      </c>
      <c r="O4059" s="85" t="n">
        <v>0</v>
      </c>
      <c r="P4059" s="86" t="n">
        <v>0</v>
      </c>
      <c r="Q4059" s="87" t="n">
        <v>0</v>
      </c>
      <c r="R4059" s="88" t="n">
        <v>0</v>
      </c>
      <c r="S4059" s="89" t="n">
        <v>180</v>
      </c>
    </row>
    <row r="4060" s="93" customFormat="true" ht="37.5" hidden="false" customHeight="true" outlineLevel="0" collapsed="false">
      <c r="A4060" s="23" t="s">
        <v>401</v>
      </c>
      <c r="B4060" s="82" t="n">
        <v>13073</v>
      </c>
      <c r="C4060" s="25" t="n">
        <f aca="false">VLOOKUP(B4060,[1]Planilha8!$X$4:$Y$6629,2,0)</f>
        <v>2903707</v>
      </c>
      <c r="D4060" s="26" t="s">
        <v>1153</v>
      </c>
      <c r="E4060" s="26" t="str">
        <f aca="false">VLOOKUP(B4060,[1]Planilha8!$X$4:$Z$6629,3,0)</f>
        <v>ASTEC</v>
      </c>
      <c r="F4060" s="26" t="str">
        <f aca="false">VLOOKUP(B4060,[1]Planilha8!$X$4:$AD$6629,7,0)</f>
        <v>BOM</v>
      </c>
      <c r="G4060" s="27" t="n">
        <v>44769</v>
      </c>
      <c r="H4060" s="83" t="n">
        <v>180</v>
      </c>
      <c r="I4060" s="29" t="s">
        <v>23</v>
      </c>
      <c r="J4060" s="30" t="s">
        <v>1154</v>
      </c>
      <c r="K4060" s="31" t="n">
        <v>415</v>
      </c>
      <c r="L4060" s="32" t="n">
        <v>202200935</v>
      </c>
      <c r="M4060" s="33" t="n">
        <v>44769</v>
      </c>
      <c r="N4060" s="84" t="n">
        <v>0</v>
      </c>
      <c r="O4060" s="85" t="n">
        <v>0</v>
      </c>
      <c r="P4060" s="86" t="n">
        <v>0</v>
      </c>
      <c r="Q4060" s="87" t="n">
        <v>0</v>
      </c>
      <c r="R4060" s="88" t="n">
        <v>0</v>
      </c>
      <c r="S4060" s="89" t="n">
        <v>180</v>
      </c>
    </row>
    <row r="4061" s="93" customFormat="true" ht="37.5" hidden="false" customHeight="true" outlineLevel="0" collapsed="false">
      <c r="A4061" s="23" t="s">
        <v>401</v>
      </c>
      <c r="B4061" s="82" t="n">
        <v>13074</v>
      </c>
      <c r="C4061" s="25" t="n">
        <f aca="false">VLOOKUP(B4061,[1]Planilha8!$X$4:$Y$6629,2,0)</f>
        <v>2903708</v>
      </c>
      <c r="D4061" s="26" t="s">
        <v>1153</v>
      </c>
      <c r="E4061" s="26" t="str">
        <f aca="false">VLOOKUP(B4061,[1]Planilha8!$X$4:$Z$6629,3,0)</f>
        <v>ASTEC</v>
      </c>
      <c r="F4061" s="26" t="str">
        <f aca="false">VLOOKUP(B4061,[1]Planilha8!$X$4:$AD$6629,7,0)</f>
        <v>BOM</v>
      </c>
      <c r="G4061" s="27" t="n">
        <v>44769</v>
      </c>
      <c r="H4061" s="83" t="n">
        <v>180</v>
      </c>
      <c r="I4061" s="29" t="s">
        <v>23</v>
      </c>
      <c r="J4061" s="30" t="s">
        <v>1154</v>
      </c>
      <c r="K4061" s="31" t="n">
        <v>415</v>
      </c>
      <c r="L4061" s="32" t="n">
        <v>202200935</v>
      </c>
      <c r="M4061" s="33" t="n">
        <v>44769</v>
      </c>
      <c r="N4061" s="84" t="n">
        <v>0</v>
      </c>
      <c r="O4061" s="85" t="n">
        <v>0</v>
      </c>
      <c r="P4061" s="86" t="n">
        <v>0</v>
      </c>
      <c r="Q4061" s="87" t="n">
        <v>0</v>
      </c>
      <c r="R4061" s="88" t="n">
        <v>0</v>
      </c>
      <c r="S4061" s="89" t="n">
        <v>180</v>
      </c>
    </row>
    <row r="4062" s="93" customFormat="true" ht="37.5" hidden="false" customHeight="true" outlineLevel="0" collapsed="false">
      <c r="A4062" s="23" t="s">
        <v>401</v>
      </c>
      <c r="B4062" s="82" t="n">
        <v>13075</v>
      </c>
      <c r="C4062" s="25" t="n">
        <f aca="false">VLOOKUP(B4062,[1]Planilha8!$X$4:$Y$6629,2,0)</f>
        <v>2903709</v>
      </c>
      <c r="D4062" s="26" t="s">
        <v>1153</v>
      </c>
      <c r="E4062" s="26" t="str">
        <f aca="false">VLOOKUP(B4062,[1]Planilha8!$X$4:$Z$6629,3,0)</f>
        <v>TRANSPLANTE</v>
      </c>
      <c r="F4062" s="26" t="str">
        <f aca="false">VLOOKUP(B4062,[1]Planilha8!$X$4:$AD$6629,7,0)</f>
        <v>BOM</v>
      </c>
      <c r="G4062" s="27" t="n">
        <v>44769</v>
      </c>
      <c r="H4062" s="83" t="n">
        <v>180</v>
      </c>
      <c r="I4062" s="29" t="s">
        <v>23</v>
      </c>
      <c r="J4062" s="30" t="s">
        <v>1154</v>
      </c>
      <c r="K4062" s="31" t="n">
        <v>415</v>
      </c>
      <c r="L4062" s="32" t="n">
        <v>202200935</v>
      </c>
      <c r="M4062" s="33" t="n">
        <v>44769</v>
      </c>
      <c r="N4062" s="84" t="n">
        <v>0</v>
      </c>
      <c r="O4062" s="85" t="n">
        <v>0</v>
      </c>
      <c r="P4062" s="86" t="n">
        <v>0</v>
      </c>
      <c r="Q4062" s="87" t="n">
        <v>0</v>
      </c>
      <c r="R4062" s="88" t="n">
        <v>0</v>
      </c>
      <c r="S4062" s="89" t="n">
        <v>180</v>
      </c>
    </row>
    <row r="4063" s="93" customFormat="true" ht="37.5" hidden="false" customHeight="true" outlineLevel="0" collapsed="false">
      <c r="A4063" s="23" t="s">
        <v>401</v>
      </c>
      <c r="B4063" s="82" t="n">
        <v>13076</v>
      </c>
      <c r="C4063" s="25" t="n">
        <f aca="false">VLOOKUP(B4063,[1]Planilha8!$X$4:$Y$6629,2,0)</f>
        <v>2903710</v>
      </c>
      <c r="D4063" s="26" t="s">
        <v>1153</v>
      </c>
      <c r="E4063" s="26" t="str">
        <f aca="false">VLOOKUP(B4063,[1]Planilha8!$X$4:$Z$6629,3,0)</f>
        <v>TRANSPLANTE</v>
      </c>
      <c r="F4063" s="26" t="str">
        <f aca="false">VLOOKUP(B4063,[1]Planilha8!$X$4:$AD$6629,7,0)</f>
        <v>BOM</v>
      </c>
      <c r="G4063" s="27" t="n">
        <v>44769</v>
      </c>
      <c r="H4063" s="83" t="n">
        <v>180</v>
      </c>
      <c r="I4063" s="29" t="s">
        <v>23</v>
      </c>
      <c r="J4063" s="30" t="s">
        <v>1154</v>
      </c>
      <c r="K4063" s="31" t="n">
        <v>415</v>
      </c>
      <c r="L4063" s="32" t="n">
        <v>202200935</v>
      </c>
      <c r="M4063" s="33" t="n">
        <v>44769</v>
      </c>
      <c r="N4063" s="84" t="n">
        <v>0</v>
      </c>
      <c r="O4063" s="85" t="n">
        <v>0</v>
      </c>
      <c r="P4063" s="86" t="n">
        <v>0</v>
      </c>
      <c r="Q4063" s="87" t="n">
        <v>0</v>
      </c>
      <c r="R4063" s="88" t="n">
        <v>0</v>
      </c>
      <c r="S4063" s="89" t="n">
        <v>180</v>
      </c>
    </row>
    <row r="4064" s="93" customFormat="true" ht="37.5" hidden="false" customHeight="true" outlineLevel="0" collapsed="false">
      <c r="A4064" s="23" t="s">
        <v>401</v>
      </c>
      <c r="B4064" s="82" t="n">
        <v>13077</v>
      </c>
      <c r="C4064" s="25" t="n">
        <f aca="false">VLOOKUP(B4064,[1]Planilha8!$X$4:$Y$6629,2,0)</f>
        <v>2903711</v>
      </c>
      <c r="D4064" s="26" t="s">
        <v>1153</v>
      </c>
      <c r="E4064" s="26" t="str">
        <f aca="false">VLOOKUP(B4064,[1]Planilha8!$X$4:$Z$6629,3,0)</f>
        <v>SESMT</v>
      </c>
      <c r="F4064" s="26" t="str">
        <f aca="false">VLOOKUP(B4064,[1]Planilha8!$X$4:$AD$6629,7,0)</f>
        <v>BOM</v>
      </c>
      <c r="G4064" s="27" t="n">
        <v>44769</v>
      </c>
      <c r="H4064" s="83" t="n">
        <v>180</v>
      </c>
      <c r="I4064" s="29" t="s">
        <v>23</v>
      </c>
      <c r="J4064" s="30" t="s">
        <v>1154</v>
      </c>
      <c r="K4064" s="31" t="n">
        <v>415</v>
      </c>
      <c r="L4064" s="32" t="n">
        <v>202200935</v>
      </c>
      <c r="M4064" s="33" t="n">
        <v>44769</v>
      </c>
      <c r="N4064" s="84" t="n">
        <v>0</v>
      </c>
      <c r="O4064" s="85" t="n">
        <v>0</v>
      </c>
      <c r="P4064" s="86" t="n">
        <v>0</v>
      </c>
      <c r="Q4064" s="87" t="n">
        <v>0</v>
      </c>
      <c r="R4064" s="88" t="n">
        <v>0</v>
      </c>
      <c r="S4064" s="89" t="n">
        <v>180</v>
      </c>
    </row>
    <row r="4065" s="93" customFormat="true" ht="37.5" hidden="false" customHeight="true" outlineLevel="0" collapsed="false">
      <c r="A4065" s="23" t="s">
        <v>401</v>
      </c>
      <c r="B4065" s="82" t="n">
        <v>13078</v>
      </c>
      <c r="C4065" s="25" t="n">
        <f aca="false">VLOOKUP(B4065,[1]Planilha8!$X$4:$Y$6629,2,0)</f>
        <v>2903712</v>
      </c>
      <c r="D4065" s="26" t="s">
        <v>1153</v>
      </c>
      <c r="E4065" s="26" t="str">
        <f aca="false">VLOOKUP(B4065,[1]Planilha8!$X$4:$Z$6629,3,0)</f>
        <v>AGÊNCIA TRANSFUSIONAL</v>
      </c>
      <c r="F4065" s="26" t="str">
        <f aca="false">VLOOKUP(B4065,[1]Planilha8!$X$4:$AD$6629,7,0)</f>
        <v>BOM</v>
      </c>
      <c r="G4065" s="27" t="n">
        <v>44769</v>
      </c>
      <c r="H4065" s="83" t="n">
        <v>180</v>
      </c>
      <c r="I4065" s="29" t="s">
        <v>23</v>
      </c>
      <c r="J4065" s="30" t="s">
        <v>1154</v>
      </c>
      <c r="K4065" s="31" t="n">
        <v>415</v>
      </c>
      <c r="L4065" s="32" t="n">
        <v>202200935</v>
      </c>
      <c r="M4065" s="33" t="n">
        <v>44769</v>
      </c>
      <c r="N4065" s="84" t="n">
        <v>0</v>
      </c>
      <c r="O4065" s="85" t="n">
        <v>0</v>
      </c>
      <c r="P4065" s="86" t="n">
        <v>0</v>
      </c>
      <c r="Q4065" s="87" t="n">
        <v>0</v>
      </c>
      <c r="R4065" s="88" t="n">
        <v>0</v>
      </c>
      <c r="S4065" s="89" t="n">
        <v>180</v>
      </c>
    </row>
    <row r="4066" s="93" customFormat="true" ht="37.5" hidden="false" customHeight="true" outlineLevel="0" collapsed="false">
      <c r="A4066" s="23" t="s">
        <v>401</v>
      </c>
      <c r="B4066" s="82" t="n">
        <v>13079</v>
      </c>
      <c r="C4066" s="25" t="n">
        <f aca="false">VLOOKUP(B4066,[1]Planilha8!$X$4:$Y$6629,2,0)</f>
        <v>2903713</v>
      </c>
      <c r="D4066" s="26" t="s">
        <v>1153</v>
      </c>
      <c r="E4066" s="26" t="str">
        <f aca="false">VLOOKUP(B4066,[1]Planilha8!$X$4:$Z$6629,3,0)</f>
        <v>CENTRAL DE MATERIAL E ESTERILIZAÇÃO</v>
      </c>
      <c r="F4066" s="26" t="str">
        <f aca="false">VLOOKUP(B4066,[1]Planilha8!$X$4:$AD$6629,7,0)</f>
        <v>BOM</v>
      </c>
      <c r="G4066" s="27" t="n">
        <v>44769</v>
      </c>
      <c r="H4066" s="83" t="n">
        <v>180</v>
      </c>
      <c r="I4066" s="29" t="s">
        <v>23</v>
      </c>
      <c r="J4066" s="30" t="s">
        <v>1154</v>
      </c>
      <c r="K4066" s="31" t="n">
        <v>415</v>
      </c>
      <c r="L4066" s="32" t="n">
        <v>202200935</v>
      </c>
      <c r="M4066" s="33" t="n">
        <v>44769</v>
      </c>
      <c r="N4066" s="84" t="n">
        <v>0</v>
      </c>
      <c r="O4066" s="85" t="n">
        <v>0</v>
      </c>
      <c r="P4066" s="86" t="n">
        <v>0</v>
      </c>
      <c r="Q4066" s="87" t="n">
        <v>0</v>
      </c>
      <c r="R4066" s="88" t="n">
        <v>0</v>
      </c>
      <c r="S4066" s="89" t="n">
        <v>180</v>
      </c>
    </row>
    <row r="4067" s="93" customFormat="true" ht="37.5" hidden="false" customHeight="true" outlineLevel="0" collapsed="false">
      <c r="A4067" s="23" t="s">
        <v>401</v>
      </c>
      <c r="B4067" s="82" t="n">
        <v>13080</v>
      </c>
      <c r="C4067" s="25" t="n">
        <f aca="false">VLOOKUP(B4067,[1]Planilha8!$X$4:$Y$6629,2,0)</f>
        <v>2903714</v>
      </c>
      <c r="D4067" s="26" t="s">
        <v>1153</v>
      </c>
      <c r="E4067" s="26" t="str">
        <f aca="false">VLOOKUP(B4067,[1]Planilha8!$X$4:$Z$6629,3,0)</f>
        <v>ALMOXARIFADO</v>
      </c>
      <c r="F4067" s="26" t="str">
        <f aca="false">VLOOKUP(B4067,[1]Planilha8!$X$4:$AD$6629,7,0)</f>
        <v>BOM</v>
      </c>
      <c r="G4067" s="27" t="n">
        <v>44769</v>
      </c>
      <c r="H4067" s="83" t="n">
        <v>180</v>
      </c>
      <c r="I4067" s="29" t="s">
        <v>23</v>
      </c>
      <c r="J4067" s="30" t="s">
        <v>1154</v>
      </c>
      <c r="K4067" s="31" t="n">
        <v>415</v>
      </c>
      <c r="L4067" s="32" t="n">
        <v>202200935</v>
      </c>
      <c r="M4067" s="33" t="n">
        <v>44769</v>
      </c>
      <c r="N4067" s="84" t="n">
        <v>0</v>
      </c>
      <c r="O4067" s="85" t="n">
        <v>0</v>
      </c>
      <c r="P4067" s="86" t="n">
        <v>0</v>
      </c>
      <c r="Q4067" s="87" t="n">
        <v>0</v>
      </c>
      <c r="R4067" s="88" t="n">
        <v>0</v>
      </c>
      <c r="S4067" s="89" t="n">
        <v>180</v>
      </c>
    </row>
    <row r="4068" s="93" customFormat="true" ht="37.5" hidden="false" customHeight="true" outlineLevel="0" collapsed="false">
      <c r="A4068" s="23" t="s">
        <v>401</v>
      </c>
      <c r="B4068" s="82" t="n">
        <v>13081</v>
      </c>
      <c r="C4068" s="25" t="n">
        <f aca="false">VLOOKUP(B4068,[1]Planilha8!$X$4:$Y$6629,2,0)</f>
        <v>2903727</v>
      </c>
      <c r="D4068" s="26" t="s">
        <v>1155</v>
      </c>
      <c r="E4068" s="26" t="str">
        <f aca="false">VLOOKUP(B4068,[1]Planilha8!$X$4:$Z$6629,3,0)</f>
        <v>ADMINISTRAÇÃO - SEDE - GEP</v>
      </c>
      <c r="F4068" s="26" t="str">
        <f aca="false">VLOOKUP(B4068,[1]Planilha8!$X$4:$AD$6629,7,0)</f>
        <v>BOM</v>
      </c>
      <c r="G4068" s="27" t="n">
        <v>44769</v>
      </c>
      <c r="H4068" s="83" t="n">
        <v>720</v>
      </c>
      <c r="I4068" s="29" t="s">
        <v>23</v>
      </c>
      <c r="J4068" s="30" t="s">
        <v>1154</v>
      </c>
      <c r="K4068" s="31" t="n">
        <v>415</v>
      </c>
      <c r="L4068" s="32" t="n">
        <v>202200935</v>
      </c>
      <c r="M4068" s="33" t="n">
        <v>44769</v>
      </c>
      <c r="N4068" s="84" t="n">
        <v>0</v>
      </c>
      <c r="O4068" s="85" t="n">
        <v>0</v>
      </c>
      <c r="P4068" s="86" t="n">
        <v>0</v>
      </c>
      <c r="Q4068" s="87" t="n">
        <v>0</v>
      </c>
      <c r="R4068" s="88" t="n">
        <v>0</v>
      </c>
      <c r="S4068" s="89" t="n">
        <v>720</v>
      </c>
    </row>
    <row r="4069" s="93" customFormat="true" ht="37.5" hidden="false" customHeight="true" outlineLevel="0" collapsed="false">
      <c r="A4069" s="23" t="s">
        <v>401</v>
      </c>
      <c r="B4069" s="82" t="n">
        <v>13082</v>
      </c>
      <c r="C4069" s="25" t="n">
        <f aca="false">VLOOKUP(B4069,[1]Planilha8!$X$4:$Y$6629,2,0)</f>
        <v>2903728</v>
      </c>
      <c r="D4069" s="26" t="s">
        <v>1155</v>
      </c>
      <c r="E4069" s="26" t="str">
        <f aca="false">VLOOKUP(B4069,[1]Planilha8!$X$4:$Z$6629,3,0)</f>
        <v>ADMINISTRAÇÃO - SEDE - GEP</v>
      </c>
      <c r="F4069" s="26" t="str">
        <f aca="false">VLOOKUP(B4069,[1]Planilha8!$X$4:$AD$6629,7,0)</f>
        <v>BOM</v>
      </c>
      <c r="G4069" s="27" t="n">
        <v>44769</v>
      </c>
      <c r="H4069" s="83" t="n">
        <v>720</v>
      </c>
      <c r="I4069" s="29" t="s">
        <v>23</v>
      </c>
      <c r="J4069" s="30" t="s">
        <v>1154</v>
      </c>
      <c r="K4069" s="31" t="n">
        <v>415</v>
      </c>
      <c r="L4069" s="32" t="n">
        <v>202200935</v>
      </c>
      <c r="M4069" s="33" t="n">
        <v>44769</v>
      </c>
      <c r="N4069" s="84" t="n">
        <v>0</v>
      </c>
      <c r="O4069" s="85" t="n">
        <v>0</v>
      </c>
      <c r="P4069" s="86" t="n">
        <v>0</v>
      </c>
      <c r="Q4069" s="87" t="n">
        <v>0</v>
      </c>
      <c r="R4069" s="88" t="n">
        <v>0</v>
      </c>
      <c r="S4069" s="89" t="n">
        <v>720</v>
      </c>
    </row>
    <row r="4070" s="93" customFormat="true" ht="37.5" hidden="false" customHeight="true" outlineLevel="0" collapsed="false">
      <c r="A4070" s="23" t="s">
        <v>401</v>
      </c>
      <c r="B4070" s="82" t="n">
        <v>13083</v>
      </c>
      <c r="C4070" s="25" t="n">
        <f aca="false">VLOOKUP(B4070,[1]Planilha8!$X$4:$Y$6629,2,0)</f>
        <v>2903729</v>
      </c>
      <c r="D4070" s="26" t="s">
        <v>1155</v>
      </c>
      <c r="E4070" s="26" t="str">
        <f aca="false">VLOOKUP(B4070,[1]Planilha8!$X$4:$Z$6629,3,0)</f>
        <v>ADMINISTRAÇÃO - SEDE - GEP</v>
      </c>
      <c r="F4070" s="26" t="str">
        <f aca="false">VLOOKUP(B4070,[1]Planilha8!$X$4:$AD$6629,7,0)</f>
        <v>BOM</v>
      </c>
      <c r="G4070" s="27" t="n">
        <v>44769</v>
      </c>
      <c r="H4070" s="83" t="n">
        <v>720</v>
      </c>
      <c r="I4070" s="29" t="s">
        <v>23</v>
      </c>
      <c r="J4070" s="30" t="s">
        <v>1154</v>
      </c>
      <c r="K4070" s="31" t="n">
        <v>415</v>
      </c>
      <c r="L4070" s="32" t="n">
        <v>202200935</v>
      </c>
      <c r="M4070" s="33" t="n">
        <v>44769</v>
      </c>
      <c r="N4070" s="84" t="n">
        <v>0</v>
      </c>
      <c r="O4070" s="85" t="n">
        <v>0</v>
      </c>
      <c r="P4070" s="86" t="n">
        <v>0</v>
      </c>
      <c r="Q4070" s="87" t="n">
        <v>0</v>
      </c>
      <c r="R4070" s="88" t="n">
        <v>0</v>
      </c>
      <c r="S4070" s="89" t="n">
        <v>720</v>
      </c>
    </row>
    <row r="4071" s="93" customFormat="true" ht="37.5" hidden="false" customHeight="true" outlineLevel="0" collapsed="false">
      <c r="A4071" s="23" t="s">
        <v>401</v>
      </c>
      <c r="B4071" s="82" t="n">
        <v>13084</v>
      </c>
      <c r="C4071" s="25" t="n">
        <f aca="false">VLOOKUP(B4071,[1]Planilha8!$X$4:$Y$6629,2,0)</f>
        <v>2903730</v>
      </c>
      <c r="D4071" s="26" t="s">
        <v>1155</v>
      </c>
      <c r="E4071" s="26" t="str">
        <f aca="false">VLOOKUP(B4071,[1]Planilha8!$X$4:$Z$6629,3,0)</f>
        <v>ADMINISTRAÇÃO - SEDE - GEP</v>
      </c>
      <c r="F4071" s="26" t="str">
        <f aca="false">VLOOKUP(B4071,[1]Planilha8!$X$4:$AD$6629,7,0)</f>
        <v>BOM</v>
      </c>
      <c r="G4071" s="27" t="n">
        <v>44769</v>
      </c>
      <c r="H4071" s="83" t="n">
        <v>720</v>
      </c>
      <c r="I4071" s="29" t="s">
        <v>23</v>
      </c>
      <c r="J4071" s="30" t="s">
        <v>1154</v>
      </c>
      <c r="K4071" s="31" t="n">
        <v>415</v>
      </c>
      <c r="L4071" s="32" t="n">
        <v>202200935</v>
      </c>
      <c r="M4071" s="33" t="n">
        <v>44769</v>
      </c>
      <c r="N4071" s="84" t="n">
        <v>0</v>
      </c>
      <c r="O4071" s="85" t="n">
        <v>0</v>
      </c>
      <c r="P4071" s="86" t="n">
        <v>0</v>
      </c>
      <c r="Q4071" s="87" t="n">
        <v>0</v>
      </c>
      <c r="R4071" s="88" t="n">
        <v>0</v>
      </c>
      <c r="S4071" s="89" t="n">
        <v>720</v>
      </c>
    </row>
    <row r="4072" s="93" customFormat="true" ht="37.5" hidden="false" customHeight="true" outlineLevel="0" collapsed="false">
      <c r="A4072" s="23" t="s">
        <v>401</v>
      </c>
      <c r="B4072" s="82" t="n">
        <v>13091</v>
      </c>
      <c r="C4072" s="25" t="n">
        <f aca="false">VLOOKUP(B4072,[1]Planilha8!$X$4:$Y$6629,2,0)</f>
        <v>2960621</v>
      </c>
      <c r="D4072" s="26" t="s">
        <v>1156</v>
      </c>
      <c r="E4072" s="26" t="str">
        <f aca="false">VLOOKUP(B4072,[1]Planilha8!$X$4:$Z$6629,3,0)</f>
        <v>CENTRO CIRÚRGICO –  HEMODINÂMICA</v>
      </c>
      <c r="F4072" s="26" t="str">
        <f aca="false">VLOOKUP(B4072,[1]Planilha8!$X$4:$AD$6629,7,0)</f>
        <v>BOM</v>
      </c>
      <c r="G4072" s="27" t="n">
        <v>44764</v>
      </c>
      <c r="H4072" s="83" t="n">
        <v>82180.5</v>
      </c>
      <c r="I4072" s="29" t="s">
        <v>23</v>
      </c>
      <c r="J4072" s="30" t="s">
        <v>1157</v>
      </c>
      <c r="K4072" s="31" t="n">
        <v>2340</v>
      </c>
      <c r="L4072" s="32" t="n">
        <v>2022001384</v>
      </c>
      <c r="M4072" s="33" t="n">
        <v>44764</v>
      </c>
      <c r="N4072" s="84" t="n">
        <v>0</v>
      </c>
      <c r="O4072" s="85" t="n">
        <v>0</v>
      </c>
      <c r="P4072" s="86" t="n">
        <v>0</v>
      </c>
      <c r="Q4072" s="87" t="n">
        <v>0</v>
      </c>
      <c r="R4072" s="88" t="n">
        <v>0</v>
      </c>
      <c r="S4072" s="89" t="n">
        <v>82180.5</v>
      </c>
    </row>
    <row r="4073" s="93" customFormat="true" ht="37.5" hidden="false" customHeight="true" outlineLevel="0" collapsed="false">
      <c r="A4073" s="23" t="s">
        <v>401</v>
      </c>
      <c r="B4073" s="82" t="n">
        <v>13092</v>
      </c>
      <c r="C4073" s="25" t="n">
        <f aca="false">VLOOKUP(B4073,[1]Planilha8!$X$4:$Y$6629,2,0)</f>
        <v>2960622</v>
      </c>
      <c r="D4073" s="26" t="s">
        <v>1158</v>
      </c>
      <c r="E4073" s="26" t="str">
        <f aca="false">VLOOKUP(B4073,[1]Planilha8!$X$4:$Z$6629,3,0)</f>
        <v>CENTRO CIRÚRGICO –  HEMODINÂMICA</v>
      </c>
      <c r="F4073" s="26" t="str">
        <f aca="false">VLOOKUP(B4073,[1]Planilha8!$X$4:$AD$6629,7,0)</f>
        <v>BOM</v>
      </c>
      <c r="G4073" s="27" t="n">
        <v>44764</v>
      </c>
      <c r="H4073" s="83" t="n">
        <v>77278.85</v>
      </c>
      <c r="I4073" s="29" t="s">
        <v>23</v>
      </c>
      <c r="J4073" s="30" t="s">
        <v>1157</v>
      </c>
      <c r="K4073" s="31" t="n">
        <v>2340</v>
      </c>
      <c r="L4073" s="32" t="n">
        <v>2022001384</v>
      </c>
      <c r="M4073" s="33" t="n">
        <v>44764</v>
      </c>
      <c r="N4073" s="84" t="n">
        <v>0</v>
      </c>
      <c r="O4073" s="85" t="n">
        <v>0</v>
      </c>
      <c r="P4073" s="86" t="n">
        <v>0</v>
      </c>
      <c r="Q4073" s="87" t="n">
        <v>0</v>
      </c>
      <c r="R4073" s="88" t="n">
        <v>0</v>
      </c>
      <c r="S4073" s="89" t="n">
        <v>77278.85</v>
      </c>
    </row>
    <row r="4074" s="93" customFormat="true" ht="37.5" hidden="false" customHeight="true" outlineLevel="0" collapsed="false">
      <c r="A4074" s="23" t="s">
        <v>401</v>
      </c>
      <c r="B4074" s="82" t="n">
        <v>12853</v>
      </c>
      <c r="C4074" s="25" t="str">
        <f aca="false">VLOOKUP(B4074,[1]Planilha8!$X$4:$Y$6629,2,0)</f>
        <v>-</v>
      </c>
      <c r="D4074" s="26" t="s">
        <v>1159</v>
      </c>
      <c r="E4074" s="26" t="str">
        <f aca="false">VLOOKUP(B4074,[1]Planilha8!$X$4:$Z$6629,3,0)</f>
        <v>CENTRO CIRÚRGICO - SALAS DE CIRURGIA</v>
      </c>
      <c r="F4074" s="26" t="str">
        <f aca="false">VLOOKUP(B4074,[1]Planilha8!$X$4:$AD$6629,7,0)</f>
        <v>BOM</v>
      </c>
      <c r="G4074" s="27" t="n">
        <v>44711</v>
      </c>
      <c r="H4074" s="83" t="n">
        <v>57973</v>
      </c>
      <c r="I4074" s="29" t="s">
        <v>23</v>
      </c>
      <c r="J4074" s="30" t="s">
        <v>1160</v>
      </c>
      <c r="K4074" s="31" t="n">
        <v>538243</v>
      </c>
      <c r="L4074" s="32" t="n">
        <v>2022000837</v>
      </c>
      <c r="M4074" s="33" t="n">
        <v>44711</v>
      </c>
      <c r="N4074" s="84" t="n">
        <v>0</v>
      </c>
      <c r="O4074" s="85" t="n">
        <v>0</v>
      </c>
      <c r="P4074" s="86" t="n">
        <v>0</v>
      </c>
      <c r="Q4074" s="87" t="n">
        <v>0</v>
      </c>
      <c r="R4074" s="88" t="n">
        <v>0</v>
      </c>
      <c r="S4074" s="89" t="n">
        <v>57973</v>
      </c>
    </row>
    <row r="4075" s="93" customFormat="true" ht="37.5" hidden="false" customHeight="true" outlineLevel="0" collapsed="false">
      <c r="A4075" s="23" t="s">
        <v>401</v>
      </c>
      <c r="B4075" s="82" t="n">
        <v>12940</v>
      </c>
      <c r="C4075" s="25" t="str">
        <f aca="false">VLOOKUP(B4075,[1]Planilha8!$X$4:$Y$6629,2,0)</f>
        <v>-</v>
      </c>
      <c r="D4075" s="26" t="s">
        <v>1161</v>
      </c>
      <c r="E4075" s="26" t="str">
        <f aca="false">VLOOKUP(B4075,[1]Planilha8!$X$4:$Z$6629,3,0)</f>
        <v>CENTRO CIRÚRGICO</v>
      </c>
      <c r="F4075" s="26" t="str">
        <f aca="false">VLOOKUP(B4075,[1]Planilha8!$X$4:$AD$6629,7,0)</f>
        <v>BOM</v>
      </c>
      <c r="G4075" s="27" t="n">
        <v>44740</v>
      </c>
      <c r="H4075" s="83" t="n">
        <v>19827.89</v>
      </c>
      <c r="I4075" s="29" t="s">
        <v>23</v>
      </c>
      <c r="J4075" s="30" t="s">
        <v>1162</v>
      </c>
      <c r="K4075" s="31" t="n">
        <v>42510</v>
      </c>
      <c r="L4075" s="32" t="n">
        <v>2021003980</v>
      </c>
      <c r="M4075" s="33" t="n">
        <v>44740</v>
      </c>
      <c r="N4075" s="84" t="n">
        <v>0</v>
      </c>
      <c r="O4075" s="85" t="n">
        <v>0</v>
      </c>
      <c r="P4075" s="86" t="n">
        <v>0</v>
      </c>
      <c r="Q4075" s="87" t="n">
        <v>0</v>
      </c>
      <c r="R4075" s="88" t="n">
        <v>0</v>
      </c>
      <c r="S4075" s="89" t="n">
        <v>19827.89</v>
      </c>
    </row>
    <row r="4076" s="93" customFormat="true" ht="37.5" hidden="false" customHeight="true" outlineLevel="0" collapsed="false">
      <c r="A4076" s="23" t="s">
        <v>401</v>
      </c>
      <c r="B4076" s="82" t="n">
        <v>12941</v>
      </c>
      <c r="C4076" s="25" t="str">
        <f aca="false">VLOOKUP(B4076,[1]Planilha8!$X$4:$Y$6629,2,0)</f>
        <v>-</v>
      </c>
      <c r="D4076" s="26" t="s">
        <v>1161</v>
      </c>
      <c r="E4076" s="26" t="str">
        <f aca="false">VLOOKUP(B4076,[1]Planilha8!$X$4:$Z$6629,3,0)</f>
        <v>CENTRO CIRÚRGICO</v>
      </c>
      <c r="F4076" s="26" t="str">
        <f aca="false">VLOOKUP(B4076,[1]Planilha8!$X$4:$AD$6629,7,0)</f>
        <v>BOM</v>
      </c>
      <c r="G4076" s="27" t="n">
        <v>44740</v>
      </c>
      <c r="H4076" s="83" t="n">
        <v>19827.89</v>
      </c>
      <c r="I4076" s="29" t="s">
        <v>23</v>
      </c>
      <c r="J4076" s="30" t="s">
        <v>1162</v>
      </c>
      <c r="K4076" s="31" t="n">
        <v>42510</v>
      </c>
      <c r="L4076" s="32" t="n">
        <v>2021003980</v>
      </c>
      <c r="M4076" s="33" t="n">
        <v>44740</v>
      </c>
      <c r="N4076" s="84" t="n">
        <v>0</v>
      </c>
      <c r="O4076" s="85" t="n">
        <v>0</v>
      </c>
      <c r="P4076" s="86" t="n">
        <v>0</v>
      </c>
      <c r="Q4076" s="87" t="n">
        <v>0</v>
      </c>
      <c r="R4076" s="88" t="n">
        <v>0</v>
      </c>
      <c r="S4076" s="89" t="n">
        <v>19827.89</v>
      </c>
    </row>
    <row r="4077" s="93" customFormat="true" ht="37.5" hidden="false" customHeight="true" outlineLevel="0" collapsed="false">
      <c r="A4077" s="23" t="s">
        <v>401</v>
      </c>
      <c r="B4077" s="82" t="n">
        <v>12942</v>
      </c>
      <c r="C4077" s="25" t="str">
        <f aca="false">VLOOKUP(B4077,[1]Planilha8!$X$4:$Y$6629,2,0)</f>
        <v>-</v>
      </c>
      <c r="D4077" s="26" t="s">
        <v>1161</v>
      </c>
      <c r="E4077" s="26" t="str">
        <f aca="false">VLOOKUP(B4077,[1]Planilha8!$X$4:$Z$6629,3,0)</f>
        <v>CENTRO CIRÚRGICO</v>
      </c>
      <c r="F4077" s="26" t="str">
        <f aca="false">VLOOKUP(B4077,[1]Planilha8!$X$4:$AD$6629,7,0)</f>
        <v>BOM</v>
      </c>
      <c r="G4077" s="27" t="n">
        <v>44740</v>
      </c>
      <c r="H4077" s="83" t="n">
        <v>19827.89</v>
      </c>
      <c r="I4077" s="29" t="s">
        <v>23</v>
      </c>
      <c r="J4077" s="30" t="s">
        <v>1162</v>
      </c>
      <c r="K4077" s="31" t="n">
        <v>42510</v>
      </c>
      <c r="L4077" s="32" t="n">
        <v>2021003980</v>
      </c>
      <c r="M4077" s="33" t="n">
        <v>44740</v>
      </c>
      <c r="N4077" s="84" t="n">
        <v>0</v>
      </c>
      <c r="O4077" s="85" t="n">
        <v>0</v>
      </c>
      <c r="P4077" s="86" t="n">
        <v>0</v>
      </c>
      <c r="Q4077" s="87" t="n">
        <v>0</v>
      </c>
      <c r="R4077" s="88" t="n">
        <v>0</v>
      </c>
      <c r="S4077" s="89" t="n">
        <v>19827.89</v>
      </c>
    </row>
    <row r="4078" s="93" customFormat="true" ht="37.5" hidden="false" customHeight="true" outlineLevel="0" collapsed="false">
      <c r="A4078" s="23" t="s">
        <v>401</v>
      </c>
      <c r="B4078" s="82" t="n">
        <v>12943</v>
      </c>
      <c r="C4078" s="25" t="str">
        <f aca="false">VLOOKUP(B4078,[1]Planilha8!$X$4:$Y$6629,2,0)</f>
        <v>-</v>
      </c>
      <c r="D4078" s="26" t="s">
        <v>1161</v>
      </c>
      <c r="E4078" s="26" t="str">
        <f aca="false">VLOOKUP(B4078,[1]Planilha8!$X$4:$Z$6629,3,0)</f>
        <v>CENTRO CIRÚRGICO</v>
      </c>
      <c r="F4078" s="26" t="str">
        <f aca="false">VLOOKUP(B4078,[1]Planilha8!$X$4:$AD$6629,7,0)</f>
        <v>BOM</v>
      </c>
      <c r="G4078" s="27" t="n">
        <v>44740</v>
      </c>
      <c r="H4078" s="83" t="n">
        <v>19827.89</v>
      </c>
      <c r="I4078" s="29" t="s">
        <v>23</v>
      </c>
      <c r="J4078" s="30" t="s">
        <v>1162</v>
      </c>
      <c r="K4078" s="31" t="n">
        <v>42510</v>
      </c>
      <c r="L4078" s="32" t="n">
        <v>2021003980</v>
      </c>
      <c r="M4078" s="33" t="n">
        <v>44740</v>
      </c>
      <c r="N4078" s="84" t="n">
        <v>0</v>
      </c>
      <c r="O4078" s="85" t="n">
        <v>0</v>
      </c>
      <c r="P4078" s="86" t="n">
        <v>0</v>
      </c>
      <c r="Q4078" s="87" t="n">
        <v>0</v>
      </c>
      <c r="R4078" s="88" t="n">
        <v>0</v>
      </c>
      <c r="S4078" s="89" t="n">
        <v>19827.89</v>
      </c>
    </row>
    <row r="4079" s="93" customFormat="true" ht="37.5" hidden="false" customHeight="true" outlineLevel="0" collapsed="false">
      <c r="A4079" s="23" t="s">
        <v>401</v>
      </c>
      <c r="B4079" s="82" t="n">
        <v>12944</v>
      </c>
      <c r="C4079" s="25" t="n">
        <f aca="false">VLOOKUP(B4079,[1]Planilha8!$X$4:$Y$6629,2,0)</f>
        <v>2937339</v>
      </c>
      <c r="D4079" s="26" t="s">
        <v>1161</v>
      </c>
      <c r="E4079" s="26" t="str">
        <f aca="false">VLOOKUP(B4079,[1]Planilha8!$X$4:$Z$6629,3,0)</f>
        <v>TRANSPLANTE</v>
      </c>
      <c r="F4079" s="26" t="str">
        <f aca="false">VLOOKUP(B4079,[1]Planilha8!$X$4:$AD$6629,7,0)</f>
        <v>BOM</v>
      </c>
      <c r="G4079" s="27" t="n">
        <v>44740</v>
      </c>
      <c r="H4079" s="83" t="n">
        <v>19827.89</v>
      </c>
      <c r="I4079" s="29" t="s">
        <v>23</v>
      </c>
      <c r="J4079" s="30" t="s">
        <v>1162</v>
      </c>
      <c r="K4079" s="31" t="n">
        <v>42510</v>
      </c>
      <c r="L4079" s="32" t="n">
        <v>2021003980</v>
      </c>
      <c r="M4079" s="33" t="n">
        <v>44740</v>
      </c>
      <c r="N4079" s="84" t="n">
        <v>0</v>
      </c>
      <c r="O4079" s="85" t="n">
        <v>0</v>
      </c>
      <c r="P4079" s="86" t="n">
        <v>0</v>
      </c>
      <c r="Q4079" s="87" t="n">
        <v>0</v>
      </c>
      <c r="R4079" s="88" t="n">
        <v>0</v>
      </c>
      <c r="S4079" s="89" t="n">
        <v>19827.89</v>
      </c>
    </row>
    <row r="4080" s="93" customFormat="true" ht="37.5" hidden="false" customHeight="true" outlineLevel="0" collapsed="false">
      <c r="A4080" s="23" t="s">
        <v>401</v>
      </c>
      <c r="B4080" s="82" t="n">
        <v>12945</v>
      </c>
      <c r="C4080" s="25" t="str">
        <f aca="false">VLOOKUP(B4080,[1]Planilha8!$X$4:$Y$6629,2,0)</f>
        <v>-</v>
      </c>
      <c r="D4080" s="26" t="s">
        <v>1161</v>
      </c>
      <c r="E4080" s="26" t="str">
        <f aca="false">VLOOKUP(B4080,[1]Planilha8!$X$4:$Z$6629,3,0)</f>
        <v>CENTRO CIRÚRGICO</v>
      </c>
      <c r="F4080" s="26" t="str">
        <f aca="false">VLOOKUP(B4080,[1]Planilha8!$X$4:$AD$6629,7,0)</f>
        <v>BOM</v>
      </c>
      <c r="G4080" s="27" t="n">
        <v>44740</v>
      </c>
      <c r="H4080" s="83" t="n">
        <v>19827.89</v>
      </c>
      <c r="I4080" s="29" t="s">
        <v>23</v>
      </c>
      <c r="J4080" s="30" t="s">
        <v>1162</v>
      </c>
      <c r="K4080" s="31" t="n">
        <v>42510</v>
      </c>
      <c r="L4080" s="32" t="n">
        <v>2021003980</v>
      </c>
      <c r="M4080" s="33" t="n">
        <v>44740</v>
      </c>
      <c r="N4080" s="84" t="n">
        <v>0</v>
      </c>
      <c r="O4080" s="85" t="n">
        <v>0</v>
      </c>
      <c r="P4080" s="86" t="n">
        <v>0</v>
      </c>
      <c r="Q4080" s="87" t="n">
        <v>0</v>
      </c>
      <c r="R4080" s="88" t="n">
        <v>0</v>
      </c>
      <c r="S4080" s="89" t="n">
        <v>19827.89</v>
      </c>
    </row>
    <row r="4081" s="93" customFormat="true" ht="37.5" hidden="false" customHeight="true" outlineLevel="0" collapsed="false">
      <c r="A4081" s="23" t="s">
        <v>401</v>
      </c>
      <c r="B4081" s="82" t="n">
        <v>12946</v>
      </c>
      <c r="C4081" s="25" t="str">
        <f aca="false">VLOOKUP(B4081,[1]Planilha8!$X$4:$Y$6629,2,0)</f>
        <v>-</v>
      </c>
      <c r="D4081" s="26" t="s">
        <v>1161</v>
      </c>
      <c r="E4081" s="26" t="str">
        <f aca="false">VLOOKUP(B4081,[1]Planilha8!$X$4:$Z$6629,3,0)</f>
        <v>CENTRO CIRÚRGICO</v>
      </c>
      <c r="F4081" s="26" t="str">
        <f aca="false">VLOOKUP(B4081,[1]Planilha8!$X$4:$AD$6629,7,0)</f>
        <v>BOM</v>
      </c>
      <c r="G4081" s="27" t="n">
        <v>44740</v>
      </c>
      <c r="H4081" s="83" t="n">
        <v>19827.89</v>
      </c>
      <c r="I4081" s="29" t="s">
        <v>23</v>
      </c>
      <c r="J4081" s="30" t="s">
        <v>1162</v>
      </c>
      <c r="K4081" s="31" t="n">
        <v>42510</v>
      </c>
      <c r="L4081" s="32" t="n">
        <v>2021003980</v>
      </c>
      <c r="M4081" s="33" t="n">
        <v>44740</v>
      </c>
      <c r="N4081" s="84" t="n">
        <v>0</v>
      </c>
      <c r="O4081" s="85" t="n">
        <v>0</v>
      </c>
      <c r="P4081" s="86" t="n">
        <v>0</v>
      </c>
      <c r="Q4081" s="87" t="n">
        <v>0</v>
      </c>
      <c r="R4081" s="88" t="n">
        <v>0</v>
      </c>
      <c r="S4081" s="89" t="n">
        <v>19827.89</v>
      </c>
    </row>
    <row r="4082" s="93" customFormat="true" ht="37.5" hidden="false" customHeight="true" outlineLevel="0" collapsed="false">
      <c r="A4082" s="23" t="s">
        <v>401</v>
      </c>
      <c r="B4082" s="82" t="n">
        <v>12947</v>
      </c>
      <c r="C4082" s="25" t="n">
        <f aca="false">VLOOKUP(B4082,[1]Planilha8!$X$4:$Y$6629,2,0)</f>
        <v>2937342</v>
      </c>
      <c r="D4082" s="26" t="s">
        <v>1161</v>
      </c>
      <c r="E4082" s="26" t="str">
        <f aca="false">VLOOKUP(B4082,[1]Planilha8!$X$4:$Z$6629,3,0)</f>
        <v>TRANSPLANTE</v>
      </c>
      <c r="F4082" s="26" t="str">
        <f aca="false">VLOOKUP(B4082,[1]Planilha8!$X$4:$AD$6629,7,0)</f>
        <v>BOM</v>
      </c>
      <c r="G4082" s="27" t="n">
        <v>44740</v>
      </c>
      <c r="H4082" s="83" t="n">
        <v>19827.89</v>
      </c>
      <c r="I4082" s="29" t="s">
        <v>23</v>
      </c>
      <c r="J4082" s="30" t="s">
        <v>1162</v>
      </c>
      <c r="K4082" s="31" t="n">
        <v>42510</v>
      </c>
      <c r="L4082" s="32" t="n">
        <v>2021003980</v>
      </c>
      <c r="M4082" s="33" t="n">
        <v>44740</v>
      </c>
      <c r="N4082" s="84" t="n">
        <v>0</v>
      </c>
      <c r="O4082" s="85" t="n">
        <v>0</v>
      </c>
      <c r="P4082" s="86" t="n">
        <v>0</v>
      </c>
      <c r="Q4082" s="87" t="n">
        <v>0</v>
      </c>
      <c r="R4082" s="88" t="n">
        <v>0</v>
      </c>
      <c r="S4082" s="89" t="n">
        <v>19827.89</v>
      </c>
    </row>
    <row r="4083" s="93" customFormat="true" ht="37.5" hidden="false" customHeight="true" outlineLevel="0" collapsed="false">
      <c r="A4083" s="23" t="s">
        <v>401</v>
      </c>
      <c r="B4083" s="82" t="n">
        <v>12948</v>
      </c>
      <c r="C4083" s="25" t="str">
        <f aca="false">VLOOKUP(B4083,[1]Planilha8!$X$4:$Y$6629,2,0)</f>
        <v>-</v>
      </c>
      <c r="D4083" s="26" t="s">
        <v>1161</v>
      </c>
      <c r="E4083" s="26" t="str">
        <f aca="false">VLOOKUP(B4083,[1]Planilha8!$X$4:$Z$6629,3,0)</f>
        <v>CENTRO CIRÚRGICO</v>
      </c>
      <c r="F4083" s="26" t="str">
        <f aca="false">VLOOKUP(B4083,[1]Planilha8!$X$4:$AD$6629,7,0)</f>
        <v>BOM</v>
      </c>
      <c r="G4083" s="27" t="n">
        <v>44740</v>
      </c>
      <c r="H4083" s="83" t="n">
        <v>19827.89</v>
      </c>
      <c r="I4083" s="29" t="s">
        <v>23</v>
      </c>
      <c r="J4083" s="30" t="s">
        <v>1162</v>
      </c>
      <c r="K4083" s="31" t="n">
        <v>42510</v>
      </c>
      <c r="L4083" s="32" t="n">
        <v>2021003980</v>
      </c>
      <c r="M4083" s="33" t="n">
        <v>44740</v>
      </c>
      <c r="N4083" s="84" t="n">
        <v>0</v>
      </c>
      <c r="O4083" s="85" t="n">
        <v>0</v>
      </c>
      <c r="P4083" s="86" t="n">
        <v>0</v>
      </c>
      <c r="Q4083" s="87" t="n">
        <v>0</v>
      </c>
      <c r="R4083" s="88" t="n">
        <v>0</v>
      </c>
      <c r="S4083" s="89" t="n">
        <v>19827.89</v>
      </c>
    </row>
    <row r="4084" s="93" customFormat="true" ht="37.5" hidden="false" customHeight="true" outlineLevel="0" collapsed="false">
      <c r="A4084" s="23" t="s">
        <v>401</v>
      </c>
      <c r="B4084" s="82" t="n">
        <v>12949</v>
      </c>
      <c r="C4084" s="25" t="str">
        <f aca="false">VLOOKUP(B4084,[1]Planilha8!$X$4:$Y$6629,2,0)</f>
        <v>-</v>
      </c>
      <c r="D4084" s="26" t="s">
        <v>1161</v>
      </c>
      <c r="E4084" s="26" t="str">
        <f aca="false">VLOOKUP(B4084,[1]Planilha8!$X$4:$Z$6629,3,0)</f>
        <v>ALMOXARIFADO</v>
      </c>
      <c r="F4084" s="26" t="str">
        <f aca="false">VLOOKUP(B4084,[1]Planilha8!$X$4:$AD$6629,7,0)</f>
        <v>BOM</v>
      </c>
      <c r="G4084" s="27" t="n">
        <v>44740</v>
      </c>
      <c r="H4084" s="83" t="n">
        <v>19827.89</v>
      </c>
      <c r="I4084" s="29" t="s">
        <v>23</v>
      </c>
      <c r="J4084" s="30" t="s">
        <v>1162</v>
      </c>
      <c r="K4084" s="31" t="n">
        <v>42510</v>
      </c>
      <c r="L4084" s="32" t="n">
        <v>2021003980</v>
      </c>
      <c r="M4084" s="33" t="n">
        <v>44740</v>
      </c>
      <c r="N4084" s="84" t="n">
        <v>0</v>
      </c>
      <c r="O4084" s="85" t="n">
        <v>0</v>
      </c>
      <c r="P4084" s="86" t="n">
        <v>0</v>
      </c>
      <c r="Q4084" s="87" t="n">
        <v>0</v>
      </c>
      <c r="R4084" s="88" t="n">
        <v>0</v>
      </c>
      <c r="S4084" s="89" t="n">
        <v>19827.89</v>
      </c>
    </row>
    <row r="4085" s="93" customFormat="true" ht="37.5" hidden="false" customHeight="true" outlineLevel="0" collapsed="false">
      <c r="A4085" s="23" t="s">
        <v>401</v>
      </c>
      <c r="B4085" s="82" t="n">
        <v>12950</v>
      </c>
      <c r="C4085" s="25" t="str">
        <f aca="false">VLOOKUP(B4085,[1]Planilha8!$X$4:$Y$6629,2,0)</f>
        <v>-</v>
      </c>
      <c r="D4085" s="26" t="s">
        <v>1161</v>
      </c>
      <c r="E4085" s="26" t="str">
        <f aca="false">VLOOKUP(B4085,[1]Planilha8!$X$4:$Z$6629,3,0)</f>
        <v>ALMOXARIFADO</v>
      </c>
      <c r="F4085" s="26" t="str">
        <f aca="false">VLOOKUP(B4085,[1]Planilha8!$X$4:$AD$6629,7,0)</f>
        <v>BOM</v>
      </c>
      <c r="G4085" s="27" t="n">
        <v>44740</v>
      </c>
      <c r="H4085" s="83" t="n">
        <v>19827.89</v>
      </c>
      <c r="I4085" s="29" t="s">
        <v>23</v>
      </c>
      <c r="J4085" s="30" t="s">
        <v>1162</v>
      </c>
      <c r="K4085" s="31" t="n">
        <v>42510</v>
      </c>
      <c r="L4085" s="32" t="n">
        <v>2021003980</v>
      </c>
      <c r="M4085" s="33" t="n">
        <v>44740</v>
      </c>
      <c r="N4085" s="84" t="n">
        <v>0</v>
      </c>
      <c r="O4085" s="85" t="n">
        <v>0</v>
      </c>
      <c r="P4085" s="86" t="n">
        <v>0</v>
      </c>
      <c r="Q4085" s="87" t="n">
        <v>0</v>
      </c>
      <c r="R4085" s="88" t="n">
        <v>0</v>
      </c>
      <c r="S4085" s="89" t="n">
        <v>19827.89</v>
      </c>
    </row>
    <row r="4086" s="93" customFormat="true" ht="37.5" hidden="false" customHeight="true" outlineLevel="0" collapsed="false">
      <c r="A4086" s="23" t="s">
        <v>401</v>
      </c>
      <c r="B4086" s="82" t="n">
        <v>12951</v>
      </c>
      <c r="C4086" s="25" t="str">
        <f aca="false">VLOOKUP(B4086,[1]Planilha8!$X$4:$Y$6629,2,0)</f>
        <v>-</v>
      </c>
      <c r="D4086" s="26" t="s">
        <v>1161</v>
      </c>
      <c r="E4086" s="26" t="str">
        <f aca="false">VLOOKUP(B4086,[1]Planilha8!$X$4:$Z$6629,3,0)</f>
        <v>CENTRO CIRÚRGICO</v>
      </c>
      <c r="F4086" s="26" t="str">
        <f aca="false">VLOOKUP(B4086,[1]Planilha8!$X$4:$AD$6629,7,0)</f>
        <v>BOM</v>
      </c>
      <c r="G4086" s="27" t="n">
        <v>44740</v>
      </c>
      <c r="H4086" s="83" t="n">
        <v>19827.89</v>
      </c>
      <c r="I4086" s="29" t="s">
        <v>23</v>
      </c>
      <c r="J4086" s="30" t="s">
        <v>1162</v>
      </c>
      <c r="K4086" s="31" t="n">
        <v>42510</v>
      </c>
      <c r="L4086" s="32" t="n">
        <v>2021003980</v>
      </c>
      <c r="M4086" s="33" t="n">
        <v>44740</v>
      </c>
      <c r="N4086" s="84" t="n">
        <v>0</v>
      </c>
      <c r="O4086" s="85" t="n">
        <v>0</v>
      </c>
      <c r="P4086" s="86" t="n">
        <v>0</v>
      </c>
      <c r="Q4086" s="87" t="n">
        <v>0</v>
      </c>
      <c r="R4086" s="88" t="n">
        <v>0</v>
      </c>
      <c r="S4086" s="89" t="n">
        <v>19827.89</v>
      </c>
    </row>
    <row r="4087" s="93" customFormat="true" ht="37.5" hidden="false" customHeight="true" outlineLevel="0" collapsed="false">
      <c r="A4087" s="23" t="s">
        <v>401</v>
      </c>
      <c r="B4087" s="82" t="n">
        <v>12952</v>
      </c>
      <c r="C4087" s="25" t="str">
        <f aca="false">VLOOKUP(B4087,[1]Planilha8!$X$4:$Y$6629,2,0)</f>
        <v>-</v>
      </c>
      <c r="D4087" s="26" t="s">
        <v>1161</v>
      </c>
      <c r="E4087" s="26" t="str">
        <f aca="false">VLOOKUP(B4087,[1]Planilha8!$X$4:$Z$6629,3,0)</f>
        <v>CENTRO CIRÚRGICO</v>
      </c>
      <c r="F4087" s="26" t="str">
        <f aca="false">VLOOKUP(B4087,[1]Planilha8!$X$4:$AD$6629,7,0)</f>
        <v>BOM</v>
      </c>
      <c r="G4087" s="27" t="n">
        <v>44740</v>
      </c>
      <c r="H4087" s="83" t="n">
        <v>19827.89</v>
      </c>
      <c r="I4087" s="29" t="s">
        <v>23</v>
      </c>
      <c r="J4087" s="30" t="s">
        <v>1162</v>
      </c>
      <c r="K4087" s="31" t="n">
        <v>42510</v>
      </c>
      <c r="L4087" s="32" t="n">
        <v>2021003980</v>
      </c>
      <c r="M4087" s="33" t="n">
        <v>44740</v>
      </c>
      <c r="N4087" s="84" t="n">
        <v>0</v>
      </c>
      <c r="O4087" s="85" t="n">
        <v>0</v>
      </c>
      <c r="P4087" s="86" t="n">
        <v>0</v>
      </c>
      <c r="Q4087" s="87" t="n">
        <v>0</v>
      </c>
      <c r="R4087" s="88" t="n">
        <v>0</v>
      </c>
      <c r="S4087" s="89" t="n">
        <v>19827.89</v>
      </c>
    </row>
    <row r="4088" s="93" customFormat="true" ht="37.5" hidden="false" customHeight="true" outlineLevel="0" collapsed="false">
      <c r="A4088" s="23" t="s">
        <v>401</v>
      </c>
      <c r="B4088" s="82" t="n">
        <v>12953</v>
      </c>
      <c r="C4088" s="25" t="n">
        <f aca="false">VLOOKUP(B4088,[1]Planilha8!$X$4:$Y$6629,2,0)</f>
        <v>2937348</v>
      </c>
      <c r="D4088" s="26" t="s">
        <v>1161</v>
      </c>
      <c r="E4088" s="26" t="str">
        <f aca="false">VLOOKUP(B4088,[1]Planilha8!$X$4:$Z$6629,3,0)</f>
        <v>TRANSPLANTE</v>
      </c>
      <c r="F4088" s="26" t="str">
        <f aca="false">VLOOKUP(B4088,[1]Planilha8!$X$4:$AD$6629,7,0)</f>
        <v>BOM</v>
      </c>
      <c r="G4088" s="27" t="n">
        <v>44740</v>
      </c>
      <c r="H4088" s="83" t="n">
        <v>19827.89</v>
      </c>
      <c r="I4088" s="29" t="s">
        <v>23</v>
      </c>
      <c r="J4088" s="30" t="s">
        <v>1162</v>
      </c>
      <c r="K4088" s="31" t="n">
        <v>42510</v>
      </c>
      <c r="L4088" s="32" t="n">
        <v>2021003980</v>
      </c>
      <c r="M4088" s="33" t="n">
        <v>44740</v>
      </c>
      <c r="N4088" s="84" t="n">
        <v>0</v>
      </c>
      <c r="O4088" s="85" t="n">
        <v>0</v>
      </c>
      <c r="P4088" s="86" t="n">
        <v>0</v>
      </c>
      <c r="Q4088" s="87" t="n">
        <v>0</v>
      </c>
      <c r="R4088" s="88" t="n">
        <v>0</v>
      </c>
      <c r="S4088" s="89" t="n">
        <v>19827.89</v>
      </c>
    </row>
    <row r="4089" s="93" customFormat="true" ht="37.5" hidden="false" customHeight="true" outlineLevel="0" collapsed="false">
      <c r="A4089" s="23" t="s">
        <v>401</v>
      </c>
      <c r="B4089" s="82" t="n">
        <v>12954</v>
      </c>
      <c r="C4089" s="25" t="str">
        <f aca="false">VLOOKUP(B4089,[1]Planilha8!$X$4:$Y$6629,2,0)</f>
        <v>-</v>
      </c>
      <c r="D4089" s="26" t="s">
        <v>1161</v>
      </c>
      <c r="E4089" s="26" t="str">
        <f aca="false">VLOOKUP(B4089,[1]Planilha8!$X$4:$Z$6629,3,0)</f>
        <v>ALMOXARIFADO</v>
      </c>
      <c r="F4089" s="26" t="str">
        <f aca="false">VLOOKUP(B4089,[1]Planilha8!$X$4:$AD$6629,7,0)</f>
        <v>BOM</v>
      </c>
      <c r="G4089" s="27" t="n">
        <v>44740</v>
      </c>
      <c r="H4089" s="83" t="n">
        <v>19827.89</v>
      </c>
      <c r="I4089" s="29" t="s">
        <v>23</v>
      </c>
      <c r="J4089" s="30" t="s">
        <v>1162</v>
      </c>
      <c r="K4089" s="31" t="n">
        <v>42510</v>
      </c>
      <c r="L4089" s="32" t="n">
        <v>2021003980</v>
      </c>
      <c r="M4089" s="33" t="n">
        <v>44740</v>
      </c>
      <c r="N4089" s="84" t="n">
        <v>0</v>
      </c>
      <c r="O4089" s="85" t="n">
        <v>0</v>
      </c>
      <c r="P4089" s="86" t="n">
        <v>0</v>
      </c>
      <c r="Q4089" s="87" t="n">
        <v>0</v>
      </c>
      <c r="R4089" s="88" t="n">
        <v>0</v>
      </c>
      <c r="S4089" s="89" t="n">
        <v>19827.89</v>
      </c>
    </row>
    <row r="4090" s="93" customFormat="true" ht="37.5" hidden="false" customHeight="true" outlineLevel="0" collapsed="false">
      <c r="A4090" s="23" t="s">
        <v>401</v>
      </c>
      <c r="B4090" s="82" t="n">
        <v>12955</v>
      </c>
      <c r="C4090" s="25" t="str">
        <f aca="false">VLOOKUP(B4090,[1]Planilha8!$X$4:$Y$6629,2,0)</f>
        <v>-</v>
      </c>
      <c r="D4090" s="26" t="s">
        <v>1161</v>
      </c>
      <c r="E4090" s="26" t="str">
        <f aca="false">VLOOKUP(B4090,[1]Planilha8!$X$4:$Z$6629,3,0)</f>
        <v>ALMOXARIFADO</v>
      </c>
      <c r="F4090" s="26" t="str">
        <f aca="false">VLOOKUP(B4090,[1]Planilha8!$X$4:$AD$6629,7,0)</f>
        <v>BOM</v>
      </c>
      <c r="G4090" s="27" t="n">
        <v>44740</v>
      </c>
      <c r="H4090" s="83" t="n">
        <v>19827.89</v>
      </c>
      <c r="I4090" s="29" t="s">
        <v>23</v>
      </c>
      <c r="J4090" s="30" t="s">
        <v>1162</v>
      </c>
      <c r="K4090" s="31" t="n">
        <v>42510</v>
      </c>
      <c r="L4090" s="32" t="n">
        <v>2021003980</v>
      </c>
      <c r="M4090" s="33" t="n">
        <v>44740</v>
      </c>
      <c r="N4090" s="84" t="n">
        <v>0</v>
      </c>
      <c r="O4090" s="85" t="n">
        <v>0</v>
      </c>
      <c r="P4090" s="86" t="n">
        <v>0</v>
      </c>
      <c r="Q4090" s="87" t="n">
        <v>0</v>
      </c>
      <c r="R4090" s="88" t="n">
        <v>0</v>
      </c>
      <c r="S4090" s="89" t="n">
        <v>19827.89</v>
      </c>
    </row>
    <row r="4091" s="93" customFormat="true" ht="37.5" hidden="false" customHeight="true" outlineLevel="0" collapsed="false">
      <c r="A4091" s="23" t="s">
        <v>401</v>
      </c>
      <c r="B4091" s="82" t="n">
        <v>12956</v>
      </c>
      <c r="C4091" s="25" t="n">
        <f aca="false">VLOOKUP(B4091,[1]Planilha8!$X$4:$Y$6629,2,0)</f>
        <v>2937351</v>
      </c>
      <c r="D4091" s="26" t="s">
        <v>1161</v>
      </c>
      <c r="E4091" s="26" t="str">
        <f aca="false">VLOOKUP(B4091,[1]Planilha8!$X$4:$Z$6629,3,0)</f>
        <v>TRANSPLANTE</v>
      </c>
      <c r="F4091" s="26" t="str">
        <f aca="false">VLOOKUP(B4091,[1]Planilha8!$X$4:$AD$6629,7,0)</f>
        <v>BOM</v>
      </c>
      <c r="G4091" s="27" t="n">
        <v>44740</v>
      </c>
      <c r="H4091" s="83" t="n">
        <v>19827.89</v>
      </c>
      <c r="I4091" s="29" t="s">
        <v>23</v>
      </c>
      <c r="J4091" s="30" t="s">
        <v>1162</v>
      </c>
      <c r="K4091" s="31" t="n">
        <v>42510</v>
      </c>
      <c r="L4091" s="32" t="n">
        <v>2021003980</v>
      </c>
      <c r="M4091" s="33" t="n">
        <v>44740</v>
      </c>
      <c r="N4091" s="84" t="n">
        <v>0</v>
      </c>
      <c r="O4091" s="85" t="n">
        <v>0</v>
      </c>
      <c r="P4091" s="86" t="n">
        <v>0</v>
      </c>
      <c r="Q4091" s="87" t="n">
        <v>0</v>
      </c>
      <c r="R4091" s="88" t="n">
        <v>0</v>
      </c>
      <c r="S4091" s="89" t="n">
        <v>19827.89</v>
      </c>
    </row>
    <row r="4092" s="93" customFormat="true" ht="37.5" hidden="false" customHeight="true" outlineLevel="0" collapsed="false">
      <c r="A4092" s="23" t="s">
        <v>401</v>
      </c>
      <c r="B4092" s="82" t="n">
        <v>12957</v>
      </c>
      <c r="C4092" s="25" t="n">
        <f aca="false">VLOOKUP(B4092,[1]Planilha8!$X$4:$Y$6629,2,0)</f>
        <v>2937352</v>
      </c>
      <c r="D4092" s="26" t="s">
        <v>1161</v>
      </c>
      <c r="E4092" s="26" t="str">
        <f aca="false">VLOOKUP(B4092,[1]Planilha8!$X$4:$Z$6629,3,0)</f>
        <v>TRANSPLANTE</v>
      </c>
      <c r="F4092" s="26" t="str">
        <f aca="false">VLOOKUP(B4092,[1]Planilha8!$X$4:$AD$6629,7,0)</f>
        <v>BOM</v>
      </c>
      <c r="G4092" s="27" t="n">
        <v>44740</v>
      </c>
      <c r="H4092" s="83" t="n">
        <v>19827.89</v>
      </c>
      <c r="I4092" s="29" t="s">
        <v>23</v>
      </c>
      <c r="J4092" s="30" t="s">
        <v>1162</v>
      </c>
      <c r="K4092" s="31" t="n">
        <v>42510</v>
      </c>
      <c r="L4092" s="32" t="n">
        <v>2021003980</v>
      </c>
      <c r="M4092" s="33" t="n">
        <v>44740</v>
      </c>
      <c r="N4092" s="84" t="n">
        <v>0</v>
      </c>
      <c r="O4092" s="85" t="n">
        <v>0</v>
      </c>
      <c r="P4092" s="86" t="n">
        <v>0</v>
      </c>
      <c r="Q4092" s="87" t="n">
        <v>0</v>
      </c>
      <c r="R4092" s="88" t="n">
        <v>0</v>
      </c>
      <c r="S4092" s="89" t="n">
        <v>19827.89</v>
      </c>
    </row>
    <row r="4093" s="93" customFormat="true" ht="37.5" hidden="false" customHeight="true" outlineLevel="0" collapsed="false">
      <c r="A4093" s="23" t="s">
        <v>401</v>
      </c>
      <c r="B4093" s="82" t="n">
        <v>12958</v>
      </c>
      <c r="C4093" s="25" t="n">
        <f aca="false">VLOOKUP(B4093,[1]Planilha8!$X$4:$Y$6629,2,0)</f>
        <v>2937353</v>
      </c>
      <c r="D4093" s="26" t="s">
        <v>1161</v>
      </c>
      <c r="E4093" s="26" t="str">
        <f aca="false">VLOOKUP(B4093,[1]Planilha8!$X$4:$Z$6629,3,0)</f>
        <v>TRANSPLANTE</v>
      </c>
      <c r="F4093" s="26" t="str">
        <f aca="false">VLOOKUP(B4093,[1]Planilha8!$X$4:$AD$6629,7,0)</f>
        <v>BOM</v>
      </c>
      <c r="G4093" s="27" t="n">
        <v>44740</v>
      </c>
      <c r="H4093" s="83" t="n">
        <v>19827.89</v>
      </c>
      <c r="I4093" s="29" t="s">
        <v>23</v>
      </c>
      <c r="J4093" s="30" t="s">
        <v>1162</v>
      </c>
      <c r="K4093" s="31" t="n">
        <v>42510</v>
      </c>
      <c r="L4093" s="32" t="n">
        <v>2021003980</v>
      </c>
      <c r="M4093" s="33" t="n">
        <v>44740</v>
      </c>
      <c r="N4093" s="84" t="n">
        <v>0</v>
      </c>
      <c r="O4093" s="85" t="n">
        <v>0</v>
      </c>
      <c r="P4093" s="86" t="n">
        <v>0</v>
      </c>
      <c r="Q4093" s="87" t="n">
        <v>0</v>
      </c>
      <c r="R4093" s="88" t="n">
        <v>0</v>
      </c>
      <c r="S4093" s="89" t="n">
        <v>19827.89</v>
      </c>
    </row>
    <row r="4094" s="93" customFormat="true" ht="37.5" hidden="false" customHeight="true" outlineLevel="0" collapsed="false">
      <c r="A4094" s="23" t="s">
        <v>401</v>
      </c>
      <c r="B4094" s="82" t="n">
        <v>12959</v>
      </c>
      <c r="C4094" s="25" t="str">
        <f aca="false">VLOOKUP(B4094,[1]Planilha8!$X$4:$Y$6629,2,0)</f>
        <v>-</v>
      </c>
      <c r="D4094" s="26" t="s">
        <v>1161</v>
      </c>
      <c r="E4094" s="26" t="str">
        <f aca="false">VLOOKUP(B4094,[1]Planilha8!$X$4:$Z$6629,3,0)</f>
        <v>ALMOXARIFADO</v>
      </c>
      <c r="F4094" s="26" t="str">
        <f aca="false">VLOOKUP(B4094,[1]Planilha8!$X$4:$AD$6629,7,0)</f>
        <v>BOM</v>
      </c>
      <c r="G4094" s="27" t="n">
        <v>44740</v>
      </c>
      <c r="H4094" s="83" t="n">
        <v>19827.89</v>
      </c>
      <c r="I4094" s="29" t="s">
        <v>23</v>
      </c>
      <c r="J4094" s="30" t="s">
        <v>1162</v>
      </c>
      <c r="K4094" s="31" t="n">
        <v>42510</v>
      </c>
      <c r="L4094" s="32" t="n">
        <v>2021003980</v>
      </c>
      <c r="M4094" s="33" t="n">
        <v>44740</v>
      </c>
      <c r="N4094" s="84" t="n">
        <v>0</v>
      </c>
      <c r="O4094" s="85" t="n">
        <v>0</v>
      </c>
      <c r="P4094" s="86" t="n">
        <v>0</v>
      </c>
      <c r="Q4094" s="87" t="n">
        <v>0</v>
      </c>
      <c r="R4094" s="88" t="n">
        <v>0</v>
      </c>
      <c r="S4094" s="89" t="n">
        <v>19827.89</v>
      </c>
    </row>
    <row r="4095" s="93" customFormat="true" ht="37.5" hidden="false" customHeight="true" outlineLevel="0" collapsed="false">
      <c r="A4095" s="23" t="s">
        <v>401</v>
      </c>
      <c r="B4095" s="82" t="n">
        <v>12857</v>
      </c>
      <c r="C4095" s="25" t="str">
        <f aca="false">VLOOKUP(B4095,[1]Planilha8!$X$4:$Y$6629,2,0)</f>
        <v>-</v>
      </c>
      <c r="D4095" s="26" t="s">
        <v>1163</v>
      </c>
      <c r="E4095" s="26" t="str">
        <f aca="false">VLOOKUP(B4095,[1]Planilha8!$X$4:$Z$6629,3,0)</f>
        <v>URODINÂMICA</v>
      </c>
      <c r="F4095" s="26" t="str">
        <f aca="false">VLOOKUP(B4095,[1]Planilha8!$X$4:$AD$6629,7,0)</f>
        <v>BOM</v>
      </c>
      <c r="G4095" s="27" t="n">
        <v>44618</v>
      </c>
      <c r="H4095" s="83" t="n">
        <v>208820</v>
      </c>
      <c r="I4095" s="29" t="s">
        <v>23</v>
      </c>
      <c r="J4095" s="30" t="s">
        <v>1162</v>
      </c>
      <c r="K4095" s="31" t="n">
        <v>40069</v>
      </c>
      <c r="L4095" s="32" t="n">
        <v>2021003980</v>
      </c>
      <c r="M4095" s="33" t="n">
        <v>44618</v>
      </c>
      <c r="N4095" s="84" t="n">
        <v>0</v>
      </c>
      <c r="O4095" s="85" t="n">
        <v>0</v>
      </c>
      <c r="P4095" s="86" t="n">
        <v>0</v>
      </c>
      <c r="Q4095" s="87" t="n">
        <v>0</v>
      </c>
      <c r="R4095" s="88" t="n">
        <v>0</v>
      </c>
      <c r="S4095" s="89" t="n">
        <v>208820</v>
      </c>
    </row>
    <row r="4096" s="93" customFormat="true" ht="37.5" hidden="false" customHeight="true" outlineLevel="0" collapsed="false">
      <c r="A4096" s="23" t="s">
        <v>401</v>
      </c>
      <c r="B4096" s="82" t="n">
        <v>12858</v>
      </c>
      <c r="C4096" s="25" t="str">
        <f aca="false">VLOOKUP(B4096,[1]Planilha8!$X$4:$Y$6629,2,0)</f>
        <v>-</v>
      </c>
      <c r="D4096" s="26" t="s">
        <v>1163</v>
      </c>
      <c r="E4096" s="26" t="str">
        <f aca="false">VLOOKUP(B4096,[1]Planilha8!$X$4:$Z$6629,3,0)</f>
        <v>ULTRASSONOGRAFIA</v>
      </c>
      <c r="F4096" s="26" t="str">
        <f aca="false">VLOOKUP(B4096,[1]Planilha8!$X$4:$AD$6629,7,0)</f>
        <v>BOM</v>
      </c>
      <c r="G4096" s="27" t="n">
        <v>44618</v>
      </c>
      <c r="H4096" s="83" t="n">
        <v>208820</v>
      </c>
      <c r="I4096" s="29" t="s">
        <v>23</v>
      </c>
      <c r="J4096" s="30" t="s">
        <v>1162</v>
      </c>
      <c r="K4096" s="31" t="n">
        <v>40069</v>
      </c>
      <c r="L4096" s="32" t="n">
        <v>2021003980</v>
      </c>
      <c r="M4096" s="33" t="n">
        <v>44618</v>
      </c>
      <c r="N4096" s="84" t="n">
        <v>0</v>
      </c>
      <c r="O4096" s="85" t="n">
        <v>0</v>
      </c>
      <c r="P4096" s="86" t="n">
        <v>0</v>
      </c>
      <c r="Q4096" s="87" t="n">
        <v>0</v>
      </c>
      <c r="R4096" s="88" t="n">
        <v>0</v>
      </c>
      <c r="S4096" s="89" t="n">
        <v>208820</v>
      </c>
    </row>
    <row r="4097" s="93" customFormat="true" ht="37.5" hidden="false" customHeight="true" outlineLevel="0" collapsed="false">
      <c r="A4097" s="23" t="s">
        <v>401</v>
      </c>
      <c r="B4097" s="82" t="n">
        <v>12859</v>
      </c>
      <c r="C4097" s="25" t="str">
        <f aca="false">VLOOKUP(B4097,[1]Planilha8!$X$4:$Y$6629,2,0)</f>
        <v>-</v>
      </c>
      <c r="D4097" s="26" t="s">
        <v>1163</v>
      </c>
      <c r="E4097" s="26" t="str">
        <f aca="false">VLOOKUP(B4097,[1]Planilha8!$X$4:$Z$6629,3,0)</f>
        <v>ECOCARDIOGRAMA</v>
      </c>
      <c r="F4097" s="26" t="str">
        <f aca="false">VLOOKUP(B4097,[1]Planilha8!$X$4:$AD$6629,7,0)</f>
        <v>BOM</v>
      </c>
      <c r="G4097" s="27" t="n">
        <v>44618</v>
      </c>
      <c r="H4097" s="83" t="n">
        <v>208820</v>
      </c>
      <c r="I4097" s="29" t="s">
        <v>23</v>
      </c>
      <c r="J4097" s="30" t="s">
        <v>1162</v>
      </c>
      <c r="K4097" s="31" t="n">
        <v>40069</v>
      </c>
      <c r="L4097" s="32" t="n">
        <v>2021003980</v>
      </c>
      <c r="M4097" s="33" t="n">
        <v>44618</v>
      </c>
      <c r="N4097" s="84" t="n">
        <v>0</v>
      </c>
      <c r="O4097" s="85" t="n">
        <v>0</v>
      </c>
      <c r="P4097" s="86" t="n">
        <v>0</v>
      </c>
      <c r="Q4097" s="87" t="n">
        <v>0</v>
      </c>
      <c r="R4097" s="88" t="n">
        <v>0</v>
      </c>
      <c r="S4097" s="89" t="n">
        <v>208820</v>
      </c>
    </row>
    <row r="4098" s="93" customFormat="true" ht="37.5" hidden="false" customHeight="true" outlineLevel="0" collapsed="false">
      <c r="A4098" s="23" t="s">
        <v>401</v>
      </c>
      <c r="B4098" s="82" t="n">
        <v>12805</v>
      </c>
      <c r="C4098" s="25" t="n">
        <f aca="false">VLOOKUP(B4098,[1]Planilha8!$X$4:$Y$6629,2,0)</f>
        <v>2937781</v>
      </c>
      <c r="D4098" s="26" t="s">
        <v>1164</v>
      </c>
      <c r="E4098" s="26" t="str">
        <f aca="false">VLOOKUP(B4098,[1]Planilha8!$X$4:$Z$6629,3,0)</f>
        <v>APOIO AO DIAGNÓSTICO – TOMOGRAFIA</v>
      </c>
      <c r="F4098" s="26" t="str">
        <f aca="false">VLOOKUP(B4098,[1]Planilha8!$X$4:$AD$6629,7,0)</f>
        <v>BOM</v>
      </c>
      <c r="G4098" s="27" t="n">
        <v>44671</v>
      </c>
      <c r="H4098" s="83" t="n">
        <v>1668359</v>
      </c>
      <c r="I4098" s="29" t="s">
        <v>23</v>
      </c>
      <c r="J4098" s="30" t="s">
        <v>1162</v>
      </c>
      <c r="K4098" s="31" t="n">
        <v>40943</v>
      </c>
      <c r="L4098" s="32" t="n">
        <v>2022001006</v>
      </c>
      <c r="M4098" s="33" t="n">
        <v>44671</v>
      </c>
      <c r="N4098" s="84" t="n">
        <v>0</v>
      </c>
      <c r="O4098" s="85" t="n">
        <v>0</v>
      </c>
      <c r="P4098" s="86" t="n">
        <v>0</v>
      </c>
      <c r="Q4098" s="87" t="n">
        <v>0</v>
      </c>
      <c r="R4098" s="88" t="n">
        <v>0</v>
      </c>
      <c r="S4098" s="89" t="n">
        <v>1668359</v>
      </c>
    </row>
    <row r="4099" s="93" customFormat="true" ht="37.5" hidden="false" customHeight="true" outlineLevel="0" collapsed="false">
      <c r="A4099" s="23" t="s">
        <v>401</v>
      </c>
      <c r="B4099" s="82" t="n">
        <v>13101</v>
      </c>
      <c r="C4099" s="25" t="str">
        <f aca="false">VLOOKUP(B4099,[1]Planilha8!$X$4:$Y$6629,2,0)</f>
        <v>-</v>
      </c>
      <c r="D4099" s="26" t="s">
        <v>1165</v>
      </c>
      <c r="E4099" s="26" t="str">
        <f aca="false">VLOOKUP(B4099,[1]Planilha8!$X$4:$Z$6629,3,0)</f>
        <v>TRANSPLANTE</v>
      </c>
      <c r="F4099" s="26" t="str">
        <f aca="false">VLOOKUP(B4099,[1]Planilha8!$X$4:$AD$6629,7,0)</f>
        <v>BOM</v>
      </c>
      <c r="G4099" s="27" t="n">
        <v>44783</v>
      </c>
      <c r="H4099" s="83" t="n">
        <v>2150</v>
      </c>
      <c r="I4099" s="29" t="s">
        <v>23</v>
      </c>
      <c r="J4099" s="30" t="s">
        <v>1154</v>
      </c>
      <c r="K4099" s="31" t="n">
        <v>432</v>
      </c>
      <c r="L4099" s="32" t="n">
        <v>2022005540</v>
      </c>
      <c r="M4099" s="33" t="n">
        <v>44783</v>
      </c>
      <c r="N4099" s="84" t="n">
        <v>0</v>
      </c>
      <c r="O4099" s="85" t="n">
        <v>0</v>
      </c>
      <c r="P4099" s="86" t="n">
        <v>0</v>
      </c>
      <c r="Q4099" s="87" t="n">
        <v>0</v>
      </c>
      <c r="R4099" s="88" t="n">
        <v>0</v>
      </c>
      <c r="S4099" s="89" t="n">
        <v>2150</v>
      </c>
    </row>
    <row r="4100" s="93" customFormat="true" ht="37.5" hidden="false" customHeight="true" outlineLevel="0" collapsed="false">
      <c r="A4100" s="23" t="s">
        <v>401</v>
      </c>
      <c r="B4100" s="82" t="n">
        <v>13102</v>
      </c>
      <c r="C4100" s="25" t="str">
        <f aca="false">VLOOKUP(B4100,[1]Planilha8!$X$4:$Y$6629,2,0)</f>
        <v>-</v>
      </c>
      <c r="D4100" s="26" t="s">
        <v>1165</v>
      </c>
      <c r="E4100" s="26" t="str">
        <f aca="false">VLOOKUP(B4100,[1]Planilha8!$X$4:$Z$6629,3,0)</f>
        <v>TRANSPLANTE</v>
      </c>
      <c r="F4100" s="26" t="str">
        <f aca="false">VLOOKUP(B4100,[1]Planilha8!$X$4:$AD$6629,7,0)</f>
        <v>BOM</v>
      </c>
      <c r="G4100" s="27" t="n">
        <v>44783</v>
      </c>
      <c r="H4100" s="83" t="n">
        <v>2150</v>
      </c>
      <c r="I4100" s="29" t="s">
        <v>23</v>
      </c>
      <c r="J4100" s="30" t="s">
        <v>1154</v>
      </c>
      <c r="K4100" s="31" t="n">
        <v>432</v>
      </c>
      <c r="L4100" s="32" t="n">
        <v>2022005540</v>
      </c>
      <c r="M4100" s="33" t="n">
        <v>44783</v>
      </c>
      <c r="N4100" s="84" t="n">
        <v>0</v>
      </c>
      <c r="O4100" s="85" t="n">
        <v>0</v>
      </c>
      <c r="P4100" s="86" t="n">
        <v>0</v>
      </c>
      <c r="Q4100" s="87" t="n">
        <v>0</v>
      </c>
      <c r="R4100" s="88" t="n">
        <v>0</v>
      </c>
      <c r="S4100" s="89" t="n">
        <v>2150</v>
      </c>
    </row>
    <row r="4101" s="93" customFormat="true" ht="37.5" hidden="false" customHeight="true" outlineLevel="0" collapsed="false">
      <c r="A4101" s="23" t="s">
        <v>401</v>
      </c>
      <c r="B4101" s="82" t="n">
        <v>13103</v>
      </c>
      <c r="C4101" s="25" t="str">
        <f aca="false">VLOOKUP(B4101,[1]Planilha8!$X$4:$Y$6629,2,0)</f>
        <v>-</v>
      </c>
      <c r="D4101" s="26" t="s">
        <v>1165</v>
      </c>
      <c r="E4101" s="26" t="str">
        <f aca="false">VLOOKUP(B4101,[1]Planilha8!$X$4:$Z$6629,3,0)</f>
        <v>TRANSPLANTE</v>
      </c>
      <c r="F4101" s="26" t="str">
        <f aca="false">VLOOKUP(B4101,[1]Planilha8!$X$4:$AD$6629,7,0)</f>
        <v>BOM</v>
      </c>
      <c r="G4101" s="27" t="n">
        <v>44783</v>
      </c>
      <c r="H4101" s="83" t="n">
        <v>2150</v>
      </c>
      <c r="I4101" s="29" t="s">
        <v>23</v>
      </c>
      <c r="J4101" s="30" t="s">
        <v>1154</v>
      </c>
      <c r="K4101" s="31" t="n">
        <v>432</v>
      </c>
      <c r="L4101" s="32" t="n">
        <v>2022005540</v>
      </c>
      <c r="M4101" s="33" t="n">
        <v>44783</v>
      </c>
      <c r="N4101" s="84" t="n">
        <v>0</v>
      </c>
      <c r="O4101" s="85" t="n">
        <v>0</v>
      </c>
      <c r="P4101" s="86" t="n">
        <v>0</v>
      </c>
      <c r="Q4101" s="87" t="n">
        <v>0</v>
      </c>
      <c r="R4101" s="88" t="n">
        <v>0</v>
      </c>
      <c r="S4101" s="89" t="n">
        <v>2150</v>
      </c>
    </row>
    <row r="4102" s="93" customFormat="true" ht="37.5" hidden="false" customHeight="true" outlineLevel="0" collapsed="false">
      <c r="A4102" s="23" t="s">
        <v>401</v>
      </c>
      <c r="B4102" s="82" t="n">
        <v>13104</v>
      </c>
      <c r="C4102" s="25" t="str">
        <f aca="false">VLOOKUP(B4102,[1]Planilha8!$X$4:$Y$6629,2,0)</f>
        <v>-</v>
      </c>
      <c r="D4102" s="26" t="s">
        <v>1165</v>
      </c>
      <c r="E4102" s="26" t="str">
        <f aca="false">VLOOKUP(B4102,[1]Planilha8!$X$4:$Z$6629,3,0)</f>
        <v>TRANSPLANTE</v>
      </c>
      <c r="F4102" s="26" t="str">
        <f aca="false">VLOOKUP(B4102,[1]Planilha8!$X$4:$AD$6629,7,0)</f>
        <v>BOM</v>
      </c>
      <c r="G4102" s="27" t="n">
        <v>44783</v>
      </c>
      <c r="H4102" s="83" t="n">
        <v>2150</v>
      </c>
      <c r="I4102" s="29" t="s">
        <v>23</v>
      </c>
      <c r="J4102" s="30" t="s">
        <v>1154</v>
      </c>
      <c r="K4102" s="31" t="n">
        <v>432</v>
      </c>
      <c r="L4102" s="32" t="n">
        <v>2022005540</v>
      </c>
      <c r="M4102" s="33" t="n">
        <v>44783</v>
      </c>
      <c r="N4102" s="84" t="n">
        <v>0</v>
      </c>
      <c r="O4102" s="85" t="n">
        <v>0</v>
      </c>
      <c r="P4102" s="86" t="n">
        <v>0</v>
      </c>
      <c r="Q4102" s="87" t="n">
        <v>0</v>
      </c>
      <c r="R4102" s="88" t="n">
        <v>0</v>
      </c>
      <c r="S4102" s="89" t="n">
        <v>2150</v>
      </c>
    </row>
    <row r="4103" s="93" customFormat="true" ht="37.5" hidden="false" customHeight="true" outlineLevel="0" collapsed="false">
      <c r="A4103" s="23" t="s">
        <v>401</v>
      </c>
      <c r="B4103" s="82" t="n">
        <v>13105</v>
      </c>
      <c r="C4103" s="25" t="str">
        <f aca="false">VLOOKUP(B4103,[1]Planilha8!$X$4:$Y$6629,2,0)</f>
        <v>-</v>
      </c>
      <c r="D4103" s="26" t="s">
        <v>1165</v>
      </c>
      <c r="E4103" s="26" t="str">
        <f aca="false">VLOOKUP(B4103,[1]Planilha8!$X$4:$Z$6629,3,0)</f>
        <v>TRANSPLANTE</v>
      </c>
      <c r="F4103" s="26" t="str">
        <f aca="false">VLOOKUP(B4103,[1]Planilha8!$X$4:$AD$6629,7,0)</f>
        <v>BOM</v>
      </c>
      <c r="G4103" s="27" t="n">
        <v>44783</v>
      </c>
      <c r="H4103" s="83" t="n">
        <v>2150</v>
      </c>
      <c r="I4103" s="29" t="s">
        <v>23</v>
      </c>
      <c r="J4103" s="30" t="s">
        <v>1154</v>
      </c>
      <c r="K4103" s="31" t="n">
        <v>432</v>
      </c>
      <c r="L4103" s="32" t="n">
        <v>2022005540</v>
      </c>
      <c r="M4103" s="33" t="n">
        <v>44783</v>
      </c>
      <c r="N4103" s="84" t="n">
        <v>0</v>
      </c>
      <c r="O4103" s="85" t="n">
        <v>0</v>
      </c>
      <c r="P4103" s="86" t="n">
        <v>0</v>
      </c>
      <c r="Q4103" s="87" t="n">
        <v>0</v>
      </c>
      <c r="R4103" s="88" t="n">
        <v>0</v>
      </c>
      <c r="S4103" s="89" t="n">
        <v>2150</v>
      </c>
    </row>
    <row r="4104" s="93" customFormat="true" ht="37.5" hidden="false" customHeight="true" outlineLevel="0" collapsed="false">
      <c r="A4104" s="23" t="s">
        <v>401</v>
      </c>
      <c r="B4104" s="82" t="n">
        <v>13106</v>
      </c>
      <c r="C4104" s="25" t="str">
        <f aca="false">VLOOKUP(B4104,[1]Planilha8!$X$4:$Y$6629,2,0)</f>
        <v>-</v>
      </c>
      <c r="D4104" s="26" t="s">
        <v>1165</v>
      </c>
      <c r="E4104" s="26" t="str">
        <f aca="false">VLOOKUP(B4104,[1]Planilha8!$X$4:$Z$6629,3,0)</f>
        <v>TRANSPLANTE</v>
      </c>
      <c r="F4104" s="26" t="str">
        <f aca="false">VLOOKUP(B4104,[1]Planilha8!$X$4:$AD$6629,7,0)</f>
        <v>BOM</v>
      </c>
      <c r="G4104" s="27" t="n">
        <v>44783</v>
      </c>
      <c r="H4104" s="83" t="n">
        <v>2150</v>
      </c>
      <c r="I4104" s="29" t="s">
        <v>23</v>
      </c>
      <c r="J4104" s="30" t="s">
        <v>1154</v>
      </c>
      <c r="K4104" s="31" t="n">
        <v>432</v>
      </c>
      <c r="L4104" s="32" t="n">
        <v>2022005540</v>
      </c>
      <c r="M4104" s="33" t="n">
        <v>44783</v>
      </c>
      <c r="N4104" s="84" t="n">
        <v>0</v>
      </c>
      <c r="O4104" s="85" t="n">
        <v>0</v>
      </c>
      <c r="P4104" s="86" t="n">
        <v>0</v>
      </c>
      <c r="Q4104" s="87" t="n">
        <v>0</v>
      </c>
      <c r="R4104" s="88" t="n">
        <v>0</v>
      </c>
      <c r="S4104" s="89" t="n">
        <v>2150</v>
      </c>
    </row>
    <row r="4105" s="93" customFormat="true" ht="37.5" hidden="false" customHeight="true" outlineLevel="0" collapsed="false">
      <c r="A4105" s="23" t="s">
        <v>401</v>
      </c>
      <c r="B4105" s="82" t="n">
        <v>13107</v>
      </c>
      <c r="C4105" s="25" t="str">
        <f aca="false">VLOOKUP(B4105,[1]Planilha8!$X$4:$Y$6629,2,0)</f>
        <v>-</v>
      </c>
      <c r="D4105" s="26" t="s">
        <v>1165</v>
      </c>
      <c r="E4105" s="26" t="str">
        <f aca="false">VLOOKUP(B4105,[1]Planilha8!$X$4:$Z$6629,3,0)</f>
        <v>TRANSPLANTE</v>
      </c>
      <c r="F4105" s="26" t="str">
        <f aca="false">VLOOKUP(B4105,[1]Planilha8!$X$4:$AD$6629,7,0)</f>
        <v>BOM</v>
      </c>
      <c r="G4105" s="27" t="n">
        <v>44783</v>
      </c>
      <c r="H4105" s="83" t="n">
        <v>2150</v>
      </c>
      <c r="I4105" s="29" t="s">
        <v>23</v>
      </c>
      <c r="J4105" s="30" t="s">
        <v>1154</v>
      </c>
      <c r="K4105" s="31" t="n">
        <v>432</v>
      </c>
      <c r="L4105" s="32" t="n">
        <v>2022005540</v>
      </c>
      <c r="M4105" s="33" t="n">
        <v>44783</v>
      </c>
      <c r="N4105" s="84" t="n">
        <v>0</v>
      </c>
      <c r="O4105" s="85" t="n">
        <v>0</v>
      </c>
      <c r="P4105" s="86" t="n">
        <v>0</v>
      </c>
      <c r="Q4105" s="87" t="n">
        <v>0</v>
      </c>
      <c r="R4105" s="88" t="n">
        <v>0</v>
      </c>
      <c r="S4105" s="89" t="n">
        <v>2150</v>
      </c>
    </row>
    <row r="4106" s="93" customFormat="true" ht="37.5" hidden="false" customHeight="true" outlineLevel="0" collapsed="false">
      <c r="A4106" s="23" t="s">
        <v>401</v>
      </c>
      <c r="B4106" s="82" t="n">
        <v>13108</v>
      </c>
      <c r="C4106" s="25" t="str">
        <f aca="false">VLOOKUP(B4106,[1]Planilha8!$X$4:$Y$6629,2,0)</f>
        <v>-</v>
      </c>
      <c r="D4106" s="26" t="s">
        <v>1165</v>
      </c>
      <c r="E4106" s="26" t="str">
        <f aca="false">VLOOKUP(B4106,[1]Planilha8!$X$4:$Z$6629,3,0)</f>
        <v>TRANSPLANTE</v>
      </c>
      <c r="F4106" s="26" t="str">
        <f aca="false">VLOOKUP(B4106,[1]Planilha8!$X$4:$AD$6629,7,0)</f>
        <v>BOM</v>
      </c>
      <c r="G4106" s="27" t="n">
        <v>44783</v>
      </c>
      <c r="H4106" s="83" t="n">
        <v>2150</v>
      </c>
      <c r="I4106" s="29" t="s">
        <v>23</v>
      </c>
      <c r="J4106" s="30" t="s">
        <v>1154</v>
      </c>
      <c r="K4106" s="31" t="n">
        <v>432</v>
      </c>
      <c r="L4106" s="32" t="n">
        <v>2022005540</v>
      </c>
      <c r="M4106" s="33" t="n">
        <v>44783</v>
      </c>
      <c r="N4106" s="84" t="n">
        <v>0</v>
      </c>
      <c r="O4106" s="85" t="n">
        <v>0</v>
      </c>
      <c r="P4106" s="86" t="n">
        <v>0</v>
      </c>
      <c r="Q4106" s="87" t="n">
        <v>0</v>
      </c>
      <c r="R4106" s="88" t="n">
        <v>0</v>
      </c>
      <c r="S4106" s="89" t="n">
        <v>2150</v>
      </c>
    </row>
    <row r="4107" s="93" customFormat="true" ht="37.5" hidden="false" customHeight="true" outlineLevel="0" collapsed="false">
      <c r="A4107" s="23" t="s">
        <v>401</v>
      </c>
      <c r="B4107" s="82" t="n">
        <v>13100</v>
      </c>
      <c r="C4107" s="25" t="n">
        <f aca="false">VLOOKUP(B4107,[1]Planilha8!$X$4:$Y$6629,2,0)</f>
        <v>2938621</v>
      </c>
      <c r="D4107" s="26" t="s">
        <v>1166</v>
      </c>
      <c r="E4107" s="26" t="str">
        <f aca="false">VLOOKUP(B4107,[1]Planilha8!$X$4:$Z$6629,3,0)</f>
        <v>APOIO AO DIAGNÓSTICO – SALA DE COMANDO TOMOGRAFIA</v>
      </c>
      <c r="F4107" s="26" t="str">
        <f aca="false">VLOOKUP(B4107,[1]Planilha8!$X$4:$AD$6629,7,0)</f>
        <v>BOM</v>
      </c>
      <c r="G4107" s="27" t="n">
        <v>44739</v>
      </c>
      <c r="H4107" s="83" t="n">
        <v>467620</v>
      </c>
      <c r="I4107" s="29" t="s">
        <v>23</v>
      </c>
      <c r="J4107" s="30" t="s">
        <v>1162</v>
      </c>
      <c r="K4107" s="31" t="n">
        <v>42484</v>
      </c>
      <c r="L4107" s="32" t="n">
        <v>2022001006</v>
      </c>
      <c r="M4107" s="33" t="n">
        <v>44739</v>
      </c>
      <c r="N4107" s="84" t="n">
        <v>0</v>
      </c>
      <c r="O4107" s="85" t="n">
        <v>0</v>
      </c>
      <c r="P4107" s="86" t="n">
        <v>0</v>
      </c>
      <c r="Q4107" s="87" t="n">
        <v>0</v>
      </c>
      <c r="R4107" s="88" t="n">
        <v>0</v>
      </c>
      <c r="S4107" s="89" t="n">
        <v>467620</v>
      </c>
    </row>
    <row r="4108" s="93" customFormat="true" ht="37.5" hidden="false" customHeight="true" outlineLevel="0" collapsed="false">
      <c r="A4108" s="23" t="s">
        <v>401</v>
      </c>
      <c r="B4108" s="82" t="n">
        <v>13095</v>
      </c>
      <c r="C4108" s="25" t="n">
        <f aca="false">VLOOKUP(B4108,[1]Planilha8!$X$4:$Y$6629,2,0)</f>
        <v>2938633</v>
      </c>
      <c r="D4108" s="26" t="s">
        <v>1167</v>
      </c>
      <c r="E4108" s="26" t="str">
        <f aca="false">VLOOKUP(B4108,[1]Planilha8!$X$4:$Z$6629,3,0)</f>
        <v>TRANSPLANTE</v>
      </c>
      <c r="F4108" s="26" t="str">
        <f aca="false">VLOOKUP(B4108,[1]Planilha8!$X$4:$AD$6629,7,0)</f>
        <v>BOM</v>
      </c>
      <c r="G4108" s="27" t="n">
        <v>44778</v>
      </c>
      <c r="H4108" s="83" t="n">
        <v>12790.7</v>
      </c>
      <c r="I4108" s="29" t="s">
        <v>23</v>
      </c>
      <c r="J4108" s="30" t="s">
        <v>1079</v>
      </c>
      <c r="K4108" s="31" t="n">
        <v>16249</v>
      </c>
      <c r="L4108" s="32" t="n">
        <v>2022001727</v>
      </c>
      <c r="M4108" s="33" t="n">
        <v>44778</v>
      </c>
      <c r="N4108" s="84" t="n">
        <v>0</v>
      </c>
      <c r="O4108" s="85" t="n">
        <v>0</v>
      </c>
      <c r="P4108" s="86" t="n">
        <v>0</v>
      </c>
      <c r="Q4108" s="87" t="n">
        <v>0</v>
      </c>
      <c r="R4108" s="88" t="n">
        <v>0</v>
      </c>
      <c r="S4108" s="89" t="n">
        <v>12790.7</v>
      </c>
    </row>
    <row r="4109" s="93" customFormat="true" ht="37.5" hidden="false" customHeight="true" outlineLevel="0" collapsed="false">
      <c r="A4109" s="23" t="s">
        <v>401</v>
      </c>
      <c r="B4109" s="82" t="n">
        <v>13096</v>
      </c>
      <c r="C4109" s="25" t="n">
        <f aca="false">VLOOKUP(B4109,[1]Planilha8!$X$4:$Y$6629,2,0)</f>
        <v>2938634</v>
      </c>
      <c r="D4109" s="26" t="s">
        <v>1167</v>
      </c>
      <c r="E4109" s="26" t="str">
        <f aca="false">VLOOKUP(B4109,[1]Planilha8!$X$4:$Z$6629,3,0)</f>
        <v>TRANSPLANTE</v>
      </c>
      <c r="F4109" s="26" t="str">
        <f aca="false">VLOOKUP(B4109,[1]Planilha8!$X$4:$AD$6629,7,0)</f>
        <v>BOM</v>
      </c>
      <c r="G4109" s="27" t="n">
        <v>44778</v>
      </c>
      <c r="H4109" s="83" t="n">
        <v>12790.7</v>
      </c>
      <c r="I4109" s="29" t="s">
        <v>23</v>
      </c>
      <c r="J4109" s="30" t="s">
        <v>1079</v>
      </c>
      <c r="K4109" s="31" t="n">
        <v>16249</v>
      </c>
      <c r="L4109" s="32" t="n">
        <v>2022001727</v>
      </c>
      <c r="M4109" s="33" t="n">
        <v>44778</v>
      </c>
      <c r="N4109" s="84" t="n">
        <v>0</v>
      </c>
      <c r="O4109" s="85" t="n">
        <v>0</v>
      </c>
      <c r="P4109" s="86" t="n">
        <v>0</v>
      </c>
      <c r="Q4109" s="87" t="n">
        <v>0</v>
      </c>
      <c r="R4109" s="88" t="n">
        <v>0</v>
      </c>
      <c r="S4109" s="89" t="n">
        <v>12790.7</v>
      </c>
    </row>
    <row r="4110" s="93" customFormat="true" ht="37.5" hidden="false" customHeight="true" outlineLevel="0" collapsed="false">
      <c r="A4110" s="23" t="s">
        <v>401</v>
      </c>
      <c r="B4110" s="82" t="n">
        <v>13097</v>
      </c>
      <c r="C4110" s="25" t="n">
        <f aca="false">VLOOKUP(B4110,[1]Planilha8!$X$4:$Y$6629,2,0)</f>
        <v>2938635</v>
      </c>
      <c r="D4110" s="26" t="s">
        <v>1167</v>
      </c>
      <c r="E4110" s="26" t="str">
        <f aca="false">VLOOKUP(B4110,[1]Planilha8!$X$4:$Z$6629,3,0)</f>
        <v>TRANSPLANTE</v>
      </c>
      <c r="F4110" s="26" t="str">
        <f aca="false">VLOOKUP(B4110,[1]Planilha8!$X$4:$AD$6629,7,0)</f>
        <v>BOM</v>
      </c>
      <c r="G4110" s="27" t="n">
        <v>44778</v>
      </c>
      <c r="H4110" s="83" t="n">
        <v>12790.7</v>
      </c>
      <c r="I4110" s="29" t="s">
        <v>23</v>
      </c>
      <c r="J4110" s="30" t="s">
        <v>1079</v>
      </c>
      <c r="K4110" s="31" t="n">
        <v>16249</v>
      </c>
      <c r="L4110" s="32" t="n">
        <v>2022001727</v>
      </c>
      <c r="M4110" s="33" t="n">
        <v>44778</v>
      </c>
      <c r="N4110" s="84" t="n">
        <v>0</v>
      </c>
      <c r="O4110" s="85" t="n">
        <v>0</v>
      </c>
      <c r="P4110" s="86" t="n">
        <v>0</v>
      </c>
      <c r="Q4110" s="87" t="n">
        <v>0</v>
      </c>
      <c r="R4110" s="88" t="n">
        <v>0</v>
      </c>
      <c r="S4110" s="89" t="n">
        <v>12790.7</v>
      </c>
    </row>
    <row r="4111" s="93" customFormat="true" ht="37.5" hidden="false" customHeight="true" outlineLevel="0" collapsed="false">
      <c r="A4111" s="23" t="s">
        <v>401</v>
      </c>
      <c r="B4111" s="82" t="n">
        <v>13098</v>
      </c>
      <c r="C4111" s="25" t="n">
        <f aca="false">VLOOKUP(B4111,[1]Planilha8!$X$4:$Y$6629,2,0)</f>
        <v>2938636</v>
      </c>
      <c r="D4111" s="26" t="s">
        <v>1167</v>
      </c>
      <c r="E4111" s="26" t="str">
        <f aca="false">VLOOKUP(B4111,[1]Planilha8!$X$4:$Z$6629,3,0)</f>
        <v>TRANSPLANTE</v>
      </c>
      <c r="F4111" s="26" t="str">
        <f aca="false">VLOOKUP(B4111,[1]Planilha8!$X$4:$AD$6629,7,0)</f>
        <v>BOM</v>
      </c>
      <c r="G4111" s="27" t="n">
        <v>44778</v>
      </c>
      <c r="H4111" s="83" t="n">
        <v>12790.7</v>
      </c>
      <c r="I4111" s="29" t="s">
        <v>23</v>
      </c>
      <c r="J4111" s="30" t="s">
        <v>1079</v>
      </c>
      <c r="K4111" s="31" t="n">
        <v>16249</v>
      </c>
      <c r="L4111" s="32" t="n">
        <v>2022001727</v>
      </c>
      <c r="M4111" s="33" t="n">
        <v>44778</v>
      </c>
      <c r="N4111" s="84" t="n">
        <v>0</v>
      </c>
      <c r="O4111" s="85" t="n">
        <v>0</v>
      </c>
      <c r="P4111" s="86" t="n">
        <v>0</v>
      </c>
      <c r="Q4111" s="87" t="n">
        <v>0</v>
      </c>
      <c r="R4111" s="88" t="n">
        <v>0</v>
      </c>
      <c r="S4111" s="89" t="n">
        <v>12790.7</v>
      </c>
    </row>
    <row r="4112" s="93" customFormat="true" ht="37.5" hidden="false" customHeight="true" outlineLevel="0" collapsed="false">
      <c r="A4112" s="23" t="s">
        <v>401</v>
      </c>
      <c r="B4112" s="82" t="n">
        <v>13099</v>
      </c>
      <c r="C4112" s="25" t="n">
        <f aca="false">VLOOKUP(B4112,[1]Planilha8!$X$4:$Y$6629,2,0)</f>
        <v>2938637</v>
      </c>
      <c r="D4112" s="26" t="s">
        <v>1167</v>
      </c>
      <c r="E4112" s="26" t="str">
        <f aca="false">VLOOKUP(B4112,[1]Planilha8!$X$4:$Z$6629,3,0)</f>
        <v>TRANSPLANTE</v>
      </c>
      <c r="F4112" s="26" t="str">
        <f aca="false">VLOOKUP(B4112,[1]Planilha8!$X$4:$AD$6629,7,0)</f>
        <v>BOM</v>
      </c>
      <c r="G4112" s="27" t="n">
        <v>44778</v>
      </c>
      <c r="H4112" s="83" t="n">
        <v>12790.7</v>
      </c>
      <c r="I4112" s="29" t="s">
        <v>23</v>
      </c>
      <c r="J4112" s="30" t="s">
        <v>1079</v>
      </c>
      <c r="K4112" s="31" t="n">
        <v>16249</v>
      </c>
      <c r="L4112" s="32" t="n">
        <v>2022001727</v>
      </c>
      <c r="M4112" s="33" t="n">
        <v>44778</v>
      </c>
      <c r="N4112" s="84" t="n">
        <v>0</v>
      </c>
      <c r="O4112" s="85" t="n">
        <v>0</v>
      </c>
      <c r="P4112" s="86" t="n">
        <v>0</v>
      </c>
      <c r="Q4112" s="87" t="n">
        <v>0</v>
      </c>
      <c r="R4112" s="88" t="n">
        <v>0</v>
      </c>
      <c r="S4112" s="89" t="n">
        <v>12790.7</v>
      </c>
    </row>
    <row r="4113" s="93" customFormat="true" ht="37.5" hidden="false" customHeight="true" outlineLevel="0" collapsed="false">
      <c r="A4113" s="23" t="s">
        <v>401</v>
      </c>
      <c r="B4113" s="82" t="n">
        <v>13176</v>
      </c>
      <c r="C4113" s="25" t="n">
        <f aca="false">VLOOKUP(B4113,[1]Planilha8!$X$4:$Y$6629,2,0)</f>
        <v>2941349</v>
      </c>
      <c r="D4113" s="26" t="s">
        <v>1168</v>
      </c>
      <c r="E4113" s="26" t="str">
        <f aca="false">VLOOKUP(B4113,[1]Planilha8!$X$4:$Z$6629,3,0)</f>
        <v>TRANSPLANTE</v>
      </c>
      <c r="F4113" s="26" t="str">
        <f aca="false">VLOOKUP(B4113,[1]Planilha8!$X$4:$AD$6629,7,0)</f>
        <v>BOM</v>
      </c>
      <c r="G4113" s="27" t="n">
        <v>44784</v>
      </c>
      <c r="H4113" s="83" t="n">
        <v>1999</v>
      </c>
      <c r="I4113" s="29" t="s">
        <v>23</v>
      </c>
      <c r="J4113" s="30" t="s">
        <v>1169</v>
      </c>
      <c r="K4113" s="31" t="n">
        <v>153</v>
      </c>
      <c r="L4113" s="32" t="n">
        <v>2022001204</v>
      </c>
      <c r="M4113" s="33" t="n">
        <v>44784</v>
      </c>
      <c r="N4113" s="84" t="n">
        <v>0</v>
      </c>
      <c r="O4113" s="85" t="n">
        <v>0</v>
      </c>
      <c r="P4113" s="86" t="n">
        <v>0</v>
      </c>
      <c r="Q4113" s="87" t="n">
        <v>0</v>
      </c>
      <c r="R4113" s="88" t="n">
        <v>0</v>
      </c>
      <c r="S4113" s="89" t="n">
        <v>1999</v>
      </c>
    </row>
    <row r="4114" s="93" customFormat="true" ht="37.5" hidden="false" customHeight="true" outlineLevel="0" collapsed="false">
      <c r="A4114" s="23" t="s">
        <v>401</v>
      </c>
      <c r="B4114" s="82" t="n">
        <v>13144</v>
      </c>
      <c r="C4114" s="25" t="n">
        <f aca="false">VLOOKUP(B4114,[1]Planilha8!$X$4:$Y$6629,2,0)</f>
        <v>2941317</v>
      </c>
      <c r="D4114" s="26" t="s">
        <v>1170</v>
      </c>
      <c r="E4114" s="26" t="str">
        <f aca="false">VLOOKUP(B4114,[1]Planilha8!$X$4:$Z$6629,3,0)</f>
        <v>TRANSPLANTE</v>
      </c>
      <c r="F4114" s="26" t="str">
        <f aca="false">VLOOKUP(B4114,[1]Planilha8!$X$4:$AD$6629,7,0)</f>
        <v>BOM</v>
      </c>
      <c r="G4114" s="27" t="n">
        <v>44784</v>
      </c>
      <c r="H4114" s="83" t="n">
        <v>1906</v>
      </c>
      <c r="I4114" s="29" t="s">
        <v>23</v>
      </c>
      <c r="J4114" s="30" t="s">
        <v>1169</v>
      </c>
      <c r="K4114" s="31" t="n">
        <v>151</v>
      </c>
      <c r="L4114" s="32" t="n">
        <v>2022001201</v>
      </c>
      <c r="M4114" s="33" t="n">
        <v>44784</v>
      </c>
      <c r="N4114" s="84" t="n">
        <v>0</v>
      </c>
      <c r="O4114" s="85" t="n">
        <v>0</v>
      </c>
      <c r="P4114" s="86" t="n">
        <v>0</v>
      </c>
      <c r="Q4114" s="87" t="n">
        <v>0</v>
      </c>
      <c r="R4114" s="88" t="n">
        <v>0</v>
      </c>
      <c r="S4114" s="89" t="n">
        <v>1906</v>
      </c>
    </row>
    <row r="4115" s="93" customFormat="true" ht="37.5" hidden="false" customHeight="true" outlineLevel="0" collapsed="false">
      <c r="A4115" s="23" t="s">
        <v>401</v>
      </c>
      <c r="B4115" s="82" t="n">
        <v>13145</v>
      </c>
      <c r="C4115" s="25" t="n">
        <f aca="false">VLOOKUP(B4115,[1]Planilha8!$X$4:$Y$6629,2,0)</f>
        <v>2941318</v>
      </c>
      <c r="D4115" s="26" t="s">
        <v>1170</v>
      </c>
      <c r="E4115" s="26" t="str">
        <f aca="false">VLOOKUP(B4115,[1]Planilha8!$X$4:$Z$6629,3,0)</f>
        <v>TRANSPLANTE</v>
      </c>
      <c r="F4115" s="26" t="str">
        <f aca="false">VLOOKUP(B4115,[1]Planilha8!$X$4:$AD$6629,7,0)</f>
        <v>BOM</v>
      </c>
      <c r="G4115" s="27" t="n">
        <v>44784</v>
      </c>
      <c r="H4115" s="83" t="n">
        <v>1906</v>
      </c>
      <c r="I4115" s="29" t="s">
        <v>23</v>
      </c>
      <c r="J4115" s="30" t="s">
        <v>1169</v>
      </c>
      <c r="K4115" s="31" t="n">
        <v>151</v>
      </c>
      <c r="L4115" s="32" t="n">
        <v>2022001201</v>
      </c>
      <c r="M4115" s="33" t="n">
        <v>44784</v>
      </c>
      <c r="N4115" s="84" t="n">
        <v>0</v>
      </c>
      <c r="O4115" s="85" t="n">
        <v>0</v>
      </c>
      <c r="P4115" s="86" t="n">
        <v>0</v>
      </c>
      <c r="Q4115" s="87" t="n">
        <v>0</v>
      </c>
      <c r="R4115" s="88" t="n">
        <v>0</v>
      </c>
      <c r="S4115" s="89" t="n">
        <v>1906</v>
      </c>
    </row>
    <row r="4116" s="93" customFormat="true" ht="37.5" hidden="false" customHeight="true" outlineLevel="0" collapsed="false">
      <c r="A4116" s="23" t="s">
        <v>401</v>
      </c>
      <c r="B4116" s="82" t="n">
        <v>13146</v>
      </c>
      <c r="C4116" s="25" t="n">
        <f aca="false">VLOOKUP(B4116,[1]Planilha8!$X$4:$Y$6629,2,0)</f>
        <v>2941319</v>
      </c>
      <c r="D4116" s="26" t="s">
        <v>1170</v>
      </c>
      <c r="E4116" s="26" t="str">
        <f aca="false">VLOOKUP(B4116,[1]Planilha8!$X$4:$Z$6629,3,0)</f>
        <v>TRANSPLANTE</v>
      </c>
      <c r="F4116" s="26" t="str">
        <f aca="false">VLOOKUP(B4116,[1]Planilha8!$X$4:$AD$6629,7,0)</f>
        <v>BOM</v>
      </c>
      <c r="G4116" s="27" t="n">
        <v>44784</v>
      </c>
      <c r="H4116" s="83" t="n">
        <v>1906</v>
      </c>
      <c r="I4116" s="29" t="s">
        <v>23</v>
      </c>
      <c r="J4116" s="30" t="s">
        <v>1169</v>
      </c>
      <c r="K4116" s="31" t="n">
        <v>151</v>
      </c>
      <c r="L4116" s="32" t="n">
        <v>2022001201</v>
      </c>
      <c r="M4116" s="33" t="n">
        <v>44784</v>
      </c>
      <c r="N4116" s="84" t="n">
        <v>0</v>
      </c>
      <c r="O4116" s="85" t="n">
        <v>0</v>
      </c>
      <c r="P4116" s="86" t="n">
        <v>0</v>
      </c>
      <c r="Q4116" s="87" t="n">
        <v>0</v>
      </c>
      <c r="R4116" s="88" t="n">
        <v>0</v>
      </c>
      <c r="S4116" s="89" t="n">
        <v>1906</v>
      </c>
    </row>
    <row r="4117" s="93" customFormat="true" ht="37.5" hidden="false" customHeight="true" outlineLevel="0" collapsed="false">
      <c r="A4117" s="23" t="s">
        <v>401</v>
      </c>
      <c r="B4117" s="82" t="n">
        <v>13147</v>
      </c>
      <c r="C4117" s="25" t="n">
        <f aca="false">VLOOKUP(B4117,[1]Planilha8!$X$4:$Y$6629,2,0)</f>
        <v>2941320</v>
      </c>
      <c r="D4117" s="26" t="s">
        <v>1170</v>
      </c>
      <c r="E4117" s="26" t="str">
        <f aca="false">VLOOKUP(B4117,[1]Planilha8!$X$4:$Z$6629,3,0)</f>
        <v>TRANSPLANTE</v>
      </c>
      <c r="F4117" s="26" t="str">
        <f aca="false">VLOOKUP(B4117,[1]Planilha8!$X$4:$AD$6629,7,0)</f>
        <v>BOM</v>
      </c>
      <c r="G4117" s="27" t="n">
        <v>44784</v>
      </c>
      <c r="H4117" s="83" t="n">
        <v>1906</v>
      </c>
      <c r="I4117" s="29" t="s">
        <v>23</v>
      </c>
      <c r="J4117" s="30" t="s">
        <v>1169</v>
      </c>
      <c r="K4117" s="31" t="n">
        <v>151</v>
      </c>
      <c r="L4117" s="32" t="n">
        <v>2022001201</v>
      </c>
      <c r="M4117" s="33" t="n">
        <v>44784</v>
      </c>
      <c r="N4117" s="84" t="n">
        <v>0</v>
      </c>
      <c r="O4117" s="85" t="n">
        <v>0</v>
      </c>
      <c r="P4117" s="86" t="n">
        <v>0</v>
      </c>
      <c r="Q4117" s="87" t="n">
        <v>0</v>
      </c>
      <c r="R4117" s="88" t="n">
        <v>0</v>
      </c>
      <c r="S4117" s="89" t="n">
        <v>1906</v>
      </c>
    </row>
    <row r="4118" s="93" customFormat="true" ht="37.5" hidden="false" customHeight="true" outlineLevel="0" collapsed="false">
      <c r="A4118" s="23" t="s">
        <v>401</v>
      </c>
      <c r="B4118" s="82" t="n">
        <v>13148</v>
      </c>
      <c r="C4118" s="25" t="n">
        <f aca="false">VLOOKUP(B4118,[1]Planilha8!$X$4:$Y$6629,2,0)</f>
        <v>2941321</v>
      </c>
      <c r="D4118" s="26" t="s">
        <v>1170</v>
      </c>
      <c r="E4118" s="26" t="str">
        <f aca="false">VLOOKUP(B4118,[1]Planilha8!$X$4:$Z$6629,3,0)</f>
        <v>TRANSPLANTE</v>
      </c>
      <c r="F4118" s="26" t="str">
        <f aca="false">VLOOKUP(B4118,[1]Planilha8!$X$4:$AD$6629,7,0)</f>
        <v>BOM</v>
      </c>
      <c r="G4118" s="27" t="n">
        <v>44784</v>
      </c>
      <c r="H4118" s="83" t="n">
        <v>1906</v>
      </c>
      <c r="I4118" s="29" t="s">
        <v>23</v>
      </c>
      <c r="J4118" s="30" t="s">
        <v>1169</v>
      </c>
      <c r="K4118" s="31" t="n">
        <v>151</v>
      </c>
      <c r="L4118" s="32" t="n">
        <v>2022001201</v>
      </c>
      <c r="M4118" s="33" t="n">
        <v>44784</v>
      </c>
      <c r="N4118" s="84" t="n">
        <v>0</v>
      </c>
      <c r="O4118" s="85" t="n">
        <v>0</v>
      </c>
      <c r="P4118" s="86" t="n">
        <v>0</v>
      </c>
      <c r="Q4118" s="87" t="n">
        <v>0</v>
      </c>
      <c r="R4118" s="88" t="n">
        <v>0</v>
      </c>
      <c r="S4118" s="89" t="n">
        <v>1906</v>
      </c>
    </row>
    <row r="4119" s="93" customFormat="true" ht="37.5" hidden="false" customHeight="true" outlineLevel="0" collapsed="false">
      <c r="A4119" s="23" t="s">
        <v>401</v>
      </c>
      <c r="B4119" s="82" t="n">
        <v>13149</v>
      </c>
      <c r="C4119" s="25" t="n">
        <f aca="false">VLOOKUP(B4119,[1]Planilha8!$X$4:$Y$6629,2,0)</f>
        <v>2941322</v>
      </c>
      <c r="D4119" s="26" t="s">
        <v>1170</v>
      </c>
      <c r="E4119" s="26" t="str">
        <f aca="false">VLOOKUP(B4119,[1]Planilha8!$X$4:$Z$6629,3,0)</f>
        <v>TRANSPLANTE</v>
      </c>
      <c r="F4119" s="26" t="str">
        <f aca="false">VLOOKUP(B4119,[1]Planilha8!$X$4:$AD$6629,7,0)</f>
        <v>BOM</v>
      </c>
      <c r="G4119" s="27" t="n">
        <v>44784</v>
      </c>
      <c r="H4119" s="83" t="n">
        <v>1906</v>
      </c>
      <c r="I4119" s="29" t="s">
        <v>23</v>
      </c>
      <c r="J4119" s="30" t="s">
        <v>1169</v>
      </c>
      <c r="K4119" s="31" t="n">
        <v>151</v>
      </c>
      <c r="L4119" s="32" t="n">
        <v>2022001201</v>
      </c>
      <c r="M4119" s="33" t="n">
        <v>44784</v>
      </c>
      <c r="N4119" s="84" t="n">
        <v>0</v>
      </c>
      <c r="O4119" s="85" t="n">
        <v>0</v>
      </c>
      <c r="P4119" s="86" t="n">
        <v>0</v>
      </c>
      <c r="Q4119" s="87" t="n">
        <v>0</v>
      </c>
      <c r="R4119" s="88" t="n">
        <v>0</v>
      </c>
      <c r="S4119" s="89" t="n">
        <v>1906</v>
      </c>
    </row>
    <row r="4120" s="93" customFormat="true" ht="37.5" hidden="false" customHeight="true" outlineLevel="0" collapsed="false">
      <c r="A4120" s="23" t="s">
        <v>401</v>
      </c>
      <c r="B4120" s="82" t="n">
        <v>13150</v>
      </c>
      <c r="C4120" s="25" t="n">
        <f aca="false">VLOOKUP(B4120,[1]Planilha8!$X$4:$Y$6629,2,0)</f>
        <v>2941323</v>
      </c>
      <c r="D4120" s="26" t="s">
        <v>1170</v>
      </c>
      <c r="E4120" s="26" t="str">
        <f aca="false">VLOOKUP(B4120,[1]Planilha8!$X$4:$Z$6629,3,0)</f>
        <v>TRANSPLANTE</v>
      </c>
      <c r="F4120" s="26" t="str">
        <f aca="false">VLOOKUP(B4120,[1]Planilha8!$X$4:$AD$6629,7,0)</f>
        <v>BOM</v>
      </c>
      <c r="G4120" s="27" t="n">
        <v>44784</v>
      </c>
      <c r="H4120" s="83" t="n">
        <v>1906</v>
      </c>
      <c r="I4120" s="29" t="s">
        <v>23</v>
      </c>
      <c r="J4120" s="30" t="s">
        <v>1169</v>
      </c>
      <c r="K4120" s="31" t="n">
        <v>151</v>
      </c>
      <c r="L4120" s="32" t="n">
        <v>2022001201</v>
      </c>
      <c r="M4120" s="33" t="n">
        <v>44784</v>
      </c>
      <c r="N4120" s="84" t="n">
        <v>0</v>
      </c>
      <c r="O4120" s="85" t="n">
        <v>0</v>
      </c>
      <c r="P4120" s="86" t="n">
        <v>0</v>
      </c>
      <c r="Q4120" s="87" t="n">
        <v>0</v>
      </c>
      <c r="R4120" s="88" t="n">
        <v>0</v>
      </c>
      <c r="S4120" s="89" t="n">
        <v>1906</v>
      </c>
    </row>
    <row r="4121" s="93" customFormat="true" ht="37.5" hidden="false" customHeight="true" outlineLevel="0" collapsed="false">
      <c r="A4121" s="23" t="s">
        <v>401</v>
      </c>
      <c r="B4121" s="82" t="n">
        <v>13151</v>
      </c>
      <c r="C4121" s="25" t="n">
        <f aca="false">VLOOKUP(B4121,[1]Planilha8!$X$4:$Y$6629,2,0)</f>
        <v>2941324</v>
      </c>
      <c r="D4121" s="26" t="s">
        <v>1170</v>
      </c>
      <c r="E4121" s="26" t="str">
        <f aca="false">VLOOKUP(B4121,[1]Planilha8!$X$4:$Z$6629,3,0)</f>
        <v>TRANSPLANTE</v>
      </c>
      <c r="F4121" s="26" t="str">
        <f aca="false">VLOOKUP(B4121,[1]Planilha8!$X$4:$AD$6629,7,0)</f>
        <v>BOM</v>
      </c>
      <c r="G4121" s="27" t="n">
        <v>44784</v>
      </c>
      <c r="H4121" s="83" t="n">
        <v>1906</v>
      </c>
      <c r="I4121" s="29" t="s">
        <v>23</v>
      </c>
      <c r="J4121" s="30" t="s">
        <v>1169</v>
      </c>
      <c r="K4121" s="31" t="n">
        <v>151</v>
      </c>
      <c r="L4121" s="32" t="n">
        <v>2022001201</v>
      </c>
      <c r="M4121" s="33" t="n">
        <v>44784</v>
      </c>
      <c r="N4121" s="84" t="n">
        <v>0</v>
      </c>
      <c r="O4121" s="85" t="n">
        <v>0</v>
      </c>
      <c r="P4121" s="86" t="n">
        <v>0</v>
      </c>
      <c r="Q4121" s="87" t="n">
        <v>0</v>
      </c>
      <c r="R4121" s="88" t="n">
        <v>0</v>
      </c>
      <c r="S4121" s="89" t="n">
        <v>1906</v>
      </c>
    </row>
    <row r="4122" s="93" customFormat="true" ht="37.5" hidden="false" customHeight="true" outlineLevel="0" collapsed="false">
      <c r="A4122" s="23" t="s">
        <v>401</v>
      </c>
      <c r="B4122" s="82" t="n">
        <v>13152</v>
      </c>
      <c r="C4122" s="25" t="n">
        <f aca="false">VLOOKUP(B4122,[1]Planilha8!$X$4:$Y$6629,2,0)</f>
        <v>2941325</v>
      </c>
      <c r="D4122" s="26" t="s">
        <v>1170</v>
      </c>
      <c r="E4122" s="26" t="str">
        <f aca="false">VLOOKUP(B4122,[1]Planilha8!$X$4:$Z$6629,3,0)</f>
        <v>TRANSPLANTE</v>
      </c>
      <c r="F4122" s="26" t="str">
        <f aca="false">VLOOKUP(B4122,[1]Planilha8!$X$4:$AD$6629,7,0)</f>
        <v>BOM</v>
      </c>
      <c r="G4122" s="27" t="n">
        <v>44784</v>
      </c>
      <c r="H4122" s="83" t="n">
        <v>1906</v>
      </c>
      <c r="I4122" s="29" t="s">
        <v>23</v>
      </c>
      <c r="J4122" s="30" t="s">
        <v>1169</v>
      </c>
      <c r="K4122" s="31" t="n">
        <v>151</v>
      </c>
      <c r="L4122" s="32" t="n">
        <v>2022001201</v>
      </c>
      <c r="M4122" s="33" t="n">
        <v>44784</v>
      </c>
      <c r="N4122" s="84" t="n">
        <v>0</v>
      </c>
      <c r="O4122" s="85" t="n">
        <v>0</v>
      </c>
      <c r="P4122" s="86" t="n">
        <v>0</v>
      </c>
      <c r="Q4122" s="87" t="n">
        <v>0</v>
      </c>
      <c r="R4122" s="88" t="n">
        <v>0</v>
      </c>
      <c r="S4122" s="89" t="n">
        <v>1906</v>
      </c>
    </row>
    <row r="4123" s="93" customFormat="true" ht="37.5" hidden="false" customHeight="true" outlineLevel="0" collapsed="false">
      <c r="A4123" s="23" t="s">
        <v>401</v>
      </c>
      <c r="B4123" s="82" t="n">
        <v>13153</v>
      </c>
      <c r="C4123" s="25" t="n">
        <f aca="false">VLOOKUP(B4123,[1]Planilha8!$X$4:$Y$6629,2,0)</f>
        <v>2941326</v>
      </c>
      <c r="D4123" s="26" t="s">
        <v>1170</v>
      </c>
      <c r="E4123" s="26" t="str">
        <f aca="false">VLOOKUP(B4123,[1]Planilha8!$X$4:$Z$6629,3,0)</f>
        <v>TRANSPLANTE</v>
      </c>
      <c r="F4123" s="26" t="str">
        <f aca="false">VLOOKUP(B4123,[1]Planilha8!$X$4:$AD$6629,7,0)</f>
        <v>BOM</v>
      </c>
      <c r="G4123" s="27" t="n">
        <v>44784</v>
      </c>
      <c r="H4123" s="83" t="n">
        <v>1906</v>
      </c>
      <c r="I4123" s="29" t="s">
        <v>23</v>
      </c>
      <c r="J4123" s="30" t="s">
        <v>1169</v>
      </c>
      <c r="K4123" s="31" t="n">
        <v>151</v>
      </c>
      <c r="L4123" s="32" t="n">
        <v>2022001201</v>
      </c>
      <c r="M4123" s="33" t="n">
        <v>44784</v>
      </c>
      <c r="N4123" s="84" t="n">
        <v>0</v>
      </c>
      <c r="O4123" s="85" t="n">
        <v>0</v>
      </c>
      <c r="P4123" s="86" t="n">
        <v>0</v>
      </c>
      <c r="Q4123" s="87" t="n">
        <v>0</v>
      </c>
      <c r="R4123" s="88" t="n">
        <v>0</v>
      </c>
      <c r="S4123" s="89" t="n">
        <v>1906</v>
      </c>
    </row>
    <row r="4124" s="93" customFormat="true" ht="37.5" hidden="false" customHeight="true" outlineLevel="0" collapsed="false">
      <c r="A4124" s="23" t="s">
        <v>401</v>
      </c>
      <c r="B4124" s="82" t="n">
        <v>13154</v>
      </c>
      <c r="C4124" s="25" t="n">
        <f aca="false">VLOOKUP(B4124,[1]Planilha8!$X$4:$Y$6629,2,0)</f>
        <v>2941327</v>
      </c>
      <c r="D4124" s="26" t="s">
        <v>1170</v>
      </c>
      <c r="E4124" s="26" t="str">
        <f aca="false">VLOOKUP(B4124,[1]Planilha8!$X$4:$Z$6629,3,0)</f>
        <v>TRANSPLANTE</v>
      </c>
      <c r="F4124" s="26" t="str">
        <f aca="false">VLOOKUP(B4124,[1]Planilha8!$X$4:$AD$6629,7,0)</f>
        <v>BOM</v>
      </c>
      <c r="G4124" s="27" t="n">
        <v>44784</v>
      </c>
      <c r="H4124" s="83" t="n">
        <v>1906</v>
      </c>
      <c r="I4124" s="29" t="s">
        <v>23</v>
      </c>
      <c r="J4124" s="30" t="s">
        <v>1169</v>
      </c>
      <c r="K4124" s="31" t="n">
        <v>151</v>
      </c>
      <c r="L4124" s="32" t="n">
        <v>2022001201</v>
      </c>
      <c r="M4124" s="33" t="n">
        <v>44784</v>
      </c>
      <c r="N4124" s="84" t="n">
        <v>0</v>
      </c>
      <c r="O4124" s="85" t="n">
        <v>0</v>
      </c>
      <c r="P4124" s="86" t="n">
        <v>0</v>
      </c>
      <c r="Q4124" s="87" t="n">
        <v>0</v>
      </c>
      <c r="R4124" s="88" t="n">
        <v>0</v>
      </c>
      <c r="S4124" s="89" t="n">
        <v>1906</v>
      </c>
    </row>
    <row r="4125" s="93" customFormat="true" ht="37.5" hidden="false" customHeight="true" outlineLevel="0" collapsed="false">
      <c r="A4125" s="23" t="s">
        <v>401</v>
      </c>
      <c r="B4125" s="82" t="n">
        <v>13155</v>
      </c>
      <c r="C4125" s="25" t="n">
        <f aca="false">VLOOKUP(B4125,[1]Planilha8!$X$4:$Y$6629,2,0)</f>
        <v>2941328</v>
      </c>
      <c r="D4125" s="26" t="s">
        <v>1170</v>
      </c>
      <c r="E4125" s="26" t="str">
        <f aca="false">VLOOKUP(B4125,[1]Planilha8!$X$4:$Z$6629,3,0)</f>
        <v>TRANSPLANTE</v>
      </c>
      <c r="F4125" s="26" t="str">
        <f aca="false">VLOOKUP(B4125,[1]Planilha8!$X$4:$AD$6629,7,0)</f>
        <v>BOM</v>
      </c>
      <c r="G4125" s="27" t="n">
        <v>44784</v>
      </c>
      <c r="H4125" s="83" t="n">
        <v>1906</v>
      </c>
      <c r="I4125" s="29" t="s">
        <v>23</v>
      </c>
      <c r="J4125" s="30" t="s">
        <v>1169</v>
      </c>
      <c r="K4125" s="31" t="n">
        <v>151</v>
      </c>
      <c r="L4125" s="32" t="n">
        <v>2022001201</v>
      </c>
      <c r="M4125" s="33" t="n">
        <v>44784</v>
      </c>
      <c r="N4125" s="84" t="n">
        <v>0</v>
      </c>
      <c r="O4125" s="85" t="n">
        <v>0</v>
      </c>
      <c r="P4125" s="86" t="n">
        <v>0</v>
      </c>
      <c r="Q4125" s="87" t="n">
        <v>0</v>
      </c>
      <c r="R4125" s="88" t="n">
        <v>0</v>
      </c>
      <c r="S4125" s="89" t="n">
        <v>1906</v>
      </c>
    </row>
    <row r="4126" s="93" customFormat="true" ht="37.5" hidden="false" customHeight="true" outlineLevel="0" collapsed="false">
      <c r="A4126" s="23" t="s">
        <v>401</v>
      </c>
      <c r="B4126" s="82" t="n">
        <v>13156</v>
      </c>
      <c r="C4126" s="25" t="n">
        <f aca="false">VLOOKUP(B4126,[1]Planilha8!$X$4:$Y$6629,2,0)</f>
        <v>2941329</v>
      </c>
      <c r="D4126" s="26" t="s">
        <v>1170</v>
      </c>
      <c r="E4126" s="26" t="str">
        <f aca="false">VLOOKUP(B4126,[1]Planilha8!$X$4:$Z$6629,3,0)</f>
        <v>TRANSPLANTE</v>
      </c>
      <c r="F4126" s="26" t="str">
        <f aca="false">VLOOKUP(B4126,[1]Planilha8!$X$4:$AD$6629,7,0)</f>
        <v>BOM</v>
      </c>
      <c r="G4126" s="27" t="n">
        <v>44784</v>
      </c>
      <c r="H4126" s="83" t="n">
        <v>1906</v>
      </c>
      <c r="I4126" s="29" t="s">
        <v>23</v>
      </c>
      <c r="J4126" s="30" t="s">
        <v>1169</v>
      </c>
      <c r="K4126" s="31" t="n">
        <v>151</v>
      </c>
      <c r="L4126" s="32" t="n">
        <v>2022001201</v>
      </c>
      <c r="M4126" s="33" t="n">
        <v>44784</v>
      </c>
      <c r="N4126" s="84" t="n">
        <v>0</v>
      </c>
      <c r="O4126" s="85" t="n">
        <v>0</v>
      </c>
      <c r="P4126" s="86" t="n">
        <v>0</v>
      </c>
      <c r="Q4126" s="87" t="n">
        <v>0</v>
      </c>
      <c r="R4126" s="88" t="n">
        <v>0</v>
      </c>
      <c r="S4126" s="89" t="n">
        <v>1906</v>
      </c>
    </row>
    <row r="4127" s="93" customFormat="true" ht="37.5" hidden="false" customHeight="true" outlineLevel="0" collapsed="false">
      <c r="A4127" s="23" t="s">
        <v>401</v>
      </c>
      <c r="B4127" s="82" t="n">
        <v>13157</v>
      </c>
      <c r="C4127" s="25" t="n">
        <f aca="false">VLOOKUP(B4127,[1]Planilha8!$X$4:$Y$6629,2,0)</f>
        <v>2941330</v>
      </c>
      <c r="D4127" s="26" t="s">
        <v>1170</v>
      </c>
      <c r="E4127" s="26" t="str">
        <f aca="false">VLOOKUP(B4127,[1]Planilha8!$X$4:$Z$6629,3,0)</f>
        <v>TRANSPLANTE</v>
      </c>
      <c r="F4127" s="26" t="str">
        <f aca="false">VLOOKUP(B4127,[1]Planilha8!$X$4:$AD$6629,7,0)</f>
        <v>BOM</v>
      </c>
      <c r="G4127" s="27" t="n">
        <v>44784</v>
      </c>
      <c r="H4127" s="83" t="n">
        <v>1906</v>
      </c>
      <c r="I4127" s="29" t="s">
        <v>23</v>
      </c>
      <c r="J4127" s="30" t="s">
        <v>1169</v>
      </c>
      <c r="K4127" s="31" t="n">
        <v>151</v>
      </c>
      <c r="L4127" s="32" t="n">
        <v>2022001201</v>
      </c>
      <c r="M4127" s="33" t="n">
        <v>44784</v>
      </c>
      <c r="N4127" s="84" t="n">
        <v>0</v>
      </c>
      <c r="O4127" s="85" t="n">
        <v>0</v>
      </c>
      <c r="P4127" s="86" t="n">
        <v>0</v>
      </c>
      <c r="Q4127" s="87" t="n">
        <v>0</v>
      </c>
      <c r="R4127" s="88" t="n">
        <v>0</v>
      </c>
      <c r="S4127" s="89" t="n">
        <v>1906</v>
      </c>
    </row>
    <row r="4128" s="93" customFormat="true" ht="37.5" hidden="false" customHeight="true" outlineLevel="0" collapsed="false">
      <c r="A4128" s="23" t="s">
        <v>401</v>
      </c>
      <c r="B4128" s="82" t="n">
        <v>13158</v>
      </c>
      <c r="C4128" s="25" t="n">
        <f aca="false">VLOOKUP(B4128,[1]Planilha8!$X$4:$Y$6629,2,0)</f>
        <v>2941331</v>
      </c>
      <c r="D4128" s="26" t="s">
        <v>1170</v>
      </c>
      <c r="E4128" s="26" t="str">
        <f aca="false">VLOOKUP(B4128,[1]Planilha8!$X$4:$Z$6629,3,0)</f>
        <v>TRANSPLANTE</v>
      </c>
      <c r="F4128" s="26" t="str">
        <f aca="false">VLOOKUP(B4128,[1]Planilha8!$X$4:$AD$6629,7,0)</f>
        <v>BOM</v>
      </c>
      <c r="G4128" s="27" t="n">
        <v>44784</v>
      </c>
      <c r="H4128" s="83" t="n">
        <v>1906</v>
      </c>
      <c r="I4128" s="29" t="s">
        <v>23</v>
      </c>
      <c r="J4128" s="30" t="s">
        <v>1169</v>
      </c>
      <c r="K4128" s="31" t="n">
        <v>151</v>
      </c>
      <c r="L4128" s="32" t="n">
        <v>2022001201</v>
      </c>
      <c r="M4128" s="33" t="n">
        <v>44784</v>
      </c>
      <c r="N4128" s="84" t="n">
        <v>0</v>
      </c>
      <c r="O4128" s="85" t="n">
        <v>0</v>
      </c>
      <c r="P4128" s="86" t="n">
        <v>0</v>
      </c>
      <c r="Q4128" s="87" t="n">
        <v>0</v>
      </c>
      <c r="R4128" s="88" t="n">
        <v>0</v>
      </c>
      <c r="S4128" s="89" t="n">
        <v>1906</v>
      </c>
    </row>
    <row r="4129" s="93" customFormat="true" ht="37.5" hidden="false" customHeight="true" outlineLevel="0" collapsed="false">
      <c r="A4129" s="23" t="s">
        <v>401</v>
      </c>
      <c r="B4129" s="82" t="n">
        <v>13159</v>
      </c>
      <c r="C4129" s="25" t="n">
        <f aca="false">VLOOKUP(B4129,[1]Planilha8!$X$4:$Y$6629,2,0)</f>
        <v>2941332</v>
      </c>
      <c r="D4129" s="26" t="s">
        <v>1170</v>
      </c>
      <c r="E4129" s="26" t="str">
        <f aca="false">VLOOKUP(B4129,[1]Planilha8!$X$4:$Z$6629,3,0)</f>
        <v>TRANSPLANTE</v>
      </c>
      <c r="F4129" s="26" t="str">
        <f aca="false">VLOOKUP(B4129,[1]Planilha8!$X$4:$AD$6629,7,0)</f>
        <v>BOM</v>
      </c>
      <c r="G4129" s="27" t="n">
        <v>44784</v>
      </c>
      <c r="H4129" s="83" t="n">
        <v>1906</v>
      </c>
      <c r="I4129" s="29" t="s">
        <v>23</v>
      </c>
      <c r="J4129" s="30" t="s">
        <v>1169</v>
      </c>
      <c r="K4129" s="31" t="n">
        <v>151</v>
      </c>
      <c r="L4129" s="32" t="n">
        <v>2022001201</v>
      </c>
      <c r="M4129" s="33" t="n">
        <v>44784</v>
      </c>
      <c r="N4129" s="84" t="n">
        <v>0</v>
      </c>
      <c r="O4129" s="85" t="n">
        <v>0</v>
      </c>
      <c r="P4129" s="86" t="n">
        <v>0</v>
      </c>
      <c r="Q4129" s="87" t="n">
        <v>0</v>
      </c>
      <c r="R4129" s="88" t="n">
        <v>0</v>
      </c>
      <c r="S4129" s="89" t="n">
        <v>1906</v>
      </c>
    </row>
    <row r="4130" s="93" customFormat="true" ht="37.5" hidden="false" customHeight="true" outlineLevel="0" collapsed="false">
      <c r="A4130" s="23" t="s">
        <v>401</v>
      </c>
      <c r="B4130" s="82" t="n">
        <v>13160</v>
      </c>
      <c r="C4130" s="25" t="n">
        <f aca="false">VLOOKUP(B4130,[1]Planilha8!$X$4:$Y$6629,2,0)</f>
        <v>2941333</v>
      </c>
      <c r="D4130" s="26" t="s">
        <v>1170</v>
      </c>
      <c r="E4130" s="26" t="str">
        <f aca="false">VLOOKUP(B4130,[1]Planilha8!$X$4:$Z$6629,3,0)</f>
        <v>TRANSPLANTE</v>
      </c>
      <c r="F4130" s="26" t="str">
        <f aca="false">VLOOKUP(B4130,[1]Planilha8!$X$4:$AD$6629,7,0)</f>
        <v>BOM</v>
      </c>
      <c r="G4130" s="27" t="n">
        <v>44784</v>
      </c>
      <c r="H4130" s="83" t="n">
        <v>1906</v>
      </c>
      <c r="I4130" s="29" t="s">
        <v>23</v>
      </c>
      <c r="J4130" s="30" t="s">
        <v>1169</v>
      </c>
      <c r="K4130" s="31" t="n">
        <v>151</v>
      </c>
      <c r="L4130" s="32" t="n">
        <v>2022001201</v>
      </c>
      <c r="M4130" s="33" t="n">
        <v>44784</v>
      </c>
      <c r="N4130" s="84" t="n">
        <v>0</v>
      </c>
      <c r="O4130" s="85" t="n">
        <v>0</v>
      </c>
      <c r="P4130" s="86" t="n">
        <v>0</v>
      </c>
      <c r="Q4130" s="87" t="n">
        <v>0</v>
      </c>
      <c r="R4130" s="88" t="n">
        <v>0</v>
      </c>
      <c r="S4130" s="89" t="n">
        <v>1906</v>
      </c>
    </row>
    <row r="4131" s="93" customFormat="true" ht="37.5" hidden="false" customHeight="true" outlineLevel="0" collapsed="false">
      <c r="A4131" s="23" t="s">
        <v>401</v>
      </c>
      <c r="B4131" s="82" t="n">
        <v>13161</v>
      </c>
      <c r="C4131" s="25" t="n">
        <f aca="false">VLOOKUP(B4131,[1]Planilha8!$X$4:$Y$6629,2,0)</f>
        <v>2941334</v>
      </c>
      <c r="D4131" s="26" t="s">
        <v>1170</v>
      </c>
      <c r="E4131" s="26" t="str">
        <f aca="false">VLOOKUP(B4131,[1]Planilha8!$X$4:$Z$6629,3,0)</f>
        <v>TRANSPLANTE</v>
      </c>
      <c r="F4131" s="26" t="str">
        <f aca="false">VLOOKUP(B4131,[1]Planilha8!$X$4:$AD$6629,7,0)</f>
        <v>BOM</v>
      </c>
      <c r="G4131" s="27" t="n">
        <v>44784</v>
      </c>
      <c r="H4131" s="83" t="n">
        <v>1906</v>
      </c>
      <c r="I4131" s="29" t="s">
        <v>23</v>
      </c>
      <c r="J4131" s="30" t="s">
        <v>1169</v>
      </c>
      <c r="K4131" s="31" t="n">
        <v>151</v>
      </c>
      <c r="L4131" s="32" t="n">
        <v>2022001201</v>
      </c>
      <c r="M4131" s="33" t="n">
        <v>44784</v>
      </c>
      <c r="N4131" s="84" t="n">
        <v>0</v>
      </c>
      <c r="O4131" s="85" t="n">
        <v>0</v>
      </c>
      <c r="P4131" s="86" t="n">
        <v>0</v>
      </c>
      <c r="Q4131" s="87" t="n">
        <v>0</v>
      </c>
      <c r="R4131" s="88" t="n">
        <v>0</v>
      </c>
      <c r="S4131" s="89" t="n">
        <v>1906</v>
      </c>
    </row>
    <row r="4132" s="93" customFormat="true" ht="37.5" hidden="false" customHeight="true" outlineLevel="0" collapsed="false">
      <c r="A4132" s="23" t="s">
        <v>401</v>
      </c>
      <c r="B4132" s="82" t="n">
        <v>13162</v>
      </c>
      <c r="C4132" s="25" t="n">
        <f aca="false">VLOOKUP(B4132,[1]Planilha8!$X$4:$Y$6629,2,0)</f>
        <v>2941335</v>
      </c>
      <c r="D4132" s="26" t="s">
        <v>1170</v>
      </c>
      <c r="E4132" s="26" t="str">
        <f aca="false">VLOOKUP(B4132,[1]Planilha8!$X$4:$Z$6629,3,0)</f>
        <v>TRANSPLANTE</v>
      </c>
      <c r="F4132" s="26" t="str">
        <f aca="false">VLOOKUP(B4132,[1]Planilha8!$X$4:$AD$6629,7,0)</f>
        <v>BOM</v>
      </c>
      <c r="G4132" s="27" t="n">
        <v>44784</v>
      </c>
      <c r="H4132" s="83" t="n">
        <v>1906</v>
      </c>
      <c r="I4132" s="29" t="s">
        <v>23</v>
      </c>
      <c r="J4132" s="30" t="s">
        <v>1169</v>
      </c>
      <c r="K4132" s="31" t="n">
        <v>151</v>
      </c>
      <c r="L4132" s="32" t="n">
        <v>2022001201</v>
      </c>
      <c r="M4132" s="33" t="n">
        <v>44784</v>
      </c>
      <c r="N4132" s="84" t="n">
        <v>0</v>
      </c>
      <c r="O4132" s="85" t="n">
        <v>0</v>
      </c>
      <c r="P4132" s="86" t="n">
        <v>0</v>
      </c>
      <c r="Q4132" s="87" t="n">
        <v>0</v>
      </c>
      <c r="R4132" s="88" t="n">
        <v>0</v>
      </c>
      <c r="S4132" s="89" t="n">
        <v>1906</v>
      </c>
    </row>
    <row r="4133" s="93" customFormat="true" ht="37.5" hidden="false" customHeight="true" outlineLevel="0" collapsed="false">
      <c r="A4133" s="23" t="s">
        <v>401</v>
      </c>
      <c r="B4133" s="82" t="n">
        <v>13163</v>
      </c>
      <c r="C4133" s="25" t="n">
        <f aca="false">VLOOKUP(B4133,[1]Planilha8!$X$4:$Y$6629,2,0)</f>
        <v>2941336</v>
      </c>
      <c r="D4133" s="26" t="s">
        <v>1170</v>
      </c>
      <c r="E4133" s="26" t="str">
        <f aca="false">VLOOKUP(B4133,[1]Planilha8!$X$4:$Z$6629,3,0)</f>
        <v>TRANSPLANTE</v>
      </c>
      <c r="F4133" s="26" t="str">
        <f aca="false">VLOOKUP(B4133,[1]Planilha8!$X$4:$AD$6629,7,0)</f>
        <v>BOM</v>
      </c>
      <c r="G4133" s="27" t="n">
        <v>44784</v>
      </c>
      <c r="H4133" s="83" t="n">
        <v>1906</v>
      </c>
      <c r="I4133" s="29" t="s">
        <v>23</v>
      </c>
      <c r="J4133" s="30" t="s">
        <v>1169</v>
      </c>
      <c r="K4133" s="31" t="n">
        <v>151</v>
      </c>
      <c r="L4133" s="32" t="n">
        <v>2022001201</v>
      </c>
      <c r="M4133" s="33" t="n">
        <v>44784</v>
      </c>
      <c r="N4133" s="84" t="n">
        <v>0</v>
      </c>
      <c r="O4133" s="85" t="n">
        <v>0</v>
      </c>
      <c r="P4133" s="86" t="n">
        <v>0</v>
      </c>
      <c r="Q4133" s="87" t="n">
        <v>0</v>
      </c>
      <c r="R4133" s="88" t="n">
        <v>0</v>
      </c>
      <c r="S4133" s="89" t="n">
        <v>1906</v>
      </c>
    </row>
    <row r="4134" s="93" customFormat="true" ht="37.5" hidden="false" customHeight="true" outlineLevel="0" collapsed="false">
      <c r="A4134" s="23" t="s">
        <v>401</v>
      </c>
      <c r="B4134" s="82" t="n">
        <v>13164</v>
      </c>
      <c r="C4134" s="25" t="n">
        <f aca="false">VLOOKUP(B4134,[1]Planilha8!$X$4:$Y$6629,2,0)</f>
        <v>2941337</v>
      </c>
      <c r="D4134" s="26" t="s">
        <v>1170</v>
      </c>
      <c r="E4134" s="26" t="str">
        <f aca="false">VLOOKUP(B4134,[1]Planilha8!$X$4:$Z$6629,3,0)</f>
        <v>TRANSPLANTE</v>
      </c>
      <c r="F4134" s="26" t="str">
        <f aca="false">VLOOKUP(B4134,[1]Planilha8!$X$4:$AD$6629,7,0)</f>
        <v>BOM</v>
      </c>
      <c r="G4134" s="27" t="n">
        <v>44784</v>
      </c>
      <c r="H4134" s="83" t="n">
        <v>1906</v>
      </c>
      <c r="I4134" s="29" t="s">
        <v>23</v>
      </c>
      <c r="J4134" s="30" t="s">
        <v>1169</v>
      </c>
      <c r="K4134" s="31" t="n">
        <v>151</v>
      </c>
      <c r="L4134" s="32" t="n">
        <v>2022001201</v>
      </c>
      <c r="M4134" s="33" t="n">
        <v>44784</v>
      </c>
      <c r="N4134" s="84" t="n">
        <v>0</v>
      </c>
      <c r="O4134" s="85" t="n">
        <v>0</v>
      </c>
      <c r="P4134" s="86" t="n">
        <v>0</v>
      </c>
      <c r="Q4134" s="87" t="n">
        <v>0</v>
      </c>
      <c r="R4134" s="88" t="n">
        <v>0</v>
      </c>
      <c r="S4134" s="89" t="n">
        <v>1906</v>
      </c>
    </row>
    <row r="4135" s="93" customFormat="true" ht="37.5" hidden="false" customHeight="true" outlineLevel="0" collapsed="false">
      <c r="A4135" s="23" t="s">
        <v>401</v>
      </c>
      <c r="B4135" s="82" t="n">
        <v>13165</v>
      </c>
      <c r="C4135" s="25" t="n">
        <f aca="false">VLOOKUP(B4135,[1]Planilha8!$X$4:$Y$6629,2,0)</f>
        <v>2941338</v>
      </c>
      <c r="D4135" s="26" t="s">
        <v>1170</v>
      </c>
      <c r="E4135" s="26" t="str">
        <f aca="false">VLOOKUP(B4135,[1]Planilha8!$X$4:$Z$6629,3,0)</f>
        <v>TRANSPLANTE</v>
      </c>
      <c r="F4135" s="26" t="str">
        <f aca="false">VLOOKUP(B4135,[1]Planilha8!$X$4:$AD$6629,7,0)</f>
        <v>BOM</v>
      </c>
      <c r="G4135" s="27" t="n">
        <v>44784</v>
      </c>
      <c r="H4135" s="83" t="n">
        <v>1906</v>
      </c>
      <c r="I4135" s="29" t="s">
        <v>23</v>
      </c>
      <c r="J4135" s="30" t="s">
        <v>1169</v>
      </c>
      <c r="K4135" s="31" t="n">
        <v>151</v>
      </c>
      <c r="L4135" s="32" t="n">
        <v>2022001201</v>
      </c>
      <c r="M4135" s="33" t="n">
        <v>44784</v>
      </c>
      <c r="N4135" s="84" t="n">
        <v>0</v>
      </c>
      <c r="O4135" s="85" t="n">
        <v>0</v>
      </c>
      <c r="P4135" s="86" t="n">
        <v>0</v>
      </c>
      <c r="Q4135" s="87" t="n">
        <v>0</v>
      </c>
      <c r="R4135" s="88" t="n">
        <v>0</v>
      </c>
      <c r="S4135" s="89" t="n">
        <v>1906</v>
      </c>
    </row>
    <row r="4136" s="93" customFormat="true" ht="37.5" hidden="false" customHeight="true" outlineLevel="0" collapsed="false">
      <c r="A4136" s="23" t="s">
        <v>401</v>
      </c>
      <c r="B4136" s="82" t="n">
        <v>13166</v>
      </c>
      <c r="C4136" s="25" t="n">
        <f aca="false">VLOOKUP(B4136,[1]Planilha8!$X$4:$Y$6629,2,0)</f>
        <v>2941339</v>
      </c>
      <c r="D4136" s="26" t="s">
        <v>1170</v>
      </c>
      <c r="E4136" s="26" t="str">
        <f aca="false">VLOOKUP(B4136,[1]Planilha8!$X$4:$Z$6629,3,0)</f>
        <v>TRANSPLANTE</v>
      </c>
      <c r="F4136" s="26" t="str">
        <f aca="false">VLOOKUP(B4136,[1]Planilha8!$X$4:$AD$6629,7,0)</f>
        <v>BOM</v>
      </c>
      <c r="G4136" s="27" t="n">
        <v>44784</v>
      </c>
      <c r="H4136" s="83" t="n">
        <v>1906</v>
      </c>
      <c r="I4136" s="29" t="s">
        <v>23</v>
      </c>
      <c r="J4136" s="30" t="s">
        <v>1169</v>
      </c>
      <c r="K4136" s="31" t="n">
        <v>151</v>
      </c>
      <c r="L4136" s="32" t="n">
        <v>2022001201</v>
      </c>
      <c r="M4136" s="33" t="n">
        <v>44784</v>
      </c>
      <c r="N4136" s="84" t="n">
        <v>0</v>
      </c>
      <c r="O4136" s="85" t="n">
        <v>0</v>
      </c>
      <c r="P4136" s="86" t="n">
        <v>0</v>
      </c>
      <c r="Q4136" s="87" t="n">
        <v>0</v>
      </c>
      <c r="R4136" s="88" t="n">
        <v>0</v>
      </c>
      <c r="S4136" s="89" t="n">
        <v>1906</v>
      </c>
    </row>
    <row r="4137" s="93" customFormat="true" ht="37.5" hidden="false" customHeight="true" outlineLevel="0" collapsed="false">
      <c r="A4137" s="23" t="s">
        <v>401</v>
      </c>
      <c r="B4137" s="82" t="n">
        <v>13167</v>
      </c>
      <c r="C4137" s="25" t="n">
        <f aca="false">VLOOKUP(B4137,[1]Planilha8!$X$4:$Y$6629,2,0)</f>
        <v>2941340</v>
      </c>
      <c r="D4137" s="26" t="s">
        <v>1170</v>
      </c>
      <c r="E4137" s="26" t="str">
        <f aca="false">VLOOKUP(B4137,[1]Planilha8!$X$4:$Z$6629,3,0)</f>
        <v>TRANSPLANTE</v>
      </c>
      <c r="F4137" s="26" t="str">
        <f aca="false">VLOOKUP(B4137,[1]Planilha8!$X$4:$AD$6629,7,0)</f>
        <v>BOM</v>
      </c>
      <c r="G4137" s="27" t="n">
        <v>44784</v>
      </c>
      <c r="H4137" s="83" t="n">
        <v>1906</v>
      </c>
      <c r="I4137" s="29" t="s">
        <v>23</v>
      </c>
      <c r="J4137" s="30" t="s">
        <v>1169</v>
      </c>
      <c r="K4137" s="31" t="n">
        <v>151</v>
      </c>
      <c r="L4137" s="32" t="n">
        <v>2022001201</v>
      </c>
      <c r="M4137" s="33" t="n">
        <v>44784</v>
      </c>
      <c r="N4137" s="84" t="n">
        <v>0</v>
      </c>
      <c r="O4137" s="85" t="n">
        <v>0</v>
      </c>
      <c r="P4137" s="86" t="n">
        <v>0</v>
      </c>
      <c r="Q4137" s="87" t="n">
        <v>0</v>
      </c>
      <c r="R4137" s="88" t="n">
        <v>0</v>
      </c>
      <c r="S4137" s="89" t="n">
        <v>1906</v>
      </c>
    </row>
    <row r="4138" s="93" customFormat="true" ht="37.5" hidden="false" customHeight="true" outlineLevel="0" collapsed="false">
      <c r="A4138" s="23" t="s">
        <v>401</v>
      </c>
      <c r="B4138" s="82" t="n">
        <v>13168</v>
      </c>
      <c r="C4138" s="25" t="n">
        <f aca="false">VLOOKUP(B4138,[1]Planilha8!$X$4:$Y$6629,2,0)</f>
        <v>2941341</v>
      </c>
      <c r="D4138" s="26" t="s">
        <v>1170</v>
      </c>
      <c r="E4138" s="26" t="str">
        <f aca="false">VLOOKUP(B4138,[1]Planilha8!$X$4:$Z$6629,3,0)</f>
        <v>TRANSPLANTE</v>
      </c>
      <c r="F4138" s="26" t="str">
        <f aca="false">VLOOKUP(B4138,[1]Planilha8!$X$4:$AD$6629,7,0)</f>
        <v>BOM</v>
      </c>
      <c r="G4138" s="27" t="n">
        <v>44784</v>
      </c>
      <c r="H4138" s="83" t="n">
        <v>1906</v>
      </c>
      <c r="I4138" s="29" t="s">
        <v>23</v>
      </c>
      <c r="J4138" s="30" t="s">
        <v>1169</v>
      </c>
      <c r="K4138" s="31" t="n">
        <v>151</v>
      </c>
      <c r="L4138" s="32" t="n">
        <v>2022001201</v>
      </c>
      <c r="M4138" s="33" t="n">
        <v>44784</v>
      </c>
      <c r="N4138" s="84" t="n">
        <v>0</v>
      </c>
      <c r="O4138" s="85" t="n">
        <v>0</v>
      </c>
      <c r="P4138" s="86" t="n">
        <v>0</v>
      </c>
      <c r="Q4138" s="87" t="n">
        <v>0</v>
      </c>
      <c r="R4138" s="88" t="n">
        <v>0</v>
      </c>
      <c r="S4138" s="89" t="n">
        <v>1906</v>
      </c>
    </row>
    <row r="4139" s="93" customFormat="true" ht="37.5" hidden="false" customHeight="true" outlineLevel="0" collapsed="false">
      <c r="A4139" s="23" t="s">
        <v>401</v>
      </c>
      <c r="B4139" s="82" t="n">
        <v>13169</v>
      </c>
      <c r="C4139" s="25" t="n">
        <f aca="false">VLOOKUP(B4139,[1]Planilha8!$X$4:$Y$6629,2,0)</f>
        <v>2941342</v>
      </c>
      <c r="D4139" s="26" t="s">
        <v>1170</v>
      </c>
      <c r="E4139" s="26" t="str">
        <f aca="false">VLOOKUP(B4139,[1]Planilha8!$X$4:$Z$6629,3,0)</f>
        <v>TRANSPLANTE</v>
      </c>
      <c r="F4139" s="26" t="str">
        <f aca="false">VLOOKUP(B4139,[1]Planilha8!$X$4:$AD$6629,7,0)</f>
        <v>BOM</v>
      </c>
      <c r="G4139" s="27" t="n">
        <v>44784</v>
      </c>
      <c r="H4139" s="83" t="n">
        <v>1906</v>
      </c>
      <c r="I4139" s="29" t="s">
        <v>23</v>
      </c>
      <c r="J4139" s="30" t="s">
        <v>1169</v>
      </c>
      <c r="K4139" s="31" t="n">
        <v>151</v>
      </c>
      <c r="L4139" s="32" t="n">
        <v>2022001201</v>
      </c>
      <c r="M4139" s="33" t="n">
        <v>44784</v>
      </c>
      <c r="N4139" s="84" t="n">
        <v>0</v>
      </c>
      <c r="O4139" s="85" t="n">
        <v>0</v>
      </c>
      <c r="P4139" s="86" t="n">
        <v>0</v>
      </c>
      <c r="Q4139" s="87" t="n">
        <v>0</v>
      </c>
      <c r="R4139" s="88" t="n">
        <v>0</v>
      </c>
      <c r="S4139" s="89" t="n">
        <v>1906</v>
      </c>
    </row>
    <row r="4140" s="93" customFormat="true" ht="37.5" hidden="false" customHeight="true" outlineLevel="0" collapsed="false">
      <c r="A4140" s="23" t="s">
        <v>401</v>
      </c>
      <c r="B4140" s="82" t="n">
        <v>13170</v>
      </c>
      <c r="C4140" s="25" t="n">
        <f aca="false">VLOOKUP(B4140,[1]Planilha8!$X$4:$Y$6629,2,0)</f>
        <v>2941343</v>
      </c>
      <c r="D4140" s="26" t="s">
        <v>1170</v>
      </c>
      <c r="E4140" s="26" t="str">
        <f aca="false">VLOOKUP(B4140,[1]Planilha8!$X$4:$Z$6629,3,0)</f>
        <v>TRANSPLANTE</v>
      </c>
      <c r="F4140" s="26" t="str">
        <f aca="false">VLOOKUP(B4140,[1]Planilha8!$X$4:$AD$6629,7,0)</f>
        <v>BOM</v>
      </c>
      <c r="G4140" s="27" t="n">
        <v>44784</v>
      </c>
      <c r="H4140" s="83" t="n">
        <v>1906</v>
      </c>
      <c r="I4140" s="29" t="s">
        <v>23</v>
      </c>
      <c r="J4140" s="30" t="s">
        <v>1169</v>
      </c>
      <c r="K4140" s="31" t="n">
        <v>151</v>
      </c>
      <c r="L4140" s="32" t="n">
        <v>2022001201</v>
      </c>
      <c r="M4140" s="33" t="n">
        <v>44784</v>
      </c>
      <c r="N4140" s="84" t="n">
        <v>0</v>
      </c>
      <c r="O4140" s="85" t="n">
        <v>0</v>
      </c>
      <c r="P4140" s="86" t="n">
        <v>0</v>
      </c>
      <c r="Q4140" s="87" t="n">
        <v>0</v>
      </c>
      <c r="R4140" s="88" t="n">
        <v>0</v>
      </c>
      <c r="S4140" s="89" t="n">
        <v>1906</v>
      </c>
    </row>
    <row r="4141" s="93" customFormat="true" ht="37.5" hidden="false" customHeight="true" outlineLevel="0" collapsed="false">
      <c r="A4141" s="23" t="s">
        <v>401</v>
      </c>
      <c r="B4141" s="82" t="n">
        <v>13171</v>
      </c>
      <c r="C4141" s="25" t="n">
        <f aca="false">VLOOKUP(B4141,[1]Planilha8!$X$4:$Y$6629,2,0)</f>
        <v>2941344</v>
      </c>
      <c r="D4141" s="26" t="s">
        <v>1170</v>
      </c>
      <c r="E4141" s="26" t="str">
        <f aca="false">VLOOKUP(B4141,[1]Planilha8!$X$4:$Z$6629,3,0)</f>
        <v>TRANSPLANTE</v>
      </c>
      <c r="F4141" s="26" t="str">
        <f aca="false">VLOOKUP(B4141,[1]Planilha8!$X$4:$AD$6629,7,0)</f>
        <v>BOM</v>
      </c>
      <c r="G4141" s="27" t="n">
        <v>44784</v>
      </c>
      <c r="H4141" s="83" t="n">
        <v>1906</v>
      </c>
      <c r="I4141" s="29" t="s">
        <v>23</v>
      </c>
      <c r="J4141" s="30" t="s">
        <v>1169</v>
      </c>
      <c r="K4141" s="31" t="n">
        <v>151</v>
      </c>
      <c r="L4141" s="32" t="n">
        <v>2022001201</v>
      </c>
      <c r="M4141" s="33" t="n">
        <v>44784</v>
      </c>
      <c r="N4141" s="84" t="n">
        <v>0</v>
      </c>
      <c r="O4141" s="85" t="n">
        <v>0</v>
      </c>
      <c r="P4141" s="86" t="n">
        <v>0</v>
      </c>
      <c r="Q4141" s="87" t="n">
        <v>0</v>
      </c>
      <c r="R4141" s="88" t="n">
        <v>0</v>
      </c>
      <c r="S4141" s="89" t="n">
        <v>1906</v>
      </c>
    </row>
    <row r="4142" s="93" customFormat="true" ht="37.5" hidden="false" customHeight="true" outlineLevel="0" collapsed="false">
      <c r="A4142" s="23" t="s">
        <v>401</v>
      </c>
      <c r="B4142" s="82" t="n">
        <v>13172</v>
      </c>
      <c r="C4142" s="25" t="n">
        <f aca="false">VLOOKUP(B4142,[1]Planilha8!$X$4:$Y$6629,2,0)</f>
        <v>2941345</v>
      </c>
      <c r="D4142" s="26" t="s">
        <v>1170</v>
      </c>
      <c r="E4142" s="26" t="str">
        <f aca="false">VLOOKUP(B4142,[1]Planilha8!$X$4:$Z$6629,3,0)</f>
        <v>TRANSPLANTE</v>
      </c>
      <c r="F4142" s="26" t="str">
        <f aca="false">VLOOKUP(B4142,[1]Planilha8!$X$4:$AD$6629,7,0)</f>
        <v>BOM</v>
      </c>
      <c r="G4142" s="27" t="n">
        <v>44784</v>
      </c>
      <c r="H4142" s="83" t="n">
        <v>1906</v>
      </c>
      <c r="I4142" s="29" t="s">
        <v>23</v>
      </c>
      <c r="J4142" s="30" t="s">
        <v>1169</v>
      </c>
      <c r="K4142" s="31" t="n">
        <v>151</v>
      </c>
      <c r="L4142" s="32" t="n">
        <v>2022001201</v>
      </c>
      <c r="M4142" s="33" t="n">
        <v>44784</v>
      </c>
      <c r="N4142" s="84" t="n">
        <v>0</v>
      </c>
      <c r="O4142" s="85" t="n">
        <v>0</v>
      </c>
      <c r="P4142" s="86" t="n">
        <v>0</v>
      </c>
      <c r="Q4142" s="87" t="n">
        <v>0</v>
      </c>
      <c r="R4142" s="88" t="n">
        <v>0</v>
      </c>
      <c r="S4142" s="89" t="n">
        <v>1906</v>
      </c>
    </row>
    <row r="4143" s="93" customFormat="true" ht="37.5" hidden="false" customHeight="true" outlineLevel="0" collapsed="false">
      <c r="A4143" s="23" t="s">
        <v>401</v>
      </c>
      <c r="B4143" s="82" t="n">
        <v>13173</v>
      </c>
      <c r="C4143" s="25" t="n">
        <f aca="false">VLOOKUP(B4143,[1]Planilha8!$X$4:$Y$6629,2,0)</f>
        <v>2941346</v>
      </c>
      <c r="D4143" s="26" t="s">
        <v>1170</v>
      </c>
      <c r="E4143" s="26" t="str">
        <f aca="false">VLOOKUP(B4143,[1]Planilha8!$X$4:$Z$6629,3,0)</f>
        <v>TRANSPLANTE</v>
      </c>
      <c r="F4143" s="26" t="str">
        <f aca="false">VLOOKUP(B4143,[1]Planilha8!$X$4:$AD$6629,7,0)</f>
        <v>BOM</v>
      </c>
      <c r="G4143" s="27" t="n">
        <v>44784</v>
      </c>
      <c r="H4143" s="83" t="n">
        <v>1906</v>
      </c>
      <c r="I4143" s="29" t="s">
        <v>23</v>
      </c>
      <c r="J4143" s="30" t="s">
        <v>1169</v>
      </c>
      <c r="K4143" s="31" t="n">
        <v>151</v>
      </c>
      <c r="L4143" s="32" t="n">
        <v>2022001201</v>
      </c>
      <c r="M4143" s="33" t="n">
        <v>44784</v>
      </c>
      <c r="N4143" s="84" t="n">
        <v>0</v>
      </c>
      <c r="O4143" s="85" t="n">
        <v>0</v>
      </c>
      <c r="P4143" s="86" t="n">
        <v>0</v>
      </c>
      <c r="Q4143" s="87" t="n">
        <v>0</v>
      </c>
      <c r="R4143" s="88" t="n">
        <v>0</v>
      </c>
      <c r="S4143" s="89" t="n">
        <v>1906</v>
      </c>
    </row>
    <row r="4144" s="93" customFormat="true" ht="37.5" hidden="false" customHeight="true" outlineLevel="0" collapsed="false">
      <c r="A4144" s="23" t="s">
        <v>401</v>
      </c>
      <c r="B4144" s="82" t="n">
        <v>13174</v>
      </c>
      <c r="C4144" s="25" t="n">
        <f aca="false">VLOOKUP(B4144,[1]Planilha8!$X$4:$Y$6629,2,0)</f>
        <v>2941347</v>
      </c>
      <c r="D4144" s="26" t="s">
        <v>1170</v>
      </c>
      <c r="E4144" s="26" t="str">
        <f aca="false">VLOOKUP(B4144,[1]Planilha8!$X$4:$Z$6629,3,0)</f>
        <v>TRANSPLANTE</v>
      </c>
      <c r="F4144" s="26" t="str">
        <f aca="false">VLOOKUP(B4144,[1]Planilha8!$X$4:$AD$6629,7,0)</f>
        <v>BOM</v>
      </c>
      <c r="G4144" s="27" t="n">
        <v>44784</v>
      </c>
      <c r="H4144" s="83" t="n">
        <v>1906</v>
      </c>
      <c r="I4144" s="29" t="s">
        <v>23</v>
      </c>
      <c r="J4144" s="30" t="s">
        <v>1169</v>
      </c>
      <c r="K4144" s="31" t="n">
        <v>151</v>
      </c>
      <c r="L4144" s="32" t="n">
        <v>2022001201</v>
      </c>
      <c r="M4144" s="33" t="n">
        <v>44784</v>
      </c>
      <c r="N4144" s="84" t="n">
        <v>0</v>
      </c>
      <c r="O4144" s="85" t="n">
        <v>0</v>
      </c>
      <c r="P4144" s="86" t="n">
        <v>0</v>
      </c>
      <c r="Q4144" s="87" t="n">
        <v>0</v>
      </c>
      <c r="R4144" s="88" t="n">
        <v>0</v>
      </c>
      <c r="S4144" s="89" t="n">
        <v>1906</v>
      </c>
    </row>
    <row r="4145" s="93" customFormat="true" ht="37.5" hidden="false" customHeight="true" outlineLevel="0" collapsed="false">
      <c r="A4145" s="23" t="s">
        <v>401</v>
      </c>
      <c r="B4145" s="82" t="n">
        <v>13175</v>
      </c>
      <c r="C4145" s="25" t="n">
        <f aca="false">VLOOKUP(B4145,[1]Planilha8!$X$4:$Y$6629,2,0)</f>
        <v>2941348</v>
      </c>
      <c r="D4145" s="26" t="s">
        <v>1170</v>
      </c>
      <c r="E4145" s="26" t="str">
        <f aca="false">VLOOKUP(B4145,[1]Planilha8!$X$4:$Z$6629,3,0)</f>
        <v>TRANSPLANTE</v>
      </c>
      <c r="F4145" s="26" t="str">
        <f aca="false">VLOOKUP(B4145,[1]Planilha8!$X$4:$AD$6629,7,0)</f>
        <v>BOM</v>
      </c>
      <c r="G4145" s="27" t="n">
        <v>44784</v>
      </c>
      <c r="H4145" s="83" t="n">
        <v>1906</v>
      </c>
      <c r="I4145" s="29" t="s">
        <v>23</v>
      </c>
      <c r="J4145" s="30" t="s">
        <v>1169</v>
      </c>
      <c r="K4145" s="31" t="n">
        <v>151</v>
      </c>
      <c r="L4145" s="32" t="n">
        <v>2022001201</v>
      </c>
      <c r="M4145" s="33" t="n">
        <v>44784</v>
      </c>
      <c r="N4145" s="84" t="n">
        <v>0</v>
      </c>
      <c r="O4145" s="85" t="n">
        <v>0</v>
      </c>
      <c r="P4145" s="86" t="n">
        <v>0</v>
      </c>
      <c r="Q4145" s="87" t="n">
        <v>0</v>
      </c>
      <c r="R4145" s="88" t="n">
        <v>0</v>
      </c>
      <c r="S4145" s="89" t="n">
        <v>1906</v>
      </c>
    </row>
    <row r="4146" s="93" customFormat="true" ht="37.5" hidden="false" customHeight="true" outlineLevel="0" collapsed="false">
      <c r="A4146" s="23" t="s">
        <v>401</v>
      </c>
      <c r="B4146" s="82" t="n">
        <v>13143</v>
      </c>
      <c r="C4146" s="25" t="str">
        <f aca="false">VLOOKUP(B4146,[1]Planilha8!$X$4:$Y$6629,2,0)</f>
        <v>-</v>
      </c>
      <c r="D4146" s="26" t="s">
        <v>1171</v>
      </c>
      <c r="E4146" s="26" t="str">
        <f aca="false">VLOOKUP(B4146,[1]Planilha8!$X$4:$Z$6629,3,0)</f>
        <v>CENTRO CIRÚRGICO –  HEMODINÂMICA</v>
      </c>
      <c r="F4146" s="26" t="str">
        <f aca="false">VLOOKUP(B4146,[1]Planilha8!$X$4:$AD$6629,7,0)</f>
        <v>BOM</v>
      </c>
      <c r="G4146" s="27" t="n">
        <v>44764</v>
      </c>
      <c r="H4146" s="83" t="n">
        <v>58402.65</v>
      </c>
      <c r="I4146" s="29" t="s">
        <v>23</v>
      </c>
      <c r="J4146" s="30" t="s">
        <v>1172</v>
      </c>
      <c r="K4146" s="31" t="n">
        <v>52192</v>
      </c>
      <c r="L4146" s="32" t="n">
        <v>2022001384</v>
      </c>
      <c r="M4146" s="33" t="n">
        <v>44764</v>
      </c>
      <c r="N4146" s="84" t="n">
        <v>0</v>
      </c>
      <c r="O4146" s="85" t="n">
        <v>0</v>
      </c>
      <c r="P4146" s="86" t="n">
        <v>0</v>
      </c>
      <c r="Q4146" s="87" t="n">
        <v>0</v>
      </c>
      <c r="R4146" s="88" t="n">
        <v>0</v>
      </c>
      <c r="S4146" s="89" t="n">
        <v>58402.65</v>
      </c>
    </row>
    <row r="4147" s="93" customFormat="true" ht="37.5" hidden="false" customHeight="true" outlineLevel="0" collapsed="false">
      <c r="A4147" s="23" t="s">
        <v>401</v>
      </c>
      <c r="B4147" s="82" t="n">
        <v>13177</v>
      </c>
      <c r="C4147" s="25" t="str">
        <f aca="false">VLOOKUP(B4147,[1]Planilha8!$X$4:$Y$6629,2,0)</f>
        <v>-</v>
      </c>
      <c r="D4147" s="26" t="s">
        <v>1173</v>
      </c>
      <c r="E4147" s="26" t="str">
        <f aca="false">VLOOKUP(B4147,[1]Planilha8!$X$4:$Z$6629,3,0)</f>
        <v>GERÊNCIA DE DESENVOLVIMENTO DE PESSOAS</v>
      </c>
      <c r="F4147" s="26" t="str">
        <f aca="false">VLOOKUP(B4147,[1]Planilha8!$X$4:$AD$6629,7,0)</f>
        <v>BOM</v>
      </c>
      <c r="G4147" s="27" t="n">
        <v>44791</v>
      </c>
      <c r="H4147" s="83" t="n">
        <v>1948.9</v>
      </c>
      <c r="I4147" s="29" t="s">
        <v>23</v>
      </c>
      <c r="J4147" s="30" t="s">
        <v>1025</v>
      </c>
      <c r="K4147" s="31" t="n">
        <v>194310</v>
      </c>
      <c r="L4147" s="32" t="n">
        <v>2022004236</v>
      </c>
      <c r="M4147" s="33" t="n">
        <v>44791</v>
      </c>
      <c r="N4147" s="84" t="n">
        <v>0</v>
      </c>
      <c r="O4147" s="85" t="n">
        <v>0</v>
      </c>
      <c r="P4147" s="86" t="n">
        <v>0</v>
      </c>
      <c r="Q4147" s="87" t="n">
        <v>0</v>
      </c>
      <c r="R4147" s="88" t="n">
        <v>0</v>
      </c>
      <c r="S4147" s="89" t="n">
        <v>1948.9</v>
      </c>
    </row>
    <row r="4148" s="93" customFormat="true" ht="37.5" hidden="false" customHeight="true" outlineLevel="0" collapsed="false">
      <c r="A4148" s="23" t="s">
        <v>401</v>
      </c>
      <c r="B4148" s="82" t="n">
        <v>13180</v>
      </c>
      <c r="C4148" s="25" t="n">
        <f aca="false">VLOOKUP(B4148,[1]Planilha8!$X$4:$Y$6629,2,0)</f>
        <v>2961168</v>
      </c>
      <c r="D4148" s="26" t="s">
        <v>1165</v>
      </c>
      <c r="E4148" s="26" t="str">
        <f aca="false">VLOOKUP(B4148,[1]Planilha8!$X$4:$Z$6629,3,0)</f>
        <v>TRANSPLANTE</v>
      </c>
      <c r="F4148" s="26" t="str">
        <f aca="false">VLOOKUP(B4148,[1]Planilha8!$X$4:$AD$6629,7,0)</f>
        <v>BOM</v>
      </c>
      <c r="G4148" s="27" t="n">
        <v>44805</v>
      </c>
      <c r="H4148" s="83" t="n">
        <v>2085</v>
      </c>
      <c r="I4148" s="29" t="s">
        <v>23</v>
      </c>
      <c r="J4148" s="30" t="s">
        <v>1174</v>
      </c>
      <c r="K4148" s="31" t="n">
        <v>544</v>
      </c>
      <c r="L4148" s="32" t="n">
        <v>2022006400</v>
      </c>
      <c r="M4148" s="33" t="n">
        <v>44805</v>
      </c>
      <c r="N4148" s="84" t="n">
        <v>0</v>
      </c>
      <c r="O4148" s="85" t="n">
        <v>0</v>
      </c>
      <c r="P4148" s="86" t="n">
        <v>0</v>
      </c>
      <c r="Q4148" s="87" t="n">
        <v>0</v>
      </c>
      <c r="R4148" s="88" t="n">
        <v>0</v>
      </c>
      <c r="S4148" s="89" t="n">
        <v>2085</v>
      </c>
    </row>
    <row r="4149" s="93" customFormat="true" ht="37.5" hidden="false" customHeight="true" outlineLevel="0" collapsed="false">
      <c r="A4149" s="23" t="s">
        <v>401</v>
      </c>
      <c r="B4149" s="82" t="n">
        <v>13181</v>
      </c>
      <c r="C4149" s="25" t="n">
        <f aca="false">VLOOKUP(B4149,[1]Planilha8!$X$4:$Y$6629,2,0)</f>
        <v>2961169</v>
      </c>
      <c r="D4149" s="26" t="s">
        <v>1165</v>
      </c>
      <c r="E4149" s="26" t="str">
        <f aca="false">VLOOKUP(B4149,[1]Planilha8!$X$4:$Z$6629,3,0)</f>
        <v>TRANSPLANTE</v>
      </c>
      <c r="F4149" s="26" t="str">
        <f aca="false">VLOOKUP(B4149,[1]Planilha8!$X$4:$AD$6629,7,0)</f>
        <v>BOM</v>
      </c>
      <c r="G4149" s="27" t="n">
        <v>44805</v>
      </c>
      <c r="H4149" s="83" t="n">
        <v>2085</v>
      </c>
      <c r="I4149" s="29" t="s">
        <v>23</v>
      </c>
      <c r="J4149" s="30" t="s">
        <v>1174</v>
      </c>
      <c r="K4149" s="31" t="n">
        <v>544</v>
      </c>
      <c r="L4149" s="32" t="n">
        <v>2022006400</v>
      </c>
      <c r="M4149" s="33" t="n">
        <v>44805</v>
      </c>
      <c r="N4149" s="84" t="n">
        <v>0</v>
      </c>
      <c r="O4149" s="85" t="n">
        <v>0</v>
      </c>
      <c r="P4149" s="86" t="n">
        <v>0</v>
      </c>
      <c r="Q4149" s="87" t="n">
        <v>0</v>
      </c>
      <c r="R4149" s="88" t="n">
        <v>0</v>
      </c>
      <c r="S4149" s="89" t="n">
        <v>2085</v>
      </c>
    </row>
    <row r="4150" s="93" customFormat="true" ht="37.5" hidden="false" customHeight="true" outlineLevel="0" collapsed="false">
      <c r="A4150" s="23" t="s">
        <v>401</v>
      </c>
      <c r="B4150" s="82" t="n">
        <v>13182</v>
      </c>
      <c r="C4150" s="25" t="n">
        <f aca="false">VLOOKUP(B4150,[1]Planilha8!$X$4:$Y$6629,2,0)</f>
        <v>2961170</v>
      </c>
      <c r="D4150" s="26" t="s">
        <v>1165</v>
      </c>
      <c r="E4150" s="26" t="str">
        <f aca="false">VLOOKUP(B4150,[1]Planilha8!$X$4:$Z$6629,3,0)</f>
        <v>TRANSPLANTE</v>
      </c>
      <c r="F4150" s="26" t="str">
        <f aca="false">VLOOKUP(B4150,[1]Planilha8!$X$4:$AD$6629,7,0)</f>
        <v>BOM</v>
      </c>
      <c r="G4150" s="27" t="n">
        <v>44805</v>
      </c>
      <c r="H4150" s="83" t="n">
        <v>2085</v>
      </c>
      <c r="I4150" s="29" t="s">
        <v>23</v>
      </c>
      <c r="J4150" s="30" t="s">
        <v>1174</v>
      </c>
      <c r="K4150" s="31" t="n">
        <v>544</v>
      </c>
      <c r="L4150" s="32" t="n">
        <v>2022006400</v>
      </c>
      <c r="M4150" s="33" t="n">
        <v>44805</v>
      </c>
      <c r="N4150" s="84" t="n">
        <v>0</v>
      </c>
      <c r="O4150" s="85" t="n">
        <v>0</v>
      </c>
      <c r="P4150" s="86" t="n">
        <v>0</v>
      </c>
      <c r="Q4150" s="87" t="n">
        <v>0</v>
      </c>
      <c r="R4150" s="88" t="n">
        <v>0</v>
      </c>
      <c r="S4150" s="89" t="n">
        <v>2085</v>
      </c>
    </row>
    <row r="4151" s="93" customFormat="true" ht="37.5" hidden="false" customHeight="true" outlineLevel="0" collapsed="false">
      <c r="A4151" s="23" t="s">
        <v>401</v>
      </c>
      <c r="B4151" s="82" t="n">
        <v>13183</v>
      </c>
      <c r="C4151" s="25" t="n">
        <f aca="false">VLOOKUP(B4151,[1]Planilha8!$X$4:$Y$6629,2,0)</f>
        <v>2961171</v>
      </c>
      <c r="D4151" s="26" t="s">
        <v>1165</v>
      </c>
      <c r="E4151" s="26" t="str">
        <f aca="false">VLOOKUP(B4151,[1]Planilha8!$X$4:$Z$6629,3,0)</f>
        <v>TRANSPLANTE</v>
      </c>
      <c r="F4151" s="26" t="str">
        <f aca="false">VLOOKUP(B4151,[1]Planilha8!$X$4:$AD$6629,7,0)</f>
        <v>BOM</v>
      </c>
      <c r="G4151" s="27" t="n">
        <v>44805</v>
      </c>
      <c r="H4151" s="83" t="n">
        <v>2085</v>
      </c>
      <c r="I4151" s="29" t="s">
        <v>23</v>
      </c>
      <c r="J4151" s="30" t="s">
        <v>1174</v>
      </c>
      <c r="K4151" s="31" t="n">
        <v>544</v>
      </c>
      <c r="L4151" s="32" t="n">
        <v>2022006400</v>
      </c>
      <c r="M4151" s="33" t="n">
        <v>44805</v>
      </c>
      <c r="N4151" s="84" t="n">
        <v>0</v>
      </c>
      <c r="O4151" s="85" t="n">
        <v>0</v>
      </c>
      <c r="P4151" s="86" t="n">
        <v>0</v>
      </c>
      <c r="Q4151" s="87" t="n">
        <v>0</v>
      </c>
      <c r="R4151" s="88" t="n">
        <v>0</v>
      </c>
      <c r="S4151" s="89" t="n">
        <v>2085</v>
      </c>
    </row>
    <row r="4152" s="93" customFormat="true" ht="37.5" hidden="false" customHeight="true" outlineLevel="0" collapsed="false">
      <c r="A4152" s="23" t="s">
        <v>401</v>
      </c>
      <c r="B4152" s="82" t="n">
        <v>13184</v>
      </c>
      <c r="C4152" s="25" t="n">
        <f aca="false">VLOOKUP(B4152,[1]Planilha8!$X$4:$Y$6629,2,0)</f>
        <v>2961172</v>
      </c>
      <c r="D4152" s="26" t="s">
        <v>1165</v>
      </c>
      <c r="E4152" s="26" t="str">
        <f aca="false">VLOOKUP(B4152,[1]Planilha8!$X$4:$Z$6629,3,0)</f>
        <v>TRANSPLANTE</v>
      </c>
      <c r="F4152" s="26" t="str">
        <f aca="false">VLOOKUP(B4152,[1]Planilha8!$X$4:$AD$6629,7,0)</f>
        <v>BOM</v>
      </c>
      <c r="G4152" s="27" t="n">
        <v>44805</v>
      </c>
      <c r="H4152" s="83" t="n">
        <v>2085</v>
      </c>
      <c r="I4152" s="29" t="s">
        <v>23</v>
      </c>
      <c r="J4152" s="30" t="s">
        <v>1174</v>
      </c>
      <c r="K4152" s="31" t="n">
        <v>544</v>
      </c>
      <c r="L4152" s="32" t="n">
        <v>2022006400</v>
      </c>
      <c r="M4152" s="33" t="n">
        <v>44805</v>
      </c>
      <c r="N4152" s="84" t="n">
        <v>0</v>
      </c>
      <c r="O4152" s="85" t="n">
        <v>0</v>
      </c>
      <c r="P4152" s="86" t="n">
        <v>0</v>
      </c>
      <c r="Q4152" s="87" t="n">
        <v>0</v>
      </c>
      <c r="R4152" s="88" t="n">
        <v>0</v>
      </c>
      <c r="S4152" s="89" t="n">
        <v>2085</v>
      </c>
    </row>
    <row r="4153" s="93" customFormat="true" ht="37.5" hidden="false" customHeight="true" outlineLevel="0" collapsed="false">
      <c r="A4153" s="23" t="s">
        <v>401</v>
      </c>
      <c r="B4153" s="82" t="n">
        <v>13185</v>
      </c>
      <c r="C4153" s="25" t="n">
        <f aca="false">VLOOKUP(B4153,[1]Planilha8!$X$4:$Y$6629,2,0)</f>
        <v>2961173</v>
      </c>
      <c r="D4153" s="26" t="s">
        <v>1165</v>
      </c>
      <c r="E4153" s="26" t="str">
        <f aca="false">VLOOKUP(B4153,[1]Planilha8!$X$4:$Z$6629,3,0)</f>
        <v>TRANSPLANTE</v>
      </c>
      <c r="F4153" s="26" t="str">
        <f aca="false">VLOOKUP(B4153,[1]Planilha8!$X$4:$AD$6629,7,0)</f>
        <v>BOM</v>
      </c>
      <c r="G4153" s="27" t="n">
        <v>44805</v>
      </c>
      <c r="H4153" s="83" t="n">
        <v>2085</v>
      </c>
      <c r="I4153" s="29" t="s">
        <v>23</v>
      </c>
      <c r="J4153" s="30" t="s">
        <v>1174</v>
      </c>
      <c r="K4153" s="31" t="n">
        <v>544</v>
      </c>
      <c r="L4153" s="32" t="n">
        <v>2022006400</v>
      </c>
      <c r="M4153" s="33" t="n">
        <v>44805</v>
      </c>
      <c r="N4153" s="84" t="n">
        <v>0</v>
      </c>
      <c r="O4153" s="85" t="n">
        <v>0</v>
      </c>
      <c r="P4153" s="86" t="n">
        <v>0</v>
      </c>
      <c r="Q4153" s="87" t="n">
        <v>0</v>
      </c>
      <c r="R4153" s="88" t="n">
        <v>0</v>
      </c>
      <c r="S4153" s="89" t="n">
        <v>2085</v>
      </c>
    </row>
    <row r="4154" s="93" customFormat="true" ht="37.5" hidden="false" customHeight="true" outlineLevel="0" collapsed="false">
      <c r="A4154" s="23" t="s">
        <v>401</v>
      </c>
      <c r="B4154" s="82" t="n">
        <v>13186</v>
      </c>
      <c r="C4154" s="25" t="n">
        <f aca="false">VLOOKUP(B4154,[1]Planilha8!$X$4:$Y$6629,2,0)</f>
        <v>2961174</v>
      </c>
      <c r="D4154" s="26" t="s">
        <v>1165</v>
      </c>
      <c r="E4154" s="26" t="str">
        <f aca="false">VLOOKUP(B4154,[1]Planilha8!$X$4:$Z$6629,3,0)</f>
        <v>TRANSPLANTE</v>
      </c>
      <c r="F4154" s="26" t="str">
        <f aca="false">VLOOKUP(B4154,[1]Planilha8!$X$4:$AD$6629,7,0)</f>
        <v>BOM</v>
      </c>
      <c r="G4154" s="27" t="n">
        <v>44805</v>
      </c>
      <c r="H4154" s="83" t="n">
        <v>2085</v>
      </c>
      <c r="I4154" s="29" t="s">
        <v>23</v>
      </c>
      <c r="J4154" s="30" t="s">
        <v>1174</v>
      </c>
      <c r="K4154" s="31" t="n">
        <v>544</v>
      </c>
      <c r="L4154" s="32" t="n">
        <v>2022006400</v>
      </c>
      <c r="M4154" s="33" t="n">
        <v>44805</v>
      </c>
      <c r="N4154" s="84" t="n">
        <v>0</v>
      </c>
      <c r="O4154" s="85" t="n">
        <v>0</v>
      </c>
      <c r="P4154" s="86" t="n">
        <v>0</v>
      </c>
      <c r="Q4154" s="87" t="n">
        <v>0</v>
      </c>
      <c r="R4154" s="88" t="n">
        <v>0</v>
      </c>
      <c r="S4154" s="89" t="n">
        <v>2085</v>
      </c>
    </row>
    <row r="4155" s="93" customFormat="true" ht="37.5" hidden="false" customHeight="true" outlineLevel="0" collapsed="false">
      <c r="A4155" s="23" t="s">
        <v>401</v>
      </c>
      <c r="B4155" s="82" t="n">
        <v>13208</v>
      </c>
      <c r="C4155" s="25" t="n">
        <f aca="false">VLOOKUP(B4155,[1]Planilha8!$X$4:$Y$6629,2,0)</f>
        <v>2961131</v>
      </c>
      <c r="D4155" s="26" t="s">
        <v>1175</v>
      </c>
      <c r="E4155" s="26" t="str">
        <f aca="false">VLOOKUP(B4155,[1]Planilha8!$X$4:$Z$6629,3,0)</f>
        <v>FISIOTERAPIA</v>
      </c>
      <c r="F4155" s="26" t="str">
        <f aca="false">VLOOKUP(B4155,[1]Planilha8!$X$4:$AD$6629,7,0)</f>
        <v>BOM</v>
      </c>
      <c r="G4155" s="27" t="n">
        <v>44818</v>
      </c>
      <c r="H4155" s="83" t="n">
        <v>400</v>
      </c>
      <c r="I4155" s="29" t="s">
        <v>23</v>
      </c>
      <c r="J4155" s="30" t="s">
        <v>1176</v>
      </c>
      <c r="K4155" s="31" t="n">
        <v>38188</v>
      </c>
      <c r="L4155" s="32" t="n">
        <v>2022001235</v>
      </c>
      <c r="M4155" s="33" t="n">
        <v>44818</v>
      </c>
      <c r="N4155" s="84" t="n">
        <v>0</v>
      </c>
      <c r="O4155" s="85" t="n">
        <v>0</v>
      </c>
      <c r="P4155" s="86" t="n">
        <v>0</v>
      </c>
      <c r="Q4155" s="87" t="n">
        <v>0</v>
      </c>
      <c r="R4155" s="88" t="n">
        <v>0</v>
      </c>
      <c r="S4155" s="89" t="n">
        <v>400</v>
      </c>
    </row>
    <row r="4156" s="93" customFormat="true" ht="37.5" hidden="false" customHeight="true" outlineLevel="0" collapsed="false">
      <c r="A4156" s="23" t="s">
        <v>401</v>
      </c>
      <c r="B4156" s="82" t="n">
        <v>13209</v>
      </c>
      <c r="C4156" s="25" t="n">
        <f aca="false">VLOOKUP(B4156,[1]Planilha8!$X$4:$Y$6629,2,0)</f>
        <v>2961132</v>
      </c>
      <c r="D4156" s="26" t="s">
        <v>1175</v>
      </c>
      <c r="E4156" s="26" t="str">
        <f aca="false">VLOOKUP(B4156,[1]Planilha8!$X$4:$Z$6629,3,0)</f>
        <v>FISIOTERAPIA</v>
      </c>
      <c r="F4156" s="26" t="str">
        <f aca="false">VLOOKUP(B4156,[1]Planilha8!$X$4:$AD$6629,7,0)</f>
        <v>BOM</v>
      </c>
      <c r="G4156" s="27" t="n">
        <v>44818</v>
      </c>
      <c r="H4156" s="83" t="n">
        <v>400</v>
      </c>
      <c r="I4156" s="29" t="s">
        <v>23</v>
      </c>
      <c r="J4156" s="30" t="s">
        <v>1176</v>
      </c>
      <c r="K4156" s="31" t="n">
        <v>38188</v>
      </c>
      <c r="L4156" s="32" t="n">
        <v>2022001235</v>
      </c>
      <c r="M4156" s="33" t="n">
        <v>44818</v>
      </c>
      <c r="N4156" s="84" t="n">
        <v>0</v>
      </c>
      <c r="O4156" s="85" t="n">
        <v>0</v>
      </c>
      <c r="P4156" s="86" t="n">
        <v>0</v>
      </c>
      <c r="Q4156" s="87" t="n">
        <v>0</v>
      </c>
      <c r="R4156" s="88" t="n">
        <v>0</v>
      </c>
      <c r="S4156" s="89" t="n">
        <v>400</v>
      </c>
    </row>
    <row r="4157" s="93" customFormat="true" ht="37.5" hidden="false" customHeight="true" outlineLevel="0" collapsed="false">
      <c r="A4157" s="23" t="s">
        <v>401</v>
      </c>
      <c r="B4157" s="82" t="n">
        <v>13210</v>
      </c>
      <c r="C4157" s="25" t="n">
        <f aca="false">VLOOKUP(B4157,[1]Planilha8!$X$4:$Y$6629,2,0)</f>
        <v>2961130</v>
      </c>
      <c r="D4157" s="26" t="s">
        <v>1177</v>
      </c>
      <c r="E4157" s="26" t="str">
        <f aca="false">VLOOKUP(B4157,[1]Planilha8!$X$4:$Z$6629,3,0)</f>
        <v>CENTRO CIRÚRGICO – SALA DE EQUIPAMENTOS</v>
      </c>
      <c r="F4157" s="26" t="str">
        <f aca="false">VLOOKUP(B4157,[1]Planilha8!$X$4:$AD$6629,7,0)</f>
        <v>BOM</v>
      </c>
      <c r="G4157" s="27" t="n">
        <v>44819</v>
      </c>
      <c r="H4157" s="83" t="n">
        <v>12514</v>
      </c>
      <c r="I4157" s="29" t="s">
        <v>23</v>
      </c>
      <c r="J4157" s="30" t="s">
        <v>1178</v>
      </c>
      <c r="K4157" s="31" t="n">
        <v>63363</v>
      </c>
      <c r="L4157" s="32" t="n">
        <v>2022005190</v>
      </c>
      <c r="M4157" s="33" t="n">
        <v>44819</v>
      </c>
      <c r="N4157" s="84" t="n">
        <v>0</v>
      </c>
      <c r="O4157" s="85" t="n">
        <v>0</v>
      </c>
      <c r="P4157" s="86" t="n">
        <v>0</v>
      </c>
      <c r="Q4157" s="87" t="n">
        <v>0</v>
      </c>
      <c r="R4157" s="88" t="n">
        <v>0</v>
      </c>
      <c r="S4157" s="89" t="n">
        <v>12514</v>
      </c>
    </row>
    <row r="4158" s="93" customFormat="true" ht="37.5" hidden="false" customHeight="true" outlineLevel="0" collapsed="false">
      <c r="A4158" s="23" t="s">
        <v>401</v>
      </c>
      <c r="B4158" s="82" t="n">
        <v>13214</v>
      </c>
      <c r="C4158" s="25" t="n">
        <f aca="false">VLOOKUP(B4158,[1]Planilha8!$X$4:$Y$6629,2,0)</f>
        <v>2961205</v>
      </c>
      <c r="D4158" s="26" t="s">
        <v>1179</v>
      </c>
      <c r="E4158" s="26" t="str">
        <f aca="false">VLOOKUP(B4158,[1]Planilha8!$X$4:$Z$6629,3,0)</f>
        <v>TRANSPLANTE</v>
      </c>
      <c r="F4158" s="26" t="str">
        <f aca="false">VLOOKUP(B4158,[1]Planilha8!$X$4:$AD$6629,7,0)</f>
        <v>BOM</v>
      </c>
      <c r="G4158" s="27" t="n">
        <v>44798</v>
      </c>
      <c r="H4158" s="83" t="n">
        <v>1094.76</v>
      </c>
      <c r="I4158" s="29" t="s">
        <v>23</v>
      </c>
      <c r="J4158" s="30" t="s">
        <v>242</v>
      </c>
      <c r="K4158" s="31" t="n">
        <v>1720</v>
      </c>
      <c r="L4158" s="32" t="n">
        <v>2022004252</v>
      </c>
      <c r="M4158" s="33" t="n">
        <v>44798</v>
      </c>
      <c r="N4158" s="84" t="n">
        <v>0</v>
      </c>
      <c r="O4158" s="85" t="n">
        <v>0</v>
      </c>
      <c r="P4158" s="86" t="n">
        <v>0</v>
      </c>
      <c r="Q4158" s="87" t="n">
        <v>0</v>
      </c>
      <c r="R4158" s="88" t="n">
        <v>0</v>
      </c>
      <c r="S4158" s="89" t="n">
        <v>1094.76</v>
      </c>
    </row>
    <row r="4159" s="93" customFormat="true" ht="37.5" hidden="false" customHeight="true" outlineLevel="0" collapsed="false">
      <c r="A4159" s="23" t="s">
        <v>401</v>
      </c>
      <c r="B4159" s="82"/>
      <c r="C4159" s="25" t="n">
        <f aca="false">VLOOKUP(B4159,[1]Planilha8!$X$4:$Y$6629,2,0)</f>
        <v>2040571</v>
      </c>
      <c r="D4159" s="26" t="s">
        <v>1153</v>
      </c>
      <c r="E4159" s="26" t="str">
        <f aca="false">VLOOKUP(B4159,[1]Planilha8!$X$4:$Z$6629,3,0)</f>
        <v>CHI – CENTRAL HUMANIZADA DE INTERNAÇÃO</v>
      </c>
      <c r="F4159" s="26" t="str">
        <f aca="false">VLOOKUP(B4159,[1]Planilha8!$X$4:$AD$6629,7,0)</f>
        <v>BOM</v>
      </c>
      <c r="G4159" s="27" t="n">
        <v>44592</v>
      </c>
      <c r="H4159" s="83" t="n">
        <v>735</v>
      </c>
      <c r="I4159" s="29" t="s">
        <v>23</v>
      </c>
      <c r="J4159" s="30" t="s">
        <v>1180</v>
      </c>
      <c r="K4159" s="31" t="n">
        <v>514592</v>
      </c>
      <c r="L4159" s="32"/>
      <c r="M4159" s="33" t="n">
        <v>44592</v>
      </c>
      <c r="N4159" s="84" t="n">
        <v>0</v>
      </c>
      <c r="O4159" s="85" t="n">
        <v>0</v>
      </c>
      <c r="P4159" s="86" t="n">
        <v>0</v>
      </c>
      <c r="Q4159" s="87" t="n">
        <v>0</v>
      </c>
      <c r="R4159" s="88" t="n">
        <v>0</v>
      </c>
      <c r="S4159" s="89" t="n">
        <v>735</v>
      </c>
    </row>
    <row r="4160" s="93" customFormat="true" ht="37.5" hidden="false" customHeight="true" outlineLevel="0" collapsed="false">
      <c r="A4160" s="23" t="s">
        <v>401</v>
      </c>
      <c r="B4160" s="82" t="n">
        <v>13207</v>
      </c>
      <c r="C4160" s="25" t="str">
        <f aca="false">VLOOKUP(B4160,[1]Planilha8!$X$4:$Y$6629,2,0)</f>
        <v>-</v>
      </c>
      <c r="D4160" s="26" t="s">
        <v>1181</v>
      </c>
      <c r="E4160" s="26" t="str">
        <f aca="false">VLOOKUP(B4160,[1]Planilha8!$X$4:$Z$6629,3,0)</f>
        <v>AUDITÓRIO LUIZ RASSI – HGG</v>
      </c>
      <c r="F4160" s="26" t="str">
        <f aca="false">VLOOKUP(B4160,[1]Planilha8!$X$4:$AD$6629,7,0)</f>
        <v>BOM</v>
      </c>
      <c r="G4160" s="27" t="n">
        <v>44816</v>
      </c>
      <c r="H4160" s="83" t="n">
        <v>1199</v>
      </c>
      <c r="I4160" s="29" t="s">
        <v>23</v>
      </c>
      <c r="J4160" s="30" t="s">
        <v>256</v>
      </c>
      <c r="K4160" s="31" t="n">
        <v>1361</v>
      </c>
      <c r="L4160" s="32" t="n">
        <v>2022002143</v>
      </c>
      <c r="M4160" s="33" t="n">
        <v>44834</v>
      </c>
      <c r="N4160" s="84" t="n">
        <v>0</v>
      </c>
      <c r="O4160" s="85" t="n">
        <v>0</v>
      </c>
      <c r="P4160" s="86" t="n">
        <v>0</v>
      </c>
      <c r="Q4160" s="87" t="n">
        <v>0</v>
      </c>
      <c r="R4160" s="88" t="n">
        <v>0</v>
      </c>
      <c r="S4160" s="89" t="n">
        <f aca="false">H4160</f>
        <v>1199</v>
      </c>
    </row>
    <row r="4161" s="93" customFormat="true" ht="37.5" hidden="false" customHeight="true" outlineLevel="0" collapsed="false">
      <c r="A4161" s="23" t="s">
        <v>401</v>
      </c>
      <c r="B4161" s="82" t="n">
        <v>13211</v>
      </c>
      <c r="C4161" s="25" t="str">
        <f aca="false">VLOOKUP(B4161,[1]Planilha8!$X$4:$Y$6629,2,0)</f>
        <v>-</v>
      </c>
      <c r="D4161" s="26" t="s">
        <v>1182</v>
      </c>
      <c r="E4161" s="26" t="str">
        <f aca="false">VLOOKUP(B4161,[1]Planilha8!$X$4:$Z$6629,3,0)</f>
        <v>CENTRO CIRÚRGICO - SALAS DE CIRURGIA</v>
      </c>
      <c r="F4161" s="26" t="str">
        <f aca="false">VLOOKUP(B4161,[1]Planilha8!$X$4:$AD$6629,7,0)</f>
        <v>BOM</v>
      </c>
      <c r="G4161" s="27" t="n">
        <v>44820</v>
      </c>
      <c r="H4161" s="83" t="n">
        <v>1276800</v>
      </c>
      <c r="I4161" s="29" t="s">
        <v>23</v>
      </c>
      <c r="J4161" s="30" t="s">
        <v>1183</v>
      </c>
      <c r="K4161" s="31" t="n">
        <v>55775</v>
      </c>
      <c r="L4161" s="32" t="n">
        <v>2021002635</v>
      </c>
      <c r="M4161" s="33" t="n">
        <v>44834</v>
      </c>
      <c r="N4161" s="84" t="n">
        <v>0</v>
      </c>
      <c r="O4161" s="85" t="n">
        <v>0</v>
      </c>
      <c r="P4161" s="86" t="n">
        <v>0</v>
      </c>
      <c r="Q4161" s="87" t="n">
        <v>0</v>
      </c>
      <c r="R4161" s="88" t="n">
        <v>0</v>
      </c>
      <c r="S4161" s="89" t="n">
        <f aca="false">H4161</f>
        <v>1276800</v>
      </c>
    </row>
    <row r="4162" s="93" customFormat="true" ht="37.5" hidden="false" customHeight="true" outlineLevel="0" collapsed="false">
      <c r="A4162" s="23" t="s">
        <v>401</v>
      </c>
      <c r="B4162" s="82" t="n">
        <v>13230</v>
      </c>
      <c r="C4162" s="25" t="str">
        <f aca="false">VLOOKUP(B4162,[1]Planilha8!$X$4:$Y$6629,2,0)</f>
        <v>-</v>
      </c>
      <c r="D4162" s="26" t="s">
        <v>1184</v>
      </c>
      <c r="E4162" s="26" t="str">
        <f aca="false">VLOOKUP(B4162,[1]Planilha8!$X$4:$Z$6629,3,0)</f>
        <v>TRANSPLANTE</v>
      </c>
      <c r="F4162" s="26" t="str">
        <f aca="false">VLOOKUP(B4162,[1]Planilha8!$X$4:$AD$6629,7,0)</f>
        <v>BOM</v>
      </c>
      <c r="G4162" s="27" t="n">
        <v>44855</v>
      </c>
      <c r="H4162" s="83" t="n">
        <v>4211.5556</v>
      </c>
      <c r="I4162" s="29" t="s">
        <v>23</v>
      </c>
      <c r="J4162" s="30" t="s">
        <v>1185</v>
      </c>
      <c r="K4162" s="31" t="n">
        <v>1146</v>
      </c>
      <c r="L4162" s="32" t="n">
        <v>2022004997</v>
      </c>
      <c r="M4162" s="33" t="n">
        <v>44865</v>
      </c>
      <c r="N4162" s="84" t="n">
        <v>0</v>
      </c>
      <c r="O4162" s="85" t="n">
        <v>0</v>
      </c>
      <c r="P4162" s="86" t="n">
        <v>0</v>
      </c>
      <c r="Q4162" s="87" t="n">
        <v>0</v>
      </c>
      <c r="R4162" s="88" t="n">
        <v>0</v>
      </c>
      <c r="S4162" s="89" t="n">
        <f aca="false">H4162</f>
        <v>4211.5556</v>
      </c>
    </row>
    <row r="4163" s="93" customFormat="true" ht="37.5" hidden="false" customHeight="true" outlineLevel="0" collapsed="false">
      <c r="A4163" s="23" t="s">
        <v>401</v>
      </c>
      <c r="B4163" s="82" t="n">
        <v>13231</v>
      </c>
      <c r="C4163" s="25" t="str">
        <f aca="false">VLOOKUP(B4163,[1]Planilha8!$X$4:$Y$6629,2,0)</f>
        <v>-</v>
      </c>
      <c r="D4163" s="26" t="s">
        <v>1184</v>
      </c>
      <c r="E4163" s="26" t="str">
        <f aca="false">VLOOKUP(B4163,[1]Planilha8!$X$4:$Z$6629,3,0)</f>
        <v>TRANSPLANTE</v>
      </c>
      <c r="F4163" s="26" t="str">
        <f aca="false">VLOOKUP(B4163,[1]Planilha8!$X$4:$AD$6629,7,0)</f>
        <v>BOM</v>
      </c>
      <c r="G4163" s="27" t="n">
        <v>44855</v>
      </c>
      <c r="H4163" s="83" t="n">
        <v>4211.5556</v>
      </c>
      <c r="I4163" s="29" t="s">
        <v>23</v>
      </c>
      <c r="J4163" s="30" t="s">
        <v>1185</v>
      </c>
      <c r="K4163" s="31" t="n">
        <v>1146</v>
      </c>
      <c r="L4163" s="32" t="n">
        <v>2022004997</v>
      </c>
      <c r="M4163" s="33" t="n">
        <v>44865</v>
      </c>
      <c r="N4163" s="84" t="n">
        <v>0</v>
      </c>
      <c r="O4163" s="85" t="n">
        <v>0</v>
      </c>
      <c r="P4163" s="86" t="n">
        <v>0</v>
      </c>
      <c r="Q4163" s="87" t="n">
        <v>0</v>
      </c>
      <c r="R4163" s="88" t="n">
        <v>0</v>
      </c>
      <c r="S4163" s="89" t="n">
        <f aca="false">H4163</f>
        <v>4211.5556</v>
      </c>
    </row>
    <row r="4164" s="93" customFormat="true" ht="37.5" hidden="false" customHeight="true" outlineLevel="0" collapsed="false">
      <c r="A4164" s="23" t="s">
        <v>401</v>
      </c>
      <c r="B4164" s="82" t="n">
        <v>13232</v>
      </c>
      <c r="C4164" s="25" t="str">
        <f aca="false">VLOOKUP(B4164,[1]Planilha8!$X$4:$Y$6629,2,0)</f>
        <v>-</v>
      </c>
      <c r="D4164" s="26" t="s">
        <v>1184</v>
      </c>
      <c r="E4164" s="26" t="str">
        <f aca="false">VLOOKUP(B4164,[1]Planilha8!$X$4:$Z$6629,3,0)</f>
        <v>GALPÃO ALMOXARIFADO</v>
      </c>
      <c r="F4164" s="26" t="str">
        <f aca="false">VLOOKUP(B4164,[1]Planilha8!$X$4:$AD$6629,7,0)</f>
        <v>BOM</v>
      </c>
      <c r="G4164" s="27" t="n">
        <v>44855</v>
      </c>
      <c r="H4164" s="83" t="n">
        <v>4211.5556</v>
      </c>
      <c r="I4164" s="29" t="s">
        <v>23</v>
      </c>
      <c r="J4164" s="30" t="s">
        <v>1185</v>
      </c>
      <c r="K4164" s="31" t="n">
        <v>1146</v>
      </c>
      <c r="L4164" s="32" t="n">
        <v>2022004997</v>
      </c>
      <c r="M4164" s="33" t="n">
        <v>44865</v>
      </c>
      <c r="N4164" s="84" t="n">
        <v>0</v>
      </c>
      <c r="O4164" s="85" t="n">
        <v>0</v>
      </c>
      <c r="P4164" s="86" t="n">
        <v>0</v>
      </c>
      <c r="Q4164" s="87" t="n">
        <v>0</v>
      </c>
      <c r="R4164" s="88" t="n">
        <v>0</v>
      </c>
      <c r="S4164" s="89" t="n">
        <f aca="false">H4164</f>
        <v>4211.5556</v>
      </c>
    </row>
    <row r="4165" s="93" customFormat="true" ht="37.5" hidden="false" customHeight="true" outlineLevel="0" collapsed="false">
      <c r="A4165" s="23" t="s">
        <v>401</v>
      </c>
      <c r="B4165" s="82" t="n">
        <v>13233</v>
      </c>
      <c r="C4165" s="25" t="str">
        <f aca="false">VLOOKUP(B4165,[1]Planilha8!$X$4:$Y$6629,2,0)</f>
        <v>-</v>
      </c>
      <c r="D4165" s="26" t="s">
        <v>1184</v>
      </c>
      <c r="E4165" s="26" t="str">
        <f aca="false">VLOOKUP(B4165,[1]Planilha8!$X$4:$Z$6629,3,0)</f>
        <v>GALPÃO ALMOXARIFADO</v>
      </c>
      <c r="F4165" s="26" t="str">
        <f aca="false">VLOOKUP(B4165,[1]Planilha8!$X$4:$AD$6629,7,0)</f>
        <v>BOM</v>
      </c>
      <c r="G4165" s="27" t="n">
        <v>44855</v>
      </c>
      <c r="H4165" s="83" t="n">
        <v>4211.5556</v>
      </c>
      <c r="I4165" s="29" t="s">
        <v>23</v>
      </c>
      <c r="J4165" s="30" t="s">
        <v>1185</v>
      </c>
      <c r="K4165" s="31" t="n">
        <v>1146</v>
      </c>
      <c r="L4165" s="32" t="n">
        <v>2022004997</v>
      </c>
      <c r="M4165" s="33" t="n">
        <v>44865</v>
      </c>
      <c r="N4165" s="84" t="n">
        <v>0</v>
      </c>
      <c r="O4165" s="85" t="n">
        <v>0</v>
      </c>
      <c r="P4165" s="86" t="n">
        <v>0</v>
      </c>
      <c r="Q4165" s="87" t="n">
        <v>0</v>
      </c>
      <c r="R4165" s="88" t="n">
        <v>0</v>
      </c>
      <c r="S4165" s="89" t="n">
        <f aca="false">H4165</f>
        <v>4211.5556</v>
      </c>
    </row>
    <row r="4166" s="93" customFormat="true" ht="37.5" hidden="false" customHeight="true" outlineLevel="0" collapsed="false">
      <c r="A4166" s="23" t="s">
        <v>401</v>
      </c>
      <c r="B4166" s="82" t="n">
        <v>13234</v>
      </c>
      <c r="C4166" s="25" t="str">
        <f aca="false">VLOOKUP(B4166,[1]Planilha8!$X$4:$Y$6629,2,0)</f>
        <v>-</v>
      </c>
      <c r="D4166" s="26" t="s">
        <v>1184</v>
      </c>
      <c r="E4166" s="26" t="str">
        <f aca="false">VLOOKUP(B4166,[1]Planilha8!$X$4:$Z$6629,3,0)</f>
        <v>TRANSPLANTE</v>
      </c>
      <c r="F4166" s="26" t="str">
        <f aca="false">VLOOKUP(B4166,[1]Planilha8!$X$4:$AD$6629,7,0)</f>
        <v>BOM</v>
      </c>
      <c r="G4166" s="27" t="n">
        <v>44855</v>
      </c>
      <c r="H4166" s="83" t="n">
        <v>4211.5556</v>
      </c>
      <c r="I4166" s="29" t="s">
        <v>23</v>
      </c>
      <c r="J4166" s="30" t="s">
        <v>1185</v>
      </c>
      <c r="K4166" s="31" t="n">
        <v>1146</v>
      </c>
      <c r="L4166" s="32" t="n">
        <v>2022004997</v>
      </c>
      <c r="M4166" s="33" t="n">
        <v>44865</v>
      </c>
      <c r="N4166" s="84" t="n">
        <v>0</v>
      </c>
      <c r="O4166" s="85" t="n">
        <v>0</v>
      </c>
      <c r="P4166" s="86" t="n">
        <v>0</v>
      </c>
      <c r="Q4166" s="87" t="n">
        <v>0</v>
      </c>
      <c r="R4166" s="88" t="n">
        <v>0</v>
      </c>
      <c r="S4166" s="89" t="n">
        <f aca="false">H4166</f>
        <v>4211.5556</v>
      </c>
    </row>
    <row r="4167" s="93" customFormat="true" ht="37.5" hidden="false" customHeight="true" outlineLevel="0" collapsed="false">
      <c r="A4167" s="23" t="s">
        <v>401</v>
      </c>
      <c r="B4167" s="82" t="n">
        <v>13235</v>
      </c>
      <c r="C4167" s="25" t="str">
        <f aca="false">VLOOKUP(B4167,[1]Planilha8!$X$4:$Y$6629,2,0)</f>
        <v>-</v>
      </c>
      <c r="D4167" s="26" t="s">
        <v>1184</v>
      </c>
      <c r="E4167" s="26" t="str">
        <f aca="false">VLOOKUP(B4167,[1]Planilha8!$X$4:$Z$6629,3,0)</f>
        <v>TRANSPLANTE</v>
      </c>
      <c r="F4167" s="26" t="str">
        <f aca="false">VLOOKUP(B4167,[1]Planilha8!$X$4:$AD$6629,7,0)</f>
        <v>BOM</v>
      </c>
      <c r="G4167" s="27" t="n">
        <v>44855</v>
      </c>
      <c r="H4167" s="83" t="n">
        <v>4211.5556</v>
      </c>
      <c r="I4167" s="29" t="s">
        <v>23</v>
      </c>
      <c r="J4167" s="30" t="s">
        <v>1185</v>
      </c>
      <c r="K4167" s="31" t="n">
        <v>1146</v>
      </c>
      <c r="L4167" s="32" t="n">
        <v>2022004997</v>
      </c>
      <c r="M4167" s="33" t="n">
        <v>44865</v>
      </c>
      <c r="N4167" s="84" t="n">
        <v>0</v>
      </c>
      <c r="O4167" s="85" t="n">
        <v>0</v>
      </c>
      <c r="P4167" s="86" t="n">
        <v>0</v>
      </c>
      <c r="Q4167" s="87" t="n">
        <v>0</v>
      </c>
      <c r="R4167" s="88" t="n">
        <v>0</v>
      </c>
      <c r="S4167" s="89" t="n">
        <f aca="false">H4167</f>
        <v>4211.5556</v>
      </c>
    </row>
    <row r="4168" s="93" customFormat="true" ht="37.5" hidden="false" customHeight="true" outlineLevel="0" collapsed="false">
      <c r="A4168" s="23" t="s">
        <v>401</v>
      </c>
      <c r="B4168" s="82" t="n">
        <v>13236</v>
      </c>
      <c r="C4168" s="25" t="str">
        <f aca="false">VLOOKUP(B4168,[1]Planilha8!$X$4:$Y$6629,2,0)</f>
        <v>-</v>
      </c>
      <c r="D4168" s="26" t="s">
        <v>1184</v>
      </c>
      <c r="E4168" s="26" t="str">
        <f aca="false">VLOOKUP(B4168,[1]Planilha8!$X$4:$Z$6629,3,0)</f>
        <v>GALPÃO ALMOXARIFADO</v>
      </c>
      <c r="F4168" s="26" t="str">
        <f aca="false">VLOOKUP(B4168,[1]Planilha8!$X$4:$AD$6629,7,0)</f>
        <v>BOM</v>
      </c>
      <c r="G4168" s="27" t="n">
        <v>44855</v>
      </c>
      <c r="H4168" s="83" t="n">
        <v>4211.5556</v>
      </c>
      <c r="I4168" s="29" t="s">
        <v>23</v>
      </c>
      <c r="J4168" s="30" t="s">
        <v>1185</v>
      </c>
      <c r="K4168" s="31" t="n">
        <v>1146</v>
      </c>
      <c r="L4168" s="32" t="n">
        <v>2022004997</v>
      </c>
      <c r="M4168" s="33" t="n">
        <v>44865</v>
      </c>
      <c r="N4168" s="84" t="n">
        <v>0</v>
      </c>
      <c r="O4168" s="85" t="n">
        <v>0</v>
      </c>
      <c r="P4168" s="86" t="n">
        <v>0</v>
      </c>
      <c r="Q4168" s="87" t="n">
        <v>0</v>
      </c>
      <c r="R4168" s="88" t="n">
        <v>0</v>
      </c>
      <c r="S4168" s="89" t="n">
        <f aca="false">H4168</f>
        <v>4211.5556</v>
      </c>
    </row>
    <row r="4169" s="93" customFormat="true" ht="37.5" hidden="false" customHeight="true" outlineLevel="0" collapsed="false">
      <c r="A4169" s="23" t="s">
        <v>401</v>
      </c>
      <c r="B4169" s="82" t="n">
        <v>13237</v>
      </c>
      <c r="C4169" s="25" t="str">
        <f aca="false">VLOOKUP(B4169,[1]Planilha8!$X$4:$Y$6629,2,0)</f>
        <v>-</v>
      </c>
      <c r="D4169" s="26" t="s">
        <v>1184</v>
      </c>
      <c r="E4169" s="26" t="str">
        <f aca="false">VLOOKUP(B4169,[1]Planilha8!$X$4:$Z$6629,3,0)</f>
        <v>GALPÃO ALMOXARIFADO</v>
      </c>
      <c r="F4169" s="26" t="str">
        <f aca="false">VLOOKUP(B4169,[1]Planilha8!$X$4:$AD$6629,7,0)</f>
        <v>BOM</v>
      </c>
      <c r="G4169" s="27" t="n">
        <v>44855</v>
      </c>
      <c r="H4169" s="83" t="n">
        <v>4211.5556</v>
      </c>
      <c r="I4169" s="29" t="s">
        <v>23</v>
      </c>
      <c r="J4169" s="30" t="s">
        <v>1185</v>
      </c>
      <c r="K4169" s="31" t="n">
        <v>1146</v>
      </c>
      <c r="L4169" s="32" t="n">
        <v>2022004997</v>
      </c>
      <c r="M4169" s="33" t="n">
        <v>44865</v>
      </c>
      <c r="N4169" s="84" t="n">
        <v>0</v>
      </c>
      <c r="O4169" s="85" t="n">
        <v>0</v>
      </c>
      <c r="P4169" s="86" t="n">
        <v>0</v>
      </c>
      <c r="Q4169" s="87" t="n">
        <v>0</v>
      </c>
      <c r="R4169" s="88" t="n">
        <v>0</v>
      </c>
      <c r="S4169" s="89" t="n">
        <f aca="false">H4169</f>
        <v>4211.5556</v>
      </c>
    </row>
    <row r="4170" s="93" customFormat="true" ht="37.5" hidden="false" customHeight="true" outlineLevel="0" collapsed="false">
      <c r="A4170" s="23" t="s">
        <v>401</v>
      </c>
      <c r="B4170" s="82" t="n">
        <v>13238</v>
      </c>
      <c r="C4170" s="25" t="str">
        <f aca="false">VLOOKUP(B4170,[1]Planilha8!$X$4:$Y$6629,2,0)</f>
        <v>-</v>
      </c>
      <c r="D4170" s="26" t="s">
        <v>1184</v>
      </c>
      <c r="E4170" s="26" t="str">
        <f aca="false">VLOOKUP(B4170,[1]Planilha8!$X$4:$Z$6629,3,0)</f>
        <v>GALPÃO ALMOXARIFADO</v>
      </c>
      <c r="F4170" s="26" t="str">
        <f aca="false">VLOOKUP(B4170,[1]Planilha8!$X$4:$AD$6629,7,0)</f>
        <v>BOM</v>
      </c>
      <c r="G4170" s="27" t="n">
        <v>44855</v>
      </c>
      <c r="H4170" s="83" t="n">
        <v>4211.5556</v>
      </c>
      <c r="I4170" s="29" t="s">
        <v>23</v>
      </c>
      <c r="J4170" s="30" t="s">
        <v>1185</v>
      </c>
      <c r="K4170" s="31" t="n">
        <v>1146</v>
      </c>
      <c r="L4170" s="32" t="n">
        <v>2022004997</v>
      </c>
      <c r="M4170" s="33" t="n">
        <v>44865</v>
      </c>
      <c r="N4170" s="84" t="n">
        <v>0</v>
      </c>
      <c r="O4170" s="85" t="n">
        <v>0</v>
      </c>
      <c r="P4170" s="86" t="n">
        <v>0</v>
      </c>
      <c r="Q4170" s="87" t="n">
        <v>0</v>
      </c>
      <c r="R4170" s="88" t="n">
        <v>0</v>
      </c>
      <c r="S4170" s="89" t="n">
        <f aca="false">H4170</f>
        <v>4211.5556</v>
      </c>
    </row>
    <row r="4171" s="93" customFormat="true" ht="37.5" hidden="false" customHeight="true" outlineLevel="0" collapsed="false">
      <c r="A4171" s="23" t="s">
        <v>401</v>
      </c>
      <c r="B4171" s="82" t="n">
        <v>13239</v>
      </c>
      <c r="C4171" s="25" t="str">
        <f aca="false">VLOOKUP(B4171,[1]Planilha8!$X$4:$Y$6629,2,0)</f>
        <v>-</v>
      </c>
      <c r="D4171" s="26" t="s">
        <v>1184</v>
      </c>
      <c r="E4171" s="26" t="str">
        <f aca="false">VLOOKUP(B4171,[1]Planilha8!$X$4:$Z$6629,3,0)</f>
        <v>GALPÃO ALMOXARIFADO</v>
      </c>
      <c r="F4171" s="26" t="str">
        <f aca="false">VLOOKUP(B4171,[1]Planilha8!$X$4:$AD$6629,7,0)</f>
        <v>BOM</v>
      </c>
      <c r="G4171" s="27" t="n">
        <v>44855</v>
      </c>
      <c r="H4171" s="83" t="n">
        <v>4211.5556</v>
      </c>
      <c r="I4171" s="29" t="s">
        <v>23</v>
      </c>
      <c r="J4171" s="30" t="s">
        <v>1185</v>
      </c>
      <c r="K4171" s="31" t="n">
        <v>1146</v>
      </c>
      <c r="L4171" s="32" t="n">
        <v>2022004997</v>
      </c>
      <c r="M4171" s="33" t="n">
        <v>44865</v>
      </c>
      <c r="N4171" s="84" t="n">
        <v>0</v>
      </c>
      <c r="O4171" s="85" t="n">
        <v>0</v>
      </c>
      <c r="P4171" s="86" t="n">
        <v>0</v>
      </c>
      <c r="Q4171" s="87" t="n">
        <v>0</v>
      </c>
      <c r="R4171" s="88" t="n">
        <v>0</v>
      </c>
      <c r="S4171" s="89" t="n">
        <f aca="false">H4171</f>
        <v>4211.5556</v>
      </c>
    </row>
    <row r="4172" s="93" customFormat="true" ht="37.5" hidden="false" customHeight="true" outlineLevel="0" collapsed="false">
      <c r="A4172" s="23" t="s">
        <v>401</v>
      </c>
      <c r="B4172" s="82" t="n">
        <v>13240</v>
      </c>
      <c r="C4172" s="25" t="str">
        <f aca="false">VLOOKUP(B4172,[1]Planilha8!$X$4:$Y$6629,2,0)</f>
        <v>-</v>
      </c>
      <c r="D4172" s="26" t="s">
        <v>1184</v>
      </c>
      <c r="E4172" s="26" t="str">
        <f aca="false">VLOOKUP(B4172,[1]Planilha8!$X$4:$Z$6629,3,0)</f>
        <v>GALPÃO ALMOXARIFADO</v>
      </c>
      <c r="F4172" s="26" t="str">
        <f aca="false">VLOOKUP(B4172,[1]Planilha8!$X$4:$AD$6629,7,0)</f>
        <v>BOM</v>
      </c>
      <c r="G4172" s="27" t="n">
        <v>44855</v>
      </c>
      <c r="H4172" s="83" t="n">
        <v>4211.5556</v>
      </c>
      <c r="I4172" s="29" t="s">
        <v>23</v>
      </c>
      <c r="J4172" s="30" t="s">
        <v>1185</v>
      </c>
      <c r="K4172" s="31" t="n">
        <v>1146</v>
      </c>
      <c r="L4172" s="32" t="n">
        <v>2022004997</v>
      </c>
      <c r="M4172" s="33" t="n">
        <v>44865</v>
      </c>
      <c r="N4172" s="84" t="n">
        <v>0</v>
      </c>
      <c r="O4172" s="85" t="n">
        <v>0</v>
      </c>
      <c r="P4172" s="86" t="n">
        <v>0</v>
      </c>
      <c r="Q4172" s="87" t="n">
        <v>0</v>
      </c>
      <c r="R4172" s="88" t="n">
        <v>0</v>
      </c>
      <c r="S4172" s="89" t="n">
        <f aca="false">H4172</f>
        <v>4211.5556</v>
      </c>
    </row>
    <row r="4173" s="93" customFormat="true" ht="37.5" hidden="false" customHeight="true" outlineLevel="0" collapsed="false">
      <c r="A4173" s="23" t="s">
        <v>401</v>
      </c>
      <c r="B4173" s="82" t="n">
        <v>13241</v>
      </c>
      <c r="C4173" s="25" t="str">
        <f aca="false">VLOOKUP(B4173,[1]Planilha8!$X$4:$Y$6629,2,0)</f>
        <v>-</v>
      </c>
      <c r="D4173" s="26" t="s">
        <v>1184</v>
      </c>
      <c r="E4173" s="26" t="str">
        <f aca="false">VLOOKUP(B4173,[1]Planilha8!$X$4:$Z$6629,3,0)</f>
        <v>GALPÃO ALMOXARIFADO</v>
      </c>
      <c r="F4173" s="26" t="str">
        <f aca="false">VLOOKUP(B4173,[1]Planilha8!$X$4:$AD$6629,7,0)</f>
        <v>BOM</v>
      </c>
      <c r="G4173" s="27" t="n">
        <v>44855</v>
      </c>
      <c r="H4173" s="83" t="n">
        <v>4211.5556</v>
      </c>
      <c r="I4173" s="29" t="s">
        <v>23</v>
      </c>
      <c r="J4173" s="30" t="s">
        <v>1185</v>
      </c>
      <c r="K4173" s="31" t="n">
        <v>1146</v>
      </c>
      <c r="L4173" s="32" t="n">
        <v>2022004997</v>
      </c>
      <c r="M4173" s="33" t="n">
        <v>44865</v>
      </c>
      <c r="N4173" s="84" t="n">
        <v>0</v>
      </c>
      <c r="O4173" s="85" t="n">
        <v>0</v>
      </c>
      <c r="P4173" s="86" t="n">
        <v>0</v>
      </c>
      <c r="Q4173" s="87" t="n">
        <v>0</v>
      </c>
      <c r="R4173" s="88" t="n">
        <v>0</v>
      </c>
      <c r="S4173" s="89" t="n">
        <f aca="false">H4173</f>
        <v>4211.5556</v>
      </c>
    </row>
    <row r="4174" s="93" customFormat="true" ht="37.5" hidden="false" customHeight="true" outlineLevel="0" collapsed="false">
      <c r="A4174" s="23" t="s">
        <v>401</v>
      </c>
      <c r="B4174" s="82" t="n">
        <v>13242</v>
      </c>
      <c r="C4174" s="25" t="str">
        <f aca="false">VLOOKUP(B4174,[1]Planilha8!$X$4:$Y$6629,2,0)</f>
        <v>-</v>
      </c>
      <c r="D4174" s="26" t="s">
        <v>1184</v>
      </c>
      <c r="E4174" s="26" t="str">
        <f aca="false">VLOOKUP(B4174,[1]Planilha8!$X$4:$Z$6629,3,0)</f>
        <v>GALPÃO ALMOXARIFADO</v>
      </c>
      <c r="F4174" s="26" t="str">
        <f aca="false">VLOOKUP(B4174,[1]Planilha8!$X$4:$AD$6629,7,0)</f>
        <v>BOM</v>
      </c>
      <c r="G4174" s="27" t="n">
        <v>44855</v>
      </c>
      <c r="H4174" s="83" t="n">
        <v>4211.5556</v>
      </c>
      <c r="I4174" s="29" t="s">
        <v>23</v>
      </c>
      <c r="J4174" s="30" t="s">
        <v>1185</v>
      </c>
      <c r="K4174" s="31" t="n">
        <v>1146</v>
      </c>
      <c r="L4174" s="32" t="n">
        <v>2022004997</v>
      </c>
      <c r="M4174" s="33" t="n">
        <v>44865</v>
      </c>
      <c r="N4174" s="84" t="n">
        <v>0</v>
      </c>
      <c r="O4174" s="85" t="n">
        <v>0</v>
      </c>
      <c r="P4174" s="86" t="n">
        <v>0</v>
      </c>
      <c r="Q4174" s="87" t="n">
        <v>0</v>
      </c>
      <c r="R4174" s="88" t="n">
        <v>0</v>
      </c>
      <c r="S4174" s="89" t="n">
        <f aca="false">H4174</f>
        <v>4211.5556</v>
      </c>
    </row>
    <row r="4175" s="93" customFormat="true" ht="37.5" hidden="false" customHeight="true" outlineLevel="0" collapsed="false">
      <c r="A4175" s="23" t="s">
        <v>401</v>
      </c>
      <c r="B4175" s="82" t="n">
        <v>13243</v>
      </c>
      <c r="C4175" s="25" t="str">
        <f aca="false">VLOOKUP(B4175,[1]Planilha8!$X$4:$Y$6629,2,0)</f>
        <v>-</v>
      </c>
      <c r="D4175" s="26" t="s">
        <v>1184</v>
      </c>
      <c r="E4175" s="26" t="str">
        <f aca="false">VLOOKUP(B4175,[1]Planilha8!$X$4:$Z$6629,3,0)</f>
        <v>GALPÃO ALMOXARIFADO</v>
      </c>
      <c r="F4175" s="26" t="str">
        <f aca="false">VLOOKUP(B4175,[1]Planilha8!$X$4:$AD$6629,7,0)</f>
        <v>BOM</v>
      </c>
      <c r="G4175" s="27" t="n">
        <v>44855</v>
      </c>
      <c r="H4175" s="83" t="n">
        <v>4211.5556</v>
      </c>
      <c r="I4175" s="29" t="s">
        <v>23</v>
      </c>
      <c r="J4175" s="30" t="s">
        <v>1185</v>
      </c>
      <c r="K4175" s="31" t="n">
        <v>1146</v>
      </c>
      <c r="L4175" s="32" t="n">
        <v>2022004997</v>
      </c>
      <c r="M4175" s="33" t="n">
        <v>44865</v>
      </c>
      <c r="N4175" s="84" t="n">
        <v>0</v>
      </c>
      <c r="O4175" s="85" t="n">
        <v>0</v>
      </c>
      <c r="P4175" s="86" t="n">
        <v>0</v>
      </c>
      <c r="Q4175" s="87" t="n">
        <v>0</v>
      </c>
      <c r="R4175" s="88" t="n">
        <v>0</v>
      </c>
      <c r="S4175" s="89" t="n">
        <f aca="false">H4175</f>
        <v>4211.5556</v>
      </c>
    </row>
    <row r="4176" s="93" customFormat="true" ht="37.5" hidden="false" customHeight="true" outlineLevel="0" collapsed="false">
      <c r="A4176" s="23" t="s">
        <v>401</v>
      </c>
      <c r="B4176" s="82" t="n">
        <v>13244</v>
      </c>
      <c r="C4176" s="25" t="str">
        <f aca="false">VLOOKUP(B4176,[1]Planilha8!$X$4:$Y$6629,2,0)</f>
        <v>-</v>
      </c>
      <c r="D4176" s="26" t="s">
        <v>1184</v>
      </c>
      <c r="E4176" s="26" t="str">
        <f aca="false">VLOOKUP(B4176,[1]Planilha8!$X$4:$Z$6629,3,0)</f>
        <v>GALPÃO ALMOXARIFADO</v>
      </c>
      <c r="F4176" s="26" t="str">
        <f aca="false">VLOOKUP(B4176,[1]Planilha8!$X$4:$AD$6629,7,0)</f>
        <v>BOM</v>
      </c>
      <c r="G4176" s="27" t="n">
        <v>44855</v>
      </c>
      <c r="H4176" s="83" t="n">
        <v>4211.5556</v>
      </c>
      <c r="I4176" s="29" t="s">
        <v>23</v>
      </c>
      <c r="J4176" s="30" t="s">
        <v>1185</v>
      </c>
      <c r="K4176" s="31" t="n">
        <v>1146</v>
      </c>
      <c r="L4176" s="32" t="n">
        <v>2022004997</v>
      </c>
      <c r="M4176" s="33" t="n">
        <v>44865</v>
      </c>
      <c r="N4176" s="84" t="n">
        <v>0</v>
      </c>
      <c r="O4176" s="85" t="n">
        <v>0</v>
      </c>
      <c r="P4176" s="86" t="n">
        <v>0</v>
      </c>
      <c r="Q4176" s="87" t="n">
        <v>0</v>
      </c>
      <c r="R4176" s="88" t="n">
        <v>0</v>
      </c>
      <c r="S4176" s="89" t="n">
        <f aca="false">H4176</f>
        <v>4211.5556</v>
      </c>
    </row>
    <row r="4177" s="93" customFormat="true" ht="37.5" hidden="false" customHeight="true" outlineLevel="0" collapsed="false">
      <c r="A4177" s="23" t="s">
        <v>401</v>
      </c>
      <c r="B4177" s="82" t="n">
        <v>13245</v>
      </c>
      <c r="C4177" s="25" t="str">
        <f aca="false">VLOOKUP(B4177,[1]Planilha8!$X$4:$Y$6629,2,0)</f>
        <v>-</v>
      </c>
      <c r="D4177" s="26" t="s">
        <v>1184</v>
      </c>
      <c r="E4177" s="26" t="str">
        <f aca="false">VLOOKUP(B4177,[1]Planilha8!$X$4:$Z$6629,3,0)</f>
        <v>GALPÃO ALMOXARIFADO</v>
      </c>
      <c r="F4177" s="26" t="str">
        <f aca="false">VLOOKUP(B4177,[1]Planilha8!$X$4:$AD$6629,7,0)</f>
        <v>BOM</v>
      </c>
      <c r="G4177" s="27" t="n">
        <v>44855</v>
      </c>
      <c r="H4177" s="83" t="n">
        <v>4211.5556</v>
      </c>
      <c r="I4177" s="29" t="s">
        <v>23</v>
      </c>
      <c r="J4177" s="30" t="s">
        <v>1185</v>
      </c>
      <c r="K4177" s="31" t="n">
        <v>1146</v>
      </c>
      <c r="L4177" s="32" t="n">
        <v>2022004997</v>
      </c>
      <c r="M4177" s="33" t="n">
        <v>44865</v>
      </c>
      <c r="N4177" s="84" t="n">
        <v>0</v>
      </c>
      <c r="O4177" s="85" t="n">
        <v>0</v>
      </c>
      <c r="P4177" s="86" t="n">
        <v>0</v>
      </c>
      <c r="Q4177" s="87" t="n">
        <v>0</v>
      </c>
      <c r="R4177" s="88" t="n">
        <v>0</v>
      </c>
      <c r="S4177" s="89" t="n">
        <f aca="false">H4177</f>
        <v>4211.5556</v>
      </c>
    </row>
    <row r="4178" s="93" customFormat="true" ht="37.5" hidden="false" customHeight="true" outlineLevel="0" collapsed="false">
      <c r="A4178" s="23" t="s">
        <v>401</v>
      </c>
      <c r="B4178" s="82" t="n">
        <v>13246</v>
      </c>
      <c r="C4178" s="25" t="str">
        <f aca="false">VLOOKUP(B4178,[1]Planilha8!$X$4:$Y$6629,2,0)</f>
        <v>-</v>
      </c>
      <c r="D4178" s="26" t="s">
        <v>1184</v>
      </c>
      <c r="E4178" s="26" t="str">
        <f aca="false">VLOOKUP(B4178,[1]Planilha8!$X$4:$Z$6629,3,0)</f>
        <v>GALPÃO ALMOXARIFADO</v>
      </c>
      <c r="F4178" s="26" t="str">
        <f aca="false">VLOOKUP(B4178,[1]Planilha8!$X$4:$AD$6629,7,0)</f>
        <v>BOM</v>
      </c>
      <c r="G4178" s="27" t="n">
        <v>44855</v>
      </c>
      <c r="H4178" s="83" t="n">
        <v>4211.5556</v>
      </c>
      <c r="I4178" s="29" t="s">
        <v>23</v>
      </c>
      <c r="J4178" s="30" t="s">
        <v>1185</v>
      </c>
      <c r="K4178" s="31" t="n">
        <v>1146</v>
      </c>
      <c r="L4178" s="32" t="n">
        <v>2022004997</v>
      </c>
      <c r="M4178" s="33" t="n">
        <v>44865</v>
      </c>
      <c r="N4178" s="84" t="n">
        <v>0</v>
      </c>
      <c r="O4178" s="85" t="n">
        <v>0</v>
      </c>
      <c r="P4178" s="86" t="n">
        <v>0</v>
      </c>
      <c r="Q4178" s="87" t="n">
        <v>0</v>
      </c>
      <c r="R4178" s="88" t="n">
        <v>0</v>
      </c>
      <c r="S4178" s="89" t="n">
        <f aca="false">H4178</f>
        <v>4211.5556</v>
      </c>
    </row>
    <row r="4179" s="93" customFormat="true" ht="37.5" hidden="false" customHeight="true" outlineLevel="0" collapsed="false">
      <c r="A4179" s="23" t="s">
        <v>401</v>
      </c>
      <c r="B4179" s="82" t="n">
        <v>13247</v>
      </c>
      <c r="C4179" s="25" t="str">
        <f aca="false">VLOOKUP(B4179,[1]Planilha8!$X$4:$Y$6629,2,0)</f>
        <v>-</v>
      </c>
      <c r="D4179" s="26" t="s">
        <v>1184</v>
      </c>
      <c r="E4179" s="26" t="str">
        <f aca="false">VLOOKUP(B4179,[1]Planilha8!$X$4:$Z$6629,3,0)</f>
        <v>GALPÃO ALMOXARIFADO</v>
      </c>
      <c r="F4179" s="26" t="str">
        <f aca="false">VLOOKUP(B4179,[1]Planilha8!$X$4:$AD$6629,7,0)</f>
        <v>BOM</v>
      </c>
      <c r="G4179" s="27" t="n">
        <v>44855</v>
      </c>
      <c r="H4179" s="83" t="n">
        <v>4211.5556</v>
      </c>
      <c r="I4179" s="29" t="s">
        <v>23</v>
      </c>
      <c r="J4179" s="30" t="s">
        <v>1185</v>
      </c>
      <c r="K4179" s="31" t="n">
        <v>1146</v>
      </c>
      <c r="L4179" s="32" t="n">
        <v>2022004997</v>
      </c>
      <c r="M4179" s="33" t="n">
        <v>44865</v>
      </c>
      <c r="N4179" s="84" t="n">
        <v>0</v>
      </c>
      <c r="O4179" s="85" t="n">
        <v>0</v>
      </c>
      <c r="P4179" s="86" t="n">
        <v>0</v>
      </c>
      <c r="Q4179" s="87" t="n">
        <v>0</v>
      </c>
      <c r="R4179" s="88" t="n">
        <v>0</v>
      </c>
      <c r="S4179" s="89" t="n">
        <f aca="false">H4179</f>
        <v>4211.5556</v>
      </c>
    </row>
    <row r="4180" s="93" customFormat="true" ht="37.5" hidden="false" customHeight="true" outlineLevel="0" collapsed="false">
      <c r="A4180" s="23" t="s">
        <v>401</v>
      </c>
      <c r="B4180" s="82" t="n">
        <v>13248</v>
      </c>
      <c r="C4180" s="25" t="str">
        <f aca="false">VLOOKUP(B4180,[1]Planilha8!$X$4:$Y$6629,2,0)</f>
        <v>-</v>
      </c>
      <c r="D4180" s="26" t="s">
        <v>1184</v>
      </c>
      <c r="E4180" s="26" t="str">
        <f aca="false">VLOOKUP(B4180,[1]Planilha8!$X$4:$Z$6629,3,0)</f>
        <v>GALPÃO ALMOXARIFADO</v>
      </c>
      <c r="F4180" s="26" t="str">
        <f aca="false">VLOOKUP(B4180,[1]Planilha8!$X$4:$AD$6629,7,0)</f>
        <v>BOM</v>
      </c>
      <c r="G4180" s="27" t="n">
        <v>44855</v>
      </c>
      <c r="H4180" s="83" t="n">
        <v>4211.5556</v>
      </c>
      <c r="I4180" s="29" t="s">
        <v>23</v>
      </c>
      <c r="J4180" s="30" t="s">
        <v>1185</v>
      </c>
      <c r="K4180" s="31" t="n">
        <v>1146</v>
      </c>
      <c r="L4180" s="32" t="n">
        <v>2022004997</v>
      </c>
      <c r="M4180" s="33" t="n">
        <v>44865</v>
      </c>
      <c r="N4180" s="84" t="n">
        <v>0</v>
      </c>
      <c r="O4180" s="85" t="n">
        <v>0</v>
      </c>
      <c r="P4180" s="86" t="n">
        <v>0</v>
      </c>
      <c r="Q4180" s="87" t="n">
        <v>0</v>
      </c>
      <c r="R4180" s="88" t="n">
        <v>0</v>
      </c>
      <c r="S4180" s="89" t="n">
        <f aca="false">H4180</f>
        <v>4211.5556</v>
      </c>
    </row>
    <row r="4181" s="93" customFormat="true" ht="37.5" hidden="false" customHeight="true" outlineLevel="0" collapsed="false">
      <c r="A4181" s="23" t="s">
        <v>401</v>
      </c>
      <c r="B4181" s="82" t="n">
        <v>13249</v>
      </c>
      <c r="C4181" s="25" t="str">
        <f aca="false">VLOOKUP(B4181,[1]Planilha8!$X$4:$Y$6629,2,0)</f>
        <v>-</v>
      </c>
      <c r="D4181" s="26" t="s">
        <v>1184</v>
      </c>
      <c r="E4181" s="26" t="str">
        <f aca="false">VLOOKUP(B4181,[1]Planilha8!$X$4:$Z$6629,3,0)</f>
        <v>GALPÃO ALMOXARIFADO</v>
      </c>
      <c r="F4181" s="26" t="str">
        <f aca="false">VLOOKUP(B4181,[1]Planilha8!$X$4:$AD$6629,7,0)</f>
        <v>BOM</v>
      </c>
      <c r="G4181" s="27" t="n">
        <v>44855</v>
      </c>
      <c r="H4181" s="83" t="n">
        <v>4211.5556</v>
      </c>
      <c r="I4181" s="29" t="s">
        <v>23</v>
      </c>
      <c r="J4181" s="30" t="s">
        <v>1185</v>
      </c>
      <c r="K4181" s="31" t="n">
        <v>1146</v>
      </c>
      <c r="L4181" s="32" t="n">
        <v>2022004997</v>
      </c>
      <c r="M4181" s="33" t="n">
        <v>44865</v>
      </c>
      <c r="N4181" s="84" t="n">
        <v>0</v>
      </c>
      <c r="O4181" s="85" t="n">
        <v>0</v>
      </c>
      <c r="P4181" s="86" t="n">
        <v>0</v>
      </c>
      <c r="Q4181" s="87" t="n">
        <v>0</v>
      </c>
      <c r="R4181" s="88" t="n">
        <v>0</v>
      </c>
      <c r="S4181" s="89" t="n">
        <f aca="false">H4181</f>
        <v>4211.5556</v>
      </c>
    </row>
    <row r="4182" s="93" customFormat="true" ht="37.5" hidden="false" customHeight="true" outlineLevel="0" collapsed="false">
      <c r="A4182" s="23" t="s">
        <v>401</v>
      </c>
      <c r="B4182" s="82" t="n">
        <v>13250</v>
      </c>
      <c r="C4182" s="25" t="str">
        <f aca="false">VLOOKUP(B4182,[1]Planilha8!$X$4:$Y$6629,2,0)</f>
        <v>-</v>
      </c>
      <c r="D4182" s="26" t="s">
        <v>1184</v>
      </c>
      <c r="E4182" s="26" t="str">
        <f aca="false">VLOOKUP(B4182,[1]Planilha8!$X$4:$Z$6629,3,0)</f>
        <v>GALPÃO ALMOXARIFADO</v>
      </c>
      <c r="F4182" s="26" t="str">
        <f aca="false">VLOOKUP(B4182,[1]Planilha8!$X$4:$AD$6629,7,0)</f>
        <v>BOM</v>
      </c>
      <c r="G4182" s="27" t="n">
        <v>44855</v>
      </c>
      <c r="H4182" s="83" t="n">
        <v>4211.5556</v>
      </c>
      <c r="I4182" s="29" t="s">
        <v>23</v>
      </c>
      <c r="J4182" s="30" t="s">
        <v>1185</v>
      </c>
      <c r="K4182" s="31" t="n">
        <v>1146</v>
      </c>
      <c r="L4182" s="32" t="n">
        <v>2022004997</v>
      </c>
      <c r="M4182" s="33" t="n">
        <v>44865</v>
      </c>
      <c r="N4182" s="84" t="n">
        <v>0</v>
      </c>
      <c r="O4182" s="85" t="n">
        <v>0</v>
      </c>
      <c r="P4182" s="86" t="n">
        <v>0</v>
      </c>
      <c r="Q4182" s="87" t="n">
        <v>0</v>
      </c>
      <c r="R4182" s="88" t="n">
        <v>0</v>
      </c>
      <c r="S4182" s="89" t="n">
        <f aca="false">H4182</f>
        <v>4211.5556</v>
      </c>
    </row>
    <row r="4183" s="93" customFormat="true" ht="37.5" hidden="false" customHeight="true" outlineLevel="0" collapsed="false">
      <c r="A4183" s="23" t="s">
        <v>401</v>
      </c>
      <c r="B4183" s="82" t="n">
        <v>13251</v>
      </c>
      <c r="C4183" s="25" t="str">
        <f aca="false">VLOOKUP(B4183,[1]Planilha8!$X$4:$Y$6629,2,0)</f>
        <v>-</v>
      </c>
      <c r="D4183" s="26" t="s">
        <v>1184</v>
      </c>
      <c r="E4183" s="26" t="str">
        <f aca="false">VLOOKUP(B4183,[1]Planilha8!$X$4:$Z$6629,3,0)</f>
        <v>GALPÃO ALMOXARIFADO</v>
      </c>
      <c r="F4183" s="26" t="str">
        <f aca="false">VLOOKUP(B4183,[1]Planilha8!$X$4:$AD$6629,7,0)</f>
        <v>BOM</v>
      </c>
      <c r="G4183" s="27" t="n">
        <v>44855</v>
      </c>
      <c r="H4183" s="83" t="n">
        <v>4211.5556</v>
      </c>
      <c r="I4183" s="29" t="s">
        <v>23</v>
      </c>
      <c r="J4183" s="30" t="s">
        <v>1185</v>
      </c>
      <c r="K4183" s="31" t="n">
        <v>1146</v>
      </c>
      <c r="L4183" s="32" t="n">
        <v>2022004997</v>
      </c>
      <c r="M4183" s="33" t="n">
        <v>44865</v>
      </c>
      <c r="N4183" s="84" t="n">
        <v>0</v>
      </c>
      <c r="O4183" s="85" t="n">
        <v>0</v>
      </c>
      <c r="P4183" s="86" t="n">
        <v>0</v>
      </c>
      <c r="Q4183" s="87" t="n">
        <v>0</v>
      </c>
      <c r="R4183" s="88" t="n">
        <v>0</v>
      </c>
      <c r="S4183" s="89" t="n">
        <f aca="false">H4183</f>
        <v>4211.5556</v>
      </c>
    </row>
    <row r="4184" s="93" customFormat="true" ht="37.5" hidden="false" customHeight="true" outlineLevel="0" collapsed="false">
      <c r="A4184" s="23" t="s">
        <v>401</v>
      </c>
      <c r="B4184" s="82" t="n">
        <v>13252</v>
      </c>
      <c r="C4184" s="25" t="str">
        <f aca="false">VLOOKUP(B4184,[1]Planilha8!$X$4:$Y$6629,2,0)</f>
        <v>-</v>
      </c>
      <c r="D4184" s="26" t="s">
        <v>1184</v>
      </c>
      <c r="E4184" s="26" t="str">
        <f aca="false">VLOOKUP(B4184,[1]Planilha8!$X$4:$Z$6629,3,0)</f>
        <v>GALPÃO ALMOXARIFADO</v>
      </c>
      <c r="F4184" s="26" t="str">
        <f aca="false">VLOOKUP(B4184,[1]Planilha8!$X$4:$AD$6629,7,0)</f>
        <v>BOM</v>
      </c>
      <c r="G4184" s="27" t="n">
        <v>44855</v>
      </c>
      <c r="H4184" s="83" t="n">
        <v>4211.5556</v>
      </c>
      <c r="I4184" s="29" t="s">
        <v>23</v>
      </c>
      <c r="J4184" s="30" t="s">
        <v>1185</v>
      </c>
      <c r="K4184" s="31" t="n">
        <v>1146</v>
      </c>
      <c r="L4184" s="32" t="n">
        <v>2022004997</v>
      </c>
      <c r="M4184" s="33" t="n">
        <v>44865</v>
      </c>
      <c r="N4184" s="84" t="n">
        <v>0</v>
      </c>
      <c r="O4184" s="85" t="n">
        <v>0</v>
      </c>
      <c r="P4184" s="86" t="n">
        <v>0</v>
      </c>
      <c r="Q4184" s="87" t="n">
        <v>0</v>
      </c>
      <c r="R4184" s="88" t="n">
        <v>0</v>
      </c>
      <c r="S4184" s="89" t="n">
        <f aca="false">H4184</f>
        <v>4211.5556</v>
      </c>
    </row>
    <row r="4185" s="93" customFormat="true" ht="37.5" hidden="false" customHeight="true" outlineLevel="0" collapsed="false">
      <c r="A4185" s="23" t="s">
        <v>401</v>
      </c>
      <c r="B4185" s="82" t="n">
        <v>13253</v>
      </c>
      <c r="C4185" s="25" t="str">
        <f aca="false">VLOOKUP(B4185,[1]Planilha8!$X$4:$Y$6629,2,0)</f>
        <v>-</v>
      </c>
      <c r="D4185" s="26" t="s">
        <v>1184</v>
      </c>
      <c r="E4185" s="26" t="str">
        <f aca="false">VLOOKUP(B4185,[1]Planilha8!$X$4:$Z$6629,3,0)</f>
        <v>GALPÃO ALMOXARIFADO</v>
      </c>
      <c r="F4185" s="26" t="str">
        <f aca="false">VLOOKUP(B4185,[1]Planilha8!$X$4:$AD$6629,7,0)</f>
        <v>BOM</v>
      </c>
      <c r="G4185" s="27" t="n">
        <v>44855</v>
      </c>
      <c r="H4185" s="83" t="n">
        <v>4211.5556</v>
      </c>
      <c r="I4185" s="29" t="s">
        <v>23</v>
      </c>
      <c r="J4185" s="30" t="s">
        <v>1185</v>
      </c>
      <c r="K4185" s="31" t="n">
        <v>1146</v>
      </c>
      <c r="L4185" s="32" t="n">
        <v>2022004997</v>
      </c>
      <c r="M4185" s="33" t="n">
        <v>44865</v>
      </c>
      <c r="N4185" s="84" t="n">
        <v>0</v>
      </c>
      <c r="O4185" s="85" t="n">
        <v>0</v>
      </c>
      <c r="P4185" s="86" t="n">
        <v>0</v>
      </c>
      <c r="Q4185" s="87" t="n">
        <v>0</v>
      </c>
      <c r="R4185" s="88" t="n">
        <v>0</v>
      </c>
      <c r="S4185" s="89" t="n">
        <f aca="false">H4185</f>
        <v>4211.5556</v>
      </c>
    </row>
    <row r="4186" s="93" customFormat="true" ht="37.5" hidden="false" customHeight="true" outlineLevel="0" collapsed="false">
      <c r="A4186" s="23" t="s">
        <v>401</v>
      </c>
      <c r="B4186" s="82" t="n">
        <v>13254</v>
      </c>
      <c r="C4186" s="25" t="str">
        <f aca="false">VLOOKUP(B4186,[1]Planilha8!$X$4:$Y$6629,2,0)</f>
        <v>-</v>
      </c>
      <c r="D4186" s="26" t="s">
        <v>1184</v>
      </c>
      <c r="E4186" s="26" t="str">
        <f aca="false">VLOOKUP(B4186,[1]Planilha8!$X$4:$Z$6629,3,0)</f>
        <v>GALPÃO ALMOXARIFADO</v>
      </c>
      <c r="F4186" s="26" t="str">
        <f aca="false">VLOOKUP(B4186,[1]Planilha8!$X$4:$AD$6629,7,0)</f>
        <v>BOM</v>
      </c>
      <c r="G4186" s="27" t="n">
        <v>44855</v>
      </c>
      <c r="H4186" s="83" t="n">
        <v>4211.5556</v>
      </c>
      <c r="I4186" s="29" t="s">
        <v>23</v>
      </c>
      <c r="J4186" s="30" t="s">
        <v>1185</v>
      </c>
      <c r="K4186" s="31" t="n">
        <v>1146</v>
      </c>
      <c r="L4186" s="32" t="n">
        <v>2022004997</v>
      </c>
      <c r="M4186" s="33" t="n">
        <v>44865</v>
      </c>
      <c r="N4186" s="84" t="n">
        <v>0</v>
      </c>
      <c r="O4186" s="85" t="n">
        <v>0</v>
      </c>
      <c r="P4186" s="86" t="n">
        <v>0</v>
      </c>
      <c r="Q4186" s="87" t="n">
        <v>0</v>
      </c>
      <c r="R4186" s="88" t="n">
        <v>0</v>
      </c>
      <c r="S4186" s="89" t="n">
        <f aca="false">H4186</f>
        <v>4211.5556</v>
      </c>
    </row>
    <row r="4187" s="93" customFormat="true" ht="37.5" hidden="false" customHeight="true" outlineLevel="0" collapsed="false">
      <c r="A4187" s="23" t="s">
        <v>401</v>
      </c>
      <c r="B4187" s="82" t="n">
        <v>13255</v>
      </c>
      <c r="C4187" s="25" t="str">
        <f aca="false">VLOOKUP(B4187,[1]Planilha8!$X$4:$Y$6629,2,0)</f>
        <v>-</v>
      </c>
      <c r="D4187" s="26" t="s">
        <v>1184</v>
      </c>
      <c r="E4187" s="26" t="str">
        <f aca="false">VLOOKUP(B4187,[1]Planilha8!$X$4:$Z$6629,3,0)</f>
        <v>GALPÃO ALMOXARIFADO</v>
      </c>
      <c r="F4187" s="26" t="str">
        <f aca="false">VLOOKUP(B4187,[1]Planilha8!$X$4:$AD$6629,7,0)</f>
        <v>BOM</v>
      </c>
      <c r="G4187" s="27" t="n">
        <v>44855</v>
      </c>
      <c r="H4187" s="83" t="n">
        <v>4211.5556</v>
      </c>
      <c r="I4187" s="29" t="s">
        <v>23</v>
      </c>
      <c r="J4187" s="30" t="s">
        <v>1185</v>
      </c>
      <c r="K4187" s="31" t="n">
        <v>1146</v>
      </c>
      <c r="L4187" s="32" t="n">
        <v>2022004997</v>
      </c>
      <c r="M4187" s="33" t="n">
        <v>44865</v>
      </c>
      <c r="N4187" s="84" t="n">
        <v>0</v>
      </c>
      <c r="O4187" s="85" t="n">
        <v>0</v>
      </c>
      <c r="P4187" s="86" t="n">
        <v>0</v>
      </c>
      <c r="Q4187" s="87" t="n">
        <v>0</v>
      </c>
      <c r="R4187" s="88" t="n">
        <v>0</v>
      </c>
      <c r="S4187" s="89" t="n">
        <f aca="false">H4187</f>
        <v>4211.5556</v>
      </c>
    </row>
    <row r="4188" s="93" customFormat="true" ht="37.5" hidden="false" customHeight="true" outlineLevel="0" collapsed="false">
      <c r="A4188" s="23" t="s">
        <v>401</v>
      </c>
      <c r="B4188" s="82" t="n">
        <v>13256</v>
      </c>
      <c r="C4188" s="25" t="str">
        <f aca="false">VLOOKUP(B4188,[1]Planilha8!$X$4:$Y$6629,2,0)</f>
        <v>-</v>
      </c>
      <c r="D4188" s="26" t="s">
        <v>1184</v>
      </c>
      <c r="E4188" s="26" t="str">
        <f aca="false">VLOOKUP(B4188,[1]Planilha8!$X$4:$Z$6629,3,0)</f>
        <v>GALPÃO ALMOXARIFADO</v>
      </c>
      <c r="F4188" s="26" t="str">
        <f aca="false">VLOOKUP(B4188,[1]Planilha8!$X$4:$AD$6629,7,0)</f>
        <v>BOM</v>
      </c>
      <c r="G4188" s="27" t="n">
        <v>44855</v>
      </c>
      <c r="H4188" s="83" t="n">
        <v>4211.5556</v>
      </c>
      <c r="I4188" s="29" t="s">
        <v>23</v>
      </c>
      <c r="J4188" s="30" t="s">
        <v>1185</v>
      </c>
      <c r="K4188" s="31" t="n">
        <v>1146</v>
      </c>
      <c r="L4188" s="32" t="n">
        <v>2022004997</v>
      </c>
      <c r="M4188" s="33" t="n">
        <v>44865</v>
      </c>
      <c r="N4188" s="84" t="n">
        <v>0</v>
      </c>
      <c r="O4188" s="85" t="n">
        <v>0</v>
      </c>
      <c r="P4188" s="86" t="n">
        <v>0</v>
      </c>
      <c r="Q4188" s="87" t="n">
        <v>0</v>
      </c>
      <c r="R4188" s="88" t="n">
        <v>0</v>
      </c>
      <c r="S4188" s="89" t="n">
        <f aca="false">H4188</f>
        <v>4211.5556</v>
      </c>
    </row>
    <row r="4189" s="93" customFormat="true" ht="37.5" hidden="false" customHeight="true" outlineLevel="0" collapsed="false">
      <c r="A4189" s="23" t="s">
        <v>401</v>
      </c>
      <c r="B4189" s="82" t="n">
        <v>13257</v>
      </c>
      <c r="C4189" s="25" t="str">
        <f aca="false">VLOOKUP(B4189,[1]Planilha8!$X$4:$Y$6629,2,0)</f>
        <v>-</v>
      </c>
      <c r="D4189" s="26" t="s">
        <v>1184</v>
      </c>
      <c r="E4189" s="26" t="str">
        <f aca="false">VLOOKUP(B4189,[1]Planilha8!$X$4:$Z$6629,3,0)</f>
        <v>GALPÃO ALMOXARIFADO</v>
      </c>
      <c r="F4189" s="26" t="str">
        <f aca="false">VLOOKUP(B4189,[1]Planilha8!$X$4:$AD$6629,7,0)</f>
        <v>BOM</v>
      </c>
      <c r="G4189" s="27" t="n">
        <v>44855</v>
      </c>
      <c r="H4189" s="83" t="n">
        <v>4211.5556</v>
      </c>
      <c r="I4189" s="29" t="s">
        <v>23</v>
      </c>
      <c r="J4189" s="30" t="s">
        <v>1185</v>
      </c>
      <c r="K4189" s="31" t="n">
        <v>1146</v>
      </c>
      <c r="L4189" s="32" t="n">
        <v>2022004997</v>
      </c>
      <c r="M4189" s="33" t="n">
        <v>44865</v>
      </c>
      <c r="N4189" s="84" t="n">
        <v>0</v>
      </c>
      <c r="O4189" s="85" t="n">
        <v>0</v>
      </c>
      <c r="P4189" s="86" t="n">
        <v>0</v>
      </c>
      <c r="Q4189" s="87" t="n">
        <v>0</v>
      </c>
      <c r="R4189" s="88" t="n">
        <v>0</v>
      </c>
      <c r="S4189" s="89" t="n">
        <f aca="false">H4189</f>
        <v>4211.5556</v>
      </c>
    </row>
    <row r="4190" s="93" customFormat="true" ht="37.5" hidden="false" customHeight="true" outlineLevel="0" collapsed="false">
      <c r="A4190" s="23" t="s">
        <v>401</v>
      </c>
      <c r="B4190" s="82" t="n">
        <v>13258</v>
      </c>
      <c r="C4190" s="25" t="str">
        <f aca="false">VLOOKUP(B4190,[1]Planilha8!$X$4:$Y$6629,2,0)</f>
        <v>-</v>
      </c>
      <c r="D4190" s="26" t="s">
        <v>1184</v>
      </c>
      <c r="E4190" s="26" t="str">
        <f aca="false">VLOOKUP(B4190,[1]Planilha8!$X$4:$Z$6629,3,0)</f>
        <v>GALPÃO ALMOXARIFADO</v>
      </c>
      <c r="F4190" s="26" t="str">
        <f aca="false">VLOOKUP(B4190,[1]Planilha8!$X$4:$AD$6629,7,0)</f>
        <v>BOM</v>
      </c>
      <c r="G4190" s="27" t="n">
        <v>44855</v>
      </c>
      <c r="H4190" s="83" t="n">
        <v>4211.5556</v>
      </c>
      <c r="I4190" s="29" t="s">
        <v>23</v>
      </c>
      <c r="J4190" s="30" t="s">
        <v>1185</v>
      </c>
      <c r="K4190" s="31" t="n">
        <v>1146</v>
      </c>
      <c r="L4190" s="32" t="n">
        <v>2022004997</v>
      </c>
      <c r="M4190" s="33" t="n">
        <v>44865</v>
      </c>
      <c r="N4190" s="84" t="n">
        <v>0</v>
      </c>
      <c r="O4190" s="85" t="n">
        <v>0</v>
      </c>
      <c r="P4190" s="86" t="n">
        <v>0</v>
      </c>
      <c r="Q4190" s="87" t="n">
        <v>0</v>
      </c>
      <c r="R4190" s="88" t="n">
        <v>0</v>
      </c>
      <c r="S4190" s="89" t="n">
        <f aca="false">H4190</f>
        <v>4211.5556</v>
      </c>
    </row>
    <row r="4191" s="93" customFormat="true" ht="37.5" hidden="false" customHeight="true" outlineLevel="0" collapsed="false">
      <c r="A4191" s="23" t="s">
        <v>401</v>
      </c>
      <c r="B4191" s="82" t="n">
        <v>13259</v>
      </c>
      <c r="C4191" s="25" t="str">
        <f aca="false">VLOOKUP(B4191,[1]Planilha8!$X$4:$Y$6629,2,0)</f>
        <v>-</v>
      </c>
      <c r="D4191" s="26" t="s">
        <v>1184</v>
      </c>
      <c r="E4191" s="26" t="str">
        <f aca="false">VLOOKUP(B4191,[1]Planilha8!$X$4:$Z$6629,3,0)</f>
        <v>GALPÃO ALMOXARIFADO</v>
      </c>
      <c r="F4191" s="26" t="str">
        <f aca="false">VLOOKUP(B4191,[1]Planilha8!$X$4:$AD$6629,7,0)</f>
        <v>BOM</v>
      </c>
      <c r="G4191" s="27" t="n">
        <v>44855</v>
      </c>
      <c r="H4191" s="83" t="n">
        <v>4211.5556</v>
      </c>
      <c r="I4191" s="29" t="s">
        <v>23</v>
      </c>
      <c r="J4191" s="30" t="s">
        <v>1185</v>
      </c>
      <c r="K4191" s="31" t="n">
        <v>1146</v>
      </c>
      <c r="L4191" s="32" t="n">
        <v>2022004997</v>
      </c>
      <c r="M4191" s="33" t="n">
        <v>44865</v>
      </c>
      <c r="N4191" s="84" t="n">
        <v>0</v>
      </c>
      <c r="O4191" s="85" t="n">
        <v>0</v>
      </c>
      <c r="P4191" s="86" t="n">
        <v>0</v>
      </c>
      <c r="Q4191" s="87" t="n">
        <v>0</v>
      </c>
      <c r="R4191" s="88" t="n">
        <v>0</v>
      </c>
      <c r="S4191" s="89" t="n">
        <f aca="false">H4191</f>
        <v>4211.5556</v>
      </c>
    </row>
    <row r="4192" s="93" customFormat="true" ht="37.5" hidden="false" customHeight="true" outlineLevel="0" collapsed="false">
      <c r="A4192" s="23" t="s">
        <v>401</v>
      </c>
      <c r="B4192" s="82" t="n">
        <v>13260</v>
      </c>
      <c r="C4192" s="25" t="str">
        <f aca="false">VLOOKUP(B4192,[1]Planilha8!$X$4:$Y$6629,2,0)</f>
        <v>-</v>
      </c>
      <c r="D4192" s="26" t="s">
        <v>1184</v>
      </c>
      <c r="E4192" s="26" t="str">
        <f aca="false">VLOOKUP(B4192,[1]Planilha8!$X$4:$Z$6629,3,0)</f>
        <v>GALPÃO ALMOXARIFADO</v>
      </c>
      <c r="F4192" s="26" t="str">
        <f aca="false">VLOOKUP(B4192,[1]Planilha8!$X$4:$AD$6629,7,0)</f>
        <v>BOM</v>
      </c>
      <c r="G4192" s="27" t="n">
        <v>44855</v>
      </c>
      <c r="H4192" s="83" t="n">
        <v>4211.5556</v>
      </c>
      <c r="I4192" s="29" t="s">
        <v>23</v>
      </c>
      <c r="J4192" s="30" t="s">
        <v>1185</v>
      </c>
      <c r="K4192" s="31" t="n">
        <v>1146</v>
      </c>
      <c r="L4192" s="32" t="n">
        <v>2022004997</v>
      </c>
      <c r="M4192" s="33" t="n">
        <v>44865</v>
      </c>
      <c r="N4192" s="84" t="n">
        <v>0</v>
      </c>
      <c r="O4192" s="85" t="n">
        <v>0</v>
      </c>
      <c r="P4192" s="86" t="n">
        <v>0</v>
      </c>
      <c r="Q4192" s="87" t="n">
        <v>0</v>
      </c>
      <c r="R4192" s="88" t="n">
        <v>0</v>
      </c>
      <c r="S4192" s="89" t="n">
        <f aca="false">H4192</f>
        <v>4211.5556</v>
      </c>
    </row>
    <row r="4193" s="93" customFormat="true" ht="37.5" hidden="false" customHeight="true" outlineLevel="0" collapsed="false">
      <c r="A4193" s="23" t="s">
        <v>401</v>
      </c>
      <c r="B4193" s="82" t="n">
        <v>13261</v>
      </c>
      <c r="C4193" s="25" t="str">
        <f aca="false">VLOOKUP(B4193,[1]Planilha8!$X$4:$Y$6629,2,0)</f>
        <v>-</v>
      </c>
      <c r="D4193" s="26" t="s">
        <v>1184</v>
      </c>
      <c r="E4193" s="26" t="str">
        <f aca="false">VLOOKUP(B4193,[1]Planilha8!$X$4:$Z$6629,3,0)</f>
        <v>GALPÃO ALMOXARIFADO</v>
      </c>
      <c r="F4193" s="26" t="str">
        <f aca="false">VLOOKUP(B4193,[1]Planilha8!$X$4:$AD$6629,7,0)</f>
        <v>BOM</v>
      </c>
      <c r="G4193" s="27" t="n">
        <v>44855</v>
      </c>
      <c r="H4193" s="83" t="n">
        <v>4211.5556</v>
      </c>
      <c r="I4193" s="29" t="s">
        <v>23</v>
      </c>
      <c r="J4193" s="30" t="s">
        <v>1185</v>
      </c>
      <c r="K4193" s="31" t="n">
        <v>1146</v>
      </c>
      <c r="L4193" s="32" t="n">
        <v>2022004997</v>
      </c>
      <c r="M4193" s="33" t="n">
        <v>44865</v>
      </c>
      <c r="N4193" s="84" t="n">
        <v>0</v>
      </c>
      <c r="O4193" s="85" t="n">
        <v>0</v>
      </c>
      <c r="P4193" s="86" t="n">
        <v>0</v>
      </c>
      <c r="Q4193" s="87" t="n">
        <v>0</v>
      </c>
      <c r="R4193" s="88" t="n">
        <v>0</v>
      </c>
      <c r="S4193" s="89" t="n">
        <f aca="false">H4193</f>
        <v>4211.5556</v>
      </c>
    </row>
    <row r="4194" s="93" customFormat="true" ht="37.5" hidden="false" customHeight="true" outlineLevel="0" collapsed="false">
      <c r="A4194" s="23" t="s">
        <v>401</v>
      </c>
      <c r="B4194" s="82" t="n">
        <v>13262</v>
      </c>
      <c r="C4194" s="25" t="str">
        <f aca="false">VLOOKUP(B4194,[1]Planilha8!$X$4:$Y$6629,2,0)</f>
        <v>-</v>
      </c>
      <c r="D4194" s="26" t="s">
        <v>1184</v>
      </c>
      <c r="E4194" s="26" t="str">
        <f aca="false">VLOOKUP(B4194,[1]Planilha8!$X$4:$Z$6629,3,0)</f>
        <v>GALPÃO ALMOXARIFADO</v>
      </c>
      <c r="F4194" s="26" t="str">
        <f aca="false">VLOOKUP(B4194,[1]Planilha8!$X$4:$AD$6629,7,0)</f>
        <v>BOM</v>
      </c>
      <c r="G4194" s="27" t="n">
        <v>44855</v>
      </c>
      <c r="H4194" s="83" t="n">
        <v>4211.5556</v>
      </c>
      <c r="I4194" s="29" t="s">
        <v>23</v>
      </c>
      <c r="J4194" s="30" t="s">
        <v>1185</v>
      </c>
      <c r="K4194" s="31" t="n">
        <v>1146</v>
      </c>
      <c r="L4194" s="32" t="n">
        <v>2022004997</v>
      </c>
      <c r="M4194" s="33" t="n">
        <v>44865</v>
      </c>
      <c r="N4194" s="84" t="n">
        <v>0</v>
      </c>
      <c r="O4194" s="85" t="n">
        <v>0</v>
      </c>
      <c r="P4194" s="86" t="n">
        <v>0</v>
      </c>
      <c r="Q4194" s="87" t="n">
        <v>0</v>
      </c>
      <c r="R4194" s="88" t="n">
        <v>0</v>
      </c>
      <c r="S4194" s="89" t="n">
        <f aca="false">H4194</f>
        <v>4211.5556</v>
      </c>
    </row>
    <row r="4195" s="93" customFormat="true" ht="37.5" hidden="false" customHeight="true" outlineLevel="0" collapsed="false">
      <c r="A4195" s="23" t="s">
        <v>401</v>
      </c>
      <c r="B4195" s="82" t="n">
        <v>13263</v>
      </c>
      <c r="C4195" s="25" t="str">
        <f aca="false">VLOOKUP(B4195,[1]Planilha8!$X$4:$Y$6629,2,0)</f>
        <v>-</v>
      </c>
      <c r="D4195" s="26" t="s">
        <v>1184</v>
      </c>
      <c r="E4195" s="26" t="str">
        <f aca="false">VLOOKUP(B4195,[1]Planilha8!$X$4:$Z$6629,3,0)</f>
        <v>GALPÃO ALMOXARIFADO</v>
      </c>
      <c r="F4195" s="26" t="str">
        <f aca="false">VLOOKUP(B4195,[1]Planilha8!$X$4:$AD$6629,7,0)</f>
        <v>BOM</v>
      </c>
      <c r="G4195" s="27" t="n">
        <v>44855</v>
      </c>
      <c r="H4195" s="83" t="n">
        <v>4211.5556</v>
      </c>
      <c r="I4195" s="29" t="s">
        <v>23</v>
      </c>
      <c r="J4195" s="30" t="s">
        <v>1185</v>
      </c>
      <c r="K4195" s="31" t="n">
        <v>1146</v>
      </c>
      <c r="L4195" s="32" t="n">
        <v>2022004997</v>
      </c>
      <c r="M4195" s="33" t="n">
        <v>44865</v>
      </c>
      <c r="N4195" s="84" t="n">
        <v>0</v>
      </c>
      <c r="O4195" s="85" t="n">
        <v>0</v>
      </c>
      <c r="P4195" s="86" t="n">
        <v>0</v>
      </c>
      <c r="Q4195" s="87" t="n">
        <v>0</v>
      </c>
      <c r="R4195" s="88" t="n">
        <v>0</v>
      </c>
      <c r="S4195" s="89" t="n">
        <f aca="false">H4195</f>
        <v>4211.5556</v>
      </c>
    </row>
    <row r="4196" s="93" customFormat="true" ht="37.5" hidden="false" customHeight="true" outlineLevel="0" collapsed="false">
      <c r="A4196" s="23" t="s">
        <v>401</v>
      </c>
      <c r="B4196" s="82" t="n">
        <v>13264</v>
      </c>
      <c r="C4196" s="25" t="str">
        <f aca="false">VLOOKUP(B4196,[1]Planilha8!$X$4:$Y$6629,2,0)</f>
        <v>-</v>
      </c>
      <c r="D4196" s="26" t="s">
        <v>1184</v>
      </c>
      <c r="E4196" s="26" t="str">
        <f aca="false">VLOOKUP(B4196,[1]Planilha8!$X$4:$Z$6629,3,0)</f>
        <v>GALPÃO ALMOXARIFADO</v>
      </c>
      <c r="F4196" s="26" t="str">
        <f aca="false">VLOOKUP(B4196,[1]Planilha8!$X$4:$AD$6629,7,0)</f>
        <v>BOM</v>
      </c>
      <c r="G4196" s="27" t="n">
        <v>44855</v>
      </c>
      <c r="H4196" s="83" t="n">
        <v>4211.5556</v>
      </c>
      <c r="I4196" s="29" t="s">
        <v>23</v>
      </c>
      <c r="J4196" s="30" t="s">
        <v>1185</v>
      </c>
      <c r="K4196" s="31" t="n">
        <v>1146</v>
      </c>
      <c r="L4196" s="32" t="n">
        <v>2022004997</v>
      </c>
      <c r="M4196" s="33" t="n">
        <v>44865</v>
      </c>
      <c r="N4196" s="84" t="n">
        <v>0</v>
      </c>
      <c r="O4196" s="85" t="n">
        <v>0</v>
      </c>
      <c r="P4196" s="86" t="n">
        <v>0</v>
      </c>
      <c r="Q4196" s="87" t="n">
        <v>0</v>
      </c>
      <c r="R4196" s="88" t="n">
        <v>0</v>
      </c>
      <c r="S4196" s="89" t="n">
        <f aca="false">H4196</f>
        <v>4211.5556</v>
      </c>
    </row>
    <row r="4197" s="93" customFormat="true" ht="37.5" hidden="false" customHeight="true" outlineLevel="0" collapsed="false">
      <c r="A4197" s="23" t="s">
        <v>401</v>
      </c>
      <c r="B4197" s="82" t="n">
        <v>13265</v>
      </c>
      <c r="C4197" s="25" t="str">
        <f aca="false">VLOOKUP(B4197,[1]Planilha8!$X$4:$Y$6629,2,0)</f>
        <v>-</v>
      </c>
      <c r="D4197" s="26" t="s">
        <v>1184</v>
      </c>
      <c r="E4197" s="26" t="str">
        <f aca="false">VLOOKUP(B4197,[1]Planilha8!$X$4:$Z$6629,3,0)</f>
        <v>GALPÃO ALMOXARIFADO</v>
      </c>
      <c r="F4197" s="26" t="str">
        <f aca="false">VLOOKUP(B4197,[1]Planilha8!$X$4:$AD$6629,7,0)</f>
        <v>BOM</v>
      </c>
      <c r="G4197" s="27" t="n">
        <v>44855</v>
      </c>
      <c r="H4197" s="83" t="n">
        <v>4211.5556</v>
      </c>
      <c r="I4197" s="29" t="s">
        <v>23</v>
      </c>
      <c r="J4197" s="30" t="s">
        <v>1185</v>
      </c>
      <c r="K4197" s="31" t="n">
        <v>1146</v>
      </c>
      <c r="L4197" s="32" t="n">
        <v>2022004997</v>
      </c>
      <c r="M4197" s="33" t="n">
        <v>44865</v>
      </c>
      <c r="N4197" s="84" t="n">
        <v>0</v>
      </c>
      <c r="O4197" s="85" t="n">
        <v>0</v>
      </c>
      <c r="P4197" s="86" t="n">
        <v>0</v>
      </c>
      <c r="Q4197" s="87" t="n">
        <v>0</v>
      </c>
      <c r="R4197" s="88" t="n">
        <v>0</v>
      </c>
      <c r="S4197" s="89" t="n">
        <f aca="false">H4197</f>
        <v>4211.5556</v>
      </c>
    </row>
    <row r="4198" s="93" customFormat="true" ht="37.5" hidden="false" customHeight="true" outlineLevel="0" collapsed="false">
      <c r="A4198" s="23" t="s">
        <v>401</v>
      </c>
      <c r="B4198" s="82" t="n">
        <v>13266</v>
      </c>
      <c r="C4198" s="25" t="str">
        <f aca="false">VLOOKUP(B4198,[1]Planilha8!$X$4:$Y$6629,2,0)</f>
        <v>-</v>
      </c>
      <c r="D4198" s="26" t="s">
        <v>1184</v>
      </c>
      <c r="E4198" s="26" t="str">
        <f aca="false">VLOOKUP(B4198,[1]Planilha8!$X$4:$Z$6629,3,0)</f>
        <v>GALPÃO ALMOXARIFADO</v>
      </c>
      <c r="F4198" s="26" t="str">
        <f aca="false">VLOOKUP(B4198,[1]Planilha8!$X$4:$AD$6629,7,0)</f>
        <v>BOM</v>
      </c>
      <c r="G4198" s="27" t="n">
        <v>44855</v>
      </c>
      <c r="H4198" s="83" t="n">
        <v>4211.5556</v>
      </c>
      <c r="I4198" s="29" t="s">
        <v>23</v>
      </c>
      <c r="J4198" s="30" t="s">
        <v>1185</v>
      </c>
      <c r="K4198" s="31" t="n">
        <v>1146</v>
      </c>
      <c r="L4198" s="32" t="n">
        <v>2022004997</v>
      </c>
      <c r="M4198" s="33" t="n">
        <v>44865</v>
      </c>
      <c r="N4198" s="84" t="n">
        <v>0</v>
      </c>
      <c r="O4198" s="85" t="n">
        <v>0</v>
      </c>
      <c r="P4198" s="86" t="n">
        <v>0</v>
      </c>
      <c r="Q4198" s="87" t="n">
        <v>0</v>
      </c>
      <c r="R4198" s="88" t="n">
        <v>0</v>
      </c>
      <c r="S4198" s="89" t="n">
        <f aca="false">H4198</f>
        <v>4211.5556</v>
      </c>
    </row>
    <row r="4199" s="93" customFormat="true" ht="37.5" hidden="false" customHeight="true" outlineLevel="0" collapsed="false">
      <c r="A4199" s="23" t="s">
        <v>401</v>
      </c>
      <c r="B4199" s="82" t="n">
        <v>13267</v>
      </c>
      <c r="C4199" s="25" t="str">
        <f aca="false">VLOOKUP(B4199,[1]Planilha8!$X$4:$Y$6629,2,0)</f>
        <v>-</v>
      </c>
      <c r="D4199" s="26" t="s">
        <v>1184</v>
      </c>
      <c r="E4199" s="26" t="str">
        <f aca="false">VLOOKUP(B4199,[1]Planilha8!$X$4:$Z$6629,3,0)</f>
        <v>GALPÃO ALMOXARIFADO</v>
      </c>
      <c r="F4199" s="26" t="str">
        <f aca="false">VLOOKUP(B4199,[1]Planilha8!$X$4:$AD$6629,7,0)</f>
        <v>BOM</v>
      </c>
      <c r="G4199" s="27" t="n">
        <v>44855</v>
      </c>
      <c r="H4199" s="83" t="n">
        <v>4211.5556</v>
      </c>
      <c r="I4199" s="29" t="s">
        <v>23</v>
      </c>
      <c r="J4199" s="30" t="s">
        <v>1185</v>
      </c>
      <c r="K4199" s="31" t="n">
        <v>1146</v>
      </c>
      <c r="L4199" s="32" t="n">
        <v>2022004997</v>
      </c>
      <c r="M4199" s="33" t="n">
        <v>44865</v>
      </c>
      <c r="N4199" s="84" t="n">
        <v>0</v>
      </c>
      <c r="O4199" s="85" t="n">
        <v>0</v>
      </c>
      <c r="P4199" s="86" t="n">
        <v>0</v>
      </c>
      <c r="Q4199" s="87" t="n">
        <v>0</v>
      </c>
      <c r="R4199" s="88" t="n">
        <v>0</v>
      </c>
      <c r="S4199" s="89" t="n">
        <f aca="false">H4199</f>
        <v>4211.5556</v>
      </c>
    </row>
    <row r="4200" s="93" customFormat="true" ht="37.5" hidden="false" customHeight="true" outlineLevel="0" collapsed="false">
      <c r="A4200" s="23" t="s">
        <v>401</v>
      </c>
      <c r="B4200" s="82" t="n">
        <v>13268</v>
      </c>
      <c r="C4200" s="25" t="str">
        <f aca="false">VLOOKUP(B4200,[1]Planilha8!$X$4:$Y$6629,2,0)</f>
        <v>-</v>
      </c>
      <c r="D4200" s="26" t="s">
        <v>1184</v>
      </c>
      <c r="E4200" s="26" t="str">
        <f aca="false">VLOOKUP(B4200,[1]Planilha8!$X$4:$Z$6629,3,0)</f>
        <v>GALPÃO ALMOXARIFADO</v>
      </c>
      <c r="F4200" s="26" t="str">
        <f aca="false">VLOOKUP(B4200,[1]Planilha8!$X$4:$AD$6629,7,0)</f>
        <v>BOM</v>
      </c>
      <c r="G4200" s="27" t="n">
        <v>44855</v>
      </c>
      <c r="H4200" s="83" t="n">
        <v>4211.5556</v>
      </c>
      <c r="I4200" s="29" t="s">
        <v>23</v>
      </c>
      <c r="J4200" s="30" t="s">
        <v>1185</v>
      </c>
      <c r="K4200" s="31" t="n">
        <v>1146</v>
      </c>
      <c r="L4200" s="32" t="n">
        <v>2022004997</v>
      </c>
      <c r="M4200" s="33" t="n">
        <v>44865</v>
      </c>
      <c r="N4200" s="84" t="n">
        <v>0</v>
      </c>
      <c r="O4200" s="85" t="n">
        <v>0</v>
      </c>
      <c r="P4200" s="86" t="n">
        <v>0</v>
      </c>
      <c r="Q4200" s="87" t="n">
        <v>0</v>
      </c>
      <c r="R4200" s="88" t="n">
        <v>0</v>
      </c>
      <c r="S4200" s="89" t="n">
        <f aca="false">H4200</f>
        <v>4211.5556</v>
      </c>
    </row>
    <row r="4201" s="93" customFormat="true" ht="37.5" hidden="false" customHeight="true" outlineLevel="0" collapsed="false">
      <c r="A4201" s="23" t="s">
        <v>401</v>
      </c>
      <c r="B4201" s="82" t="n">
        <v>13269</v>
      </c>
      <c r="C4201" s="25" t="str">
        <f aca="false">VLOOKUP(B4201,[1]Planilha8!$X$4:$Y$6629,2,0)</f>
        <v>-</v>
      </c>
      <c r="D4201" s="26" t="s">
        <v>1184</v>
      </c>
      <c r="E4201" s="26" t="str">
        <f aca="false">VLOOKUP(B4201,[1]Planilha8!$X$4:$Z$6629,3,0)</f>
        <v>GALPÃO ALMOXARIFADO</v>
      </c>
      <c r="F4201" s="26" t="str">
        <f aca="false">VLOOKUP(B4201,[1]Planilha8!$X$4:$AD$6629,7,0)</f>
        <v>BOM</v>
      </c>
      <c r="G4201" s="27" t="n">
        <v>44855</v>
      </c>
      <c r="H4201" s="83" t="n">
        <v>4211.5556</v>
      </c>
      <c r="I4201" s="29" t="s">
        <v>23</v>
      </c>
      <c r="J4201" s="30" t="s">
        <v>1185</v>
      </c>
      <c r="K4201" s="31" t="n">
        <v>1146</v>
      </c>
      <c r="L4201" s="32" t="n">
        <v>2022004997</v>
      </c>
      <c r="M4201" s="33" t="n">
        <v>44865</v>
      </c>
      <c r="N4201" s="84" t="n">
        <v>0</v>
      </c>
      <c r="O4201" s="85" t="n">
        <v>0</v>
      </c>
      <c r="P4201" s="86" t="n">
        <v>0</v>
      </c>
      <c r="Q4201" s="87" t="n">
        <v>0</v>
      </c>
      <c r="R4201" s="88" t="n">
        <v>0</v>
      </c>
      <c r="S4201" s="89" t="n">
        <f aca="false">H4201</f>
        <v>4211.5556</v>
      </c>
    </row>
    <row r="4202" s="93" customFormat="true" ht="37.5" hidden="false" customHeight="true" outlineLevel="0" collapsed="false">
      <c r="A4202" s="23" t="s">
        <v>401</v>
      </c>
      <c r="B4202" s="82" t="n">
        <v>13270</v>
      </c>
      <c r="C4202" s="25" t="str">
        <f aca="false">VLOOKUP(B4202,[1]Planilha8!$X$4:$Y$6629,2,0)</f>
        <v>-</v>
      </c>
      <c r="D4202" s="26" t="s">
        <v>1184</v>
      </c>
      <c r="E4202" s="26" t="str">
        <f aca="false">VLOOKUP(B4202,[1]Planilha8!$X$4:$Z$6629,3,0)</f>
        <v>GALPÃO ALMOXARIFADO</v>
      </c>
      <c r="F4202" s="26" t="str">
        <f aca="false">VLOOKUP(B4202,[1]Planilha8!$X$4:$AD$6629,7,0)</f>
        <v>BOM</v>
      </c>
      <c r="G4202" s="27" t="n">
        <v>44855</v>
      </c>
      <c r="H4202" s="83" t="n">
        <v>4211.5556</v>
      </c>
      <c r="I4202" s="29" t="s">
        <v>23</v>
      </c>
      <c r="J4202" s="30" t="s">
        <v>1185</v>
      </c>
      <c r="K4202" s="31" t="n">
        <v>1146</v>
      </c>
      <c r="L4202" s="32" t="n">
        <v>2022004997</v>
      </c>
      <c r="M4202" s="33" t="n">
        <v>44865</v>
      </c>
      <c r="N4202" s="84" t="n">
        <v>0</v>
      </c>
      <c r="O4202" s="85" t="n">
        <v>0</v>
      </c>
      <c r="P4202" s="86" t="n">
        <v>0</v>
      </c>
      <c r="Q4202" s="87" t="n">
        <v>0</v>
      </c>
      <c r="R4202" s="88" t="n">
        <v>0</v>
      </c>
      <c r="S4202" s="89" t="n">
        <f aca="false">H4202</f>
        <v>4211.5556</v>
      </c>
    </row>
    <row r="4203" s="93" customFormat="true" ht="37.5" hidden="false" customHeight="true" outlineLevel="0" collapsed="false">
      <c r="A4203" s="23" t="s">
        <v>401</v>
      </c>
      <c r="B4203" s="82" t="n">
        <v>13271</v>
      </c>
      <c r="C4203" s="25" t="str">
        <f aca="false">VLOOKUP(B4203,[1]Planilha8!$X$4:$Y$6629,2,0)</f>
        <v>-</v>
      </c>
      <c r="D4203" s="26" t="s">
        <v>1184</v>
      </c>
      <c r="E4203" s="26" t="str">
        <f aca="false">VLOOKUP(B4203,[1]Planilha8!$X$4:$Z$6629,3,0)</f>
        <v>GALPÃO ALMOXARIFADO</v>
      </c>
      <c r="F4203" s="26" t="str">
        <f aca="false">VLOOKUP(B4203,[1]Planilha8!$X$4:$AD$6629,7,0)</f>
        <v>BOM</v>
      </c>
      <c r="G4203" s="27" t="n">
        <v>44855</v>
      </c>
      <c r="H4203" s="83" t="n">
        <v>4211.5556</v>
      </c>
      <c r="I4203" s="29" t="s">
        <v>23</v>
      </c>
      <c r="J4203" s="30" t="s">
        <v>1185</v>
      </c>
      <c r="K4203" s="31" t="n">
        <v>1146</v>
      </c>
      <c r="L4203" s="32" t="n">
        <v>2022004997</v>
      </c>
      <c r="M4203" s="33" t="n">
        <v>44865</v>
      </c>
      <c r="N4203" s="84" t="n">
        <v>0</v>
      </c>
      <c r="O4203" s="85" t="n">
        <v>0</v>
      </c>
      <c r="P4203" s="86" t="n">
        <v>0</v>
      </c>
      <c r="Q4203" s="87" t="n">
        <v>0</v>
      </c>
      <c r="R4203" s="88" t="n">
        <v>0</v>
      </c>
      <c r="S4203" s="89" t="n">
        <f aca="false">H4203</f>
        <v>4211.5556</v>
      </c>
    </row>
    <row r="4204" s="93" customFormat="true" ht="37.5" hidden="false" customHeight="true" outlineLevel="0" collapsed="false">
      <c r="A4204" s="23" t="s">
        <v>401</v>
      </c>
      <c r="B4204" s="82" t="n">
        <v>13272</v>
      </c>
      <c r="C4204" s="25" t="str">
        <f aca="false">VLOOKUP(B4204,[1]Planilha8!$X$4:$Y$6629,2,0)</f>
        <v>-</v>
      </c>
      <c r="D4204" s="26" t="s">
        <v>1184</v>
      </c>
      <c r="E4204" s="26" t="str">
        <f aca="false">VLOOKUP(B4204,[1]Planilha8!$X$4:$Z$6629,3,0)</f>
        <v>GALPÃO ALMOXARIFADO</v>
      </c>
      <c r="F4204" s="26" t="str">
        <f aca="false">VLOOKUP(B4204,[1]Planilha8!$X$4:$AD$6629,7,0)</f>
        <v>BOM</v>
      </c>
      <c r="G4204" s="27" t="n">
        <v>44855</v>
      </c>
      <c r="H4204" s="83" t="n">
        <v>4211.5556</v>
      </c>
      <c r="I4204" s="29" t="s">
        <v>23</v>
      </c>
      <c r="J4204" s="30" t="s">
        <v>1185</v>
      </c>
      <c r="K4204" s="31" t="n">
        <v>1146</v>
      </c>
      <c r="L4204" s="32" t="n">
        <v>2022004997</v>
      </c>
      <c r="M4204" s="33" t="n">
        <v>44865</v>
      </c>
      <c r="N4204" s="84" t="n">
        <v>0</v>
      </c>
      <c r="O4204" s="85" t="n">
        <v>0</v>
      </c>
      <c r="P4204" s="86" t="n">
        <v>0</v>
      </c>
      <c r="Q4204" s="87" t="n">
        <v>0</v>
      </c>
      <c r="R4204" s="88" t="n">
        <v>0</v>
      </c>
      <c r="S4204" s="89" t="n">
        <f aca="false">H4204</f>
        <v>4211.5556</v>
      </c>
    </row>
    <row r="4205" s="93" customFormat="true" ht="37.5" hidden="false" customHeight="true" outlineLevel="0" collapsed="false">
      <c r="A4205" s="23" t="s">
        <v>401</v>
      </c>
      <c r="B4205" s="82" t="n">
        <v>13273</v>
      </c>
      <c r="C4205" s="25" t="str">
        <f aca="false">VLOOKUP(B4205,[1]Planilha8!$X$4:$Y$6629,2,0)</f>
        <v>-</v>
      </c>
      <c r="D4205" s="26" t="s">
        <v>1184</v>
      </c>
      <c r="E4205" s="26" t="str">
        <f aca="false">VLOOKUP(B4205,[1]Planilha8!$X$4:$Z$6629,3,0)</f>
        <v>GALPÃO ALMOXARIFADO</v>
      </c>
      <c r="F4205" s="26" t="str">
        <f aca="false">VLOOKUP(B4205,[1]Planilha8!$X$4:$AD$6629,7,0)</f>
        <v>BOM</v>
      </c>
      <c r="G4205" s="27" t="n">
        <v>44855</v>
      </c>
      <c r="H4205" s="83" t="n">
        <v>4211.5556</v>
      </c>
      <c r="I4205" s="29" t="s">
        <v>23</v>
      </c>
      <c r="J4205" s="30" t="s">
        <v>1185</v>
      </c>
      <c r="K4205" s="31" t="n">
        <v>1146</v>
      </c>
      <c r="L4205" s="32" t="n">
        <v>2022004997</v>
      </c>
      <c r="M4205" s="33" t="n">
        <v>44865</v>
      </c>
      <c r="N4205" s="84" t="n">
        <v>0</v>
      </c>
      <c r="O4205" s="85" t="n">
        <v>0</v>
      </c>
      <c r="P4205" s="86" t="n">
        <v>0</v>
      </c>
      <c r="Q4205" s="87" t="n">
        <v>0</v>
      </c>
      <c r="R4205" s="88" t="n">
        <v>0</v>
      </c>
      <c r="S4205" s="89" t="n">
        <f aca="false">H4205</f>
        <v>4211.5556</v>
      </c>
    </row>
    <row r="4206" s="93" customFormat="true" ht="37.5" hidden="false" customHeight="true" outlineLevel="0" collapsed="false">
      <c r="A4206" s="23" t="s">
        <v>401</v>
      </c>
      <c r="B4206" s="82" t="n">
        <v>13274</v>
      </c>
      <c r="C4206" s="25" t="str">
        <f aca="false">VLOOKUP(B4206,[1]Planilha8!$X$4:$Y$6629,2,0)</f>
        <v>-</v>
      </c>
      <c r="D4206" s="26" t="s">
        <v>1184</v>
      </c>
      <c r="E4206" s="26" t="str">
        <f aca="false">VLOOKUP(B4206,[1]Planilha8!$X$4:$Z$6629,3,0)</f>
        <v>GALPÃO ALMOXARIFADO</v>
      </c>
      <c r="F4206" s="26" t="str">
        <f aca="false">VLOOKUP(B4206,[1]Planilha8!$X$4:$AD$6629,7,0)</f>
        <v>BOM</v>
      </c>
      <c r="G4206" s="27" t="n">
        <v>44855</v>
      </c>
      <c r="H4206" s="83" t="n">
        <v>4211.5556</v>
      </c>
      <c r="I4206" s="29" t="s">
        <v>23</v>
      </c>
      <c r="J4206" s="30" t="s">
        <v>1185</v>
      </c>
      <c r="K4206" s="31" t="n">
        <v>1146</v>
      </c>
      <c r="L4206" s="32" t="n">
        <v>2022004997</v>
      </c>
      <c r="M4206" s="33" t="n">
        <v>44865</v>
      </c>
      <c r="N4206" s="84" t="n">
        <v>0</v>
      </c>
      <c r="O4206" s="85" t="n">
        <v>0</v>
      </c>
      <c r="P4206" s="86" t="n">
        <v>0</v>
      </c>
      <c r="Q4206" s="87" t="n">
        <v>0</v>
      </c>
      <c r="R4206" s="88" t="n">
        <v>0</v>
      </c>
      <c r="S4206" s="89" t="n">
        <f aca="false">H4206</f>
        <v>4211.5556</v>
      </c>
    </row>
    <row r="4207" s="93" customFormat="true" ht="37.5" hidden="false" customHeight="true" outlineLevel="0" collapsed="false">
      <c r="A4207" s="23" t="s">
        <v>401</v>
      </c>
      <c r="B4207" s="82" t="n">
        <v>13178</v>
      </c>
      <c r="C4207" s="25" t="str">
        <f aca="false">VLOOKUP(B4207,[1]Planilha8!$X$4:$Y$6629,2,0)</f>
        <v>-</v>
      </c>
      <c r="D4207" s="26" t="s">
        <v>1186</v>
      </c>
      <c r="E4207" s="26" t="str">
        <f aca="false">VLOOKUP(B4207,[1]Planilha8!$X$4:$Z$6629,3,0)</f>
        <v>SUBESTAÇÃO ELETRICA</v>
      </c>
      <c r="F4207" s="26" t="str">
        <f aca="false">VLOOKUP(B4207,[1]Planilha8!$X$4:$AD$6629,7,0)</f>
        <v>BOM</v>
      </c>
      <c r="G4207" s="27" t="n">
        <v>44789</v>
      </c>
      <c r="H4207" s="83" t="n">
        <v>102884</v>
      </c>
      <c r="I4207" s="29" t="s">
        <v>23</v>
      </c>
      <c r="J4207" s="30" t="s">
        <v>1187</v>
      </c>
      <c r="K4207" s="31" t="n">
        <v>31359</v>
      </c>
      <c r="L4207" s="32" t="n">
        <v>202200400</v>
      </c>
      <c r="M4207" s="33" t="n">
        <v>44804</v>
      </c>
      <c r="N4207" s="84" t="n">
        <v>0</v>
      </c>
      <c r="O4207" s="85" t="n">
        <v>0</v>
      </c>
      <c r="P4207" s="86" t="n">
        <v>0</v>
      </c>
      <c r="Q4207" s="87" t="n">
        <v>0</v>
      </c>
      <c r="R4207" s="88" t="n">
        <v>0</v>
      </c>
      <c r="S4207" s="89" t="n">
        <f aca="false">H4207</f>
        <v>102884</v>
      </c>
    </row>
    <row r="4208" s="93" customFormat="true" ht="37.5" hidden="false" customHeight="true" outlineLevel="0" collapsed="false">
      <c r="A4208" s="23" t="s">
        <v>401</v>
      </c>
      <c r="B4208" s="82" t="n">
        <v>13179</v>
      </c>
      <c r="C4208" s="25" t="str">
        <f aca="false">VLOOKUP(B4208,[1]Planilha8!$X$4:$Y$6629,2,0)</f>
        <v>-</v>
      </c>
      <c r="D4208" s="26" t="s">
        <v>1186</v>
      </c>
      <c r="E4208" s="26" t="str">
        <f aca="false">VLOOKUP(B4208,[1]Planilha8!$X$4:$Z$6629,3,0)</f>
        <v>SUBESTAÇÃO ELETRICA</v>
      </c>
      <c r="F4208" s="26" t="str">
        <f aca="false">VLOOKUP(B4208,[1]Planilha8!$X$4:$AD$6629,7,0)</f>
        <v>BOM</v>
      </c>
      <c r="G4208" s="27" t="n">
        <v>44789</v>
      </c>
      <c r="H4208" s="83" t="n">
        <v>102884</v>
      </c>
      <c r="I4208" s="29" t="s">
        <v>23</v>
      </c>
      <c r="J4208" s="30" t="s">
        <v>1187</v>
      </c>
      <c r="K4208" s="31" t="n">
        <v>31359</v>
      </c>
      <c r="L4208" s="32" t="n">
        <v>202200400</v>
      </c>
      <c r="M4208" s="33" t="n">
        <v>44804</v>
      </c>
      <c r="N4208" s="84" t="n">
        <v>0</v>
      </c>
      <c r="O4208" s="85" t="n">
        <v>0</v>
      </c>
      <c r="P4208" s="86" t="n">
        <v>0</v>
      </c>
      <c r="Q4208" s="87" t="n">
        <v>0</v>
      </c>
      <c r="R4208" s="88" t="n">
        <v>0</v>
      </c>
      <c r="S4208" s="89" t="n">
        <f aca="false">H4208</f>
        <v>102884</v>
      </c>
    </row>
    <row r="4209" s="93" customFormat="true" ht="37.5" hidden="false" customHeight="true" outlineLevel="0" collapsed="false">
      <c r="A4209" s="23" t="s">
        <v>401</v>
      </c>
      <c r="B4209" s="82" t="n">
        <v>13294</v>
      </c>
      <c r="C4209" s="25" t="str">
        <f aca="false">VLOOKUP(B4209,[1]Planilha8!$X$4:$Y$6629,2,0)</f>
        <v>-</v>
      </c>
      <c r="D4209" s="26" t="s">
        <v>1188</v>
      </c>
      <c r="E4209" s="26" t="str">
        <f aca="false">VLOOKUP(B4209,[1]Planilha8!$X$4:$Z$6629,3,0)</f>
        <v>LABORATÓRIO REPOUSO</v>
      </c>
      <c r="F4209" s="26" t="str">
        <f aca="false">VLOOKUP(B4209,[1]Planilha8!$X$4:$AD$6629,7,0)</f>
        <v>BOM</v>
      </c>
      <c r="G4209" s="27" t="n">
        <v>44874</v>
      </c>
      <c r="H4209" s="83" t="n">
        <v>2031.07</v>
      </c>
      <c r="I4209" s="29" t="s">
        <v>23</v>
      </c>
      <c r="J4209" s="30" t="s">
        <v>1100</v>
      </c>
      <c r="K4209" s="31" t="n">
        <v>374222</v>
      </c>
      <c r="L4209" s="32" t="n">
        <v>2022007366</v>
      </c>
      <c r="M4209" s="33" t="n">
        <v>44895</v>
      </c>
      <c r="N4209" s="84" t="n">
        <v>0</v>
      </c>
      <c r="O4209" s="85" t="n">
        <v>0</v>
      </c>
      <c r="P4209" s="86" t="n">
        <v>0</v>
      </c>
      <c r="Q4209" s="87" t="n">
        <v>0</v>
      </c>
      <c r="R4209" s="88" t="n">
        <v>0</v>
      </c>
      <c r="S4209" s="89" t="n">
        <f aca="false">H4209</f>
        <v>2031.07</v>
      </c>
    </row>
    <row r="4210" s="93" customFormat="true" ht="37.5" hidden="false" customHeight="true" outlineLevel="0" collapsed="false">
      <c r="A4210" s="23" t="s">
        <v>401</v>
      </c>
      <c r="B4210" s="82" t="n">
        <v>13295</v>
      </c>
      <c r="C4210" s="25" t="str">
        <f aca="false">VLOOKUP(B4210,[1]Planilha8!$X$4:$Y$6629,2,0)</f>
        <v>-</v>
      </c>
      <c r="D4210" s="26" t="s">
        <v>1188</v>
      </c>
      <c r="E4210" s="26" t="str">
        <f aca="false">VLOOKUP(B4210,[1]Planilha8!$X$4:$Z$6629,3,0)</f>
        <v>LABORATÓRIO TRIAGEM</v>
      </c>
      <c r="F4210" s="26" t="str">
        <f aca="false">VLOOKUP(B4210,[1]Planilha8!$X$4:$AD$6629,7,0)</f>
        <v>BOM</v>
      </c>
      <c r="G4210" s="27" t="n">
        <v>44874</v>
      </c>
      <c r="H4210" s="83" t="n">
        <v>2031.07</v>
      </c>
      <c r="I4210" s="29" t="s">
        <v>23</v>
      </c>
      <c r="J4210" s="30" t="s">
        <v>1100</v>
      </c>
      <c r="K4210" s="31" t="n">
        <v>374222</v>
      </c>
      <c r="L4210" s="32" t="n">
        <v>2022007366</v>
      </c>
      <c r="M4210" s="33" t="n">
        <v>44895</v>
      </c>
      <c r="N4210" s="84" t="n">
        <v>0</v>
      </c>
      <c r="O4210" s="85" t="n">
        <v>0</v>
      </c>
      <c r="P4210" s="86" t="n">
        <v>0</v>
      </c>
      <c r="Q4210" s="87" t="n">
        <v>0</v>
      </c>
      <c r="R4210" s="88" t="n">
        <v>0</v>
      </c>
      <c r="S4210" s="89" t="n">
        <f aca="false">H4210</f>
        <v>2031.07</v>
      </c>
    </row>
    <row r="4211" s="93" customFormat="true" ht="37.5" hidden="false" customHeight="true" outlineLevel="0" collapsed="false">
      <c r="A4211" s="23" t="s">
        <v>401</v>
      </c>
      <c r="B4211" s="82" t="n">
        <v>13296</v>
      </c>
      <c r="C4211" s="25" t="str">
        <f aca="false">VLOOKUP(B4211,[1]Planilha8!$X$4:$Y$6629,2,0)</f>
        <v>-</v>
      </c>
      <c r="D4211" s="26" t="s">
        <v>1188</v>
      </c>
      <c r="E4211" s="26" t="str">
        <f aca="false">VLOOKUP(B4211,[1]Planilha8!$X$4:$Z$6629,3,0)</f>
        <v>LABORATÓRIO GERENCIA</v>
      </c>
      <c r="F4211" s="26" t="str">
        <f aca="false">VLOOKUP(B4211,[1]Planilha8!$X$4:$AD$6629,7,0)</f>
        <v>BOM</v>
      </c>
      <c r="G4211" s="27" t="n">
        <v>44874</v>
      </c>
      <c r="H4211" s="83" t="n">
        <v>2031.08</v>
      </c>
      <c r="I4211" s="29" t="s">
        <v>23</v>
      </c>
      <c r="J4211" s="30" t="s">
        <v>1100</v>
      </c>
      <c r="K4211" s="31" t="n">
        <v>374222</v>
      </c>
      <c r="L4211" s="32" t="n">
        <v>2022007366</v>
      </c>
      <c r="M4211" s="33" t="n">
        <v>44895</v>
      </c>
      <c r="N4211" s="84" t="n">
        <v>0</v>
      </c>
      <c r="O4211" s="85" t="n">
        <v>0</v>
      </c>
      <c r="P4211" s="86" t="n">
        <v>0</v>
      </c>
      <c r="Q4211" s="87" t="n">
        <v>0</v>
      </c>
      <c r="R4211" s="88" t="n">
        <v>0</v>
      </c>
      <c r="S4211" s="89" t="n">
        <f aca="false">H4211</f>
        <v>2031.08</v>
      </c>
    </row>
    <row r="4212" s="93" customFormat="true" ht="37.5" hidden="false" customHeight="true" outlineLevel="0" collapsed="false">
      <c r="A4212" s="23" t="s">
        <v>401</v>
      </c>
      <c r="B4212" s="82" t="n">
        <v>13297</v>
      </c>
      <c r="C4212" s="25" t="str">
        <f aca="false">VLOOKUP(B4212,[1]Planilha8!$X$4:$Y$6629,2,0)</f>
        <v>-</v>
      </c>
      <c r="D4212" s="26" t="s">
        <v>1188</v>
      </c>
      <c r="E4212" s="26" t="str">
        <f aca="false">VLOOKUP(B4212,[1]Planilha8!$X$4:$Z$6629,3,0)</f>
        <v>LABORATÓRIO URINALISE</v>
      </c>
      <c r="F4212" s="26" t="str">
        <f aca="false">VLOOKUP(B4212,[1]Planilha8!$X$4:$AD$6629,7,0)</f>
        <v>BOM</v>
      </c>
      <c r="G4212" s="27" t="n">
        <v>44874</v>
      </c>
      <c r="H4212" s="83" t="n">
        <v>2031.08</v>
      </c>
      <c r="I4212" s="29" t="s">
        <v>23</v>
      </c>
      <c r="J4212" s="30" t="s">
        <v>1100</v>
      </c>
      <c r="K4212" s="31" t="n">
        <v>374222</v>
      </c>
      <c r="L4212" s="32" t="n">
        <v>2022007366</v>
      </c>
      <c r="M4212" s="33" t="n">
        <v>44895</v>
      </c>
      <c r="N4212" s="84" t="n">
        <v>0</v>
      </c>
      <c r="O4212" s="85" t="n">
        <v>0</v>
      </c>
      <c r="P4212" s="86" t="n">
        <v>0</v>
      </c>
      <c r="Q4212" s="87" t="n">
        <v>0</v>
      </c>
      <c r="R4212" s="88" t="n">
        <v>0</v>
      </c>
      <c r="S4212" s="89" t="n">
        <f aca="false">H4212</f>
        <v>2031.08</v>
      </c>
    </row>
    <row r="4213" s="93" customFormat="true" ht="37.5" hidden="false" customHeight="true" outlineLevel="0" collapsed="false">
      <c r="A4213" s="23" t="s">
        <v>401</v>
      </c>
      <c r="B4213" s="82" t="n">
        <v>13298</v>
      </c>
      <c r="C4213" s="25" t="str">
        <f aca="false">VLOOKUP(B4213,[1]Planilha8!$X$4:$Y$6629,2,0)</f>
        <v>-</v>
      </c>
      <c r="D4213" s="26" t="s">
        <v>1189</v>
      </c>
      <c r="E4213" s="26" t="str">
        <f aca="false">VLOOKUP(B4213,[1]Planilha8!$X$4:$Z$6629,3,0)</f>
        <v>LABORATÓRIO RECEPÇÃO</v>
      </c>
      <c r="F4213" s="26" t="str">
        <f aca="false">VLOOKUP(B4213,[1]Planilha8!$X$4:$AD$6629,7,0)</f>
        <v>BOM</v>
      </c>
      <c r="G4213" s="27" t="n">
        <v>44874</v>
      </c>
      <c r="H4213" s="83" t="n">
        <v>2968.92</v>
      </c>
      <c r="I4213" s="29" t="s">
        <v>23</v>
      </c>
      <c r="J4213" s="30" t="s">
        <v>1100</v>
      </c>
      <c r="K4213" s="31" t="n">
        <v>374222</v>
      </c>
      <c r="L4213" s="32" t="n">
        <v>2022007366</v>
      </c>
      <c r="M4213" s="33" t="n">
        <v>44895</v>
      </c>
      <c r="N4213" s="84" t="n">
        <v>0</v>
      </c>
      <c r="O4213" s="85" t="n">
        <v>0</v>
      </c>
      <c r="P4213" s="86" t="n">
        <v>0</v>
      </c>
      <c r="Q4213" s="87" t="n">
        <v>0</v>
      </c>
      <c r="R4213" s="88" t="n">
        <v>0</v>
      </c>
      <c r="S4213" s="89" t="n">
        <f aca="false">H4213</f>
        <v>2968.92</v>
      </c>
    </row>
    <row r="4214" s="93" customFormat="true" ht="37.5" hidden="false" customHeight="true" outlineLevel="0" collapsed="false">
      <c r="A4214" s="23" t="s">
        <v>401</v>
      </c>
      <c r="B4214" s="82" t="n">
        <v>13299</v>
      </c>
      <c r="C4214" s="25" t="str">
        <f aca="false">VLOOKUP(B4214,[1]Planilha8!$X$4:$Y$6629,2,0)</f>
        <v>-</v>
      </c>
      <c r="D4214" s="26" t="s">
        <v>1189</v>
      </c>
      <c r="E4214" s="26" t="str">
        <f aca="false">VLOOKUP(B4214,[1]Planilha8!$X$4:$Z$6629,3,0)</f>
        <v>LABORATÓRIO HEMATOLOGIA</v>
      </c>
      <c r="F4214" s="26" t="str">
        <f aca="false">VLOOKUP(B4214,[1]Planilha8!$X$4:$AD$6629,7,0)</f>
        <v>BOM</v>
      </c>
      <c r="G4214" s="27" t="n">
        <v>44874</v>
      </c>
      <c r="H4214" s="83" t="n">
        <v>2968.92</v>
      </c>
      <c r="I4214" s="29" t="s">
        <v>23</v>
      </c>
      <c r="J4214" s="30" t="s">
        <v>1100</v>
      </c>
      <c r="K4214" s="31" t="n">
        <v>374222</v>
      </c>
      <c r="L4214" s="32" t="n">
        <v>2022007366</v>
      </c>
      <c r="M4214" s="33" t="n">
        <v>44895</v>
      </c>
      <c r="N4214" s="84" t="n">
        <v>0</v>
      </c>
      <c r="O4214" s="85" t="n">
        <v>0</v>
      </c>
      <c r="P4214" s="86" t="n">
        <v>0</v>
      </c>
      <c r="Q4214" s="87" t="n">
        <v>0</v>
      </c>
      <c r="R4214" s="88" t="n">
        <v>0</v>
      </c>
      <c r="S4214" s="89" t="n">
        <f aca="false">H4214</f>
        <v>2968.92</v>
      </c>
    </row>
    <row r="4215" s="93" customFormat="true" ht="37.5" hidden="false" customHeight="true" outlineLevel="0" collapsed="false">
      <c r="A4215" s="23" t="s">
        <v>401</v>
      </c>
      <c r="B4215" s="82" t="n">
        <v>13300</v>
      </c>
      <c r="C4215" s="25" t="str">
        <f aca="false">VLOOKUP(B4215,[1]Planilha8!$X$4:$Y$6629,2,0)</f>
        <v>-</v>
      </c>
      <c r="D4215" s="26" t="s">
        <v>1189</v>
      </c>
      <c r="E4215" s="26" t="str">
        <f aca="false">VLOOKUP(B4215,[1]Planilha8!$X$4:$Z$6629,3,0)</f>
        <v>LABORATÓRIO MICROBIOLOGIA</v>
      </c>
      <c r="F4215" s="26" t="str">
        <f aca="false">VLOOKUP(B4215,[1]Planilha8!$X$4:$AD$6629,7,0)</f>
        <v>BOM</v>
      </c>
      <c r="G4215" s="27" t="n">
        <v>44874</v>
      </c>
      <c r="H4215" s="83" t="n">
        <v>2968.93</v>
      </c>
      <c r="I4215" s="29" t="s">
        <v>23</v>
      </c>
      <c r="J4215" s="30" t="s">
        <v>1100</v>
      </c>
      <c r="K4215" s="31" t="n">
        <v>374222</v>
      </c>
      <c r="L4215" s="32" t="n">
        <v>2022007366</v>
      </c>
      <c r="M4215" s="33" t="n">
        <v>44895</v>
      </c>
      <c r="N4215" s="84" t="n">
        <v>0</v>
      </c>
      <c r="O4215" s="85" t="n">
        <v>0</v>
      </c>
      <c r="P4215" s="86" t="n">
        <v>0</v>
      </c>
      <c r="Q4215" s="87" t="n">
        <v>0</v>
      </c>
      <c r="R4215" s="88" t="n">
        <v>0</v>
      </c>
      <c r="S4215" s="89" t="n">
        <f aca="false">H4215</f>
        <v>2968.93</v>
      </c>
    </row>
    <row r="4216" s="93" customFormat="true" ht="37.5" hidden="false" customHeight="true" outlineLevel="0" collapsed="false">
      <c r="A4216" s="23" t="s">
        <v>401</v>
      </c>
      <c r="B4216" s="82" t="n">
        <v>13301</v>
      </c>
      <c r="C4216" s="25" t="str">
        <f aca="false">VLOOKUP(B4216,[1]Planilha8!$X$4:$Y$6629,2,0)</f>
        <v>-</v>
      </c>
      <c r="D4216" s="26" t="s">
        <v>1189</v>
      </c>
      <c r="E4216" s="26" t="str">
        <f aca="false">VLOOKUP(B4216,[1]Planilha8!$X$4:$Z$6629,3,0)</f>
        <v>LABORATÓRIO BIOQUIMICA</v>
      </c>
      <c r="F4216" s="26" t="str">
        <f aca="false">VLOOKUP(B4216,[1]Planilha8!$X$4:$AD$6629,7,0)</f>
        <v>BOM</v>
      </c>
      <c r="G4216" s="27" t="n">
        <v>44874</v>
      </c>
      <c r="H4216" s="83" t="n">
        <v>2968.93</v>
      </c>
      <c r="I4216" s="29" t="s">
        <v>23</v>
      </c>
      <c r="J4216" s="30" t="s">
        <v>1100</v>
      </c>
      <c r="K4216" s="31" t="n">
        <v>374222</v>
      </c>
      <c r="L4216" s="32" t="n">
        <v>2022007366</v>
      </c>
      <c r="M4216" s="33" t="n">
        <v>44895</v>
      </c>
      <c r="N4216" s="84" t="n">
        <v>0</v>
      </c>
      <c r="O4216" s="85" t="n">
        <v>0</v>
      </c>
      <c r="P4216" s="86" t="n">
        <v>0</v>
      </c>
      <c r="Q4216" s="87" t="n">
        <v>0</v>
      </c>
      <c r="R4216" s="88" t="n">
        <v>0</v>
      </c>
      <c r="S4216" s="89" t="n">
        <f aca="false">H4216</f>
        <v>2968.93</v>
      </c>
    </row>
    <row r="4217" s="93" customFormat="true" ht="37.5" hidden="false" customHeight="true" outlineLevel="0" collapsed="false">
      <c r="A4217" s="23" t="s">
        <v>401</v>
      </c>
      <c r="B4217" s="82" t="n">
        <v>13379</v>
      </c>
      <c r="C4217" s="25" t="str">
        <f aca="false">VLOOKUP(B4217,[1]Planilha8!$X$4:$Y$6629,2,0)</f>
        <v>-</v>
      </c>
      <c r="D4217" s="26" t="s">
        <v>1190</v>
      </c>
      <c r="E4217" s="26" t="str">
        <f aca="false">VLOOKUP(B4217,[1]Planilha8!$X$4:$Z$6629,3,0)</f>
        <v>ALMOXARIFADO</v>
      </c>
      <c r="F4217" s="26" t="str">
        <f aca="false">VLOOKUP(B4217,[1]Planilha8!$X$4:$AD$6629,7,0)</f>
        <v>BOM</v>
      </c>
      <c r="G4217" s="27" t="n">
        <v>44895</v>
      </c>
      <c r="H4217" s="83" t="n">
        <v>10400</v>
      </c>
      <c r="I4217" s="29" t="s">
        <v>23</v>
      </c>
      <c r="J4217" s="30" t="s">
        <v>1079</v>
      </c>
      <c r="K4217" s="31" t="n">
        <v>16931</v>
      </c>
      <c r="L4217" s="32" t="n">
        <v>2022005133</v>
      </c>
      <c r="M4217" s="33" t="n">
        <v>44895</v>
      </c>
      <c r="N4217" s="84" t="n">
        <v>0</v>
      </c>
      <c r="O4217" s="85" t="n">
        <v>0</v>
      </c>
      <c r="P4217" s="86" t="n">
        <v>0</v>
      </c>
      <c r="Q4217" s="87" t="n">
        <v>0</v>
      </c>
      <c r="R4217" s="88" t="n">
        <v>0</v>
      </c>
      <c r="S4217" s="89" t="n">
        <f aca="false">H4217</f>
        <v>10400</v>
      </c>
    </row>
    <row r="4218" s="93" customFormat="true" ht="37.5" hidden="false" customHeight="true" outlineLevel="0" collapsed="false">
      <c r="A4218" s="23" t="s">
        <v>401</v>
      </c>
      <c r="B4218" s="82" t="n">
        <v>13380</v>
      </c>
      <c r="C4218" s="25" t="str">
        <f aca="false">VLOOKUP(B4218,[1]Planilha8!$X$4:$Y$6629,2,0)</f>
        <v>-</v>
      </c>
      <c r="D4218" s="26" t="s">
        <v>1190</v>
      </c>
      <c r="E4218" s="26" t="str">
        <f aca="false">VLOOKUP(B4218,[1]Planilha8!$X$4:$Z$6629,3,0)</f>
        <v>ALMOXARIFADO</v>
      </c>
      <c r="F4218" s="26" t="str">
        <f aca="false">VLOOKUP(B4218,[1]Planilha8!$X$4:$AD$6629,7,0)</f>
        <v>BOM</v>
      </c>
      <c r="G4218" s="27" t="n">
        <v>44895</v>
      </c>
      <c r="H4218" s="83" t="n">
        <v>10400</v>
      </c>
      <c r="I4218" s="29" t="s">
        <v>23</v>
      </c>
      <c r="J4218" s="30" t="s">
        <v>1079</v>
      </c>
      <c r="K4218" s="31" t="n">
        <v>16931</v>
      </c>
      <c r="L4218" s="32" t="n">
        <v>2022005133</v>
      </c>
      <c r="M4218" s="33" t="n">
        <v>44895</v>
      </c>
      <c r="N4218" s="84" t="n">
        <v>0</v>
      </c>
      <c r="O4218" s="85" t="n">
        <v>0</v>
      </c>
      <c r="P4218" s="86" t="n">
        <v>0</v>
      </c>
      <c r="Q4218" s="87" t="n">
        <v>0</v>
      </c>
      <c r="R4218" s="88" t="n">
        <v>0</v>
      </c>
      <c r="S4218" s="89" t="n">
        <f aca="false">H4218</f>
        <v>10400</v>
      </c>
    </row>
    <row r="4219" s="93" customFormat="true" ht="37.5" hidden="false" customHeight="true" outlineLevel="0" collapsed="false">
      <c r="A4219" s="23" t="s">
        <v>401</v>
      </c>
      <c r="B4219" s="82" t="n">
        <v>13411</v>
      </c>
      <c r="C4219" s="25" t="str">
        <f aca="false">VLOOKUP(B4219,[1]Planilha8!$X$4:$Y$6629,2,0)</f>
        <v>-</v>
      </c>
      <c r="D4219" s="26" t="s">
        <v>1191</v>
      </c>
      <c r="E4219" s="26" t="str">
        <f aca="false">VLOOKUP(B4219,[1]Planilha8!$X$4:$Z$6629,3,0)</f>
        <v>SUBESTAÇÃO ELETRICA</v>
      </c>
      <c r="F4219" s="26" t="str">
        <f aca="false">VLOOKUP(B4219,[1]Planilha8!$X$4:$AD$6629,7,0)</f>
        <v>BOM</v>
      </c>
      <c r="G4219" s="27" t="n">
        <v>44861</v>
      </c>
      <c r="H4219" s="83" t="n">
        <v>268780</v>
      </c>
      <c r="I4219" s="29" t="s">
        <v>23</v>
      </c>
      <c r="J4219" s="30" t="s">
        <v>1187</v>
      </c>
      <c r="K4219" s="31" t="n">
        <v>3194350</v>
      </c>
      <c r="L4219" s="32" t="n">
        <v>2022000400</v>
      </c>
      <c r="M4219" s="33" t="n">
        <v>44865</v>
      </c>
      <c r="N4219" s="84" t="n">
        <v>0</v>
      </c>
      <c r="O4219" s="85" t="n">
        <v>0</v>
      </c>
      <c r="P4219" s="86" t="n">
        <v>0</v>
      </c>
      <c r="Q4219" s="87" t="n">
        <v>0</v>
      </c>
      <c r="R4219" s="88" t="n">
        <v>0</v>
      </c>
      <c r="S4219" s="89" t="n">
        <f aca="false">H4219</f>
        <v>268780</v>
      </c>
    </row>
    <row r="4220" s="93" customFormat="true" ht="37.5" hidden="false" customHeight="true" outlineLevel="0" collapsed="false">
      <c r="A4220" s="23" t="s">
        <v>401</v>
      </c>
      <c r="B4220" s="82" t="n">
        <v>13395</v>
      </c>
      <c r="C4220" s="25" t="str">
        <f aca="false">VLOOKUP(B4220,[1]Planilha8!$X$4:$Y$6629,2,0)</f>
        <v>-</v>
      </c>
      <c r="D4220" s="26" t="s">
        <v>1192</v>
      </c>
      <c r="E4220" s="26" t="str">
        <f aca="false">VLOOKUP(B4220,[1]Planilha8!$X$4:$Z$6629,3,0)</f>
        <v>FISIOTERAPIA</v>
      </c>
      <c r="F4220" s="26" t="str">
        <f aca="false">VLOOKUP(B4220,[1]Planilha8!$X$4:$AD$6629,7,0)</f>
        <v>BOM</v>
      </c>
      <c r="G4220" s="27" t="n">
        <v>44901</v>
      </c>
      <c r="H4220" s="83" t="n">
        <v>449</v>
      </c>
      <c r="I4220" s="29" t="s">
        <v>23</v>
      </c>
      <c r="J4220" s="30" t="s">
        <v>1193</v>
      </c>
      <c r="K4220" s="31" t="n">
        <v>1729</v>
      </c>
      <c r="L4220" s="32" t="n">
        <v>2022004222</v>
      </c>
      <c r="M4220" s="33" t="n">
        <v>44926</v>
      </c>
      <c r="N4220" s="84" t="n">
        <v>0</v>
      </c>
      <c r="O4220" s="85" t="n">
        <v>0</v>
      </c>
      <c r="P4220" s="86" t="n">
        <v>0</v>
      </c>
      <c r="Q4220" s="87" t="n">
        <v>0</v>
      </c>
      <c r="R4220" s="88" t="n">
        <v>0</v>
      </c>
      <c r="S4220" s="89" t="n">
        <f aca="false">H4220</f>
        <v>449</v>
      </c>
    </row>
    <row r="4221" s="93" customFormat="true" ht="37.5" hidden="false" customHeight="true" outlineLevel="0" collapsed="false">
      <c r="A4221" s="23" t="s">
        <v>401</v>
      </c>
      <c r="B4221" s="82" t="n">
        <v>13396</v>
      </c>
      <c r="C4221" s="25" t="str">
        <f aca="false">VLOOKUP(B4221,[1]Planilha8!$X$4:$Y$6629,2,0)</f>
        <v>-</v>
      </c>
      <c r="D4221" s="26" t="s">
        <v>1192</v>
      </c>
      <c r="E4221" s="26" t="str">
        <f aca="false">VLOOKUP(B4221,[1]Planilha8!$X$4:$Z$6629,3,0)</f>
        <v>FISIOTERAPIA</v>
      </c>
      <c r="F4221" s="26" t="str">
        <f aca="false">VLOOKUP(B4221,[1]Planilha8!$X$4:$AD$6629,7,0)</f>
        <v>BOM</v>
      </c>
      <c r="G4221" s="27" t="n">
        <v>44901</v>
      </c>
      <c r="H4221" s="83" t="n">
        <v>449</v>
      </c>
      <c r="I4221" s="29" t="s">
        <v>23</v>
      </c>
      <c r="J4221" s="30" t="s">
        <v>1193</v>
      </c>
      <c r="K4221" s="31" t="n">
        <v>1729</v>
      </c>
      <c r="L4221" s="32" t="n">
        <v>2022004222</v>
      </c>
      <c r="M4221" s="33" t="n">
        <v>44926</v>
      </c>
      <c r="N4221" s="84" t="n">
        <v>0</v>
      </c>
      <c r="O4221" s="85" t="n">
        <v>0</v>
      </c>
      <c r="P4221" s="86" t="n">
        <v>0</v>
      </c>
      <c r="Q4221" s="87" t="n">
        <v>0</v>
      </c>
      <c r="R4221" s="88" t="n">
        <v>0</v>
      </c>
      <c r="S4221" s="89" t="n">
        <f aca="false">H4221</f>
        <v>449</v>
      </c>
    </row>
    <row r="4222" s="93" customFormat="true" ht="37.5" hidden="false" customHeight="true" outlineLevel="0" collapsed="false">
      <c r="A4222" s="23" t="s">
        <v>401</v>
      </c>
      <c r="B4222" s="82" t="n">
        <v>13397</v>
      </c>
      <c r="C4222" s="25" t="str">
        <f aca="false">VLOOKUP(B4222,[1]Planilha8!$X$4:$Y$6629,2,0)</f>
        <v>-</v>
      </c>
      <c r="D4222" s="26" t="s">
        <v>1192</v>
      </c>
      <c r="E4222" s="26" t="str">
        <f aca="false">VLOOKUP(B4222,[1]Planilha8!$X$4:$Z$6629,3,0)</f>
        <v>FISIOTERAPIA</v>
      </c>
      <c r="F4222" s="26" t="str">
        <f aca="false">VLOOKUP(B4222,[1]Planilha8!$X$4:$AD$6629,7,0)</f>
        <v>BOM</v>
      </c>
      <c r="G4222" s="27" t="n">
        <v>44901</v>
      </c>
      <c r="H4222" s="83" t="n">
        <v>449</v>
      </c>
      <c r="I4222" s="29" t="s">
        <v>23</v>
      </c>
      <c r="J4222" s="30" t="s">
        <v>1193</v>
      </c>
      <c r="K4222" s="31" t="n">
        <v>1729</v>
      </c>
      <c r="L4222" s="32" t="n">
        <v>2022004222</v>
      </c>
      <c r="M4222" s="33" t="n">
        <v>44926</v>
      </c>
      <c r="N4222" s="84" t="n">
        <v>0</v>
      </c>
      <c r="O4222" s="85" t="n">
        <v>0</v>
      </c>
      <c r="P4222" s="86" t="n">
        <v>0</v>
      </c>
      <c r="Q4222" s="87" t="n">
        <v>0</v>
      </c>
      <c r="R4222" s="88" t="n">
        <v>0</v>
      </c>
      <c r="S4222" s="89" t="n">
        <f aca="false">H4222</f>
        <v>449</v>
      </c>
    </row>
    <row r="4223" s="93" customFormat="true" ht="37.5" hidden="false" customHeight="true" outlineLevel="0" collapsed="false">
      <c r="A4223" s="23" t="s">
        <v>401</v>
      </c>
      <c r="B4223" s="82" t="n">
        <v>13398</v>
      </c>
      <c r="C4223" s="25" t="str">
        <f aca="false">VLOOKUP(B4223,[1]Planilha8!$X$4:$Y$6629,2,0)</f>
        <v>-</v>
      </c>
      <c r="D4223" s="26" t="s">
        <v>1192</v>
      </c>
      <c r="E4223" s="26" t="str">
        <f aca="false">VLOOKUP(B4223,[1]Planilha8!$X$4:$Z$6629,3,0)</f>
        <v>FISIOTERAPIA</v>
      </c>
      <c r="F4223" s="26" t="str">
        <f aca="false">VLOOKUP(B4223,[1]Planilha8!$X$4:$AD$6629,7,0)</f>
        <v>BOM</v>
      </c>
      <c r="G4223" s="27" t="n">
        <v>44901</v>
      </c>
      <c r="H4223" s="83" t="n">
        <v>449</v>
      </c>
      <c r="I4223" s="29" t="s">
        <v>23</v>
      </c>
      <c r="J4223" s="30" t="s">
        <v>1193</v>
      </c>
      <c r="K4223" s="31" t="n">
        <v>1729</v>
      </c>
      <c r="L4223" s="32" t="n">
        <v>2022004222</v>
      </c>
      <c r="M4223" s="33" t="n">
        <v>44926</v>
      </c>
      <c r="N4223" s="84" t="n">
        <v>0</v>
      </c>
      <c r="O4223" s="85" t="n">
        <v>0</v>
      </c>
      <c r="P4223" s="86" t="n">
        <v>0</v>
      </c>
      <c r="Q4223" s="87" t="n">
        <v>0</v>
      </c>
      <c r="R4223" s="88" t="n">
        <v>0</v>
      </c>
      <c r="S4223" s="89" t="n">
        <f aca="false">H4223</f>
        <v>449</v>
      </c>
    </row>
    <row r="4224" s="93" customFormat="true" ht="37.5" hidden="false" customHeight="true" outlineLevel="0" collapsed="false">
      <c r="A4224" s="23" t="s">
        <v>401</v>
      </c>
      <c r="B4224" s="82" t="n">
        <v>13399</v>
      </c>
      <c r="C4224" s="25" t="str">
        <f aca="false">VLOOKUP(B4224,[1]Planilha8!$X$4:$Y$6629,2,0)</f>
        <v>-</v>
      </c>
      <c r="D4224" s="26" t="s">
        <v>1192</v>
      </c>
      <c r="E4224" s="26" t="str">
        <f aca="false">VLOOKUP(B4224,[1]Planilha8!$X$4:$Z$6629,3,0)</f>
        <v>FISIOTERAPIA</v>
      </c>
      <c r="F4224" s="26" t="str">
        <f aca="false">VLOOKUP(B4224,[1]Planilha8!$X$4:$AD$6629,7,0)</f>
        <v>BOM</v>
      </c>
      <c r="G4224" s="27" t="n">
        <v>44901</v>
      </c>
      <c r="H4224" s="83" t="n">
        <v>449</v>
      </c>
      <c r="I4224" s="29" t="s">
        <v>23</v>
      </c>
      <c r="J4224" s="30" t="s">
        <v>1193</v>
      </c>
      <c r="K4224" s="31" t="n">
        <v>1729</v>
      </c>
      <c r="L4224" s="32" t="n">
        <v>2022004222</v>
      </c>
      <c r="M4224" s="33" t="n">
        <v>44926</v>
      </c>
      <c r="N4224" s="84" t="n">
        <v>0</v>
      </c>
      <c r="O4224" s="85" t="n">
        <v>0</v>
      </c>
      <c r="P4224" s="86" t="n">
        <v>0</v>
      </c>
      <c r="Q4224" s="87" t="n">
        <v>0</v>
      </c>
      <c r="R4224" s="88" t="n">
        <v>0</v>
      </c>
      <c r="S4224" s="89" t="n">
        <f aca="false">H4224</f>
        <v>449</v>
      </c>
    </row>
    <row r="4225" s="93" customFormat="true" ht="37.5" hidden="false" customHeight="true" outlineLevel="0" collapsed="false">
      <c r="A4225" s="23" t="s">
        <v>401</v>
      </c>
      <c r="B4225" s="82" t="n">
        <v>13400</v>
      </c>
      <c r="C4225" s="25" t="str">
        <f aca="false">VLOOKUP(B4225,[1]Planilha8!$X$4:$Y$6629,2,0)</f>
        <v>-</v>
      </c>
      <c r="D4225" s="26" t="s">
        <v>1192</v>
      </c>
      <c r="E4225" s="26" t="str">
        <f aca="false">VLOOKUP(B4225,[1]Planilha8!$X$4:$Z$6629,3,0)</f>
        <v>FISIOTERAPIA</v>
      </c>
      <c r="F4225" s="26" t="str">
        <f aca="false">VLOOKUP(B4225,[1]Planilha8!$X$4:$AD$6629,7,0)</f>
        <v>BOM</v>
      </c>
      <c r="G4225" s="27" t="n">
        <v>44901</v>
      </c>
      <c r="H4225" s="83" t="n">
        <v>449</v>
      </c>
      <c r="I4225" s="29" t="s">
        <v>23</v>
      </c>
      <c r="J4225" s="30" t="s">
        <v>1193</v>
      </c>
      <c r="K4225" s="31" t="n">
        <v>1729</v>
      </c>
      <c r="L4225" s="32" t="n">
        <v>2022004222</v>
      </c>
      <c r="M4225" s="33" t="n">
        <v>44926</v>
      </c>
      <c r="N4225" s="84" t="n">
        <v>0</v>
      </c>
      <c r="O4225" s="85" t="n">
        <v>0</v>
      </c>
      <c r="P4225" s="86" t="n">
        <v>0</v>
      </c>
      <c r="Q4225" s="87" t="n">
        <v>0</v>
      </c>
      <c r="R4225" s="88" t="n">
        <v>0</v>
      </c>
      <c r="S4225" s="89" t="n">
        <f aca="false">H4225</f>
        <v>449</v>
      </c>
    </row>
    <row r="4226" s="93" customFormat="true" ht="37.5" hidden="false" customHeight="true" outlineLevel="0" collapsed="false">
      <c r="A4226" s="23" t="s">
        <v>401</v>
      </c>
      <c r="B4226" s="82" t="n">
        <v>13401</v>
      </c>
      <c r="C4226" s="25" t="str">
        <f aca="false">VLOOKUP(B4226,[1]Planilha8!$X$4:$Y$6629,2,0)</f>
        <v>-</v>
      </c>
      <c r="D4226" s="26" t="s">
        <v>1192</v>
      </c>
      <c r="E4226" s="26" t="str">
        <f aca="false">VLOOKUP(B4226,[1]Planilha8!$X$4:$Z$6629,3,0)</f>
        <v>FISIOTERAPIA</v>
      </c>
      <c r="F4226" s="26" t="str">
        <f aca="false">VLOOKUP(B4226,[1]Planilha8!$X$4:$AD$6629,7,0)</f>
        <v>BOM</v>
      </c>
      <c r="G4226" s="27" t="n">
        <v>44901</v>
      </c>
      <c r="H4226" s="83" t="n">
        <v>449</v>
      </c>
      <c r="I4226" s="29" t="s">
        <v>23</v>
      </c>
      <c r="J4226" s="30" t="s">
        <v>1193</v>
      </c>
      <c r="K4226" s="31" t="n">
        <v>1729</v>
      </c>
      <c r="L4226" s="32" t="n">
        <v>2022004222</v>
      </c>
      <c r="M4226" s="33" t="n">
        <v>44926</v>
      </c>
      <c r="N4226" s="84" t="n">
        <v>0</v>
      </c>
      <c r="O4226" s="85" t="n">
        <v>0</v>
      </c>
      <c r="P4226" s="86" t="n">
        <v>0</v>
      </c>
      <c r="Q4226" s="87" t="n">
        <v>0</v>
      </c>
      <c r="R4226" s="88" t="n">
        <v>0</v>
      </c>
      <c r="S4226" s="89" t="n">
        <f aca="false">H4226</f>
        <v>449</v>
      </c>
    </row>
    <row r="4227" s="93" customFormat="true" ht="37.5" hidden="false" customHeight="true" outlineLevel="0" collapsed="false">
      <c r="A4227" s="23" t="s">
        <v>401</v>
      </c>
      <c r="B4227" s="82" t="n">
        <v>13402</v>
      </c>
      <c r="C4227" s="25" t="str">
        <f aca="false">VLOOKUP(B4227,[1]Planilha8!$X$4:$Y$6629,2,0)</f>
        <v>-</v>
      </c>
      <c r="D4227" s="26" t="s">
        <v>1192</v>
      </c>
      <c r="E4227" s="26" t="str">
        <f aca="false">VLOOKUP(B4227,[1]Planilha8!$X$4:$Z$6629,3,0)</f>
        <v>FISIOTERAPIA</v>
      </c>
      <c r="F4227" s="26" t="str">
        <f aca="false">VLOOKUP(B4227,[1]Planilha8!$X$4:$AD$6629,7,0)</f>
        <v>BOM</v>
      </c>
      <c r="G4227" s="27" t="n">
        <v>44901</v>
      </c>
      <c r="H4227" s="83" t="n">
        <v>449</v>
      </c>
      <c r="I4227" s="29" t="s">
        <v>23</v>
      </c>
      <c r="J4227" s="30" t="s">
        <v>1193</v>
      </c>
      <c r="K4227" s="31" t="n">
        <v>1729</v>
      </c>
      <c r="L4227" s="32" t="n">
        <v>2022004222</v>
      </c>
      <c r="M4227" s="33" t="n">
        <v>44926</v>
      </c>
      <c r="N4227" s="84" t="n">
        <v>0</v>
      </c>
      <c r="O4227" s="85" t="n">
        <v>0</v>
      </c>
      <c r="P4227" s="86" t="n">
        <v>0</v>
      </c>
      <c r="Q4227" s="87" t="n">
        <v>0</v>
      </c>
      <c r="R4227" s="88" t="n">
        <v>0</v>
      </c>
      <c r="S4227" s="89" t="n">
        <f aca="false">H4227</f>
        <v>449</v>
      </c>
    </row>
    <row r="4228" s="93" customFormat="true" ht="37.5" hidden="false" customHeight="true" outlineLevel="0" collapsed="false">
      <c r="A4228" s="23" t="s">
        <v>401</v>
      </c>
      <c r="B4228" s="82" t="n">
        <v>13403</v>
      </c>
      <c r="C4228" s="25" t="str">
        <f aca="false">VLOOKUP(B4228,[1]Planilha8!$X$4:$Y$6629,2,0)</f>
        <v>-</v>
      </c>
      <c r="D4228" s="26" t="s">
        <v>1192</v>
      </c>
      <c r="E4228" s="26" t="str">
        <f aca="false">VLOOKUP(B4228,[1]Planilha8!$X$4:$Z$6629,3,0)</f>
        <v>FISIOTERAPIA</v>
      </c>
      <c r="F4228" s="26" t="str">
        <f aca="false">VLOOKUP(B4228,[1]Planilha8!$X$4:$AD$6629,7,0)</f>
        <v>BOM</v>
      </c>
      <c r="G4228" s="27" t="n">
        <v>44901</v>
      </c>
      <c r="H4228" s="83" t="n">
        <v>449</v>
      </c>
      <c r="I4228" s="29" t="s">
        <v>23</v>
      </c>
      <c r="J4228" s="30" t="s">
        <v>1193</v>
      </c>
      <c r="K4228" s="31" t="n">
        <v>1729</v>
      </c>
      <c r="L4228" s="32" t="n">
        <v>2022004222</v>
      </c>
      <c r="M4228" s="33" t="n">
        <v>44926</v>
      </c>
      <c r="N4228" s="84" t="n">
        <v>0</v>
      </c>
      <c r="O4228" s="85" t="n">
        <v>0</v>
      </c>
      <c r="P4228" s="86" t="n">
        <v>0</v>
      </c>
      <c r="Q4228" s="87" t="n">
        <v>0</v>
      </c>
      <c r="R4228" s="88" t="n">
        <v>0</v>
      </c>
      <c r="S4228" s="89" t="n">
        <f aca="false">H4228</f>
        <v>449</v>
      </c>
    </row>
    <row r="4229" s="93" customFormat="true" ht="37.5" hidden="false" customHeight="true" outlineLevel="0" collapsed="false">
      <c r="A4229" s="23" t="s">
        <v>401</v>
      </c>
      <c r="B4229" s="82" t="n">
        <v>13404</v>
      </c>
      <c r="C4229" s="25" t="str">
        <f aca="false">VLOOKUP(B4229,[1]Planilha8!$X$4:$Y$6629,2,0)</f>
        <v>-</v>
      </c>
      <c r="D4229" s="26" t="s">
        <v>1192</v>
      </c>
      <c r="E4229" s="26" t="str">
        <f aca="false">VLOOKUP(B4229,[1]Planilha8!$X$4:$Z$6629,3,0)</f>
        <v>FISIOTERAPIA</v>
      </c>
      <c r="F4229" s="26" t="str">
        <f aca="false">VLOOKUP(B4229,[1]Planilha8!$X$4:$AD$6629,7,0)</f>
        <v>BOM</v>
      </c>
      <c r="G4229" s="27" t="n">
        <v>44901</v>
      </c>
      <c r="H4229" s="83" t="n">
        <v>449</v>
      </c>
      <c r="I4229" s="29" t="s">
        <v>23</v>
      </c>
      <c r="J4229" s="30" t="s">
        <v>1193</v>
      </c>
      <c r="K4229" s="31" t="n">
        <v>1729</v>
      </c>
      <c r="L4229" s="32" t="n">
        <v>2022004222</v>
      </c>
      <c r="M4229" s="33" t="n">
        <v>44926</v>
      </c>
      <c r="N4229" s="84" t="n">
        <v>0</v>
      </c>
      <c r="O4229" s="85" t="n">
        <v>0</v>
      </c>
      <c r="P4229" s="86" t="n">
        <v>0</v>
      </c>
      <c r="Q4229" s="87" t="n">
        <v>0</v>
      </c>
      <c r="R4229" s="88" t="n">
        <v>0</v>
      </c>
      <c r="S4229" s="89" t="n">
        <f aca="false">H4229</f>
        <v>449</v>
      </c>
    </row>
    <row r="4230" s="93" customFormat="true" ht="37.5" hidden="false" customHeight="true" outlineLevel="0" collapsed="false">
      <c r="A4230" s="23" t="s">
        <v>401</v>
      </c>
      <c r="B4230" s="82" t="n">
        <v>13405</v>
      </c>
      <c r="C4230" s="25" t="str">
        <f aca="false">VLOOKUP(B4230,[1]Planilha8!$X$4:$Y$6629,2,0)</f>
        <v>-</v>
      </c>
      <c r="D4230" s="26" t="s">
        <v>1192</v>
      </c>
      <c r="E4230" s="26" t="str">
        <f aca="false">VLOOKUP(B4230,[1]Planilha8!$X$4:$Z$6629,3,0)</f>
        <v>FISIOTERAPIA</v>
      </c>
      <c r="F4230" s="26" t="str">
        <f aca="false">VLOOKUP(B4230,[1]Planilha8!$X$4:$AD$6629,7,0)</f>
        <v>BOM</v>
      </c>
      <c r="G4230" s="27" t="n">
        <v>44901</v>
      </c>
      <c r="H4230" s="83" t="n">
        <v>449</v>
      </c>
      <c r="I4230" s="29" t="s">
        <v>23</v>
      </c>
      <c r="J4230" s="30" t="s">
        <v>1193</v>
      </c>
      <c r="K4230" s="31" t="n">
        <v>1729</v>
      </c>
      <c r="L4230" s="32" t="n">
        <v>2022004222</v>
      </c>
      <c r="M4230" s="33" t="n">
        <v>44926</v>
      </c>
      <c r="N4230" s="84" t="n">
        <v>0</v>
      </c>
      <c r="O4230" s="85" t="n">
        <v>0</v>
      </c>
      <c r="P4230" s="86" t="n">
        <v>0</v>
      </c>
      <c r="Q4230" s="87" t="n">
        <v>0</v>
      </c>
      <c r="R4230" s="88" t="n">
        <v>0</v>
      </c>
      <c r="S4230" s="89" t="n">
        <f aca="false">H4230</f>
        <v>449</v>
      </c>
    </row>
    <row r="4231" s="93" customFormat="true" ht="37.5" hidden="false" customHeight="true" outlineLevel="0" collapsed="false">
      <c r="A4231" s="23" t="s">
        <v>401</v>
      </c>
      <c r="B4231" s="82" t="n">
        <v>13406</v>
      </c>
      <c r="C4231" s="25" t="str">
        <f aca="false">VLOOKUP(B4231,[1]Planilha8!$X$4:$Y$6629,2,0)</f>
        <v>-</v>
      </c>
      <c r="D4231" s="26" t="s">
        <v>1192</v>
      </c>
      <c r="E4231" s="26" t="str">
        <f aca="false">VLOOKUP(B4231,[1]Planilha8!$X$4:$Z$6629,3,0)</f>
        <v>FISIOTERAPIA</v>
      </c>
      <c r="F4231" s="26" t="str">
        <f aca="false">VLOOKUP(B4231,[1]Planilha8!$X$4:$AD$6629,7,0)</f>
        <v>BOM</v>
      </c>
      <c r="G4231" s="27" t="n">
        <v>44901</v>
      </c>
      <c r="H4231" s="83" t="n">
        <v>449</v>
      </c>
      <c r="I4231" s="29" t="s">
        <v>23</v>
      </c>
      <c r="J4231" s="30" t="s">
        <v>1193</v>
      </c>
      <c r="K4231" s="31" t="n">
        <v>1729</v>
      </c>
      <c r="L4231" s="32" t="n">
        <v>2022004222</v>
      </c>
      <c r="M4231" s="33" t="n">
        <v>44926</v>
      </c>
      <c r="N4231" s="84" t="n">
        <v>0</v>
      </c>
      <c r="O4231" s="85" t="n">
        <v>0</v>
      </c>
      <c r="P4231" s="86" t="n">
        <v>0</v>
      </c>
      <c r="Q4231" s="87" t="n">
        <v>0</v>
      </c>
      <c r="R4231" s="88" t="n">
        <v>0</v>
      </c>
      <c r="S4231" s="89" t="n">
        <f aca="false">H4231</f>
        <v>449</v>
      </c>
    </row>
    <row r="4232" s="93" customFormat="true" ht="37.5" hidden="false" customHeight="true" outlineLevel="0" collapsed="false">
      <c r="A4232" s="23" t="s">
        <v>401</v>
      </c>
      <c r="B4232" s="82" t="n">
        <v>13407</v>
      </c>
      <c r="C4232" s="25" t="str">
        <f aca="false">VLOOKUP(B4232,[1]Planilha8!$X$4:$Y$6629,2,0)</f>
        <v>-</v>
      </c>
      <c r="D4232" s="26" t="s">
        <v>1192</v>
      </c>
      <c r="E4232" s="26" t="str">
        <f aca="false">VLOOKUP(B4232,[1]Planilha8!$X$4:$Z$6629,3,0)</f>
        <v>FISIOTERAPIA</v>
      </c>
      <c r="F4232" s="26" t="str">
        <f aca="false">VLOOKUP(B4232,[1]Planilha8!$X$4:$AD$6629,7,0)</f>
        <v>BOM</v>
      </c>
      <c r="G4232" s="27" t="n">
        <v>44901</v>
      </c>
      <c r="H4232" s="83" t="n">
        <v>449</v>
      </c>
      <c r="I4232" s="29" t="s">
        <v>23</v>
      </c>
      <c r="J4232" s="30" t="s">
        <v>1193</v>
      </c>
      <c r="K4232" s="31" t="n">
        <v>1729</v>
      </c>
      <c r="L4232" s="32" t="n">
        <v>2022004222</v>
      </c>
      <c r="M4232" s="33" t="n">
        <v>44926</v>
      </c>
      <c r="N4232" s="84" t="n">
        <v>0</v>
      </c>
      <c r="O4232" s="85" t="n">
        <v>0</v>
      </c>
      <c r="P4232" s="86" t="n">
        <v>0</v>
      </c>
      <c r="Q4232" s="87" t="n">
        <v>0</v>
      </c>
      <c r="R4232" s="88" t="n">
        <v>0</v>
      </c>
      <c r="S4232" s="89" t="n">
        <f aca="false">H4232</f>
        <v>449</v>
      </c>
    </row>
    <row r="4233" s="93" customFormat="true" ht="37.5" hidden="false" customHeight="true" outlineLevel="0" collapsed="false">
      <c r="A4233" s="23" t="s">
        <v>401</v>
      </c>
      <c r="B4233" s="82" t="n">
        <v>13408</v>
      </c>
      <c r="C4233" s="25" t="str">
        <f aca="false">VLOOKUP(B4233,[1]Planilha8!$X$4:$Y$6629,2,0)</f>
        <v>-</v>
      </c>
      <c r="D4233" s="26" t="s">
        <v>1192</v>
      </c>
      <c r="E4233" s="26" t="str">
        <f aca="false">VLOOKUP(B4233,[1]Planilha8!$X$4:$Z$6629,3,0)</f>
        <v>FISIOTERAPIA</v>
      </c>
      <c r="F4233" s="26" t="str">
        <f aca="false">VLOOKUP(B4233,[1]Planilha8!$X$4:$AD$6629,7,0)</f>
        <v>BOM</v>
      </c>
      <c r="G4233" s="27" t="n">
        <v>44901</v>
      </c>
      <c r="H4233" s="83" t="n">
        <v>449</v>
      </c>
      <c r="I4233" s="29" t="s">
        <v>23</v>
      </c>
      <c r="J4233" s="30" t="s">
        <v>1193</v>
      </c>
      <c r="K4233" s="31" t="n">
        <v>1729</v>
      </c>
      <c r="L4233" s="32" t="n">
        <v>2022004222</v>
      </c>
      <c r="M4233" s="33" t="n">
        <v>44926</v>
      </c>
      <c r="N4233" s="84" t="n">
        <v>0</v>
      </c>
      <c r="O4233" s="85" t="n">
        <v>0</v>
      </c>
      <c r="P4233" s="86" t="n">
        <v>0</v>
      </c>
      <c r="Q4233" s="87" t="n">
        <v>0</v>
      </c>
      <c r="R4233" s="88" t="n">
        <v>0</v>
      </c>
      <c r="S4233" s="89" t="n">
        <f aca="false">H4233</f>
        <v>449</v>
      </c>
    </row>
    <row r="4234" s="93" customFormat="true" ht="37.5" hidden="false" customHeight="true" outlineLevel="0" collapsed="false">
      <c r="A4234" s="23" t="s">
        <v>401</v>
      </c>
      <c r="B4234" s="82" t="n">
        <v>13409</v>
      </c>
      <c r="C4234" s="25" t="str">
        <f aca="false">VLOOKUP(B4234,[1]Planilha8!$X$4:$Y$6629,2,0)</f>
        <v>-</v>
      </c>
      <c r="D4234" s="26" t="s">
        <v>1192</v>
      </c>
      <c r="E4234" s="26" t="str">
        <f aca="false">VLOOKUP(B4234,[1]Planilha8!$X$4:$Z$6629,3,0)</f>
        <v>FISIOTERAPIA</v>
      </c>
      <c r="F4234" s="26" t="str">
        <f aca="false">VLOOKUP(B4234,[1]Planilha8!$X$4:$AD$6629,7,0)</f>
        <v>BOM</v>
      </c>
      <c r="G4234" s="27" t="n">
        <v>44901</v>
      </c>
      <c r="H4234" s="83" t="n">
        <v>449</v>
      </c>
      <c r="I4234" s="29" t="s">
        <v>23</v>
      </c>
      <c r="J4234" s="30" t="s">
        <v>1193</v>
      </c>
      <c r="K4234" s="31" t="n">
        <v>1729</v>
      </c>
      <c r="L4234" s="32" t="n">
        <v>2022004222</v>
      </c>
      <c r="M4234" s="33" t="n">
        <v>44926</v>
      </c>
      <c r="N4234" s="84" t="n">
        <v>0</v>
      </c>
      <c r="O4234" s="85" t="n">
        <v>0</v>
      </c>
      <c r="P4234" s="86" t="n">
        <v>0</v>
      </c>
      <c r="Q4234" s="87" t="n">
        <v>0</v>
      </c>
      <c r="R4234" s="88" t="n">
        <v>0</v>
      </c>
      <c r="S4234" s="89" t="n">
        <f aca="false">H4234</f>
        <v>449</v>
      </c>
    </row>
    <row r="4235" s="93" customFormat="true" ht="37.5" hidden="false" customHeight="true" outlineLevel="0" collapsed="false">
      <c r="A4235" s="23" t="s">
        <v>401</v>
      </c>
      <c r="B4235" s="82" t="n">
        <v>13410</v>
      </c>
      <c r="C4235" s="25" t="str">
        <f aca="false">VLOOKUP(B4235,[1]Planilha8!$X$4:$Y$6629,2,0)</f>
        <v>-</v>
      </c>
      <c r="D4235" s="26" t="s">
        <v>1192</v>
      </c>
      <c r="E4235" s="26" t="str">
        <f aca="false">VLOOKUP(B4235,[1]Planilha8!$X$4:$Z$6629,3,0)</f>
        <v>FISIOTERAPIA</v>
      </c>
      <c r="F4235" s="26" t="str">
        <f aca="false">VLOOKUP(B4235,[1]Planilha8!$X$4:$AD$6629,7,0)</f>
        <v>BOM</v>
      </c>
      <c r="G4235" s="27" t="n">
        <v>44901</v>
      </c>
      <c r="H4235" s="83" t="n">
        <v>449</v>
      </c>
      <c r="I4235" s="29" t="s">
        <v>23</v>
      </c>
      <c r="J4235" s="30" t="s">
        <v>1193</v>
      </c>
      <c r="K4235" s="31" t="n">
        <v>1729</v>
      </c>
      <c r="L4235" s="32" t="n">
        <v>2022004222</v>
      </c>
      <c r="M4235" s="33" t="n">
        <v>44926</v>
      </c>
      <c r="N4235" s="84" t="n">
        <v>0</v>
      </c>
      <c r="O4235" s="85" t="n">
        <v>0</v>
      </c>
      <c r="P4235" s="86" t="n">
        <v>0</v>
      </c>
      <c r="Q4235" s="87" t="n">
        <v>0</v>
      </c>
      <c r="R4235" s="88" t="n">
        <v>0</v>
      </c>
      <c r="S4235" s="89" t="n">
        <f aca="false">H4235</f>
        <v>449</v>
      </c>
    </row>
    <row r="4236" s="93" customFormat="true" ht="37.5" hidden="false" customHeight="true" outlineLevel="0" collapsed="false">
      <c r="A4236" s="23" t="s">
        <v>401</v>
      </c>
      <c r="B4236" s="82" t="n">
        <v>13364</v>
      </c>
      <c r="C4236" s="25" t="str">
        <f aca="false">VLOOKUP(B4236,[1]Planilha8!$X$4:$Y$6629,2,0)</f>
        <v>-</v>
      </c>
      <c r="D4236" s="26" t="s">
        <v>1194</v>
      </c>
      <c r="E4236" s="26" t="str">
        <f aca="false">VLOOKUP(B4236,[1]Planilha8!$X$4:$Z$6629,3,0)</f>
        <v>APOIO AO DIAGNÓSTICO ECOCARDIOGRAMA</v>
      </c>
      <c r="F4236" s="26" t="str">
        <f aca="false">VLOOKUP(B4236,[1]Planilha8!$X$4:$AD$6629,7,0)</f>
        <v>BOM</v>
      </c>
      <c r="G4236" s="27" t="n">
        <v>44889</v>
      </c>
      <c r="H4236" s="83" t="n">
        <v>21990</v>
      </c>
      <c r="I4236" s="29" t="s">
        <v>23</v>
      </c>
      <c r="J4236" s="30" t="s">
        <v>992</v>
      </c>
      <c r="K4236" s="31" t="n">
        <v>84767</v>
      </c>
      <c r="L4236" s="32" t="n">
        <v>2022006172</v>
      </c>
      <c r="M4236" s="33"/>
      <c r="N4236" s="84" t="n">
        <v>0</v>
      </c>
      <c r="O4236" s="85" t="n">
        <v>0</v>
      </c>
      <c r="P4236" s="86" t="n">
        <v>0</v>
      </c>
      <c r="Q4236" s="87" t="n">
        <v>0</v>
      </c>
      <c r="R4236" s="88" t="n">
        <v>0</v>
      </c>
      <c r="S4236" s="89" t="n">
        <f aca="false">H4236</f>
        <v>21990</v>
      </c>
    </row>
    <row r="4237" s="93" customFormat="true" ht="37.5" hidden="false" customHeight="true" outlineLevel="0" collapsed="false">
      <c r="A4237" s="23" t="s">
        <v>401</v>
      </c>
      <c r="B4237" s="82" t="n">
        <v>13415</v>
      </c>
      <c r="C4237" s="25" t="str">
        <f aca="false">VLOOKUP(B4237,[1]Planilha8!$X$4:$Y$6629,2,0)</f>
        <v>-</v>
      </c>
      <c r="D4237" s="26" t="s">
        <v>1188</v>
      </c>
      <c r="E4237" s="26" t="str">
        <f aca="false">VLOOKUP(B4237,[1]Planilha8!$X$4:$Z$6629,3,0)</f>
        <v>LABORATÓRIO</v>
      </c>
      <c r="F4237" s="26" t="str">
        <f aca="false">VLOOKUP(B4237,[1]Planilha8!$X$4:$AD$6629,7,0)</f>
        <v>BOM</v>
      </c>
      <c r="G4237" s="27" t="n">
        <v>44915</v>
      </c>
      <c r="H4237" s="83" t="n">
        <v>2236.51</v>
      </c>
      <c r="I4237" s="29" t="s">
        <v>23</v>
      </c>
      <c r="J4237" s="30" t="s">
        <v>745</v>
      </c>
      <c r="K4237" s="31" t="n">
        <v>332088</v>
      </c>
      <c r="L4237" s="32" t="n">
        <v>2022008952</v>
      </c>
      <c r="M4237" s="33" t="n">
        <v>44926</v>
      </c>
      <c r="N4237" s="84" t="n">
        <v>0</v>
      </c>
      <c r="O4237" s="85" t="n">
        <v>0</v>
      </c>
      <c r="P4237" s="86" t="n">
        <v>0</v>
      </c>
      <c r="Q4237" s="87" t="n">
        <v>0</v>
      </c>
      <c r="R4237" s="88" t="n">
        <v>0</v>
      </c>
      <c r="S4237" s="89" t="n">
        <f aca="false">H4237</f>
        <v>2236.51</v>
      </c>
    </row>
    <row r="4238" s="93" customFormat="true" ht="37.5" hidden="false" customHeight="true" outlineLevel="0" collapsed="false">
      <c r="A4238" s="23" t="s">
        <v>401</v>
      </c>
      <c r="B4238" s="82" t="n">
        <v>12759</v>
      </c>
      <c r="C4238" s="25" t="n">
        <v>2701892</v>
      </c>
      <c r="D4238" s="26" t="s">
        <v>1195</v>
      </c>
      <c r="E4238" s="26" t="s">
        <v>1196</v>
      </c>
      <c r="F4238" s="26" t="str">
        <f aca="false">VLOOKUP(B4238,[1]Planilha8!$X$4:$AD$6629,7,0)</f>
        <v>BOM</v>
      </c>
      <c r="G4238" s="27" t="n">
        <v>44616</v>
      </c>
      <c r="H4238" s="83" t="n">
        <v>0</v>
      </c>
      <c r="I4238" s="29" t="s">
        <v>23</v>
      </c>
      <c r="J4238" s="30" t="s">
        <v>1079</v>
      </c>
      <c r="K4238" s="31" t="n">
        <v>15261</v>
      </c>
      <c r="L4238" s="32" t="n">
        <v>2019002570</v>
      </c>
      <c r="M4238" s="33"/>
      <c r="N4238" s="84" t="n">
        <v>0</v>
      </c>
      <c r="O4238" s="85" t="n">
        <v>0</v>
      </c>
      <c r="P4238" s="86" t="n">
        <v>0</v>
      </c>
      <c r="Q4238" s="87" t="n">
        <v>0</v>
      </c>
      <c r="R4238" s="88" t="n">
        <v>0</v>
      </c>
      <c r="S4238" s="89" t="n">
        <f aca="false">H4238</f>
        <v>0</v>
      </c>
    </row>
    <row r="4239" s="93" customFormat="true" ht="37.5" hidden="false" customHeight="true" outlineLevel="0" collapsed="false">
      <c r="A4239" s="23" t="s">
        <v>401</v>
      </c>
      <c r="B4239" s="82" t="n">
        <v>12604</v>
      </c>
      <c r="C4239" s="25" t="n">
        <v>2701921</v>
      </c>
      <c r="D4239" s="26" t="s">
        <v>1078</v>
      </c>
      <c r="E4239" s="26"/>
      <c r="F4239" s="26" t="s">
        <v>255</v>
      </c>
      <c r="G4239" s="27" t="n">
        <v>44424</v>
      </c>
      <c r="H4239" s="83" t="n">
        <v>12790.7</v>
      </c>
      <c r="I4239" s="29" t="s">
        <v>23</v>
      </c>
      <c r="J4239" s="30" t="s">
        <v>1079</v>
      </c>
      <c r="K4239" s="31" t="n">
        <v>14177</v>
      </c>
      <c r="L4239" s="32" t="n">
        <v>2019002570</v>
      </c>
      <c r="M4239" s="33"/>
      <c r="N4239" s="84"/>
      <c r="O4239" s="85"/>
      <c r="P4239" s="86"/>
      <c r="Q4239" s="87"/>
      <c r="R4239" s="88"/>
      <c r="S4239" s="89" t="n">
        <f aca="false">H4239</f>
        <v>12790.7</v>
      </c>
    </row>
    <row r="4240" s="93" customFormat="true" ht="37.5" hidden="false" customHeight="true" outlineLevel="0" collapsed="false">
      <c r="A4240" s="23" t="s">
        <v>401</v>
      </c>
      <c r="B4240" s="82" t="n">
        <v>12605</v>
      </c>
      <c r="C4240" s="25" t="n">
        <v>2701922</v>
      </c>
      <c r="D4240" s="26" t="s">
        <v>1078</v>
      </c>
      <c r="E4240" s="26"/>
      <c r="F4240" s="26" t="s">
        <v>255</v>
      </c>
      <c r="G4240" s="27" t="n">
        <v>44424</v>
      </c>
      <c r="H4240" s="83" t="n">
        <v>12790.7</v>
      </c>
      <c r="I4240" s="29" t="s">
        <v>23</v>
      </c>
      <c r="J4240" s="30" t="s">
        <v>1079</v>
      </c>
      <c r="K4240" s="31" t="n">
        <v>14177</v>
      </c>
      <c r="L4240" s="32" t="n">
        <v>2019002570</v>
      </c>
      <c r="M4240" s="33"/>
      <c r="N4240" s="84"/>
      <c r="O4240" s="85"/>
      <c r="P4240" s="86"/>
      <c r="Q4240" s="87"/>
      <c r="R4240" s="88"/>
      <c r="S4240" s="89" t="n">
        <f aca="false">H4240</f>
        <v>12790.7</v>
      </c>
    </row>
    <row r="4241" s="93" customFormat="true" ht="37.5" hidden="false" customHeight="true" outlineLevel="0" collapsed="false">
      <c r="A4241" s="23" t="s">
        <v>401</v>
      </c>
      <c r="B4241" s="82" t="n">
        <v>12606</v>
      </c>
      <c r="C4241" s="25" t="n">
        <v>2701923</v>
      </c>
      <c r="D4241" s="26" t="s">
        <v>1078</v>
      </c>
      <c r="E4241" s="26"/>
      <c r="F4241" s="26" t="s">
        <v>255</v>
      </c>
      <c r="G4241" s="27" t="n">
        <v>44424</v>
      </c>
      <c r="H4241" s="83" t="n">
        <v>12790.7</v>
      </c>
      <c r="I4241" s="29" t="s">
        <v>23</v>
      </c>
      <c r="J4241" s="30" t="s">
        <v>1079</v>
      </c>
      <c r="K4241" s="31" t="n">
        <v>14177</v>
      </c>
      <c r="L4241" s="32" t="n">
        <v>2019002570</v>
      </c>
      <c r="M4241" s="33"/>
      <c r="N4241" s="84"/>
      <c r="O4241" s="85"/>
      <c r="P4241" s="86"/>
      <c r="Q4241" s="87"/>
      <c r="R4241" s="88"/>
      <c r="S4241" s="89" t="n">
        <f aca="false">H4241</f>
        <v>12790.7</v>
      </c>
    </row>
    <row r="4242" s="93" customFormat="true" ht="37.5" hidden="false" customHeight="true" outlineLevel="0" collapsed="false">
      <c r="A4242" s="23" t="s">
        <v>401</v>
      </c>
      <c r="B4242" s="82" t="n">
        <v>12607</v>
      </c>
      <c r="C4242" s="25" t="n">
        <v>2701924</v>
      </c>
      <c r="D4242" s="26" t="s">
        <v>1078</v>
      </c>
      <c r="E4242" s="26"/>
      <c r="F4242" s="26" t="s">
        <v>255</v>
      </c>
      <c r="G4242" s="27" t="n">
        <v>44424</v>
      </c>
      <c r="H4242" s="83" t="n">
        <v>12790.7</v>
      </c>
      <c r="I4242" s="29" t="s">
        <v>23</v>
      </c>
      <c r="J4242" s="30" t="s">
        <v>1079</v>
      </c>
      <c r="K4242" s="31" t="n">
        <v>14177</v>
      </c>
      <c r="L4242" s="32" t="n">
        <v>2019002570</v>
      </c>
      <c r="M4242" s="33"/>
      <c r="N4242" s="84"/>
      <c r="O4242" s="85"/>
      <c r="P4242" s="86"/>
      <c r="Q4242" s="87"/>
      <c r="R4242" s="88"/>
      <c r="S4242" s="89" t="n">
        <f aca="false">H4242</f>
        <v>12790.7</v>
      </c>
    </row>
    <row r="4243" s="93" customFormat="true" ht="37.5" hidden="false" customHeight="true" outlineLevel="0" collapsed="false">
      <c r="A4243" s="23" t="s">
        <v>401</v>
      </c>
      <c r="B4243" s="82" t="n">
        <v>12608</v>
      </c>
      <c r="C4243" s="25" t="n">
        <v>2701925</v>
      </c>
      <c r="D4243" s="26" t="s">
        <v>1078</v>
      </c>
      <c r="E4243" s="26"/>
      <c r="F4243" s="26" t="s">
        <v>255</v>
      </c>
      <c r="G4243" s="27" t="n">
        <v>44424</v>
      </c>
      <c r="H4243" s="83" t="n">
        <v>12790.7</v>
      </c>
      <c r="I4243" s="29" t="s">
        <v>23</v>
      </c>
      <c r="J4243" s="30" t="s">
        <v>1079</v>
      </c>
      <c r="K4243" s="31" t="n">
        <v>14177</v>
      </c>
      <c r="L4243" s="32" t="n">
        <v>2019002570</v>
      </c>
      <c r="M4243" s="33"/>
      <c r="N4243" s="84"/>
      <c r="O4243" s="85"/>
      <c r="P4243" s="86"/>
      <c r="Q4243" s="87"/>
      <c r="R4243" s="88"/>
      <c r="S4243" s="89" t="n">
        <f aca="false">H4243</f>
        <v>12790.7</v>
      </c>
    </row>
    <row r="4244" s="93" customFormat="true" ht="37.5" hidden="false" customHeight="true" outlineLevel="0" collapsed="false">
      <c r="A4244" s="23" t="s">
        <v>401</v>
      </c>
      <c r="B4244" s="82" t="n">
        <v>12609</v>
      </c>
      <c r="C4244" s="25" t="n">
        <v>2701926</v>
      </c>
      <c r="D4244" s="26" t="s">
        <v>1078</v>
      </c>
      <c r="E4244" s="26"/>
      <c r="F4244" s="26" t="s">
        <v>255</v>
      </c>
      <c r="G4244" s="27" t="n">
        <v>44424</v>
      </c>
      <c r="H4244" s="83" t="n">
        <v>12790.7</v>
      </c>
      <c r="I4244" s="29" t="s">
        <v>23</v>
      </c>
      <c r="J4244" s="30" t="s">
        <v>1079</v>
      </c>
      <c r="K4244" s="31" t="n">
        <v>14177</v>
      </c>
      <c r="L4244" s="32" t="n">
        <v>2019002570</v>
      </c>
      <c r="M4244" s="33"/>
      <c r="N4244" s="84"/>
      <c r="O4244" s="85"/>
      <c r="P4244" s="86"/>
      <c r="Q4244" s="87"/>
      <c r="R4244" s="88"/>
      <c r="S4244" s="89" t="n">
        <f aca="false">H4244</f>
        <v>12790.7</v>
      </c>
    </row>
    <row r="4245" s="93" customFormat="true" ht="37.5" hidden="false" customHeight="true" outlineLevel="0" collapsed="false">
      <c r="A4245" s="23" t="s">
        <v>401</v>
      </c>
      <c r="B4245" s="82" t="n">
        <v>12610</v>
      </c>
      <c r="C4245" s="25" t="n">
        <v>2701927</v>
      </c>
      <c r="D4245" s="26" t="s">
        <v>1078</v>
      </c>
      <c r="E4245" s="26"/>
      <c r="F4245" s="26" t="s">
        <v>255</v>
      </c>
      <c r="G4245" s="27" t="n">
        <v>44424</v>
      </c>
      <c r="H4245" s="83" t="n">
        <v>12790.7</v>
      </c>
      <c r="I4245" s="29" t="s">
        <v>23</v>
      </c>
      <c r="J4245" s="30" t="s">
        <v>1079</v>
      </c>
      <c r="K4245" s="31" t="n">
        <v>14177</v>
      </c>
      <c r="L4245" s="32" t="n">
        <v>2019002570</v>
      </c>
      <c r="M4245" s="33"/>
      <c r="N4245" s="84"/>
      <c r="O4245" s="85"/>
      <c r="P4245" s="86"/>
      <c r="Q4245" s="87"/>
      <c r="R4245" s="88"/>
      <c r="S4245" s="89" t="n">
        <f aca="false">H4245</f>
        <v>12790.7</v>
      </c>
    </row>
    <row r="4246" s="93" customFormat="true" ht="37.5" hidden="false" customHeight="true" outlineLevel="0" collapsed="false">
      <c r="A4246" s="23" t="s">
        <v>401</v>
      </c>
      <c r="B4246" s="82" t="n">
        <v>12611</v>
      </c>
      <c r="C4246" s="25" t="n">
        <v>2701928</v>
      </c>
      <c r="D4246" s="26" t="s">
        <v>1078</v>
      </c>
      <c r="E4246" s="26"/>
      <c r="F4246" s="26" t="s">
        <v>255</v>
      </c>
      <c r="G4246" s="27" t="n">
        <v>44424</v>
      </c>
      <c r="H4246" s="83" t="n">
        <v>12790.7</v>
      </c>
      <c r="I4246" s="29" t="s">
        <v>23</v>
      </c>
      <c r="J4246" s="30" t="s">
        <v>1079</v>
      </c>
      <c r="K4246" s="31" t="n">
        <v>14177</v>
      </c>
      <c r="L4246" s="32" t="n">
        <v>2019002570</v>
      </c>
      <c r="M4246" s="33"/>
      <c r="N4246" s="84"/>
      <c r="O4246" s="85"/>
      <c r="P4246" s="86"/>
      <c r="Q4246" s="87"/>
      <c r="R4246" s="88"/>
      <c r="S4246" s="89" t="n">
        <f aca="false">H4246</f>
        <v>12790.7</v>
      </c>
    </row>
    <row r="4247" s="93" customFormat="true" ht="37.5" hidden="false" customHeight="true" outlineLevel="0" collapsed="false">
      <c r="A4247" s="23" t="s">
        <v>401</v>
      </c>
      <c r="B4247" s="82" t="n">
        <v>12612</v>
      </c>
      <c r="C4247" s="25" t="n">
        <v>2701929</v>
      </c>
      <c r="D4247" s="26" t="s">
        <v>1078</v>
      </c>
      <c r="E4247" s="26"/>
      <c r="F4247" s="26" t="s">
        <v>255</v>
      </c>
      <c r="G4247" s="27" t="n">
        <v>44424</v>
      </c>
      <c r="H4247" s="83" t="n">
        <v>12790.7</v>
      </c>
      <c r="I4247" s="29" t="s">
        <v>23</v>
      </c>
      <c r="J4247" s="30" t="s">
        <v>1079</v>
      </c>
      <c r="K4247" s="31" t="n">
        <v>14177</v>
      </c>
      <c r="L4247" s="32" t="n">
        <v>2019002570</v>
      </c>
      <c r="M4247" s="33"/>
      <c r="N4247" s="84"/>
      <c r="O4247" s="85"/>
      <c r="P4247" s="86"/>
      <c r="Q4247" s="87"/>
      <c r="R4247" s="88"/>
      <c r="S4247" s="89" t="n">
        <f aca="false">H4247</f>
        <v>12790.7</v>
      </c>
    </row>
    <row r="4248" s="93" customFormat="true" ht="37.5" hidden="false" customHeight="true" outlineLevel="0" collapsed="false">
      <c r="A4248" s="23" t="s">
        <v>401</v>
      </c>
      <c r="B4248" s="82" t="n">
        <v>12613</v>
      </c>
      <c r="C4248" s="25" t="n">
        <v>2701930</v>
      </c>
      <c r="D4248" s="26" t="s">
        <v>1078</v>
      </c>
      <c r="E4248" s="26"/>
      <c r="F4248" s="26" t="s">
        <v>255</v>
      </c>
      <c r="G4248" s="27" t="n">
        <v>44424</v>
      </c>
      <c r="H4248" s="83" t="n">
        <v>12790.7</v>
      </c>
      <c r="I4248" s="29" t="s">
        <v>23</v>
      </c>
      <c r="J4248" s="30" t="s">
        <v>1079</v>
      </c>
      <c r="K4248" s="31" t="n">
        <v>14177</v>
      </c>
      <c r="L4248" s="32" t="n">
        <v>2019002570</v>
      </c>
      <c r="M4248" s="33"/>
      <c r="N4248" s="84"/>
      <c r="O4248" s="85"/>
      <c r="P4248" s="86"/>
      <c r="Q4248" s="87"/>
      <c r="R4248" s="88"/>
      <c r="S4248" s="89" t="n">
        <f aca="false">H4248</f>
        <v>12790.7</v>
      </c>
    </row>
    <row r="4249" s="93" customFormat="true" ht="37.5" hidden="false" customHeight="true" outlineLevel="0" collapsed="false">
      <c r="A4249" s="23" t="s">
        <v>401</v>
      </c>
      <c r="B4249" s="82" t="n">
        <v>12614</v>
      </c>
      <c r="C4249" s="25" t="n">
        <v>2701931</v>
      </c>
      <c r="D4249" s="26" t="s">
        <v>1078</v>
      </c>
      <c r="E4249" s="26"/>
      <c r="F4249" s="26" t="s">
        <v>255</v>
      </c>
      <c r="G4249" s="27" t="n">
        <v>44424</v>
      </c>
      <c r="H4249" s="83" t="n">
        <v>12790.7</v>
      </c>
      <c r="I4249" s="29" t="s">
        <v>23</v>
      </c>
      <c r="J4249" s="30" t="s">
        <v>1079</v>
      </c>
      <c r="K4249" s="31" t="n">
        <v>14177</v>
      </c>
      <c r="L4249" s="32" t="n">
        <v>2019002570</v>
      </c>
      <c r="M4249" s="33"/>
      <c r="N4249" s="84"/>
      <c r="O4249" s="85"/>
      <c r="P4249" s="86"/>
      <c r="Q4249" s="87"/>
      <c r="R4249" s="88"/>
      <c r="S4249" s="89" t="n">
        <f aca="false">H4249</f>
        <v>12790.7</v>
      </c>
    </row>
    <row r="4250" s="93" customFormat="true" ht="37.5" hidden="false" customHeight="true" outlineLevel="0" collapsed="false">
      <c r="A4250" s="23" t="s">
        <v>401</v>
      </c>
      <c r="B4250" s="82" t="n">
        <v>12615</v>
      </c>
      <c r="C4250" s="25" t="n">
        <v>2701932</v>
      </c>
      <c r="D4250" s="26" t="s">
        <v>1078</v>
      </c>
      <c r="E4250" s="26"/>
      <c r="F4250" s="26" t="s">
        <v>255</v>
      </c>
      <c r="G4250" s="27" t="n">
        <v>44424</v>
      </c>
      <c r="H4250" s="83" t="n">
        <v>12790.7</v>
      </c>
      <c r="I4250" s="29" t="s">
        <v>23</v>
      </c>
      <c r="J4250" s="30" t="s">
        <v>1079</v>
      </c>
      <c r="K4250" s="31" t="n">
        <v>14177</v>
      </c>
      <c r="L4250" s="32" t="n">
        <v>2019002570</v>
      </c>
      <c r="M4250" s="33"/>
      <c r="N4250" s="84"/>
      <c r="O4250" s="85"/>
      <c r="P4250" s="86"/>
      <c r="Q4250" s="87"/>
      <c r="R4250" s="88"/>
      <c r="S4250" s="89" t="n">
        <f aca="false">H4250</f>
        <v>12790.7</v>
      </c>
    </row>
    <row r="4251" s="93" customFormat="true" ht="37.5" hidden="false" customHeight="true" outlineLevel="0" collapsed="false">
      <c r="A4251" s="23" t="s">
        <v>401</v>
      </c>
      <c r="B4251" s="82" t="n">
        <v>12616</v>
      </c>
      <c r="C4251" s="25" t="n">
        <v>2701933</v>
      </c>
      <c r="D4251" s="26" t="s">
        <v>1078</v>
      </c>
      <c r="E4251" s="26"/>
      <c r="F4251" s="26" t="s">
        <v>255</v>
      </c>
      <c r="G4251" s="27" t="n">
        <v>44424</v>
      </c>
      <c r="H4251" s="83" t="n">
        <v>12790.7</v>
      </c>
      <c r="I4251" s="29" t="s">
        <v>23</v>
      </c>
      <c r="J4251" s="30" t="s">
        <v>1079</v>
      </c>
      <c r="K4251" s="31" t="n">
        <v>14177</v>
      </c>
      <c r="L4251" s="32" t="n">
        <v>2019002570</v>
      </c>
      <c r="M4251" s="33"/>
      <c r="N4251" s="84"/>
      <c r="O4251" s="85"/>
      <c r="P4251" s="86"/>
      <c r="Q4251" s="87"/>
      <c r="R4251" s="88"/>
      <c r="S4251" s="89" t="n">
        <f aca="false">H4251</f>
        <v>12790.7</v>
      </c>
    </row>
    <row r="4252" s="93" customFormat="true" ht="37.5" hidden="false" customHeight="true" outlineLevel="0" collapsed="false">
      <c r="A4252" s="23" t="s">
        <v>401</v>
      </c>
      <c r="B4252" s="82" t="n">
        <v>12617</v>
      </c>
      <c r="C4252" s="25" t="n">
        <v>2701934</v>
      </c>
      <c r="D4252" s="26" t="s">
        <v>1078</v>
      </c>
      <c r="E4252" s="26"/>
      <c r="F4252" s="26" t="s">
        <v>255</v>
      </c>
      <c r="G4252" s="27" t="n">
        <v>44424</v>
      </c>
      <c r="H4252" s="83" t="n">
        <v>12790.7</v>
      </c>
      <c r="I4252" s="29" t="s">
        <v>23</v>
      </c>
      <c r="J4252" s="30" t="s">
        <v>1079</v>
      </c>
      <c r="K4252" s="31" t="n">
        <v>14177</v>
      </c>
      <c r="L4252" s="32" t="n">
        <v>2019002570</v>
      </c>
      <c r="M4252" s="33"/>
      <c r="N4252" s="84"/>
      <c r="O4252" s="85"/>
      <c r="P4252" s="86"/>
      <c r="Q4252" s="87"/>
      <c r="R4252" s="88"/>
      <c r="S4252" s="89" t="n">
        <f aca="false">H4252</f>
        <v>12790.7</v>
      </c>
    </row>
    <row r="4253" s="93" customFormat="true" ht="37.5" hidden="false" customHeight="true" outlineLevel="0" collapsed="false">
      <c r="A4253" s="23" t="s">
        <v>401</v>
      </c>
      <c r="B4253" s="82" t="n">
        <v>12618</v>
      </c>
      <c r="C4253" s="25" t="n">
        <v>2701935</v>
      </c>
      <c r="D4253" s="26" t="s">
        <v>1078</v>
      </c>
      <c r="E4253" s="26"/>
      <c r="F4253" s="26" t="s">
        <v>255</v>
      </c>
      <c r="G4253" s="27" t="n">
        <v>44424</v>
      </c>
      <c r="H4253" s="83" t="n">
        <v>12790.7</v>
      </c>
      <c r="I4253" s="29" t="s">
        <v>23</v>
      </c>
      <c r="J4253" s="30" t="s">
        <v>1079</v>
      </c>
      <c r="K4253" s="31" t="n">
        <v>14177</v>
      </c>
      <c r="L4253" s="32" t="n">
        <v>2019002570</v>
      </c>
      <c r="M4253" s="33"/>
      <c r="N4253" s="84"/>
      <c r="O4253" s="85"/>
      <c r="P4253" s="86"/>
      <c r="Q4253" s="87"/>
      <c r="R4253" s="88"/>
      <c r="S4253" s="89" t="n">
        <f aca="false">H4253</f>
        <v>12790.7</v>
      </c>
    </row>
    <row r="4254" s="93" customFormat="true" ht="37.5" hidden="false" customHeight="true" outlineLevel="0" collapsed="false">
      <c r="A4254" s="23" t="s">
        <v>401</v>
      </c>
      <c r="B4254" s="82" t="n">
        <v>12619</v>
      </c>
      <c r="C4254" s="25" t="n">
        <v>2701936</v>
      </c>
      <c r="D4254" s="26" t="s">
        <v>1078</v>
      </c>
      <c r="E4254" s="26"/>
      <c r="F4254" s="26" t="s">
        <v>255</v>
      </c>
      <c r="G4254" s="27" t="n">
        <v>44424</v>
      </c>
      <c r="H4254" s="83" t="n">
        <v>12790.7</v>
      </c>
      <c r="I4254" s="29" t="s">
        <v>23</v>
      </c>
      <c r="J4254" s="30" t="s">
        <v>1079</v>
      </c>
      <c r="K4254" s="31" t="n">
        <v>14177</v>
      </c>
      <c r="L4254" s="32" t="n">
        <v>2019002570</v>
      </c>
      <c r="M4254" s="33"/>
      <c r="N4254" s="84"/>
      <c r="O4254" s="85"/>
      <c r="P4254" s="86"/>
      <c r="Q4254" s="87"/>
      <c r="R4254" s="88"/>
      <c r="S4254" s="89" t="n">
        <f aca="false">H4254</f>
        <v>12790.7</v>
      </c>
    </row>
    <row r="4255" s="93" customFormat="true" ht="37.5" hidden="false" customHeight="true" outlineLevel="0" collapsed="false">
      <c r="A4255" s="23" t="s">
        <v>401</v>
      </c>
      <c r="B4255" s="82" t="n">
        <v>12620</v>
      </c>
      <c r="C4255" s="25" t="n">
        <v>2701937</v>
      </c>
      <c r="D4255" s="26" t="s">
        <v>1078</v>
      </c>
      <c r="E4255" s="26"/>
      <c r="F4255" s="26" t="s">
        <v>255</v>
      </c>
      <c r="G4255" s="27" t="n">
        <v>44424</v>
      </c>
      <c r="H4255" s="83" t="n">
        <v>12790.7</v>
      </c>
      <c r="I4255" s="29" t="s">
        <v>23</v>
      </c>
      <c r="J4255" s="30" t="s">
        <v>1079</v>
      </c>
      <c r="K4255" s="31" t="n">
        <v>14177</v>
      </c>
      <c r="L4255" s="32" t="n">
        <v>2019002570</v>
      </c>
      <c r="M4255" s="33"/>
      <c r="N4255" s="84"/>
      <c r="O4255" s="85"/>
      <c r="P4255" s="86"/>
      <c r="Q4255" s="87"/>
      <c r="R4255" s="88"/>
      <c r="S4255" s="89" t="n">
        <f aca="false">H4255</f>
        <v>12790.7</v>
      </c>
    </row>
    <row r="4256" s="93" customFormat="true" ht="37.5" hidden="false" customHeight="true" outlineLevel="0" collapsed="false">
      <c r="A4256" s="23" t="s">
        <v>401</v>
      </c>
      <c r="B4256" s="82" t="n">
        <v>12621</v>
      </c>
      <c r="C4256" s="25" t="n">
        <v>2701938</v>
      </c>
      <c r="D4256" s="26" t="s">
        <v>1078</v>
      </c>
      <c r="E4256" s="26"/>
      <c r="F4256" s="26" t="s">
        <v>255</v>
      </c>
      <c r="G4256" s="27" t="n">
        <v>44424</v>
      </c>
      <c r="H4256" s="83" t="n">
        <v>12790.7</v>
      </c>
      <c r="I4256" s="29" t="s">
        <v>23</v>
      </c>
      <c r="J4256" s="30" t="s">
        <v>1079</v>
      </c>
      <c r="K4256" s="31" t="n">
        <v>14177</v>
      </c>
      <c r="L4256" s="32" t="n">
        <v>2019002570</v>
      </c>
      <c r="M4256" s="33"/>
      <c r="N4256" s="84"/>
      <c r="O4256" s="85"/>
      <c r="P4256" s="86"/>
      <c r="Q4256" s="87"/>
      <c r="R4256" s="88"/>
      <c r="S4256" s="89" t="n">
        <f aca="false">H4256</f>
        <v>12790.7</v>
      </c>
    </row>
    <row r="4257" s="93" customFormat="true" ht="37.5" hidden="false" customHeight="true" outlineLevel="0" collapsed="false">
      <c r="A4257" s="23" t="s">
        <v>401</v>
      </c>
      <c r="B4257" s="82" t="n">
        <v>12622</v>
      </c>
      <c r="C4257" s="25" t="n">
        <v>2701939</v>
      </c>
      <c r="D4257" s="26" t="s">
        <v>1078</v>
      </c>
      <c r="E4257" s="26"/>
      <c r="F4257" s="26" t="s">
        <v>255</v>
      </c>
      <c r="G4257" s="27" t="n">
        <v>44424</v>
      </c>
      <c r="H4257" s="83" t="n">
        <v>12790.7</v>
      </c>
      <c r="I4257" s="29" t="s">
        <v>23</v>
      </c>
      <c r="J4257" s="30" t="s">
        <v>1079</v>
      </c>
      <c r="K4257" s="31" t="n">
        <v>14177</v>
      </c>
      <c r="L4257" s="32" t="n">
        <v>2019002570</v>
      </c>
      <c r="M4257" s="33"/>
      <c r="N4257" s="84"/>
      <c r="O4257" s="85"/>
      <c r="P4257" s="86"/>
      <c r="Q4257" s="87"/>
      <c r="R4257" s="88"/>
      <c r="S4257" s="89" t="n">
        <f aca="false">H4257</f>
        <v>12790.7</v>
      </c>
    </row>
    <row r="4258" s="93" customFormat="true" ht="37.5" hidden="false" customHeight="true" outlineLevel="0" collapsed="false">
      <c r="A4258" s="23" t="s">
        <v>401</v>
      </c>
      <c r="B4258" s="82" t="n">
        <v>12623</v>
      </c>
      <c r="C4258" s="25" t="n">
        <v>2701940</v>
      </c>
      <c r="D4258" s="26" t="s">
        <v>1078</v>
      </c>
      <c r="E4258" s="26"/>
      <c r="F4258" s="26" t="s">
        <v>255</v>
      </c>
      <c r="G4258" s="27" t="n">
        <v>44424</v>
      </c>
      <c r="H4258" s="83" t="n">
        <v>12790.7</v>
      </c>
      <c r="I4258" s="29" t="s">
        <v>23</v>
      </c>
      <c r="J4258" s="30" t="s">
        <v>1079</v>
      </c>
      <c r="K4258" s="31" t="n">
        <v>14177</v>
      </c>
      <c r="L4258" s="32" t="n">
        <v>2019002570</v>
      </c>
      <c r="M4258" s="33"/>
      <c r="N4258" s="84"/>
      <c r="O4258" s="85"/>
      <c r="P4258" s="86"/>
      <c r="Q4258" s="87"/>
      <c r="R4258" s="88"/>
      <c r="S4258" s="89" t="n">
        <f aca="false">H4258</f>
        <v>12790.7</v>
      </c>
    </row>
    <row r="4259" s="93" customFormat="true" ht="37.5" hidden="false" customHeight="true" outlineLevel="0" collapsed="false">
      <c r="A4259" s="23" t="s">
        <v>401</v>
      </c>
      <c r="B4259" s="82" t="n">
        <v>12624</v>
      </c>
      <c r="C4259" s="25" t="n">
        <v>2701941</v>
      </c>
      <c r="D4259" s="26" t="s">
        <v>1078</v>
      </c>
      <c r="E4259" s="26"/>
      <c r="F4259" s="26" t="s">
        <v>255</v>
      </c>
      <c r="G4259" s="27" t="n">
        <v>44424</v>
      </c>
      <c r="H4259" s="83" t="n">
        <v>12790.7</v>
      </c>
      <c r="I4259" s="29" t="s">
        <v>23</v>
      </c>
      <c r="J4259" s="30" t="s">
        <v>1079</v>
      </c>
      <c r="K4259" s="31" t="n">
        <v>14177</v>
      </c>
      <c r="L4259" s="32" t="n">
        <v>2019002570</v>
      </c>
      <c r="M4259" s="33"/>
      <c r="N4259" s="84"/>
      <c r="O4259" s="85"/>
      <c r="P4259" s="86"/>
      <c r="Q4259" s="87"/>
      <c r="R4259" s="88"/>
      <c r="S4259" s="89" t="n">
        <f aca="false">H4259</f>
        <v>12790.7</v>
      </c>
    </row>
    <row r="4260" s="93" customFormat="true" ht="37.5" hidden="false" customHeight="true" outlineLevel="0" collapsed="false">
      <c r="A4260" s="23" t="s">
        <v>401</v>
      </c>
      <c r="B4260" s="82" t="n">
        <v>12583</v>
      </c>
      <c r="C4260" s="25" t="n">
        <v>2701962</v>
      </c>
      <c r="D4260" s="26" t="s">
        <v>1078</v>
      </c>
      <c r="E4260" s="26"/>
      <c r="F4260" s="26" t="s">
        <v>255</v>
      </c>
      <c r="G4260" s="27" t="n">
        <v>44426</v>
      </c>
      <c r="H4260" s="83" t="n">
        <v>12790.7</v>
      </c>
      <c r="I4260" s="29" t="s">
        <v>23</v>
      </c>
      <c r="J4260" s="30" t="s">
        <v>1079</v>
      </c>
      <c r="K4260" s="31" t="n">
        <v>14198</v>
      </c>
      <c r="L4260" s="32" t="n">
        <v>2019002570</v>
      </c>
      <c r="M4260" s="33"/>
      <c r="N4260" s="84"/>
      <c r="O4260" s="85"/>
      <c r="P4260" s="86"/>
      <c r="Q4260" s="87"/>
      <c r="R4260" s="88"/>
      <c r="S4260" s="89" t="n">
        <f aca="false">H4260</f>
        <v>12790.7</v>
      </c>
    </row>
    <row r="4261" s="93" customFormat="true" ht="37.5" hidden="false" customHeight="true" outlineLevel="0" collapsed="false">
      <c r="A4261" s="23" t="s">
        <v>401</v>
      </c>
      <c r="B4261" s="82" t="n">
        <v>12584</v>
      </c>
      <c r="C4261" s="25" t="n">
        <v>2701942</v>
      </c>
      <c r="D4261" s="26" t="s">
        <v>1078</v>
      </c>
      <c r="E4261" s="26"/>
      <c r="F4261" s="26" t="s">
        <v>255</v>
      </c>
      <c r="G4261" s="27" t="n">
        <v>44426</v>
      </c>
      <c r="H4261" s="83" t="n">
        <v>12790.7</v>
      </c>
      <c r="I4261" s="29" t="s">
        <v>23</v>
      </c>
      <c r="J4261" s="30" t="s">
        <v>1079</v>
      </c>
      <c r="K4261" s="31" t="n">
        <v>14198</v>
      </c>
      <c r="L4261" s="32" t="n">
        <v>2019002570</v>
      </c>
      <c r="M4261" s="33"/>
      <c r="N4261" s="84"/>
      <c r="O4261" s="85"/>
      <c r="P4261" s="86"/>
      <c r="Q4261" s="87"/>
      <c r="R4261" s="88"/>
      <c r="S4261" s="89" t="n">
        <f aca="false">H4261</f>
        <v>12790.7</v>
      </c>
    </row>
    <row r="4262" s="93" customFormat="true" ht="37.5" hidden="false" customHeight="true" outlineLevel="0" collapsed="false">
      <c r="A4262" s="23" t="s">
        <v>401</v>
      </c>
      <c r="B4262" s="82" t="n">
        <v>12585</v>
      </c>
      <c r="C4262" s="25" t="n">
        <v>2701943</v>
      </c>
      <c r="D4262" s="26" t="s">
        <v>1078</v>
      </c>
      <c r="E4262" s="26"/>
      <c r="F4262" s="26" t="s">
        <v>255</v>
      </c>
      <c r="G4262" s="27" t="n">
        <v>44426</v>
      </c>
      <c r="H4262" s="83" t="n">
        <v>12790.7</v>
      </c>
      <c r="I4262" s="29" t="s">
        <v>23</v>
      </c>
      <c r="J4262" s="30" t="s">
        <v>1079</v>
      </c>
      <c r="K4262" s="31" t="n">
        <v>14198</v>
      </c>
      <c r="L4262" s="32" t="n">
        <v>2019002570</v>
      </c>
      <c r="M4262" s="33"/>
      <c r="N4262" s="84"/>
      <c r="O4262" s="85"/>
      <c r="P4262" s="86"/>
      <c r="Q4262" s="87"/>
      <c r="R4262" s="88"/>
      <c r="S4262" s="89" t="n">
        <f aca="false">H4262</f>
        <v>12790.7</v>
      </c>
    </row>
    <row r="4263" s="93" customFormat="true" ht="37.5" hidden="false" customHeight="true" outlineLevel="0" collapsed="false">
      <c r="A4263" s="23" t="s">
        <v>401</v>
      </c>
      <c r="B4263" s="82" t="n">
        <v>12586</v>
      </c>
      <c r="C4263" s="25" t="n">
        <v>2701944</v>
      </c>
      <c r="D4263" s="26" t="s">
        <v>1078</v>
      </c>
      <c r="E4263" s="26"/>
      <c r="F4263" s="26" t="s">
        <v>255</v>
      </c>
      <c r="G4263" s="27" t="n">
        <v>44426</v>
      </c>
      <c r="H4263" s="83" t="n">
        <v>12790.7</v>
      </c>
      <c r="I4263" s="29" t="s">
        <v>23</v>
      </c>
      <c r="J4263" s="30" t="s">
        <v>1079</v>
      </c>
      <c r="K4263" s="31" t="n">
        <v>14198</v>
      </c>
      <c r="L4263" s="32" t="n">
        <v>2019002570</v>
      </c>
      <c r="M4263" s="33"/>
      <c r="N4263" s="84"/>
      <c r="O4263" s="85"/>
      <c r="P4263" s="86"/>
      <c r="Q4263" s="87"/>
      <c r="R4263" s="88"/>
      <c r="S4263" s="89" t="n">
        <f aca="false">H4263</f>
        <v>12790.7</v>
      </c>
    </row>
    <row r="4264" s="93" customFormat="true" ht="37.5" hidden="false" customHeight="true" outlineLevel="0" collapsed="false">
      <c r="A4264" s="23" t="s">
        <v>401</v>
      </c>
      <c r="B4264" s="82" t="n">
        <v>12587</v>
      </c>
      <c r="C4264" s="25" t="n">
        <v>2701945</v>
      </c>
      <c r="D4264" s="26" t="s">
        <v>1078</v>
      </c>
      <c r="E4264" s="26"/>
      <c r="F4264" s="26" t="s">
        <v>255</v>
      </c>
      <c r="G4264" s="27" t="n">
        <v>44426</v>
      </c>
      <c r="H4264" s="83" t="n">
        <v>12790.7</v>
      </c>
      <c r="I4264" s="29" t="s">
        <v>23</v>
      </c>
      <c r="J4264" s="30" t="s">
        <v>1079</v>
      </c>
      <c r="K4264" s="31" t="n">
        <v>14198</v>
      </c>
      <c r="L4264" s="32" t="n">
        <v>2019002570</v>
      </c>
      <c r="M4264" s="33"/>
      <c r="N4264" s="84"/>
      <c r="O4264" s="85"/>
      <c r="P4264" s="86"/>
      <c r="Q4264" s="87"/>
      <c r="R4264" s="88"/>
      <c r="S4264" s="89" t="n">
        <f aca="false">H4264</f>
        <v>12790.7</v>
      </c>
    </row>
    <row r="4265" s="93" customFormat="true" ht="37.5" hidden="false" customHeight="true" outlineLevel="0" collapsed="false">
      <c r="A4265" s="23" t="s">
        <v>401</v>
      </c>
      <c r="B4265" s="82" t="n">
        <v>12588</v>
      </c>
      <c r="C4265" s="25" t="n">
        <v>2701946</v>
      </c>
      <c r="D4265" s="26" t="s">
        <v>1078</v>
      </c>
      <c r="E4265" s="26"/>
      <c r="F4265" s="26" t="s">
        <v>255</v>
      </c>
      <c r="G4265" s="27" t="n">
        <v>44426</v>
      </c>
      <c r="H4265" s="83" t="n">
        <v>12790.7</v>
      </c>
      <c r="I4265" s="29" t="s">
        <v>23</v>
      </c>
      <c r="J4265" s="30" t="s">
        <v>1079</v>
      </c>
      <c r="K4265" s="31" t="n">
        <v>14198</v>
      </c>
      <c r="L4265" s="32" t="n">
        <v>2019002570</v>
      </c>
      <c r="M4265" s="33"/>
      <c r="N4265" s="84"/>
      <c r="O4265" s="85"/>
      <c r="P4265" s="86"/>
      <c r="Q4265" s="87"/>
      <c r="R4265" s="88"/>
      <c r="S4265" s="89" t="n">
        <f aca="false">H4265</f>
        <v>12790.7</v>
      </c>
    </row>
    <row r="4266" s="93" customFormat="true" ht="37.5" hidden="false" customHeight="true" outlineLevel="0" collapsed="false">
      <c r="A4266" s="23" t="s">
        <v>401</v>
      </c>
      <c r="B4266" s="82" t="n">
        <v>12589</v>
      </c>
      <c r="C4266" s="25" t="n">
        <v>2701947</v>
      </c>
      <c r="D4266" s="26" t="s">
        <v>1078</v>
      </c>
      <c r="E4266" s="26"/>
      <c r="F4266" s="26" t="s">
        <v>255</v>
      </c>
      <c r="G4266" s="27" t="n">
        <v>44426</v>
      </c>
      <c r="H4266" s="83" t="n">
        <v>12790.7</v>
      </c>
      <c r="I4266" s="29" t="s">
        <v>23</v>
      </c>
      <c r="J4266" s="30" t="s">
        <v>1079</v>
      </c>
      <c r="K4266" s="31" t="n">
        <v>14198</v>
      </c>
      <c r="L4266" s="32" t="n">
        <v>2019002570</v>
      </c>
      <c r="M4266" s="33"/>
      <c r="N4266" s="84"/>
      <c r="O4266" s="85"/>
      <c r="P4266" s="86"/>
      <c r="Q4266" s="87"/>
      <c r="R4266" s="88"/>
      <c r="S4266" s="89" t="n">
        <f aca="false">H4266</f>
        <v>12790.7</v>
      </c>
    </row>
    <row r="4267" s="93" customFormat="true" ht="37.5" hidden="false" customHeight="true" outlineLevel="0" collapsed="false">
      <c r="A4267" s="23" t="s">
        <v>401</v>
      </c>
      <c r="B4267" s="82" t="n">
        <v>12590</v>
      </c>
      <c r="C4267" s="25" t="n">
        <v>2701948</v>
      </c>
      <c r="D4267" s="26" t="s">
        <v>1078</v>
      </c>
      <c r="E4267" s="26"/>
      <c r="F4267" s="26" t="s">
        <v>255</v>
      </c>
      <c r="G4267" s="27" t="n">
        <v>44426</v>
      </c>
      <c r="H4267" s="83" t="n">
        <v>12790.7</v>
      </c>
      <c r="I4267" s="29" t="s">
        <v>23</v>
      </c>
      <c r="J4267" s="30" t="s">
        <v>1079</v>
      </c>
      <c r="K4267" s="31" t="n">
        <v>14198</v>
      </c>
      <c r="L4267" s="32" t="n">
        <v>2019002570</v>
      </c>
      <c r="M4267" s="33"/>
      <c r="N4267" s="84"/>
      <c r="O4267" s="85"/>
      <c r="P4267" s="86"/>
      <c r="Q4267" s="87"/>
      <c r="R4267" s="88"/>
      <c r="S4267" s="89" t="n">
        <f aca="false">H4267</f>
        <v>12790.7</v>
      </c>
    </row>
    <row r="4268" s="93" customFormat="true" ht="37.5" hidden="false" customHeight="true" outlineLevel="0" collapsed="false">
      <c r="A4268" s="23" t="s">
        <v>401</v>
      </c>
      <c r="B4268" s="82" t="n">
        <v>12591</v>
      </c>
      <c r="C4268" s="25" t="n">
        <v>2701949</v>
      </c>
      <c r="D4268" s="26" t="s">
        <v>1078</v>
      </c>
      <c r="E4268" s="26"/>
      <c r="F4268" s="26" t="s">
        <v>255</v>
      </c>
      <c r="G4268" s="27" t="n">
        <v>44426</v>
      </c>
      <c r="H4268" s="83" t="n">
        <v>12790.7</v>
      </c>
      <c r="I4268" s="29" t="s">
        <v>23</v>
      </c>
      <c r="J4268" s="30" t="s">
        <v>1079</v>
      </c>
      <c r="K4268" s="31" t="n">
        <v>14198</v>
      </c>
      <c r="L4268" s="32" t="n">
        <v>2019002570</v>
      </c>
      <c r="M4268" s="33"/>
      <c r="N4268" s="84"/>
      <c r="O4268" s="85"/>
      <c r="P4268" s="86"/>
      <c r="Q4268" s="87"/>
      <c r="R4268" s="88"/>
      <c r="S4268" s="89" t="n">
        <f aca="false">H4268</f>
        <v>12790.7</v>
      </c>
    </row>
    <row r="4269" s="93" customFormat="true" ht="37.5" hidden="false" customHeight="true" outlineLevel="0" collapsed="false">
      <c r="A4269" s="23" t="s">
        <v>401</v>
      </c>
      <c r="B4269" s="82" t="n">
        <v>12592</v>
      </c>
      <c r="C4269" s="25" t="n">
        <v>2701950</v>
      </c>
      <c r="D4269" s="26" t="s">
        <v>1078</v>
      </c>
      <c r="E4269" s="26"/>
      <c r="F4269" s="26" t="s">
        <v>255</v>
      </c>
      <c r="G4269" s="27" t="n">
        <v>44426</v>
      </c>
      <c r="H4269" s="83" t="n">
        <v>12790.7</v>
      </c>
      <c r="I4269" s="29" t="s">
        <v>23</v>
      </c>
      <c r="J4269" s="30" t="s">
        <v>1079</v>
      </c>
      <c r="K4269" s="31" t="n">
        <v>14198</v>
      </c>
      <c r="L4269" s="32" t="n">
        <v>2019002570</v>
      </c>
      <c r="M4269" s="33"/>
      <c r="N4269" s="84"/>
      <c r="O4269" s="85"/>
      <c r="P4269" s="86"/>
      <c r="Q4269" s="87"/>
      <c r="R4269" s="88"/>
      <c r="S4269" s="89" t="n">
        <f aca="false">H4269</f>
        <v>12790.7</v>
      </c>
    </row>
    <row r="4270" s="93" customFormat="true" ht="37.5" hidden="false" customHeight="true" outlineLevel="0" collapsed="false">
      <c r="A4270" s="23" t="s">
        <v>401</v>
      </c>
      <c r="B4270" s="82" t="n">
        <v>12593</v>
      </c>
      <c r="C4270" s="25" t="n">
        <v>2701951</v>
      </c>
      <c r="D4270" s="26" t="s">
        <v>1078</v>
      </c>
      <c r="E4270" s="26"/>
      <c r="F4270" s="26" t="s">
        <v>255</v>
      </c>
      <c r="G4270" s="27" t="n">
        <v>44426</v>
      </c>
      <c r="H4270" s="83" t="n">
        <v>12790.7</v>
      </c>
      <c r="I4270" s="29" t="s">
        <v>23</v>
      </c>
      <c r="J4270" s="30" t="s">
        <v>1079</v>
      </c>
      <c r="K4270" s="31" t="n">
        <v>14198</v>
      </c>
      <c r="L4270" s="32" t="n">
        <v>2019002570</v>
      </c>
      <c r="M4270" s="33"/>
      <c r="N4270" s="84"/>
      <c r="O4270" s="85"/>
      <c r="P4270" s="86"/>
      <c r="Q4270" s="87"/>
      <c r="R4270" s="88"/>
      <c r="S4270" s="89" t="n">
        <f aca="false">H4270</f>
        <v>12790.7</v>
      </c>
    </row>
    <row r="4271" s="93" customFormat="true" ht="37.5" hidden="false" customHeight="true" outlineLevel="0" collapsed="false">
      <c r="A4271" s="23" t="s">
        <v>401</v>
      </c>
      <c r="B4271" s="82" t="n">
        <v>12594</v>
      </c>
      <c r="C4271" s="25" t="n">
        <v>2701952</v>
      </c>
      <c r="D4271" s="26" t="s">
        <v>1078</v>
      </c>
      <c r="E4271" s="26"/>
      <c r="F4271" s="26" t="s">
        <v>255</v>
      </c>
      <c r="G4271" s="27" t="n">
        <v>44426</v>
      </c>
      <c r="H4271" s="83" t="n">
        <v>12790.7</v>
      </c>
      <c r="I4271" s="29" t="s">
        <v>23</v>
      </c>
      <c r="J4271" s="30" t="s">
        <v>1079</v>
      </c>
      <c r="K4271" s="31" t="n">
        <v>14198</v>
      </c>
      <c r="L4271" s="32" t="n">
        <v>2019002570</v>
      </c>
      <c r="M4271" s="33"/>
      <c r="N4271" s="84"/>
      <c r="O4271" s="85"/>
      <c r="P4271" s="86"/>
      <c r="Q4271" s="87"/>
      <c r="R4271" s="88"/>
      <c r="S4271" s="89" t="n">
        <f aca="false">H4271</f>
        <v>12790.7</v>
      </c>
    </row>
    <row r="4272" s="93" customFormat="true" ht="37.5" hidden="false" customHeight="true" outlineLevel="0" collapsed="false">
      <c r="A4272" s="23" t="s">
        <v>401</v>
      </c>
      <c r="B4272" s="82" t="n">
        <v>12595</v>
      </c>
      <c r="C4272" s="25" t="n">
        <v>2701953</v>
      </c>
      <c r="D4272" s="26" t="s">
        <v>1078</v>
      </c>
      <c r="E4272" s="26"/>
      <c r="F4272" s="26" t="s">
        <v>255</v>
      </c>
      <c r="G4272" s="27" t="n">
        <v>44426</v>
      </c>
      <c r="H4272" s="83" t="n">
        <v>12790.7</v>
      </c>
      <c r="I4272" s="29" t="s">
        <v>23</v>
      </c>
      <c r="J4272" s="30" t="s">
        <v>1079</v>
      </c>
      <c r="K4272" s="31" t="n">
        <v>14198</v>
      </c>
      <c r="L4272" s="32" t="n">
        <v>2019002570</v>
      </c>
      <c r="M4272" s="33"/>
      <c r="N4272" s="84"/>
      <c r="O4272" s="85"/>
      <c r="P4272" s="86"/>
      <c r="Q4272" s="87"/>
      <c r="R4272" s="88"/>
      <c r="S4272" s="89" t="n">
        <f aca="false">H4272</f>
        <v>12790.7</v>
      </c>
    </row>
    <row r="4273" s="93" customFormat="true" ht="37.5" hidden="false" customHeight="true" outlineLevel="0" collapsed="false">
      <c r="A4273" s="23" t="s">
        <v>401</v>
      </c>
      <c r="B4273" s="82" t="n">
        <v>12596</v>
      </c>
      <c r="C4273" s="25" t="n">
        <v>2701954</v>
      </c>
      <c r="D4273" s="26" t="s">
        <v>1078</v>
      </c>
      <c r="E4273" s="26"/>
      <c r="F4273" s="26" t="s">
        <v>255</v>
      </c>
      <c r="G4273" s="27" t="n">
        <v>44426</v>
      </c>
      <c r="H4273" s="83" t="n">
        <v>12790.7</v>
      </c>
      <c r="I4273" s="29" t="s">
        <v>23</v>
      </c>
      <c r="J4273" s="30" t="s">
        <v>1079</v>
      </c>
      <c r="K4273" s="31" t="n">
        <v>14198</v>
      </c>
      <c r="L4273" s="32" t="n">
        <v>2019002570</v>
      </c>
      <c r="M4273" s="33"/>
      <c r="N4273" s="84"/>
      <c r="O4273" s="85"/>
      <c r="P4273" s="86"/>
      <c r="Q4273" s="87"/>
      <c r="R4273" s="88"/>
      <c r="S4273" s="89" t="n">
        <f aca="false">H4273</f>
        <v>12790.7</v>
      </c>
    </row>
    <row r="4274" s="93" customFormat="true" ht="37.5" hidden="false" customHeight="true" outlineLevel="0" collapsed="false">
      <c r="A4274" s="23" t="s">
        <v>401</v>
      </c>
      <c r="B4274" s="82" t="n">
        <v>12597</v>
      </c>
      <c r="C4274" s="25" t="n">
        <v>2701955</v>
      </c>
      <c r="D4274" s="26" t="s">
        <v>1078</v>
      </c>
      <c r="E4274" s="26"/>
      <c r="F4274" s="26" t="s">
        <v>255</v>
      </c>
      <c r="G4274" s="27" t="n">
        <v>44426</v>
      </c>
      <c r="H4274" s="83" t="n">
        <v>12790.7</v>
      </c>
      <c r="I4274" s="29" t="s">
        <v>23</v>
      </c>
      <c r="J4274" s="30" t="s">
        <v>1079</v>
      </c>
      <c r="K4274" s="31" t="n">
        <v>14198</v>
      </c>
      <c r="L4274" s="32" t="n">
        <v>2019002570</v>
      </c>
      <c r="M4274" s="33"/>
      <c r="N4274" s="84"/>
      <c r="O4274" s="85"/>
      <c r="P4274" s="86"/>
      <c r="Q4274" s="87"/>
      <c r="R4274" s="88"/>
      <c r="S4274" s="89" t="n">
        <f aca="false">H4274</f>
        <v>12790.7</v>
      </c>
    </row>
    <row r="4275" s="93" customFormat="true" ht="37.5" hidden="false" customHeight="true" outlineLevel="0" collapsed="false">
      <c r="A4275" s="23" t="s">
        <v>401</v>
      </c>
      <c r="B4275" s="82" t="n">
        <v>12598</v>
      </c>
      <c r="C4275" s="25" t="n">
        <v>2701956</v>
      </c>
      <c r="D4275" s="26" t="s">
        <v>1078</v>
      </c>
      <c r="E4275" s="26"/>
      <c r="F4275" s="26" t="s">
        <v>255</v>
      </c>
      <c r="G4275" s="27" t="n">
        <v>44426</v>
      </c>
      <c r="H4275" s="83" t="n">
        <v>12790.7</v>
      </c>
      <c r="I4275" s="29" t="s">
        <v>23</v>
      </c>
      <c r="J4275" s="30" t="s">
        <v>1079</v>
      </c>
      <c r="K4275" s="31" t="n">
        <v>14198</v>
      </c>
      <c r="L4275" s="32" t="n">
        <v>2019002570</v>
      </c>
      <c r="M4275" s="33"/>
      <c r="N4275" s="84"/>
      <c r="O4275" s="85"/>
      <c r="P4275" s="86"/>
      <c r="Q4275" s="87"/>
      <c r="R4275" s="88"/>
      <c r="S4275" s="89" t="n">
        <f aca="false">H4275</f>
        <v>12790.7</v>
      </c>
    </row>
    <row r="4276" s="93" customFormat="true" ht="37.5" hidden="false" customHeight="true" outlineLevel="0" collapsed="false">
      <c r="A4276" s="23" t="s">
        <v>401</v>
      </c>
      <c r="B4276" s="82" t="n">
        <v>12599</v>
      </c>
      <c r="C4276" s="25" t="n">
        <v>2701957</v>
      </c>
      <c r="D4276" s="26" t="s">
        <v>1078</v>
      </c>
      <c r="E4276" s="26"/>
      <c r="F4276" s="26" t="s">
        <v>255</v>
      </c>
      <c r="G4276" s="27" t="n">
        <v>44426</v>
      </c>
      <c r="H4276" s="83" t="n">
        <v>12790.7</v>
      </c>
      <c r="I4276" s="29" t="s">
        <v>23</v>
      </c>
      <c r="J4276" s="30" t="s">
        <v>1079</v>
      </c>
      <c r="K4276" s="31" t="n">
        <v>14198</v>
      </c>
      <c r="L4276" s="32" t="n">
        <v>2019002570</v>
      </c>
      <c r="M4276" s="33"/>
      <c r="N4276" s="84"/>
      <c r="O4276" s="85"/>
      <c r="P4276" s="86"/>
      <c r="Q4276" s="87"/>
      <c r="R4276" s="88"/>
      <c r="S4276" s="89" t="n">
        <f aca="false">H4276</f>
        <v>12790.7</v>
      </c>
    </row>
    <row r="4277" s="93" customFormat="true" ht="37.5" hidden="false" customHeight="true" outlineLevel="0" collapsed="false">
      <c r="A4277" s="23" t="s">
        <v>401</v>
      </c>
      <c r="B4277" s="82" t="n">
        <v>12600</v>
      </c>
      <c r="C4277" s="25" t="n">
        <v>2701958</v>
      </c>
      <c r="D4277" s="26" t="s">
        <v>1078</v>
      </c>
      <c r="E4277" s="26"/>
      <c r="F4277" s="26" t="s">
        <v>255</v>
      </c>
      <c r="G4277" s="27" t="n">
        <v>44426</v>
      </c>
      <c r="H4277" s="83" t="n">
        <v>12790.7</v>
      </c>
      <c r="I4277" s="29" t="s">
        <v>23</v>
      </c>
      <c r="J4277" s="30" t="s">
        <v>1079</v>
      </c>
      <c r="K4277" s="31" t="n">
        <v>14198</v>
      </c>
      <c r="L4277" s="32" t="n">
        <v>2019002570</v>
      </c>
      <c r="M4277" s="33"/>
      <c r="N4277" s="84"/>
      <c r="O4277" s="85"/>
      <c r="P4277" s="86"/>
      <c r="Q4277" s="87"/>
      <c r="R4277" s="88"/>
      <c r="S4277" s="89" t="n">
        <f aca="false">H4277</f>
        <v>12790.7</v>
      </c>
    </row>
    <row r="4278" s="93" customFormat="true" ht="37.5" hidden="false" customHeight="true" outlineLevel="0" collapsed="false">
      <c r="A4278" s="23" t="s">
        <v>401</v>
      </c>
      <c r="B4278" s="82" t="n">
        <v>12601</v>
      </c>
      <c r="C4278" s="25" t="n">
        <v>2701959</v>
      </c>
      <c r="D4278" s="26" t="s">
        <v>1078</v>
      </c>
      <c r="E4278" s="26"/>
      <c r="F4278" s="26" t="s">
        <v>255</v>
      </c>
      <c r="G4278" s="27" t="n">
        <v>44426</v>
      </c>
      <c r="H4278" s="83" t="n">
        <v>12790.7</v>
      </c>
      <c r="I4278" s="29" t="s">
        <v>23</v>
      </c>
      <c r="J4278" s="30" t="s">
        <v>1079</v>
      </c>
      <c r="K4278" s="31" t="n">
        <v>14198</v>
      </c>
      <c r="L4278" s="32" t="n">
        <v>2019002570</v>
      </c>
      <c r="M4278" s="33"/>
      <c r="N4278" s="84"/>
      <c r="O4278" s="85"/>
      <c r="P4278" s="86"/>
      <c r="Q4278" s="87"/>
      <c r="R4278" s="88"/>
      <c r="S4278" s="89" t="n">
        <f aca="false">H4278</f>
        <v>12790.7</v>
      </c>
    </row>
    <row r="4279" s="93" customFormat="true" ht="37.5" hidden="false" customHeight="true" outlineLevel="0" collapsed="false">
      <c r="A4279" s="23" t="s">
        <v>401</v>
      </c>
      <c r="B4279" s="82" t="n">
        <v>12602</v>
      </c>
      <c r="C4279" s="25" t="n">
        <v>2701960</v>
      </c>
      <c r="D4279" s="26" t="s">
        <v>1078</v>
      </c>
      <c r="E4279" s="26"/>
      <c r="F4279" s="26" t="s">
        <v>255</v>
      </c>
      <c r="G4279" s="27" t="n">
        <v>44426</v>
      </c>
      <c r="H4279" s="83" t="n">
        <v>12790.7</v>
      </c>
      <c r="I4279" s="29" t="s">
        <v>23</v>
      </c>
      <c r="J4279" s="30" t="s">
        <v>1079</v>
      </c>
      <c r="K4279" s="31" t="n">
        <v>14198</v>
      </c>
      <c r="L4279" s="32" t="n">
        <v>2019002570</v>
      </c>
      <c r="M4279" s="33"/>
      <c r="N4279" s="84"/>
      <c r="O4279" s="85"/>
      <c r="P4279" s="86"/>
      <c r="Q4279" s="87"/>
      <c r="R4279" s="88"/>
      <c r="S4279" s="89" t="n">
        <f aca="false">H4279</f>
        <v>12790.7</v>
      </c>
    </row>
    <row r="4280" s="93" customFormat="true" ht="37.5" hidden="false" customHeight="true" outlineLevel="0" collapsed="false">
      <c r="A4280" s="23" t="s">
        <v>401</v>
      </c>
      <c r="B4280" s="82" t="n">
        <v>12603</v>
      </c>
      <c r="C4280" s="25" t="n">
        <v>2701962</v>
      </c>
      <c r="D4280" s="26" t="s">
        <v>1078</v>
      </c>
      <c r="E4280" s="26"/>
      <c r="F4280" s="26" t="s">
        <v>255</v>
      </c>
      <c r="G4280" s="27" t="n">
        <v>44426</v>
      </c>
      <c r="H4280" s="83" t="n">
        <v>12790.7</v>
      </c>
      <c r="I4280" s="29" t="s">
        <v>23</v>
      </c>
      <c r="J4280" s="30" t="s">
        <v>1079</v>
      </c>
      <c r="K4280" s="31" t="n">
        <v>14198</v>
      </c>
      <c r="L4280" s="32" t="n">
        <v>2019002570</v>
      </c>
      <c r="M4280" s="33"/>
      <c r="N4280" s="84"/>
      <c r="O4280" s="85"/>
      <c r="P4280" s="86"/>
      <c r="Q4280" s="87"/>
      <c r="R4280" s="88"/>
      <c r="S4280" s="89" t="n">
        <f aca="false">H4280</f>
        <v>12790.7</v>
      </c>
    </row>
    <row r="4281" s="93" customFormat="true" ht="37.5" hidden="false" customHeight="true" outlineLevel="0" collapsed="false">
      <c r="A4281" s="23" t="s">
        <v>401</v>
      </c>
      <c r="B4281" s="82" t="n">
        <v>12625</v>
      </c>
      <c r="C4281" s="25" t="n">
        <v>2701963</v>
      </c>
      <c r="D4281" s="26" t="s">
        <v>1078</v>
      </c>
      <c r="E4281" s="26"/>
      <c r="F4281" s="26" t="s">
        <v>255</v>
      </c>
      <c r="G4281" s="27" t="n">
        <v>44427</v>
      </c>
      <c r="H4281" s="83" t="n">
        <v>12790.7</v>
      </c>
      <c r="I4281" s="29" t="s">
        <v>23</v>
      </c>
      <c r="J4281" s="30" t="s">
        <v>1079</v>
      </c>
      <c r="K4281" s="31" t="n">
        <v>14212</v>
      </c>
      <c r="L4281" s="32" t="n">
        <v>2019002570</v>
      </c>
      <c r="M4281" s="33"/>
      <c r="N4281" s="84"/>
      <c r="O4281" s="85"/>
      <c r="P4281" s="86"/>
      <c r="Q4281" s="87"/>
      <c r="R4281" s="88"/>
      <c r="S4281" s="89" t="n">
        <f aca="false">H4281</f>
        <v>12790.7</v>
      </c>
    </row>
    <row r="4282" s="93" customFormat="true" ht="37.5" hidden="false" customHeight="true" outlineLevel="0" collapsed="false">
      <c r="A4282" s="23" t="s">
        <v>401</v>
      </c>
      <c r="B4282" s="82" t="n">
        <v>12626</v>
      </c>
      <c r="C4282" s="25" t="n">
        <v>2701964</v>
      </c>
      <c r="D4282" s="26" t="s">
        <v>1078</v>
      </c>
      <c r="E4282" s="26"/>
      <c r="F4282" s="26" t="s">
        <v>255</v>
      </c>
      <c r="G4282" s="27" t="n">
        <v>44427</v>
      </c>
      <c r="H4282" s="83" t="n">
        <v>12790.7</v>
      </c>
      <c r="I4282" s="29" t="s">
        <v>23</v>
      </c>
      <c r="J4282" s="30" t="s">
        <v>1079</v>
      </c>
      <c r="K4282" s="31" t="n">
        <v>14212</v>
      </c>
      <c r="L4282" s="32" t="n">
        <v>2019002570</v>
      </c>
      <c r="M4282" s="33"/>
      <c r="N4282" s="84"/>
      <c r="O4282" s="85"/>
      <c r="P4282" s="86"/>
      <c r="Q4282" s="87"/>
      <c r="R4282" s="88"/>
      <c r="S4282" s="89" t="n">
        <f aca="false">H4282</f>
        <v>12790.7</v>
      </c>
    </row>
    <row r="4283" s="93" customFormat="true" ht="37.5" hidden="false" customHeight="true" outlineLevel="0" collapsed="false">
      <c r="A4283" s="23" t="s">
        <v>401</v>
      </c>
      <c r="B4283" s="82" t="n">
        <v>12627</v>
      </c>
      <c r="C4283" s="25" t="n">
        <v>2701965</v>
      </c>
      <c r="D4283" s="26" t="s">
        <v>1078</v>
      </c>
      <c r="E4283" s="26"/>
      <c r="F4283" s="26" t="s">
        <v>255</v>
      </c>
      <c r="G4283" s="27" t="n">
        <v>44427</v>
      </c>
      <c r="H4283" s="83" t="n">
        <v>12790.7</v>
      </c>
      <c r="I4283" s="29" t="s">
        <v>23</v>
      </c>
      <c r="J4283" s="30" t="s">
        <v>1079</v>
      </c>
      <c r="K4283" s="31" t="n">
        <v>14212</v>
      </c>
      <c r="L4283" s="32" t="n">
        <v>2019002570</v>
      </c>
      <c r="M4283" s="33"/>
      <c r="N4283" s="84"/>
      <c r="O4283" s="85"/>
      <c r="P4283" s="86"/>
      <c r="Q4283" s="87"/>
      <c r="R4283" s="88"/>
      <c r="S4283" s="89" t="n">
        <f aca="false">H4283</f>
        <v>12790.7</v>
      </c>
    </row>
    <row r="4284" s="93" customFormat="true" ht="37.5" hidden="false" customHeight="true" outlineLevel="0" collapsed="false">
      <c r="A4284" s="23" t="s">
        <v>401</v>
      </c>
      <c r="B4284" s="82" t="n">
        <v>12628</v>
      </c>
      <c r="C4284" s="25" t="n">
        <v>2701966</v>
      </c>
      <c r="D4284" s="26" t="s">
        <v>1078</v>
      </c>
      <c r="E4284" s="26"/>
      <c r="F4284" s="26" t="s">
        <v>255</v>
      </c>
      <c r="G4284" s="27" t="n">
        <v>44427</v>
      </c>
      <c r="H4284" s="83" t="n">
        <v>12790.7</v>
      </c>
      <c r="I4284" s="29" t="s">
        <v>23</v>
      </c>
      <c r="J4284" s="30" t="s">
        <v>1079</v>
      </c>
      <c r="K4284" s="31" t="n">
        <v>14212</v>
      </c>
      <c r="L4284" s="32" t="n">
        <v>2019002570</v>
      </c>
      <c r="M4284" s="33"/>
      <c r="N4284" s="84"/>
      <c r="O4284" s="85"/>
      <c r="P4284" s="86"/>
      <c r="Q4284" s="87"/>
      <c r="R4284" s="88"/>
      <c r="S4284" s="89" t="n">
        <f aca="false">H4284</f>
        <v>12790.7</v>
      </c>
    </row>
    <row r="4285" s="93" customFormat="true" ht="37.5" hidden="false" customHeight="true" outlineLevel="0" collapsed="false">
      <c r="A4285" s="23" t="s">
        <v>401</v>
      </c>
      <c r="B4285" s="82" t="n">
        <v>12629</v>
      </c>
      <c r="C4285" s="25" t="n">
        <v>2701967</v>
      </c>
      <c r="D4285" s="26" t="s">
        <v>1078</v>
      </c>
      <c r="E4285" s="26"/>
      <c r="F4285" s="26" t="s">
        <v>255</v>
      </c>
      <c r="G4285" s="27" t="n">
        <v>44427</v>
      </c>
      <c r="H4285" s="83" t="n">
        <v>12790.7</v>
      </c>
      <c r="I4285" s="29" t="s">
        <v>23</v>
      </c>
      <c r="J4285" s="30" t="s">
        <v>1079</v>
      </c>
      <c r="K4285" s="31" t="n">
        <v>14212</v>
      </c>
      <c r="L4285" s="32" t="n">
        <v>2019002570</v>
      </c>
      <c r="M4285" s="33"/>
      <c r="N4285" s="84"/>
      <c r="O4285" s="85"/>
      <c r="P4285" s="86"/>
      <c r="Q4285" s="87"/>
      <c r="R4285" s="88"/>
      <c r="S4285" s="89" t="n">
        <f aca="false">H4285</f>
        <v>12790.7</v>
      </c>
    </row>
    <row r="4286" s="93" customFormat="true" ht="37.5" hidden="false" customHeight="true" outlineLevel="0" collapsed="false">
      <c r="A4286" s="23" t="s">
        <v>401</v>
      </c>
      <c r="B4286" s="82" t="n">
        <v>12630</v>
      </c>
      <c r="C4286" s="25" t="n">
        <v>2701968</v>
      </c>
      <c r="D4286" s="26" t="s">
        <v>1078</v>
      </c>
      <c r="E4286" s="26"/>
      <c r="F4286" s="26" t="s">
        <v>255</v>
      </c>
      <c r="G4286" s="27" t="n">
        <v>44427</v>
      </c>
      <c r="H4286" s="83" t="n">
        <v>12790.7</v>
      </c>
      <c r="I4286" s="29" t="s">
        <v>23</v>
      </c>
      <c r="J4286" s="30" t="s">
        <v>1079</v>
      </c>
      <c r="K4286" s="31" t="n">
        <v>14212</v>
      </c>
      <c r="L4286" s="32" t="n">
        <v>2019002570</v>
      </c>
      <c r="M4286" s="33"/>
      <c r="N4286" s="84"/>
      <c r="O4286" s="85"/>
      <c r="P4286" s="86"/>
      <c r="Q4286" s="87"/>
      <c r="R4286" s="88"/>
      <c r="S4286" s="89" t="n">
        <f aca="false">H4286</f>
        <v>12790.7</v>
      </c>
    </row>
    <row r="4287" s="93" customFormat="true" ht="37.5" hidden="false" customHeight="true" outlineLevel="0" collapsed="false">
      <c r="A4287" s="23" t="s">
        <v>401</v>
      </c>
      <c r="B4287" s="82" t="n">
        <v>12631</v>
      </c>
      <c r="C4287" s="25" t="n">
        <v>2701969</v>
      </c>
      <c r="D4287" s="26" t="s">
        <v>1078</v>
      </c>
      <c r="E4287" s="26"/>
      <c r="F4287" s="26" t="s">
        <v>255</v>
      </c>
      <c r="G4287" s="27" t="n">
        <v>44427</v>
      </c>
      <c r="H4287" s="83" t="n">
        <v>12790.7</v>
      </c>
      <c r="I4287" s="29" t="s">
        <v>23</v>
      </c>
      <c r="J4287" s="30" t="s">
        <v>1079</v>
      </c>
      <c r="K4287" s="31" t="n">
        <v>14212</v>
      </c>
      <c r="L4287" s="32" t="n">
        <v>2019002570</v>
      </c>
      <c r="M4287" s="33"/>
      <c r="N4287" s="84"/>
      <c r="O4287" s="85"/>
      <c r="P4287" s="86"/>
      <c r="Q4287" s="87"/>
      <c r="R4287" s="88"/>
      <c r="S4287" s="89" t="n">
        <f aca="false">H4287</f>
        <v>12790.7</v>
      </c>
    </row>
    <row r="4288" s="93" customFormat="true" ht="37.5" hidden="false" customHeight="true" outlineLevel="0" collapsed="false">
      <c r="A4288" s="23" t="s">
        <v>401</v>
      </c>
      <c r="B4288" s="82" t="n">
        <v>12632</v>
      </c>
      <c r="C4288" s="25" t="n">
        <v>2701970</v>
      </c>
      <c r="D4288" s="26" t="s">
        <v>1078</v>
      </c>
      <c r="E4288" s="26"/>
      <c r="F4288" s="26" t="s">
        <v>255</v>
      </c>
      <c r="G4288" s="27" t="n">
        <v>44427</v>
      </c>
      <c r="H4288" s="83" t="n">
        <v>12790.7</v>
      </c>
      <c r="I4288" s="29" t="s">
        <v>23</v>
      </c>
      <c r="J4288" s="30" t="s">
        <v>1079</v>
      </c>
      <c r="K4288" s="31" t="n">
        <v>14212</v>
      </c>
      <c r="L4288" s="32" t="n">
        <v>2019002570</v>
      </c>
      <c r="M4288" s="33"/>
      <c r="N4288" s="84"/>
      <c r="O4288" s="85"/>
      <c r="P4288" s="86"/>
      <c r="Q4288" s="87"/>
      <c r="R4288" s="88"/>
      <c r="S4288" s="89" t="n">
        <f aca="false">H4288</f>
        <v>12790.7</v>
      </c>
    </row>
    <row r="4289" s="93" customFormat="true" ht="37.5" hidden="false" customHeight="true" outlineLevel="0" collapsed="false">
      <c r="A4289" s="23" t="s">
        <v>401</v>
      </c>
      <c r="B4289" s="82" t="n">
        <v>12633</v>
      </c>
      <c r="C4289" s="25" t="n">
        <v>2701971</v>
      </c>
      <c r="D4289" s="26" t="s">
        <v>1078</v>
      </c>
      <c r="E4289" s="26"/>
      <c r="F4289" s="26" t="s">
        <v>255</v>
      </c>
      <c r="G4289" s="27" t="n">
        <v>44427</v>
      </c>
      <c r="H4289" s="83" t="n">
        <v>12790.7</v>
      </c>
      <c r="I4289" s="29" t="s">
        <v>23</v>
      </c>
      <c r="J4289" s="30" t="s">
        <v>1079</v>
      </c>
      <c r="K4289" s="31" t="n">
        <v>14212</v>
      </c>
      <c r="L4289" s="32" t="n">
        <v>2019002570</v>
      </c>
      <c r="M4289" s="33"/>
      <c r="N4289" s="84"/>
      <c r="O4289" s="85"/>
      <c r="P4289" s="86"/>
      <c r="Q4289" s="87"/>
      <c r="R4289" s="88"/>
      <c r="S4289" s="89" t="n">
        <f aca="false">H4289</f>
        <v>12790.7</v>
      </c>
    </row>
    <row r="4290" s="93" customFormat="true" ht="37.5" hidden="false" customHeight="true" outlineLevel="0" collapsed="false">
      <c r="A4290" s="23" t="s">
        <v>401</v>
      </c>
      <c r="B4290" s="82" t="n">
        <v>12634</v>
      </c>
      <c r="C4290" s="25" t="n">
        <v>2701972</v>
      </c>
      <c r="D4290" s="26" t="s">
        <v>1078</v>
      </c>
      <c r="E4290" s="26"/>
      <c r="F4290" s="26" t="s">
        <v>255</v>
      </c>
      <c r="G4290" s="27" t="n">
        <v>44427</v>
      </c>
      <c r="H4290" s="83" t="n">
        <v>12790.7</v>
      </c>
      <c r="I4290" s="29" t="s">
        <v>23</v>
      </c>
      <c r="J4290" s="30" t="s">
        <v>1079</v>
      </c>
      <c r="K4290" s="31" t="n">
        <v>14212</v>
      </c>
      <c r="L4290" s="32" t="n">
        <v>2019002570</v>
      </c>
      <c r="M4290" s="33"/>
      <c r="N4290" s="84"/>
      <c r="O4290" s="85"/>
      <c r="P4290" s="86"/>
      <c r="Q4290" s="87"/>
      <c r="R4290" s="88"/>
      <c r="S4290" s="89" t="n">
        <f aca="false">H4290</f>
        <v>12790.7</v>
      </c>
    </row>
    <row r="4291" s="93" customFormat="true" ht="37.5" hidden="false" customHeight="true" outlineLevel="0" collapsed="false">
      <c r="A4291" s="23" t="s">
        <v>401</v>
      </c>
      <c r="B4291" s="82" t="n">
        <v>12635</v>
      </c>
      <c r="C4291" s="25" t="n">
        <v>2701973</v>
      </c>
      <c r="D4291" s="26" t="s">
        <v>1078</v>
      </c>
      <c r="E4291" s="26"/>
      <c r="F4291" s="26" t="s">
        <v>255</v>
      </c>
      <c r="G4291" s="27" t="n">
        <v>44427</v>
      </c>
      <c r="H4291" s="83" t="n">
        <v>12790.7</v>
      </c>
      <c r="I4291" s="29" t="s">
        <v>23</v>
      </c>
      <c r="J4291" s="30" t="s">
        <v>1079</v>
      </c>
      <c r="K4291" s="31" t="n">
        <v>14212</v>
      </c>
      <c r="L4291" s="32" t="n">
        <v>2019002570</v>
      </c>
      <c r="M4291" s="33"/>
      <c r="N4291" s="84"/>
      <c r="O4291" s="85"/>
      <c r="P4291" s="86"/>
      <c r="Q4291" s="87"/>
      <c r="R4291" s="88"/>
      <c r="S4291" s="89" t="n">
        <f aca="false">H4291</f>
        <v>12790.7</v>
      </c>
    </row>
    <row r="4292" s="93" customFormat="true" ht="37.5" hidden="false" customHeight="true" outlineLevel="0" collapsed="false">
      <c r="A4292" s="23" t="s">
        <v>401</v>
      </c>
      <c r="B4292" s="82" t="n">
        <v>12636</v>
      </c>
      <c r="C4292" s="25" t="n">
        <v>2701974</v>
      </c>
      <c r="D4292" s="26" t="s">
        <v>1078</v>
      </c>
      <c r="E4292" s="26"/>
      <c r="F4292" s="26" t="s">
        <v>255</v>
      </c>
      <c r="G4292" s="27" t="n">
        <v>44427</v>
      </c>
      <c r="H4292" s="83" t="n">
        <v>12790.7</v>
      </c>
      <c r="I4292" s="29" t="s">
        <v>23</v>
      </c>
      <c r="J4292" s="30" t="s">
        <v>1079</v>
      </c>
      <c r="K4292" s="31" t="n">
        <v>14212</v>
      </c>
      <c r="L4292" s="32" t="n">
        <v>2019002570</v>
      </c>
      <c r="M4292" s="33"/>
      <c r="N4292" s="84"/>
      <c r="O4292" s="85"/>
      <c r="P4292" s="86"/>
      <c r="Q4292" s="87"/>
      <c r="R4292" s="88"/>
      <c r="S4292" s="89" t="n">
        <f aca="false">H4292</f>
        <v>12790.7</v>
      </c>
    </row>
    <row r="4293" s="93" customFormat="true" ht="37.5" hidden="false" customHeight="true" outlineLevel="0" collapsed="false">
      <c r="A4293" s="23" t="s">
        <v>401</v>
      </c>
      <c r="B4293" s="82" t="n">
        <v>12637</v>
      </c>
      <c r="C4293" s="25" t="n">
        <v>2701975</v>
      </c>
      <c r="D4293" s="26" t="s">
        <v>1078</v>
      </c>
      <c r="E4293" s="26"/>
      <c r="F4293" s="26" t="s">
        <v>255</v>
      </c>
      <c r="G4293" s="27" t="n">
        <v>44427</v>
      </c>
      <c r="H4293" s="83" t="n">
        <v>12790.7</v>
      </c>
      <c r="I4293" s="29" t="s">
        <v>23</v>
      </c>
      <c r="J4293" s="30" t="s">
        <v>1079</v>
      </c>
      <c r="K4293" s="31" t="n">
        <v>14212</v>
      </c>
      <c r="L4293" s="32" t="n">
        <v>2019002570</v>
      </c>
      <c r="M4293" s="33"/>
      <c r="N4293" s="84"/>
      <c r="O4293" s="85"/>
      <c r="P4293" s="86"/>
      <c r="Q4293" s="87"/>
      <c r="R4293" s="88"/>
      <c r="S4293" s="89" t="n">
        <f aca="false">H4293</f>
        <v>12790.7</v>
      </c>
    </row>
    <row r="4294" s="93" customFormat="true" ht="37.5" hidden="false" customHeight="true" outlineLevel="0" collapsed="false">
      <c r="A4294" s="23" t="s">
        <v>401</v>
      </c>
      <c r="B4294" s="82" t="n">
        <v>12638</v>
      </c>
      <c r="C4294" s="25" t="n">
        <v>2701976</v>
      </c>
      <c r="D4294" s="26" t="s">
        <v>1078</v>
      </c>
      <c r="E4294" s="26"/>
      <c r="F4294" s="26" t="s">
        <v>255</v>
      </c>
      <c r="G4294" s="27" t="n">
        <v>44427</v>
      </c>
      <c r="H4294" s="83" t="n">
        <v>12790.7</v>
      </c>
      <c r="I4294" s="29" t="s">
        <v>23</v>
      </c>
      <c r="J4294" s="30" t="s">
        <v>1079</v>
      </c>
      <c r="K4294" s="31" t="n">
        <v>14212</v>
      </c>
      <c r="L4294" s="32" t="n">
        <v>2019002570</v>
      </c>
      <c r="M4294" s="33"/>
      <c r="N4294" s="84"/>
      <c r="O4294" s="85"/>
      <c r="P4294" s="86"/>
      <c r="Q4294" s="87"/>
      <c r="R4294" s="88"/>
      <c r="S4294" s="89" t="n">
        <f aca="false">H4294</f>
        <v>12790.7</v>
      </c>
    </row>
    <row r="4295" s="93" customFormat="true" ht="37.5" hidden="false" customHeight="true" outlineLevel="0" collapsed="false">
      <c r="A4295" s="23" t="s">
        <v>401</v>
      </c>
      <c r="B4295" s="82" t="n">
        <v>12639</v>
      </c>
      <c r="C4295" s="25" t="n">
        <v>2701977</v>
      </c>
      <c r="D4295" s="26" t="s">
        <v>1078</v>
      </c>
      <c r="E4295" s="26"/>
      <c r="F4295" s="26" t="s">
        <v>255</v>
      </c>
      <c r="G4295" s="27" t="n">
        <v>44427</v>
      </c>
      <c r="H4295" s="83" t="n">
        <v>12790.7</v>
      </c>
      <c r="I4295" s="29" t="s">
        <v>23</v>
      </c>
      <c r="J4295" s="30" t="s">
        <v>1079</v>
      </c>
      <c r="K4295" s="31" t="n">
        <v>14212</v>
      </c>
      <c r="L4295" s="32" t="n">
        <v>2019002570</v>
      </c>
      <c r="M4295" s="33"/>
      <c r="N4295" s="84"/>
      <c r="O4295" s="85"/>
      <c r="P4295" s="86"/>
      <c r="Q4295" s="87"/>
      <c r="R4295" s="88"/>
      <c r="S4295" s="89" t="n">
        <f aca="false">H4295</f>
        <v>12790.7</v>
      </c>
    </row>
    <row r="4296" s="93" customFormat="true" ht="37.5" hidden="false" customHeight="true" outlineLevel="0" collapsed="false">
      <c r="A4296" s="23" t="s">
        <v>401</v>
      </c>
      <c r="B4296" s="82" t="n">
        <v>12640</v>
      </c>
      <c r="C4296" s="25" t="n">
        <v>2701978</v>
      </c>
      <c r="D4296" s="26" t="s">
        <v>1078</v>
      </c>
      <c r="E4296" s="26"/>
      <c r="F4296" s="26" t="s">
        <v>255</v>
      </c>
      <c r="G4296" s="27" t="n">
        <v>44427</v>
      </c>
      <c r="H4296" s="83" t="n">
        <v>12790.7</v>
      </c>
      <c r="I4296" s="29" t="s">
        <v>23</v>
      </c>
      <c r="J4296" s="30" t="s">
        <v>1079</v>
      </c>
      <c r="K4296" s="31" t="n">
        <v>14212</v>
      </c>
      <c r="L4296" s="32" t="n">
        <v>2019002570</v>
      </c>
      <c r="M4296" s="33"/>
      <c r="N4296" s="84"/>
      <c r="O4296" s="85"/>
      <c r="P4296" s="86"/>
      <c r="Q4296" s="87"/>
      <c r="R4296" s="88"/>
      <c r="S4296" s="89" t="n">
        <f aca="false">H4296</f>
        <v>12790.7</v>
      </c>
    </row>
    <row r="4297" s="93" customFormat="true" ht="37.5" hidden="false" customHeight="true" outlineLevel="0" collapsed="false">
      <c r="A4297" s="23" t="s">
        <v>401</v>
      </c>
      <c r="B4297" s="82" t="n">
        <v>12641</v>
      </c>
      <c r="C4297" s="25" t="n">
        <v>2701979</v>
      </c>
      <c r="D4297" s="26" t="s">
        <v>1078</v>
      </c>
      <c r="E4297" s="26"/>
      <c r="F4297" s="26" t="s">
        <v>255</v>
      </c>
      <c r="G4297" s="27" t="n">
        <v>44427</v>
      </c>
      <c r="H4297" s="83" t="n">
        <v>12790.7</v>
      </c>
      <c r="I4297" s="29" t="s">
        <v>23</v>
      </c>
      <c r="J4297" s="30" t="s">
        <v>1079</v>
      </c>
      <c r="K4297" s="31" t="n">
        <v>14212</v>
      </c>
      <c r="L4297" s="32" t="n">
        <v>2019002570</v>
      </c>
      <c r="M4297" s="33"/>
      <c r="N4297" s="84"/>
      <c r="O4297" s="85"/>
      <c r="P4297" s="86"/>
      <c r="Q4297" s="87"/>
      <c r="R4297" s="88"/>
      <c r="S4297" s="89" t="n">
        <f aca="false">H4297</f>
        <v>12790.7</v>
      </c>
    </row>
    <row r="4298" s="93" customFormat="true" ht="37.5" hidden="false" customHeight="true" outlineLevel="0" collapsed="false">
      <c r="A4298" s="23" t="s">
        <v>401</v>
      </c>
      <c r="B4298" s="82" t="n">
        <v>12642</v>
      </c>
      <c r="C4298" s="25" t="n">
        <v>2701980</v>
      </c>
      <c r="D4298" s="26" t="s">
        <v>1078</v>
      </c>
      <c r="E4298" s="26"/>
      <c r="F4298" s="26" t="s">
        <v>255</v>
      </c>
      <c r="G4298" s="27" t="n">
        <v>44427</v>
      </c>
      <c r="H4298" s="83" t="n">
        <v>12790.7</v>
      </c>
      <c r="I4298" s="29" t="s">
        <v>23</v>
      </c>
      <c r="J4298" s="30" t="s">
        <v>1079</v>
      </c>
      <c r="K4298" s="31" t="n">
        <v>14212</v>
      </c>
      <c r="L4298" s="32" t="n">
        <v>2019002570</v>
      </c>
      <c r="M4298" s="33"/>
      <c r="N4298" s="84"/>
      <c r="O4298" s="85"/>
      <c r="P4298" s="86"/>
      <c r="Q4298" s="87"/>
      <c r="R4298" s="88"/>
      <c r="S4298" s="89" t="n">
        <f aca="false">H4298</f>
        <v>12790.7</v>
      </c>
    </row>
    <row r="4299" s="93" customFormat="true" ht="37.5" hidden="false" customHeight="true" outlineLevel="0" collapsed="false">
      <c r="A4299" s="23" t="s">
        <v>401</v>
      </c>
      <c r="B4299" s="82" t="n">
        <v>12643</v>
      </c>
      <c r="C4299" s="25" t="n">
        <v>2701981</v>
      </c>
      <c r="D4299" s="26" t="s">
        <v>1078</v>
      </c>
      <c r="E4299" s="26"/>
      <c r="F4299" s="26" t="s">
        <v>255</v>
      </c>
      <c r="G4299" s="27" t="n">
        <v>44427</v>
      </c>
      <c r="H4299" s="83" t="n">
        <v>12790.7</v>
      </c>
      <c r="I4299" s="29" t="s">
        <v>23</v>
      </c>
      <c r="J4299" s="30" t="s">
        <v>1079</v>
      </c>
      <c r="K4299" s="31" t="n">
        <v>14212</v>
      </c>
      <c r="L4299" s="32" t="n">
        <v>2019002570</v>
      </c>
      <c r="M4299" s="33"/>
      <c r="N4299" s="84"/>
      <c r="O4299" s="85"/>
      <c r="P4299" s="86"/>
      <c r="Q4299" s="87"/>
      <c r="R4299" s="88"/>
      <c r="S4299" s="89" t="n">
        <f aca="false">H4299</f>
        <v>12790.7</v>
      </c>
    </row>
    <row r="4300" s="93" customFormat="true" ht="37.5" hidden="false" customHeight="true" outlineLevel="0" collapsed="false">
      <c r="A4300" s="23" t="s">
        <v>401</v>
      </c>
      <c r="B4300" s="82" t="n">
        <v>12644</v>
      </c>
      <c r="C4300" s="25" t="n">
        <v>2701982</v>
      </c>
      <c r="D4300" s="26" t="s">
        <v>1078</v>
      </c>
      <c r="E4300" s="26"/>
      <c r="F4300" s="26" t="s">
        <v>255</v>
      </c>
      <c r="G4300" s="27" t="n">
        <v>44427</v>
      </c>
      <c r="H4300" s="83" t="n">
        <v>12790.7</v>
      </c>
      <c r="I4300" s="29" t="s">
        <v>23</v>
      </c>
      <c r="J4300" s="30" t="s">
        <v>1079</v>
      </c>
      <c r="K4300" s="31" t="n">
        <v>14212</v>
      </c>
      <c r="L4300" s="32" t="n">
        <v>2019002570</v>
      </c>
      <c r="M4300" s="33"/>
      <c r="N4300" s="84"/>
      <c r="O4300" s="85"/>
      <c r="P4300" s="86"/>
      <c r="Q4300" s="87"/>
      <c r="R4300" s="88"/>
      <c r="S4300" s="89" t="n">
        <f aca="false">H4300</f>
        <v>12790.7</v>
      </c>
    </row>
    <row r="4301" s="93" customFormat="true" ht="37.5" hidden="false" customHeight="true" outlineLevel="0" collapsed="false">
      <c r="A4301" s="23" t="s">
        <v>401</v>
      </c>
      <c r="B4301" s="82" t="n">
        <v>12645</v>
      </c>
      <c r="C4301" s="25" t="n">
        <v>2701983</v>
      </c>
      <c r="D4301" s="26" t="s">
        <v>1078</v>
      </c>
      <c r="E4301" s="26"/>
      <c r="F4301" s="26" t="s">
        <v>255</v>
      </c>
      <c r="G4301" s="27" t="n">
        <v>44427</v>
      </c>
      <c r="H4301" s="83" t="n">
        <v>12790.7</v>
      </c>
      <c r="I4301" s="29" t="s">
        <v>23</v>
      </c>
      <c r="J4301" s="30" t="s">
        <v>1079</v>
      </c>
      <c r="K4301" s="31" t="n">
        <v>14212</v>
      </c>
      <c r="L4301" s="32" t="n">
        <v>2019002570</v>
      </c>
      <c r="M4301" s="33"/>
      <c r="N4301" s="84"/>
      <c r="O4301" s="85"/>
      <c r="P4301" s="86"/>
      <c r="Q4301" s="87"/>
      <c r="R4301" s="88"/>
      <c r="S4301" s="89" t="n">
        <f aca="false">H4301</f>
        <v>12790.7</v>
      </c>
    </row>
    <row r="4302" s="93" customFormat="true" ht="37.5" hidden="false" customHeight="true" outlineLevel="0" collapsed="false">
      <c r="A4302" s="23" t="s">
        <v>401</v>
      </c>
      <c r="B4302" s="82" t="n">
        <v>12646</v>
      </c>
      <c r="C4302" s="25" t="n">
        <v>2701984</v>
      </c>
      <c r="D4302" s="26" t="s">
        <v>1078</v>
      </c>
      <c r="E4302" s="26"/>
      <c r="F4302" s="26" t="s">
        <v>255</v>
      </c>
      <c r="G4302" s="27" t="n">
        <v>44427</v>
      </c>
      <c r="H4302" s="83" t="n">
        <v>12790.7</v>
      </c>
      <c r="I4302" s="29" t="s">
        <v>23</v>
      </c>
      <c r="J4302" s="30" t="s">
        <v>1079</v>
      </c>
      <c r="K4302" s="31" t="n">
        <v>14212</v>
      </c>
      <c r="L4302" s="32" t="n">
        <v>2019002570</v>
      </c>
      <c r="M4302" s="33"/>
      <c r="N4302" s="84"/>
      <c r="O4302" s="85"/>
      <c r="P4302" s="86"/>
      <c r="Q4302" s="87"/>
      <c r="R4302" s="88"/>
      <c r="S4302" s="89" t="n">
        <f aca="false">H4302</f>
        <v>12790.7</v>
      </c>
    </row>
    <row r="4303" s="93" customFormat="true" ht="37.5" hidden="false" customHeight="true" outlineLevel="0" collapsed="false">
      <c r="A4303" s="23" t="s">
        <v>401</v>
      </c>
      <c r="B4303" s="82" t="n">
        <v>12647</v>
      </c>
      <c r="C4303" s="25" t="n">
        <v>2701985</v>
      </c>
      <c r="D4303" s="26" t="s">
        <v>1078</v>
      </c>
      <c r="E4303" s="26"/>
      <c r="F4303" s="26" t="s">
        <v>255</v>
      </c>
      <c r="G4303" s="27" t="n">
        <v>44427</v>
      </c>
      <c r="H4303" s="83" t="n">
        <v>12790.7</v>
      </c>
      <c r="I4303" s="29" t="s">
        <v>23</v>
      </c>
      <c r="J4303" s="30" t="s">
        <v>1079</v>
      </c>
      <c r="K4303" s="31" t="n">
        <v>14212</v>
      </c>
      <c r="L4303" s="32" t="n">
        <v>2019002570</v>
      </c>
      <c r="M4303" s="33"/>
      <c r="N4303" s="84"/>
      <c r="O4303" s="85"/>
      <c r="P4303" s="86"/>
      <c r="Q4303" s="87"/>
      <c r="R4303" s="88"/>
      <c r="S4303" s="89" t="n">
        <f aca="false">H4303</f>
        <v>12790.7</v>
      </c>
    </row>
    <row r="4304" s="93" customFormat="true" ht="37.5" hidden="false" customHeight="true" outlineLevel="0" collapsed="false">
      <c r="A4304" s="23" t="s">
        <v>401</v>
      </c>
      <c r="B4304" s="82" t="n">
        <v>12803</v>
      </c>
      <c r="C4304" s="25" t="n">
        <v>2755325</v>
      </c>
      <c r="D4304" s="26" t="s">
        <v>1197</v>
      </c>
      <c r="E4304" s="26" t="s">
        <v>1198</v>
      </c>
      <c r="F4304" s="26" t="str">
        <f aca="false">VLOOKUP(B4304,[1]Planilha8!$X$4:$AD$6629,7,0)</f>
        <v>BOM</v>
      </c>
      <c r="G4304" s="27" t="n">
        <v>44586</v>
      </c>
      <c r="H4304" s="83" t="n">
        <v>74000</v>
      </c>
      <c r="I4304" s="29" t="s">
        <v>23</v>
      </c>
      <c r="J4304" s="30" t="s">
        <v>1199</v>
      </c>
      <c r="K4304" s="31" t="n">
        <v>76</v>
      </c>
      <c r="L4304" s="32" t="n">
        <v>2021002481</v>
      </c>
      <c r="M4304" s="33"/>
      <c r="N4304" s="84" t="n">
        <v>0</v>
      </c>
      <c r="O4304" s="85" t="n">
        <v>0</v>
      </c>
      <c r="P4304" s="86" t="n">
        <v>0</v>
      </c>
      <c r="Q4304" s="87" t="n">
        <v>0</v>
      </c>
      <c r="R4304" s="88" t="n">
        <v>0</v>
      </c>
      <c r="S4304" s="89" t="n">
        <f aca="false">H4304</f>
        <v>74000</v>
      </c>
    </row>
    <row r="4305" s="93" customFormat="true" ht="37.5" hidden="false" customHeight="true" outlineLevel="0" collapsed="false">
      <c r="A4305" s="23" t="s">
        <v>401</v>
      </c>
      <c r="B4305" s="82" t="n">
        <v>13381</v>
      </c>
      <c r="C4305" s="23" t="n">
        <v>3110414</v>
      </c>
      <c r="D4305" s="26" t="s">
        <v>1200</v>
      </c>
      <c r="E4305" s="26" t="s">
        <v>1201</v>
      </c>
      <c r="F4305" s="26" t="s">
        <v>255</v>
      </c>
      <c r="G4305" s="27" t="n">
        <v>44893</v>
      </c>
      <c r="H4305" s="83" t="n">
        <v>2317.7</v>
      </c>
      <c r="I4305" s="29" t="s">
        <v>23</v>
      </c>
      <c r="J4305" s="30" t="s">
        <v>1202</v>
      </c>
      <c r="K4305" s="31" t="n">
        <v>83</v>
      </c>
      <c r="L4305" s="32" t="n">
        <v>2022002238</v>
      </c>
      <c r="M4305" s="33"/>
      <c r="N4305" s="84" t="n">
        <v>0</v>
      </c>
      <c r="O4305" s="85" t="n">
        <v>0</v>
      </c>
      <c r="P4305" s="86" t="n">
        <v>0</v>
      </c>
      <c r="Q4305" s="87" t="n">
        <v>0</v>
      </c>
      <c r="R4305" s="88" t="n">
        <v>0</v>
      </c>
      <c r="S4305" s="89" t="n">
        <f aca="false">H4305</f>
        <v>2317.7</v>
      </c>
      <c r="AMG4305" s="0"/>
    </row>
    <row r="4306" s="93" customFormat="true" ht="37.5" hidden="false" customHeight="true" outlineLevel="0" collapsed="false">
      <c r="A4306" s="23" t="s">
        <v>401</v>
      </c>
      <c r="B4306" s="82" t="n">
        <v>13418</v>
      </c>
      <c r="C4306" s="25" t="n">
        <v>3110091</v>
      </c>
      <c r="D4306" s="26" t="s">
        <v>1203</v>
      </c>
      <c r="E4306" s="26" t="s">
        <v>1204</v>
      </c>
      <c r="F4306" s="26" t="s">
        <v>255</v>
      </c>
      <c r="G4306" s="27" t="n">
        <v>44904</v>
      </c>
      <c r="H4306" s="83" t="n">
        <v>4000</v>
      </c>
      <c r="I4306" s="29" t="s">
        <v>23</v>
      </c>
      <c r="J4306" s="30" t="s">
        <v>1205</v>
      </c>
      <c r="K4306" s="31" t="n">
        <v>652</v>
      </c>
      <c r="L4306" s="32" t="n">
        <v>2022007839</v>
      </c>
      <c r="M4306" s="33"/>
      <c r="N4306" s="84" t="n">
        <v>0</v>
      </c>
      <c r="O4306" s="85" t="n">
        <v>0</v>
      </c>
      <c r="P4306" s="86" t="n">
        <v>0</v>
      </c>
      <c r="Q4306" s="87" t="n">
        <v>0</v>
      </c>
      <c r="R4306" s="88" t="n">
        <v>0</v>
      </c>
      <c r="S4306" s="89" t="n">
        <f aca="false">H4306</f>
        <v>4000</v>
      </c>
    </row>
    <row r="4307" s="93" customFormat="true" ht="37.5" hidden="false" customHeight="true" outlineLevel="0" collapsed="false">
      <c r="A4307" s="23" t="s">
        <v>401</v>
      </c>
      <c r="B4307" s="82" t="n">
        <v>13419</v>
      </c>
      <c r="C4307" s="23" t="n">
        <v>3110125</v>
      </c>
      <c r="D4307" s="26" t="s">
        <v>1206</v>
      </c>
      <c r="E4307" s="26" t="s">
        <v>1207</v>
      </c>
      <c r="F4307" s="26" t="s">
        <v>255</v>
      </c>
      <c r="G4307" s="27" t="n">
        <v>44937</v>
      </c>
      <c r="H4307" s="83" t="n">
        <v>336</v>
      </c>
      <c r="I4307" s="29" t="s">
        <v>23</v>
      </c>
      <c r="J4307" s="30" t="s">
        <v>1126</v>
      </c>
      <c r="K4307" s="31" t="n">
        <v>470422</v>
      </c>
      <c r="L4307" s="32" t="n">
        <v>2022006752</v>
      </c>
      <c r="M4307" s="33"/>
      <c r="N4307" s="84" t="n">
        <v>0</v>
      </c>
      <c r="O4307" s="85" t="n">
        <v>0</v>
      </c>
      <c r="P4307" s="86" t="n">
        <v>0</v>
      </c>
      <c r="Q4307" s="87" t="n">
        <v>0</v>
      </c>
      <c r="R4307" s="88" t="n">
        <v>0</v>
      </c>
      <c r="S4307" s="89" t="n">
        <f aca="false">H4307</f>
        <v>336</v>
      </c>
      <c r="AMG4307" s="0"/>
    </row>
    <row r="4308" s="93" customFormat="true" ht="37.5" hidden="false" customHeight="true" outlineLevel="0" collapsed="false">
      <c r="A4308" s="23" t="s">
        <v>401</v>
      </c>
      <c r="B4308" s="82" t="n">
        <v>13420</v>
      </c>
      <c r="C4308" s="23" t="n">
        <v>3110126</v>
      </c>
      <c r="D4308" s="26" t="s">
        <v>1206</v>
      </c>
      <c r="E4308" s="26" t="s">
        <v>1207</v>
      </c>
      <c r="F4308" s="26" t="s">
        <v>255</v>
      </c>
      <c r="G4308" s="27" t="n">
        <v>44937</v>
      </c>
      <c r="H4308" s="83" t="n">
        <v>336</v>
      </c>
      <c r="I4308" s="29" t="s">
        <v>23</v>
      </c>
      <c r="J4308" s="30" t="s">
        <v>1126</v>
      </c>
      <c r="K4308" s="31" t="n">
        <v>470422</v>
      </c>
      <c r="L4308" s="32" t="n">
        <v>2022006752</v>
      </c>
      <c r="M4308" s="33"/>
      <c r="N4308" s="84" t="n">
        <v>0</v>
      </c>
      <c r="O4308" s="85" t="n">
        <v>0</v>
      </c>
      <c r="P4308" s="86" t="n">
        <v>0</v>
      </c>
      <c r="Q4308" s="87" t="n">
        <v>0</v>
      </c>
      <c r="R4308" s="88" t="n">
        <v>0</v>
      </c>
      <c r="S4308" s="89" t="n">
        <f aca="false">H4308</f>
        <v>336</v>
      </c>
      <c r="AMG4308" s="0"/>
    </row>
    <row r="4309" s="93" customFormat="true" ht="37.5" hidden="false" customHeight="true" outlineLevel="0" collapsed="false">
      <c r="A4309" s="23" t="s">
        <v>401</v>
      </c>
      <c r="B4309" s="82" t="n">
        <v>13423</v>
      </c>
      <c r="C4309" s="23" t="s">
        <v>238</v>
      </c>
      <c r="D4309" s="26" t="s">
        <v>1208</v>
      </c>
      <c r="E4309" s="26" t="s">
        <v>265</v>
      </c>
      <c r="F4309" s="26" t="s">
        <v>255</v>
      </c>
      <c r="G4309" s="27" t="n">
        <v>44833</v>
      </c>
      <c r="H4309" s="83" t="n">
        <v>20500</v>
      </c>
      <c r="I4309" s="29" t="s">
        <v>23</v>
      </c>
      <c r="J4309" s="30" t="s">
        <v>1209</v>
      </c>
      <c r="K4309" s="31" t="n">
        <v>41393</v>
      </c>
      <c r="L4309" s="32" t="n">
        <v>2022002060</v>
      </c>
      <c r="M4309" s="33"/>
      <c r="N4309" s="84" t="n">
        <v>0</v>
      </c>
      <c r="O4309" s="85" t="n">
        <v>0</v>
      </c>
      <c r="P4309" s="86" t="n">
        <v>0</v>
      </c>
      <c r="Q4309" s="87" t="n">
        <v>0</v>
      </c>
      <c r="R4309" s="88" t="n">
        <v>0</v>
      </c>
      <c r="S4309" s="89" t="n">
        <f aca="false">H4309</f>
        <v>20500</v>
      </c>
      <c r="AMG4309" s="0"/>
    </row>
    <row r="4310" s="93" customFormat="true" ht="37.5" hidden="false" customHeight="true" outlineLevel="0" collapsed="false">
      <c r="A4310" s="23" t="s">
        <v>401</v>
      </c>
      <c r="B4310" s="82" t="n">
        <v>13424</v>
      </c>
      <c r="C4310" s="23" t="s">
        <v>238</v>
      </c>
      <c r="D4310" s="26" t="s">
        <v>1208</v>
      </c>
      <c r="E4310" s="26" t="s">
        <v>265</v>
      </c>
      <c r="F4310" s="26" t="s">
        <v>255</v>
      </c>
      <c r="G4310" s="27" t="n">
        <v>44833</v>
      </c>
      <c r="H4310" s="83" t="n">
        <v>20500</v>
      </c>
      <c r="I4310" s="29" t="s">
        <v>23</v>
      </c>
      <c r="J4310" s="30" t="s">
        <v>1209</v>
      </c>
      <c r="K4310" s="31" t="n">
        <v>41393</v>
      </c>
      <c r="L4310" s="32" t="n">
        <v>2022002060</v>
      </c>
      <c r="M4310" s="33"/>
      <c r="N4310" s="84" t="n">
        <v>0</v>
      </c>
      <c r="O4310" s="85" t="n">
        <v>0</v>
      </c>
      <c r="P4310" s="86" t="n">
        <v>0</v>
      </c>
      <c r="Q4310" s="87" t="n">
        <v>0</v>
      </c>
      <c r="R4310" s="88" t="n">
        <v>0</v>
      </c>
      <c r="S4310" s="89" t="n">
        <f aca="false">H4310</f>
        <v>20500</v>
      </c>
      <c r="AMG4310" s="0"/>
    </row>
    <row r="4311" s="93" customFormat="true" ht="37.5" hidden="false" customHeight="true" outlineLevel="0" collapsed="false">
      <c r="A4311" s="23" t="s">
        <v>401</v>
      </c>
      <c r="B4311" s="82" t="n">
        <v>13425</v>
      </c>
      <c r="C4311" s="23" t="s">
        <v>238</v>
      </c>
      <c r="D4311" s="26" t="s">
        <v>1208</v>
      </c>
      <c r="E4311" s="26" t="s">
        <v>265</v>
      </c>
      <c r="F4311" s="26" t="s">
        <v>255</v>
      </c>
      <c r="G4311" s="27" t="n">
        <v>44833</v>
      </c>
      <c r="H4311" s="83" t="n">
        <v>20500</v>
      </c>
      <c r="I4311" s="29" t="s">
        <v>23</v>
      </c>
      <c r="J4311" s="30" t="s">
        <v>1209</v>
      </c>
      <c r="K4311" s="31" t="n">
        <v>41393</v>
      </c>
      <c r="L4311" s="32" t="n">
        <v>2022002060</v>
      </c>
      <c r="M4311" s="33"/>
      <c r="N4311" s="84" t="n">
        <v>0</v>
      </c>
      <c r="O4311" s="85" t="n">
        <v>0</v>
      </c>
      <c r="P4311" s="86" t="n">
        <v>0</v>
      </c>
      <c r="Q4311" s="87" t="n">
        <v>0</v>
      </c>
      <c r="R4311" s="88" t="n">
        <v>0</v>
      </c>
      <c r="S4311" s="89" t="n">
        <f aca="false">H4311</f>
        <v>20500</v>
      </c>
      <c r="AMG4311" s="0"/>
    </row>
    <row r="4312" s="93" customFormat="true" ht="37.5" hidden="false" customHeight="true" outlineLevel="0" collapsed="false">
      <c r="A4312" s="23" t="s">
        <v>401</v>
      </c>
      <c r="B4312" s="82" t="n">
        <v>13426</v>
      </c>
      <c r="C4312" s="23" t="s">
        <v>238</v>
      </c>
      <c r="D4312" s="26" t="s">
        <v>1208</v>
      </c>
      <c r="E4312" s="26" t="s">
        <v>265</v>
      </c>
      <c r="F4312" s="26" t="s">
        <v>255</v>
      </c>
      <c r="G4312" s="27" t="n">
        <v>44833</v>
      </c>
      <c r="H4312" s="83" t="n">
        <v>20500</v>
      </c>
      <c r="I4312" s="29" t="s">
        <v>23</v>
      </c>
      <c r="J4312" s="30" t="s">
        <v>1209</v>
      </c>
      <c r="K4312" s="31" t="n">
        <v>41393</v>
      </c>
      <c r="L4312" s="32" t="n">
        <v>2022002060</v>
      </c>
      <c r="M4312" s="33"/>
      <c r="N4312" s="84" t="n">
        <v>0</v>
      </c>
      <c r="O4312" s="85" t="n">
        <v>0</v>
      </c>
      <c r="P4312" s="86" t="n">
        <v>0</v>
      </c>
      <c r="Q4312" s="87" t="n">
        <v>0</v>
      </c>
      <c r="R4312" s="88" t="n">
        <v>0</v>
      </c>
      <c r="S4312" s="89" t="n">
        <f aca="false">H4312</f>
        <v>20500</v>
      </c>
      <c r="AMG4312" s="0"/>
    </row>
    <row r="4313" s="93" customFormat="true" ht="37.5" hidden="false" customHeight="true" outlineLevel="0" collapsed="false">
      <c r="A4313" s="23" t="s">
        <v>401</v>
      </c>
      <c r="B4313" s="82" t="n">
        <v>13427</v>
      </c>
      <c r="C4313" s="23" t="s">
        <v>238</v>
      </c>
      <c r="D4313" s="26" t="s">
        <v>1208</v>
      </c>
      <c r="E4313" s="26" t="s">
        <v>265</v>
      </c>
      <c r="F4313" s="26" t="s">
        <v>255</v>
      </c>
      <c r="G4313" s="27" t="n">
        <v>44833</v>
      </c>
      <c r="H4313" s="83" t="n">
        <v>20500</v>
      </c>
      <c r="I4313" s="29" t="s">
        <v>23</v>
      </c>
      <c r="J4313" s="30" t="s">
        <v>1209</v>
      </c>
      <c r="K4313" s="31" t="n">
        <v>41393</v>
      </c>
      <c r="L4313" s="32" t="n">
        <v>2022002060</v>
      </c>
      <c r="M4313" s="33"/>
      <c r="N4313" s="84" t="n">
        <v>0</v>
      </c>
      <c r="O4313" s="85" t="n">
        <v>0</v>
      </c>
      <c r="P4313" s="86" t="n">
        <v>0</v>
      </c>
      <c r="Q4313" s="87" t="n">
        <v>0</v>
      </c>
      <c r="R4313" s="88" t="n">
        <v>0</v>
      </c>
      <c r="S4313" s="89" t="n">
        <f aca="false">H4313</f>
        <v>20500</v>
      </c>
      <c r="AMG4313" s="0"/>
    </row>
    <row r="4314" s="93" customFormat="true" ht="37.5" hidden="false" customHeight="true" outlineLevel="0" collapsed="false">
      <c r="A4314" s="23" t="s">
        <v>401</v>
      </c>
      <c r="B4314" s="82" t="n">
        <v>13428</v>
      </c>
      <c r="C4314" s="23" t="s">
        <v>238</v>
      </c>
      <c r="D4314" s="26" t="s">
        <v>1208</v>
      </c>
      <c r="E4314" s="26" t="s">
        <v>265</v>
      </c>
      <c r="F4314" s="26" t="s">
        <v>255</v>
      </c>
      <c r="G4314" s="27" t="n">
        <v>44833</v>
      </c>
      <c r="H4314" s="83" t="n">
        <v>20500</v>
      </c>
      <c r="I4314" s="29" t="s">
        <v>23</v>
      </c>
      <c r="J4314" s="30" t="s">
        <v>1209</v>
      </c>
      <c r="K4314" s="31" t="n">
        <v>41393</v>
      </c>
      <c r="L4314" s="32" t="n">
        <v>2022002060</v>
      </c>
      <c r="M4314" s="33"/>
      <c r="N4314" s="84" t="n">
        <v>0</v>
      </c>
      <c r="O4314" s="85" t="n">
        <v>0</v>
      </c>
      <c r="P4314" s="86" t="n">
        <v>0</v>
      </c>
      <c r="Q4314" s="87" t="n">
        <v>0</v>
      </c>
      <c r="R4314" s="88" t="n">
        <v>0</v>
      </c>
      <c r="S4314" s="89" t="n">
        <f aca="false">H4314</f>
        <v>20500</v>
      </c>
      <c r="AMG4314" s="0"/>
    </row>
    <row r="4315" s="93" customFormat="true" ht="37.5" hidden="false" customHeight="true" outlineLevel="0" collapsed="false">
      <c r="A4315" s="23" t="s">
        <v>401</v>
      </c>
      <c r="B4315" s="82" t="n">
        <v>13429</v>
      </c>
      <c r="C4315" s="23" t="s">
        <v>238</v>
      </c>
      <c r="D4315" s="26" t="s">
        <v>1208</v>
      </c>
      <c r="E4315" s="26" t="s">
        <v>265</v>
      </c>
      <c r="F4315" s="26" t="s">
        <v>255</v>
      </c>
      <c r="G4315" s="27" t="n">
        <v>44833</v>
      </c>
      <c r="H4315" s="83" t="n">
        <v>20500</v>
      </c>
      <c r="I4315" s="29" t="s">
        <v>23</v>
      </c>
      <c r="J4315" s="30" t="s">
        <v>1209</v>
      </c>
      <c r="K4315" s="31" t="n">
        <v>41393</v>
      </c>
      <c r="L4315" s="32" t="n">
        <v>2022002060</v>
      </c>
      <c r="M4315" s="33"/>
      <c r="N4315" s="84" t="n">
        <v>0</v>
      </c>
      <c r="O4315" s="85" t="n">
        <v>0</v>
      </c>
      <c r="P4315" s="86" t="n">
        <v>0</v>
      </c>
      <c r="Q4315" s="87" t="n">
        <v>0</v>
      </c>
      <c r="R4315" s="88" t="n">
        <v>0</v>
      </c>
      <c r="S4315" s="89" t="n">
        <f aca="false">H4315</f>
        <v>20500</v>
      </c>
      <c r="AMG4315" s="0"/>
    </row>
    <row r="4316" s="93" customFormat="true" ht="37.5" hidden="false" customHeight="true" outlineLevel="0" collapsed="false">
      <c r="A4316" s="23" t="s">
        <v>401</v>
      </c>
      <c r="B4316" s="82" t="n">
        <v>13430</v>
      </c>
      <c r="C4316" s="23" t="s">
        <v>238</v>
      </c>
      <c r="D4316" s="26" t="s">
        <v>1210</v>
      </c>
      <c r="E4316" s="26" t="s">
        <v>265</v>
      </c>
      <c r="F4316" s="26" t="s">
        <v>255</v>
      </c>
      <c r="G4316" s="27" t="n">
        <v>44833</v>
      </c>
      <c r="H4316" s="83" t="n">
        <v>38000</v>
      </c>
      <c r="I4316" s="29" t="s">
        <v>23</v>
      </c>
      <c r="J4316" s="30" t="s">
        <v>1209</v>
      </c>
      <c r="K4316" s="31" t="n">
        <v>41393</v>
      </c>
      <c r="L4316" s="32" t="n">
        <v>2022002060</v>
      </c>
      <c r="M4316" s="33"/>
      <c r="N4316" s="84" t="n">
        <v>0</v>
      </c>
      <c r="O4316" s="85" t="n">
        <v>0</v>
      </c>
      <c r="P4316" s="86" t="n">
        <v>0</v>
      </c>
      <c r="Q4316" s="87" t="n">
        <v>0</v>
      </c>
      <c r="R4316" s="88" t="n">
        <v>0</v>
      </c>
      <c r="S4316" s="89" t="n">
        <f aca="false">H4316</f>
        <v>38000</v>
      </c>
      <c r="AMG4316" s="0"/>
    </row>
    <row r="4317" s="93" customFormat="true" ht="37.5" hidden="false" customHeight="true" outlineLevel="0" collapsed="false">
      <c r="A4317" s="23" t="s">
        <v>401</v>
      </c>
      <c r="B4317" s="82" t="n">
        <v>13431</v>
      </c>
      <c r="C4317" s="23" t="s">
        <v>238</v>
      </c>
      <c r="D4317" s="26" t="s">
        <v>1210</v>
      </c>
      <c r="E4317" s="26" t="s">
        <v>265</v>
      </c>
      <c r="F4317" s="26" t="s">
        <v>255</v>
      </c>
      <c r="G4317" s="27" t="n">
        <v>44833</v>
      </c>
      <c r="H4317" s="83" t="n">
        <v>38000</v>
      </c>
      <c r="I4317" s="29" t="s">
        <v>23</v>
      </c>
      <c r="J4317" s="30" t="s">
        <v>1209</v>
      </c>
      <c r="K4317" s="31" t="n">
        <v>41393</v>
      </c>
      <c r="L4317" s="32" t="n">
        <v>2022002060</v>
      </c>
      <c r="M4317" s="33"/>
      <c r="N4317" s="84" t="n">
        <v>0</v>
      </c>
      <c r="O4317" s="85" t="n">
        <v>0</v>
      </c>
      <c r="P4317" s="86" t="n">
        <v>0</v>
      </c>
      <c r="Q4317" s="87" t="n">
        <v>0</v>
      </c>
      <c r="R4317" s="88" t="n">
        <v>0</v>
      </c>
      <c r="S4317" s="89" t="n">
        <f aca="false">H4317</f>
        <v>38000</v>
      </c>
      <c r="AMG4317" s="0"/>
    </row>
    <row r="4318" s="93" customFormat="true" ht="37.5" hidden="false" customHeight="true" outlineLevel="0" collapsed="false">
      <c r="A4318" s="23" t="s">
        <v>401</v>
      </c>
      <c r="B4318" s="82" t="n">
        <v>13433</v>
      </c>
      <c r="C4318" s="23" t="n">
        <v>3105047</v>
      </c>
      <c r="D4318" s="26" t="s">
        <v>1211</v>
      </c>
      <c r="E4318" s="26" t="s">
        <v>258</v>
      </c>
      <c r="F4318" s="26" t="s">
        <v>255</v>
      </c>
      <c r="G4318" s="27" t="n">
        <v>44950</v>
      </c>
      <c r="H4318" s="83" t="n">
        <v>679</v>
      </c>
      <c r="I4318" s="29" t="s">
        <v>23</v>
      </c>
      <c r="J4318" s="30" t="s">
        <v>170</v>
      </c>
      <c r="K4318" s="31" t="n">
        <v>346843</v>
      </c>
      <c r="L4318" s="32" t="n">
        <v>2022002619</v>
      </c>
      <c r="M4318" s="33"/>
      <c r="N4318" s="84" t="n">
        <v>0</v>
      </c>
      <c r="O4318" s="85" t="n">
        <v>0</v>
      </c>
      <c r="P4318" s="86" t="n">
        <v>0</v>
      </c>
      <c r="Q4318" s="87" t="n">
        <v>0</v>
      </c>
      <c r="R4318" s="88" t="n">
        <v>0</v>
      </c>
      <c r="S4318" s="89" t="n">
        <f aca="false">H4318</f>
        <v>679</v>
      </c>
      <c r="AMG4318" s="0"/>
    </row>
    <row r="4319" s="93" customFormat="true" ht="37.5" hidden="false" customHeight="true" outlineLevel="0" collapsed="false">
      <c r="A4319" s="23" t="s">
        <v>401</v>
      </c>
      <c r="B4319" s="82" t="n">
        <v>13434</v>
      </c>
      <c r="C4319" s="23" t="n">
        <v>3105048</v>
      </c>
      <c r="D4319" s="26" t="s">
        <v>1211</v>
      </c>
      <c r="E4319" s="26" t="s">
        <v>1212</v>
      </c>
      <c r="F4319" s="26" t="s">
        <v>255</v>
      </c>
      <c r="G4319" s="27" t="n">
        <v>44950</v>
      </c>
      <c r="H4319" s="83" t="n">
        <v>679</v>
      </c>
      <c r="I4319" s="29" t="s">
        <v>23</v>
      </c>
      <c r="J4319" s="30" t="s">
        <v>170</v>
      </c>
      <c r="K4319" s="31" t="n">
        <v>346843</v>
      </c>
      <c r="L4319" s="32" t="n">
        <v>2022002619</v>
      </c>
      <c r="M4319" s="33"/>
      <c r="N4319" s="84" t="n">
        <v>0</v>
      </c>
      <c r="O4319" s="85" t="n">
        <v>0</v>
      </c>
      <c r="P4319" s="86" t="n">
        <v>0</v>
      </c>
      <c r="Q4319" s="87" t="n">
        <v>0</v>
      </c>
      <c r="R4319" s="88" t="n">
        <v>0</v>
      </c>
      <c r="S4319" s="89" t="n">
        <f aca="false">H4319</f>
        <v>679</v>
      </c>
      <c r="AMG4319" s="0"/>
    </row>
    <row r="4320" s="93" customFormat="true" ht="37.5" hidden="false" customHeight="true" outlineLevel="0" collapsed="false">
      <c r="A4320" s="23" t="s">
        <v>401</v>
      </c>
      <c r="B4320" s="82" t="n">
        <v>13435</v>
      </c>
      <c r="C4320" s="23" t="n">
        <v>3105049</v>
      </c>
      <c r="D4320" s="26" t="s">
        <v>1213</v>
      </c>
      <c r="E4320" s="26" t="s">
        <v>1214</v>
      </c>
      <c r="F4320" s="26" t="s">
        <v>255</v>
      </c>
      <c r="G4320" s="27" t="n">
        <v>44950</v>
      </c>
      <c r="H4320" s="83" t="n">
        <v>1600.01</v>
      </c>
      <c r="I4320" s="29" t="s">
        <v>23</v>
      </c>
      <c r="J4320" s="30" t="s">
        <v>170</v>
      </c>
      <c r="K4320" s="31" t="n">
        <v>346697</v>
      </c>
      <c r="L4320" s="32" t="n">
        <v>2022002619</v>
      </c>
      <c r="M4320" s="33"/>
      <c r="N4320" s="84" t="n">
        <v>0</v>
      </c>
      <c r="O4320" s="85" t="n">
        <v>0</v>
      </c>
      <c r="P4320" s="86" t="n">
        <v>0</v>
      </c>
      <c r="Q4320" s="87" t="n">
        <v>0</v>
      </c>
      <c r="R4320" s="88" t="n">
        <v>0</v>
      </c>
      <c r="S4320" s="89" t="n">
        <f aca="false">H4320</f>
        <v>1600.01</v>
      </c>
      <c r="AMG4320" s="0"/>
    </row>
    <row r="4321" s="93" customFormat="true" ht="37.5" hidden="false" customHeight="true" outlineLevel="0" collapsed="false">
      <c r="A4321" s="23" t="s">
        <v>401</v>
      </c>
      <c r="B4321" s="82" t="n">
        <v>13436</v>
      </c>
      <c r="C4321" s="23" t="n">
        <v>3105050</v>
      </c>
      <c r="D4321" s="26" t="s">
        <v>1213</v>
      </c>
      <c r="E4321" s="26" t="s">
        <v>258</v>
      </c>
      <c r="F4321" s="26" t="s">
        <v>255</v>
      </c>
      <c r="G4321" s="27" t="n">
        <v>44950</v>
      </c>
      <c r="H4321" s="83" t="n">
        <v>1600.01</v>
      </c>
      <c r="I4321" s="29" t="s">
        <v>23</v>
      </c>
      <c r="J4321" s="30" t="s">
        <v>170</v>
      </c>
      <c r="K4321" s="31" t="n">
        <v>346697</v>
      </c>
      <c r="L4321" s="32" t="n">
        <v>2022002619</v>
      </c>
      <c r="M4321" s="33"/>
      <c r="N4321" s="84" t="n">
        <v>0</v>
      </c>
      <c r="O4321" s="85" t="n">
        <v>0</v>
      </c>
      <c r="P4321" s="86" t="n">
        <v>0</v>
      </c>
      <c r="Q4321" s="87" t="n">
        <v>0</v>
      </c>
      <c r="R4321" s="88" t="n">
        <v>0</v>
      </c>
      <c r="S4321" s="89" t="n">
        <f aca="false">H4321</f>
        <v>1600.01</v>
      </c>
      <c r="AMG4321" s="0"/>
    </row>
    <row r="4322" s="93" customFormat="true" ht="37.5" hidden="false" customHeight="true" outlineLevel="0" collapsed="false">
      <c r="A4322" s="23" t="s">
        <v>401</v>
      </c>
      <c r="B4322" s="82" t="n">
        <v>13437</v>
      </c>
      <c r="C4322" s="23" t="n">
        <v>3105163</v>
      </c>
      <c r="D4322" s="26" t="s">
        <v>1215</v>
      </c>
      <c r="E4322" s="26" t="s">
        <v>265</v>
      </c>
      <c r="F4322" s="26" t="s">
        <v>255</v>
      </c>
      <c r="G4322" s="27" t="n">
        <v>44957</v>
      </c>
      <c r="H4322" s="83" t="n">
        <v>1233.95</v>
      </c>
      <c r="I4322" s="29" t="s">
        <v>23</v>
      </c>
      <c r="J4322" s="30" t="s">
        <v>984</v>
      </c>
      <c r="K4322" s="31" t="n">
        <v>4596</v>
      </c>
      <c r="L4322" s="32" t="n">
        <v>2022008211</v>
      </c>
      <c r="M4322" s="33"/>
      <c r="N4322" s="84" t="n">
        <v>0</v>
      </c>
      <c r="O4322" s="85" t="n">
        <v>0</v>
      </c>
      <c r="P4322" s="86" t="n">
        <v>0</v>
      </c>
      <c r="Q4322" s="87" t="n">
        <v>0</v>
      </c>
      <c r="R4322" s="88" t="n">
        <v>0</v>
      </c>
      <c r="S4322" s="89" t="n">
        <f aca="false">H4322</f>
        <v>1233.95</v>
      </c>
      <c r="AMG4322" s="0"/>
    </row>
    <row r="4323" s="93" customFormat="true" ht="37.5" hidden="false" customHeight="true" outlineLevel="0" collapsed="false">
      <c r="A4323" s="23" t="s">
        <v>401</v>
      </c>
      <c r="B4323" s="82" t="n">
        <v>13438</v>
      </c>
      <c r="C4323" s="23" t="n">
        <v>3105164</v>
      </c>
      <c r="D4323" s="26" t="s">
        <v>1215</v>
      </c>
      <c r="E4323" s="26" t="s">
        <v>265</v>
      </c>
      <c r="F4323" s="26" t="s">
        <v>255</v>
      </c>
      <c r="G4323" s="27" t="n">
        <v>44957</v>
      </c>
      <c r="H4323" s="83" t="n">
        <v>1233.95</v>
      </c>
      <c r="I4323" s="29" t="s">
        <v>23</v>
      </c>
      <c r="J4323" s="30" t="s">
        <v>984</v>
      </c>
      <c r="K4323" s="31" t="n">
        <v>4596</v>
      </c>
      <c r="L4323" s="32" t="n">
        <v>2022008211</v>
      </c>
      <c r="M4323" s="33"/>
      <c r="N4323" s="84" t="n">
        <v>0</v>
      </c>
      <c r="O4323" s="85" t="n">
        <v>0</v>
      </c>
      <c r="P4323" s="86" t="n">
        <v>0</v>
      </c>
      <c r="Q4323" s="87" t="n">
        <v>0</v>
      </c>
      <c r="R4323" s="88" t="n">
        <v>0</v>
      </c>
      <c r="S4323" s="89" t="n">
        <f aca="false">H4323</f>
        <v>1233.95</v>
      </c>
      <c r="AMG4323" s="0"/>
    </row>
    <row r="4324" s="93" customFormat="true" ht="37.5" hidden="false" customHeight="true" outlineLevel="0" collapsed="false">
      <c r="A4324" s="23" t="s">
        <v>401</v>
      </c>
      <c r="B4324" s="82" t="n">
        <v>13439</v>
      </c>
      <c r="C4324" s="23" t="n">
        <v>3105141</v>
      </c>
      <c r="D4324" s="26" t="s">
        <v>1216</v>
      </c>
      <c r="E4324" s="26" t="s">
        <v>1217</v>
      </c>
      <c r="F4324" s="26" t="s">
        <v>255</v>
      </c>
      <c r="G4324" s="27" t="n">
        <v>43200</v>
      </c>
      <c r="H4324" s="83" t="n">
        <v>12800</v>
      </c>
      <c r="I4324" s="29" t="s">
        <v>23</v>
      </c>
      <c r="J4324" s="30" t="s">
        <v>1218</v>
      </c>
      <c r="K4324" s="31" t="n">
        <v>3263</v>
      </c>
      <c r="L4324" s="32" t="n">
        <v>2017005110</v>
      </c>
      <c r="M4324" s="33"/>
      <c r="N4324" s="84" t="n">
        <v>0</v>
      </c>
      <c r="O4324" s="85" t="n">
        <v>0</v>
      </c>
      <c r="P4324" s="86" t="n">
        <v>0</v>
      </c>
      <c r="Q4324" s="87" t="n">
        <v>0</v>
      </c>
      <c r="R4324" s="88" t="n">
        <v>0</v>
      </c>
      <c r="S4324" s="89" t="n">
        <f aca="false">H4324</f>
        <v>12800</v>
      </c>
      <c r="AMG4324" s="0"/>
    </row>
    <row r="4325" s="93" customFormat="true" ht="37.5" hidden="false" customHeight="true" outlineLevel="0" collapsed="false">
      <c r="A4325" s="23" t="s">
        <v>401</v>
      </c>
      <c r="B4325" s="82" t="n">
        <v>12804</v>
      </c>
      <c r="C4325" s="23" t="n">
        <v>3115825</v>
      </c>
      <c r="D4325" s="94" t="s">
        <v>1219</v>
      </c>
      <c r="E4325" s="26" t="s">
        <v>1220</v>
      </c>
      <c r="F4325" s="26" t="s">
        <v>255</v>
      </c>
      <c r="G4325" s="27" t="n">
        <v>44671</v>
      </c>
      <c r="H4325" s="83" t="n">
        <v>2450000</v>
      </c>
      <c r="I4325" s="29" t="s">
        <v>23</v>
      </c>
      <c r="J4325" s="30" t="s">
        <v>1052</v>
      </c>
      <c r="K4325" s="31" t="n">
        <v>15089</v>
      </c>
      <c r="L4325" s="32" t="n">
        <v>2021000778</v>
      </c>
      <c r="M4325" s="33"/>
      <c r="N4325" s="84" t="n">
        <v>0</v>
      </c>
      <c r="O4325" s="85" t="n">
        <v>0</v>
      </c>
      <c r="P4325" s="86" t="n">
        <v>0</v>
      </c>
      <c r="Q4325" s="87" t="n">
        <v>0</v>
      </c>
      <c r="R4325" s="88" t="n">
        <v>0</v>
      </c>
      <c r="S4325" s="89" t="n">
        <f aca="false">H4325</f>
        <v>2450000</v>
      </c>
      <c r="AMG4325" s="0"/>
    </row>
    <row r="4326" s="93" customFormat="true" ht="37.5" hidden="false" customHeight="true" outlineLevel="0" collapsed="false">
      <c r="A4326" s="23" t="s">
        <v>401</v>
      </c>
      <c r="B4326" s="82" t="n">
        <v>13529</v>
      </c>
      <c r="C4326" s="23" t="n">
        <v>3167133</v>
      </c>
      <c r="D4326" s="26" t="s">
        <v>1221</v>
      </c>
      <c r="E4326" s="26" t="s">
        <v>1222</v>
      </c>
      <c r="F4326" s="26" t="s">
        <v>255</v>
      </c>
      <c r="G4326" s="27" t="n">
        <v>44959</v>
      </c>
      <c r="H4326" s="83" t="n">
        <v>102250</v>
      </c>
      <c r="I4326" s="29" t="s">
        <v>23</v>
      </c>
      <c r="J4326" s="30" t="s">
        <v>1223</v>
      </c>
      <c r="K4326" s="31" t="n">
        <v>2663</v>
      </c>
      <c r="L4326" s="32" t="n">
        <v>2022004241</v>
      </c>
      <c r="M4326" s="33"/>
      <c r="N4326" s="84" t="n">
        <v>0</v>
      </c>
      <c r="O4326" s="85" t="n">
        <v>0</v>
      </c>
      <c r="P4326" s="86" t="n">
        <v>0</v>
      </c>
      <c r="Q4326" s="87" t="n">
        <v>0</v>
      </c>
      <c r="R4326" s="88" t="n">
        <v>0</v>
      </c>
      <c r="S4326" s="89" t="n">
        <f aca="false">H4326</f>
        <v>102250</v>
      </c>
      <c r="AMG4326" s="0"/>
    </row>
    <row r="4327" s="93" customFormat="true" ht="37.5" hidden="false" customHeight="true" outlineLevel="0" collapsed="false">
      <c r="A4327" s="23" t="s">
        <v>401</v>
      </c>
      <c r="B4327" s="82" t="n">
        <v>13530</v>
      </c>
      <c r="C4327" s="23" t="n">
        <v>3167132</v>
      </c>
      <c r="D4327" s="26" t="s">
        <v>1221</v>
      </c>
      <c r="E4327" s="26" t="s">
        <v>1224</v>
      </c>
      <c r="F4327" s="26" t="s">
        <v>255</v>
      </c>
      <c r="G4327" s="27" t="n">
        <v>44959</v>
      </c>
      <c r="H4327" s="83" t="n">
        <v>102250</v>
      </c>
      <c r="I4327" s="29" t="s">
        <v>23</v>
      </c>
      <c r="J4327" s="30" t="s">
        <v>1223</v>
      </c>
      <c r="K4327" s="31" t="n">
        <v>2663</v>
      </c>
      <c r="L4327" s="32" t="n">
        <v>2022004241</v>
      </c>
      <c r="M4327" s="33"/>
      <c r="N4327" s="84" t="n">
        <v>0</v>
      </c>
      <c r="O4327" s="85" t="n">
        <v>0</v>
      </c>
      <c r="P4327" s="86" t="n">
        <v>0</v>
      </c>
      <c r="Q4327" s="87" t="n">
        <v>0</v>
      </c>
      <c r="R4327" s="88" t="n">
        <v>0</v>
      </c>
      <c r="S4327" s="89" t="n">
        <f aca="false">H4327</f>
        <v>102250</v>
      </c>
      <c r="AMG4327" s="0"/>
    </row>
    <row r="4328" s="93" customFormat="true" ht="37.5" hidden="false" customHeight="true" outlineLevel="0" collapsed="false">
      <c r="A4328" s="23" t="s">
        <v>401</v>
      </c>
      <c r="B4328" s="82" t="n">
        <v>13531</v>
      </c>
      <c r="C4328" s="23" t="n">
        <v>3167134</v>
      </c>
      <c r="D4328" s="26" t="s">
        <v>1221</v>
      </c>
      <c r="E4328" s="26" t="s">
        <v>1224</v>
      </c>
      <c r="F4328" s="26" t="s">
        <v>255</v>
      </c>
      <c r="G4328" s="27" t="n">
        <v>44959</v>
      </c>
      <c r="H4328" s="83" t="n">
        <v>102250</v>
      </c>
      <c r="I4328" s="29" t="s">
        <v>23</v>
      </c>
      <c r="J4328" s="30" t="s">
        <v>1223</v>
      </c>
      <c r="K4328" s="31" t="n">
        <v>2663</v>
      </c>
      <c r="L4328" s="32" t="n">
        <v>2022004241</v>
      </c>
      <c r="M4328" s="33"/>
      <c r="N4328" s="84" t="n">
        <v>0</v>
      </c>
      <c r="O4328" s="85" t="n">
        <v>0</v>
      </c>
      <c r="P4328" s="86" t="n">
        <v>0</v>
      </c>
      <c r="Q4328" s="87" t="n">
        <v>0</v>
      </c>
      <c r="R4328" s="88" t="n">
        <v>0</v>
      </c>
      <c r="S4328" s="89" t="n">
        <f aca="false">H4328</f>
        <v>102250</v>
      </c>
      <c r="AMG4328" s="0"/>
    </row>
    <row r="4329" s="93" customFormat="true" ht="37.5" hidden="false" customHeight="true" outlineLevel="0" collapsed="false">
      <c r="A4329" s="23" t="s">
        <v>401</v>
      </c>
      <c r="B4329" s="82" t="n">
        <v>13532</v>
      </c>
      <c r="C4329" s="23" t="n">
        <v>3167135</v>
      </c>
      <c r="D4329" s="26" t="s">
        <v>1221</v>
      </c>
      <c r="E4329" s="26" t="s">
        <v>1225</v>
      </c>
      <c r="F4329" s="26" t="s">
        <v>255</v>
      </c>
      <c r="G4329" s="27" t="n">
        <v>44959</v>
      </c>
      <c r="H4329" s="83" t="n">
        <v>102250</v>
      </c>
      <c r="I4329" s="29" t="s">
        <v>23</v>
      </c>
      <c r="J4329" s="30" t="s">
        <v>1223</v>
      </c>
      <c r="K4329" s="31" t="n">
        <v>2663</v>
      </c>
      <c r="L4329" s="32" t="n">
        <v>2022004241</v>
      </c>
      <c r="M4329" s="33"/>
      <c r="N4329" s="84" t="n">
        <v>0</v>
      </c>
      <c r="O4329" s="85" t="n">
        <v>0</v>
      </c>
      <c r="P4329" s="86" t="n">
        <v>0</v>
      </c>
      <c r="Q4329" s="87" t="n">
        <v>0</v>
      </c>
      <c r="R4329" s="88" t="n">
        <v>0</v>
      </c>
      <c r="S4329" s="89" t="n">
        <f aca="false">H4329</f>
        <v>102250</v>
      </c>
      <c r="AMG4329" s="0"/>
    </row>
    <row r="4330" s="93" customFormat="true" ht="37.5" hidden="false" customHeight="true" outlineLevel="0" collapsed="false">
      <c r="A4330" s="23" t="s">
        <v>401</v>
      </c>
      <c r="B4330" s="82" t="n">
        <v>13535</v>
      </c>
      <c r="C4330" s="23" t="n">
        <v>3167138</v>
      </c>
      <c r="D4330" s="26" t="s">
        <v>1226</v>
      </c>
      <c r="E4330" s="26" t="s">
        <v>1225</v>
      </c>
      <c r="F4330" s="26" t="s">
        <v>255</v>
      </c>
      <c r="G4330" s="27" t="n">
        <v>44959</v>
      </c>
      <c r="H4330" s="83" t="n">
        <v>55000</v>
      </c>
      <c r="I4330" s="29" t="s">
        <v>23</v>
      </c>
      <c r="J4330" s="30" t="s">
        <v>1223</v>
      </c>
      <c r="K4330" s="31" t="n">
        <v>2663</v>
      </c>
      <c r="L4330" s="32" t="n">
        <v>2022004241</v>
      </c>
      <c r="M4330" s="33"/>
      <c r="N4330" s="84" t="n">
        <v>0</v>
      </c>
      <c r="O4330" s="85" t="n">
        <v>0</v>
      </c>
      <c r="P4330" s="86" t="n">
        <v>0</v>
      </c>
      <c r="Q4330" s="87" t="n">
        <v>0</v>
      </c>
      <c r="R4330" s="88" t="n">
        <v>0</v>
      </c>
      <c r="S4330" s="89" t="n">
        <f aca="false">H4330</f>
        <v>55000</v>
      </c>
      <c r="AMG4330" s="0"/>
    </row>
    <row r="4331" s="93" customFormat="true" ht="37.5" hidden="false" customHeight="true" outlineLevel="0" collapsed="false">
      <c r="A4331" s="23" t="s">
        <v>401</v>
      </c>
      <c r="B4331" s="82" t="n">
        <v>13536</v>
      </c>
      <c r="C4331" s="23" t="n">
        <v>3167136</v>
      </c>
      <c r="D4331" s="26" t="s">
        <v>1226</v>
      </c>
      <c r="E4331" s="26" t="s">
        <v>1222</v>
      </c>
      <c r="F4331" s="26" t="s">
        <v>255</v>
      </c>
      <c r="G4331" s="27" t="n">
        <v>44959</v>
      </c>
      <c r="H4331" s="83" t="n">
        <v>55000</v>
      </c>
      <c r="I4331" s="29" t="s">
        <v>23</v>
      </c>
      <c r="J4331" s="30" t="s">
        <v>1223</v>
      </c>
      <c r="K4331" s="31" t="n">
        <v>2663</v>
      </c>
      <c r="L4331" s="32" t="n">
        <v>2022004241</v>
      </c>
      <c r="M4331" s="33"/>
      <c r="N4331" s="84" t="n">
        <v>0</v>
      </c>
      <c r="O4331" s="85" t="n">
        <v>0</v>
      </c>
      <c r="P4331" s="86" t="n">
        <v>0</v>
      </c>
      <c r="Q4331" s="87" t="n">
        <v>0</v>
      </c>
      <c r="R4331" s="88" t="n">
        <v>0</v>
      </c>
      <c r="S4331" s="89" t="n">
        <f aca="false">H4331</f>
        <v>55000</v>
      </c>
      <c r="AMG4331" s="0"/>
    </row>
    <row r="4332" s="93" customFormat="true" ht="37.5" hidden="false" customHeight="true" outlineLevel="0" collapsed="false">
      <c r="A4332" s="23" t="s">
        <v>401</v>
      </c>
      <c r="B4332" s="82" t="n">
        <v>13537</v>
      </c>
      <c r="C4332" s="23" t="n">
        <v>3167132</v>
      </c>
      <c r="D4332" s="26" t="s">
        <v>1226</v>
      </c>
      <c r="E4332" s="26" t="s">
        <v>1224</v>
      </c>
      <c r="F4332" s="26" t="s">
        <v>255</v>
      </c>
      <c r="G4332" s="27" t="n">
        <v>44959</v>
      </c>
      <c r="H4332" s="83" t="n">
        <v>55000</v>
      </c>
      <c r="I4332" s="29" t="s">
        <v>23</v>
      </c>
      <c r="J4332" s="30" t="s">
        <v>1223</v>
      </c>
      <c r="K4332" s="31" t="n">
        <v>2663</v>
      </c>
      <c r="L4332" s="32" t="n">
        <v>2022004241</v>
      </c>
      <c r="M4332" s="33"/>
      <c r="N4332" s="84" t="n">
        <v>0</v>
      </c>
      <c r="O4332" s="85" t="n">
        <v>0</v>
      </c>
      <c r="P4332" s="86" t="n">
        <v>0</v>
      </c>
      <c r="Q4332" s="87" t="n">
        <v>0</v>
      </c>
      <c r="R4332" s="88" t="n">
        <v>0</v>
      </c>
      <c r="S4332" s="89" t="n">
        <f aca="false">H4332</f>
        <v>55000</v>
      </c>
      <c r="AMG4332" s="0"/>
    </row>
    <row r="4333" s="93" customFormat="true" ht="37.5" hidden="false" customHeight="true" outlineLevel="0" collapsed="false">
      <c r="A4333" s="23" t="s">
        <v>401</v>
      </c>
      <c r="B4333" s="82" t="n">
        <v>13538</v>
      </c>
      <c r="C4333" s="23" t="n">
        <v>3167137</v>
      </c>
      <c r="D4333" s="26" t="s">
        <v>1226</v>
      </c>
      <c r="E4333" s="26" t="s">
        <v>265</v>
      </c>
      <c r="F4333" s="26" t="s">
        <v>255</v>
      </c>
      <c r="G4333" s="27" t="n">
        <v>44959</v>
      </c>
      <c r="H4333" s="83" t="n">
        <v>55000</v>
      </c>
      <c r="I4333" s="29" t="s">
        <v>23</v>
      </c>
      <c r="J4333" s="30" t="s">
        <v>1223</v>
      </c>
      <c r="K4333" s="31" t="n">
        <v>2663</v>
      </c>
      <c r="L4333" s="32" t="n">
        <v>2022004241</v>
      </c>
      <c r="M4333" s="33"/>
      <c r="N4333" s="84" t="n">
        <v>0</v>
      </c>
      <c r="O4333" s="85" t="n">
        <v>0</v>
      </c>
      <c r="P4333" s="86" t="n">
        <v>0</v>
      </c>
      <c r="Q4333" s="87" t="n">
        <v>0</v>
      </c>
      <c r="R4333" s="88" t="n">
        <v>0</v>
      </c>
      <c r="S4333" s="89" t="n">
        <f aca="false">H4333</f>
        <v>55000</v>
      </c>
      <c r="AMG4333" s="0"/>
    </row>
    <row r="4334" s="93" customFormat="true" ht="37.5" hidden="false" customHeight="true" outlineLevel="0" collapsed="false">
      <c r="A4334" s="23" t="s">
        <v>401</v>
      </c>
      <c r="B4334" s="82" t="n">
        <v>13533</v>
      </c>
      <c r="C4334" s="23" t="n">
        <v>3167132</v>
      </c>
      <c r="D4334" s="26" t="s">
        <v>1227</v>
      </c>
      <c r="E4334" s="26" t="s">
        <v>1224</v>
      </c>
      <c r="F4334" s="26" t="s">
        <v>255</v>
      </c>
      <c r="G4334" s="27" t="n">
        <v>44959</v>
      </c>
      <c r="H4334" s="83" t="n">
        <v>31250</v>
      </c>
      <c r="I4334" s="29" t="s">
        <v>23</v>
      </c>
      <c r="J4334" s="30" t="s">
        <v>1223</v>
      </c>
      <c r="K4334" s="31" t="n">
        <v>2663</v>
      </c>
      <c r="L4334" s="32" t="n">
        <v>2022004241</v>
      </c>
      <c r="M4334" s="33"/>
      <c r="N4334" s="84" t="n">
        <v>0</v>
      </c>
      <c r="O4334" s="85" t="n">
        <v>0</v>
      </c>
      <c r="P4334" s="86" t="n">
        <v>0</v>
      </c>
      <c r="Q4334" s="87" t="n">
        <v>0</v>
      </c>
      <c r="R4334" s="88" t="n">
        <v>0</v>
      </c>
      <c r="S4334" s="89" t="n">
        <f aca="false">H4334</f>
        <v>31250</v>
      </c>
      <c r="AMG4334" s="0"/>
    </row>
    <row r="4335" s="93" customFormat="true" ht="37.5" hidden="false" customHeight="true" outlineLevel="0" collapsed="false">
      <c r="A4335" s="23" t="s">
        <v>401</v>
      </c>
      <c r="B4335" s="82" t="n">
        <v>13534</v>
      </c>
      <c r="C4335" s="23" t="n">
        <v>3167132</v>
      </c>
      <c r="D4335" s="26" t="s">
        <v>1228</v>
      </c>
      <c r="E4335" s="26" t="s">
        <v>1224</v>
      </c>
      <c r="F4335" s="26" t="s">
        <v>255</v>
      </c>
      <c r="G4335" s="27" t="n">
        <v>44959</v>
      </c>
      <c r="H4335" s="83" t="n">
        <v>5125.28</v>
      </c>
      <c r="I4335" s="29" t="s">
        <v>23</v>
      </c>
      <c r="J4335" s="30" t="s">
        <v>1223</v>
      </c>
      <c r="K4335" s="31" t="n">
        <v>2663</v>
      </c>
      <c r="L4335" s="32" t="n">
        <v>2022004241</v>
      </c>
      <c r="M4335" s="33"/>
      <c r="N4335" s="84" t="n">
        <v>0</v>
      </c>
      <c r="O4335" s="85" t="n">
        <v>0</v>
      </c>
      <c r="P4335" s="86" t="n">
        <v>0</v>
      </c>
      <c r="Q4335" s="87" t="n">
        <v>0</v>
      </c>
      <c r="R4335" s="88" t="n">
        <v>0</v>
      </c>
      <c r="S4335" s="89" t="n">
        <f aca="false">H4335</f>
        <v>5125.28</v>
      </c>
      <c r="AMG4335" s="0"/>
    </row>
    <row r="4336" s="93" customFormat="true" ht="37.5" hidden="false" customHeight="true" outlineLevel="0" collapsed="false">
      <c r="A4336" s="23" t="s">
        <v>401</v>
      </c>
      <c r="B4336" s="82" t="n">
        <v>13513</v>
      </c>
      <c r="C4336" s="23" t="n">
        <v>3167147</v>
      </c>
      <c r="D4336" s="26" t="s">
        <v>1229</v>
      </c>
      <c r="E4336" s="26" t="s">
        <v>1224</v>
      </c>
      <c r="F4336" s="26" t="s">
        <v>255</v>
      </c>
      <c r="G4336" s="27" t="n">
        <v>44959</v>
      </c>
      <c r="H4336" s="83" t="n">
        <v>78500</v>
      </c>
      <c r="I4336" s="29" t="s">
        <v>23</v>
      </c>
      <c r="J4336" s="30" t="s">
        <v>1223</v>
      </c>
      <c r="K4336" s="31" t="n">
        <v>2663</v>
      </c>
      <c r="L4336" s="32" t="n">
        <v>2022004241</v>
      </c>
      <c r="M4336" s="33"/>
      <c r="N4336" s="84" t="n">
        <v>0</v>
      </c>
      <c r="O4336" s="85" t="n">
        <v>0</v>
      </c>
      <c r="P4336" s="86" t="n">
        <v>0</v>
      </c>
      <c r="Q4336" s="87" t="n">
        <v>0</v>
      </c>
      <c r="R4336" s="88" t="n">
        <v>0</v>
      </c>
      <c r="S4336" s="89" t="n">
        <f aca="false">H4336</f>
        <v>78500</v>
      </c>
      <c r="AMG4336" s="0"/>
    </row>
    <row r="4337" s="93" customFormat="true" ht="37.5" hidden="false" customHeight="true" outlineLevel="0" collapsed="false">
      <c r="A4337" s="23" t="s">
        <v>401</v>
      </c>
      <c r="B4337" s="82" t="n">
        <v>13512</v>
      </c>
      <c r="C4337" s="23" t="n">
        <v>3167143</v>
      </c>
      <c r="D4337" s="26" t="s">
        <v>1230</v>
      </c>
      <c r="E4337" s="26" t="s">
        <v>1225</v>
      </c>
      <c r="F4337" s="26" t="s">
        <v>255</v>
      </c>
      <c r="G4337" s="27" t="n">
        <v>44959</v>
      </c>
      <c r="H4337" s="83" t="n">
        <v>76500</v>
      </c>
      <c r="I4337" s="29" t="s">
        <v>23</v>
      </c>
      <c r="J4337" s="30" t="s">
        <v>1223</v>
      </c>
      <c r="K4337" s="31" t="n">
        <v>2376</v>
      </c>
      <c r="L4337" s="32" t="n">
        <v>2022004241</v>
      </c>
      <c r="M4337" s="33"/>
      <c r="N4337" s="84" t="n">
        <v>0</v>
      </c>
      <c r="O4337" s="85" t="n">
        <v>0</v>
      </c>
      <c r="P4337" s="86" t="n">
        <v>0</v>
      </c>
      <c r="Q4337" s="87" t="n">
        <v>0</v>
      </c>
      <c r="R4337" s="88" t="n">
        <v>0</v>
      </c>
      <c r="S4337" s="89" t="n">
        <f aca="false">H4337</f>
        <v>76500</v>
      </c>
      <c r="AMG4337" s="0"/>
    </row>
    <row r="4338" s="93" customFormat="true" ht="37.5" hidden="false" customHeight="true" outlineLevel="0" collapsed="false">
      <c r="A4338" s="23" t="s">
        <v>401</v>
      </c>
      <c r="B4338" s="82" t="n">
        <v>13510</v>
      </c>
      <c r="C4338" s="23" t="n">
        <v>3167144</v>
      </c>
      <c r="D4338" s="26" t="s">
        <v>1230</v>
      </c>
      <c r="E4338" s="26" t="s">
        <v>1225</v>
      </c>
      <c r="F4338" s="26" t="s">
        <v>255</v>
      </c>
      <c r="G4338" s="27" t="n">
        <v>44959</v>
      </c>
      <c r="H4338" s="83" t="n">
        <v>76500</v>
      </c>
      <c r="I4338" s="29" t="s">
        <v>23</v>
      </c>
      <c r="J4338" s="30" t="s">
        <v>1223</v>
      </c>
      <c r="K4338" s="31" t="n">
        <v>2376</v>
      </c>
      <c r="L4338" s="32" t="n">
        <v>2022004241</v>
      </c>
      <c r="M4338" s="33"/>
      <c r="N4338" s="84" t="n">
        <v>0</v>
      </c>
      <c r="O4338" s="85" t="n">
        <v>0</v>
      </c>
      <c r="P4338" s="86" t="n">
        <v>0</v>
      </c>
      <c r="Q4338" s="87" t="n">
        <v>0</v>
      </c>
      <c r="R4338" s="88" t="n">
        <v>0</v>
      </c>
      <c r="S4338" s="89" t="n">
        <f aca="false">H4338</f>
        <v>76500</v>
      </c>
      <c r="AMG4338" s="0"/>
    </row>
    <row r="4339" s="93" customFormat="true" ht="37.5" hidden="false" customHeight="true" outlineLevel="0" collapsed="false">
      <c r="A4339" s="23" t="s">
        <v>401</v>
      </c>
      <c r="B4339" s="82" t="n">
        <v>13511</v>
      </c>
      <c r="C4339" s="23" t="n">
        <v>3167145</v>
      </c>
      <c r="D4339" s="26" t="s">
        <v>1230</v>
      </c>
      <c r="E4339" s="26" t="s">
        <v>1225</v>
      </c>
      <c r="F4339" s="26" t="s">
        <v>255</v>
      </c>
      <c r="G4339" s="27" t="n">
        <v>44959</v>
      </c>
      <c r="H4339" s="83" t="n">
        <v>76500</v>
      </c>
      <c r="I4339" s="29" t="s">
        <v>23</v>
      </c>
      <c r="J4339" s="30" t="s">
        <v>1223</v>
      </c>
      <c r="K4339" s="31" t="n">
        <v>2376</v>
      </c>
      <c r="L4339" s="32" t="n">
        <v>2022004241</v>
      </c>
      <c r="M4339" s="33"/>
      <c r="N4339" s="84" t="n">
        <v>0</v>
      </c>
      <c r="O4339" s="85" t="n">
        <v>0</v>
      </c>
      <c r="P4339" s="86" t="n">
        <v>0</v>
      </c>
      <c r="Q4339" s="87" t="n">
        <v>0</v>
      </c>
      <c r="R4339" s="88" t="n">
        <v>0</v>
      </c>
      <c r="S4339" s="89" t="n">
        <f aca="false">H4339</f>
        <v>76500</v>
      </c>
      <c r="AMG4339" s="0"/>
    </row>
    <row r="4340" s="93" customFormat="true" ht="37.5" hidden="false" customHeight="true" outlineLevel="0" collapsed="false">
      <c r="A4340" s="23" t="s">
        <v>401</v>
      </c>
      <c r="B4340" s="82" t="n">
        <v>13509</v>
      </c>
      <c r="C4340" s="23" t="n">
        <v>3167146</v>
      </c>
      <c r="D4340" s="26" t="s">
        <v>1230</v>
      </c>
      <c r="E4340" s="26" t="s">
        <v>1225</v>
      </c>
      <c r="F4340" s="26" t="s">
        <v>255</v>
      </c>
      <c r="G4340" s="27" t="n">
        <v>44959</v>
      </c>
      <c r="H4340" s="83" t="n">
        <v>76500</v>
      </c>
      <c r="I4340" s="29" t="s">
        <v>23</v>
      </c>
      <c r="J4340" s="30" t="s">
        <v>1223</v>
      </c>
      <c r="K4340" s="31" t="n">
        <v>2376</v>
      </c>
      <c r="L4340" s="32" t="n">
        <v>2022004241</v>
      </c>
      <c r="M4340" s="33"/>
      <c r="N4340" s="84" t="n">
        <v>0</v>
      </c>
      <c r="O4340" s="85" t="n">
        <v>0</v>
      </c>
      <c r="P4340" s="86" t="n">
        <v>0</v>
      </c>
      <c r="Q4340" s="87" t="n">
        <v>0</v>
      </c>
      <c r="R4340" s="88" t="n">
        <v>0</v>
      </c>
      <c r="S4340" s="89" t="n">
        <f aca="false">H4340</f>
        <v>76500</v>
      </c>
      <c r="AMG4340" s="0"/>
    </row>
    <row r="4341" s="93" customFormat="true" ht="37.5" hidden="false" customHeight="true" outlineLevel="0" collapsed="false">
      <c r="A4341" s="23" t="s">
        <v>401</v>
      </c>
      <c r="B4341" s="82" t="n">
        <v>13119</v>
      </c>
      <c r="C4341" s="23" t="n">
        <v>3167149</v>
      </c>
      <c r="D4341" s="26" t="s">
        <v>1231</v>
      </c>
      <c r="E4341" s="26" t="s">
        <v>1222</v>
      </c>
      <c r="F4341" s="26" t="s">
        <v>255</v>
      </c>
      <c r="G4341" s="27" t="n">
        <v>44959</v>
      </c>
      <c r="H4341" s="83" t="n">
        <v>129000</v>
      </c>
      <c r="I4341" s="29" t="s">
        <v>23</v>
      </c>
      <c r="J4341" s="30" t="s">
        <v>1223</v>
      </c>
      <c r="K4341" s="31" t="n">
        <v>2376</v>
      </c>
      <c r="L4341" s="32" t="n">
        <v>2022004241</v>
      </c>
      <c r="M4341" s="33"/>
      <c r="N4341" s="84" t="n">
        <v>0</v>
      </c>
      <c r="O4341" s="85" t="n">
        <v>0</v>
      </c>
      <c r="P4341" s="86" t="n">
        <v>0</v>
      </c>
      <c r="Q4341" s="87" t="n">
        <v>0</v>
      </c>
      <c r="R4341" s="88" t="n">
        <v>0</v>
      </c>
      <c r="S4341" s="89" t="n">
        <f aca="false">H4341</f>
        <v>129000</v>
      </c>
      <c r="AMG4341" s="0"/>
    </row>
    <row r="4342" s="93" customFormat="true" ht="37.5" hidden="false" customHeight="true" outlineLevel="0" collapsed="false">
      <c r="A4342" s="23" t="s">
        <v>401</v>
      </c>
      <c r="B4342" s="82" t="n">
        <v>13120</v>
      </c>
      <c r="C4342" s="23" t="n">
        <v>3167150</v>
      </c>
      <c r="D4342" s="26" t="s">
        <v>1231</v>
      </c>
      <c r="E4342" s="26" t="s">
        <v>1222</v>
      </c>
      <c r="F4342" s="26" t="s">
        <v>255</v>
      </c>
      <c r="G4342" s="27" t="n">
        <v>44959</v>
      </c>
      <c r="H4342" s="83" t="n">
        <v>129000</v>
      </c>
      <c r="I4342" s="29" t="s">
        <v>23</v>
      </c>
      <c r="J4342" s="30" t="s">
        <v>1223</v>
      </c>
      <c r="K4342" s="31" t="n">
        <v>2376</v>
      </c>
      <c r="L4342" s="32" t="n">
        <v>2022004241</v>
      </c>
      <c r="M4342" s="33"/>
      <c r="N4342" s="84" t="n">
        <v>0</v>
      </c>
      <c r="O4342" s="85" t="n">
        <v>0</v>
      </c>
      <c r="P4342" s="86" t="n">
        <v>0</v>
      </c>
      <c r="Q4342" s="87" t="n">
        <v>0</v>
      </c>
      <c r="R4342" s="88" t="n">
        <v>0</v>
      </c>
      <c r="S4342" s="89" t="n">
        <f aca="false">H4342</f>
        <v>129000</v>
      </c>
      <c r="AMG4342" s="0"/>
    </row>
    <row r="4343" s="93" customFormat="true" ht="37.5" hidden="false" customHeight="true" outlineLevel="0" collapsed="false">
      <c r="A4343" s="23" t="s">
        <v>401</v>
      </c>
      <c r="B4343" s="82" t="n">
        <v>13507</v>
      </c>
      <c r="C4343" s="23" t="n">
        <v>3167139</v>
      </c>
      <c r="D4343" s="26" t="s">
        <v>1232</v>
      </c>
      <c r="E4343" s="26" t="s">
        <v>1222</v>
      </c>
      <c r="F4343" s="26" t="s">
        <v>255</v>
      </c>
      <c r="G4343" s="27" t="n">
        <v>44959</v>
      </c>
      <c r="H4343" s="83" t="n">
        <v>73000</v>
      </c>
      <c r="I4343" s="29" t="s">
        <v>23</v>
      </c>
      <c r="J4343" s="30" t="s">
        <v>1223</v>
      </c>
      <c r="K4343" s="31" t="n">
        <v>2376</v>
      </c>
      <c r="L4343" s="32" t="n">
        <v>2022004241</v>
      </c>
      <c r="M4343" s="33"/>
      <c r="N4343" s="84" t="n">
        <v>0</v>
      </c>
      <c r="O4343" s="85" t="n">
        <v>0</v>
      </c>
      <c r="P4343" s="86" t="n">
        <v>0</v>
      </c>
      <c r="Q4343" s="87" t="n">
        <v>0</v>
      </c>
      <c r="R4343" s="88" t="n">
        <v>0</v>
      </c>
      <c r="S4343" s="89" t="n">
        <f aca="false">H4343</f>
        <v>73000</v>
      </c>
      <c r="AMG4343" s="0"/>
    </row>
    <row r="4344" s="93" customFormat="true" ht="37.5" hidden="false" customHeight="true" outlineLevel="0" collapsed="false">
      <c r="A4344" s="23" t="s">
        <v>401</v>
      </c>
      <c r="B4344" s="82" t="n">
        <v>13506</v>
      </c>
      <c r="C4344" s="23" t="n">
        <v>3167140</v>
      </c>
      <c r="D4344" s="26" t="s">
        <v>1232</v>
      </c>
      <c r="E4344" s="26" t="s">
        <v>1222</v>
      </c>
      <c r="F4344" s="26" t="s">
        <v>255</v>
      </c>
      <c r="G4344" s="27" t="n">
        <v>44959</v>
      </c>
      <c r="H4344" s="83" t="n">
        <v>73000</v>
      </c>
      <c r="I4344" s="29" t="s">
        <v>23</v>
      </c>
      <c r="J4344" s="30" t="s">
        <v>1223</v>
      </c>
      <c r="K4344" s="31" t="n">
        <v>2376</v>
      </c>
      <c r="L4344" s="32" t="n">
        <v>2022004241</v>
      </c>
      <c r="M4344" s="33"/>
      <c r="N4344" s="84" t="n">
        <v>0</v>
      </c>
      <c r="O4344" s="85" t="n">
        <v>0</v>
      </c>
      <c r="P4344" s="86" t="n">
        <v>0</v>
      </c>
      <c r="Q4344" s="87" t="n">
        <v>0</v>
      </c>
      <c r="R4344" s="88" t="n">
        <v>0</v>
      </c>
      <c r="S4344" s="89" t="n">
        <f aca="false">H4344</f>
        <v>73000</v>
      </c>
      <c r="AMG4344" s="0"/>
    </row>
    <row r="4345" s="93" customFormat="true" ht="37.5" hidden="false" customHeight="true" outlineLevel="0" collapsed="false">
      <c r="A4345" s="23" t="s">
        <v>401</v>
      </c>
      <c r="B4345" s="82" t="n">
        <v>13505</v>
      </c>
      <c r="C4345" s="23" t="n">
        <v>3167141</v>
      </c>
      <c r="D4345" s="26" t="s">
        <v>1232</v>
      </c>
      <c r="E4345" s="26" t="s">
        <v>1222</v>
      </c>
      <c r="F4345" s="26" t="s">
        <v>255</v>
      </c>
      <c r="G4345" s="27" t="n">
        <v>44959</v>
      </c>
      <c r="H4345" s="83" t="n">
        <v>73000</v>
      </c>
      <c r="I4345" s="29" t="s">
        <v>23</v>
      </c>
      <c r="J4345" s="30" t="s">
        <v>1223</v>
      </c>
      <c r="K4345" s="31" t="n">
        <v>2376</v>
      </c>
      <c r="L4345" s="32" t="n">
        <v>2022004241</v>
      </c>
      <c r="M4345" s="33"/>
      <c r="N4345" s="84" t="n">
        <v>0</v>
      </c>
      <c r="O4345" s="85" t="n">
        <v>0</v>
      </c>
      <c r="P4345" s="86" t="n">
        <v>0</v>
      </c>
      <c r="Q4345" s="87" t="n">
        <v>0</v>
      </c>
      <c r="R4345" s="88" t="n">
        <v>0</v>
      </c>
      <c r="S4345" s="89" t="n">
        <f aca="false">H4345</f>
        <v>73000</v>
      </c>
      <c r="AMG4345" s="0"/>
    </row>
    <row r="4346" s="93" customFormat="true" ht="37.5" hidden="false" customHeight="true" outlineLevel="0" collapsed="false">
      <c r="A4346" s="23" t="s">
        <v>401</v>
      </c>
      <c r="B4346" s="82" t="n">
        <v>13508</v>
      </c>
      <c r="C4346" s="23" t="n">
        <v>3167142</v>
      </c>
      <c r="D4346" s="26" t="s">
        <v>1232</v>
      </c>
      <c r="E4346" s="26" t="s">
        <v>1222</v>
      </c>
      <c r="F4346" s="26" t="s">
        <v>255</v>
      </c>
      <c r="G4346" s="27" t="n">
        <v>44959</v>
      </c>
      <c r="H4346" s="83" t="n">
        <v>73000</v>
      </c>
      <c r="I4346" s="29" t="s">
        <v>23</v>
      </c>
      <c r="J4346" s="30" t="s">
        <v>1223</v>
      </c>
      <c r="K4346" s="31" t="n">
        <v>2376</v>
      </c>
      <c r="L4346" s="32" t="n">
        <v>2022004241</v>
      </c>
      <c r="M4346" s="33"/>
      <c r="N4346" s="84" t="n">
        <v>0</v>
      </c>
      <c r="O4346" s="85" t="n">
        <v>0</v>
      </c>
      <c r="P4346" s="86" t="n">
        <v>0</v>
      </c>
      <c r="Q4346" s="87" t="n">
        <v>0</v>
      </c>
      <c r="R4346" s="88" t="n">
        <v>0</v>
      </c>
      <c r="S4346" s="89" t="n">
        <f aca="false">H4346</f>
        <v>73000</v>
      </c>
      <c r="AMG4346" s="0"/>
    </row>
    <row r="4347" s="93" customFormat="true" ht="37.5" hidden="false" customHeight="true" outlineLevel="0" collapsed="false">
      <c r="A4347" s="23" t="s">
        <v>401</v>
      </c>
      <c r="B4347" s="82" t="n">
        <v>13540</v>
      </c>
      <c r="C4347" s="23" t="s">
        <v>238</v>
      </c>
      <c r="D4347" s="26" t="s">
        <v>1233</v>
      </c>
      <c r="E4347" s="26" t="s">
        <v>1222</v>
      </c>
      <c r="F4347" s="26" t="s">
        <v>255</v>
      </c>
      <c r="G4347" s="27" t="n">
        <v>44959</v>
      </c>
      <c r="H4347" s="83" t="n">
        <v>1600</v>
      </c>
      <c r="I4347" s="29" t="s">
        <v>23</v>
      </c>
      <c r="J4347" s="30" t="s">
        <v>1223</v>
      </c>
      <c r="K4347" s="31" t="n">
        <v>2376</v>
      </c>
      <c r="L4347" s="32" t="n">
        <v>2022004241</v>
      </c>
      <c r="M4347" s="33"/>
      <c r="N4347" s="84" t="n">
        <v>0</v>
      </c>
      <c r="O4347" s="85" t="n">
        <v>0</v>
      </c>
      <c r="P4347" s="86" t="n">
        <v>0</v>
      </c>
      <c r="Q4347" s="87" t="n">
        <v>0</v>
      </c>
      <c r="R4347" s="88" t="n">
        <v>0</v>
      </c>
      <c r="S4347" s="89" t="n">
        <f aca="false">H4347</f>
        <v>1600</v>
      </c>
      <c r="AMG4347" s="0"/>
    </row>
    <row r="4348" s="93" customFormat="true" ht="37.5" hidden="false" customHeight="true" outlineLevel="0" collapsed="false">
      <c r="A4348" s="23" t="s">
        <v>401</v>
      </c>
      <c r="B4348" s="82" t="n">
        <v>13528</v>
      </c>
      <c r="C4348" s="23" t="n">
        <v>3167132</v>
      </c>
      <c r="D4348" s="26" t="s">
        <v>1234</v>
      </c>
      <c r="E4348" s="26" t="s">
        <v>1222</v>
      </c>
      <c r="F4348" s="26" t="s">
        <v>255</v>
      </c>
      <c r="G4348" s="27" t="n">
        <v>44959</v>
      </c>
      <c r="H4348" s="83" t="n">
        <v>7075</v>
      </c>
      <c r="I4348" s="29" t="s">
        <v>23</v>
      </c>
      <c r="J4348" s="30" t="s">
        <v>1223</v>
      </c>
      <c r="K4348" s="31" t="n">
        <v>2376</v>
      </c>
      <c r="L4348" s="32" t="n">
        <v>2022004241</v>
      </c>
      <c r="M4348" s="33"/>
      <c r="N4348" s="84" t="n">
        <v>0</v>
      </c>
      <c r="O4348" s="85" t="n">
        <v>0</v>
      </c>
      <c r="P4348" s="86" t="n">
        <v>0</v>
      </c>
      <c r="Q4348" s="87" t="n">
        <v>0</v>
      </c>
      <c r="R4348" s="88" t="n">
        <v>0</v>
      </c>
      <c r="S4348" s="89" t="n">
        <f aca="false">H4348</f>
        <v>7075</v>
      </c>
      <c r="AMG4348" s="0"/>
    </row>
    <row r="4349" s="93" customFormat="true" ht="37.5" hidden="false" customHeight="true" outlineLevel="0" collapsed="false">
      <c r="A4349" s="23" t="s">
        <v>401</v>
      </c>
      <c r="B4349" s="82" t="n">
        <v>13546</v>
      </c>
      <c r="C4349" s="23" t="n">
        <v>3125914</v>
      </c>
      <c r="D4349" s="26" t="s">
        <v>1235</v>
      </c>
      <c r="E4349" s="26" t="s">
        <v>1236</v>
      </c>
      <c r="F4349" s="26" t="s">
        <v>255</v>
      </c>
      <c r="G4349" s="27" t="n">
        <v>45006</v>
      </c>
      <c r="H4349" s="83" t="n">
        <v>4490</v>
      </c>
      <c r="I4349" s="29" t="s">
        <v>23</v>
      </c>
      <c r="J4349" s="30" t="s">
        <v>745</v>
      </c>
      <c r="K4349" s="31" t="n">
        <v>373840</v>
      </c>
      <c r="L4349" s="32" t="n">
        <v>2023000524</v>
      </c>
      <c r="M4349" s="33"/>
      <c r="N4349" s="84" t="n">
        <v>0</v>
      </c>
      <c r="O4349" s="85" t="n">
        <v>0</v>
      </c>
      <c r="P4349" s="86" t="n">
        <v>0</v>
      </c>
      <c r="Q4349" s="87" t="n">
        <v>0</v>
      </c>
      <c r="R4349" s="88" t="n">
        <v>0</v>
      </c>
      <c r="S4349" s="89" t="n">
        <f aca="false">H4349</f>
        <v>4490</v>
      </c>
      <c r="AMG4349" s="0"/>
    </row>
    <row r="4350" s="93" customFormat="true" ht="37.5" hidden="false" customHeight="true" outlineLevel="0" collapsed="false">
      <c r="A4350" s="23" t="s">
        <v>401</v>
      </c>
      <c r="B4350" s="82" t="n">
        <v>13547</v>
      </c>
      <c r="C4350" s="23" t="n">
        <v>3125934</v>
      </c>
      <c r="D4350" s="26" t="s">
        <v>1237</v>
      </c>
      <c r="E4350" s="26" t="s">
        <v>1238</v>
      </c>
      <c r="F4350" s="26" t="s">
        <v>255</v>
      </c>
      <c r="G4350" s="27" t="n">
        <v>45014</v>
      </c>
      <c r="H4350" s="83" t="n">
        <v>4868</v>
      </c>
      <c r="I4350" s="29" t="s">
        <v>23</v>
      </c>
      <c r="J4350" s="30" t="s">
        <v>271</v>
      </c>
      <c r="K4350" s="31" t="n">
        <v>12851</v>
      </c>
      <c r="L4350" s="32" t="n">
        <v>2022008335</v>
      </c>
      <c r="M4350" s="33"/>
      <c r="N4350" s="84" t="n">
        <v>0</v>
      </c>
      <c r="O4350" s="85" t="n">
        <v>0</v>
      </c>
      <c r="P4350" s="86" t="n">
        <v>0</v>
      </c>
      <c r="Q4350" s="87" t="n">
        <v>0</v>
      </c>
      <c r="R4350" s="88" t="n">
        <v>0</v>
      </c>
      <c r="S4350" s="89" t="n">
        <f aca="false">H4350</f>
        <v>4868</v>
      </c>
      <c r="AMG4350" s="0"/>
    </row>
    <row r="4351" s="93" customFormat="true" ht="37.5" hidden="false" customHeight="true" outlineLevel="0" collapsed="false">
      <c r="A4351" s="23" t="s">
        <v>401</v>
      </c>
      <c r="B4351" s="82" t="n">
        <v>13548</v>
      </c>
      <c r="C4351" s="23" t="n">
        <v>3125926</v>
      </c>
      <c r="D4351" s="26" t="s">
        <v>1239</v>
      </c>
      <c r="E4351" s="26" t="s">
        <v>1240</v>
      </c>
      <c r="F4351" s="26" t="s">
        <v>255</v>
      </c>
      <c r="G4351" s="27" t="n">
        <v>45013</v>
      </c>
      <c r="H4351" s="83" t="n">
        <v>177.84</v>
      </c>
      <c r="I4351" s="29" t="s">
        <v>23</v>
      </c>
      <c r="J4351" s="30" t="s">
        <v>1241</v>
      </c>
      <c r="K4351" s="31" t="n">
        <v>74725</v>
      </c>
      <c r="L4351" s="32" t="n">
        <v>2023001006</v>
      </c>
      <c r="M4351" s="33"/>
      <c r="N4351" s="84" t="n">
        <v>0</v>
      </c>
      <c r="O4351" s="85" t="n">
        <v>0</v>
      </c>
      <c r="P4351" s="86" t="n">
        <v>0</v>
      </c>
      <c r="Q4351" s="87" t="n">
        <v>0</v>
      </c>
      <c r="R4351" s="88" t="n">
        <v>0</v>
      </c>
      <c r="S4351" s="89" t="n">
        <f aca="false">H4351</f>
        <v>177.84</v>
      </c>
      <c r="AMG4351" s="0"/>
    </row>
    <row r="4352" s="93" customFormat="true" ht="37.5" hidden="false" customHeight="true" outlineLevel="0" collapsed="false">
      <c r="A4352" s="23" t="s">
        <v>401</v>
      </c>
      <c r="B4352" s="82" t="n">
        <v>13549</v>
      </c>
      <c r="C4352" s="23" t="n">
        <v>3125925</v>
      </c>
      <c r="D4352" s="26" t="s">
        <v>1239</v>
      </c>
      <c r="E4352" s="26" t="s">
        <v>1242</v>
      </c>
      <c r="F4352" s="26" t="s">
        <v>255</v>
      </c>
      <c r="G4352" s="27" t="n">
        <v>45013</v>
      </c>
      <c r="H4352" s="83" t="n">
        <v>177.84</v>
      </c>
      <c r="I4352" s="29" t="s">
        <v>23</v>
      </c>
      <c r="J4352" s="30" t="s">
        <v>1241</v>
      </c>
      <c r="K4352" s="31" t="n">
        <v>74725</v>
      </c>
      <c r="L4352" s="32" t="n">
        <v>2023001006</v>
      </c>
      <c r="M4352" s="33"/>
      <c r="N4352" s="84" t="n">
        <v>0</v>
      </c>
      <c r="O4352" s="85" t="n">
        <v>0</v>
      </c>
      <c r="P4352" s="86" t="n">
        <v>0</v>
      </c>
      <c r="Q4352" s="87" t="n">
        <v>0</v>
      </c>
      <c r="R4352" s="88" t="n">
        <v>0</v>
      </c>
      <c r="S4352" s="89" t="n">
        <f aca="false">H4352</f>
        <v>177.84</v>
      </c>
      <c r="AMG4352" s="0"/>
    </row>
    <row r="4353" s="93" customFormat="true" ht="37.5" hidden="false" customHeight="true" outlineLevel="0" collapsed="false">
      <c r="A4353" s="23" t="s">
        <v>401</v>
      </c>
      <c r="B4353" s="82" t="n">
        <v>13550</v>
      </c>
      <c r="C4353" s="23" t="n">
        <v>3133779</v>
      </c>
      <c r="D4353" s="26" t="s">
        <v>1243</v>
      </c>
      <c r="E4353" s="26" t="s">
        <v>258</v>
      </c>
      <c r="F4353" s="26" t="s">
        <v>255</v>
      </c>
      <c r="G4353" s="27" t="n">
        <v>45015</v>
      </c>
      <c r="H4353" s="83" t="n">
        <v>581.2</v>
      </c>
      <c r="I4353" s="29" t="s">
        <v>23</v>
      </c>
      <c r="J4353" s="30" t="s">
        <v>145</v>
      </c>
      <c r="K4353" s="31" t="n">
        <v>253453</v>
      </c>
      <c r="L4353" s="32" t="n">
        <v>2022008385</v>
      </c>
      <c r="M4353" s="33"/>
      <c r="N4353" s="84" t="n">
        <v>0</v>
      </c>
      <c r="O4353" s="85" t="n">
        <v>0</v>
      </c>
      <c r="P4353" s="86" t="n">
        <v>0</v>
      </c>
      <c r="Q4353" s="87" t="n">
        <v>0</v>
      </c>
      <c r="R4353" s="88" t="n">
        <v>0</v>
      </c>
      <c r="S4353" s="89" t="n">
        <f aca="false">H4353</f>
        <v>581.2</v>
      </c>
      <c r="AMG4353" s="0"/>
    </row>
    <row r="4354" s="93" customFormat="true" ht="37.5" hidden="false" customHeight="true" outlineLevel="0" collapsed="false">
      <c r="A4354" s="23" t="s">
        <v>401</v>
      </c>
      <c r="B4354" s="82" t="n">
        <v>13551</v>
      </c>
      <c r="C4354" s="23" t="n">
        <v>3133780</v>
      </c>
      <c r="D4354" s="26" t="s">
        <v>1243</v>
      </c>
      <c r="E4354" s="26" t="s">
        <v>258</v>
      </c>
      <c r="F4354" s="26" t="s">
        <v>255</v>
      </c>
      <c r="G4354" s="27" t="n">
        <v>45015</v>
      </c>
      <c r="H4354" s="83" t="n">
        <v>581.2</v>
      </c>
      <c r="I4354" s="29" t="s">
        <v>23</v>
      </c>
      <c r="J4354" s="30" t="s">
        <v>145</v>
      </c>
      <c r="K4354" s="31" t="n">
        <v>253453</v>
      </c>
      <c r="L4354" s="32" t="n">
        <v>2022008385</v>
      </c>
      <c r="M4354" s="33"/>
      <c r="N4354" s="84" t="n">
        <v>0</v>
      </c>
      <c r="O4354" s="85" t="n">
        <v>0</v>
      </c>
      <c r="P4354" s="86" t="n">
        <v>0</v>
      </c>
      <c r="Q4354" s="87" t="n">
        <v>0</v>
      </c>
      <c r="R4354" s="88" t="n">
        <v>0</v>
      </c>
      <c r="S4354" s="89" t="n">
        <f aca="false">H4354</f>
        <v>581.2</v>
      </c>
      <c r="AMG4354" s="0"/>
    </row>
    <row r="4355" s="93" customFormat="true" ht="37.5" hidden="false" customHeight="true" outlineLevel="0" collapsed="false">
      <c r="A4355" s="23" t="s">
        <v>401</v>
      </c>
      <c r="B4355" s="82" t="n">
        <v>13552</v>
      </c>
      <c r="C4355" s="23" t="n">
        <v>3133781</v>
      </c>
      <c r="D4355" s="26" t="s">
        <v>1243</v>
      </c>
      <c r="E4355" s="26" t="s">
        <v>258</v>
      </c>
      <c r="F4355" s="26" t="s">
        <v>255</v>
      </c>
      <c r="G4355" s="27" t="n">
        <v>45015</v>
      </c>
      <c r="H4355" s="83" t="n">
        <v>581.2</v>
      </c>
      <c r="I4355" s="29" t="s">
        <v>23</v>
      </c>
      <c r="J4355" s="30" t="s">
        <v>145</v>
      </c>
      <c r="K4355" s="31" t="n">
        <v>253453</v>
      </c>
      <c r="L4355" s="32" t="n">
        <v>2022008385</v>
      </c>
      <c r="M4355" s="33"/>
      <c r="N4355" s="84" t="n">
        <v>0</v>
      </c>
      <c r="O4355" s="85" t="n">
        <v>0</v>
      </c>
      <c r="P4355" s="86" t="n">
        <v>0</v>
      </c>
      <c r="Q4355" s="87" t="n">
        <v>0</v>
      </c>
      <c r="R4355" s="88" t="n">
        <v>0</v>
      </c>
      <c r="S4355" s="89" t="n">
        <f aca="false">H4355</f>
        <v>581.2</v>
      </c>
      <c r="AMG4355" s="0"/>
    </row>
    <row r="4356" s="93" customFormat="true" ht="37.5" hidden="false" customHeight="true" outlineLevel="0" collapsed="false">
      <c r="A4356" s="23" t="s">
        <v>401</v>
      </c>
      <c r="B4356" s="82" t="n">
        <v>13553</v>
      </c>
      <c r="C4356" s="23" t="n">
        <v>3133782</v>
      </c>
      <c r="D4356" s="26" t="s">
        <v>1243</v>
      </c>
      <c r="E4356" s="26" t="s">
        <v>258</v>
      </c>
      <c r="F4356" s="26" t="s">
        <v>255</v>
      </c>
      <c r="G4356" s="27" t="n">
        <v>45015</v>
      </c>
      <c r="H4356" s="83" t="n">
        <v>581.2</v>
      </c>
      <c r="I4356" s="29" t="s">
        <v>23</v>
      </c>
      <c r="J4356" s="30" t="s">
        <v>145</v>
      </c>
      <c r="K4356" s="31" t="n">
        <v>253453</v>
      </c>
      <c r="L4356" s="32" t="n">
        <v>2022008385</v>
      </c>
      <c r="M4356" s="33"/>
      <c r="N4356" s="84" t="n">
        <v>0</v>
      </c>
      <c r="O4356" s="85" t="n">
        <v>0</v>
      </c>
      <c r="P4356" s="86" t="n">
        <v>0</v>
      </c>
      <c r="Q4356" s="87" t="n">
        <v>0</v>
      </c>
      <c r="R4356" s="88" t="n">
        <v>0</v>
      </c>
      <c r="S4356" s="89" t="n">
        <f aca="false">H4356</f>
        <v>581.2</v>
      </c>
      <c r="AMG4356" s="0"/>
    </row>
    <row r="4357" s="93" customFormat="true" ht="37.5" hidden="false" customHeight="true" outlineLevel="0" collapsed="false">
      <c r="A4357" s="23" t="s">
        <v>401</v>
      </c>
      <c r="B4357" s="82" t="n">
        <v>13554</v>
      </c>
      <c r="C4357" s="23" t="n">
        <v>3133783</v>
      </c>
      <c r="D4357" s="26" t="s">
        <v>1243</v>
      </c>
      <c r="E4357" s="26" t="s">
        <v>258</v>
      </c>
      <c r="F4357" s="26" t="s">
        <v>255</v>
      </c>
      <c r="G4357" s="27" t="n">
        <v>45015</v>
      </c>
      <c r="H4357" s="83" t="n">
        <v>581.2</v>
      </c>
      <c r="I4357" s="29" t="s">
        <v>23</v>
      </c>
      <c r="J4357" s="30" t="s">
        <v>145</v>
      </c>
      <c r="K4357" s="31" t="n">
        <v>253453</v>
      </c>
      <c r="L4357" s="32" t="n">
        <v>2022008385</v>
      </c>
      <c r="M4357" s="33"/>
      <c r="N4357" s="84" t="n">
        <v>0</v>
      </c>
      <c r="O4357" s="85" t="n">
        <v>0</v>
      </c>
      <c r="P4357" s="86" t="n">
        <v>0</v>
      </c>
      <c r="Q4357" s="87" t="n">
        <v>0</v>
      </c>
      <c r="R4357" s="88" t="n">
        <v>0</v>
      </c>
      <c r="S4357" s="89" t="n">
        <f aca="false">H4357</f>
        <v>581.2</v>
      </c>
      <c r="AMG4357" s="0"/>
    </row>
    <row r="4358" s="93" customFormat="true" ht="37.5" hidden="false" customHeight="true" outlineLevel="0" collapsed="false">
      <c r="A4358" s="23" t="s">
        <v>401</v>
      </c>
      <c r="B4358" s="82" t="n">
        <v>13555</v>
      </c>
      <c r="C4358" s="23" t="n">
        <v>3133784</v>
      </c>
      <c r="D4358" s="26" t="s">
        <v>1243</v>
      </c>
      <c r="E4358" s="26" t="s">
        <v>258</v>
      </c>
      <c r="F4358" s="26" t="s">
        <v>255</v>
      </c>
      <c r="G4358" s="27" t="n">
        <v>45015</v>
      </c>
      <c r="H4358" s="83" t="n">
        <v>581.2</v>
      </c>
      <c r="I4358" s="29" t="s">
        <v>23</v>
      </c>
      <c r="J4358" s="30" t="s">
        <v>145</v>
      </c>
      <c r="K4358" s="31" t="n">
        <v>253453</v>
      </c>
      <c r="L4358" s="32" t="n">
        <v>2022008385</v>
      </c>
      <c r="M4358" s="33"/>
      <c r="N4358" s="84" t="n">
        <v>0</v>
      </c>
      <c r="O4358" s="85" t="n">
        <v>0</v>
      </c>
      <c r="P4358" s="86" t="n">
        <v>0</v>
      </c>
      <c r="Q4358" s="87" t="n">
        <v>0</v>
      </c>
      <c r="R4358" s="88" t="n">
        <v>0</v>
      </c>
      <c r="S4358" s="89" t="n">
        <f aca="false">H4358</f>
        <v>581.2</v>
      </c>
      <c r="AMG4358" s="0"/>
    </row>
    <row r="4359" s="93" customFormat="true" ht="37.5" hidden="false" customHeight="true" outlineLevel="0" collapsed="false">
      <c r="A4359" s="23" t="s">
        <v>401</v>
      </c>
      <c r="B4359" s="82" t="n">
        <v>13556</v>
      </c>
      <c r="C4359" s="23" t="n">
        <v>3133785</v>
      </c>
      <c r="D4359" s="26" t="s">
        <v>1243</v>
      </c>
      <c r="E4359" s="26" t="s">
        <v>258</v>
      </c>
      <c r="F4359" s="26" t="s">
        <v>255</v>
      </c>
      <c r="G4359" s="27" t="n">
        <v>45015</v>
      </c>
      <c r="H4359" s="83" t="n">
        <v>581.2</v>
      </c>
      <c r="I4359" s="29" t="s">
        <v>23</v>
      </c>
      <c r="J4359" s="30" t="s">
        <v>145</v>
      </c>
      <c r="K4359" s="31" t="n">
        <v>253453</v>
      </c>
      <c r="L4359" s="32" t="n">
        <v>2022008385</v>
      </c>
      <c r="M4359" s="33"/>
      <c r="N4359" s="84" t="n">
        <v>0</v>
      </c>
      <c r="O4359" s="85" t="n">
        <v>0</v>
      </c>
      <c r="P4359" s="86" t="n">
        <v>0</v>
      </c>
      <c r="Q4359" s="87" t="n">
        <v>0</v>
      </c>
      <c r="R4359" s="88" t="n">
        <v>0</v>
      </c>
      <c r="S4359" s="89" t="n">
        <f aca="false">H4359</f>
        <v>581.2</v>
      </c>
      <c r="AMG4359" s="0"/>
    </row>
    <row r="4360" s="93" customFormat="true" ht="37.5" hidden="false" customHeight="true" outlineLevel="0" collapsed="false">
      <c r="A4360" s="23" t="s">
        <v>401</v>
      </c>
      <c r="B4360" s="82" t="n">
        <v>13557</v>
      </c>
      <c r="C4360" s="23" t="n">
        <v>3133786</v>
      </c>
      <c r="D4360" s="26" t="s">
        <v>1243</v>
      </c>
      <c r="E4360" s="26" t="s">
        <v>258</v>
      </c>
      <c r="F4360" s="26" t="s">
        <v>255</v>
      </c>
      <c r="G4360" s="27" t="n">
        <v>45015</v>
      </c>
      <c r="H4360" s="83" t="n">
        <v>581.2</v>
      </c>
      <c r="I4360" s="29" t="s">
        <v>23</v>
      </c>
      <c r="J4360" s="30" t="s">
        <v>145</v>
      </c>
      <c r="K4360" s="31" t="n">
        <v>253453</v>
      </c>
      <c r="L4360" s="32" t="n">
        <v>2022008385</v>
      </c>
      <c r="M4360" s="33"/>
      <c r="N4360" s="84" t="n">
        <v>0</v>
      </c>
      <c r="O4360" s="85" t="n">
        <v>0</v>
      </c>
      <c r="P4360" s="86" t="n">
        <v>0</v>
      </c>
      <c r="Q4360" s="87" t="n">
        <v>0</v>
      </c>
      <c r="R4360" s="88" t="n">
        <v>0</v>
      </c>
      <c r="S4360" s="89" t="n">
        <f aca="false">H4360</f>
        <v>581.2</v>
      </c>
      <c r="AMG4360" s="0"/>
    </row>
    <row r="4361" s="93" customFormat="true" ht="37.5" hidden="false" customHeight="true" outlineLevel="0" collapsed="false">
      <c r="A4361" s="23" t="s">
        <v>401</v>
      </c>
      <c r="B4361" s="82" t="n">
        <v>13558</v>
      </c>
      <c r="C4361" s="23" t="n">
        <v>3133787</v>
      </c>
      <c r="D4361" s="26" t="s">
        <v>1243</v>
      </c>
      <c r="E4361" s="26" t="s">
        <v>258</v>
      </c>
      <c r="F4361" s="26" t="s">
        <v>255</v>
      </c>
      <c r="G4361" s="27" t="n">
        <v>45015</v>
      </c>
      <c r="H4361" s="83" t="n">
        <v>581.2</v>
      </c>
      <c r="I4361" s="29" t="s">
        <v>23</v>
      </c>
      <c r="J4361" s="30" t="s">
        <v>145</v>
      </c>
      <c r="K4361" s="31" t="n">
        <v>253453</v>
      </c>
      <c r="L4361" s="32" t="n">
        <v>2022008385</v>
      </c>
      <c r="M4361" s="33"/>
      <c r="N4361" s="84" t="n">
        <v>0</v>
      </c>
      <c r="O4361" s="85" t="n">
        <v>0</v>
      </c>
      <c r="P4361" s="86" t="n">
        <v>0</v>
      </c>
      <c r="Q4361" s="87" t="n">
        <v>0</v>
      </c>
      <c r="R4361" s="88" t="n">
        <v>0</v>
      </c>
      <c r="S4361" s="89" t="n">
        <f aca="false">H4361</f>
        <v>581.2</v>
      </c>
      <c r="AMG4361" s="0"/>
    </row>
    <row r="4362" s="93" customFormat="true" ht="37.5" hidden="false" customHeight="true" outlineLevel="0" collapsed="false">
      <c r="A4362" s="23" t="s">
        <v>401</v>
      </c>
      <c r="B4362" s="82" t="n">
        <v>13559</v>
      </c>
      <c r="C4362" s="23" t="n">
        <v>3133788</v>
      </c>
      <c r="D4362" s="26" t="s">
        <v>1243</v>
      </c>
      <c r="E4362" s="26" t="s">
        <v>258</v>
      </c>
      <c r="F4362" s="26" t="s">
        <v>255</v>
      </c>
      <c r="G4362" s="27" t="n">
        <v>45015</v>
      </c>
      <c r="H4362" s="83" t="n">
        <v>581.2</v>
      </c>
      <c r="I4362" s="29" t="s">
        <v>23</v>
      </c>
      <c r="J4362" s="30" t="s">
        <v>145</v>
      </c>
      <c r="K4362" s="31" t="n">
        <v>253453</v>
      </c>
      <c r="L4362" s="32" t="n">
        <v>2022008385</v>
      </c>
      <c r="M4362" s="33"/>
      <c r="N4362" s="84" t="n">
        <v>0</v>
      </c>
      <c r="O4362" s="85" t="n">
        <v>0</v>
      </c>
      <c r="P4362" s="86" t="n">
        <v>0</v>
      </c>
      <c r="Q4362" s="87" t="n">
        <v>0</v>
      </c>
      <c r="R4362" s="88" t="n">
        <v>0</v>
      </c>
      <c r="S4362" s="89" t="n">
        <f aca="false">H4362</f>
        <v>581.2</v>
      </c>
      <c r="AMG4362" s="0"/>
    </row>
    <row r="4363" s="93" customFormat="true" ht="37.5" hidden="false" customHeight="true" outlineLevel="0" collapsed="false">
      <c r="A4363" s="23" t="s">
        <v>401</v>
      </c>
      <c r="B4363" s="82" t="n">
        <v>13560</v>
      </c>
      <c r="C4363" s="23" t="n">
        <v>3133789</v>
      </c>
      <c r="D4363" s="26" t="s">
        <v>1243</v>
      </c>
      <c r="E4363" s="26" t="s">
        <v>258</v>
      </c>
      <c r="F4363" s="26" t="s">
        <v>255</v>
      </c>
      <c r="G4363" s="27" t="n">
        <v>45015</v>
      </c>
      <c r="H4363" s="83" t="n">
        <v>581.2</v>
      </c>
      <c r="I4363" s="29" t="s">
        <v>23</v>
      </c>
      <c r="J4363" s="30" t="s">
        <v>145</v>
      </c>
      <c r="K4363" s="31" t="n">
        <v>253453</v>
      </c>
      <c r="L4363" s="32" t="n">
        <v>2022008385</v>
      </c>
      <c r="M4363" s="33"/>
      <c r="N4363" s="84" t="n">
        <v>0</v>
      </c>
      <c r="O4363" s="85" t="n">
        <v>0</v>
      </c>
      <c r="P4363" s="86" t="n">
        <v>0</v>
      </c>
      <c r="Q4363" s="87" t="n">
        <v>0</v>
      </c>
      <c r="R4363" s="88" t="n">
        <v>0</v>
      </c>
      <c r="S4363" s="89" t="n">
        <f aca="false">H4363</f>
        <v>581.2</v>
      </c>
      <c r="AMG4363" s="0"/>
    </row>
    <row r="4364" s="93" customFormat="true" ht="37.5" hidden="false" customHeight="true" outlineLevel="0" collapsed="false">
      <c r="A4364" s="23" t="s">
        <v>401</v>
      </c>
      <c r="B4364" s="82" t="n">
        <v>13561</v>
      </c>
      <c r="C4364" s="23" t="n">
        <v>3133790</v>
      </c>
      <c r="D4364" s="26" t="s">
        <v>1243</v>
      </c>
      <c r="E4364" s="26" t="s">
        <v>258</v>
      </c>
      <c r="F4364" s="26" t="s">
        <v>255</v>
      </c>
      <c r="G4364" s="27" t="n">
        <v>45015</v>
      </c>
      <c r="H4364" s="83" t="n">
        <v>581.2</v>
      </c>
      <c r="I4364" s="29" t="s">
        <v>23</v>
      </c>
      <c r="J4364" s="30" t="s">
        <v>145</v>
      </c>
      <c r="K4364" s="31" t="n">
        <v>253453</v>
      </c>
      <c r="L4364" s="32" t="n">
        <v>2022008385</v>
      </c>
      <c r="M4364" s="33"/>
      <c r="N4364" s="84" t="n">
        <v>0</v>
      </c>
      <c r="O4364" s="85" t="n">
        <v>0</v>
      </c>
      <c r="P4364" s="86" t="n">
        <v>0</v>
      </c>
      <c r="Q4364" s="87" t="n">
        <v>0</v>
      </c>
      <c r="R4364" s="88" t="n">
        <v>0</v>
      </c>
      <c r="S4364" s="89" t="n">
        <f aca="false">H4364</f>
        <v>581.2</v>
      </c>
      <c r="AMG4364" s="0"/>
    </row>
    <row r="4365" s="93" customFormat="true" ht="37.5" hidden="false" customHeight="true" outlineLevel="0" collapsed="false">
      <c r="A4365" s="23" t="s">
        <v>401</v>
      </c>
      <c r="B4365" s="82" t="n">
        <v>13562</v>
      </c>
      <c r="C4365" s="23" t="n">
        <v>3133791</v>
      </c>
      <c r="D4365" s="26" t="s">
        <v>1243</v>
      </c>
      <c r="E4365" s="26" t="s">
        <v>258</v>
      </c>
      <c r="F4365" s="26" t="s">
        <v>255</v>
      </c>
      <c r="G4365" s="27" t="n">
        <v>45015</v>
      </c>
      <c r="H4365" s="83" t="n">
        <v>581.2</v>
      </c>
      <c r="I4365" s="29" t="s">
        <v>23</v>
      </c>
      <c r="J4365" s="30" t="s">
        <v>145</v>
      </c>
      <c r="K4365" s="31" t="n">
        <v>253453</v>
      </c>
      <c r="L4365" s="32" t="n">
        <v>2022008385</v>
      </c>
      <c r="M4365" s="33"/>
      <c r="N4365" s="84" t="n">
        <v>0</v>
      </c>
      <c r="O4365" s="85" t="n">
        <v>0</v>
      </c>
      <c r="P4365" s="86" t="n">
        <v>0</v>
      </c>
      <c r="Q4365" s="87" t="n">
        <v>0</v>
      </c>
      <c r="R4365" s="88" t="n">
        <v>0</v>
      </c>
      <c r="S4365" s="89" t="n">
        <f aca="false">H4365</f>
        <v>581.2</v>
      </c>
      <c r="AMG4365" s="0"/>
    </row>
    <row r="4366" s="93" customFormat="true" ht="37.5" hidden="false" customHeight="true" outlineLevel="0" collapsed="false">
      <c r="A4366" s="23" t="s">
        <v>401</v>
      </c>
      <c r="B4366" s="82" t="n">
        <v>13563</v>
      </c>
      <c r="C4366" s="23" t="n">
        <v>3133792</v>
      </c>
      <c r="D4366" s="26" t="s">
        <v>1243</v>
      </c>
      <c r="E4366" s="26" t="s">
        <v>258</v>
      </c>
      <c r="F4366" s="26" t="s">
        <v>255</v>
      </c>
      <c r="G4366" s="27" t="n">
        <v>45015</v>
      </c>
      <c r="H4366" s="83" t="n">
        <v>581.2</v>
      </c>
      <c r="I4366" s="29" t="s">
        <v>23</v>
      </c>
      <c r="J4366" s="30" t="s">
        <v>145</v>
      </c>
      <c r="K4366" s="31" t="n">
        <v>253453</v>
      </c>
      <c r="L4366" s="32" t="n">
        <v>2022008385</v>
      </c>
      <c r="M4366" s="33"/>
      <c r="N4366" s="84" t="n">
        <v>0</v>
      </c>
      <c r="O4366" s="85" t="n">
        <v>0</v>
      </c>
      <c r="P4366" s="86" t="n">
        <v>0</v>
      </c>
      <c r="Q4366" s="87" t="n">
        <v>0</v>
      </c>
      <c r="R4366" s="88" t="n">
        <v>0</v>
      </c>
      <c r="S4366" s="89" t="n">
        <f aca="false">H4366</f>
        <v>581.2</v>
      </c>
      <c r="AMG4366" s="0"/>
    </row>
    <row r="4367" s="93" customFormat="true" ht="37.5" hidden="false" customHeight="true" outlineLevel="0" collapsed="false">
      <c r="A4367" s="23" t="s">
        <v>401</v>
      </c>
      <c r="B4367" s="82" t="n">
        <v>13571</v>
      </c>
      <c r="C4367" s="23" t="s">
        <v>238</v>
      </c>
      <c r="D4367" s="26" t="s">
        <v>1244</v>
      </c>
      <c r="E4367" s="26" t="s">
        <v>1245</v>
      </c>
      <c r="F4367" s="26" t="s">
        <v>255</v>
      </c>
      <c r="G4367" s="27" t="n">
        <v>45026</v>
      </c>
      <c r="H4367" s="83" t="n">
        <v>6322.42</v>
      </c>
      <c r="I4367" s="29" t="s">
        <v>23</v>
      </c>
      <c r="J4367" s="30" t="s">
        <v>1098</v>
      </c>
      <c r="K4367" s="31" t="n">
        <v>41509</v>
      </c>
      <c r="L4367" s="32" t="n">
        <v>2023001475</v>
      </c>
      <c r="M4367" s="33"/>
      <c r="N4367" s="84" t="n">
        <v>0</v>
      </c>
      <c r="O4367" s="85" t="n">
        <v>0</v>
      </c>
      <c r="P4367" s="86" t="n">
        <v>0</v>
      </c>
      <c r="Q4367" s="87" t="n">
        <v>0</v>
      </c>
      <c r="R4367" s="88" t="n">
        <v>0</v>
      </c>
      <c r="S4367" s="89" t="n">
        <f aca="false">H4367</f>
        <v>6322.42</v>
      </c>
      <c r="AMG4367" s="0"/>
    </row>
    <row r="4368" s="93" customFormat="true" ht="37.5" hidden="false" customHeight="true" outlineLevel="0" collapsed="false">
      <c r="A4368" s="23" t="s">
        <v>401</v>
      </c>
      <c r="B4368" s="82" t="n">
        <v>13572</v>
      </c>
      <c r="C4368" s="23" t="s">
        <v>238</v>
      </c>
      <c r="D4368" s="26" t="s">
        <v>1244</v>
      </c>
      <c r="E4368" s="26" t="s">
        <v>1245</v>
      </c>
      <c r="F4368" s="26" t="s">
        <v>255</v>
      </c>
      <c r="G4368" s="27" t="n">
        <v>45026</v>
      </c>
      <c r="H4368" s="83" t="n">
        <v>6322.42</v>
      </c>
      <c r="I4368" s="29" t="s">
        <v>23</v>
      </c>
      <c r="J4368" s="30" t="s">
        <v>1098</v>
      </c>
      <c r="K4368" s="31" t="n">
        <v>41509</v>
      </c>
      <c r="L4368" s="32" t="n">
        <v>2023001475</v>
      </c>
      <c r="M4368" s="33"/>
      <c r="N4368" s="84" t="n">
        <v>0</v>
      </c>
      <c r="O4368" s="85" t="n">
        <v>0</v>
      </c>
      <c r="P4368" s="86" t="n">
        <v>0</v>
      </c>
      <c r="Q4368" s="87" t="n">
        <v>0</v>
      </c>
      <c r="R4368" s="88" t="n">
        <v>0</v>
      </c>
      <c r="S4368" s="89" t="n">
        <f aca="false">H4368</f>
        <v>6322.42</v>
      </c>
      <c r="AMG4368" s="0"/>
    </row>
    <row r="4369" s="93" customFormat="true" ht="37.5" hidden="false" customHeight="true" outlineLevel="0" collapsed="false">
      <c r="A4369" s="23" t="s">
        <v>401</v>
      </c>
      <c r="B4369" s="82" t="n">
        <v>13573</v>
      </c>
      <c r="C4369" s="23" t="s">
        <v>238</v>
      </c>
      <c r="D4369" s="26" t="s">
        <v>1244</v>
      </c>
      <c r="E4369" s="26" t="s">
        <v>1245</v>
      </c>
      <c r="F4369" s="26" t="s">
        <v>255</v>
      </c>
      <c r="G4369" s="27" t="n">
        <v>45026</v>
      </c>
      <c r="H4369" s="83" t="n">
        <v>6322.42</v>
      </c>
      <c r="I4369" s="29" t="s">
        <v>23</v>
      </c>
      <c r="J4369" s="30" t="s">
        <v>1098</v>
      </c>
      <c r="K4369" s="31" t="n">
        <v>41509</v>
      </c>
      <c r="L4369" s="32" t="n">
        <v>2023001475</v>
      </c>
      <c r="M4369" s="33"/>
      <c r="N4369" s="84" t="n">
        <v>0</v>
      </c>
      <c r="O4369" s="85" t="n">
        <v>0</v>
      </c>
      <c r="P4369" s="86" t="n">
        <v>0</v>
      </c>
      <c r="Q4369" s="87" t="n">
        <v>0</v>
      </c>
      <c r="R4369" s="88" t="n">
        <v>0</v>
      </c>
      <c r="S4369" s="89" t="n">
        <f aca="false">H4369</f>
        <v>6322.42</v>
      </c>
      <c r="AMG4369" s="0"/>
    </row>
    <row r="4370" s="93" customFormat="true" ht="37.5" hidden="false" customHeight="true" outlineLevel="0" collapsed="false">
      <c r="A4370" s="23" t="s">
        <v>401</v>
      </c>
      <c r="B4370" s="82" t="n">
        <v>13574</v>
      </c>
      <c r="C4370" s="23" t="n">
        <v>3133723</v>
      </c>
      <c r="D4370" s="26" t="s">
        <v>1246</v>
      </c>
      <c r="E4370" s="26" t="s">
        <v>265</v>
      </c>
      <c r="F4370" s="26" t="s">
        <v>255</v>
      </c>
      <c r="G4370" s="27" t="n">
        <v>45036</v>
      </c>
      <c r="H4370" s="83" t="n">
        <v>3700</v>
      </c>
      <c r="I4370" s="29" t="s">
        <v>23</v>
      </c>
      <c r="J4370" s="30" t="s">
        <v>240</v>
      </c>
      <c r="K4370" s="31" t="n">
        <v>5990</v>
      </c>
      <c r="L4370" s="32" t="n">
        <v>2023000870</v>
      </c>
      <c r="M4370" s="33"/>
      <c r="N4370" s="84" t="n">
        <v>0</v>
      </c>
      <c r="O4370" s="85" t="n">
        <v>0</v>
      </c>
      <c r="P4370" s="86" t="n">
        <v>0</v>
      </c>
      <c r="Q4370" s="87" t="n">
        <v>0</v>
      </c>
      <c r="R4370" s="88" t="n">
        <v>0</v>
      </c>
      <c r="S4370" s="89" t="n">
        <f aca="false">H4370</f>
        <v>3700</v>
      </c>
      <c r="AMG4370" s="0"/>
    </row>
    <row r="4371" s="93" customFormat="true" ht="37.5" hidden="false" customHeight="true" outlineLevel="0" collapsed="false">
      <c r="A4371" s="23" t="s">
        <v>401</v>
      </c>
      <c r="B4371" s="82" t="n">
        <v>13575</v>
      </c>
      <c r="C4371" s="23" t="n">
        <v>3133724</v>
      </c>
      <c r="D4371" s="26" t="s">
        <v>1246</v>
      </c>
      <c r="E4371" s="26" t="s">
        <v>265</v>
      </c>
      <c r="F4371" s="26" t="s">
        <v>255</v>
      </c>
      <c r="G4371" s="27" t="n">
        <v>45036</v>
      </c>
      <c r="H4371" s="83" t="n">
        <v>3700</v>
      </c>
      <c r="I4371" s="29" t="s">
        <v>23</v>
      </c>
      <c r="J4371" s="30" t="s">
        <v>240</v>
      </c>
      <c r="K4371" s="31" t="n">
        <v>5990</v>
      </c>
      <c r="L4371" s="32" t="n">
        <v>2023000870</v>
      </c>
      <c r="M4371" s="33"/>
      <c r="N4371" s="84" t="n">
        <v>0</v>
      </c>
      <c r="O4371" s="85" t="n">
        <v>0</v>
      </c>
      <c r="P4371" s="86" t="n">
        <v>0</v>
      </c>
      <c r="Q4371" s="87" t="n">
        <v>0</v>
      </c>
      <c r="R4371" s="88" t="n">
        <v>0</v>
      </c>
      <c r="S4371" s="89" t="n">
        <f aca="false">H4371</f>
        <v>3700</v>
      </c>
      <c r="AMG4371" s="0"/>
    </row>
    <row r="4372" s="93" customFormat="true" ht="37.5" hidden="false" customHeight="true" outlineLevel="0" collapsed="false">
      <c r="A4372" s="23" t="s">
        <v>401</v>
      </c>
      <c r="B4372" s="82" t="n">
        <v>13576</v>
      </c>
      <c r="C4372" s="23" t="n">
        <v>3133725</v>
      </c>
      <c r="D4372" s="26" t="s">
        <v>1246</v>
      </c>
      <c r="E4372" s="26" t="s">
        <v>1201</v>
      </c>
      <c r="F4372" s="26" t="s">
        <v>255</v>
      </c>
      <c r="G4372" s="27" t="n">
        <v>45036</v>
      </c>
      <c r="H4372" s="83" t="n">
        <v>3700</v>
      </c>
      <c r="I4372" s="29" t="s">
        <v>23</v>
      </c>
      <c r="J4372" s="30" t="s">
        <v>240</v>
      </c>
      <c r="K4372" s="31" t="n">
        <v>5990</v>
      </c>
      <c r="L4372" s="32" t="n">
        <v>2023000870</v>
      </c>
      <c r="M4372" s="33"/>
      <c r="N4372" s="84" t="n">
        <v>0</v>
      </c>
      <c r="O4372" s="85" t="n">
        <v>0</v>
      </c>
      <c r="P4372" s="86" t="n">
        <v>0</v>
      </c>
      <c r="Q4372" s="87" t="n">
        <v>0</v>
      </c>
      <c r="R4372" s="88" t="n">
        <v>0</v>
      </c>
      <c r="S4372" s="89" t="n">
        <f aca="false">H4372</f>
        <v>3700</v>
      </c>
      <c r="AMG4372" s="0"/>
    </row>
    <row r="4373" s="93" customFormat="true" ht="37.5" hidden="false" customHeight="true" outlineLevel="0" collapsed="false">
      <c r="A4373" s="23" t="s">
        <v>401</v>
      </c>
      <c r="B4373" s="82" t="n">
        <v>13577</v>
      </c>
      <c r="C4373" s="23" t="n">
        <v>3133726</v>
      </c>
      <c r="D4373" s="26" t="s">
        <v>1246</v>
      </c>
      <c r="E4373" s="26" t="s">
        <v>377</v>
      </c>
      <c r="F4373" s="26" t="s">
        <v>255</v>
      </c>
      <c r="G4373" s="27" t="n">
        <v>45036</v>
      </c>
      <c r="H4373" s="83" t="n">
        <v>3700</v>
      </c>
      <c r="I4373" s="29" t="s">
        <v>23</v>
      </c>
      <c r="J4373" s="30" t="s">
        <v>240</v>
      </c>
      <c r="K4373" s="31" t="n">
        <v>5990</v>
      </c>
      <c r="L4373" s="32" t="n">
        <v>2023000870</v>
      </c>
      <c r="M4373" s="33"/>
      <c r="N4373" s="84" t="n">
        <v>0</v>
      </c>
      <c r="O4373" s="85" t="n">
        <v>0</v>
      </c>
      <c r="P4373" s="86" t="n">
        <v>0</v>
      </c>
      <c r="Q4373" s="87" t="n">
        <v>0</v>
      </c>
      <c r="R4373" s="88" t="n">
        <v>0</v>
      </c>
      <c r="S4373" s="89" t="n">
        <f aca="false">H4373</f>
        <v>3700</v>
      </c>
      <c r="AMG4373" s="0"/>
    </row>
    <row r="4374" s="93" customFormat="true" ht="37.5" hidden="false" customHeight="true" outlineLevel="0" collapsed="false">
      <c r="A4374" s="23" t="s">
        <v>401</v>
      </c>
      <c r="B4374" s="82" t="n">
        <v>13578</v>
      </c>
      <c r="C4374" s="23" t="n">
        <v>3133727</v>
      </c>
      <c r="D4374" s="26" t="s">
        <v>1246</v>
      </c>
      <c r="E4374" s="26" t="s">
        <v>1247</v>
      </c>
      <c r="F4374" s="26" t="s">
        <v>255</v>
      </c>
      <c r="G4374" s="27" t="n">
        <v>45036</v>
      </c>
      <c r="H4374" s="83" t="n">
        <v>3700</v>
      </c>
      <c r="I4374" s="29" t="s">
        <v>23</v>
      </c>
      <c r="J4374" s="30" t="s">
        <v>240</v>
      </c>
      <c r="K4374" s="31" t="n">
        <v>5990</v>
      </c>
      <c r="L4374" s="32" t="n">
        <v>2023000870</v>
      </c>
      <c r="M4374" s="33"/>
      <c r="N4374" s="84" t="n">
        <v>0</v>
      </c>
      <c r="O4374" s="85" t="n">
        <v>0</v>
      </c>
      <c r="P4374" s="86" t="n">
        <v>0</v>
      </c>
      <c r="Q4374" s="87" t="n">
        <v>0</v>
      </c>
      <c r="R4374" s="88" t="n">
        <v>0</v>
      </c>
      <c r="S4374" s="89" t="n">
        <f aca="false">H4374</f>
        <v>3700</v>
      </c>
      <c r="AMG4374" s="0"/>
    </row>
    <row r="4375" s="93" customFormat="true" ht="37.5" hidden="false" customHeight="true" outlineLevel="0" collapsed="false">
      <c r="A4375" s="23" t="s">
        <v>401</v>
      </c>
      <c r="B4375" s="82" t="n">
        <v>13579</v>
      </c>
      <c r="C4375" s="23" t="n">
        <v>3171577</v>
      </c>
      <c r="D4375" s="26" t="s">
        <v>1248</v>
      </c>
      <c r="E4375" s="26" t="s">
        <v>1249</v>
      </c>
      <c r="F4375" s="26" t="s">
        <v>255</v>
      </c>
      <c r="G4375" s="27" t="n">
        <v>45020</v>
      </c>
      <c r="H4375" s="83" t="n">
        <v>826.17</v>
      </c>
      <c r="I4375" s="29" t="s">
        <v>23</v>
      </c>
      <c r="J4375" s="30" t="s">
        <v>1126</v>
      </c>
      <c r="K4375" s="31" t="s">
        <v>1250</v>
      </c>
      <c r="L4375" s="32" t="n">
        <v>2023003076</v>
      </c>
      <c r="M4375" s="33"/>
      <c r="N4375" s="84" t="n">
        <v>0</v>
      </c>
      <c r="O4375" s="85" t="n">
        <v>0</v>
      </c>
      <c r="P4375" s="86" t="n">
        <v>0</v>
      </c>
      <c r="Q4375" s="87" t="n">
        <v>0</v>
      </c>
      <c r="R4375" s="88" t="n">
        <v>0</v>
      </c>
      <c r="S4375" s="89" t="n">
        <f aca="false">H4375</f>
        <v>826.17</v>
      </c>
      <c r="AMG4375" s="0"/>
    </row>
    <row r="4376" s="93" customFormat="true" ht="37.5" hidden="false" customHeight="true" outlineLevel="0" collapsed="false">
      <c r="A4376" s="23" t="s">
        <v>401</v>
      </c>
      <c r="B4376" s="82" t="n">
        <v>13580</v>
      </c>
      <c r="C4376" s="23" t="n">
        <v>3171578</v>
      </c>
      <c r="D4376" s="26" t="s">
        <v>1248</v>
      </c>
      <c r="E4376" s="26" t="s">
        <v>1251</v>
      </c>
      <c r="F4376" s="26" t="s">
        <v>255</v>
      </c>
      <c r="G4376" s="27" t="n">
        <v>45020</v>
      </c>
      <c r="H4376" s="83" t="n">
        <v>826.17</v>
      </c>
      <c r="I4376" s="29" t="s">
        <v>23</v>
      </c>
      <c r="J4376" s="30" t="s">
        <v>1126</v>
      </c>
      <c r="K4376" s="31" t="s">
        <v>1250</v>
      </c>
      <c r="L4376" s="32" t="n">
        <v>2023003076</v>
      </c>
      <c r="M4376" s="33"/>
      <c r="N4376" s="84" t="n">
        <v>0</v>
      </c>
      <c r="O4376" s="85" t="n">
        <v>0</v>
      </c>
      <c r="P4376" s="86" t="n">
        <v>0</v>
      </c>
      <c r="Q4376" s="87" t="n">
        <v>0</v>
      </c>
      <c r="R4376" s="88" t="n">
        <v>0</v>
      </c>
      <c r="S4376" s="89" t="n">
        <f aca="false">H4376</f>
        <v>826.17</v>
      </c>
      <c r="AMG4376" s="0"/>
    </row>
    <row r="4377" s="93" customFormat="true" ht="37.5" hidden="false" customHeight="true" outlineLevel="0" collapsed="false">
      <c r="A4377" s="23" t="s">
        <v>401</v>
      </c>
      <c r="B4377" s="82" t="n">
        <v>13581</v>
      </c>
      <c r="C4377" s="23" t="n">
        <v>3158095</v>
      </c>
      <c r="D4377" s="26" t="s">
        <v>1252</v>
      </c>
      <c r="E4377" s="26" t="s">
        <v>1253</v>
      </c>
      <c r="F4377" s="26" t="s">
        <v>255</v>
      </c>
      <c r="G4377" s="27" t="n">
        <v>44774</v>
      </c>
      <c r="H4377" s="83" t="n">
        <v>3900</v>
      </c>
      <c r="I4377" s="29" t="s">
        <v>23</v>
      </c>
      <c r="J4377" s="30" t="s">
        <v>437</v>
      </c>
      <c r="K4377" s="31" t="n">
        <v>5668</v>
      </c>
      <c r="L4377" s="32" t="n">
        <v>2022004623</v>
      </c>
      <c r="M4377" s="33"/>
      <c r="N4377" s="84" t="n">
        <v>0</v>
      </c>
      <c r="O4377" s="85" t="n">
        <v>0</v>
      </c>
      <c r="P4377" s="86" t="n">
        <v>0</v>
      </c>
      <c r="Q4377" s="87" t="n">
        <v>0</v>
      </c>
      <c r="R4377" s="88" t="n">
        <v>0</v>
      </c>
      <c r="S4377" s="89" t="n">
        <f aca="false">H4377</f>
        <v>3900</v>
      </c>
      <c r="AMG4377" s="0"/>
    </row>
    <row r="4378" s="93" customFormat="true" ht="37.5" hidden="false" customHeight="true" outlineLevel="0" collapsed="false">
      <c r="A4378" s="23" t="s">
        <v>401</v>
      </c>
      <c r="B4378" s="82" t="n">
        <v>13582</v>
      </c>
      <c r="C4378" s="25" t="s">
        <v>238</v>
      </c>
      <c r="D4378" s="26" t="s">
        <v>915</v>
      </c>
      <c r="E4378" s="26" t="s">
        <v>258</v>
      </c>
      <c r="F4378" s="26" t="s">
        <v>255</v>
      </c>
      <c r="G4378" s="27" t="n">
        <v>44627</v>
      </c>
      <c r="H4378" s="83" t="n">
        <v>930</v>
      </c>
      <c r="I4378" s="29" t="s">
        <v>23</v>
      </c>
      <c r="J4378" s="30" t="s">
        <v>1254</v>
      </c>
      <c r="K4378" s="31" t="n">
        <v>2261</v>
      </c>
      <c r="L4378" s="32" t="n">
        <v>2021000197</v>
      </c>
      <c r="M4378" s="33"/>
      <c r="N4378" s="84" t="n">
        <v>0</v>
      </c>
      <c r="O4378" s="85" t="n">
        <v>0</v>
      </c>
      <c r="P4378" s="86" t="n">
        <v>0</v>
      </c>
      <c r="Q4378" s="87" t="n">
        <v>0</v>
      </c>
      <c r="R4378" s="88" t="n">
        <v>0</v>
      </c>
      <c r="S4378" s="89" t="n">
        <f aca="false">H4378</f>
        <v>930</v>
      </c>
    </row>
    <row r="4379" s="93" customFormat="true" ht="37.5" hidden="false" customHeight="true" outlineLevel="0" collapsed="false">
      <c r="A4379" s="23" t="s">
        <v>401</v>
      </c>
      <c r="B4379" s="82" t="n">
        <v>13583</v>
      </c>
      <c r="C4379" s="25" t="s">
        <v>238</v>
      </c>
      <c r="D4379" s="26" t="s">
        <v>915</v>
      </c>
      <c r="E4379" s="26" t="s">
        <v>258</v>
      </c>
      <c r="F4379" s="26" t="s">
        <v>255</v>
      </c>
      <c r="G4379" s="27" t="n">
        <v>44627</v>
      </c>
      <c r="H4379" s="83" t="n">
        <v>930</v>
      </c>
      <c r="I4379" s="29" t="s">
        <v>23</v>
      </c>
      <c r="J4379" s="30" t="s">
        <v>1254</v>
      </c>
      <c r="K4379" s="31" t="n">
        <v>2261</v>
      </c>
      <c r="L4379" s="32" t="n">
        <v>2021000197</v>
      </c>
      <c r="M4379" s="33"/>
      <c r="N4379" s="84" t="n">
        <v>0</v>
      </c>
      <c r="O4379" s="85" t="n">
        <v>0</v>
      </c>
      <c r="P4379" s="86" t="n">
        <v>0</v>
      </c>
      <c r="Q4379" s="87" t="n">
        <v>0</v>
      </c>
      <c r="R4379" s="88" t="n">
        <v>0</v>
      </c>
      <c r="S4379" s="89" t="n">
        <f aca="false">H4379</f>
        <v>930</v>
      </c>
    </row>
    <row r="4380" s="93" customFormat="true" ht="37.5" hidden="false" customHeight="true" outlineLevel="0" collapsed="false">
      <c r="A4380" s="23" t="s">
        <v>401</v>
      </c>
      <c r="B4380" s="82" t="n">
        <v>13584</v>
      </c>
      <c r="C4380" s="25" t="s">
        <v>238</v>
      </c>
      <c r="D4380" s="26" t="s">
        <v>915</v>
      </c>
      <c r="E4380" s="26" t="s">
        <v>258</v>
      </c>
      <c r="F4380" s="26" t="s">
        <v>255</v>
      </c>
      <c r="G4380" s="27" t="n">
        <v>44627</v>
      </c>
      <c r="H4380" s="83" t="n">
        <v>930</v>
      </c>
      <c r="I4380" s="29" t="s">
        <v>23</v>
      </c>
      <c r="J4380" s="30" t="s">
        <v>1254</v>
      </c>
      <c r="K4380" s="31" t="n">
        <v>2261</v>
      </c>
      <c r="L4380" s="32" t="n">
        <v>2021000197</v>
      </c>
      <c r="M4380" s="33"/>
      <c r="N4380" s="84" t="n">
        <v>0</v>
      </c>
      <c r="O4380" s="85" t="n">
        <v>0</v>
      </c>
      <c r="P4380" s="86" t="n">
        <v>0</v>
      </c>
      <c r="Q4380" s="87" t="n">
        <v>0</v>
      </c>
      <c r="R4380" s="88" t="n">
        <v>0</v>
      </c>
      <c r="S4380" s="89" t="n">
        <f aca="false">H4380</f>
        <v>930</v>
      </c>
    </row>
    <row r="4381" s="93" customFormat="true" ht="37.5" hidden="false" customHeight="true" outlineLevel="0" collapsed="false">
      <c r="A4381" s="23" t="s">
        <v>401</v>
      </c>
      <c r="B4381" s="82" t="n">
        <v>13543</v>
      </c>
      <c r="C4381" s="23" t="n">
        <v>3167148</v>
      </c>
      <c r="D4381" s="26" t="s">
        <v>1255</v>
      </c>
      <c r="E4381" s="26" t="s">
        <v>1224</v>
      </c>
      <c r="F4381" s="26" t="s">
        <v>255</v>
      </c>
      <c r="G4381" s="27" t="n">
        <v>45006</v>
      </c>
      <c r="H4381" s="83" t="n">
        <v>78500</v>
      </c>
      <c r="I4381" s="29" t="s">
        <v>23</v>
      </c>
      <c r="J4381" s="30" t="s">
        <v>1223</v>
      </c>
      <c r="K4381" s="31" t="n">
        <v>3259</v>
      </c>
      <c r="L4381" s="32" t="n">
        <v>2022004241</v>
      </c>
      <c r="M4381" s="33"/>
      <c r="N4381" s="84" t="n">
        <v>0</v>
      </c>
      <c r="O4381" s="85" t="n">
        <v>0</v>
      </c>
      <c r="P4381" s="86" t="n">
        <v>0</v>
      </c>
      <c r="Q4381" s="87" t="n">
        <v>0</v>
      </c>
      <c r="R4381" s="88" t="n">
        <v>0</v>
      </c>
      <c r="S4381" s="89" t="n">
        <f aca="false">H4381</f>
        <v>78500</v>
      </c>
      <c r="AMG4381" s="0"/>
    </row>
    <row r="4382" s="93" customFormat="true" ht="37.5" hidden="false" customHeight="true" outlineLevel="0" collapsed="false">
      <c r="A4382" s="23" t="s">
        <v>401</v>
      </c>
      <c r="B4382" s="82" t="n">
        <v>13544</v>
      </c>
      <c r="C4382" s="23" t="n">
        <v>3167152</v>
      </c>
      <c r="D4382" s="26" t="s">
        <v>1256</v>
      </c>
      <c r="E4382" s="26" t="s">
        <v>1224</v>
      </c>
      <c r="F4382" s="26" t="s">
        <v>255</v>
      </c>
      <c r="G4382" s="27" t="n">
        <v>45006</v>
      </c>
      <c r="H4382" s="83" t="n">
        <v>79500</v>
      </c>
      <c r="I4382" s="29" t="s">
        <v>23</v>
      </c>
      <c r="J4382" s="30" t="s">
        <v>1223</v>
      </c>
      <c r="K4382" s="31" t="n">
        <v>3259</v>
      </c>
      <c r="L4382" s="32" t="n">
        <v>2022004241</v>
      </c>
      <c r="M4382" s="33"/>
      <c r="N4382" s="84" t="n">
        <v>0</v>
      </c>
      <c r="O4382" s="85" t="n">
        <v>0</v>
      </c>
      <c r="P4382" s="86" t="n">
        <v>0</v>
      </c>
      <c r="Q4382" s="87" t="n">
        <v>0</v>
      </c>
      <c r="R4382" s="88" t="n">
        <v>0</v>
      </c>
      <c r="S4382" s="89" t="n">
        <f aca="false">H4382</f>
        <v>79500</v>
      </c>
      <c r="AMG4382" s="0"/>
    </row>
    <row r="4383" s="93" customFormat="true" ht="37.5" hidden="false" customHeight="true" outlineLevel="0" collapsed="false">
      <c r="A4383" s="23" t="s">
        <v>401</v>
      </c>
      <c r="B4383" s="82" t="n">
        <v>13545</v>
      </c>
      <c r="C4383" s="23" t="n">
        <v>3167151</v>
      </c>
      <c r="D4383" s="26" t="s">
        <v>1257</v>
      </c>
      <c r="E4383" s="26" t="s">
        <v>1222</v>
      </c>
      <c r="F4383" s="26" t="s">
        <v>255</v>
      </c>
      <c r="G4383" s="27" t="n">
        <v>45006</v>
      </c>
      <c r="H4383" s="83" t="n">
        <v>23700</v>
      </c>
      <c r="I4383" s="29" t="s">
        <v>23</v>
      </c>
      <c r="J4383" s="30" t="s">
        <v>1223</v>
      </c>
      <c r="K4383" s="31" t="n">
        <v>3259</v>
      </c>
      <c r="L4383" s="32" t="n">
        <v>2022004241</v>
      </c>
      <c r="M4383" s="33"/>
      <c r="N4383" s="84" t="n">
        <v>0</v>
      </c>
      <c r="O4383" s="85" t="n">
        <v>0</v>
      </c>
      <c r="P4383" s="86" t="n">
        <v>0</v>
      </c>
      <c r="Q4383" s="87" t="n">
        <v>0</v>
      </c>
      <c r="R4383" s="88" t="n">
        <v>0</v>
      </c>
      <c r="S4383" s="89" t="n">
        <f aca="false">H4383</f>
        <v>23700</v>
      </c>
      <c r="AMG4383" s="0"/>
    </row>
    <row r="4384" s="93" customFormat="true" ht="37.5" hidden="false" customHeight="true" outlineLevel="0" collapsed="false">
      <c r="A4384" s="23" t="s">
        <v>401</v>
      </c>
      <c r="B4384" s="82" t="n">
        <v>949</v>
      </c>
      <c r="C4384" s="23" t="s">
        <v>238</v>
      </c>
      <c r="D4384" s="26" t="s">
        <v>1258</v>
      </c>
      <c r="E4384" s="26" t="s">
        <v>1259</v>
      </c>
      <c r="F4384" s="26" t="s">
        <v>255</v>
      </c>
      <c r="G4384" s="27" t="n">
        <v>45112</v>
      </c>
      <c r="H4384" s="83" t="n">
        <v>8990</v>
      </c>
      <c r="I4384" s="29" t="s">
        <v>23</v>
      </c>
      <c r="J4384" s="30" t="s">
        <v>1260</v>
      </c>
      <c r="K4384" s="31" t="n">
        <v>949</v>
      </c>
      <c r="L4384" s="32" t="n">
        <v>2023002330</v>
      </c>
      <c r="M4384" s="33"/>
      <c r="N4384" s="84" t="n">
        <v>0</v>
      </c>
      <c r="O4384" s="85" t="n">
        <v>0</v>
      </c>
      <c r="P4384" s="86" t="n">
        <v>0</v>
      </c>
      <c r="Q4384" s="87" t="n">
        <v>0</v>
      </c>
      <c r="R4384" s="88" t="n">
        <v>0</v>
      </c>
      <c r="S4384" s="89" t="n">
        <f aca="false">H4384</f>
        <v>8990</v>
      </c>
      <c r="AMG4384" s="0"/>
    </row>
    <row r="4385" s="93" customFormat="true" ht="37.5" hidden="false" customHeight="true" outlineLevel="0" collapsed="false">
      <c r="A4385" s="23" t="s">
        <v>401</v>
      </c>
      <c r="B4385" s="82" t="n">
        <v>13714</v>
      </c>
      <c r="C4385" s="23" t="s">
        <v>238</v>
      </c>
      <c r="D4385" s="26" t="s">
        <v>1261</v>
      </c>
      <c r="E4385" s="26" t="s">
        <v>377</v>
      </c>
      <c r="F4385" s="26" t="s">
        <v>255</v>
      </c>
      <c r="G4385" s="27" t="n">
        <v>45118</v>
      </c>
      <c r="H4385" s="83" t="n">
        <v>12450</v>
      </c>
      <c r="I4385" s="29" t="s">
        <v>23</v>
      </c>
      <c r="J4385" s="30" t="s">
        <v>366</v>
      </c>
      <c r="K4385" s="31" t="n">
        <v>274742</v>
      </c>
      <c r="L4385" s="32" t="n">
        <v>2023000679</v>
      </c>
      <c r="M4385" s="33"/>
      <c r="N4385" s="84" t="n">
        <v>0</v>
      </c>
      <c r="O4385" s="85" t="n">
        <v>0</v>
      </c>
      <c r="P4385" s="86" t="n">
        <v>0</v>
      </c>
      <c r="Q4385" s="87" t="n">
        <v>0</v>
      </c>
      <c r="R4385" s="88" t="n">
        <v>0</v>
      </c>
      <c r="S4385" s="89" t="n">
        <f aca="false">H4385</f>
        <v>12450</v>
      </c>
      <c r="AMG4385" s="0"/>
    </row>
    <row r="4386" s="93" customFormat="true" ht="37.5" hidden="false" customHeight="true" outlineLevel="0" collapsed="false">
      <c r="A4386" s="23" t="s">
        <v>401</v>
      </c>
      <c r="B4386" s="82" t="n">
        <v>13715</v>
      </c>
      <c r="C4386" s="23" t="s">
        <v>238</v>
      </c>
      <c r="D4386" s="26" t="s">
        <v>1261</v>
      </c>
      <c r="E4386" s="26" t="s">
        <v>377</v>
      </c>
      <c r="F4386" s="26" t="s">
        <v>255</v>
      </c>
      <c r="G4386" s="27" t="n">
        <v>45118</v>
      </c>
      <c r="H4386" s="83" t="n">
        <v>12450</v>
      </c>
      <c r="I4386" s="29" t="s">
        <v>23</v>
      </c>
      <c r="J4386" s="30" t="s">
        <v>366</v>
      </c>
      <c r="K4386" s="31" t="n">
        <v>274742</v>
      </c>
      <c r="L4386" s="32" t="n">
        <v>2023000680</v>
      </c>
      <c r="M4386" s="33"/>
      <c r="N4386" s="84" t="n">
        <v>0</v>
      </c>
      <c r="O4386" s="85" t="n">
        <v>0</v>
      </c>
      <c r="P4386" s="86" t="n">
        <v>0</v>
      </c>
      <c r="Q4386" s="87" t="n">
        <v>0</v>
      </c>
      <c r="R4386" s="88" t="n">
        <v>0</v>
      </c>
      <c r="S4386" s="89" t="n">
        <f aca="false">H4386</f>
        <v>12450</v>
      </c>
      <c r="AMG4386" s="0"/>
    </row>
    <row r="4387" s="93" customFormat="true" ht="37.5" hidden="false" customHeight="true" outlineLevel="0" collapsed="false">
      <c r="A4387" s="23" t="s">
        <v>401</v>
      </c>
      <c r="B4387" s="82" t="n">
        <v>13716</v>
      </c>
      <c r="C4387" s="23" t="s">
        <v>238</v>
      </c>
      <c r="D4387" s="26" t="s">
        <v>1261</v>
      </c>
      <c r="E4387" s="26" t="s">
        <v>377</v>
      </c>
      <c r="F4387" s="26" t="s">
        <v>255</v>
      </c>
      <c r="G4387" s="27" t="n">
        <v>45118</v>
      </c>
      <c r="H4387" s="83" t="n">
        <v>12450</v>
      </c>
      <c r="I4387" s="29" t="s">
        <v>23</v>
      </c>
      <c r="J4387" s="30" t="s">
        <v>366</v>
      </c>
      <c r="K4387" s="31" t="n">
        <v>274742</v>
      </c>
      <c r="L4387" s="32" t="n">
        <v>2023000681</v>
      </c>
      <c r="M4387" s="33"/>
      <c r="N4387" s="84" t="n">
        <v>0</v>
      </c>
      <c r="O4387" s="85" t="n">
        <v>0</v>
      </c>
      <c r="P4387" s="86" t="n">
        <v>0</v>
      </c>
      <c r="Q4387" s="87" t="n">
        <v>0</v>
      </c>
      <c r="R4387" s="88" t="n">
        <v>0</v>
      </c>
      <c r="S4387" s="89" t="n">
        <f aca="false">H4387</f>
        <v>12450</v>
      </c>
      <c r="AMG4387" s="0"/>
    </row>
    <row r="4388" s="93" customFormat="true" ht="37.5" hidden="false" customHeight="true" outlineLevel="0" collapsed="false">
      <c r="A4388" s="23" t="s">
        <v>401</v>
      </c>
      <c r="B4388" s="82" t="n">
        <v>13717</v>
      </c>
      <c r="C4388" s="23" t="s">
        <v>238</v>
      </c>
      <c r="D4388" s="26" t="s">
        <v>1261</v>
      </c>
      <c r="E4388" s="26" t="s">
        <v>377</v>
      </c>
      <c r="F4388" s="26" t="s">
        <v>255</v>
      </c>
      <c r="G4388" s="27" t="n">
        <v>45118</v>
      </c>
      <c r="H4388" s="83" t="n">
        <v>12450</v>
      </c>
      <c r="I4388" s="29" t="s">
        <v>23</v>
      </c>
      <c r="J4388" s="30" t="s">
        <v>366</v>
      </c>
      <c r="K4388" s="31" t="n">
        <v>274742</v>
      </c>
      <c r="L4388" s="32" t="n">
        <v>2023000682</v>
      </c>
      <c r="M4388" s="33"/>
      <c r="N4388" s="84" t="n">
        <v>0</v>
      </c>
      <c r="O4388" s="85" t="n">
        <v>0</v>
      </c>
      <c r="P4388" s="86" t="n">
        <v>0</v>
      </c>
      <c r="Q4388" s="87" t="n">
        <v>0</v>
      </c>
      <c r="R4388" s="88" t="n">
        <v>0</v>
      </c>
      <c r="S4388" s="89" t="n">
        <f aca="false">H4388</f>
        <v>12450</v>
      </c>
      <c r="AMG4388" s="0"/>
    </row>
    <row r="4389" s="93" customFormat="true" ht="37.5" hidden="false" customHeight="true" outlineLevel="0" collapsed="false">
      <c r="A4389" s="23" t="s">
        <v>401</v>
      </c>
      <c r="B4389" s="82" t="n">
        <v>13718</v>
      </c>
      <c r="C4389" s="23" t="s">
        <v>238</v>
      </c>
      <c r="D4389" s="26" t="s">
        <v>1261</v>
      </c>
      <c r="E4389" s="26" t="s">
        <v>377</v>
      </c>
      <c r="F4389" s="26" t="s">
        <v>255</v>
      </c>
      <c r="G4389" s="27" t="n">
        <v>45118</v>
      </c>
      <c r="H4389" s="83" t="n">
        <v>12450</v>
      </c>
      <c r="I4389" s="29" t="s">
        <v>23</v>
      </c>
      <c r="J4389" s="30" t="s">
        <v>366</v>
      </c>
      <c r="K4389" s="31" t="n">
        <v>274742</v>
      </c>
      <c r="L4389" s="32" t="n">
        <v>2023000683</v>
      </c>
      <c r="M4389" s="33"/>
      <c r="N4389" s="84" t="n">
        <v>0</v>
      </c>
      <c r="O4389" s="85" t="n">
        <v>0</v>
      </c>
      <c r="P4389" s="86" t="n">
        <v>0</v>
      </c>
      <c r="Q4389" s="87" t="n">
        <v>0</v>
      </c>
      <c r="R4389" s="88" t="n">
        <v>0</v>
      </c>
      <c r="S4389" s="89" t="n">
        <f aca="false">H4389</f>
        <v>12450</v>
      </c>
      <c r="AMG4389" s="0"/>
    </row>
    <row r="4390" s="93" customFormat="true" ht="37.5" hidden="false" customHeight="true" outlineLevel="0" collapsed="false">
      <c r="A4390" s="23" t="s">
        <v>401</v>
      </c>
      <c r="B4390" s="82" t="n">
        <v>13719</v>
      </c>
      <c r="C4390" s="23" t="s">
        <v>238</v>
      </c>
      <c r="D4390" s="26" t="s">
        <v>1262</v>
      </c>
      <c r="E4390" s="26" t="s">
        <v>1263</v>
      </c>
      <c r="F4390" s="26" t="s">
        <v>255</v>
      </c>
      <c r="G4390" s="27" t="n">
        <v>45126</v>
      </c>
      <c r="H4390" s="83" t="n">
        <v>390</v>
      </c>
      <c r="I4390" s="29" t="s">
        <v>23</v>
      </c>
      <c r="J4390" s="30" t="s">
        <v>1264</v>
      </c>
      <c r="K4390" s="31" t="n">
        <v>8658</v>
      </c>
      <c r="L4390" s="32" t="n">
        <v>2023004238</v>
      </c>
      <c r="M4390" s="33"/>
      <c r="N4390" s="84" t="n">
        <v>0</v>
      </c>
      <c r="O4390" s="85" t="n">
        <v>0</v>
      </c>
      <c r="P4390" s="86" t="n">
        <v>0</v>
      </c>
      <c r="Q4390" s="87" t="n">
        <v>0</v>
      </c>
      <c r="R4390" s="88" t="n">
        <v>0</v>
      </c>
      <c r="S4390" s="89" t="n">
        <f aca="false">H4390</f>
        <v>390</v>
      </c>
      <c r="AMG4390" s="0"/>
    </row>
    <row r="4391" s="93" customFormat="true" ht="37.5" hidden="false" customHeight="true" outlineLevel="0" collapsed="false">
      <c r="A4391" s="23" t="s">
        <v>401</v>
      </c>
      <c r="B4391" s="82" t="n">
        <v>13720</v>
      </c>
      <c r="C4391" s="23" t="n">
        <v>3198427</v>
      </c>
      <c r="D4391" s="26" t="s">
        <v>1265</v>
      </c>
      <c r="E4391" s="26" t="s">
        <v>1266</v>
      </c>
      <c r="F4391" s="26" t="s">
        <v>255</v>
      </c>
      <c r="G4391" s="27" t="n">
        <v>45125</v>
      </c>
      <c r="H4391" s="83" t="n">
        <v>4317.01</v>
      </c>
      <c r="I4391" s="29" t="s">
        <v>23</v>
      </c>
      <c r="J4391" s="30" t="s">
        <v>1025</v>
      </c>
      <c r="K4391" s="31" t="n">
        <v>45071</v>
      </c>
      <c r="L4391" s="32" t="n">
        <v>2023005248</v>
      </c>
      <c r="M4391" s="33"/>
      <c r="N4391" s="84" t="n">
        <v>0</v>
      </c>
      <c r="O4391" s="85" t="n">
        <v>0</v>
      </c>
      <c r="P4391" s="86" t="n">
        <v>0</v>
      </c>
      <c r="Q4391" s="87" t="n">
        <v>0</v>
      </c>
      <c r="R4391" s="88" t="n">
        <v>0</v>
      </c>
      <c r="S4391" s="89" t="n">
        <f aca="false">H4391</f>
        <v>4317.01</v>
      </c>
      <c r="AMG4391" s="0"/>
    </row>
    <row r="4392" s="93" customFormat="true" ht="37.5" hidden="false" customHeight="true" outlineLevel="0" collapsed="false">
      <c r="A4392" s="23" t="s">
        <v>401</v>
      </c>
      <c r="B4392" s="82" t="n">
        <v>13721</v>
      </c>
      <c r="C4392" s="23" t="s">
        <v>238</v>
      </c>
      <c r="D4392" s="26" t="s">
        <v>1267</v>
      </c>
      <c r="E4392" s="26" t="s">
        <v>377</v>
      </c>
      <c r="F4392" s="26" t="s">
        <v>255</v>
      </c>
      <c r="G4392" s="27" t="n">
        <v>45131</v>
      </c>
      <c r="H4392" s="83" t="n">
        <v>4300</v>
      </c>
      <c r="I4392" s="29" t="s">
        <v>23</v>
      </c>
      <c r="J4392" s="30" t="s">
        <v>1268</v>
      </c>
      <c r="K4392" s="31" t="n">
        <v>16710</v>
      </c>
      <c r="L4392" s="32" t="n">
        <v>2023000679</v>
      </c>
      <c r="M4392" s="33"/>
      <c r="N4392" s="84" t="n">
        <v>0</v>
      </c>
      <c r="O4392" s="85" t="n">
        <v>0</v>
      </c>
      <c r="P4392" s="86" t="n">
        <v>0</v>
      </c>
      <c r="Q4392" s="87" t="n">
        <v>0</v>
      </c>
      <c r="R4392" s="88" t="n">
        <v>0</v>
      </c>
      <c r="S4392" s="89" t="n">
        <f aca="false">H4392</f>
        <v>4300</v>
      </c>
      <c r="AMG4392" s="0"/>
    </row>
    <row r="4393" s="93" customFormat="true" ht="37.5" hidden="false" customHeight="true" outlineLevel="0" collapsed="false">
      <c r="A4393" s="23" t="s">
        <v>401</v>
      </c>
      <c r="B4393" s="82" t="n">
        <v>13722</v>
      </c>
      <c r="C4393" s="23" t="s">
        <v>238</v>
      </c>
      <c r="D4393" s="26" t="s">
        <v>1267</v>
      </c>
      <c r="E4393" s="26" t="s">
        <v>377</v>
      </c>
      <c r="F4393" s="26" t="s">
        <v>255</v>
      </c>
      <c r="G4393" s="27" t="n">
        <v>45131</v>
      </c>
      <c r="H4393" s="83" t="n">
        <v>4300</v>
      </c>
      <c r="I4393" s="29" t="s">
        <v>23</v>
      </c>
      <c r="J4393" s="30" t="s">
        <v>1268</v>
      </c>
      <c r="K4393" s="31" t="n">
        <v>16710</v>
      </c>
      <c r="L4393" s="32" t="n">
        <v>2023000679</v>
      </c>
      <c r="M4393" s="33"/>
      <c r="N4393" s="84" t="n">
        <v>0</v>
      </c>
      <c r="O4393" s="85" t="n">
        <v>0</v>
      </c>
      <c r="P4393" s="86" t="n">
        <v>0</v>
      </c>
      <c r="Q4393" s="87" t="n">
        <v>0</v>
      </c>
      <c r="R4393" s="88" t="n">
        <v>0</v>
      </c>
      <c r="S4393" s="89" t="n">
        <f aca="false">H4393</f>
        <v>4300</v>
      </c>
      <c r="AMG4393" s="0"/>
    </row>
    <row r="4394" s="93" customFormat="true" ht="37.5" hidden="false" customHeight="true" outlineLevel="0" collapsed="false">
      <c r="A4394" s="23" t="s">
        <v>401</v>
      </c>
      <c r="B4394" s="82" t="n">
        <v>13723</v>
      </c>
      <c r="C4394" s="23" t="s">
        <v>238</v>
      </c>
      <c r="D4394" s="26" t="s">
        <v>1267</v>
      </c>
      <c r="E4394" s="26" t="s">
        <v>377</v>
      </c>
      <c r="F4394" s="26" t="s">
        <v>255</v>
      </c>
      <c r="G4394" s="27" t="n">
        <v>45131</v>
      </c>
      <c r="H4394" s="83" t="n">
        <v>4300</v>
      </c>
      <c r="I4394" s="29" t="s">
        <v>23</v>
      </c>
      <c r="J4394" s="30" t="s">
        <v>1268</v>
      </c>
      <c r="K4394" s="31" t="n">
        <v>16710</v>
      </c>
      <c r="L4394" s="32" t="n">
        <v>2023000679</v>
      </c>
      <c r="M4394" s="33"/>
      <c r="N4394" s="84" t="n">
        <v>0</v>
      </c>
      <c r="O4394" s="85" t="n">
        <v>0</v>
      </c>
      <c r="P4394" s="86" t="n">
        <v>0</v>
      </c>
      <c r="Q4394" s="87" t="n">
        <v>0</v>
      </c>
      <c r="R4394" s="88" t="n">
        <v>0</v>
      </c>
      <c r="S4394" s="89" t="n">
        <f aca="false">H4394</f>
        <v>4300</v>
      </c>
      <c r="AMG4394" s="0"/>
    </row>
    <row r="4395" s="93" customFormat="true" ht="37.5" hidden="false" customHeight="true" outlineLevel="0" collapsed="false">
      <c r="A4395" s="23" t="s">
        <v>401</v>
      </c>
      <c r="B4395" s="82" t="n">
        <v>13724</v>
      </c>
      <c r="C4395" s="23" t="s">
        <v>238</v>
      </c>
      <c r="D4395" s="26" t="s">
        <v>1267</v>
      </c>
      <c r="E4395" s="26" t="s">
        <v>377</v>
      </c>
      <c r="F4395" s="26" t="s">
        <v>255</v>
      </c>
      <c r="G4395" s="27" t="n">
        <v>45131</v>
      </c>
      <c r="H4395" s="83" t="n">
        <v>4300</v>
      </c>
      <c r="I4395" s="29" t="s">
        <v>23</v>
      </c>
      <c r="J4395" s="30" t="s">
        <v>1268</v>
      </c>
      <c r="K4395" s="31" t="n">
        <v>16710</v>
      </c>
      <c r="L4395" s="32" t="n">
        <v>2023000679</v>
      </c>
      <c r="M4395" s="33"/>
      <c r="N4395" s="84" t="n">
        <v>0</v>
      </c>
      <c r="O4395" s="85" t="n">
        <v>0</v>
      </c>
      <c r="P4395" s="86" t="n">
        <v>0</v>
      </c>
      <c r="Q4395" s="87" t="n">
        <v>0</v>
      </c>
      <c r="R4395" s="88" t="n">
        <v>0</v>
      </c>
      <c r="S4395" s="89" t="n">
        <f aca="false">H4395</f>
        <v>4300</v>
      </c>
      <c r="AMG4395" s="0"/>
    </row>
    <row r="4396" s="93" customFormat="true" ht="37.5" hidden="false" customHeight="true" outlineLevel="0" collapsed="false">
      <c r="A4396" s="23" t="s">
        <v>401</v>
      </c>
      <c r="B4396" s="82" t="n">
        <v>13725</v>
      </c>
      <c r="C4396" s="23" t="s">
        <v>238</v>
      </c>
      <c r="D4396" s="26" t="s">
        <v>1267</v>
      </c>
      <c r="E4396" s="26" t="s">
        <v>377</v>
      </c>
      <c r="F4396" s="26" t="s">
        <v>255</v>
      </c>
      <c r="G4396" s="27" t="n">
        <v>45131</v>
      </c>
      <c r="H4396" s="83" t="n">
        <v>4300</v>
      </c>
      <c r="I4396" s="29" t="s">
        <v>23</v>
      </c>
      <c r="J4396" s="30" t="s">
        <v>1268</v>
      </c>
      <c r="K4396" s="31" t="n">
        <v>16710</v>
      </c>
      <c r="L4396" s="32" t="n">
        <v>2023000679</v>
      </c>
      <c r="M4396" s="33"/>
      <c r="N4396" s="84" t="n">
        <v>0</v>
      </c>
      <c r="O4396" s="85" t="n">
        <v>0</v>
      </c>
      <c r="P4396" s="86" t="n">
        <v>0</v>
      </c>
      <c r="Q4396" s="87" t="n">
        <v>0</v>
      </c>
      <c r="R4396" s="88" t="n">
        <v>0</v>
      </c>
      <c r="S4396" s="89" t="n">
        <f aca="false">H4396</f>
        <v>4300</v>
      </c>
      <c r="AMG4396" s="0"/>
    </row>
    <row r="4397" s="93" customFormat="true" ht="37.5" hidden="false" customHeight="true" outlineLevel="0" collapsed="false">
      <c r="A4397" s="23" t="s">
        <v>401</v>
      </c>
      <c r="B4397" s="82" t="n">
        <v>13726</v>
      </c>
      <c r="C4397" s="23" t="s">
        <v>238</v>
      </c>
      <c r="D4397" s="26" t="s">
        <v>1267</v>
      </c>
      <c r="E4397" s="26" t="s">
        <v>377</v>
      </c>
      <c r="F4397" s="26" t="s">
        <v>255</v>
      </c>
      <c r="G4397" s="27" t="n">
        <v>45131</v>
      </c>
      <c r="H4397" s="83" t="n">
        <v>4300</v>
      </c>
      <c r="I4397" s="29" t="s">
        <v>23</v>
      </c>
      <c r="J4397" s="30" t="s">
        <v>1268</v>
      </c>
      <c r="K4397" s="31" t="n">
        <v>16710</v>
      </c>
      <c r="L4397" s="32" t="n">
        <v>2023000679</v>
      </c>
      <c r="M4397" s="33"/>
      <c r="N4397" s="84" t="n">
        <v>0</v>
      </c>
      <c r="O4397" s="85" t="n">
        <v>0</v>
      </c>
      <c r="P4397" s="86" t="n">
        <v>0</v>
      </c>
      <c r="Q4397" s="87" t="n">
        <v>0</v>
      </c>
      <c r="R4397" s="88" t="n">
        <v>0</v>
      </c>
      <c r="S4397" s="89" t="n">
        <f aca="false">H4397</f>
        <v>4300</v>
      </c>
      <c r="AMG4397" s="0"/>
    </row>
    <row r="4398" s="93" customFormat="true" ht="37.5" hidden="false" customHeight="true" outlineLevel="0" collapsed="false">
      <c r="A4398" s="23" t="s">
        <v>401</v>
      </c>
      <c r="B4398" s="82" t="n">
        <v>13727</v>
      </c>
      <c r="C4398" s="23" t="s">
        <v>238</v>
      </c>
      <c r="D4398" s="26" t="s">
        <v>1269</v>
      </c>
      <c r="E4398" s="26" t="s">
        <v>377</v>
      </c>
      <c r="F4398" s="26" t="s">
        <v>255</v>
      </c>
      <c r="G4398" s="27" t="n">
        <v>45131</v>
      </c>
      <c r="H4398" s="83" t="n">
        <v>4300</v>
      </c>
      <c r="I4398" s="29" t="s">
        <v>23</v>
      </c>
      <c r="J4398" s="30" t="s">
        <v>1268</v>
      </c>
      <c r="K4398" s="31" t="n">
        <v>16710</v>
      </c>
      <c r="L4398" s="32" t="n">
        <v>2023000679</v>
      </c>
      <c r="M4398" s="33"/>
      <c r="N4398" s="84" t="n">
        <v>0</v>
      </c>
      <c r="O4398" s="85" t="n">
        <v>0</v>
      </c>
      <c r="P4398" s="86" t="n">
        <v>0</v>
      </c>
      <c r="Q4398" s="87" t="n">
        <v>0</v>
      </c>
      <c r="R4398" s="88" t="n">
        <v>0</v>
      </c>
      <c r="S4398" s="89" t="n">
        <f aca="false">H4398</f>
        <v>4300</v>
      </c>
      <c r="AMG4398" s="0"/>
    </row>
    <row r="4399" s="93" customFormat="true" ht="37.5" hidden="false" customHeight="true" outlineLevel="0" collapsed="false">
      <c r="A4399" s="23" t="s">
        <v>401</v>
      </c>
      <c r="B4399" s="82" t="n">
        <v>13728</v>
      </c>
      <c r="C4399" s="23" t="s">
        <v>238</v>
      </c>
      <c r="D4399" s="26" t="s">
        <v>1269</v>
      </c>
      <c r="E4399" s="26" t="s">
        <v>377</v>
      </c>
      <c r="F4399" s="26" t="s">
        <v>255</v>
      </c>
      <c r="G4399" s="27" t="n">
        <v>45131</v>
      </c>
      <c r="H4399" s="83" t="n">
        <v>4300</v>
      </c>
      <c r="I4399" s="29" t="s">
        <v>23</v>
      </c>
      <c r="J4399" s="30" t="s">
        <v>1268</v>
      </c>
      <c r="K4399" s="31" t="n">
        <v>16710</v>
      </c>
      <c r="L4399" s="32" t="n">
        <v>2023000679</v>
      </c>
      <c r="M4399" s="33"/>
      <c r="N4399" s="84" t="n">
        <v>0</v>
      </c>
      <c r="O4399" s="85" t="n">
        <v>0</v>
      </c>
      <c r="P4399" s="86" t="n">
        <v>0</v>
      </c>
      <c r="Q4399" s="87" t="n">
        <v>0</v>
      </c>
      <c r="R4399" s="88" t="n">
        <v>0</v>
      </c>
      <c r="S4399" s="89" t="n">
        <f aca="false">H4399</f>
        <v>4300</v>
      </c>
      <c r="AMG4399" s="0"/>
    </row>
    <row r="4400" s="93" customFormat="true" ht="37.5" hidden="false" customHeight="true" outlineLevel="0" collapsed="false">
      <c r="A4400" s="23" t="s">
        <v>401</v>
      </c>
      <c r="B4400" s="82" t="n">
        <v>13729</v>
      </c>
      <c r="C4400" s="23" t="s">
        <v>238</v>
      </c>
      <c r="D4400" s="26" t="s">
        <v>1269</v>
      </c>
      <c r="E4400" s="26" t="s">
        <v>377</v>
      </c>
      <c r="F4400" s="26" t="s">
        <v>255</v>
      </c>
      <c r="G4400" s="27" t="n">
        <v>45131</v>
      </c>
      <c r="H4400" s="83" t="n">
        <v>4300</v>
      </c>
      <c r="I4400" s="29" t="s">
        <v>23</v>
      </c>
      <c r="J4400" s="30" t="s">
        <v>1268</v>
      </c>
      <c r="K4400" s="31" t="n">
        <v>16710</v>
      </c>
      <c r="L4400" s="32" t="n">
        <v>2023000679</v>
      </c>
      <c r="M4400" s="33"/>
      <c r="N4400" s="84" t="n">
        <v>0</v>
      </c>
      <c r="O4400" s="85" t="n">
        <v>0</v>
      </c>
      <c r="P4400" s="86" t="n">
        <v>0</v>
      </c>
      <c r="Q4400" s="87" t="n">
        <v>0</v>
      </c>
      <c r="R4400" s="88" t="n">
        <v>0</v>
      </c>
      <c r="S4400" s="89" t="n">
        <f aca="false">H4400</f>
        <v>4300</v>
      </c>
      <c r="AMG4400" s="0"/>
    </row>
    <row r="4401" s="93" customFormat="true" ht="37.5" hidden="false" customHeight="true" outlineLevel="0" collapsed="false">
      <c r="A4401" s="23" t="s">
        <v>401</v>
      </c>
      <c r="B4401" s="82" t="n">
        <v>13731</v>
      </c>
      <c r="C4401" s="23" t="s">
        <v>238</v>
      </c>
      <c r="D4401" s="26" t="s">
        <v>1270</v>
      </c>
      <c r="E4401" s="26" t="s">
        <v>1271</v>
      </c>
      <c r="F4401" s="26" t="s">
        <v>255</v>
      </c>
      <c r="G4401" s="27" t="n">
        <v>45139</v>
      </c>
      <c r="H4401" s="83" t="n">
        <v>1650</v>
      </c>
      <c r="I4401" s="29" t="s">
        <v>23</v>
      </c>
      <c r="J4401" s="30" t="s">
        <v>1272</v>
      </c>
      <c r="K4401" s="31" t="n">
        <v>24823</v>
      </c>
      <c r="L4401" s="32" t="n">
        <v>2023002447</v>
      </c>
      <c r="M4401" s="33"/>
      <c r="N4401" s="84" t="n">
        <v>0</v>
      </c>
      <c r="O4401" s="85" t="n">
        <v>0</v>
      </c>
      <c r="P4401" s="86" t="n">
        <v>0</v>
      </c>
      <c r="Q4401" s="87" t="n">
        <v>0</v>
      </c>
      <c r="R4401" s="88" t="n">
        <v>0</v>
      </c>
      <c r="S4401" s="89" t="n">
        <f aca="false">H4401</f>
        <v>1650</v>
      </c>
      <c r="AMG4401" s="0"/>
    </row>
    <row r="4402" s="93" customFormat="true" ht="37.5" hidden="false" customHeight="true" outlineLevel="0" collapsed="false">
      <c r="A4402" s="23" t="s">
        <v>401</v>
      </c>
      <c r="B4402" s="82" t="n">
        <v>13732</v>
      </c>
      <c r="C4402" s="23" t="s">
        <v>238</v>
      </c>
      <c r="D4402" s="26" t="s">
        <v>1270</v>
      </c>
      <c r="E4402" s="26" t="s">
        <v>1271</v>
      </c>
      <c r="F4402" s="26" t="s">
        <v>255</v>
      </c>
      <c r="G4402" s="27" t="n">
        <v>45139</v>
      </c>
      <c r="H4402" s="83" t="n">
        <v>1650</v>
      </c>
      <c r="I4402" s="29" t="s">
        <v>23</v>
      </c>
      <c r="J4402" s="30" t="s">
        <v>1272</v>
      </c>
      <c r="K4402" s="31" t="n">
        <v>24823</v>
      </c>
      <c r="L4402" s="32" t="n">
        <v>2023002447</v>
      </c>
      <c r="M4402" s="33"/>
      <c r="N4402" s="84" t="n">
        <v>0</v>
      </c>
      <c r="O4402" s="85" t="n">
        <v>0</v>
      </c>
      <c r="P4402" s="86" t="n">
        <v>0</v>
      </c>
      <c r="Q4402" s="87" t="n">
        <v>0</v>
      </c>
      <c r="R4402" s="88" t="n">
        <v>0</v>
      </c>
      <c r="S4402" s="89" t="n">
        <f aca="false">H4402</f>
        <v>1650</v>
      </c>
      <c r="AMG4402" s="0"/>
    </row>
    <row r="4403" s="93" customFormat="true" ht="37.5" hidden="false" customHeight="true" outlineLevel="0" collapsed="false">
      <c r="A4403" s="23" t="s">
        <v>401</v>
      </c>
      <c r="B4403" s="82" t="n">
        <v>13733</v>
      </c>
      <c r="C4403" s="23" t="s">
        <v>238</v>
      </c>
      <c r="D4403" s="26" t="s">
        <v>1273</v>
      </c>
      <c r="E4403" s="26" t="s">
        <v>1271</v>
      </c>
      <c r="F4403" s="26" t="s">
        <v>255</v>
      </c>
      <c r="G4403" s="27" t="n">
        <v>45139</v>
      </c>
      <c r="H4403" s="83" t="n">
        <v>616</v>
      </c>
      <c r="I4403" s="29" t="s">
        <v>23</v>
      </c>
      <c r="J4403" s="30" t="s">
        <v>1272</v>
      </c>
      <c r="K4403" s="31" t="n">
        <v>24823</v>
      </c>
      <c r="L4403" s="32" t="n">
        <v>2023002447</v>
      </c>
      <c r="M4403" s="33"/>
      <c r="N4403" s="84" t="n">
        <v>0</v>
      </c>
      <c r="O4403" s="85" t="n">
        <v>0</v>
      </c>
      <c r="P4403" s="86" t="n">
        <v>0</v>
      </c>
      <c r="Q4403" s="87" t="n">
        <v>0</v>
      </c>
      <c r="R4403" s="88" t="n">
        <v>0</v>
      </c>
      <c r="S4403" s="89" t="n">
        <f aca="false">H4403</f>
        <v>616</v>
      </c>
      <c r="AMG4403" s="0"/>
    </row>
    <row r="4404" s="93" customFormat="true" ht="37.5" hidden="false" customHeight="true" outlineLevel="0" collapsed="false">
      <c r="A4404" s="23" t="s">
        <v>401</v>
      </c>
      <c r="B4404" s="82" t="n">
        <v>13734</v>
      </c>
      <c r="C4404" s="23" t="s">
        <v>238</v>
      </c>
      <c r="D4404" s="26" t="s">
        <v>1273</v>
      </c>
      <c r="E4404" s="26" t="s">
        <v>1271</v>
      </c>
      <c r="F4404" s="26" t="s">
        <v>255</v>
      </c>
      <c r="G4404" s="27" t="n">
        <v>45139</v>
      </c>
      <c r="H4404" s="83" t="n">
        <v>616</v>
      </c>
      <c r="I4404" s="29" t="s">
        <v>23</v>
      </c>
      <c r="J4404" s="30" t="s">
        <v>1272</v>
      </c>
      <c r="K4404" s="31" t="n">
        <v>24823</v>
      </c>
      <c r="L4404" s="32" t="n">
        <v>2023002447</v>
      </c>
      <c r="M4404" s="33"/>
      <c r="N4404" s="84" t="n">
        <v>0</v>
      </c>
      <c r="O4404" s="85" t="n">
        <v>0</v>
      </c>
      <c r="P4404" s="86" t="n">
        <v>0</v>
      </c>
      <c r="Q4404" s="87" t="n">
        <v>0</v>
      </c>
      <c r="R4404" s="88" t="n">
        <v>0</v>
      </c>
      <c r="S4404" s="89" t="n">
        <f aca="false">H4404</f>
        <v>616</v>
      </c>
      <c r="AMG4404" s="0"/>
    </row>
    <row r="4405" s="93" customFormat="true" ht="37.5" hidden="false" customHeight="true" outlineLevel="0" collapsed="false">
      <c r="A4405" s="23" t="s">
        <v>401</v>
      </c>
      <c r="B4405" s="82" t="n">
        <v>13735</v>
      </c>
      <c r="C4405" s="23" t="s">
        <v>238</v>
      </c>
      <c r="D4405" s="26" t="s">
        <v>1273</v>
      </c>
      <c r="E4405" s="26" t="s">
        <v>1271</v>
      </c>
      <c r="F4405" s="26" t="s">
        <v>255</v>
      </c>
      <c r="G4405" s="27" t="n">
        <v>45139</v>
      </c>
      <c r="H4405" s="83" t="n">
        <v>616</v>
      </c>
      <c r="I4405" s="29" t="s">
        <v>23</v>
      </c>
      <c r="J4405" s="30" t="s">
        <v>1272</v>
      </c>
      <c r="K4405" s="31" t="n">
        <v>24823</v>
      </c>
      <c r="L4405" s="32" t="n">
        <v>2023002447</v>
      </c>
      <c r="M4405" s="33"/>
      <c r="N4405" s="84" t="n">
        <v>0</v>
      </c>
      <c r="O4405" s="85" t="n">
        <v>0</v>
      </c>
      <c r="P4405" s="86" t="n">
        <v>0</v>
      </c>
      <c r="Q4405" s="87" t="n">
        <v>0</v>
      </c>
      <c r="R4405" s="88" t="n">
        <v>0</v>
      </c>
      <c r="S4405" s="89" t="n">
        <f aca="false">H4405</f>
        <v>616</v>
      </c>
      <c r="AMG4405" s="0"/>
    </row>
    <row r="4406" s="93" customFormat="true" ht="37.5" hidden="false" customHeight="true" outlineLevel="0" collapsed="false">
      <c r="A4406" s="23" t="s">
        <v>401</v>
      </c>
      <c r="B4406" s="82" t="n">
        <v>13736</v>
      </c>
      <c r="C4406" s="23" t="s">
        <v>238</v>
      </c>
      <c r="D4406" s="26" t="s">
        <v>1273</v>
      </c>
      <c r="E4406" s="26" t="s">
        <v>1271</v>
      </c>
      <c r="F4406" s="26" t="s">
        <v>255</v>
      </c>
      <c r="G4406" s="27" t="n">
        <v>45139</v>
      </c>
      <c r="H4406" s="83" t="n">
        <v>616</v>
      </c>
      <c r="I4406" s="29" t="s">
        <v>23</v>
      </c>
      <c r="J4406" s="30" t="s">
        <v>1272</v>
      </c>
      <c r="K4406" s="31" t="n">
        <v>24823</v>
      </c>
      <c r="L4406" s="32" t="n">
        <v>2023002447</v>
      </c>
      <c r="M4406" s="33"/>
      <c r="N4406" s="84" t="n">
        <v>0</v>
      </c>
      <c r="O4406" s="85" t="n">
        <v>0</v>
      </c>
      <c r="P4406" s="86" t="n">
        <v>0</v>
      </c>
      <c r="Q4406" s="87" t="n">
        <v>0</v>
      </c>
      <c r="R4406" s="88" t="n">
        <v>0</v>
      </c>
      <c r="S4406" s="89" t="n">
        <f aca="false">H4406</f>
        <v>616</v>
      </c>
      <c r="AMG4406" s="0"/>
    </row>
    <row r="4407" s="93" customFormat="true" ht="37.5" hidden="false" customHeight="true" outlineLevel="0" collapsed="false">
      <c r="A4407" s="23" t="s">
        <v>401</v>
      </c>
      <c r="B4407" s="82" t="n">
        <v>13737</v>
      </c>
      <c r="C4407" s="23" t="s">
        <v>238</v>
      </c>
      <c r="D4407" s="26" t="s">
        <v>1273</v>
      </c>
      <c r="E4407" s="26" t="s">
        <v>1271</v>
      </c>
      <c r="F4407" s="26" t="s">
        <v>255</v>
      </c>
      <c r="G4407" s="27" t="n">
        <v>45139</v>
      </c>
      <c r="H4407" s="83" t="n">
        <v>616</v>
      </c>
      <c r="I4407" s="29" t="s">
        <v>23</v>
      </c>
      <c r="J4407" s="30" t="s">
        <v>1272</v>
      </c>
      <c r="K4407" s="31" t="n">
        <v>24823</v>
      </c>
      <c r="L4407" s="32" t="n">
        <v>2023002447</v>
      </c>
      <c r="M4407" s="33"/>
      <c r="N4407" s="84" t="n">
        <v>0</v>
      </c>
      <c r="O4407" s="85" t="n">
        <v>0</v>
      </c>
      <c r="P4407" s="86" t="n">
        <v>0</v>
      </c>
      <c r="Q4407" s="87" t="n">
        <v>0</v>
      </c>
      <c r="R4407" s="88" t="n">
        <v>0</v>
      </c>
      <c r="S4407" s="89" t="n">
        <f aca="false">H4407</f>
        <v>616</v>
      </c>
      <c r="AMG4407" s="0"/>
    </row>
    <row r="4408" s="93" customFormat="true" ht="37.5" hidden="false" customHeight="true" outlineLevel="0" collapsed="false">
      <c r="A4408" s="23" t="s">
        <v>401</v>
      </c>
      <c r="B4408" s="82" t="n">
        <v>13738</v>
      </c>
      <c r="C4408" s="23" t="s">
        <v>238</v>
      </c>
      <c r="D4408" s="26" t="s">
        <v>1273</v>
      </c>
      <c r="E4408" s="26" t="s">
        <v>1271</v>
      </c>
      <c r="F4408" s="26" t="s">
        <v>255</v>
      </c>
      <c r="G4408" s="27" t="n">
        <v>45139</v>
      </c>
      <c r="H4408" s="83" t="n">
        <v>616</v>
      </c>
      <c r="I4408" s="29" t="s">
        <v>23</v>
      </c>
      <c r="J4408" s="30" t="s">
        <v>1272</v>
      </c>
      <c r="K4408" s="31" t="n">
        <v>24823</v>
      </c>
      <c r="L4408" s="32" t="n">
        <v>2023002447</v>
      </c>
      <c r="M4408" s="33"/>
      <c r="N4408" s="84" t="n">
        <v>0</v>
      </c>
      <c r="O4408" s="85" t="n">
        <v>0</v>
      </c>
      <c r="P4408" s="86" t="n">
        <v>0</v>
      </c>
      <c r="Q4408" s="87" t="n">
        <v>0</v>
      </c>
      <c r="R4408" s="88" t="n">
        <v>0</v>
      </c>
      <c r="S4408" s="89" t="n">
        <f aca="false">H4408</f>
        <v>616</v>
      </c>
      <c r="AMG4408" s="0"/>
    </row>
    <row r="4409" s="93" customFormat="true" ht="37.5" hidden="false" customHeight="true" outlineLevel="0" collapsed="false">
      <c r="A4409" s="23" t="s">
        <v>401</v>
      </c>
      <c r="B4409" s="82" t="n">
        <v>13132</v>
      </c>
      <c r="C4409" s="23" t="s">
        <v>238</v>
      </c>
      <c r="D4409" s="26" t="s">
        <v>1274</v>
      </c>
      <c r="E4409" s="26" t="s">
        <v>1271</v>
      </c>
      <c r="F4409" s="26" t="s">
        <v>255</v>
      </c>
      <c r="G4409" s="27" t="n">
        <v>45135</v>
      </c>
      <c r="H4409" s="83" t="n">
        <v>129</v>
      </c>
      <c r="I4409" s="29" t="s">
        <v>23</v>
      </c>
      <c r="J4409" s="30" t="s">
        <v>1275</v>
      </c>
      <c r="K4409" s="31" t="n">
        <v>303558</v>
      </c>
      <c r="L4409" s="32" t="n">
        <v>2023002447</v>
      </c>
      <c r="M4409" s="33"/>
      <c r="N4409" s="84" t="n">
        <v>0</v>
      </c>
      <c r="O4409" s="85" t="n">
        <v>0</v>
      </c>
      <c r="P4409" s="86" t="n">
        <v>0</v>
      </c>
      <c r="Q4409" s="87" t="n">
        <v>0</v>
      </c>
      <c r="R4409" s="88" t="n">
        <v>0</v>
      </c>
      <c r="S4409" s="89" t="n">
        <f aca="false">H4409</f>
        <v>129</v>
      </c>
      <c r="AMG4409" s="0"/>
    </row>
    <row r="4410" s="93" customFormat="true" ht="37.5" hidden="false" customHeight="true" outlineLevel="0" collapsed="false">
      <c r="A4410" s="23" t="s">
        <v>401</v>
      </c>
      <c r="B4410" s="82" t="n">
        <v>13382</v>
      </c>
      <c r="C4410" s="23" t="s">
        <v>238</v>
      </c>
      <c r="D4410" s="26" t="s">
        <v>1274</v>
      </c>
      <c r="E4410" s="26" t="s">
        <v>1271</v>
      </c>
      <c r="F4410" s="26" t="s">
        <v>255</v>
      </c>
      <c r="G4410" s="27" t="n">
        <v>45135</v>
      </c>
      <c r="H4410" s="83" t="n">
        <v>129</v>
      </c>
      <c r="I4410" s="29" t="s">
        <v>23</v>
      </c>
      <c r="J4410" s="30" t="s">
        <v>1275</v>
      </c>
      <c r="K4410" s="31" t="n">
        <v>303558</v>
      </c>
      <c r="L4410" s="32" t="n">
        <v>2023002447</v>
      </c>
      <c r="M4410" s="33"/>
      <c r="N4410" s="84" t="n">
        <v>0</v>
      </c>
      <c r="O4410" s="85" t="n">
        <v>0</v>
      </c>
      <c r="P4410" s="86" t="n">
        <v>0</v>
      </c>
      <c r="Q4410" s="87" t="n">
        <v>0</v>
      </c>
      <c r="R4410" s="88" t="n">
        <v>0</v>
      </c>
      <c r="S4410" s="89" t="n">
        <f aca="false">H4410</f>
        <v>129</v>
      </c>
      <c r="AMG4410" s="0"/>
    </row>
    <row r="4411" s="93" customFormat="true" ht="37.5" hidden="false" customHeight="true" outlineLevel="0" collapsed="false">
      <c r="A4411" s="23" t="s">
        <v>401</v>
      </c>
      <c r="B4411" s="82" t="n">
        <v>13383</v>
      </c>
      <c r="C4411" s="23" t="s">
        <v>238</v>
      </c>
      <c r="D4411" s="26" t="s">
        <v>1274</v>
      </c>
      <c r="E4411" s="26" t="s">
        <v>1271</v>
      </c>
      <c r="F4411" s="26" t="s">
        <v>255</v>
      </c>
      <c r="G4411" s="27" t="n">
        <v>45135</v>
      </c>
      <c r="H4411" s="83" t="n">
        <v>129</v>
      </c>
      <c r="I4411" s="29" t="s">
        <v>23</v>
      </c>
      <c r="J4411" s="30" t="s">
        <v>1275</v>
      </c>
      <c r="K4411" s="31" t="n">
        <v>303558</v>
      </c>
      <c r="L4411" s="32" t="n">
        <v>2023002447</v>
      </c>
      <c r="M4411" s="33"/>
      <c r="N4411" s="84" t="n">
        <v>0</v>
      </c>
      <c r="O4411" s="85" t="n">
        <v>0</v>
      </c>
      <c r="P4411" s="86" t="n">
        <v>0</v>
      </c>
      <c r="Q4411" s="87" t="n">
        <v>0</v>
      </c>
      <c r="R4411" s="88" t="n">
        <v>0</v>
      </c>
      <c r="S4411" s="89" t="n">
        <f aca="false">H4411</f>
        <v>129</v>
      </c>
      <c r="AMG4411" s="0"/>
    </row>
    <row r="4412" s="93" customFormat="true" ht="37.5" hidden="false" customHeight="true" outlineLevel="0" collapsed="false">
      <c r="A4412" s="23" t="s">
        <v>401</v>
      </c>
      <c r="B4412" s="82" t="n">
        <v>13384</v>
      </c>
      <c r="C4412" s="23" t="s">
        <v>238</v>
      </c>
      <c r="D4412" s="26" t="s">
        <v>1274</v>
      </c>
      <c r="E4412" s="26" t="s">
        <v>1271</v>
      </c>
      <c r="F4412" s="26" t="s">
        <v>255</v>
      </c>
      <c r="G4412" s="27" t="n">
        <v>45135</v>
      </c>
      <c r="H4412" s="83" t="n">
        <v>129</v>
      </c>
      <c r="I4412" s="29" t="s">
        <v>23</v>
      </c>
      <c r="J4412" s="30" t="s">
        <v>1275</v>
      </c>
      <c r="K4412" s="31" t="n">
        <v>303558</v>
      </c>
      <c r="L4412" s="32" t="n">
        <v>2023002447</v>
      </c>
      <c r="M4412" s="33"/>
      <c r="N4412" s="84" t="n">
        <v>0</v>
      </c>
      <c r="O4412" s="85" t="n">
        <v>0</v>
      </c>
      <c r="P4412" s="86" t="n">
        <v>0</v>
      </c>
      <c r="Q4412" s="87" t="n">
        <v>0</v>
      </c>
      <c r="R4412" s="88" t="n">
        <v>0</v>
      </c>
      <c r="S4412" s="89" t="n">
        <f aca="false">H4412</f>
        <v>129</v>
      </c>
      <c r="AMG4412" s="0"/>
    </row>
    <row r="4413" s="93" customFormat="true" ht="37.5" hidden="false" customHeight="true" outlineLevel="0" collapsed="false">
      <c r="A4413" s="23" t="s">
        <v>401</v>
      </c>
      <c r="B4413" s="82" t="n">
        <v>13385</v>
      </c>
      <c r="C4413" s="23" t="s">
        <v>238</v>
      </c>
      <c r="D4413" s="26" t="s">
        <v>1274</v>
      </c>
      <c r="E4413" s="26" t="s">
        <v>1271</v>
      </c>
      <c r="F4413" s="26" t="s">
        <v>255</v>
      </c>
      <c r="G4413" s="27" t="n">
        <v>45135</v>
      </c>
      <c r="H4413" s="83" t="n">
        <v>129</v>
      </c>
      <c r="I4413" s="29" t="s">
        <v>23</v>
      </c>
      <c r="J4413" s="30" t="s">
        <v>1275</v>
      </c>
      <c r="K4413" s="31" t="n">
        <v>303558</v>
      </c>
      <c r="L4413" s="32" t="n">
        <v>2023002447</v>
      </c>
      <c r="M4413" s="33"/>
      <c r="N4413" s="84" t="n">
        <v>0</v>
      </c>
      <c r="O4413" s="85" t="n">
        <v>0</v>
      </c>
      <c r="P4413" s="86" t="n">
        <v>0</v>
      </c>
      <c r="Q4413" s="87" t="n">
        <v>0</v>
      </c>
      <c r="R4413" s="88" t="n">
        <v>0</v>
      </c>
      <c r="S4413" s="89" t="n">
        <f aca="false">H4413</f>
        <v>129</v>
      </c>
      <c r="AMG4413" s="0"/>
    </row>
    <row r="4414" s="93" customFormat="true" ht="37.5" hidden="false" customHeight="true" outlineLevel="0" collapsed="false">
      <c r="A4414" s="23" t="s">
        <v>401</v>
      </c>
      <c r="B4414" s="82" t="n">
        <v>13386</v>
      </c>
      <c r="C4414" s="23" t="s">
        <v>238</v>
      </c>
      <c r="D4414" s="26" t="s">
        <v>1274</v>
      </c>
      <c r="E4414" s="26" t="s">
        <v>1271</v>
      </c>
      <c r="F4414" s="26" t="s">
        <v>255</v>
      </c>
      <c r="G4414" s="27" t="n">
        <v>45135</v>
      </c>
      <c r="H4414" s="83" t="n">
        <v>129</v>
      </c>
      <c r="I4414" s="29" t="s">
        <v>23</v>
      </c>
      <c r="J4414" s="30" t="s">
        <v>1275</v>
      </c>
      <c r="K4414" s="31" t="n">
        <v>303558</v>
      </c>
      <c r="L4414" s="32" t="n">
        <v>2023002447</v>
      </c>
      <c r="M4414" s="33"/>
      <c r="N4414" s="84" t="n">
        <v>0</v>
      </c>
      <c r="O4414" s="85" t="n">
        <v>0</v>
      </c>
      <c r="P4414" s="86" t="n">
        <v>0</v>
      </c>
      <c r="Q4414" s="87" t="n">
        <v>0</v>
      </c>
      <c r="R4414" s="88" t="n">
        <v>0</v>
      </c>
      <c r="S4414" s="89" t="n">
        <f aca="false">H4414</f>
        <v>129</v>
      </c>
      <c r="AMG4414" s="0"/>
    </row>
    <row r="4415" s="93" customFormat="true" ht="37.5" hidden="false" customHeight="true" outlineLevel="0" collapsed="false">
      <c r="A4415" s="23" t="s">
        <v>401</v>
      </c>
      <c r="B4415" s="82" t="n">
        <v>13739</v>
      </c>
      <c r="C4415" s="23" t="n">
        <v>3215169</v>
      </c>
      <c r="D4415" s="26" t="s">
        <v>1276</v>
      </c>
      <c r="E4415" s="26" t="s">
        <v>265</v>
      </c>
      <c r="F4415" s="26" t="s">
        <v>255</v>
      </c>
      <c r="G4415" s="27" t="n">
        <v>45161</v>
      </c>
      <c r="H4415" s="83" t="n">
        <v>1470</v>
      </c>
      <c r="I4415" s="29" t="s">
        <v>23</v>
      </c>
      <c r="J4415" s="30" t="s">
        <v>1174</v>
      </c>
      <c r="K4415" s="31" t="n">
        <v>1297</v>
      </c>
      <c r="L4415" s="32" t="n">
        <v>2023003324</v>
      </c>
      <c r="M4415" s="33"/>
      <c r="N4415" s="84" t="n">
        <v>0</v>
      </c>
      <c r="O4415" s="85" t="n">
        <v>0</v>
      </c>
      <c r="P4415" s="86" t="n">
        <v>0</v>
      </c>
      <c r="Q4415" s="87" t="n">
        <v>0</v>
      </c>
      <c r="R4415" s="88" t="n">
        <v>0</v>
      </c>
      <c r="S4415" s="89" t="n">
        <f aca="false">H4415</f>
        <v>1470</v>
      </c>
      <c r="AMG4415" s="0"/>
    </row>
    <row r="4416" s="93" customFormat="true" ht="37.5" hidden="false" customHeight="true" outlineLevel="0" collapsed="false">
      <c r="A4416" s="23" t="s">
        <v>401</v>
      </c>
      <c r="B4416" s="82" t="n">
        <v>13116</v>
      </c>
      <c r="C4416" s="23" t="n">
        <v>3215277</v>
      </c>
      <c r="D4416" s="26" t="s">
        <v>1277</v>
      </c>
      <c r="E4416" s="26" t="s">
        <v>1263</v>
      </c>
      <c r="F4416" s="26" t="s">
        <v>255</v>
      </c>
      <c r="G4416" s="27" t="n">
        <v>45163</v>
      </c>
      <c r="H4416" s="83" t="n">
        <v>476.81</v>
      </c>
      <c r="I4416" s="29" t="s">
        <v>23</v>
      </c>
      <c r="J4416" s="30" t="s">
        <v>1278</v>
      </c>
      <c r="K4416" s="31" t="n">
        <v>361259</v>
      </c>
      <c r="L4416" s="32" t="n">
        <v>2023001415</v>
      </c>
      <c r="M4416" s="33"/>
      <c r="N4416" s="84" t="n">
        <v>0</v>
      </c>
      <c r="O4416" s="85" t="n">
        <v>0</v>
      </c>
      <c r="P4416" s="86" t="n">
        <v>0</v>
      </c>
      <c r="Q4416" s="87" t="n">
        <v>0</v>
      </c>
      <c r="R4416" s="88" t="n">
        <v>0</v>
      </c>
      <c r="S4416" s="89" t="n">
        <f aca="false">H4416</f>
        <v>476.81</v>
      </c>
      <c r="AMG4416" s="0"/>
    </row>
    <row r="4417" s="93" customFormat="true" ht="37.5" hidden="false" customHeight="true" outlineLevel="0" collapsed="false">
      <c r="A4417" s="23" t="s">
        <v>401</v>
      </c>
      <c r="B4417" s="82" t="n">
        <v>13866</v>
      </c>
      <c r="C4417" s="23" t="s">
        <v>238</v>
      </c>
      <c r="D4417" s="26" t="s">
        <v>1279</v>
      </c>
      <c r="E4417" s="26" t="s">
        <v>1201</v>
      </c>
      <c r="F4417" s="26" t="s">
        <v>255</v>
      </c>
      <c r="G4417" s="27" t="n">
        <v>45197</v>
      </c>
      <c r="H4417" s="83" t="n">
        <v>2560</v>
      </c>
      <c r="I4417" s="29" t="s">
        <v>23</v>
      </c>
      <c r="J4417" s="30" t="s">
        <v>1280</v>
      </c>
      <c r="K4417" s="31" t="n">
        <v>25258</v>
      </c>
      <c r="L4417" s="32" t="n">
        <v>2023006655</v>
      </c>
      <c r="M4417" s="33"/>
      <c r="N4417" s="84" t="n">
        <v>0</v>
      </c>
      <c r="O4417" s="85" t="n">
        <v>0</v>
      </c>
      <c r="P4417" s="86" t="n">
        <v>0</v>
      </c>
      <c r="Q4417" s="87" t="n">
        <v>0</v>
      </c>
      <c r="R4417" s="88" t="n">
        <v>0</v>
      </c>
      <c r="S4417" s="89" t="n">
        <f aca="false">H4417</f>
        <v>2560</v>
      </c>
      <c r="AMG4417" s="0"/>
    </row>
    <row r="4418" s="93" customFormat="true" ht="37.5" hidden="false" customHeight="true" outlineLevel="0" collapsed="false">
      <c r="A4418" s="23" t="s">
        <v>401</v>
      </c>
      <c r="B4418" s="82" t="n">
        <v>13867</v>
      </c>
      <c r="C4418" s="23" t="s">
        <v>238</v>
      </c>
      <c r="D4418" s="26" t="s">
        <v>1279</v>
      </c>
      <c r="E4418" s="26" t="s">
        <v>1201</v>
      </c>
      <c r="F4418" s="26" t="s">
        <v>255</v>
      </c>
      <c r="G4418" s="27" t="n">
        <v>45197</v>
      </c>
      <c r="H4418" s="83" t="n">
        <v>2560</v>
      </c>
      <c r="I4418" s="29" t="s">
        <v>23</v>
      </c>
      <c r="J4418" s="30" t="s">
        <v>1280</v>
      </c>
      <c r="K4418" s="31" t="n">
        <v>25258</v>
      </c>
      <c r="L4418" s="32" t="n">
        <v>2023006655</v>
      </c>
      <c r="M4418" s="33"/>
      <c r="N4418" s="84" t="n">
        <v>0</v>
      </c>
      <c r="O4418" s="85" t="n">
        <v>0</v>
      </c>
      <c r="P4418" s="86" t="n">
        <v>0</v>
      </c>
      <c r="Q4418" s="87" t="n">
        <v>0</v>
      </c>
      <c r="R4418" s="88" t="n">
        <v>0</v>
      </c>
      <c r="S4418" s="89" t="n">
        <f aca="false">H4418</f>
        <v>2560</v>
      </c>
      <c r="AMG4418" s="0"/>
    </row>
    <row r="4419" s="93" customFormat="true" ht="37.5" hidden="false" customHeight="true" outlineLevel="0" collapsed="false">
      <c r="A4419" s="23" t="s">
        <v>401</v>
      </c>
      <c r="B4419" s="82" t="n">
        <v>13868</v>
      </c>
      <c r="C4419" s="23" t="s">
        <v>238</v>
      </c>
      <c r="D4419" s="26" t="s">
        <v>1279</v>
      </c>
      <c r="E4419" s="26" t="s">
        <v>1201</v>
      </c>
      <c r="F4419" s="26" t="s">
        <v>255</v>
      </c>
      <c r="G4419" s="27" t="n">
        <v>45197</v>
      </c>
      <c r="H4419" s="83" t="n">
        <v>2560</v>
      </c>
      <c r="I4419" s="29" t="s">
        <v>23</v>
      </c>
      <c r="J4419" s="30" t="s">
        <v>1280</v>
      </c>
      <c r="K4419" s="31" t="n">
        <v>25258</v>
      </c>
      <c r="L4419" s="32" t="n">
        <v>2023006655</v>
      </c>
      <c r="M4419" s="33"/>
      <c r="N4419" s="84" t="n">
        <v>0</v>
      </c>
      <c r="O4419" s="85" t="n">
        <v>0</v>
      </c>
      <c r="P4419" s="86" t="n">
        <v>0</v>
      </c>
      <c r="Q4419" s="87" t="n">
        <v>0</v>
      </c>
      <c r="R4419" s="88" t="n">
        <v>0</v>
      </c>
      <c r="S4419" s="89" t="n">
        <f aca="false">H4419</f>
        <v>2560</v>
      </c>
      <c r="AMG4419" s="0"/>
    </row>
    <row r="4420" s="93" customFormat="true" ht="37.5" hidden="false" customHeight="true" outlineLevel="0" collapsed="false">
      <c r="A4420" s="23" t="s">
        <v>401</v>
      </c>
      <c r="B4420" s="82" t="n">
        <v>13869</v>
      </c>
      <c r="C4420" s="23" t="s">
        <v>238</v>
      </c>
      <c r="D4420" s="26" t="s">
        <v>1281</v>
      </c>
      <c r="E4420" s="26" t="s">
        <v>1282</v>
      </c>
      <c r="F4420" s="26" t="s">
        <v>255</v>
      </c>
      <c r="G4420" s="27" t="n">
        <v>45194</v>
      </c>
      <c r="H4420" s="83" t="n">
        <v>1050</v>
      </c>
      <c r="I4420" s="29" t="s">
        <v>23</v>
      </c>
      <c r="J4420" s="30" t="s">
        <v>1283</v>
      </c>
      <c r="K4420" s="31" t="n">
        <v>68602</v>
      </c>
      <c r="L4420" s="32" t="n">
        <v>2023006230</v>
      </c>
      <c r="M4420" s="33"/>
      <c r="N4420" s="84" t="n">
        <v>0</v>
      </c>
      <c r="O4420" s="85" t="n">
        <v>0</v>
      </c>
      <c r="P4420" s="86" t="n">
        <v>0</v>
      </c>
      <c r="Q4420" s="87" t="n">
        <v>0</v>
      </c>
      <c r="R4420" s="88" t="n">
        <v>0</v>
      </c>
      <c r="S4420" s="89" t="n">
        <f aca="false">H4420</f>
        <v>1050</v>
      </c>
      <c r="AMG4420" s="0"/>
    </row>
    <row r="4421" s="93" customFormat="true" ht="37.5" hidden="false" customHeight="true" outlineLevel="0" collapsed="false">
      <c r="A4421" s="23" t="s">
        <v>401</v>
      </c>
      <c r="B4421" s="82" t="n">
        <v>13865</v>
      </c>
      <c r="C4421" s="23" t="s">
        <v>238</v>
      </c>
      <c r="D4421" s="26" t="s">
        <v>1284</v>
      </c>
      <c r="E4421" s="26" t="s">
        <v>1201</v>
      </c>
      <c r="F4421" s="26" t="s">
        <v>255</v>
      </c>
      <c r="G4421" s="27" t="n">
        <v>45197</v>
      </c>
      <c r="H4421" s="83" t="n">
        <v>1880</v>
      </c>
      <c r="I4421" s="29" t="s">
        <v>23</v>
      </c>
      <c r="J4421" s="30" t="s">
        <v>1264</v>
      </c>
      <c r="K4421" s="31" t="n">
        <v>8814</v>
      </c>
      <c r="L4421" s="32" t="n">
        <v>2023006513</v>
      </c>
      <c r="M4421" s="33"/>
      <c r="N4421" s="84" t="n">
        <v>0</v>
      </c>
      <c r="O4421" s="85" t="n">
        <v>0</v>
      </c>
      <c r="P4421" s="86" t="n">
        <v>0</v>
      </c>
      <c r="Q4421" s="87" t="n">
        <v>0</v>
      </c>
      <c r="R4421" s="88" t="n">
        <v>0</v>
      </c>
      <c r="S4421" s="89" t="n">
        <f aca="false">H4421</f>
        <v>1880</v>
      </c>
      <c r="AMG4421" s="0"/>
    </row>
    <row r="4422" s="93" customFormat="true" ht="37.5" hidden="false" customHeight="true" outlineLevel="0" collapsed="false">
      <c r="A4422" s="23" t="s">
        <v>401</v>
      </c>
      <c r="B4422" s="82" t="n">
        <v>13870</v>
      </c>
      <c r="C4422" s="23" t="s">
        <v>238</v>
      </c>
      <c r="D4422" s="26" t="s">
        <v>1285</v>
      </c>
      <c r="E4422" s="26" t="s">
        <v>377</v>
      </c>
      <c r="F4422" s="26" t="s">
        <v>255</v>
      </c>
      <c r="G4422" s="27" t="n">
        <v>45205</v>
      </c>
      <c r="H4422" s="83" t="n">
        <v>6390</v>
      </c>
      <c r="I4422" s="29" t="s">
        <v>23</v>
      </c>
      <c r="J4422" s="30" t="s">
        <v>1268</v>
      </c>
      <c r="K4422" s="31" t="n">
        <v>16861</v>
      </c>
      <c r="L4422" s="32" t="n">
        <v>2023000679</v>
      </c>
      <c r="M4422" s="33"/>
      <c r="N4422" s="84" t="n">
        <v>0</v>
      </c>
      <c r="O4422" s="85" t="n">
        <v>0</v>
      </c>
      <c r="P4422" s="86" t="n">
        <v>0</v>
      </c>
      <c r="Q4422" s="87" t="n">
        <v>0</v>
      </c>
      <c r="R4422" s="88" t="n">
        <v>0</v>
      </c>
      <c r="S4422" s="89" t="n">
        <f aca="false">H4422</f>
        <v>6390</v>
      </c>
      <c r="AMG4422" s="0"/>
    </row>
    <row r="4423" s="93" customFormat="true" ht="37.5" hidden="false" customHeight="true" outlineLevel="0" collapsed="false">
      <c r="A4423" s="23" t="s">
        <v>401</v>
      </c>
      <c r="B4423" s="82" t="n">
        <v>13871</v>
      </c>
      <c r="C4423" s="23" t="s">
        <v>238</v>
      </c>
      <c r="D4423" s="26" t="s">
        <v>1285</v>
      </c>
      <c r="E4423" s="26" t="s">
        <v>377</v>
      </c>
      <c r="F4423" s="26" t="s">
        <v>255</v>
      </c>
      <c r="G4423" s="27" t="n">
        <v>45205</v>
      </c>
      <c r="H4423" s="83" t="n">
        <v>6390</v>
      </c>
      <c r="I4423" s="29" t="s">
        <v>23</v>
      </c>
      <c r="J4423" s="30" t="s">
        <v>1268</v>
      </c>
      <c r="K4423" s="31" t="n">
        <v>16861</v>
      </c>
      <c r="L4423" s="32" t="n">
        <v>2023000679</v>
      </c>
      <c r="M4423" s="33"/>
      <c r="N4423" s="84" t="n">
        <v>0</v>
      </c>
      <c r="O4423" s="85" t="n">
        <v>0</v>
      </c>
      <c r="P4423" s="86" t="n">
        <v>0</v>
      </c>
      <c r="Q4423" s="87" t="n">
        <v>0</v>
      </c>
      <c r="R4423" s="88" t="n">
        <v>0</v>
      </c>
      <c r="S4423" s="89" t="n">
        <f aca="false">H4423</f>
        <v>6390</v>
      </c>
      <c r="AMG4423" s="0"/>
    </row>
    <row r="4424" s="93" customFormat="true" ht="37.5" hidden="false" customHeight="true" outlineLevel="0" collapsed="false">
      <c r="A4424" s="23" t="s">
        <v>401</v>
      </c>
      <c r="B4424" s="82" t="n">
        <v>13872</v>
      </c>
      <c r="C4424" s="23" t="s">
        <v>238</v>
      </c>
      <c r="D4424" s="26" t="s">
        <v>1285</v>
      </c>
      <c r="E4424" s="26" t="s">
        <v>377</v>
      </c>
      <c r="F4424" s="26" t="s">
        <v>255</v>
      </c>
      <c r="G4424" s="27" t="n">
        <v>45205</v>
      </c>
      <c r="H4424" s="83" t="n">
        <v>6390</v>
      </c>
      <c r="I4424" s="29" t="s">
        <v>23</v>
      </c>
      <c r="J4424" s="30" t="s">
        <v>1268</v>
      </c>
      <c r="K4424" s="31" t="n">
        <v>16861</v>
      </c>
      <c r="L4424" s="32" t="n">
        <v>2023000679</v>
      </c>
      <c r="M4424" s="33"/>
      <c r="N4424" s="84" t="n">
        <v>0</v>
      </c>
      <c r="O4424" s="85" t="n">
        <v>0</v>
      </c>
      <c r="P4424" s="86" t="n">
        <v>0</v>
      </c>
      <c r="Q4424" s="87" t="n">
        <v>0</v>
      </c>
      <c r="R4424" s="88" t="n">
        <v>0</v>
      </c>
      <c r="S4424" s="89" t="n">
        <f aca="false">H4424</f>
        <v>6390</v>
      </c>
      <c r="AMG4424" s="0"/>
    </row>
    <row r="4425" s="93" customFormat="true" ht="37.5" hidden="false" customHeight="true" outlineLevel="0" collapsed="false">
      <c r="A4425" s="23" t="s">
        <v>401</v>
      </c>
      <c r="B4425" s="82" t="n">
        <v>13873</v>
      </c>
      <c r="C4425" s="23" t="s">
        <v>238</v>
      </c>
      <c r="D4425" s="26" t="s">
        <v>1285</v>
      </c>
      <c r="E4425" s="26" t="s">
        <v>377</v>
      </c>
      <c r="F4425" s="26" t="s">
        <v>255</v>
      </c>
      <c r="G4425" s="27" t="n">
        <v>45205</v>
      </c>
      <c r="H4425" s="83" t="n">
        <v>6390</v>
      </c>
      <c r="I4425" s="29" t="s">
        <v>23</v>
      </c>
      <c r="J4425" s="30" t="s">
        <v>1268</v>
      </c>
      <c r="K4425" s="31" t="n">
        <v>16861</v>
      </c>
      <c r="L4425" s="32" t="n">
        <v>2023000679</v>
      </c>
      <c r="M4425" s="33"/>
      <c r="N4425" s="84" t="n">
        <v>0</v>
      </c>
      <c r="O4425" s="85" t="n">
        <v>0</v>
      </c>
      <c r="P4425" s="86" t="n">
        <v>0</v>
      </c>
      <c r="Q4425" s="87" t="n">
        <v>0</v>
      </c>
      <c r="R4425" s="88" t="n">
        <v>0</v>
      </c>
      <c r="S4425" s="89" t="n">
        <f aca="false">H4425</f>
        <v>6390</v>
      </c>
      <c r="AMG4425" s="0"/>
    </row>
    <row r="4426" s="93" customFormat="true" ht="37.5" hidden="false" customHeight="true" outlineLevel="0" collapsed="false">
      <c r="A4426" s="23" t="s">
        <v>401</v>
      </c>
      <c r="B4426" s="82" t="n">
        <v>13874</v>
      </c>
      <c r="C4426" s="23" t="s">
        <v>238</v>
      </c>
      <c r="D4426" s="26" t="s">
        <v>1285</v>
      </c>
      <c r="E4426" s="26" t="s">
        <v>377</v>
      </c>
      <c r="F4426" s="26" t="s">
        <v>255</v>
      </c>
      <c r="G4426" s="27" t="n">
        <v>45205</v>
      </c>
      <c r="H4426" s="83" t="n">
        <v>6390</v>
      </c>
      <c r="I4426" s="29" t="s">
        <v>23</v>
      </c>
      <c r="J4426" s="30" t="s">
        <v>1268</v>
      </c>
      <c r="K4426" s="31" t="n">
        <v>16861</v>
      </c>
      <c r="L4426" s="32" t="n">
        <v>2023000679</v>
      </c>
      <c r="M4426" s="33"/>
      <c r="N4426" s="84" t="n">
        <v>0</v>
      </c>
      <c r="O4426" s="85" t="n">
        <v>0</v>
      </c>
      <c r="P4426" s="86" t="n">
        <v>0</v>
      </c>
      <c r="Q4426" s="87" t="n">
        <v>0</v>
      </c>
      <c r="R4426" s="88" t="n">
        <v>0</v>
      </c>
      <c r="S4426" s="89" t="n">
        <f aca="false">H4426</f>
        <v>6390</v>
      </c>
      <c r="AMG4426" s="0"/>
    </row>
    <row r="4427" s="93" customFormat="true" ht="37.5" hidden="false" customHeight="true" outlineLevel="0" collapsed="false">
      <c r="A4427" s="23" t="s">
        <v>401</v>
      </c>
      <c r="B4427" s="82" t="n">
        <v>13875</v>
      </c>
      <c r="C4427" s="23" t="s">
        <v>238</v>
      </c>
      <c r="D4427" s="26" t="s">
        <v>1286</v>
      </c>
      <c r="E4427" s="26" t="s">
        <v>377</v>
      </c>
      <c r="F4427" s="26" t="s">
        <v>255</v>
      </c>
      <c r="G4427" s="27" t="n">
        <v>45203</v>
      </c>
      <c r="H4427" s="83" t="n">
        <v>2030</v>
      </c>
      <c r="I4427" s="29" t="s">
        <v>23</v>
      </c>
      <c r="J4427" s="30" t="s">
        <v>1287</v>
      </c>
      <c r="K4427" s="31" t="n">
        <v>5563</v>
      </c>
      <c r="L4427" s="32" t="n">
        <v>2023006298</v>
      </c>
      <c r="M4427" s="33"/>
      <c r="N4427" s="84" t="n">
        <v>0</v>
      </c>
      <c r="O4427" s="85" t="n">
        <v>0</v>
      </c>
      <c r="P4427" s="86" t="n">
        <v>0</v>
      </c>
      <c r="Q4427" s="87" t="n">
        <v>0</v>
      </c>
      <c r="R4427" s="88" t="n">
        <v>0</v>
      </c>
      <c r="S4427" s="89" t="n">
        <f aca="false">H4427</f>
        <v>2030</v>
      </c>
      <c r="AMG4427" s="0"/>
    </row>
    <row r="4428" s="93" customFormat="true" ht="37.5" hidden="false" customHeight="true" outlineLevel="0" collapsed="false">
      <c r="A4428" s="23" t="s">
        <v>401</v>
      </c>
      <c r="B4428" s="82" t="n">
        <v>13730</v>
      </c>
      <c r="C4428" s="23" t="s">
        <v>238</v>
      </c>
      <c r="D4428" s="26" t="s">
        <v>1288</v>
      </c>
      <c r="E4428" s="26" t="s">
        <v>1289</v>
      </c>
      <c r="F4428" s="26" t="s">
        <v>255</v>
      </c>
      <c r="G4428" s="27" t="n">
        <v>45142</v>
      </c>
      <c r="H4428" s="83" t="n">
        <v>300000</v>
      </c>
      <c r="I4428" s="29" t="s">
        <v>23</v>
      </c>
      <c r="J4428" s="30" t="s">
        <v>1290</v>
      </c>
      <c r="K4428" s="31" t="n">
        <v>60772</v>
      </c>
      <c r="L4428" s="32" t="n">
        <v>2023003179</v>
      </c>
      <c r="M4428" s="33"/>
      <c r="N4428" s="84" t="n">
        <v>0</v>
      </c>
      <c r="O4428" s="85" t="n">
        <v>0</v>
      </c>
      <c r="P4428" s="86" t="n">
        <v>0</v>
      </c>
      <c r="Q4428" s="87" t="n">
        <v>0</v>
      </c>
      <c r="R4428" s="88" t="n">
        <v>0</v>
      </c>
      <c r="S4428" s="89" t="n">
        <f aca="false">H4428</f>
        <v>300000</v>
      </c>
      <c r="AMG4428" s="0"/>
    </row>
    <row r="4429" s="93" customFormat="true" ht="37.5" hidden="false" customHeight="true" outlineLevel="0" collapsed="false">
      <c r="A4429" s="23" t="s">
        <v>401</v>
      </c>
      <c r="B4429" s="82" t="n">
        <v>13882</v>
      </c>
      <c r="C4429" s="23" t="s">
        <v>238</v>
      </c>
      <c r="D4429" s="26" t="s">
        <v>1291</v>
      </c>
      <c r="E4429" s="26" t="s">
        <v>258</v>
      </c>
      <c r="F4429" s="26" t="s">
        <v>255</v>
      </c>
      <c r="G4429" s="27" t="n">
        <v>45224</v>
      </c>
      <c r="H4429" s="83" t="n">
        <v>1995</v>
      </c>
      <c r="I4429" s="29" t="s">
        <v>23</v>
      </c>
      <c r="J4429" s="30" t="s">
        <v>1292</v>
      </c>
      <c r="K4429" s="31" t="n">
        <v>4586</v>
      </c>
      <c r="L4429" s="32" t="n">
        <v>2023006153</v>
      </c>
      <c r="M4429" s="33"/>
      <c r="N4429" s="84" t="n">
        <v>0</v>
      </c>
      <c r="O4429" s="85" t="n">
        <v>0</v>
      </c>
      <c r="P4429" s="86" t="n">
        <v>0</v>
      </c>
      <c r="Q4429" s="87" t="n">
        <v>0</v>
      </c>
      <c r="R4429" s="88" t="n">
        <v>0</v>
      </c>
      <c r="S4429" s="89" t="n">
        <f aca="false">H4429</f>
        <v>1995</v>
      </c>
      <c r="AMG4429" s="0"/>
    </row>
    <row r="4430" s="93" customFormat="true" ht="37.5" hidden="false" customHeight="true" outlineLevel="0" collapsed="false">
      <c r="A4430" s="23" t="s">
        <v>401</v>
      </c>
      <c r="B4430" s="82" t="n">
        <v>13883</v>
      </c>
      <c r="C4430" s="23" t="s">
        <v>238</v>
      </c>
      <c r="D4430" s="26" t="s">
        <v>1291</v>
      </c>
      <c r="E4430" s="26" t="s">
        <v>258</v>
      </c>
      <c r="F4430" s="26" t="s">
        <v>255</v>
      </c>
      <c r="G4430" s="27" t="n">
        <v>45224</v>
      </c>
      <c r="H4430" s="83" t="n">
        <v>1995</v>
      </c>
      <c r="I4430" s="29" t="s">
        <v>23</v>
      </c>
      <c r="J4430" s="30" t="s">
        <v>1292</v>
      </c>
      <c r="K4430" s="31" t="n">
        <v>4586</v>
      </c>
      <c r="L4430" s="32" t="n">
        <v>2023006153</v>
      </c>
      <c r="M4430" s="33"/>
      <c r="N4430" s="84" t="n">
        <v>0</v>
      </c>
      <c r="O4430" s="85" t="n">
        <v>0</v>
      </c>
      <c r="P4430" s="86" t="n">
        <v>0</v>
      </c>
      <c r="Q4430" s="87" t="n">
        <v>0</v>
      </c>
      <c r="R4430" s="88" t="n">
        <v>0</v>
      </c>
      <c r="S4430" s="89" t="n">
        <f aca="false">H4430</f>
        <v>1995</v>
      </c>
      <c r="AMG4430" s="0"/>
    </row>
    <row r="4431" s="93" customFormat="true" ht="37.5" hidden="false" customHeight="true" outlineLevel="0" collapsed="false">
      <c r="A4431" s="23" t="s">
        <v>401</v>
      </c>
      <c r="B4431" s="82" t="n">
        <v>13884</v>
      </c>
      <c r="C4431" s="23" t="s">
        <v>238</v>
      </c>
      <c r="D4431" s="26" t="s">
        <v>1291</v>
      </c>
      <c r="E4431" s="26" t="s">
        <v>258</v>
      </c>
      <c r="F4431" s="26" t="s">
        <v>255</v>
      </c>
      <c r="G4431" s="27" t="n">
        <v>45224</v>
      </c>
      <c r="H4431" s="83" t="n">
        <v>1995</v>
      </c>
      <c r="I4431" s="29" t="s">
        <v>23</v>
      </c>
      <c r="J4431" s="30" t="s">
        <v>1292</v>
      </c>
      <c r="K4431" s="31" t="n">
        <v>4586</v>
      </c>
      <c r="L4431" s="32" t="n">
        <v>2023006153</v>
      </c>
      <c r="M4431" s="33"/>
      <c r="N4431" s="84" t="n">
        <v>0</v>
      </c>
      <c r="O4431" s="85" t="n">
        <v>0</v>
      </c>
      <c r="P4431" s="86" t="n">
        <v>0</v>
      </c>
      <c r="Q4431" s="87" t="n">
        <v>0</v>
      </c>
      <c r="R4431" s="88" t="n">
        <v>0</v>
      </c>
      <c r="S4431" s="89" t="n">
        <f aca="false">H4431</f>
        <v>1995</v>
      </c>
      <c r="AMG4431" s="0"/>
    </row>
    <row r="4432" s="93" customFormat="true" ht="37.5" hidden="false" customHeight="true" outlineLevel="0" collapsed="false">
      <c r="A4432" s="23" t="s">
        <v>401</v>
      </c>
      <c r="B4432" s="82" t="n">
        <v>13885</v>
      </c>
      <c r="C4432" s="23" t="s">
        <v>238</v>
      </c>
      <c r="D4432" s="26" t="s">
        <v>1291</v>
      </c>
      <c r="E4432" s="26" t="s">
        <v>258</v>
      </c>
      <c r="F4432" s="26" t="s">
        <v>255</v>
      </c>
      <c r="G4432" s="27" t="n">
        <v>45224</v>
      </c>
      <c r="H4432" s="83" t="n">
        <v>1995</v>
      </c>
      <c r="I4432" s="29" t="s">
        <v>23</v>
      </c>
      <c r="J4432" s="30" t="s">
        <v>1292</v>
      </c>
      <c r="K4432" s="31" t="n">
        <v>4586</v>
      </c>
      <c r="L4432" s="32" t="n">
        <v>2023006153</v>
      </c>
      <c r="M4432" s="33"/>
      <c r="N4432" s="84" t="n">
        <v>0</v>
      </c>
      <c r="O4432" s="85" t="n">
        <v>0</v>
      </c>
      <c r="P4432" s="86" t="n">
        <v>0</v>
      </c>
      <c r="Q4432" s="87" t="n">
        <v>0</v>
      </c>
      <c r="R4432" s="88" t="n">
        <v>0</v>
      </c>
      <c r="S4432" s="89" t="n">
        <f aca="false">H4432</f>
        <v>1995</v>
      </c>
      <c r="AMG4432" s="0"/>
    </row>
    <row r="4433" s="93" customFormat="true" ht="37.5" hidden="false" customHeight="true" outlineLevel="0" collapsed="false">
      <c r="A4433" s="23" t="s">
        <v>401</v>
      </c>
      <c r="B4433" s="82" t="n">
        <v>13879</v>
      </c>
      <c r="C4433" s="23" t="s">
        <v>238</v>
      </c>
      <c r="D4433" s="26" t="s">
        <v>1293</v>
      </c>
      <c r="E4433" s="26" t="s">
        <v>258</v>
      </c>
      <c r="F4433" s="26" t="s">
        <v>255</v>
      </c>
      <c r="G4433" s="27" t="n">
        <v>45224</v>
      </c>
      <c r="H4433" s="83" t="n">
        <v>2699</v>
      </c>
      <c r="I4433" s="29" t="s">
        <v>23</v>
      </c>
      <c r="J4433" s="30" t="s">
        <v>1292</v>
      </c>
      <c r="K4433" s="31" t="n">
        <v>4586</v>
      </c>
      <c r="L4433" s="32" t="n">
        <v>2023006153</v>
      </c>
      <c r="M4433" s="33"/>
      <c r="N4433" s="84" t="n">
        <v>0</v>
      </c>
      <c r="O4433" s="85" t="n">
        <v>0</v>
      </c>
      <c r="P4433" s="86" t="n">
        <v>0</v>
      </c>
      <c r="Q4433" s="87" t="n">
        <v>0</v>
      </c>
      <c r="R4433" s="88" t="n">
        <v>0</v>
      </c>
      <c r="S4433" s="89" t="n">
        <f aca="false">H4433</f>
        <v>2699</v>
      </c>
      <c r="AMG4433" s="0"/>
    </row>
    <row r="4434" s="93" customFormat="true" ht="37.5" hidden="false" customHeight="true" outlineLevel="0" collapsed="false">
      <c r="A4434" s="23" t="s">
        <v>401</v>
      </c>
      <c r="B4434" s="82" t="n">
        <v>13880</v>
      </c>
      <c r="C4434" s="23" t="s">
        <v>238</v>
      </c>
      <c r="D4434" s="26" t="s">
        <v>1293</v>
      </c>
      <c r="E4434" s="26" t="s">
        <v>258</v>
      </c>
      <c r="F4434" s="26" t="s">
        <v>255</v>
      </c>
      <c r="G4434" s="27" t="n">
        <v>45224</v>
      </c>
      <c r="H4434" s="83" t="n">
        <v>2699</v>
      </c>
      <c r="I4434" s="29" t="s">
        <v>23</v>
      </c>
      <c r="J4434" s="30" t="s">
        <v>1292</v>
      </c>
      <c r="K4434" s="31" t="n">
        <v>4586</v>
      </c>
      <c r="L4434" s="32" t="n">
        <v>2023006153</v>
      </c>
      <c r="M4434" s="33"/>
      <c r="N4434" s="84" t="n">
        <v>0</v>
      </c>
      <c r="O4434" s="85" t="n">
        <v>0</v>
      </c>
      <c r="P4434" s="86" t="n">
        <v>0</v>
      </c>
      <c r="Q4434" s="87" t="n">
        <v>0</v>
      </c>
      <c r="R4434" s="88" t="n">
        <v>0</v>
      </c>
      <c r="S4434" s="89" t="n">
        <f aca="false">H4434</f>
        <v>2699</v>
      </c>
      <c r="AMG4434" s="0"/>
    </row>
    <row r="4435" s="93" customFormat="true" ht="37.5" hidden="false" customHeight="true" outlineLevel="0" collapsed="false">
      <c r="A4435" s="23" t="s">
        <v>401</v>
      </c>
      <c r="B4435" s="82" t="n">
        <v>13881</v>
      </c>
      <c r="C4435" s="23" t="s">
        <v>238</v>
      </c>
      <c r="D4435" s="26" t="s">
        <v>1293</v>
      </c>
      <c r="E4435" s="26" t="s">
        <v>258</v>
      </c>
      <c r="F4435" s="26" t="s">
        <v>255</v>
      </c>
      <c r="G4435" s="27" t="n">
        <v>45224</v>
      </c>
      <c r="H4435" s="83" t="n">
        <v>2699</v>
      </c>
      <c r="I4435" s="29" t="s">
        <v>23</v>
      </c>
      <c r="J4435" s="30" t="s">
        <v>1292</v>
      </c>
      <c r="K4435" s="31" t="n">
        <v>4586</v>
      </c>
      <c r="L4435" s="32" t="n">
        <v>2023006153</v>
      </c>
      <c r="M4435" s="33"/>
      <c r="N4435" s="84" t="n">
        <v>0</v>
      </c>
      <c r="O4435" s="85" t="n">
        <v>0</v>
      </c>
      <c r="P4435" s="86" t="n">
        <v>0</v>
      </c>
      <c r="Q4435" s="87" t="n">
        <v>0</v>
      </c>
      <c r="R4435" s="88" t="n">
        <v>0</v>
      </c>
      <c r="S4435" s="89" t="n">
        <f aca="false">H4435</f>
        <v>2699</v>
      </c>
      <c r="AMG4435" s="0"/>
    </row>
    <row r="4436" s="93" customFormat="true" ht="37.5" hidden="false" customHeight="true" outlineLevel="0" collapsed="false">
      <c r="A4436" s="23" t="s">
        <v>401</v>
      </c>
      <c r="B4436" s="82" t="n">
        <v>13877</v>
      </c>
      <c r="C4436" s="23" t="s">
        <v>238</v>
      </c>
      <c r="D4436" s="26" t="s">
        <v>1294</v>
      </c>
      <c r="E4436" s="26" t="s">
        <v>258</v>
      </c>
      <c r="F4436" s="26" t="s">
        <v>255</v>
      </c>
      <c r="G4436" s="27" t="n">
        <v>45224</v>
      </c>
      <c r="H4436" s="83" t="n">
        <v>3970</v>
      </c>
      <c r="I4436" s="29" t="s">
        <v>23</v>
      </c>
      <c r="J4436" s="30" t="s">
        <v>1292</v>
      </c>
      <c r="K4436" s="31" t="n">
        <v>4586</v>
      </c>
      <c r="L4436" s="32" t="n">
        <v>2023006153</v>
      </c>
      <c r="M4436" s="33"/>
      <c r="N4436" s="84" t="n">
        <v>0</v>
      </c>
      <c r="O4436" s="85" t="n">
        <v>0</v>
      </c>
      <c r="P4436" s="86" t="n">
        <v>0</v>
      </c>
      <c r="Q4436" s="87" t="n">
        <v>0</v>
      </c>
      <c r="R4436" s="88" t="n">
        <v>0</v>
      </c>
      <c r="S4436" s="89" t="n">
        <f aca="false">H4436</f>
        <v>3970</v>
      </c>
      <c r="AMG4436" s="0"/>
    </row>
    <row r="4437" s="93" customFormat="true" ht="37.5" hidden="false" customHeight="true" outlineLevel="0" collapsed="false">
      <c r="A4437" s="23" t="s">
        <v>401</v>
      </c>
      <c r="B4437" s="82" t="n">
        <v>13876</v>
      </c>
      <c r="C4437" s="23" t="s">
        <v>238</v>
      </c>
      <c r="D4437" s="26" t="s">
        <v>1294</v>
      </c>
      <c r="E4437" s="26" t="s">
        <v>258</v>
      </c>
      <c r="F4437" s="26" t="s">
        <v>255</v>
      </c>
      <c r="G4437" s="27" t="n">
        <v>45224</v>
      </c>
      <c r="H4437" s="83" t="n">
        <v>3970</v>
      </c>
      <c r="I4437" s="29" t="s">
        <v>23</v>
      </c>
      <c r="J4437" s="30" t="s">
        <v>1292</v>
      </c>
      <c r="K4437" s="31" t="n">
        <v>4586</v>
      </c>
      <c r="L4437" s="32" t="n">
        <v>2023006153</v>
      </c>
      <c r="M4437" s="33"/>
      <c r="N4437" s="84" t="n">
        <v>0</v>
      </c>
      <c r="O4437" s="85" t="n">
        <v>0</v>
      </c>
      <c r="P4437" s="86" t="n">
        <v>0</v>
      </c>
      <c r="Q4437" s="87" t="n">
        <v>0</v>
      </c>
      <c r="R4437" s="88" t="n">
        <v>0</v>
      </c>
      <c r="S4437" s="89" t="n">
        <f aca="false">H4437</f>
        <v>3970</v>
      </c>
      <c r="AMG4437" s="0"/>
    </row>
    <row r="4438" s="93" customFormat="true" ht="37.5" hidden="false" customHeight="true" outlineLevel="0" collapsed="false">
      <c r="A4438" s="23" t="s">
        <v>401</v>
      </c>
      <c r="B4438" s="82" t="n">
        <v>13878</v>
      </c>
      <c r="C4438" s="23" t="s">
        <v>238</v>
      </c>
      <c r="D4438" s="26" t="s">
        <v>1294</v>
      </c>
      <c r="E4438" s="26" t="s">
        <v>258</v>
      </c>
      <c r="F4438" s="26" t="s">
        <v>255</v>
      </c>
      <c r="G4438" s="27" t="n">
        <v>45224</v>
      </c>
      <c r="H4438" s="83" t="n">
        <v>3970</v>
      </c>
      <c r="I4438" s="29" t="s">
        <v>23</v>
      </c>
      <c r="J4438" s="30" t="s">
        <v>1292</v>
      </c>
      <c r="K4438" s="31" t="n">
        <v>4586</v>
      </c>
      <c r="L4438" s="32" t="n">
        <v>2023006153</v>
      </c>
      <c r="M4438" s="33"/>
      <c r="N4438" s="84" t="n">
        <v>0</v>
      </c>
      <c r="O4438" s="85" t="n">
        <v>0</v>
      </c>
      <c r="P4438" s="86" t="n">
        <v>0</v>
      </c>
      <c r="Q4438" s="87" t="n">
        <v>0</v>
      </c>
      <c r="R4438" s="88" t="n">
        <v>0</v>
      </c>
      <c r="S4438" s="89" t="n">
        <f aca="false">H4438</f>
        <v>3970</v>
      </c>
      <c r="AMG4438" s="0"/>
    </row>
    <row r="4439" s="93" customFormat="true" ht="37.5" hidden="false" customHeight="true" outlineLevel="0" collapsed="false">
      <c r="A4439" s="23" t="s">
        <v>401</v>
      </c>
      <c r="B4439" s="82" t="n">
        <v>13907</v>
      </c>
      <c r="C4439" s="23" t="s">
        <v>238</v>
      </c>
      <c r="D4439" s="26" t="s">
        <v>1295</v>
      </c>
      <c r="E4439" s="26" t="s">
        <v>1296</v>
      </c>
      <c r="F4439" s="26" t="s">
        <v>255</v>
      </c>
      <c r="G4439" s="27" t="n">
        <v>45236</v>
      </c>
      <c r="H4439" s="83" t="n">
        <v>1990</v>
      </c>
      <c r="I4439" s="29" t="s">
        <v>23</v>
      </c>
      <c r="J4439" s="30" t="s">
        <v>1297</v>
      </c>
      <c r="K4439" s="31" t="n">
        <v>4649</v>
      </c>
      <c r="L4439" s="32" t="n">
        <v>2023003265</v>
      </c>
      <c r="M4439" s="33"/>
      <c r="N4439" s="84" t="n">
        <v>0</v>
      </c>
      <c r="O4439" s="85" t="n">
        <v>0</v>
      </c>
      <c r="P4439" s="86" t="n">
        <v>0</v>
      </c>
      <c r="Q4439" s="87" t="n">
        <v>0</v>
      </c>
      <c r="R4439" s="88" t="n">
        <v>0</v>
      </c>
      <c r="S4439" s="89" t="n">
        <f aca="false">H4439</f>
        <v>1990</v>
      </c>
      <c r="AMG4439" s="0"/>
    </row>
    <row r="4440" s="93" customFormat="true" ht="37.5" hidden="false" customHeight="true" outlineLevel="0" collapsed="false">
      <c r="A4440" s="23" t="s">
        <v>401</v>
      </c>
      <c r="B4440" s="82" t="n">
        <v>13894</v>
      </c>
      <c r="C4440" s="23" t="s">
        <v>238</v>
      </c>
      <c r="D4440" s="26" t="s">
        <v>1298</v>
      </c>
      <c r="E4440" s="26" t="s">
        <v>1299</v>
      </c>
      <c r="F4440" s="26" t="s">
        <v>255</v>
      </c>
      <c r="G4440" s="27" t="n">
        <v>45231</v>
      </c>
      <c r="H4440" s="83" t="n">
        <v>649</v>
      </c>
      <c r="I4440" s="29" t="s">
        <v>23</v>
      </c>
      <c r="J4440" s="30" t="s">
        <v>1292</v>
      </c>
      <c r="K4440" s="31" t="n">
        <v>4597</v>
      </c>
      <c r="L4440" s="32" t="n">
        <v>2023007328</v>
      </c>
      <c r="M4440" s="33"/>
      <c r="N4440" s="84" t="n">
        <v>0</v>
      </c>
      <c r="O4440" s="85" t="n">
        <v>0</v>
      </c>
      <c r="P4440" s="86" t="n">
        <v>0</v>
      </c>
      <c r="Q4440" s="87" t="n">
        <v>0</v>
      </c>
      <c r="R4440" s="88" t="n">
        <v>0</v>
      </c>
      <c r="S4440" s="89" t="n">
        <f aca="false">H4440</f>
        <v>649</v>
      </c>
      <c r="AMG4440" s="0"/>
    </row>
    <row r="4441" s="93" customFormat="true" ht="37.5" hidden="false" customHeight="true" outlineLevel="0" collapsed="false">
      <c r="A4441" s="23" t="s">
        <v>401</v>
      </c>
      <c r="B4441" s="82" t="n">
        <v>13895</v>
      </c>
      <c r="C4441" s="23" t="s">
        <v>238</v>
      </c>
      <c r="D4441" s="26" t="s">
        <v>1298</v>
      </c>
      <c r="E4441" s="26" t="s">
        <v>258</v>
      </c>
      <c r="F4441" s="26" t="s">
        <v>255</v>
      </c>
      <c r="G4441" s="27" t="n">
        <v>45231</v>
      </c>
      <c r="H4441" s="83" t="n">
        <v>649</v>
      </c>
      <c r="I4441" s="29" t="s">
        <v>23</v>
      </c>
      <c r="J4441" s="30" t="s">
        <v>1292</v>
      </c>
      <c r="K4441" s="31" t="n">
        <v>4597</v>
      </c>
      <c r="L4441" s="32" t="n">
        <v>2023007328</v>
      </c>
      <c r="M4441" s="33"/>
      <c r="N4441" s="84" t="n">
        <v>0</v>
      </c>
      <c r="O4441" s="85" t="n">
        <v>0</v>
      </c>
      <c r="P4441" s="86" t="n">
        <v>0</v>
      </c>
      <c r="Q4441" s="87" t="n">
        <v>0</v>
      </c>
      <c r="R4441" s="88" t="n">
        <v>0</v>
      </c>
      <c r="S4441" s="89" t="n">
        <f aca="false">H4441</f>
        <v>649</v>
      </c>
      <c r="AMG4441" s="0"/>
    </row>
    <row r="4442" s="93" customFormat="true" ht="37.5" hidden="false" customHeight="true" outlineLevel="0" collapsed="false">
      <c r="A4442" s="23" t="s">
        <v>401</v>
      </c>
      <c r="B4442" s="82" t="n">
        <v>13896</v>
      </c>
      <c r="C4442" s="23" t="s">
        <v>238</v>
      </c>
      <c r="D4442" s="26" t="s">
        <v>1298</v>
      </c>
      <c r="E4442" s="26" t="s">
        <v>1266</v>
      </c>
      <c r="F4442" s="26" t="s">
        <v>255</v>
      </c>
      <c r="G4442" s="27" t="n">
        <v>45231</v>
      </c>
      <c r="H4442" s="83" t="n">
        <v>649</v>
      </c>
      <c r="I4442" s="29" t="s">
        <v>23</v>
      </c>
      <c r="J4442" s="30" t="s">
        <v>1292</v>
      </c>
      <c r="K4442" s="31" t="n">
        <v>4597</v>
      </c>
      <c r="L4442" s="32" t="n">
        <v>2023007328</v>
      </c>
      <c r="M4442" s="33"/>
      <c r="N4442" s="84" t="n">
        <v>0</v>
      </c>
      <c r="O4442" s="85" t="n">
        <v>0</v>
      </c>
      <c r="P4442" s="86" t="n">
        <v>0</v>
      </c>
      <c r="Q4442" s="87" t="n">
        <v>0</v>
      </c>
      <c r="R4442" s="88" t="n">
        <v>0</v>
      </c>
      <c r="S4442" s="89" t="n">
        <f aca="false">H4442</f>
        <v>649</v>
      </c>
      <c r="AMG4442" s="0"/>
    </row>
    <row r="4443" s="93" customFormat="true" ht="37.5" hidden="false" customHeight="true" outlineLevel="0" collapsed="false">
      <c r="A4443" s="23" t="s">
        <v>401</v>
      </c>
      <c r="B4443" s="82" t="n">
        <v>13897</v>
      </c>
      <c r="C4443" s="23" t="s">
        <v>238</v>
      </c>
      <c r="D4443" s="26" t="s">
        <v>1298</v>
      </c>
      <c r="E4443" s="26" t="s">
        <v>1266</v>
      </c>
      <c r="F4443" s="26" t="s">
        <v>255</v>
      </c>
      <c r="G4443" s="27" t="n">
        <v>45231</v>
      </c>
      <c r="H4443" s="83" t="n">
        <v>649</v>
      </c>
      <c r="I4443" s="29" t="s">
        <v>23</v>
      </c>
      <c r="J4443" s="30" t="s">
        <v>1292</v>
      </c>
      <c r="K4443" s="31" t="n">
        <v>4597</v>
      </c>
      <c r="L4443" s="32" t="n">
        <v>2023007328</v>
      </c>
      <c r="M4443" s="33"/>
      <c r="N4443" s="84" t="n">
        <v>0</v>
      </c>
      <c r="O4443" s="85" t="n">
        <v>0</v>
      </c>
      <c r="P4443" s="86" t="n">
        <v>0</v>
      </c>
      <c r="Q4443" s="87" t="n">
        <v>0</v>
      </c>
      <c r="R4443" s="88" t="n">
        <v>0</v>
      </c>
      <c r="S4443" s="89" t="n">
        <f aca="false">H4443</f>
        <v>649</v>
      </c>
      <c r="AMG4443" s="0"/>
    </row>
    <row r="4444" s="93" customFormat="true" ht="37.5" hidden="false" customHeight="true" outlineLevel="0" collapsed="false">
      <c r="A4444" s="23" t="s">
        <v>401</v>
      </c>
      <c r="B4444" s="82" t="n">
        <v>13898</v>
      </c>
      <c r="C4444" s="23" t="s">
        <v>238</v>
      </c>
      <c r="D4444" s="26" t="s">
        <v>1298</v>
      </c>
      <c r="E4444" s="26" t="s">
        <v>1251</v>
      </c>
      <c r="F4444" s="26" t="s">
        <v>255</v>
      </c>
      <c r="G4444" s="27" t="n">
        <v>45231</v>
      </c>
      <c r="H4444" s="83" t="n">
        <v>649</v>
      </c>
      <c r="I4444" s="29" t="s">
        <v>23</v>
      </c>
      <c r="J4444" s="30" t="s">
        <v>1292</v>
      </c>
      <c r="K4444" s="31" t="n">
        <v>4597</v>
      </c>
      <c r="L4444" s="32" t="n">
        <v>2023007328</v>
      </c>
      <c r="M4444" s="33"/>
      <c r="N4444" s="84" t="n">
        <v>0</v>
      </c>
      <c r="O4444" s="85" t="n">
        <v>0</v>
      </c>
      <c r="P4444" s="86" t="n">
        <v>0</v>
      </c>
      <c r="Q4444" s="87" t="n">
        <v>0</v>
      </c>
      <c r="R4444" s="88" t="n">
        <v>0</v>
      </c>
      <c r="S4444" s="89" t="n">
        <f aca="false">H4444</f>
        <v>649</v>
      </c>
      <c r="AMG4444" s="0"/>
    </row>
    <row r="4445" s="93" customFormat="true" ht="37.5" hidden="false" customHeight="true" outlineLevel="0" collapsed="false">
      <c r="A4445" s="23" t="s">
        <v>401</v>
      </c>
      <c r="B4445" s="82" t="n">
        <v>13899</v>
      </c>
      <c r="C4445" s="23" t="s">
        <v>238</v>
      </c>
      <c r="D4445" s="26" t="s">
        <v>1298</v>
      </c>
      <c r="E4445" s="26" t="s">
        <v>1300</v>
      </c>
      <c r="F4445" s="26" t="s">
        <v>255</v>
      </c>
      <c r="G4445" s="27" t="n">
        <v>45231</v>
      </c>
      <c r="H4445" s="83" t="n">
        <v>649</v>
      </c>
      <c r="I4445" s="29" t="s">
        <v>23</v>
      </c>
      <c r="J4445" s="30" t="s">
        <v>1292</v>
      </c>
      <c r="K4445" s="31" t="n">
        <v>4597</v>
      </c>
      <c r="L4445" s="32" t="n">
        <v>2023007328</v>
      </c>
      <c r="M4445" s="33"/>
      <c r="N4445" s="84" t="n">
        <v>0</v>
      </c>
      <c r="O4445" s="85" t="n">
        <v>0</v>
      </c>
      <c r="P4445" s="86" t="n">
        <v>0</v>
      </c>
      <c r="Q4445" s="87" t="n">
        <v>0</v>
      </c>
      <c r="R4445" s="88" t="n">
        <v>0</v>
      </c>
      <c r="S4445" s="89" t="n">
        <f aca="false">H4445</f>
        <v>649</v>
      </c>
      <c r="AMG4445" s="0"/>
    </row>
    <row r="4446" s="93" customFormat="true" ht="37.5" hidden="false" customHeight="true" outlineLevel="0" collapsed="false">
      <c r="A4446" s="23" t="s">
        <v>401</v>
      </c>
      <c r="B4446" s="82" t="n">
        <v>13900</v>
      </c>
      <c r="C4446" s="23" t="s">
        <v>238</v>
      </c>
      <c r="D4446" s="26" t="s">
        <v>1298</v>
      </c>
      <c r="E4446" s="26" t="s">
        <v>1301</v>
      </c>
      <c r="F4446" s="26" t="s">
        <v>255</v>
      </c>
      <c r="G4446" s="27" t="n">
        <v>45231</v>
      </c>
      <c r="H4446" s="83" t="n">
        <v>649</v>
      </c>
      <c r="I4446" s="29" t="s">
        <v>23</v>
      </c>
      <c r="J4446" s="30" t="s">
        <v>1292</v>
      </c>
      <c r="K4446" s="31" t="n">
        <v>4597</v>
      </c>
      <c r="L4446" s="32" t="n">
        <v>2023007328</v>
      </c>
      <c r="M4446" s="33"/>
      <c r="N4446" s="84" t="n">
        <v>0</v>
      </c>
      <c r="O4446" s="85" t="n">
        <v>0</v>
      </c>
      <c r="P4446" s="86" t="n">
        <v>0</v>
      </c>
      <c r="Q4446" s="87" t="n">
        <v>0</v>
      </c>
      <c r="R4446" s="88" t="n">
        <v>0</v>
      </c>
      <c r="S4446" s="89" t="n">
        <f aca="false">H4446</f>
        <v>649</v>
      </c>
      <c r="AMG4446" s="0"/>
    </row>
    <row r="4447" s="93" customFormat="true" ht="37.5" hidden="false" customHeight="true" outlineLevel="0" collapsed="false">
      <c r="A4447" s="23" t="s">
        <v>401</v>
      </c>
      <c r="B4447" s="82" t="n">
        <v>13901</v>
      </c>
      <c r="C4447" s="23" t="s">
        <v>238</v>
      </c>
      <c r="D4447" s="26" t="s">
        <v>1298</v>
      </c>
      <c r="E4447" s="26" t="s">
        <v>1266</v>
      </c>
      <c r="F4447" s="26" t="s">
        <v>255</v>
      </c>
      <c r="G4447" s="27" t="n">
        <v>45231</v>
      </c>
      <c r="H4447" s="83" t="n">
        <v>649</v>
      </c>
      <c r="I4447" s="29" t="s">
        <v>23</v>
      </c>
      <c r="J4447" s="30" t="s">
        <v>1292</v>
      </c>
      <c r="K4447" s="31" t="n">
        <v>4597</v>
      </c>
      <c r="L4447" s="32" t="n">
        <v>2023007328</v>
      </c>
      <c r="M4447" s="33"/>
      <c r="N4447" s="84" t="n">
        <v>0</v>
      </c>
      <c r="O4447" s="85" t="n">
        <v>0</v>
      </c>
      <c r="P4447" s="86" t="n">
        <v>0</v>
      </c>
      <c r="Q4447" s="87" t="n">
        <v>0</v>
      </c>
      <c r="R4447" s="88" t="n">
        <v>0</v>
      </c>
      <c r="S4447" s="89" t="n">
        <f aca="false">H4447</f>
        <v>649</v>
      </c>
      <c r="AMG4447" s="0"/>
    </row>
    <row r="4448" s="93" customFormat="true" ht="37.5" hidden="false" customHeight="true" outlineLevel="0" collapsed="false">
      <c r="A4448" s="23" t="s">
        <v>401</v>
      </c>
      <c r="B4448" s="82" t="n">
        <v>13902</v>
      </c>
      <c r="C4448" s="23" t="s">
        <v>238</v>
      </c>
      <c r="D4448" s="26" t="s">
        <v>1298</v>
      </c>
      <c r="E4448" s="26" t="s">
        <v>1302</v>
      </c>
      <c r="F4448" s="26" t="s">
        <v>255</v>
      </c>
      <c r="G4448" s="27" t="n">
        <v>45231</v>
      </c>
      <c r="H4448" s="83" t="n">
        <v>649</v>
      </c>
      <c r="I4448" s="29" t="s">
        <v>23</v>
      </c>
      <c r="J4448" s="30" t="s">
        <v>1292</v>
      </c>
      <c r="K4448" s="31" t="n">
        <v>4597</v>
      </c>
      <c r="L4448" s="32" t="n">
        <v>2023007328</v>
      </c>
      <c r="M4448" s="33"/>
      <c r="N4448" s="84" t="n">
        <v>0</v>
      </c>
      <c r="O4448" s="85" t="n">
        <v>0</v>
      </c>
      <c r="P4448" s="86" t="n">
        <v>0</v>
      </c>
      <c r="Q4448" s="87" t="n">
        <v>0</v>
      </c>
      <c r="R4448" s="88" t="n">
        <v>0</v>
      </c>
      <c r="S4448" s="89" t="n">
        <f aca="false">H4448</f>
        <v>649</v>
      </c>
      <c r="AMG4448" s="0"/>
    </row>
    <row r="4449" s="93" customFormat="true" ht="37.5" hidden="false" customHeight="true" outlineLevel="0" collapsed="false">
      <c r="A4449" s="23" t="s">
        <v>401</v>
      </c>
      <c r="B4449" s="82" t="n">
        <v>13903</v>
      </c>
      <c r="C4449" s="23" t="s">
        <v>238</v>
      </c>
      <c r="D4449" s="26" t="s">
        <v>1298</v>
      </c>
      <c r="E4449" s="26" t="s">
        <v>1303</v>
      </c>
      <c r="F4449" s="26" t="s">
        <v>255</v>
      </c>
      <c r="G4449" s="27" t="n">
        <v>45231</v>
      </c>
      <c r="H4449" s="83" t="n">
        <v>649</v>
      </c>
      <c r="I4449" s="29" t="s">
        <v>23</v>
      </c>
      <c r="J4449" s="30" t="s">
        <v>1292</v>
      </c>
      <c r="K4449" s="31" t="n">
        <v>4597</v>
      </c>
      <c r="L4449" s="32" t="n">
        <v>2023007328</v>
      </c>
      <c r="M4449" s="33"/>
      <c r="N4449" s="84" t="n">
        <v>0</v>
      </c>
      <c r="O4449" s="85" t="n">
        <v>0</v>
      </c>
      <c r="P4449" s="86" t="n">
        <v>0</v>
      </c>
      <c r="Q4449" s="87" t="n">
        <v>0</v>
      </c>
      <c r="R4449" s="88" t="n">
        <v>0</v>
      </c>
      <c r="S4449" s="89" t="n">
        <f aca="false">H4449</f>
        <v>649</v>
      </c>
      <c r="AMG4449" s="0"/>
    </row>
    <row r="4450" s="93" customFormat="true" ht="37.5" hidden="false" customHeight="true" outlineLevel="0" collapsed="false">
      <c r="A4450" s="23" t="s">
        <v>401</v>
      </c>
      <c r="B4450" s="82" t="n">
        <v>13904</v>
      </c>
      <c r="C4450" s="23" t="s">
        <v>238</v>
      </c>
      <c r="D4450" s="26" t="s">
        <v>1298</v>
      </c>
      <c r="E4450" s="26" t="s">
        <v>1304</v>
      </c>
      <c r="F4450" s="26" t="s">
        <v>255</v>
      </c>
      <c r="G4450" s="27" t="n">
        <v>45231</v>
      </c>
      <c r="H4450" s="83" t="n">
        <v>649</v>
      </c>
      <c r="I4450" s="29" t="s">
        <v>23</v>
      </c>
      <c r="J4450" s="30" t="s">
        <v>1292</v>
      </c>
      <c r="K4450" s="31" t="n">
        <v>4597</v>
      </c>
      <c r="L4450" s="32" t="n">
        <v>2023007328</v>
      </c>
      <c r="M4450" s="33"/>
      <c r="N4450" s="84" t="n">
        <v>0</v>
      </c>
      <c r="O4450" s="85" t="n">
        <v>0</v>
      </c>
      <c r="P4450" s="86" t="n">
        <v>0</v>
      </c>
      <c r="Q4450" s="87" t="n">
        <v>0</v>
      </c>
      <c r="R4450" s="88" t="n">
        <v>0</v>
      </c>
      <c r="S4450" s="89" t="n">
        <f aca="false">H4450</f>
        <v>649</v>
      </c>
      <c r="AMG4450" s="0"/>
    </row>
    <row r="4451" s="93" customFormat="true" ht="37.5" hidden="false" customHeight="true" outlineLevel="0" collapsed="false">
      <c r="A4451" s="23" t="s">
        <v>401</v>
      </c>
      <c r="B4451" s="82" t="n">
        <v>13905</v>
      </c>
      <c r="C4451" s="23" t="s">
        <v>238</v>
      </c>
      <c r="D4451" s="26" t="s">
        <v>1298</v>
      </c>
      <c r="E4451" s="26" t="s">
        <v>1305</v>
      </c>
      <c r="F4451" s="26" t="s">
        <v>255</v>
      </c>
      <c r="G4451" s="27" t="n">
        <v>45231</v>
      </c>
      <c r="H4451" s="83" t="n">
        <v>649</v>
      </c>
      <c r="I4451" s="29" t="s">
        <v>23</v>
      </c>
      <c r="J4451" s="30" t="s">
        <v>1292</v>
      </c>
      <c r="K4451" s="31" t="n">
        <v>4597</v>
      </c>
      <c r="L4451" s="32" t="n">
        <v>2023007328</v>
      </c>
      <c r="M4451" s="33"/>
      <c r="N4451" s="84" t="n">
        <v>0</v>
      </c>
      <c r="O4451" s="85" t="n">
        <v>0</v>
      </c>
      <c r="P4451" s="86" t="n">
        <v>0</v>
      </c>
      <c r="Q4451" s="87" t="n">
        <v>0</v>
      </c>
      <c r="R4451" s="88" t="n">
        <v>0</v>
      </c>
      <c r="S4451" s="89" t="n">
        <f aca="false">H4451</f>
        <v>649</v>
      </c>
      <c r="AMG4451" s="0"/>
    </row>
    <row r="4452" s="93" customFormat="true" ht="37.5" hidden="false" customHeight="true" outlineLevel="0" collapsed="false">
      <c r="A4452" s="23" t="s">
        <v>401</v>
      </c>
      <c r="B4452" s="82" t="n">
        <v>13906</v>
      </c>
      <c r="C4452" s="23" t="s">
        <v>238</v>
      </c>
      <c r="D4452" s="26" t="s">
        <v>1298</v>
      </c>
      <c r="E4452" s="26" t="s">
        <v>1306</v>
      </c>
      <c r="F4452" s="26" t="s">
        <v>255</v>
      </c>
      <c r="G4452" s="27" t="n">
        <v>45231</v>
      </c>
      <c r="H4452" s="83" t="n">
        <v>649</v>
      </c>
      <c r="I4452" s="29" t="s">
        <v>23</v>
      </c>
      <c r="J4452" s="30" t="s">
        <v>1292</v>
      </c>
      <c r="K4452" s="31" t="n">
        <v>4597</v>
      </c>
      <c r="L4452" s="32" t="n">
        <v>2023007328</v>
      </c>
      <c r="M4452" s="33"/>
      <c r="N4452" s="84" t="n">
        <v>0</v>
      </c>
      <c r="O4452" s="85" t="n">
        <v>0</v>
      </c>
      <c r="P4452" s="86" t="n">
        <v>0</v>
      </c>
      <c r="Q4452" s="87" t="n">
        <v>0</v>
      </c>
      <c r="R4452" s="88" t="n">
        <v>0</v>
      </c>
      <c r="S4452" s="89" t="n">
        <f aca="false">H4452</f>
        <v>649</v>
      </c>
      <c r="AMG4452" s="0"/>
    </row>
    <row r="4453" s="93" customFormat="true" ht="37.5" hidden="false" customHeight="true" outlineLevel="0" collapsed="false">
      <c r="A4453" s="23" t="s">
        <v>401</v>
      </c>
      <c r="B4453" s="82" t="n">
        <v>13886</v>
      </c>
      <c r="C4453" s="23" t="s">
        <v>238</v>
      </c>
      <c r="D4453" s="26" t="s">
        <v>1307</v>
      </c>
      <c r="E4453" s="26" t="s">
        <v>1308</v>
      </c>
      <c r="F4453" s="26" t="s">
        <v>255</v>
      </c>
      <c r="G4453" s="27" t="n">
        <v>45231</v>
      </c>
      <c r="H4453" s="83" t="n">
        <v>399</v>
      </c>
      <c r="I4453" s="29" t="s">
        <v>23</v>
      </c>
      <c r="J4453" s="30" t="s">
        <v>1292</v>
      </c>
      <c r="K4453" s="31" t="n">
        <v>4597</v>
      </c>
      <c r="L4453" s="32" t="n">
        <v>2023007328</v>
      </c>
      <c r="M4453" s="33"/>
      <c r="N4453" s="84" t="n">
        <v>0</v>
      </c>
      <c r="O4453" s="85" t="n">
        <v>0</v>
      </c>
      <c r="P4453" s="86" t="n">
        <v>0</v>
      </c>
      <c r="Q4453" s="87" t="n">
        <v>0</v>
      </c>
      <c r="R4453" s="88" t="n">
        <v>0</v>
      </c>
      <c r="S4453" s="89" t="n">
        <f aca="false">H4453</f>
        <v>399</v>
      </c>
      <c r="AMG4453" s="0"/>
    </row>
    <row r="4454" s="93" customFormat="true" ht="37.5" hidden="false" customHeight="true" outlineLevel="0" collapsed="false">
      <c r="A4454" s="23" t="s">
        <v>401</v>
      </c>
      <c r="B4454" s="82" t="n">
        <v>13887</v>
      </c>
      <c r="C4454" s="23" t="s">
        <v>238</v>
      </c>
      <c r="D4454" s="26" t="s">
        <v>1307</v>
      </c>
      <c r="E4454" s="26" t="s">
        <v>1225</v>
      </c>
      <c r="F4454" s="26" t="s">
        <v>255</v>
      </c>
      <c r="G4454" s="27" t="n">
        <v>45231</v>
      </c>
      <c r="H4454" s="83" t="n">
        <v>399</v>
      </c>
      <c r="I4454" s="29" t="s">
        <v>23</v>
      </c>
      <c r="J4454" s="30" t="s">
        <v>1292</v>
      </c>
      <c r="K4454" s="31" t="n">
        <v>4597</v>
      </c>
      <c r="L4454" s="32" t="n">
        <v>2023007328</v>
      </c>
      <c r="M4454" s="33"/>
      <c r="N4454" s="84" t="n">
        <v>0</v>
      </c>
      <c r="O4454" s="85" t="n">
        <v>0</v>
      </c>
      <c r="P4454" s="86" t="n">
        <v>0</v>
      </c>
      <c r="Q4454" s="87" t="n">
        <v>0</v>
      </c>
      <c r="R4454" s="88" t="n">
        <v>0</v>
      </c>
      <c r="S4454" s="89" t="n">
        <f aca="false">H4454</f>
        <v>399</v>
      </c>
      <c r="AMG4454" s="0"/>
    </row>
    <row r="4455" s="93" customFormat="true" ht="37.5" hidden="false" customHeight="true" outlineLevel="0" collapsed="false">
      <c r="A4455" s="23" t="s">
        <v>401</v>
      </c>
      <c r="B4455" s="82" t="n">
        <v>13888</v>
      </c>
      <c r="C4455" s="23" t="s">
        <v>238</v>
      </c>
      <c r="D4455" s="26" t="s">
        <v>1307</v>
      </c>
      <c r="E4455" s="26" t="s">
        <v>1309</v>
      </c>
      <c r="F4455" s="26" t="s">
        <v>255</v>
      </c>
      <c r="G4455" s="27" t="n">
        <v>45231</v>
      </c>
      <c r="H4455" s="83" t="n">
        <v>399</v>
      </c>
      <c r="I4455" s="29" t="s">
        <v>23</v>
      </c>
      <c r="J4455" s="30" t="s">
        <v>1292</v>
      </c>
      <c r="K4455" s="31" t="n">
        <v>4597</v>
      </c>
      <c r="L4455" s="32" t="n">
        <v>2023007328</v>
      </c>
      <c r="M4455" s="33"/>
      <c r="N4455" s="84" t="n">
        <v>0</v>
      </c>
      <c r="O4455" s="85" t="n">
        <v>0</v>
      </c>
      <c r="P4455" s="86" t="n">
        <v>0</v>
      </c>
      <c r="Q4455" s="87" t="n">
        <v>0</v>
      </c>
      <c r="R4455" s="88" t="n">
        <v>0</v>
      </c>
      <c r="S4455" s="89" t="n">
        <f aca="false">H4455</f>
        <v>399</v>
      </c>
      <c r="AMG4455" s="0"/>
    </row>
    <row r="4456" s="93" customFormat="true" ht="37.5" hidden="false" customHeight="true" outlineLevel="0" collapsed="false">
      <c r="A4456" s="23" t="s">
        <v>401</v>
      </c>
      <c r="B4456" s="82" t="n">
        <v>13889</v>
      </c>
      <c r="C4456" s="23" t="s">
        <v>238</v>
      </c>
      <c r="D4456" s="26" t="s">
        <v>1307</v>
      </c>
      <c r="E4456" s="26" t="s">
        <v>1310</v>
      </c>
      <c r="F4456" s="26" t="s">
        <v>255</v>
      </c>
      <c r="G4456" s="27" t="n">
        <v>45231</v>
      </c>
      <c r="H4456" s="83" t="n">
        <v>399</v>
      </c>
      <c r="I4456" s="29" t="s">
        <v>23</v>
      </c>
      <c r="J4456" s="30" t="s">
        <v>1292</v>
      </c>
      <c r="K4456" s="31" t="n">
        <v>4597</v>
      </c>
      <c r="L4456" s="32" t="n">
        <v>2023007328</v>
      </c>
      <c r="M4456" s="33"/>
      <c r="N4456" s="84" t="n">
        <v>0</v>
      </c>
      <c r="O4456" s="85" t="n">
        <v>0</v>
      </c>
      <c r="P4456" s="86" t="n">
        <v>0</v>
      </c>
      <c r="Q4456" s="87" t="n">
        <v>0</v>
      </c>
      <c r="R4456" s="88" t="n">
        <v>0</v>
      </c>
      <c r="S4456" s="89" t="n">
        <f aca="false">H4456</f>
        <v>399</v>
      </c>
      <c r="AMG4456" s="0"/>
    </row>
    <row r="4457" s="93" customFormat="true" ht="37.5" hidden="false" customHeight="true" outlineLevel="0" collapsed="false">
      <c r="A4457" s="23" t="s">
        <v>401</v>
      </c>
      <c r="B4457" s="82" t="n">
        <v>13890</v>
      </c>
      <c r="C4457" s="23" t="s">
        <v>238</v>
      </c>
      <c r="D4457" s="26" t="s">
        <v>1307</v>
      </c>
      <c r="E4457" s="26" t="s">
        <v>1311</v>
      </c>
      <c r="F4457" s="26" t="s">
        <v>255</v>
      </c>
      <c r="G4457" s="27" t="n">
        <v>45231</v>
      </c>
      <c r="H4457" s="83" t="n">
        <v>399</v>
      </c>
      <c r="I4457" s="29" t="s">
        <v>23</v>
      </c>
      <c r="J4457" s="30" t="s">
        <v>1292</v>
      </c>
      <c r="K4457" s="31" t="n">
        <v>4597</v>
      </c>
      <c r="L4457" s="32" t="n">
        <v>2023007328</v>
      </c>
      <c r="M4457" s="33"/>
      <c r="N4457" s="84" t="n">
        <v>0</v>
      </c>
      <c r="O4457" s="85" t="n">
        <v>0</v>
      </c>
      <c r="P4457" s="86" t="n">
        <v>0</v>
      </c>
      <c r="Q4457" s="87" t="n">
        <v>0</v>
      </c>
      <c r="R4457" s="88" t="n">
        <v>0</v>
      </c>
      <c r="S4457" s="89" t="n">
        <f aca="false">H4457</f>
        <v>399</v>
      </c>
      <c r="AMG4457" s="0"/>
    </row>
    <row r="4458" s="93" customFormat="true" ht="37.5" hidden="false" customHeight="true" outlineLevel="0" collapsed="false">
      <c r="A4458" s="23" t="s">
        <v>401</v>
      </c>
      <c r="B4458" s="82" t="n">
        <v>13891</v>
      </c>
      <c r="C4458" s="23" t="s">
        <v>238</v>
      </c>
      <c r="D4458" s="26" t="s">
        <v>1307</v>
      </c>
      <c r="E4458" s="26" t="s">
        <v>1222</v>
      </c>
      <c r="F4458" s="26" t="s">
        <v>255</v>
      </c>
      <c r="G4458" s="27" t="n">
        <v>45231</v>
      </c>
      <c r="H4458" s="83" t="n">
        <v>399</v>
      </c>
      <c r="I4458" s="29" t="s">
        <v>23</v>
      </c>
      <c r="J4458" s="30" t="s">
        <v>1292</v>
      </c>
      <c r="K4458" s="31" t="n">
        <v>4597</v>
      </c>
      <c r="L4458" s="32" t="n">
        <v>2023007328</v>
      </c>
      <c r="M4458" s="33"/>
      <c r="N4458" s="84" t="n">
        <v>0</v>
      </c>
      <c r="O4458" s="85" t="n">
        <v>0</v>
      </c>
      <c r="P4458" s="86" t="n">
        <v>0</v>
      </c>
      <c r="Q4458" s="87" t="n">
        <v>0</v>
      </c>
      <c r="R4458" s="88" t="n">
        <v>0</v>
      </c>
      <c r="S4458" s="89" t="n">
        <f aca="false">H4458</f>
        <v>399</v>
      </c>
      <c r="AMG4458" s="0"/>
    </row>
    <row r="4459" s="93" customFormat="true" ht="37.5" hidden="false" customHeight="true" outlineLevel="0" collapsed="false">
      <c r="A4459" s="23" t="s">
        <v>401</v>
      </c>
      <c r="B4459" s="82" t="n">
        <v>13892</v>
      </c>
      <c r="C4459" s="23" t="s">
        <v>238</v>
      </c>
      <c r="D4459" s="26" t="s">
        <v>1307</v>
      </c>
      <c r="E4459" s="26" t="s">
        <v>258</v>
      </c>
      <c r="F4459" s="26" t="s">
        <v>255</v>
      </c>
      <c r="G4459" s="27" t="n">
        <v>45231</v>
      </c>
      <c r="H4459" s="83" t="n">
        <v>399</v>
      </c>
      <c r="I4459" s="29" t="s">
        <v>23</v>
      </c>
      <c r="J4459" s="30" t="s">
        <v>1292</v>
      </c>
      <c r="K4459" s="31" t="n">
        <v>4597</v>
      </c>
      <c r="L4459" s="32" t="n">
        <v>2023007328</v>
      </c>
      <c r="M4459" s="33"/>
      <c r="N4459" s="84" t="n">
        <v>0</v>
      </c>
      <c r="O4459" s="85" t="n">
        <v>0</v>
      </c>
      <c r="P4459" s="86" t="n">
        <v>0</v>
      </c>
      <c r="Q4459" s="87" t="n">
        <v>0</v>
      </c>
      <c r="R4459" s="88" t="n">
        <v>0</v>
      </c>
      <c r="S4459" s="89" t="n">
        <f aca="false">H4459</f>
        <v>399</v>
      </c>
      <c r="AMG4459" s="0"/>
    </row>
    <row r="4460" s="93" customFormat="true" ht="37.5" hidden="false" customHeight="true" outlineLevel="0" collapsed="false">
      <c r="A4460" s="23" t="s">
        <v>401</v>
      </c>
      <c r="B4460" s="82" t="n">
        <v>13893</v>
      </c>
      <c r="C4460" s="23" t="s">
        <v>238</v>
      </c>
      <c r="D4460" s="26" t="s">
        <v>1307</v>
      </c>
      <c r="E4460" s="26" t="s">
        <v>258</v>
      </c>
      <c r="F4460" s="26" t="s">
        <v>255</v>
      </c>
      <c r="G4460" s="27" t="n">
        <v>45231</v>
      </c>
      <c r="H4460" s="83" t="n">
        <v>399</v>
      </c>
      <c r="I4460" s="29" t="s">
        <v>23</v>
      </c>
      <c r="J4460" s="30" t="s">
        <v>1292</v>
      </c>
      <c r="K4460" s="31" t="n">
        <v>4597</v>
      </c>
      <c r="L4460" s="32" t="n">
        <v>2023007328</v>
      </c>
      <c r="M4460" s="33"/>
      <c r="N4460" s="84" t="n">
        <v>0</v>
      </c>
      <c r="O4460" s="85" t="n">
        <v>0</v>
      </c>
      <c r="P4460" s="86" t="n">
        <v>0</v>
      </c>
      <c r="Q4460" s="87" t="n">
        <v>0</v>
      </c>
      <c r="R4460" s="88" t="n">
        <v>0</v>
      </c>
      <c r="S4460" s="89" t="n">
        <f aca="false">H4460</f>
        <v>399</v>
      </c>
      <c r="AMG4460" s="0"/>
    </row>
    <row r="4461" s="93" customFormat="true" ht="37.5" hidden="false" customHeight="true" outlineLevel="0" collapsed="false">
      <c r="A4461" s="23" t="s">
        <v>401</v>
      </c>
      <c r="B4461" s="82" t="n">
        <v>13864</v>
      </c>
      <c r="C4461" s="23" t="s">
        <v>238</v>
      </c>
      <c r="D4461" s="26" t="s">
        <v>1312</v>
      </c>
      <c r="E4461" s="26" t="s">
        <v>1313</v>
      </c>
      <c r="F4461" s="26" t="s">
        <v>255</v>
      </c>
      <c r="G4461" s="27" t="n">
        <v>45230</v>
      </c>
      <c r="H4461" s="83" t="n">
        <v>4150</v>
      </c>
      <c r="I4461" s="29" t="s">
        <v>23</v>
      </c>
      <c r="J4461" s="30" t="s">
        <v>1314</v>
      </c>
      <c r="K4461" s="31" t="n">
        <v>631</v>
      </c>
      <c r="L4461" s="32" t="n">
        <v>2023006383</v>
      </c>
      <c r="M4461" s="33"/>
      <c r="N4461" s="84" t="n">
        <v>0</v>
      </c>
      <c r="O4461" s="85" t="n">
        <v>0</v>
      </c>
      <c r="P4461" s="86" t="n">
        <v>0</v>
      </c>
      <c r="Q4461" s="87" t="n">
        <v>0</v>
      </c>
      <c r="R4461" s="88" t="n">
        <v>0</v>
      </c>
      <c r="S4461" s="89" t="n">
        <f aca="false">H4461</f>
        <v>4150</v>
      </c>
      <c r="AMG4461" s="0"/>
    </row>
    <row r="4462" s="93" customFormat="true" ht="37.5" hidden="false" customHeight="true" outlineLevel="0" collapsed="false">
      <c r="A4462" s="23" t="s">
        <v>401</v>
      </c>
      <c r="B4462" s="82" t="n">
        <v>13908</v>
      </c>
      <c r="C4462" s="23" t="s">
        <v>238</v>
      </c>
      <c r="D4462" s="26" t="s">
        <v>1315</v>
      </c>
      <c r="E4462" s="26" t="s">
        <v>1316</v>
      </c>
      <c r="F4462" s="26" t="s">
        <v>255</v>
      </c>
      <c r="G4462" s="27" t="n">
        <v>45230</v>
      </c>
      <c r="H4462" s="83" t="n">
        <v>4150</v>
      </c>
      <c r="I4462" s="29" t="s">
        <v>23</v>
      </c>
      <c r="J4462" s="30" t="s">
        <v>1314</v>
      </c>
      <c r="K4462" s="31" t="n">
        <v>631</v>
      </c>
      <c r="L4462" s="32" t="n">
        <v>2023006383</v>
      </c>
      <c r="M4462" s="33"/>
      <c r="N4462" s="84" t="n">
        <v>0</v>
      </c>
      <c r="O4462" s="85" t="n">
        <v>0</v>
      </c>
      <c r="P4462" s="86" t="n">
        <v>0</v>
      </c>
      <c r="Q4462" s="87" t="n">
        <v>0</v>
      </c>
      <c r="R4462" s="88" t="n">
        <v>0</v>
      </c>
      <c r="S4462" s="89" t="n">
        <f aca="false">H4462</f>
        <v>4150</v>
      </c>
      <c r="AMG4462" s="0"/>
    </row>
    <row r="4463" s="93" customFormat="true" ht="37.5" hidden="false" customHeight="true" outlineLevel="0" collapsed="false">
      <c r="A4463" s="23" t="s">
        <v>401</v>
      </c>
      <c r="B4463" s="82" t="n">
        <v>13862</v>
      </c>
      <c r="C4463" s="23" t="s">
        <v>238</v>
      </c>
      <c r="D4463" s="26" t="s">
        <v>1315</v>
      </c>
      <c r="E4463" s="26" t="s">
        <v>1316</v>
      </c>
      <c r="F4463" s="26" t="s">
        <v>255</v>
      </c>
      <c r="G4463" s="27" t="n">
        <v>45230</v>
      </c>
      <c r="H4463" s="83" t="n">
        <v>4150</v>
      </c>
      <c r="I4463" s="29" t="s">
        <v>23</v>
      </c>
      <c r="J4463" s="30" t="s">
        <v>1314</v>
      </c>
      <c r="K4463" s="31" t="n">
        <v>631</v>
      </c>
      <c r="L4463" s="32" t="n">
        <v>2023006383</v>
      </c>
      <c r="M4463" s="33"/>
      <c r="N4463" s="84" t="n">
        <v>0</v>
      </c>
      <c r="O4463" s="85" t="n">
        <v>0</v>
      </c>
      <c r="P4463" s="86" t="n">
        <v>0</v>
      </c>
      <c r="Q4463" s="87" t="n">
        <v>0</v>
      </c>
      <c r="R4463" s="88" t="n">
        <v>0</v>
      </c>
      <c r="S4463" s="89" t="n">
        <f aca="false">H4463</f>
        <v>4150</v>
      </c>
      <c r="AMG4463" s="0"/>
    </row>
    <row r="4464" s="93" customFormat="true" ht="37.5" hidden="false" customHeight="true" outlineLevel="0" collapsed="false">
      <c r="A4464" s="23" t="s">
        <v>401</v>
      </c>
      <c r="B4464" s="82" t="n">
        <v>13909</v>
      </c>
      <c r="C4464" s="23" t="s">
        <v>238</v>
      </c>
      <c r="D4464" s="26" t="s">
        <v>1315</v>
      </c>
      <c r="E4464" s="26" t="s">
        <v>1317</v>
      </c>
      <c r="F4464" s="26" t="s">
        <v>255</v>
      </c>
      <c r="G4464" s="27" t="n">
        <v>45230</v>
      </c>
      <c r="H4464" s="83" t="n">
        <v>4150</v>
      </c>
      <c r="I4464" s="29" t="s">
        <v>23</v>
      </c>
      <c r="J4464" s="30" t="s">
        <v>1314</v>
      </c>
      <c r="K4464" s="31" t="n">
        <v>632</v>
      </c>
      <c r="L4464" s="32" t="n">
        <v>2023006383</v>
      </c>
      <c r="M4464" s="33"/>
      <c r="N4464" s="84" t="n">
        <v>0</v>
      </c>
      <c r="O4464" s="85" t="n">
        <v>0</v>
      </c>
      <c r="P4464" s="86" t="n">
        <v>0</v>
      </c>
      <c r="Q4464" s="87" t="n">
        <v>0</v>
      </c>
      <c r="R4464" s="88" t="n">
        <v>0</v>
      </c>
      <c r="S4464" s="89" t="n">
        <f aca="false">H4464</f>
        <v>4150</v>
      </c>
      <c r="AMG4464" s="0"/>
    </row>
    <row r="4465" s="93" customFormat="true" ht="37.5" hidden="false" customHeight="true" outlineLevel="0" collapsed="false">
      <c r="A4465" s="23" t="s">
        <v>401</v>
      </c>
      <c r="B4465" s="82" t="n">
        <v>13910</v>
      </c>
      <c r="C4465" s="23" t="s">
        <v>238</v>
      </c>
      <c r="D4465" s="26" t="s">
        <v>1315</v>
      </c>
      <c r="E4465" s="26" t="s">
        <v>273</v>
      </c>
      <c r="F4465" s="26" t="s">
        <v>255</v>
      </c>
      <c r="G4465" s="27" t="n">
        <v>45230</v>
      </c>
      <c r="H4465" s="83" t="n">
        <v>4150</v>
      </c>
      <c r="I4465" s="29" t="s">
        <v>23</v>
      </c>
      <c r="J4465" s="30" t="s">
        <v>1314</v>
      </c>
      <c r="K4465" s="31" t="n">
        <v>632</v>
      </c>
      <c r="L4465" s="32" t="n">
        <v>2023006383</v>
      </c>
      <c r="M4465" s="33"/>
      <c r="N4465" s="84" t="n">
        <v>0</v>
      </c>
      <c r="O4465" s="85" t="n">
        <v>0</v>
      </c>
      <c r="P4465" s="86" t="n">
        <v>0</v>
      </c>
      <c r="Q4465" s="87" t="n">
        <v>0</v>
      </c>
      <c r="R4465" s="88" t="n">
        <v>0</v>
      </c>
      <c r="S4465" s="89" t="n">
        <f aca="false">H4465</f>
        <v>4150</v>
      </c>
      <c r="AMG4465" s="0"/>
    </row>
    <row r="4466" s="93" customFormat="true" ht="37.5" hidden="false" customHeight="true" outlineLevel="0" collapsed="false">
      <c r="A4466" s="23" t="s">
        <v>401</v>
      </c>
      <c r="B4466" s="82" t="n">
        <v>13863</v>
      </c>
      <c r="C4466" s="23" t="s">
        <v>238</v>
      </c>
      <c r="D4466" s="26" t="s">
        <v>1315</v>
      </c>
      <c r="E4466" s="26" t="s">
        <v>273</v>
      </c>
      <c r="F4466" s="26" t="s">
        <v>255</v>
      </c>
      <c r="G4466" s="27" t="n">
        <v>45230</v>
      </c>
      <c r="H4466" s="83" t="n">
        <v>4150</v>
      </c>
      <c r="I4466" s="29" t="s">
        <v>23</v>
      </c>
      <c r="J4466" s="30" t="s">
        <v>1314</v>
      </c>
      <c r="K4466" s="31" t="n">
        <v>632</v>
      </c>
      <c r="L4466" s="32" t="n">
        <v>2023006383</v>
      </c>
      <c r="M4466" s="33"/>
      <c r="N4466" s="84" t="n">
        <v>0</v>
      </c>
      <c r="O4466" s="85" t="n">
        <v>0</v>
      </c>
      <c r="P4466" s="86" t="n">
        <v>0</v>
      </c>
      <c r="Q4466" s="87" t="n">
        <v>0</v>
      </c>
      <c r="R4466" s="88" t="n">
        <v>0</v>
      </c>
      <c r="S4466" s="89" t="n">
        <f aca="false">H4466</f>
        <v>4150</v>
      </c>
      <c r="AMG4466" s="0"/>
    </row>
    <row r="4467" s="93" customFormat="true" ht="37.5" hidden="false" customHeight="true" outlineLevel="0" collapsed="false">
      <c r="A4467" s="23" t="s">
        <v>401</v>
      </c>
      <c r="B4467" s="82" t="n">
        <v>13860</v>
      </c>
      <c r="C4467" s="23" t="s">
        <v>238</v>
      </c>
      <c r="D4467" s="26" t="s">
        <v>1318</v>
      </c>
      <c r="E4467" s="26" t="s">
        <v>1319</v>
      </c>
      <c r="F4467" s="26" t="s">
        <v>255</v>
      </c>
      <c r="G4467" s="27" t="n">
        <v>45230</v>
      </c>
      <c r="H4467" s="83" t="n">
        <v>2999</v>
      </c>
      <c r="I4467" s="29" t="s">
        <v>23</v>
      </c>
      <c r="J4467" s="30" t="s">
        <v>1314</v>
      </c>
      <c r="K4467" s="31" t="n">
        <v>632</v>
      </c>
      <c r="L4467" s="32" t="n">
        <v>2023006383</v>
      </c>
      <c r="M4467" s="33"/>
      <c r="N4467" s="84" t="n">
        <v>0</v>
      </c>
      <c r="O4467" s="85" t="n">
        <v>0</v>
      </c>
      <c r="P4467" s="86" t="n">
        <v>0</v>
      </c>
      <c r="Q4467" s="87" t="n">
        <v>0</v>
      </c>
      <c r="R4467" s="88" t="n">
        <v>0</v>
      </c>
      <c r="S4467" s="89" t="n">
        <f aca="false">H4467</f>
        <v>2999</v>
      </c>
      <c r="AMG4467" s="0"/>
    </row>
    <row r="4468" s="93" customFormat="true" ht="37.5" hidden="false" customHeight="true" outlineLevel="0" collapsed="false">
      <c r="A4468" s="23" t="s">
        <v>401</v>
      </c>
      <c r="B4468" s="82" t="n">
        <v>13861</v>
      </c>
      <c r="C4468" s="23" t="s">
        <v>238</v>
      </c>
      <c r="D4468" s="26" t="s">
        <v>1318</v>
      </c>
      <c r="E4468" s="26" t="s">
        <v>1319</v>
      </c>
      <c r="F4468" s="26" t="s">
        <v>255</v>
      </c>
      <c r="G4468" s="27" t="n">
        <v>45230</v>
      </c>
      <c r="H4468" s="83" t="n">
        <v>2999</v>
      </c>
      <c r="I4468" s="29" t="s">
        <v>23</v>
      </c>
      <c r="J4468" s="30" t="s">
        <v>1314</v>
      </c>
      <c r="K4468" s="31" t="n">
        <v>632</v>
      </c>
      <c r="L4468" s="32" t="n">
        <v>2023006383</v>
      </c>
      <c r="M4468" s="33"/>
      <c r="N4468" s="84" t="n">
        <v>0</v>
      </c>
      <c r="O4468" s="85" t="n">
        <v>0</v>
      </c>
      <c r="P4468" s="86" t="n">
        <v>0</v>
      </c>
      <c r="Q4468" s="87" t="n">
        <v>0</v>
      </c>
      <c r="R4468" s="88" t="n">
        <v>0</v>
      </c>
      <c r="S4468" s="89" t="n">
        <f aca="false">H4468</f>
        <v>2999</v>
      </c>
      <c r="AMG4468" s="0"/>
    </row>
    <row r="4469" s="93" customFormat="true" ht="37.5" hidden="false" customHeight="true" outlineLevel="0" collapsed="false">
      <c r="A4469" s="23" t="s">
        <v>401</v>
      </c>
      <c r="B4469" s="82" t="n">
        <v>13925</v>
      </c>
      <c r="C4469" s="23" t="s">
        <v>238</v>
      </c>
      <c r="D4469" s="26" t="s">
        <v>1320</v>
      </c>
      <c r="E4469" s="26" t="s">
        <v>1321</v>
      </c>
      <c r="F4469" s="26" t="s">
        <v>255</v>
      </c>
      <c r="G4469" s="27" t="n">
        <v>45237</v>
      </c>
      <c r="H4469" s="83" t="n">
        <v>898.5</v>
      </c>
      <c r="I4469" s="29" t="s">
        <v>23</v>
      </c>
      <c r="J4469" s="30" t="s">
        <v>1322</v>
      </c>
      <c r="K4469" s="31" t="n">
        <v>68290</v>
      </c>
      <c r="L4469" s="32" t="n">
        <v>2023005801</v>
      </c>
      <c r="M4469" s="33"/>
      <c r="N4469" s="84" t="n">
        <v>0</v>
      </c>
      <c r="O4469" s="85" t="n">
        <v>0</v>
      </c>
      <c r="P4469" s="86" t="n">
        <v>0</v>
      </c>
      <c r="Q4469" s="87" t="n">
        <v>0</v>
      </c>
      <c r="R4469" s="88" t="n">
        <v>0</v>
      </c>
      <c r="S4469" s="89" t="n">
        <f aca="false">H4469</f>
        <v>898.5</v>
      </c>
      <c r="AMG4469" s="0"/>
    </row>
    <row r="4470" s="93" customFormat="true" ht="37.5" hidden="false" customHeight="true" outlineLevel="0" collapsed="false">
      <c r="A4470" s="23" t="s">
        <v>401</v>
      </c>
      <c r="B4470" s="82" t="n">
        <v>13926</v>
      </c>
      <c r="C4470" s="23" t="s">
        <v>238</v>
      </c>
      <c r="D4470" s="26" t="s">
        <v>1323</v>
      </c>
      <c r="E4470" s="26" t="s">
        <v>267</v>
      </c>
      <c r="F4470" s="26" t="s">
        <v>255</v>
      </c>
      <c r="G4470" s="27" t="n">
        <v>45237</v>
      </c>
      <c r="H4470" s="83" t="n">
        <v>7114.06</v>
      </c>
      <c r="I4470" s="29" t="s">
        <v>23</v>
      </c>
      <c r="J4470" s="30" t="s">
        <v>1322</v>
      </c>
      <c r="K4470" s="31" t="n">
        <v>68290</v>
      </c>
      <c r="L4470" s="32" t="n">
        <v>2023005801</v>
      </c>
      <c r="M4470" s="33"/>
      <c r="N4470" s="84" t="n">
        <v>0</v>
      </c>
      <c r="O4470" s="85" t="n">
        <v>0</v>
      </c>
      <c r="P4470" s="86" t="n">
        <v>0</v>
      </c>
      <c r="Q4470" s="87" t="n">
        <v>0</v>
      </c>
      <c r="R4470" s="88" t="n">
        <v>0</v>
      </c>
      <c r="S4470" s="89" t="n">
        <f aca="false">H4470</f>
        <v>7114.06</v>
      </c>
      <c r="AMG4470" s="0"/>
    </row>
    <row r="4471" s="93" customFormat="true" ht="37.5" hidden="false" customHeight="true" outlineLevel="0" collapsed="false">
      <c r="A4471" s="23" t="s">
        <v>401</v>
      </c>
      <c r="B4471" s="82" t="n">
        <v>13927</v>
      </c>
      <c r="C4471" s="23" t="s">
        <v>238</v>
      </c>
      <c r="D4471" s="26" t="s">
        <v>1324</v>
      </c>
      <c r="E4471" s="26" t="s">
        <v>1325</v>
      </c>
      <c r="F4471" s="26" t="s">
        <v>255</v>
      </c>
      <c r="G4471" s="27" t="n">
        <v>45237</v>
      </c>
      <c r="H4471" s="83" t="n">
        <v>1149.64</v>
      </c>
      <c r="I4471" s="29" t="s">
        <v>23</v>
      </c>
      <c r="J4471" s="30" t="s">
        <v>1322</v>
      </c>
      <c r="K4471" s="31" t="n">
        <v>68290</v>
      </c>
      <c r="L4471" s="32" t="n">
        <v>2023005801</v>
      </c>
      <c r="M4471" s="33"/>
      <c r="N4471" s="84" t="n">
        <v>0</v>
      </c>
      <c r="O4471" s="85" t="n">
        <v>0</v>
      </c>
      <c r="P4471" s="86" t="n">
        <v>0</v>
      </c>
      <c r="Q4471" s="87" t="n">
        <v>0</v>
      </c>
      <c r="R4471" s="88" t="n">
        <v>0</v>
      </c>
      <c r="S4471" s="89" t="n">
        <f aca="false">H4471</f>
        <v>1149.64</v>
      </c>
      <c r="AMG4471" s="0"/>
    </row>
    <row r="4472" s="93" customFormat="true" ht="37.5" hidden="false" customHeight="true" outlineLevel="0" collapsed="false">
      <c r="A4472" s="23" t="s">
        <v>401</v>
      </c>
      <c r="B4472" s="82" t="n">
        <v>13928</v>
      </c>
      <c r="C4472" s="23" t="s">
        <v>238</v>
      </c>
      <c r="D4472" s="26" t="s">
        <v>1326</v>
      </c>
      <c r="E4472" s="26" t="s">
        <v>258</v>
      </c>
      <c r="F4472" s="26" t="s">
        <v>255</v>
      </c>
      <c r="G4472" s="27" t="n">
        <v>45258</v>
      </c>
      <c r="H4472" s="83" t="n">
        <v>2456</v>
      </c>
      <c r="I4472" s="29" t="s">
        <v>23</v>
      </c>
      <c r="J4472" s="30" t="s">
        <v>1327</v>
      </c>
      <c r="K4472" s="31" t="n">
        <v>521</v>
      </c>
      <c r="L4472" s="32" t="n">
        <v>2023006150</v>
      </c>
      <c r="M4472" s="33"/>
      <c r="N4472" s="84" t="n">
        <v>0</v>
      </c>
      <c r="O4472" s="85" t="n">
        <v>0</v>
      </c>
      <c r="P4472" s="86" t="n">
        <v>0</v>
      </c>
      <c r="Q4472" s="87" t="n">
        <v>0</v>
      </c>
      <c r="R4472" s="88" t="n">
        <v>0</v>
      </c>
      <c r="S4472" s="89" t="n">
        <f aca="false">H4472</f>
        <v>2456</v>
      </c>
      <c r="AMG4472" s="0"/>
    </row>
    <row r="4473" s="93" customFormat="true" ht="37.5" hidden="false" customHeight="true" outlineLevel="0" collapsed="false">
      <c r="A4473" s="23" t="s">
        <v>401</v>
      </c>
      <c r="B4473" s="82" t="n">
        <v>13943</v>
      </c>
      <c r="C4473" s="23" t="s">
        <v>238</v>
      </c>
      <c r="D4473" s="26" t="s">
        <v>1328</v>
      </c>
      <c r="E4473" s="26" t="s">
        <v>258</v>
      </c>
      <c r="F4473" s="26" t="s">
        <v>255</v>
      </c>
      <c r="G4473" s="27" t="n">
        <v>45253</v>
      </c>
      <c r="H4473" s="83" t="n">
        <v>14900</v>
      </c>
      <c r="I4473" s="29" t="s">
        <v>23</v>
      </c>
      <c r="J4473" s="30" t="s">
        <v>562</v>
      </c>
      <c r="K4473" s="31" t="n">
        <v>95283</v>
      </c>
      <c r="L4473" s="32" t="n">
        <v>2023005797</v>
      </c>
      <c r="M4473" s="33"/>
      <c r="N4473" s="84" t="n">
        <v>0</v>
      </c>
      <c r="O4473" s="85" t="n">
        <v>0</v>
      </c>
      <c r="P4473" s="86" t="n">
        <v>0</v>
      </c>
      <c r="Q4473" s="87" t="n">
        <v>0</v>
      </c>
      <c r="R4473" s="88" t="n">
        <v>0</v>
      </c>
      <c r="S4473" s="89" t="n">
        <f aca="false">H4473</f>
        <v>14900</v>
      </c>
      <c r="AMG4473" s="0"/>
    </row>
    <row r="4474" s="93" customFormat="true" ht="37.5" hidden="false" customHeight="true" outlineLevel="0" collapsed="false">
      <c r="A4474" s="23" t="s">
        <v>401</v>
      </c>
      <c r="B4474" s="82" t="n">
        <v>13944</v>
      </c>
      <c r="C4474" s="23" t="s">
        <v>238</v>
      </c>
      <c r="D4474" s="26" t="s">
        <v>1328</v>
      </c>
      <c r="E4474" s="26" t="s">
        <v>258</v>
      </c>
      <c r="F4474" s="26" t="s">
        <v>255</v>
      </c>
      <c r="G4474" s="27" t="n">
        <v>45253</v>
      </c>
      <c r="H4474" s="83" t="n">
        <v>14900</v>
      </c>
      <c r="I4474" s="29" t="s">
        <v>23</v>
      </c>
      <c r="J4474" s="30" t="s">
        <v>562</v>
      </c>
      <c r="K4474" s="31" t="n">
        <v>95283</v>
      </c>
      <c r="L4474" s="32" t="n">
        <v>2023005797</v>
      </c>
      <c r="M4474" s="33"/>
      <c r="N4474" s="84" t="n">
        <v>0</v>
      </c>
      <c r="O4474" s="85" t="n">
        <v>0</v>
      </c>
      <c r="P4474" s="86" t="n">
        <v>0</v>
      </c>
      <c r="Q4474" s="87" t="n">
        <v>0</v>
      </c>
      <c r="R4474" s="88" t="n">
        <v>0</v>
      </c>
      <c r="S4474" s="89" t="n">
        <f aca="false">H4474</f>
        <v>14900</v>
      </c>
      <c r="AMG4474" s="0"/>
    </row>
    <row r="4475" s="93" customFormat="true" ht="37.5" hidden="false" customHeight="true" outlineLevel="0" collapsed="false">
      <c r="A4475" s="23" t="s">
        <v>401</v>
      </c>
      <c r="B4475" s="82" t="n">
        <v>14026</v>
      </c>
      <c r="C4475" s="23" t="s">
        <v>238</v>
      </c>
      <c r="D4475" s="26" t="s">
        <v>1329</v>
      </c>
      <c r="E4475" s="26" t="s">
        <v>258</v>
      </c>
      <c r="F4475" s="26" t="s">
        <v>255</v>
      </c>
      <c r="G4475" s="27" t="n">
        <v>45261</v>
      </c>
      <c r="H4475" s="83" t="n">
        <v>4460</v>
      </c>
      <c r="I4475" s="29" t="s">
        <v>23</v>
      </c>
      <c r="J4475" s="30" t="s">
        <v>1330</v>
      </c>
      <c r="K4475" s="31" t="n">
        <v>144317</v>
      </c>
      <c r="L4475" s="32" t="n">
        <v>2023005797</v>
      </c>
      <c r="M4475" s="33"/>
      <c r="N4475" s="84" t="n">
        <v>0</v>
      </c>
      <c r="O4475" s="85" t="n">
        <v>0</v>
      </c>
      <c r="P4475" s="86" t="n">
        <v>0</v>
      </c>
      <c r="Q4475" s="87" t="n">
        <v>0</v>
      </c>
      <c r="R4475" s="88" t="n">
        <v>0</v>
      </c>
      <c r="S4475" s="89" t="n">
        <f aca="false">H4475</f>
        <v>4460</v>
      </c>
      <c r="AMG4475" s="0"/>
    </row>
    <row r="4476" s="93" customFormat="true" ht="37.5" hidden="false" customHeight="true" outlineLevel="0" collapsed="false">
      <c r="A4476" s="23" t="s">
        <v>401</v>
      </c>
      <c r="B4476" s="82" t="n">
        <v>14027</v>
      </c>
      <c r="C4476" s="23" t="s">
        <v>238</v>
      </c>
      <c r="D4476" s="26" t="s">
        <v>1329</v>
      </c>
      <c r="E4476" s="26" t="s">
        <v>258</v>
      </c>
      <c r="F4476" s="26" t="s">
        <v>255</v>
      </c>
      <c r="G4476" s="27" t="n">
        <v>45261</v>
      </c>
      <c r="H4476" s="83" t="n">
        <v>4460</v>
      </c>
      <c r="I4476" s="29" t="s">
        <v>23</v>
      </c>
      <c r="J4476" s="30" t="s">
        <v>1330</v>
      </c>
      <c r="K4476" s="31" t="n">
        <v>144317</v>
      </c>
      <c r="L4476" s="32" t="n">
        <v>2023005797</v>
      </c>
      <c r="M4476" s="33"/>
      <c r="N4476" s="84" t="n">
        <v>0</v>
      </c>
      <c r="O4476" s="85" t="n">
        <v>0</v>
      </c>
      <c r="P4476" s="86" t="n">
        <v>0</v>
      </c>
      <c r="Q4476" s="87" t="n">
        <v>0</v>
      </c>
      <c r="R4476" s="88" t="n">
        <v>0</v>
      </c>
      <c r="S4476" s="89" t="n">
        <f aca="false">H4476</f>
        <v>4460</v>
      </c>
      <c r="AMG4476" s="0"/>
    </row>
    <row r="4477" s="93" customFormat="true" ht="37.5" hidden="false" customHeight="true" outlineLevel="0" collapsed="false">
      <c r="A4477" s="23" t="s">
        <v>401</v>
      </c>
      <c r="B4477" s="82" t="n">
        <v>14028</v>
      </c>
      <c r="C4477" s="23" t="s">
        <v>238</v>
      </c>
      <c r="D4477" s="26" t="s">
        <v>1329</v>
      </c>
      <c r="E4477" s="26" t="s">
        <v>258</v>
      </c>
      <c r="F4477" s="26" t="s">
        <v>255</v>
      </c>
      <c r="G4477" s="27" t="n">
        <v>45261</v>
      </c>
      <c r="H4477" s="83" t="n">
        <v>4460</v>
      </c>
      <c r="I4477" s="29" t="s">
        <v>23</v>
      </c>
      <c r="J4477" s="30" t="s">
        <v>1330</v>
      </c>
      <c r="K4477" s="31" t="n">
        <v>144317</v>
      </c>
      <c r="L4477" s="32" t="n">
        <v>2023005797</v>
      </c>
      <c r="M4477" s="33"/>
      <c r="N4477" s="84" t="n">
        <v>0</v>
      </c>
      <c r="O4477" s="85" t="n">
        <v>0</v>
      </c>
      <c r="P4477" s="86" t="n">
        <v>0</v>
      </c>
      <c r="Q4477" s="87" t="n">
        <v>0</v>
      </c>
      <c r="R4477" s="88" t="n">
        <v>0</v>
      </c>
      <c r="S4477" s="89" t="n">
        <f aca="false">H4477</f>
        <v>4460</v>
      </c>
      <c r="AMG4477" s="0"/>
    </row>
    <row r="4478" s="93" customFormat="true" ht="37.5" hidden="false" customHeight="true" outlineLevel="0" collapsed="false">
      <c r="A4478" s="23" t="s">
        <v>401</v>
      </c>
      <c r="B4478" s="82" t="n">
        <v>14029</v>
      </c>
      <c r="C4478" s="23" t="s">
        <v>238</v>
      </c>
      <c r="D4478" s="26" t="s">
        <v>1329</v>
      </c>
      <c r="E4478" s="26" t="s">
        <v>258</v>
      </c>
      <c r="F4478" s="26" t="s">
        <v>255</v>
      </c>
      <c r="G4478" s="27" t="n">
        <v>45261</v>
      </c>
      <c r="H4478" s="83" t="n">
        <v>4460</v>
      </c>
      <c r="I4478" s="29" t="s">
        <v>23</v>
      </c>
      <c r="J4478" s="30" t="s">
        <v>1330</v>
      </c>
      <c r="K4478" s="31" t="n">
        <v>144317</v>
      </c>
      <c r="L4478" s="32" t="n">
        <v>2023005797</v>
      </c>
      <c r="M4478" s="33"/>
      <c r="N4478" s="84" t="n">
        <v>0</v>
      </c>
      <c r="O4478" s="85" t="n">
        <v>0</v>
      </c>
      <c r="P4478" s="86" t="n">
        <v>0</v>
      </c>
      <c r="Q4478" s="87" t="n">
        <v>0</v>
      </c>
      <c r="R4478" s="88" t="n">
        <v>0</v>
      </c>
      <c r="S4478" s="89" t="n">
        <f aca="false">H4478</f>
        <v>4460</v>
      </c>
      <c r="AMG4478" s="0"/>
    </row>
    <row r="4479" s="93" customFormat="true" ht="37.5" hidden="false" customHeight="true" outlineLevel="0" collapsed="false">
      <c r="A4479" s="23" t="s">
        <v>401</v>
      </c>
      <c r="B4479" s="82" t="n">
        <v>14033</v>
      </c>
      <c r="C4479" s="23" t="s">
        <v>238</v>
      </c>
      <c r="D4479" s="26" t="s">
        <v>1331</v>
      </c>
      <c r="E4479" s="26" t="s">
        <v>258</v>
      </c>
      <c r="F4479" s="26" t="s">
        <v>255</v>
      </c>
      <c r="G4479" s="27" t="n">
        <v>45259</v>
      </c>
      <c r="H4479" s="83" t="n">
        <v>590</v>
      </c>
      <c r="I4479" s="29" t="s">
        <v>23</v>
      </c>
      <c r="J4479" s="30" t="s">
        <v>276</v>
      </c>
      <c r="K4479" s="31" t="n">
        <v>44778</v>
      </c>
      <c r="L4479" s="32" t="n">
        <v>2023006150</v>
      </c>
      <c r="M4479" s="33"/>
      <c r="N4479" s="84" t="n">
        <v>0</v>
      </c>
      <c r="O4479" s="85" t="n">
        <v>0</v>
      </c>
      <c r="P4479" s="86" t="n">
        <v>0</v>
      </c>
      <c r="Q4479" s="87" t="n">
        <v>0</v>
      </c>
      <c r="R4479" s="88" t="n">
        <v>0</v>
      </c>
      <c r="S4479" s="89" t="n">
        <f aca="false">H4479</f>
        <v>590</v>
      </c>
      <c r="AMG4479" s="0"/>
    </row>
    <row r="4480" s="93" customFormat="true" ht="37.5" hidden="false" customHeight="true" outlineLevel="0" collapsed="false">
      <c r="A4480" s="23" t="s">
        <v>401</v>
      </c>
      <c r="B4480" s="82" t="n">
        <v>14034</v>
      </c>
      <c r="C4480" s="23" t="s">
        <v>238</v>
      </c>
      <c r="D4480" s="26" t="s">
        <v>1331</v>
      </c>
      <c r="E4480" s="26" t="s">
        <v>258</v>
      </c>
      <c r="F4480" s="26" t="s">
        <v>255</v>
      </c>
      <c r="G4480" s="27" t="n">
        <v>45259</v>
      </c>
      <c r="H4480" s="83" t="n">
        <v>590</v>
      </c>
      <c r="I4480" s="29" t="s">
        <v>23</v>
      </c>
      <c r="J4480" s="30" t="s">
        <v>276</v>
      </c>
      <c r="K4480" s="31" t="n">
        <v>44778</v>
      </c>
      <c r="L4480" s="32" t="n">
        <v>2023006150</v>
      </c>
      <c r="M4480" s="33"/>
      <c r="N4480" s="84" t="n">
        <v>0</v>
      </c>
      <c r="O4480" s="85" t="n">
        <v>0</v>
      </c>
      <c r="P4480" s="86" t="n">
        <v>0</v>
      </c>
      <c r="Q4480" s="87" t="n">
        <v>0</v>
      </c>
      <c r="R4480" s="88" t="n">
        <v>0</v>
      </c>
      <c r="S4480" s="89" t="n">
        <f aca="false">H4480</f>
        <v>590</v>
      </c>
      <c r="AMG4480" s="0"/>
    </row>
    <row r="4481" s="93" customFormat="true" ht="37.5" hidden="false" customHeight="true" outlineLevel="0" collapsed="false">
      <c r="A4481" s="23" t="s">
        <v>401</v>
      </c>
      <c r="B4481" s="82" t="n">
        <v>14035</v>
      </c>
      <c r="C4481" s="23" t="s">
        <v>238</v>
      </c>
      <c r="D4481" s="26" t="s">
        <v>1331</v>
      </c>
      <c r="E4481" s="26" t="s">
        <v>258</v>
      </c>
      <c r="F4481" s="26" t="s">
        <v>255</v>
      </c>
      <c r="G4481" s="27" t="n">
        <v>45259</v>
      </c>
      <c r="H4481" s="83" t="n">
        <v>590</v>
      </c>
      <c r="I4481" s="29" t="s">
        <v>23</v>
      </c>
      <c r="J4481" s="30" t="s">
        <v>276</v>
      </c>
      <c r="K4481" s="31" t="n">
        <v>44778</v>
      </c>
      <c r="L4481" s="32" t="n">
        <v>2023006150</v>
      </c>
      <c r="M4481" s="33"/>
      <c r="N4481" s="84" t="n">
        <v>0</v>
      </c>
      <c r="O4481" s="85" t="n">
        <v>0</v>
      </c>
      <c r="P4481" s="86" t="n">
        <v>0</v>
      </c>
      <c r="Q4481" s="87" t="n">
        <v>0</v>
      </c>
      <c r="R4481" s="88" t="n">
        <v>0</v>
      </c>
      <c r="S4481" s="89" t="n">
        <f aca="false">H4481</f>
        <v>590</v>
      </c>
      <c r="AMG4481" s="0"/>
    </row>
    <row r="4482" s="93" customFormat="true" ht="37.5" hidden="false" customHeight="true" outlineLevel="0" collapsed="false">
      <c r="A4482" s="23" t="s">
        <v>401</v>
      </c>
      <c r="B4482" s="82" t="n">
        <v>14038</v>
      </c>
      <c r="C4482" s="23" t="s">
        <v>238</v>
      </c>
      <c r="D4482" s="26" t="s">
        <v>1332</v>
      </c>
      <c r="E4482" s="26" t="s">
        <v>258</v>
      </c>
      <c r="F4482" s="26" t="s">
        <v>255</v>
      </c>
      <c r="G4482" s="27" t="n">
        <v>45278</v>
      </c>
      <c r="H4482" s="83" t="n">
        <v>4500</v>
      </c>
      <c r="I4482" s="29" t="s">
        <v>23</v>
      </c>
      <c r="J4482" s="30" t="s">
        <v>1333</v>
      </c>
      <c r="K4482" s="31" t="n">
        <v>320</v>
      </c>
      <c r="L4482" s="32" t="n">
        <v>2023004912</v>
      </c>
      <c r="M4482" s="33"/>
      <c r="N4482" s="84" t="n">
        <v>0</v>
      </c>
      <c r="O4482" s="85" t="n">
        <v>0</v>
      </c>
      <c r="P4482" s="86" t="n">
        <v>0</v>
      </c>
      <c r="Q4482" s="87" t="n">
        <v>0</v>
      </c>
      <c r="R4482" s="88" t="n">
        <v>0</v>
      </c>
      <c r="S4482" s="89" t="n">
        <f aca="false">H4482</f>
        <v>4500</v>
      </c>
      <c r="AMG4482" s="0"/>
    </row>
    <row r="4483" s="93" customFormat="true" ht="37.5" hidden="false" customHeight="true" outlineLevel="0" collapsed="false">
      <c r="A4483" s="23" t="s">
        <v>401</v>
      </c>
      <c r="B4483" s="82" t="n">
        <v>13965</v>
      </c>
      <c r="C4483" s="23" t="s">
        <v>238</v>
      </c>
      <c r="D4483" s="26" t="s">
        <v>1213</v>
      </c>
      <c r="E4483" s="26" t="s">
        <v>258</v>
      </c>
      <c r="F4483" s="26" t="s">
        <v>255</v>
      </c>
      <c r="G4483" s="27" t="n">
        <v>45258</v>
      </c>
      <c r="H4483" s="83" t="n">
        <v>1440</v>
      </c>
      <c r="I4483" s="29" t="s">
        <v>23</v>
      </c>
      <c r="J4483" s="30" t="s">
        <v>1334</v>
      </c>
      <c r="K4483" s="31" t="n">
        <v>96241</v>
      </c>
      <c r="L4483" s="32" t="n">
        <v>2023006150</v>
      </c>
      <c r="M4483" s="33"/>
      <c r="N4483" s="84" t="n">
        <v>0</v>
      </c>
      <c r="O4483" s="85" t="n">
        <v>0</v>
      </c>
      <c r="P4483" s="86" t="n">
        <v>0</v>
      </c>
      <c r="Q4483" s="87" t="n">
        <v>0</v>
      </c>
      <c r="R4483" s="88" t="n">
        <v>0</v>
      </c>
      <c r="S4483" s="89" t="n">
        <f aca="false">H4483</f>
        <v>1440</v>
      </c>
      <c r="AMG4483" s="0"/>
    </row>
    <row r="4484" s="93" customFormat="true" ht="37.5" hidden="false" customHeight="true" outlineLevel="0" collapsed="false">
      <c r="A4484" s="23" t="s">
        <v>401</v>
      </c>
      <c r="B4484" s="82" t="n">
        <v>13966</v>
      </c>
      <c r="C4484" s="23" t="s">
        <v>238</v>
      </c>
      <c r="D4484" s="26" t="s">
        <v>1213</v>
      </c>
      <c r="E4484" s="26" t="s">
        <v>258</v>
      </c>
      <c r="F4484" s="26" t="s">
        <v>255</v>
      </c>
      <c r="G4484" s="27" t="n">
        <v>45258</v>
      </c>
      <c r="H4484" s="83" t="n">
        <v>1440</v>
      </c>
      <c r="I4484" s="29" t="s">
        <v>23</v>
      </c>
      <c r="J4484" s="30" t="s">
        <v>1334</v>
      </c>
      <c r="K4484" s="31" t="n">
        <v>96241</v>
      </c>
      <c r="L4484" s="32" t="n">
        <v>2023006150</v>
      </c>
      <c r="M4484" s="33"/>
      <c r="N4484" s="84" t="n">
        <v>0</v>
      </c>
      <c r="O4484" s="85" t="n">
        <v>0</v>
      </c>
      <c r="P4484" s="86" t="n">
        <v>0</v>
      </c>
      <c r="Q4484" s="87" t="n">
        <v>0</v>
      </c>
      <c r="R4484" s="88" t="n">
        <v>0</v>
      </c>
      <c r="S4484" s="89" t="n">
        <f aca="false">H4484</f>
        <v>1440</v>
      </c>
      <c r="AMG4484" s="0"/>
    </row>
    <row r="4485" s="93" customFormat="true" ht="37.5" hidden="false" customHeight="true" outlineLevel="0" collapsed="false">
      <c r="A4485" s="23" t="s">
        <v>401</v>
      </c>
      <c r="B4485" s="82" t="n">
        <v>13967</v>
      </c>
      <c r="C4485" s="23" t="s">
        <v>238</v>
      </c>
      <c r="D4485" s="26" t="s">
        <v>1213</v>
      </c>
      <c r="E4485" s="26" t="s">
        <v>258</v>
      </c>
      <c r="F4485" s="26" t="s">
        <v>255</v>
      </c>
      <c r="G4485" s="27" t="n">
        <v>45258</v>
      </c>
      <c r="H4485" s="83" t="n">
        <v>1440</v>
      </c>
      <c r="I4485" s="29" t="s">
        <v>23</v>
      </c>
      <c r="J4485" s="30" t="s">
        <v>1334</v>
      </c>
      <c r="K4485" s="31" t="n">
        <v>96241</v>
      </c>
      <c r="L4485" s="32" t="n">
        <v>2023006150</v>
      </c>
      <c r="M4485" s="33"/>
      <c r="N4485" s="84" t="n">
        <v>0</v>
      </c>
      <c r="O4485" s="85" t="n">
        <v>0</v>
      </c>
      <c r="P4485" s="86" t="n">
        <v>0</v>
      </c>
      <c r="Q4485" s="87" t="n">
        <v>0</v>
      </c>
      <c r="R4485" s="88" t="n">
        <v>0</v>
      </c>
      <c r="S4485" s="89" t="n">
        <f aca="false">H4485</f>
        <v>1440</v>
      </c>
      <c r="AMG4485" s="0"/>
    </row>
    <row r="4486" s="93" customFormat="true" ht="37.5" hidden="false" customHeight="true" outlineLevel="0" collapsed="false">
      <c r="A4486" s="23" t="s">
        <v>401</v>
      </c>
      <c r="B4486" s="82" t="n">
        <v>13968</v>
      </c>
      <c r="C4486" s="23" t="s">
        <v>238</v>
      </c>
      <c r="D4486" s="26" t="s">
        <v>1213</v>
      </c>
      <c r="E4486" s="26" t="s">
        <v>258</v>
      </c>
      <c r="F4486" s="26" t="s">
        <v>255</v>
      </c>
      <c r="G4486" s="27" t="n">
        <v>45258</v>
      </c>
      <c r="H4486" s="83" t="n">
        <v>1440</v>
      </c>
      <c r="I4486" s="29" t="s">
        <v>23</v>
      </c>
      <c r="J4486" s="30" t="s">
        <v>1334</v>
      </c>
      <c r="K4486" s="31" t="n">
        <v>96241</v>
      </c>
      <c r="L4486" s="32" t="n">
        <v>2023006150</v>
      </c>
      <c r="M4486" s="33"/>
      <c r="N4486" s="84" t="n">
        <v>0</v>
      </c>
      <c r="O4486" s="85" t="n">
        <v>0</v>
      </c>
      <c r="P4486" s="86" t="n">
        <v>0</v>
      </c>
      <c r="Q4486" s="87" t="n">
        <v>0</v>
      </c>
      <c r="R4486" s="88" t="n">
        <v>0</v>
      </c>
      <c r="S4486" s="89" t="n">
        <f aca="false">H4486</f>
        <v>1440</v>
      </c>
      <c r="AMG4486" s="0"/>
    </row>
    <row r="4487" s="93" customFormat="true" ht="37.5" hidden="false" customHeight="true" outlineLevel="0" collapsed="false">
      <c r="A4487" s="23" t="s">
        <v>401</v>
      </c>
      <c r="B4487" s="82" t="n">
        <v>13969</v>
      </c>
      <c r="C4487" s="23" t="s">
        <v>238</v>
      </c>
      <c r="D4487" s="26" t="s">
        <v>1213</v>
      </c>
      <c r="E4487" s="26" t="s">
        <v>258</v>
      </c>
      <c r="F4487" s="26" t="s">
        <v>255</v>
      </c>
      <c r="G4487" s="27" t="n">
        <v>45258</v>
      </c>
      <c r="H4487" s="83" t="n">
        <v>1440</v>
      </c>
      <c r="I4487" s="29" t="s">
        <v>23</v>
      </c>
      <c r="J4487" s="30" t="s">
        <v>1334</v>
      </c>
      <c r="K4487" s="31" t="n">
        <v>96241</v>
      </c>
      <c r="L4487" s="32" t="n">
        <v>2023006150</v>
      </c>
      <c r="M4487" s="33"/>
      <c r="N4487" s="84" t="n">
        <v>0</v>
      </c>
      <c r="O4487" s="85" t="n">
        <v>0</v>
      </c>
      <c r="P4487" s="86" t="n">
        <v>0</v>
      </c>
      <c r="Q4487" s="87" t="n">
        <v>0</v>
      </c>
      <c r="R4487" s="88" t="n">
        <v>0</v>
      </c>
      <c r="S4487" s="89" t="n">
        <f aca="false">H4487</f>
        <v>1440</v>
      </c>
      <c r="AMG4487" s="0"/>
    </row>
    <row r="4488" s="93" customFormat="true" ht="37.5" hidden="false" customHeight="true" outlineLevel="0" collapsed="false">
      <c r="A4488" s="23" t="s">
        <v>401</v>
      </c>
      <c r="B4488" s="82" t="n">
        <v>13946</v>
      </c>
      <c r="C4488" s="23" t="s">
        <v>238</v>
      </c>
      <c r="D4488" s="26" t="s">
        <v>1335</v>
      </c>
      <c r="E4488" s="26" t="s">
        <v>258</v>
      </c>
      <c r="F4488" s="26" t="s">
        <v>255</v>
      </c>
      <c r="G4488" s="27" t="n">
        <v>45258</v>
      </c>
      <c r="H4488" s="83" t="n">
        <v>709</v>
      </c>
      <c r="I4488" s="29" t="s">
        <v>23</v>
      </c>
      <c r="J4488" s="30" t="s">
        <v>145</v>
      </c>
      <c r="K4488" s="31" t="n">
        <v>40587</v>
      </c>
      <c r="L4488" s="32" t="n">
        <v>2023006150</v>
      </c>
      <c r="M4488" s="33"/>
      <c r="N4488" s="84" t="n">
        <v>0</v>
      </c>
      <c r="O4488" s="85" t="n">
        <v>0</v>
      </c>
      <c r="P4488" s="86" t="n">
        <v>0</v>
      </c>
      <c r="Q4488" s="87" t="n">
        <v>0</v>
      </c>
      <c r="R4488" s="88" t="n">
        <v>0</v>
      </c>
      <c r="S4488" s="89" t="n">
        <f aca="false">H4488</f>
        <v>709</v>
      </c>
      <c r="AMG4488" s="0"/>
    </row>
    <row r="4489" s="93" customFormat="true" ht="37.5" hidden="false" customHeight="true" outlineLevel="0" collapsed="false">
      <c r="A4489" s="23" t="s">
        <v>401</v>
      </c>
      <c r="B4489" s="82" t="n">
        <v>13947</v>
      </c>
      <c r="C4489" s="23" t="s">
        <v>238</v>
      </c>
      <c r="D4489" s="26" t="s">
        <v>1335</v>
      </c>
      <c r="E4489" s="26" t="s">
        <v>258</v>
      </c>
      <c r="F4489" s="26" t="s">
        <v>255</v>
      </c>
      <c r="G4489" s="27" t="n">
        <v>45258</v>
      </c>
      <c r="H4489" s="83" t="n">
        <v>709</v>
      </c>
      <c r="I4489" s="29" t="s">
        <v>23</v>
      </c>
      <c r="J4489" s="30" t="s">
        <v>145</v>
      </c>
      <c r="K4489" s="31" t="n">
        <v>40587</v>
      </c>
      <c r="L4489" s="32" t="n">
        <v>2023006150</v>
      </c>
      <c r="M4489" s="33"/>
      <c r="N4489" s="84" t="n">
        <v>0</v>
      </c>
      <c r="O4489" s="85" t="n">
        <v>0</v>
      </c>
      <c r="P4489" s="86" t="n">
        <v>0</v>
      </c>
      <c r="Q4489" s="87" t="n">
        <v>0</v>
      </c>
      <c r="R4489" s="88" t="n">
        <v>0</v>
      </c>
      <c r="S4489" s="89" t="n">
        <f aca="false">H4489</f>
        <v>709</v>
      </c>
      <c r="AMG4489" s="0"/>
    </row>
    <row r="4490" s="93" customFormat="true" ht="37.5" hidden="false" customHeight="true" outlineLevel="0" collapsed="false">
      <c r="A4490" s="23" t="s">
        <v>401</v>
      </c>
      <c r="B4490" s="82" t="n">
        <v>13948</v>
      </c>
      <c r="C4490" s="23" t="s">
        <v>238</v>
      </c>
      <c r="D4490" s="26" t="s">
        <v>1335</v>
      </c>
      <c r="E4490" s="26" t="s">
        <v>258</v>
      </c>
      <c r="F4490" s="26" t="s">
        <v>255</v>
      </c>
      <c r="G4490" s="27" t="n">
        <v>45258</v>
      </c>
      <c r="H4490" s="83" t="n">
        <v>709</v>
      </c>
      <c r="I4490" s="29" t="s">
        <v>23</v>
      </c>
      <c r="J4490" s="30" t="s">
        <v>145</v>
      </c>
      <c r="K4490" s="31" t="n">
        <v>40587</v>
      </c>
      <c r="L4490" s="32" t="n">
        <v>2023006150</v>
      </c>
      <c r="M4490" s="33"/>
      <c r="N4490" s="84" t="n">
        <v>0</v>
      </c>
      <c r="O4490" s="85" t="n">
        <v>0</v>
      </c>
      <c r="P4490" s="86" t="n">
        <v>0</v>
      </c>
      <c r="Q4490" s="87" t="n">
        <v>0</v>
      </c>
      <c r="R4490" s="88" t="n">
        <v>0</v>
      </c>
      <c r="S4490" s="89" t="n">
        <f aca="false">H4490</f>
        <v>709</v>
      </c>
      <c r="AMG4490" s="0"/>
    </row>
    <row r="4491" s="4" customFormat="true" ht="30.9" hidden="false" customHeight="true" outlineLevel="0" collapsed="false">
      <c r="A4491" s="42"/>
      <c r="B4491" s="42"/>
      <c r="C4491" s="42"/>
      <c r="D4491" s="43" t="s">
        <v>1336</v>
      </c>
      <c r="E4491" s="44"/>
      <c r="F4491" s="44"/>
      <c r="G4491" s="44"/>
      <c r="H4491" s="45"/>
      <c r="I4491" s="44"/>
      <c r="J4491" s="44"/>
      <c r="K4491" s="44"/>
      <c r="L4491" s="44"/>
      <c r="M4491" s="44"/>
      <c r="N4491" s="44"/>
      <c r="O4491" s="44"/>
      <c r="P4491" s="44"/>
      <c r="Q4491" s="44"/>
      <c r="R4491" s="46"/>
      <c r="S4491" s="47" t="n">
        <f aca="false">SUM(S1437:AMG4490)</f>
        <v>25244582.3413403</v>
      </c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  <c r="ALF4491" s="41"/>
      <c r="ALG4491" s="41"/>
      <c r="ALH4491" s="41"/>
      <c r="ALI4491" s="41"/>
      <c r="ALJ4491" s="41"/>
      <c r="ALK4491" s="41"/>
      <c r="ALL4491" s="41"/>
      <c r="ALM4491" s="41"/>
      <c r="ALN4491" s="41"/>
      <c r="ALO4491" s="41"/>
      <c r="ALP4491" s="41"/>
      <c r="ALQ4491" s="41"/>
      <c r="ALR4491" s="41"/>
      <c r="ALS4491" s="41"/>
      <c r="ALT4491" s="41"/>
      <c r="ALU4491" s="41"/>
      <c r="ALV4491" s="41"/>
      <c r="ALW4491" s="41"/>
      <c r="ALX4491" s="41"/>
      <c r="ALY4491" s="41"/>
      <c r="ALZ4491" s="41"/>
      <c r="AMA4491" s="41"/>
      <c r="AMB4491" s="41"/>
      <c r="AMC4491" s="41"/>
      <c r="AMD4491" s="41"/>
      <c r="AME4491" s="41"/>
      <c r="AMF4491" s="41"/>
      <c r="AMG4491" s="0"/>
      <c r="AMH4491" s="0"/>
      <c r="AMI4491" s="0"/>
      <c r="AMJ4491" s="0"/>
    </row>
    <row r="4492" s="4" customFormat="true" ht="37.5" hidden="false" customHeight="true" outlineLevel="0" collapsed="false">
      <c r="A4492" s="23" t="s">
        <v>1337</v>
      </c>
      <c r="B4492" s="23" t="s">
        <v>1338</v>
      </c>
      <c r="C4492" s="25" t="s">
        <v>238</v>
      </c>
      <c r="D4492" s="26" t="s">
        <v>1339</v>
      </c>
      <c r="E4492" s="26" t="s">
        <v>1196</v>
      </c>
      <c r="F4492" s="26" t="e">
        <f aca="false">VLOOKUP(B4492,[1]Planilha8!$X$4:$AD$6629,7,0)</f>
        <v>#N/A</v>
      </c>
      <c r="G4492" s="27" t="n">
        <v>41046</v>
      </c>
      <c r="H4492" s="83" t="n">
        <v>65</v>
      </c>
      <c r="I4492" s="29" t="s">
        <v>23</v>
      </c>
      <c r="J4492" s="30" t="s">
        <v>1340</v>
      </c>
      <c r="K4492" s="31" t="n">
        <v>167</v>
      </c>
      <c r="L4492" s="32" t="n">
        <v>2012000777</v>
      </c>
      <c r="M4492" s="33" t="n">
        <v>43465</v>
      </c>
      <c r="N4492" s="34" t="n">
        <v>60.0166666666666</v>
      </c>
      <c r="O4492" s="35" t="n">
        <v>1</v>
      </c>
      <c r="P4492" s="36" t="n">
        <v>0.0833333333333333</v>
      </c>
      <c r="Q4492" s="37" t="n">
        <v>0</v>
      </c>
      <c r="R4492" s="38" t="n">
        <v>60.0166666666666</v>
      </c>
      <c r="S4492" s="95" t="n">
        <v>4.98333333333336</v>
      </c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  <c r="ALF4492" s="41"/>
      <c r="ALG4492" s="41"/>
      <c r="ALH4492" s="41"/>
      <c r="ALI4492" s="41"/>
      <c r="ALJ4492" s="41"/>
      <c r="ALK4492" s="41"/>
      <c r="ALL4492" s="41"/>
      <c r="ALM4492" s="41"/>
      <c r="ALN4492" s="41"/>
      <c r="ALO4492" s="41"/>
      <c r="ALP4492" s="41"/>
      <c r="ALQ4492" s="41"/>
      <c r="ALR4492" s="41"/>
      <c r="ALS4492" s="41"/>
      <c r="ALT4492" s="41"/>
      <c r="ALU4492" s="41"/>
      <c r="ALV4492" s="41"/>
      <c r="ALW4492" s="41"/>
      <c r="ALX4492" s="41"/>
      <c r="ALY4492" s="41"/>
      <c r="ALZ4492" s="41"/>
      <c r="AMA4492" s="41"/>
      <c r="AMB4492" s="41"/>
      <c r="AMC4492" s="41"/>
      <c r="AMD4492" s="41"/>
      <c r="AME4492" s="41"/>
      <c r="AMF4492" s="41"/>
      <c r="AMG4492" s="0"/>
      <c r="AMH4492" s="0"/>
      <c r="AMI4492" s="0"/>
      <c r="AMJ4492" s="0"/>
    </row>
    <row r="4493" s="4" customFormat="true" ht="37.5" hidden="false" customHeight="true" outlineLevel="0" collapsed="false">
      <c r="A4493" s="23" t="s">
        <v>1337</v>
      </c>
      <c r="B4493" s="23" t="s">
        <v>1341</v>
      </c>
      <c r="C4493" s="25" t="s">
        <v>238</v>
      </c>
      <c r="D4493" s="26" t="s">
        <v>1339</v>
      </c>
      <c r="E4493" s="26" t="s">
        <v>1196</v>
      </c>
      <c r="F4493" s="26" t="e">
        <f aca="false">VLOOKUP(B4493,[1]Planilha8!$X$4:$AD$6629,7,0)</f>
        <v>#N/A</v>
      </c>
      <c r="G4493" s="27" t="n">
        <v>41046</v>
      </c>
      <c r="H4493" s="83" t="n">
        <v>65</v>
      </c>
      <c r="I4493" s="29" t="s">
        <v>23</v>
      </c>
      <c r="J4493" s="70" t="s">
        <v>1340</v>
      </c>
      <c r="K4493" s="71" t="n">
        <v>167</v>
      </c>
      <c r="L4493" s="72" t="n">
        <v>2012000777</v>
      </c>
      <c r="M4493" s="73" t="n">
        <v>43465</v>
      </c>
      <c r="N4493" s="74" t="n">
        <v>60.0166666666666</v>
      </c>
      <c r="O4493" s="75" t="n">
        <v>1</v>
      </c>
      <c r="P4493" s="76" t="n">
        <v>0.0833333333333333</v>
      </c>
      <c r="Q4493" s="77" t="n">
        <v>0</v>
      </c>
      <c r="R4493" s="78" t="n">
        <v>60.0166666666666</v>
      </c>
      <c r="S4493" s="39" t="n">
        <v>4.98333333333336</v>
      </c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  <c r="ALF4493" s="41"/>
      <c r="ALG4493" s="41"/>
      <c r="ALH4493" s="41"/>
      <c r="ALI4493" s="41"/>
      <c r="ALJ4493" s="41"/>
      <c r="ALK4493" s="41"/>
      <c r="ALL4493" s="41"/>
      <c r="ALM4493" s="41"/>
      <c r="ALN4493" s="41"/>
      <c r="ALO4493" s="41"/>
      <c r="ALP4493" s="41"/>
      <c r="ALQ4493" s="41"/>
      <c r="ALR4493" s="41"/>
      <c r="ALS4493" s="41"/>
      <c r="ALT4493" s="41"/>
      <c r="ALU4493" s="41"/>
      <c r="ALV4493" s="41"/>
      <c r="ALW4493" s="41"/>
      <c r="ALX4493" s="41"/>
      <c r="ALY4493" s="41"/>
      <c r="ALZ4493" s="41"/>
      <c r="AMA4493" s="41"/>
      <c r="AMB4493" s="41"/>
      <c r="AMC4493" s="41"/>
      <c r="AMD4493" s="41"/>
      <c r="AME4493" s="41"/>
      <c r="AMF4493" s="41"/>
      <c r="AMG4493" s="0"/>
      <c r="AMH4493" s="0"/>
      <c r="AMI4493" s="0"/>
      <c r="AMJ4493" s="0"/>
    </row>
    <row r="4494" s="4" customFormat="true" ht="37.5" hidden="false" customHeight="true" outlineLevel="0" collapsed="false">
      <c r="A4494" s="23" t="s">
        <v>1337</v>
      </c>
      <c r="B4494" s="23" t="n">
        <v>5122</v>
      </c>
      <c r="C4494" s="25" t="n">
        <f aca="false">VLOOKUP(B4494,[1]Planilha8!$X$4:$Y$6629,2,0)</f>
        <v>2038506</v>
      </c>
      <c r="D4494" s="26" t="s">
        <v>1342</v>
      </c>
      <c r="E4494" s="26" t="str">
        <f aca="false">VLOOKUP(B4494,[1]Planilha8!$X$4:$Z$6629,3,0)</f>
        <v>MANUTENCAO PREDIAL</v>
      </c>
      <c r="F4494" s="26" t="str">
        <f aca="false">VLOOKUP(B4494,[1]Planilha8!$X$4:$AD$6629,7,0)</f>
        <v>REGULAR</v>
      </c>
      <c r="G4494" s="27" t="n">
        <v>41094</v>
      </c>
      <c r="H4494" s="28" t="n">
        <v>329</v>
      </c>
      <c r="I4494" s="29" t="s">
        <v>23</v>
      </c>
      <c r="J4494" s="70" t="s">
        <v>1343</v>
      </c>
      <c r="K4494" s="71" t="n">
        <v>50976</v>
      </c>
      <c r="L4494" s="72" t="n">
        <v>2012001173</v>
      </c>
      <c r="M4494" s="73" t="n">
        <v>43465</v>
      </c>
      <c r="N4494" s="74" t="n">
        <v>189.248814102564</v>
      </c>
      <c r="O4494" s="75" t="n">
        <v>0.2</v>
      </c>
      <c r="P4494" s="76" t="n">
        <v>0.0166666666666667</v>
      </c>
      <c r="Q4494" s="77" t="n">
        <v>5.48333333333333</v>
      </c>
      <c r="R4494" s="78" t="n">
        <v>194.732147435897</v>
      </c>
      <c r="S4494" s="39" t="n">
        <v>134.267852564103</v>
      </c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  <c r="ALF4494" s="41"/>
      <c r="ALG4494" s="41"/>
      <c r="ALH4494" s="41"/>
      <c r="ALI4494" s="41"/>
      <c r="ALJ4494" s="41"/>
      <c r="ALK4494" s="41"/>
      <c r="ALL4494" s="41"/>
      <c r="ALM4494" s="41"/>
      <c r="ALN4494" s="41"/>
      <c r="ALO4494" s="41"/>
      <c r="ALP4494" s="41"/>
      <c r="ALQ4494" s="41"/>
      <c r="ALR4494" s="41"/>
      <c r="ALS4494" s="41"/>
      <c r="ALT4494" s="41"/>
      <c r="ALU4494" s="41"/>
      <c r="ALV4494" s="41"/>
      <c r="ALW4494" s="41"/>
      <c r="ALX4494" s="41"/>
      <c r="ALY4494" s="41"/>
      <c r="ALZ4494" s="41"/>
      <c r="AMA4494" s="41"/>
      <c r="AMB4494" s="41"/>
      <c r="AMC4494" s="41"/>
      <c r="AMD4494" s="41"/>
      <c r="AME4494" s="41"/>
      <c r="AMF4494" s="41"/>
      <c r="AMG4494" s="0"/>
      <c r="AMH4494" s="0"/>
      <c r="AMI4494" s="0"/>
      <c r="AMJ4494" s="0"/>
    </row>
    <row r="4495" s="4" customFormat="true" ht="37.5" hidden="false" customHeight="true" outlineLevel="0" collapsed="false">
      <c r="A4495" s="23" t="s">
        <v>1337</v>
      </c>
      <c r="B4495" s="23" t="n">
        <v>5122</v>
      </c>
      <c r="C4495" s="25" t="n">
        <f aca="false">VLOOKUP(B4495,[1]Planilha8!$X$4:$Y$6629,2,0)</f>
        <v>2038506</v>
      </c>
      <c r="D4495" s="26" t="s">
        <v>1342</v>
      </c>
      <c r="E4495" s="26" t="str">
        <f aca="false">VLOOKUP(B4495,[1]Planilha8!$X$4:$Z$6629,3,0)</f>
        <v>MANUTENCAO PREDIAL</v>
      </c>
      <c r="F4495" s="26" t="str">
        <f aca="false">VLOOKUP(B4495,[1]Planilha8!$X$4:$AD$6629,7,0)</f>
        <v>REGULAR</v>
      </c>
      <c r="G4495" s="27" t="n">
        <v>41094</v>
      </c>
      <c r="H4495" s="28" t="n">
        <v>329</v>
      </c>
      <c r="I4495" s="29" t="s">
        <v>23</v>
      </c>
      <c r="J4495" s="70" t="s">
        <v>1343</v>
      </c>
      <c r="K4495" s="71" t="n">
        <v>51763</v>
      </c>
      <c r="L4495" s="72" t="n">
        <v>2012001173</v>
      </c>
      <c r="M4495" s="73" t="n">
        <v>43465</v>
      </c>
      <c r="N4495" s="74" t="n">
        <v>189.248814102564</v>
      </c>
      <c r="O4495" s="75" t="n">
        <v>0.2</v>
      </c>
      <c r="P4495" s="76" t="n">
        <v>0.0166666666666667</v>
      </c>
      <c r="Q4495" s="77" t="n">
        <v>5.48333333333333</v>
      </c>
      <c r="R4495" s="78" t="n">
        <v>194.732147435897</v>
      </c>
      <c r="S4495" s="39" t="n">
        <v>134.267852564103</v>
      </c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  <c r="ALF4495" s="41"/>
      <c r="ALG4495" s="41"/>
      <c r="ALH4495" s="41"/>
      <c r="ALI4495" s="41"/>
      <c r="ALJ4495" s="41"/>
      <c r="ALK4495" s="41"/>
      <c r="ALL4495" s="41"/>
      <c r="ALM4495" s="41"/>
      <c r="ALN4495" s="41"/>
      <c r="ALO4495" s="41"/>
      <c r="ALP4495" s="41"/>
      <c r="ALQ4495" s="41"/>
      <c r="ALR4495" s="41"/>
      <c r="ALS4495" s="41"/>
      <c r="ALT4495" s="41"/>
      <c r="ALU4495" s="41"/>
      <c r="ALV4495" s="41"/>
      <c r="ALW4495" s="41"/>
      <c r="ALX4495" s="41"/>
      <c r="ALY4495" s="41"/>
      <c r="ALZ4495" s="41"/>
      <c r="AMA4495" s="41"/>
      <c r="AMB4495" s="41"/>
      <c r="AMC4495" s="41"/>
      <c r="AMD4495" s="41"/>
      <c r="AME4495" s="41"/>
      <c r="AMF4495" s="41"/>
      <c r="AMG4495" s="0"/>
      <c r="AMH4495" s="0"/>
      <c r="AMI4495" s="0"/>
      <c r="AMJ4495" s="0"/>
    </row>
    <row r="4496" s="4" customFormat="true" ht="37.5" hidden="false" customHeight="true" outlineLevel="0" collapsed="false">
      <c r="A4496" s="23" t="s">
        <v>1337</v>
      </c>
      <c r="B4496" s="23" t="n">
        <v>5122</v>
      </c>
      <c r="C4496" s="25" t="n">
        <f aca="false">VLOOKUP(B4496,[1]Planilha8!$X$4:$Y$6629,2,0)</f>
        <v>2038506</v>
      </c>
      <c r="D4496" s="26" t="s">
        <v>1342</v>
      </c>
      <c r="E4496" s="26" t="str">
        <f aca="false">VLOOKUP(B4496,[1]Planilha8!$X$4:$Z$6629,3,0)</f>
        <v>MANUTENCAO PREDIAL</v>
      </c>
      <c r="F4496" s="26" t="str">
        <f aca="false">VLOOKUP(B4496,[1]Planilha8!$X$4:$AD$6629,7,0)</f>
        <v>REGULAR</v>
      </c>
      <c r="G4496" s="27" t="n">
        <v>41094</v>
      </c>
      <c r="H4496" s="28" t="n">
        <v>329</v>
      </c>
      <c r="I4496" s="29" t="s">
        <v>23</v>
      </c>
      <c r="J4496" s="70" t="s">
        <v>1343</v>
      </c>
      <c r="K4496" s="71" t="n">
        <v>51763</v>
      </c>
      <c r="L4496" s="72" t="n">
        <v>2012001173</v>
      </c>
      <c r="M4496" s="73" t="n">
        <v>43465</v>
      </c>
      <c r="N4496" s="74" t="n">
        <v>189.248814102564</v>
      </c>
      <c r="O4496" s="75" t="n">
        <v>0.2</v>
      </c>
      <c r="P4496" s="76" t="n">
        <v>0.0166666666666667</v>
      </c>
      <c r="Q4496" s="77" t="n">
        <v>5.48333333333333</v>
      </c>
      <c r="R4496" s="78" t="n">
        <v>194.732147435897</v>
      </c>
      <c r="S4496" s="39" t="n">
        <v>134.267852564103</v>
      </c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  <c r="ALF4496" s="41"/>
      <c r="ALG4496" s="41"/>
      <c r="ALH4496" s="41"/>
      <c r="ALI4496" s="41"/>
      <c r="ALJ4496" s="41"/>
      <c r="ALK4496" s="41"/>
      <c r="ALL4496" s="41"/>
      <c r="ALM4496" s="41"/>
      <c r="ALN4496" s="41"/>
      <c r="ALO4496" s="41"/>
      <c r="ALP4496" s="41"/>
      <c r="ALQ4496" s="41"/>
      <c r="ALR4496" s="41"/>
      <c r="ALS4496" s="41"/>
      <c r="ALT4496" s="41"/>
      <c r="ALU4496" s="41"/>
      <c r="ALV4496" s="41"/>
      <c r="ALW4496" s="41"/>
      <c r="ALX4496" s="41"/>
      <c r="ALY4496" s="41"/>
      <c r="ALZ4496" s="41"/>
      <c r="AMA4496" s="41"/>
      <c r="AMB4496" s="41"/>
      <c r="AMC4496" s="41"/>
      <c r="AMD4496" s="41"/>
      <c r="AME4496" s="41"/>
      <c r="AMF4496" s="41"/>
      <c r="AMG4496" s="0"/>
      <c r="AMH4496" s="0"/>
      <c r="AMI4496" s="0"/>
      <c r="AMJ4496" s="0"/>
    </row>
    <row r="4497" s="41" customFormat="true" ht="37.5" hidden="false" customHeight="true" outlineLevel="0" collapsed="false">
      <c r="A4497" s="23" t="s">
        <v>1337</v>
      </c>
      <c r="B4497" s="23" t="n">
        <v>2312</v>
      </c>
      <c r="C4497" s="25" t="n">
        <f aca="false">VLOOKUP(B4497,[1]Planilha8!$X$4:$Y$6629,2,0)</f>
        <v>2038516</v>
      </c>
      <c r="D4497" s="26" t="s">
        <v>1344</v>
      </c>
      <c r="E4497" s="26" t="str">
        <f aca="false">VLOOKUP(B4497,[1]Planilha8!$X$4:$Z$6629,3,0)</f>
        <v>GALPÃO ALMOXARIFADO</v>
      </c>
      <c r="F4497" s="26" t="str">
        <f aca="false">VLOOKUP(B4497,[1]Planilha8!$X$4:$AD$6629,7,0)</f>
        <v>REGULAR</v>
      </c>
      <c r="G4497" s="27" t="n">
        <v>41101</v>
      </c>
      <c r="H4497" s="28" t="n">
        <v>358</v>
      </c>
      <c r="I4497" s="29" t="s">
        <v>23</v>
      </c>
      <c r="J4497" s="70" t="s">
        <v>31</v>
      </c>
      <c r="K4497" s="71" t="n">
        <v>71</v>
      </c>
      <c r="L4497" s="72" t="n">
        <v>2012001509</v>
      </c>
      <c r="M4497" s="73" t="n">
        <v>43465</v>
      </c>
      <c r="N4497" s="74" t="n">
        <v>333.401524216539</v>
      </c>
      <c r="O4497" s="75" t="n">
        <v>1</v>
      </c>
      <c r="P4497" s="76" t="n">
        <v>0.0833333333333333</v>
      </c>
      <c r="Q4497" s="77" t="n">
        <v>0</v>
      </c>
      <c r="R4497" s="78" t="n">
        <v>333.401524216539</v>
      </c>
      <c r="S4497" s="39" t="n">
        <v>24.5984757834614</v>
      </c>
      <c r="T4497" s="40"/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F4497" s="40"/>
      <c r="AG4497" s="40"/>
      <c r="AH4497" s="40"/>
      <c r="AI4497" s="40"/>
      <c r="AJ4497" s="40"/>
    </row>
    <row r="4498" s="4" customFormat="true" ht="37.5" hidden="false" customHeight="true" outlineLevel="0" collapsed="false">
      <c r="A4498" s="23" t="s">
        <v>1337</v>
      </c>
      <c r="B4498" s="23" t="n">
        <v>5139</v>
      </c>
      <c r="C4498" s="25" t="n">
        <f aca="false">VLOOKUP(B4498,[1]Planilha8!$X$4:$Y$6629,2,0)</f>
        <v>2038519</v>
      </c>
      <c r="D4498" s="26" t="s">
        <v>1345</v>
      </c>
      <c r="E4498" s="26" t="str">
        <f aca="false">VLOOKUP(B4498,[1]Planilha8!$X$4:$Z$6629,3,0)</f>
        <v>AUDITÓRIO 2</v>
      </c>
      <c r="F4498" s="26" t="str">
        <f aca="false">VLOOKUP(B4498,[1]Planilha8!$X$4:$AD$6629,7,0)</f>
        <v>REGULAR</v>
      </c>
      <c r="G4498" s="27" t="n">
        <v>41101</v>
      </c>
      <c r="H4498" s="28" t="n">
        <v>1550</v>
      </c>
      <c r="I4498" s="29" t="s">
        <v>23</v>
      </c>
      <c r="J4498" s="70" t="s">
        <v>31</v>
      </c>
      <c r="K4498" s="71" t="n">
        <v>71</v>
      </c>
      <c r="L4498" s="72" t="n">
        <v>2012001509</v>
      </c>
      <c r="M4498" s="73" t="n">
        <v>43465</v>
      </c>
      <c r="N4498" s="74" t="n">
        <v>1297.53988603995</v>
      </c>
      <c r="O4498" s="75" t="n">
        <v>0.17</v>
      </c>
      <c r="P4498" s="76" t="n">
        <v>0.0141666666666667</v>
      </c>
      <c r="Q4498" s="77" t="n">
        <v>21.9583333333333</v>
      </c>
      <c r="R4498" s="78" t="n">
        <v>1319.49821937328</v>
      </c>
      <c r="S4498" s="39" t="n">
        <v>230.501780626719</v>
      </c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  <c r="ALF4498" s="41"/>
      <c r="ALG4498" s="41"/>
      <c r="ALH4498" s="41"/>
      <c r="ALI4498" s="41"/>
      <c r="ALJ4498" s="41"/>
      <c r="ALK4498" s="41"/>
      <c r="ALL4498" s="41"/>
      <c r="ALM4498" s="41"/>
      <c r="ALN4498" s="41"/>
      <c r="ALO4498" s="41"/>
      <c r="ALP4498" s="41"/>
      <c r="ALQ4498" s="41"/>
      <c r="ALR4498" s="41"/>
      <c r="ALS4498" s="41"/>
      <c r="ALT4498" s="41"/>
      <c r="ALU4498" s="41"/>
      <c r="ALV4498" s="41"/>
      <c r="ALW4498" s="41"/>
      <c r="ALX4498" s="41"/>
      <c r="ALY4498" s="41"/>
      <c r="ALZ4498" s="41"/>
      <c r="AMA4498" s="41"/>
      <c r="AMB4498" s="41"/>
      <c r="AMC4498" s="41"/>
      <c r="AMD4498" s="41"/>
      <c r="AME4498" s="41"/>
      <c r="AMF4498" s="41"/>
      <c r="AMG4498" s="0"/>
      <c r="AMH4498" s="0"/>
      <c r="AMI4498" s="0"/>
      <c r="AMJ4498" s="0"/>
    </row>
    <row r="4499" s="4" customFormat="true" ht="37.5" hidden="false" customHeight="true" outlineLevel="0" collapsed="false">
      <c r="A4499" s="23" t="s">
        <v>1337</v>
      </c>
      <c r="B4499" s="23" t="n">
        <v>5140</v>
      </c>
      <c r="C4499" s="25" t="n">
        <f aca="false">VLOOKUP(B4499,[1]Planilha8!$X$4:$Y$6629,2,0)</f>
        <v>2038520</v>
      </c>
      <c r="D4499" s="26" t="s">
        <v>1345</v>
      </c>
      <c r="E4499" s="26" t="str">
        <f aca="false">VLOOKUP(B4499,[1]Planilha8!$X$4:$Z$6629,3,0)</f>
        <v>AUDITÓRIO 2</v>
      </c>
      <c r="F4499" s="26" t="str">
        <f aca="false">VLOOKUP(B4499,[1]Planilha8!$X$4:$AD$6629,7,0)</f>
        <v>REGULAR</v>
      </c>
      <c r="G4499" s="27" t="n">
        <v>41101</v>
      </c>
      <c r="H4499" s="28" t="n">
        <v>1550</v>
      </c>
      <c r="I4499" s="29" t="s">
        <v>23</v>
      </c>
      <c r="J4499" s="70" t="s">
        <v>31</v>
      </c>
      <c r="K4499" s="71" t="n">
        <v>71</v>
      </c>
      <c r="L4499" s="72" t="n">
        <v>2012001509</v>
      </c>
      <c r="M4499" s="73" t="n">
        <v>43465</v>
      </c>
      <c r="N4499" s="74" t="n">
        <v>1297.53988603995</v>
      </c>
      <c r="O4499" s="75" t="n">
        <v>0.17</v>
      </c>
      <c r="P4499" s="76" t="n">
        <v>0.0141666666666667</v>
      </c>
      <c r="Q4499" s="77" t="n">
        <v>21.9583333333333</v>
      </c>
      <c r="R4499" s="78" t="n">
        <v>1319.49821937328</v>
      </c>
      <c r="S4499" s="39" t="n">
        <v>230.501780626719</v>
      </c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  <c r="ALF4499" s="41"/>
      <c r="ALG4499" s="41"/>
      <c r="ALH4499" s="41"/>
      <c r="ALI4499" s="41"/>
      <c r="ALJ4499" s="41"/>
      <c r="ALK4499" s="41"/>
      <c r="ALL4499" s="41"/>
      <c r="ALM4499" s="41"/>
      <c r="ALN4499" s="41"/>
      <c r="ALO4499" s="41"/>
      <c r="ALP4499" s="41"/>
      <c r="ALQ4499" s="41"/>
      <c r="ALR4499" s="41"/>
      <c r="ALS4499" s="41"/>
      <c r="ALT4499" s="41"/>
      <c r="ALU4499" s="41"/>
      <c r="ALV4499" s="41"/>
      <c r="ALW4499" s="41"/>
      <c r="ALX4499" s="41"/>
      <c r="ALY4499" s="41"/>
      <c r="ALZ4499" s="41"/>
      <c r="AMA4499" s="41"/>
      <c r="AMB4499" s="41"/>
      <c r="AMC4499" s="41"/>
      <c r="AMD4499" s="41"/>
      <c r="AME4499" s="41"/>
      <c r="AMF4499" s="41"/>
      <c r="AMG4499" s="0"/>
      <c r="AMH4499" s="0"/>
      <c r="AMI4499" s="0"/>
      <c r="AMJ4499" s="0"/>
    </row>
    <row r="4500" s="4" customFormat="true" ht="37.5" hidden="false" customHeight="true" outlineLevel="0" collapsed="false">
      <c r="A4500" s="23" t="s">
        <v>1337</v>
      </c>
      <c r="B4500" s="23" t="n">
        <v>5141</v>
      </c>
      <c r="C4500" s="25" t="n">
        <f aca="false">VLOOKUP(B4500,[1]Planilha8!$X$4:$Y$6629,2,0)</f>
        <v>2038521</v>
      </c>
      <c r="D4500" s="26" t="s">
        <v>1346</v>
      </c>
      <c r="E4500" s="26" t="str">
        <f aca="false">VLOOKUP(B4500,[1]Planilha8!$X$4:$Z$6629,3,0)</f>
        <v>GALPÃO ALMOXARIFADO</v>
      </c>
      <c r="F4500" s="26" t="str">
        <f aca="false">VLOOKUP(B4500,[1]Planilha8!$X$4:$AD$6629,7,0)</f>
        <v>REGULAR</v>
      </c>
      <c r="G4500" s="27" t="n">
        <v>41101</v>
      </c>
      <c r="H4500" s="28" t="n">
        <v>389</v>
      </c>
      <c r="I4500" s="29" t="s">
        <v>23</v>
      </c>
      <c r="J4500" s="70" t="s">
        <v>31</v>
      </c>
      <c r="K4500" s="71" t="n">
        <v>71</v>
      </c>
      <c r="L4500" s="72" t="n">
        <v>2012001509</v>
      </c>
      <c r="M4500" s="73" t="n">
        <v>43465</v>
      </c>
      <c r="N4500" s="74" t="n">
        <v>336.338155270671</v>
      </c>
      <c r="O4500" s="75" t="n">
        <v>0.2</v>
      </c>
      <c r="P4500" s="76" t="n">
        <v>0.0166666666666667</v>
      </c>
      <c r="Q4500" s="77" t="n">
        <v>6.48333333333333</v>
      </c>
      <c r="R4500" s="78" t="n">
        <v>342.821488604005</v>
      </c>
      <c r="S4500" s="39" t="n">
        <v>46.1785113959954</v>
      </c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  <c r="ALF4500" s="41"/>
      <c r="ALG4500" s="41"/>
      <c r="ALH4500" s="41"/>
      <c r="ALI4500" s="41"/>
      <c r="ALJ4500" s="41"/>
      <c r="ALK4500" s="41"/>
      <c r="ALL4500" s="41"/>
      <c r="ALM4500" s="41"/>
      <c r="ALN4500" s="41"/>
      <c r="ALO4500" s="41"/>
      <c r="ALP4500" s="41"/>
      <c r="ALQ4500" s="41"/>
      <c r="ALR4500" s="41"/>
      <c r="ALS4500" s="41"/>
      <c r="ALT4500" s="41"/>
      <c r="ALU4500" s="41"/>
      <c r="ALV4500" s="41"/>
      <c r="ALW4500" s="41"/>
      <c r="ALX4500" s="41"/>
      <c r="ALY4500" s="41"/>
      <c r="ALZ4500" s="41"/>
      <c r="AMA4500" s="41"/>
      <c r="AMB4500" s="41"/>
      <c r="AMC4500" s="41"/>
      <c r="AMD4500" s="41"/>
      <c r="AME4500" s="41"/>
      <c r="AMF4500" s="41"/>
      <c r="AMG4500" s="0"/>
      <c r="AMH4500" s="0"/>
      <c r="AMI4500" s="0"/>
      <c r="AMJ4500" s="0"/>
    </row>
    <row r="4501" s="4" customFormat="true" ht="37.5" hidden="false" customHeight="true" outlineLevel="0" collapsed="false">
      <c r="A4501" s="23" t="s">
        <v>1337</v>
      </c>
      <c r="B4501" s="23" t="n">
        <v>5207</v>
      </c>
      <c r="C4501" s="25" t="n">
        <f aca="false">VLOOKUP(B4501,[1]Planilha8!$X$4:$Y$6629,2,0)</f>
        <v>2038511</v>
      </c>
      <c r="D4501" s="26" t="s">
        <v>1347</v>
      </c>
      <c r="E4501" s="26" t="str">
        <f aca="false">VLOOKUP(B4501,[1]Planilha8!$X$4:$Z$6629,3,0)</f>
        <v>GERÊNCIA DE HOTELARIA</v>
      </c>
      <c r="F4501" s="26" t="str">
        <f aca="false">VLOOKUP(B4501,[1]Planilha8!$X$4:$AD$6629,7,0)</f>
        <v>REGULAR</v>
      </c>
      <c r="G4501" s="27" t="n">
        <v>41101</v>
      </c>
      <c r="H4501" s="28" t="n">
        <v>44.57</v>
      </c>
      <c r="I4501" s="29" t="s">
        <v>23</v>
      </c>
      <c r="J4501" s="70" t="s">
        <v>1348</v>
      </c>
      <c r="K4501" s="71" t="n">
        <v>2475</v>
      </c>
      <c r="L4501" s="79" t="n">
        <v>2012001115</v>
      </c>
      <c r="M4501" s="73" t="n">
        <v>43465</v>
      </c>
      <c r="N4501" s="74" t="n">
        <v>39.778725</v>
      </c>
      <c r="O4501" s="75" t="n">
        <v>0.33</v>
      </c>
      <c r="P4501" s="76" t="n">
        <v>0.0275</v>
      </c>
      <c r="Q4501" s="77" t="n">
        <v>1.225675</v>
      </c>
      <c r="R4501" s="78" t="n">
        <v>41.0044</v>
      </c>
      <c r="S4501" s="39" t="n">
        <v>3.56559999999998</v>
      </c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  <c r="ALF4501" s="41"/>
      <c r="ALG4501" s="41"/>
      <c r="ALH4501" s="41"/>
      <c r="ALI4501" s="41"/>
      <c r="ALJ4501" s="41"/>
      <c r="ALK4501" s="41"/>
      <c r="ALL4501" s="41"/>
      <c r="ALM4501" s="41"/>
      <c r="ALN4501" s="41"/>
      <c r="ALO4501" s="41"/>
      <c r="ALP4501" s="41"/>
      <c r="ALQ4501" s="41"/>
      <c r="ALR4501" s="41"/>
      <c r="ALS4501" s="41"/>
      <c r="ALT4501" s="41"/>
      <c r="ALU4501" s="41"/>
      <c r="ALV4501" s="41"/>
      <c r="ALW4501" s="41"/>
      <c r="ALX4501" s="41"/>
      <c r="ALY4501" s="41"/>
      <c r="ALZ4501" s="41"/>
      <c r="AMA4501" s="41"/>
      <c r="AMB4501" s="41"/>
      <c r="AMC4501" s="41"/>
      <c r="AMD4501" s="41"/>
      <c r="AME4501" s="41"/>
      <c r="AMF4501" s="41"/>
      <c r="AMG4501" s="0"/>
      <c r="AMH4501" s="0"/>
      <c r="AMI4501" s="0"/>
      <c r="AMJ4501" s="0"/>
    </row>
    <row r="4502" s="4" customFormat="true" ht="37.5" hidden="false" customHeight="true" outlineLevel="0" collapsed="false">
      <c r="A4502" s="23" t="s">
        <v>1337</v>
      </c>
      <c r="B4502" s="23" t="n">
        <v>5208</v>
      </c>
      <c r="C4502" s="25" t="n">
        <f aca="false">VLOOKUP(B4502,[1]Planilha8!$X$4:$Y$6629,2,0)</f>
        <v>2038512</v>
      </c>
      <c r="D4502" s="26" t="s">
        <v>1349</v>
      </c>
      <c r="E4502" s="26" t="str">
        <f aca="false">VLOOKUP(B4502,[1]Planilha8!$X$4:$Z$6629,3,0)</f>
        <v>GERÊNCIA DE HOTELARIA</v>
      </c>
      <c r="F4502" s="26" t="str">
        <f aca="false">VLOOKUP(B4502,[1]Planilha8!$X$4:$AD$6629,7,0)</f>
        <v>REGULAR</v>
      </c>
      <c r="G4502" s="27" t="n">
        <v>41101</v>
      </c>
      <c r="H4502" s="28" t="n">
        <v>23.62</v>
      </c>
      <c r="I4502" s="29" t="s">
        <v>23</v>
      </c>
      <c r="J4502" s="70" t="s">
        <v>1348</v>
      </c>
      <c r="K4502" s="71" t="n">
        <v>2475</v>
      </c>
      <c r="L4502" s="79" t="n">
        <v>2012001115</v>
      </c>
      <c r="M4502" s="73" t="n">
        <v>43465</v>
      </c>
      <c r="N4502" s="74" t="n">
        <v>21.08085</v>
      </c>
      <c r="O4502" s="75" t="n">
        <v>0.33</v>
      </c>
      <c r="P4502" s="76" t="n">
        <v>0.0275</v>
      </c>
      <c r="Q4502" s="77" t="n">
        <v>0.64955</v>
      </c>
      <c r="R4502" s="78" t="n">
        <v>21.7304</v>
      </c>
      <c r="S4502" s="39" t="n">
        <v>1.88959999999999</v>
      </c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LF4502" s="41"/>
      <c r="ALG4502" s="41"/>
      <c r="ALH4502" s="41"/>
      <c r="ALI4502" s="41"/>
      <c r="ALJ4502" s="41"/>
      <c r="ALK4502" s="41"/>
      <c r="ALL4502" s="41"/>
      <c r="ALM4502" s="41"/>
      <c r="ALN4502" s="41"/>
      <c r="ALO4502" s="41"/>
      <c r="ALP4502" s="41"/>
      <c r="ALQ4502" s="41"/>
      <c r="ALR4502" s="41"/>
      <c r="ALS4502" s="41"/>
      <c r="ALT4502" s="41"/>
      <c r="ALU4502" s="41"/>
      <c r="ALV4502" s="41"/>
      <c r="ALW4502" s="41"/>
      <c r="ALX4502" s="41"/>
      <c r="ALY4502" s="41"/>
      <c r="ALZ4502" s="41"/>
      <c r="AMA4502" s="41"/>
      <c r="AMB4502" s="41"/>
      <c r="AMC4502" s="41"/>
      <c r="AMD4502" s="41"/>
      <c r="AME4502" s="41"/>
      <c r="AMF4502" s="41"/>
      <c r="AMG4502" s="0"/>
      <c r="AMH4502" s="0"/>
      <c r="AMI4502" s="0"/>
      <c r="AMJ4502" s="0"/>
    </row>
    <row r="4503" s="4" customFormat="true" ht="37.5" hidden="false" customHeight="true" outlineLevel="0" collapsed="false">
      <c r="A4503" s="23" t="s">
        <v>1337</v>
      </c>
      <c r="B4503" s="23" t="n">
        <v>5209</v>
      </c>
      <c r="C4503" s="25" t="n">
        <f aca="false">VLOOKUP(B4503,[1]Planilha8!$X$4:$Y$6629,2,0)</f>
        <v>2038513</v>
      </c>
      <c r="D4503" s="26" t="s">
        <v>1349</v>
      </c>
      <c r="E4503" s="26" t="str">
        <f aca="false">VLOOKUP(B4503,[1]Planilha8!$X$4:$Z$6629,3,0)</f>
        <v>GERÊNCIA DE HOTELARIA</v>
      </c>
      <c r="F4503" s="26" t="str">
        <f aca="false">VLOOKUP(B4503,[1]Planilha8!$X$4:$AD$6629,7,0)</f>
        <v>REGULAR</v>
      </c>
      <c r="G4503" s="27" t="n">
        <v>41101</v>
      </c>
      <c r="H4503" s="28" t="n">
        <v>23.62</v>
      </c>
      <c r="I4503" s="29" t="s">
        <v>23</v>
      </c>
      <c r="J4503" s="70" t="s">
        <v>1348</v>
      </c>
      <c r="K4503" s="71" t="n">
        <v>2475</v>
      </c>
      <c r="L4503" s="79" t="n">
        <v>2012001115</v>
      </c>
      <c r="M4503" s="73" t="n">
        <v>43465</v>
      </c>
      <c r="N4503" s="74" t="n">
        <v>21.08085</v>
      </c>
      <c r="O4503" s="75" t="n">
        <v>0.33</v>
      </c>
      <c r="P4503" s="76" t="n">
        <v>0.0275</v>
      </c>
      <c r="Q4503" s="77" t="n">
        <v>0.64955</v>
      </c>
      <c r="R4503" s="78" t="n">
        <v>21.7304</v>
      </c>
      <c r="S4503" s="39" t="n">
        <v>1.88959999999999</v>
      </c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  <c r="ALF4503" s="41"/>
      <c r="ALG4503" s="41"/>
      <c r="ALH4503" s="41"/>
      <c r="ALI4503" s="41"/>
      <c r="ALJ4503" s="41"/>
      <c r="ALK4503" s="41"/>
      <c r="ALL4503" s="41"/>
      <c r="ALM4503" s="41"/>
      <c r="ALN4503" s="41"/>
      <c r="ALO4503" s="41"/>
      <c r="ALP4503" s="41"/>
      <c r="ALQ4503" s="41"/>
      <c r="ALR4503" s="41"/>
      <c r="ALS4503" s="41"/>
      <c r="ALT4503" s="41"/>
      <c r="ALU4503" s="41"/>
      <c r="ALV4503" s="41"/>
      <c r="ALW4503" s="41"/>
      <c r="ALX4503" s="41"/>
      <c r="ALY4503" s="41"/>
      <c r="ALZ4503" s="41"/>
      <c r="AMA4503" s="41"/>
      <c r="AMB4503" s="41"/>
      <c r="AMC4503" s="41"/>
      <c r="AMD4503" s="41"/>
      <c r="AME4503" s="41"/>
      <c r="AMF4503" s="41"/>
      <c r="AMG4503" s="0"/>
      <c r="AMH4503" s="0"/>
      <c r="AMI4503" s="0"/>
      <c r="AMJ4503" s="0"/>
    </row>
    <row r="4504" s="4" customFormat="true" ht="37.5" hidden="false" customHeight="true" outlineLevel="0" collapsed="false">
      <c r="A4504" s="23" t="s">
        <v>1337</v>
      </c>
      <c r="B4504" s="23" t="n">
        <v>5210</v>
      </c>
      <c r="C4504" s="25" t="n">
        <f aca="false">VLOOKUP(B4504,[1]Planilha8!$X$4:$Y$6629,2,0)</f>
        <v>2038514</v>
      </c>
      <c r="D4504" s="26" t="s">
        <v>1349</v>
      </c>
      <c r="E4504" s="26" t="str">
        <f aca="false">VLOOKUP(B4504,[1]Planilha8!$X$4:$Z$6629,3,0)</f>
        <v>GERÊNCIA DE HOTELARIA</v>
      </c>
      <c r="F4504" s="26" t="str">
        <f aca="false">VLOOKUP(B4504,[1]Planilha8!$X$4:$AD$6629,7,0)</f>
        <v>REGULAR</v>
      </c>
      <c r="G4504" s="27" t="n">
        <v>41101</v>
      </c>
      <c r="H4504" s="28" t="n">
        <v>23.62</v>
      </c>
      <c r="I4504" s="29" t="s">
        <v>23</v>
      </c>
      <c r="J4504" s="70" t="s">
        <v>1348</v>
      </c>
      <c r="K4504" s="71" t="n">
        <v>2475</v>
      </c>
      <c r="L4504" s="79" t="n">
        <v>2012001115</v>
      </c>
      <c r="M4504" s="73" t="n">
        <v>43465</v>
      </c>
      <c r="N4504" s="74" t="n">
        <v>21.08085</v>
      </c>
      <c r="O4504" s="75" t="n">
        <v>0.33</v>
      </c>
      <c r="P4504" s="76" t="n">
        <v>0.0275</v>
      </c>
      <c r="Q4504" s="77" t="n">
        <v>0.64955</v>
      </c>
      <c r="R4504" s="78" t="n">
        <v>21.7304</v>
      </c>
      <c r="S4504" s="39" t="n">
        <v>1.88959999999999</v>
      </c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  <c r="ALF4504" s="41"/>
      <c r="ALG4504" s="41"/>
      <c r="ALH4504" s="41"/>
      <c r="ALI4504" s="41"/>
      <c r="ALJ4504" s="41"/>
      <c r="ALK4504" s="41"/>
      <c r="ALL4504" s="41"/>
      <c r="ALM4504" s="41"/>
      <c r="ALN4504" s="41"/>
      <c r="ALO4504" s="41"/>
      <c r="ALP4504" s="41"/>
      <c r="ALQ4504" s="41"/>
      <c r="ALR4504" s="41"/>
      <c r="ALS4504" s="41"/>
      <c r="ALT4504" s="41"/>
      <c r="ALU4504" s="41"/>
      <c r="ALV4504" s="41"/>
      <c r="ALW4504" s="41"/>
      <c r="ALX4504" s="41"/>
      <c r="ALY4504" s="41"/>
      <c r="ALZ4504" s="41"/>
      <c r="AMA4504" s="41"/>
      <c r="AMB4504" s="41"/>
      <c r="AMC4504" s="41"/>
      <c r="AMD4504" s="41"/>
      <c r="AME4504" s="41"/>
      <c r="AMF4504" s="41"/>
      <c r="AMG4504" s="0"/>
      <c r="AMH4504" s="0"/>
      <c r="AMI4504" s="0"/>
      <c r="AMJ4504" s="0"/>
    </row>
    <row r="4505" s="4" customFormat="true" ht="37.5" hidden="false" customHeight="true" outlineLevel="0" collapsed="false">
      <c r="A4505" s="23" t="s">
        <v>1337</v>
      </c>
      <c r="B4505" s="23" t="n">
        <v>5211</v>
      </c>
      <c r="C4505" s="25" t="n">
        <f aca="false">VLOOKUP(B4505,[1]Planilha8!$X$4:$Y$6629,2,0)</f>
        <v>2038515</v>
      </c>
      <c r="D4505" s="26" t="s">
        <v>1349</v>
      </c>
      <c r="E4505" s="26" t="str">
        <f aca="false">VLOOKUP(B4505,[1]Planilha8!$X$4:$Z$6629,3,0)</f>
        <v>ALMOXARIFADO – HGG</v>
      </c>
      <c r="F4505" s="26" t="str">
        <f aca="false">VLOOKUP(B4505,[1]Planilha8!$X$4:$AD$6629,7,0)</f>
        <v>REGULAR</v>
      </c>
      <c r="G4505" s="27" t="n">
        <v>41101</v>
      </c>
      <c r="H4505" s="28" t="n">
        <v>23.62</v>
      </c>
      <c r="I4505" s="29" t="s">
        <v>23</v>
      </c>
      <c r="J4505" s="70" t="s">
        <v>1348</v>
      </c>
      <c r="K4505" s="71" t="n">
        <v>2475</v>
      </c>
      <c r="L4505" s="79" t="n">
        <v>2012001115</v>
      </c>
      <c r="M4505" s="73" t="n">
        <v>43465</v>
      </c>
      <c r="N4505" s="74" t="n">
        <v>21.08085</v>
      </c>
      <c r="O4505" s="75" t="n">
        <v>0.33</v>
      </c>
      <c r="P4505" s="76" t="n">
        <v>0.0275</v>
      </c>
      <c r="Q4505" s="77" t="n">
        <v>0.64955</v>
      </c>
      <c r="R4505" s="78" t="n">
        <v>21.7304</v>
      </c>
      <c r="S4505" s="39" t="n">
        <v>1.88959999999999</v>
      </c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  <c r="ALF4505" s="41"/>
      <c r="ALG4505" s="41"/>
      <c r="ALH4505" s="41"/>
      <c r="ALI4505" s="41"/>
      <c r="ALJ4505" s="41"/>
      <c r="ALK4505" s="41"/>
      <c r="ALL4505" s="41"/>
      <c r="ALM4505" s="41"/>
      <c r="ALN4505" s="41"/>
      <c r="ALO4505" s="41"/>
      <c r="ALP4505" s="41"/>
      <c r="ALQ4505" s="41"/>
      <c r="ALR4505" s="41"/>
      <c r="ALS4505" s="41"/>
      <c r="ALT4505" s="41"/>
      <c r="ALU4505" s="41"/>
      <c r="ALV4505" s="41"/>
      <c r="ALW4505" s="41"/>
      <c r="ALX4505" s="41"/>
      <c r="ALY4505" s="41"/>
      <c r="ALZ4505" s="41"/>
      <c r="AMA4505" s="41"/>
      <c r="AMB4505" s="41"/>
      <c r="AMC4505" s="41"/>
      <c r="AMD4505" s="41"/>
      <c r="AME4505" s="41"/>
      <c r="AMF4505" s="41"/>
      <c r="AMG4505" s="0"/>
      <c r="AMH4505" s="0"/>
      <c r="AMI4505" s="0"/>
      <c r="AMJ4505" s="0"/>
    </row>
    <row r="4506" s="4" customFormat="true" ht="37.5" hidden="false" customHeight="true" outlineLevel="0" collapsed="false">
      <c r="A4506" s="23" t="s">
        <v>1337</v>
      </c>
      <c r="B4506" s="23" t="n">
        <v>5142</v>
      </c>
      <c r="C4506" s="25" t="n">
        <f aca="false">VLOOKUP(B4506,[1]Planilha8!$X$4:$Y$6629,2,0)</f>
        <v>2038522</v>
      </c>
      <c r="D4506" s="26" t="s">
        <v>1350</v>
      </c>
      <c r="E4506" s="26" t="str">
        <f aca="false">VLOOKUP(B4506,[1]Planilha8!$X$4:$Z$6629,3,0)</f>
        <v>AMBULATÓRIO</v>
      </c>
      <c r="F4506" s="26" t="str">
        <f aca="false">VLOOKUP(B4506,[1]Planilha8!$X$4:$AD$6629,7,0)</f>
        <v>REGULAR</v>
      </c>
      <c r="G4506" s="27" t="n">
        <v>41102</v>
      </c>
      <c r="H4506" s="28" t="n">
        <v>79</v>
      </c>
      <c r="I4506" s="29" t="s">
        <v>23</v>
      </c>
      <c r="J4506" s="70" t="s">
        <v>31</v>
      </c>
      <c r="K4506" s="71" t="n">
        <v>71</v>
      </c>
      <c r="L4506" s="79" t="n">
        <v>2012001509</v>
      </c>
      <c r="M4506" s="73" t="n">
        <v>43465</v>
      </c>
      <c r="N4506" s="74" t="n">
        <v>70.5075</v>
      </c>
      <c r="O4506" s="75" t="n">
        <v>0.33</v>
      </c>
      <c r="P4506" s="76" t="n">
        <v>0.0275</v>
      </c>
      <c r="Q4506" s="77" t="n">
        <v>2.1725</v>
      </c>
      <c r="R4506" s="78" t="n">
        <v>72.68</v>
      </c>
      <c r="S4506" s="39" t="n">
        <v>6.31999999999998</v>
      </c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  <c r="ALF4506" s="41"/>
      <c r="ALG4506" s="41"/>
      <c r="ALH4506" s="41"/>
      <c r="ALI4506" s="41"/>
      <c r="ALJ4506" s="41"/>
      <c r="ALK4506" s="41"/>
      <c r="ALL4506" s="41"/>
      <c r="ALM4506" s="41"/>
      <c r="ALN4506" s="41"/>
      <c r="ALO4506" s="41"/>
      <c r="ALP4506" s="41"/>
      <c r="ALQ4506" s="41"/>
      <c r="ALR4506" s="41"/>
      <c r="ALS4506" s="41"/>
      <c r="ALT4506" s="41"/>
      <c r="ALU4506" s="41"/>
      <c r="ALV4506" s="41"/>
      <c r="ALW4506" s="41"/>
      <c r="ALX4506" s="41"/>
      <c r="ALY4506" s="41"/>
      <c r="ALZ4506" s="41"/>
      <c r="AMA4506" s="41"/>
      <c r="AMB4506" s="41"/>
      <c r="AMC4506" s="41"/>
      <c r="AMD4506" s="41"/>
      <c r="AME4506" s="41"/>
      <c r="AMF4506" s="41"/>
      <c r="AMG4506" s="0"/>
      <c r="AMH4506" s="0"/>
      <c r="AMI4506" s="0"/>
      <c r="AMJ4506" s="0"/>
    </row>
    <row r="4507" s="4" customFormat="true" ht="37.5" hidden="false" customHeight="true" outlineLevel="0" collapsed="false">
      <c r="A4507" s="23" t="s">
        <v>1337</v>
      </c>
      <c r="B4507" s="23" t="n">
        <v>5143</v>
      </c>
      <c r="C4507" s="25" t="n">
        <f aca="false">VLOOKUP(B4507,[1]Planilha8!$X$4:$Y$6629,2,0)</f>
        <v>2038523</v>
      </c>
      <c r="D4507" s="26" t="s">
        <v>1350</v>
      </c>
      <c r="E4507" s="26" t="str">
        <f aca="false">VLOOKUP(B4507,[1]Planilha8!$X$4:$Z$6629,3,0)</f>
        <v>AMBULATÓRIO</v>
      </c>
      <c r="F4507" s="26" t="str">
        <f aca="false">VLOOKUP(B4507,[1]Planilha8!$X$4:$AD$6629,7,0)</f>
        <v>REGULAR</v>
      </c>
      <c r="G4507" s="27" t="n">
        <v>41102</v>
      </c>
      <c r="H4507" s="28" t="n">
        <v>79</v>
      </c>
      <c r="I4507" s="29" t="s">
        <v>23</v>
      </c>
      <c r="J4507" s="70" t="s">
        <v>31</v>
      </c>
      <c r="K4507" s="71" t="n">
        <v>71</v>
      </c>
      <c r="L4507" s="79" t="n">
        <v>2012001509</v>
      </c>
      <c r="M4507" s="73" t="n">
        <v>43465</v>
      </c>
      <c r="N4507" s="74" t="n">
        <v>70.5075</v>
      </c>
      <c r="O4507" s="75" t="n">
        <v>0.33</v>
      </c>
      <c r="P4507" s="76" t="n">
        <v>0.0275</v>
      </c>
      <c r="Q4507" s="77" t="n">
        <v>2.1725</v>
      </c>
      <c r="R4507" s="78" t="n">
        <v>72.68</v>
      </c>
      <c r="S4507" s="39" t="n">
        <v>6.31999999999998</v>
      </c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  <c r="ALF4507" s="41"/>
      <c r="ALG4507" s="41"/>
      <c r="ALH4507" s="41"/>
      <c r="ALI4507" s="41"/>
      <c r="ALJ4507" s="41"/>
      <c r="ALK4507" s="41"/>
      <c r="ALL4507" s="41"/>
      <c r="ALM4507" s="41"/>
      <c r="ALN4507" s="41"/>
      <c r="ALO4507" s="41"/>
      <c r="ALP4507" s="41"/>
      <c r="ALQ4507" s="41"/>
      <c r="ALR4507" s="41"/>
      <c r="ALS4507" s="41"/>
      <c r="ALT4507" s="41"/>
      <c r="ALU4507" s="41"/>
      <c r="ALV4507" s="41"/>
      <c r="ALW4507" s="41"/>
      <c r="ALX4507" s="41"/>
      <c r="ALY4507" s="41"/>
      <c r="ALZ4507" s="41"/>
      <c r="AMA4507" s="41"/>
      <c r="AMB4507" s="41"/>
      <c r="AMC4507" s="41"/>
      <c r="AMD4507" s="41"/>
      <c r="AME4507" s="41"/>
      <c r="AMF4507" s="41"/>
      <c r="AMG4507" s="0"/>
      <c r="AMH4507" s="0"/>
      <c r="AMI4507" s="0"/>
      <c r="AMJ4507" s="0"/>
    </row>
    <row r="4508" s="4" customFormat="true" ht="37.5" hidden="false" customHeight="true" outlineLevel="0" collapsed="false">
      <c r="A4508" s="23" t="s">
        <v>1337</v>
      </c>
      <c r="B4508" s="23" t="n">
        <v>5144</v>
      </c>
      <c r="C4508" s="25" t="n">
        <f aca="false">VLOOKUP(B4508,[1]Planilha8!$X$4:$Y$6629,2,0)</f>
        <v>2038524</v>
      </c>
      <c r="D4508" s="26" t="s">
        <v>1351</v>
      </c>
      <c r="E4508" s="26" t="str">
        <f aca="false">VLOOKUP(B4508,[1]Planilha8!$X$4:$Z$6629,3,0)</f>
        <v>GALPÃO ALMOXARIFADO</v>
      </c>
      <c r="F4508" s="26" t="str">
        <f aca="false">VLOOKUP(B4508,[1]Planilha8!$X$4:$AD$6629,7,0)</f>
        <v>REGULAR</v>
      </c>
      <c r="G4508" s="27" t="n">
        <v>41102</v>
      </c>
      <c r="H4508" s="28" t="n">
        <v>110</v>
      </c>
      <c r="I4508" s="29" t="s">
        <v>23</v>
      </c>
      <c r="J4508" s="70" t="s">
        <v>31</v>
      </c>
      <c r="K4508" s="71" t="n">
        <v>71</v>
      </c>
      <c r="L4508" s="79" t="n">
        <v>2012001509</v>
      </c>
      <c r="M4508" s="73" t="n">
        <v>43465</v>
      </c>
      <c r="N4508" s="74" t="n">
        <v>98.1750000000001</v>
      </c>
      <c r="O4508" s="75" t="n">
        <v>0.33</v>
      </c>
      <c r="P4508" s="76" t="n">
        <v>0.0275</v>
      </c>
      <c r="Q4508" s="77" t="n">
        <v>3.025</v>
      </c>
      <c r="R4508" s="78" t="n">
        <v>101.2</v>
      </c>
      <c r="S4508" s="39" t="n">
        <v>8.79999999999988</v>
      </c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LF4508" s="41"/>
      <c r="ALG4508" s="41"/>
      <c r="ALH4508" s="41"/>
      <c r="ALI4508" s="41"/>
      <c r="ALJ4508" s="41"/>
      <c r="ALK4508" s="41"/>
      <c r="ALL4508" s="41"/>
      <c r="ALM4508" s="41"/>
      <c r="ALN4508" s="41"/>
      <c r="ALO4508" s="41"/>
      <c r="ALP4508" s="41"/>
      <c r="ALQ4508" s="41"/>
      <c r="ALR4508" s="41"/>
      <c r="ALS4508" s="41"/>
      <c r="ALT4508" s="41"/>
      <c r="ALU4508" s="41"/>
      <c r="ALV4508" s="41"/>
      <c r="ALW4508" s="41"/>
      <c r="ALX4508" s="41"/>
      <c r="ALY4508" s="41"/>
      <c r="ALZ4508" s="41"/>
      <c r="AMA4508" s="41"/>
      <c r="AMB4508" s="41"/>
      <c r="AMC4508" s="41"/>
      <c r="AMD4508" s="41"/>
      <c r="AME4508" s="41"/>
      <c r="AMF4508" s="41"/>
      <c r="AMG4508" s="0"/>
      <c r="AMH4508" s="0"/>
      <c r="AMI4508" s="0"/>
      <c r="AMJ4508" s="0"/>
    </row>
    <row r="4509" s="4" customFormat="true" ht="37.5" hidden="false" customHeight="true" outlineLevel="0" collapsed="false">
      <c r="A4509" s="23" t="s">
        <v>1337</v>
      </c>
      <c r="B4509" s="23" t="n">
        <v>5146</v>
      </c>
      <c r="C4509" s="25" t="n">
        <f aca="false">VLOOKUP(B4509,[1]Planilha8!$X$4:$Y$6629,2,0)</f>
        <v>2038526</v>
      </c>
      <c r="D4509" s="26" t="s">
        <v>1352</v>
      </c>
      <c r="E4509" s="26" t="str">
        <f aca="false">VLOOKUP(B4509,[1]Planilha8!$X$4:$Z$6629,3,0)</f>
        <v>GALPÃO ALMOXARIFADO</v>
      </c>
      <c r="F4509" s="26" t="str">
        <f aca="false">VLOOKUP(B4509,[1]Planilha8!$X$4:$AD$6629,7,0)</f>
        <v>REGULAR</v>
      </c>
      <c r="G4509" s="27" t="n">
        <v>41102</v>
      </c>
      <c r="H4509" s="28" t="n">
        <v>70</v>
      </c>
      <c r="I4509" s="29" t="s">
        <v>23</v>
      </c>
      <c r="J4509" s="70" t="s">
        <v>31</v>
      </c>
      <c r="K4509" s="71" t="n">
        <v>71</v>
      </c>
      <c r="L4509" s="79" t="n">
        <v>2012001509</v>
      </c>
      <c r="M4509" s="73" t="n">
        <v>43465</v>
      </c>
      <c r="N4509" s="74" t="n">
        <v>52.2083333333333</v>
      </c>
      <c r="O4509" s="75" t="n">
        <v>0.17</v>
      </c>
      <c r="P4509" s="76" t="n">
        <v>0.0141666666666667</v>
      </c>
      <c r="Q4509" s="77" t="n">
        <v>0.991666666666667</v>
      </c>
      <c r="R4509" s="78" t="n">
        <v>53.2</v>
      </c>
      <c r="S4509" s="39" t="n">
        <v>16.8</v>
      </c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LF4509" s="41"/>
      <c r="ALG4509" s="41"/>
      <c r="ALH4509" s="41"/>
      <c r="ALI4509" s="41"/>
      <c r="ALJ4509" s="41"/>
      <c r="ALK4509" s="41"/>
      <c r="ALL4509" s="41"/>
      <c r="ALM4509" s="41"/>
      <c r="ALN4509" s="41"/>
      <c r="ALO4509" s="41"/>
      <c r="ALP4509" s="41"/>
      <c r="ALQ4509" s="41"/>
      <c r="ALR4509" s="41"/>
      <c r="ALS4509" s="41"/>
      <c r="ALT4509" s="41"/>
      <c r="ALU4509" s="41"/>
      <c r="ALV4509" s="41"/>
      <c r="ALW4509" s="41"/>
      <c r="ALX4509" s="41"/>
      <c r="ALY4509" s="41"/>
      <c r="ALZ4509" s="41"/>
      <c r="AMA4509" s="41"/>
      <c r="AMB4509" s="41"/>
      <c r="AMC4509" s="41"/>
      <c r="AMD4509" s="41"/>
      <c r="AME4509" s="41"/>
      <c r="AMF4509" s="41"/>
      <c r="AMG4509" s="0"/>
      <c r="AMH4509" s="0"/>
      <c r="AMI4509" s="0"/>
      <c r="AMJ4509" s="0"/>
    </row>
    <row r="4510" s="4" customFormat="true" ht="37.5" hidden="false" customHeight="true" outlineLevel="0" collapsed="false">
      <c r="A4510" s="23" t="s">
        <v>1337</v>
      </c>
      <c r="B4510" s="23" t="n">
        <v>5147</v>
      </c>
      <c r="C4510" s="25" t="n">
        <f aca="false">VLOOKUP(B4510,[1]Planilha8!$X$4:$Y$6629,2,0)</f>
        <v>2038527</v>
      </c>
      <c r="D4510" s="26" t="s">
        <v>1352</v>
      </c>
      <c r="E4510" s="26" t="str">
        <f aca="false">VLOOKUP(B4510,[1]Planilha8!$X$4:$Z$6629,3,0)</f>
        <v>GALPÃO ALMOXARIFADO</v>
      </c>
      <c r="F4510" s="26" t="str">
        <f aca="false">VLOOKUP(B4510,[1]Planilha8!$X$4:$AD$6629,7,0)</f>
        <v>REGULAR</v>
      </c>
      <c r="G4510" s="27" t="n">
        <v>41102</v>
      </c>
      <c r="H4510" s="28" t="n">
        <v>70</v>
      </c>
      <c r="I4510" s="29" t="s">
        <v>23</v>
      </c>
      <c r="J4510" s="70" t="s">
        <v>31</v>
      </c>
      <c r="K4510" s="71" t="n">
        <v>71</v>
      </c>
      <c r="L4510" s="79" t="n">
        <v>2012001509</v>
      </c>
      <c r="M4510" s="73" t="n">
        <v>43465</v>
      </c>
      <c r="N4510" s="74" t="n">
        <v>52.2083333333333</v>
      </c>
      <c r="O4510" s="75" t="n">
        <v>0.17</v>
      </c>
      <c r="P4510" s="76" t="n">
        <v>0.0141666666666667</v>
      </c>
      <c r="Q4510" s="77" t="n">
        <v>0.991666666666667</v>
      </c>
      <c r="R4510" s="78" t="n">
        <v>53.2</v>
      </c>
      <c r="S4510" s="39" t="n">
        <v>16.8</v>
      </c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  <c r="ALF4510" s="41"/>
      <c r="ALG4510" s="41"/>
      <c r="ALH4510" s="41"/>
      <c r="ALI4510" s="41"/>
      <c r="ALJ4510" s="41"/>
      <c r="ALK4510" s="41"/>
      <c r="ALL4510" s="41"/>
      <c r="ALM4510" s="41"/>
      <c r="ALN4510" s="41"/>
      <c r="ALO4510" s="41"/>
      <c r="ALP4510" s="41"/>
      <c r="ALQ4510" s="41"/>
      <c r="ALR4510" s="41"/>
      <c r="ALS4510" s="41"/>
      <c r="ALT4510" s="41"/>
      <c r="ALU4510" s="41"/>
      <c r="ALV4510" s="41"/>
      <c r="ALW4510" s="41"/>
      <c r="ALX4510" s="41"/>
      <c r="ALY4510" s="41"/>
      <c r="ALZ4510" s="41"/>
      <c r="AMA4510" s="41"/>
      <c r="AMB4510" s="41"/>
      <c r="AMC4510" s="41"/>
      <c r="AMD4510" s="41"/>
      <c r="AME4510" s="41"/>
      <c r="AMF4510" s="41"/>
      <c r="AMG4510" s="0"/>
      <c r="AMH4510" s="0"/>
      <c r="AMI4510" s="0"/>
      <c r="AMJ4510" s="0"/>
    </row>
    <row r="4511" s="41" customFormat="true" ht="37.5" hidden="false" customHeight="true" outlineLevel="0" collapsed="false">
      <c r="A4511" s="23" t="s">
        <v>1337</v>
      </c>
      <c r="B4511" s="23" t="n">
        <v>5215</v>
      </c>
      <c r="C4511" s="25" t="n">
        <f aca="false">VLOOKUP(B4511,[1]Planilha8!$X$4:$Y$6629,2,0)</f>
        <v>2038536</v>
      </c>
      <c r="D4511" s="26" t="s">
        <v>1353</v>
      </c>
      <c r="E4511" s="26" t="str">
        <f aca="false">VLOOKUP(B4511,[1]Planilha8!$X$4:$Z$6629,3,0)</f>
        <v>ALMOXARIFADO</v>
      </c>
      <c r="F4511" s="26" t="str">
        <f aca="false">VLOOKUP(B4511,[1]Planilha8!$X$4:$AD$6629,7,0)</f>
        <v>REGULAR</v>
      </c>
      <c r="G4511" s="27" t="n">
        <v>41115</v>
      </c>
      <c r="H4511" s="28" t="n">
        <v>135</v>
      </c>
      <c r="I4511" s="29" t="s">
        <v>23</v>
      </c>
      <c r="J4511" s="70" t="s">
        <v>1354</v>
      </c>
      <c r="K4511" s="71" t="n">
        <v>69</v>
      </c>
      <c r="L4511" s="72" t="n">
        <v>2012001626</v>
      </c>
      <c r="M4511" s="73" t="n">
        <v>43465</v>
      </c>
      <c r="N4511" s="74" t="n">
        <v>124.65</v>
      </c>
      <c r="O4511" s="75" t="n">
        <v>1</v>
      </c>
      <c r="P4511" s="76" t="n">
        <v>0.0833333333333333</v>
      </c>
      <c r="Q4511" s="77" t="n">
        <v>0</v>
      </c>
      <c r="R4511" s="78" t="n">
        <v>124.65</v>
      </c>
      <c r="S4511" s="39" t="n">
        <v>10.35</v>
      </c>
      <c r="T4511" s="40"/>
      <c r="U4511" s="40"/>
      <c r="V4511" s="40"/>
      <c r="W4511" s="40"/>
      <c r="X4511" s="40"/>
      <c r="Y4511" s="40"/>
      <c r="Z4511" s="40"/>
      <c r="AA4511" s="40"/>
      <c r="AB4511" s="40"/>
      <c r="AC4511" s="40"/>
      <c r="AD4511" s="40"/>
      <c r="AE4511" s="40"/>
      <c r="AF4511" s="40"/>
      <c r="AG4511" s="40"/>
      <c r="AH4511" s="40"/>
      <c r="AI4511" s="40"/>
      <c r="AJ4511" s="40"/>
    </row>
    <row r="4512" s="41" customFormat="true" ht="37.5" hidden="false" customHeight="true" outlineLevel="0" collapsed="false">
      <c r="A4512" s="23" t="s">
        <v>1337</v>
      </c>
      <c r="B4512" s="23" t="n">
        <v>5216</v>
      </c>
      <c r="C4512" s="25" t="n">
        <f aca="false">VLOOKUP(B4512,[1]Planilha8!$X$4:$Y$6629,2,0)</f>
        <v>2038537</v>
      </c>
      <c r="D4512" s="26" t="s">
        <v>1353</v>
      </c>
      <c r="E4512" s="26" t="str">
        <f aca="false">VLOOKUP(B4512,[1]Planilha8!$X$4:$Z$6629,3,0)</f>
        <v>ALMOXARIFADO</v>
      </c>
      <c r="F4512" s="26" t="str">
        <f aca="false">VLOOKUP(B4512,[1]Planilha8!$X$4:$AD$6629,7,0)</f>
        <v>REGULAR</v>
      </c>
      <c r="G4512" s="27" t="n">
        <v>41115</v>
      </c>
      <c r="H4512" s="28" t="n">
        <v>135</v>
      </c>
      <c r="I4512" s="29" t="s">
        <v>23</v>
      </c>
      <c r="J4512" s="70" t="s">
        <v>1354</v>
      </c>
      <c r="K4512" s="71" t="n">
        <v>69</v>
      </c>
      <c r="L4512" s="72" t="n">
        <v>2012001626</v>
      </c>
      <c r="M4512" s="73" t="n">
        <v>43465</v>
      </c>
      <c r="N4512" s="74" t="n">
        <v>124.65</v>
      </c>
      <c r="O4512" s="75" t="n">
        <v>1</v>
      </c>
      <c r="P4512" s="76" t="n">
        <v>0.0833333333333333</v>
      </c>
      <c r="Q4512" s="77" t="n">
        <v>0</v>
      </c>
      <c r="R4512" s="78" t="n">
        <v>124.65</v>
      </c>
      <c r="S4512" s="39" t="n">
        <v>10.35</v>
      </c>
      <c r="T4512" s="40"/>
      <c r="U4512" s="40"/>
      <c r="V4512" s="40"/>
      <c r="W4512" s="40"/>
      <c r="X4512" s="40"/>
      <c r="Y4512" s="40"/>
      <c r="Z4512" s="40"/>
      <c r="AA4512" s="40"/>
      <c r="AB4512" s="40"/>
      <c r="AC4512" s="40"/>
      <c r="AD4512" s="40"/>
      <c r="AE4512" s="40"/>
      <c r="AF4512" s="40"/>
      <c r="AG4512" s="40"/>
      <c r="AH4512" s="40"/>
      <c r="AI4512" s="40"/>
      <c r="AJ4512" s="40"/>
    </row>
    <row r="4513" s="41" customFormat="true" ht="37.5" hidden="false" customHeight="true" outlineLevel="0" collapsed="false">
      <c r="A4513" s="23" t="s">
        <v>1337</v>
      </c>
      <c r="B4513" s="23" t="n">
        <v>5217</v>
      </c>
      <c r="C4513" s="25" t="n">
        <f aca="false">VLOOKUP(B4513,[1]Planilha8!$X$4:$Y$6629,2,0)</f>
        <v>2038538</v>
      </c>
      <c r="D4513" s="26" t="s">
        <v>1353</v>
      </c>
      <c r="E4513" s="26" t="str">
        <f aca="false">VLOOKUP(B4513,[1]Planilha8!$X$4:$Z$6629,3,0)</f>
        <v>ALMOXARIFADO</v>
      </c>
      <c r="F4513" s="26" t="str">
        <f aca="false">VLOOKUP(B4513,[1]Planilha8!$X$4:$AD$6629,7,0)</f>
        <v>REGULAR</v>
      </c>
      <c r="G4513" s="27" t="n">
        <v>41115</v>
      </c>
      <c r="H4513" s="28" t="n">
        <v>135</v>
      </c>
      <c r="I4513" s="29" t="s">
        <v>23</v>
      </c>
      <c r="J4513" s="70" t="s">
        <v>1354</v>
      </c>
      <c r="K4513" s="71" t="n">
        <v>69</v>
      </c>
      <c r="L4513" s="72" t="n">
        <v>2012001626</v>
      </c>
      <c r="M4513" s="73" t="n">
        <v>43465</v>
      </c>
      <c r="N4513" s="74" t="n">
        <v>124.65</v>
      </c>
      <c r="O4513" s="75" t="n">
        <v>1</v>
      </c>
      <c r="P4513" s="76" t="n">
        <v>0.0833333333333333</v>
      </c>
      <c r="Q4513" s="77" t="n">
        <v>0</v>
      </c>
      <c r="R4513" s="78" t="n">
        <v>124.65</v>
      </c>
      <c r="S4513" s="39" t="n">
        <v>10.35</v>
      </c>
      <c r="T4513" s="40"/>
      <c r="U4513" s="40"/>
      <c r="V4513" s="40"/>
      <c r="W4513" s="40"/>
      <c r="X4513" s="40"/>
      <c r="Y4513" s="40"/>
      <c r="Z4513" s="40"/>
      <c r="AA4513" s="40"/>
      <c r="AB4513" s="40"/>
      <c r="AC4513" s="40"/>
      <c r="AD4513" s="40"/>
      <c r="AE4513" s="40"/>
      <c r="AF4513" s="40"/>
      <c r="AG4513" s="40"/>
      <c r="AH4513" s="40"/>
      <c r="AI4513" s="40"/>
      <c r="AJ4513" s="40"/>
    </row>
    <row r="4514" s="41" customFormat="true" ht="37.5" hidden="false" customHeight="true" outlineLevel="0" collapsed="false">
      <c r="A4514" s="23" t="s">
        <v>1337</v>
      </c>
      <c r="B4514" s="23" t="n">
        <v>5218</v>
      </c>
      <c r="C4514" s="25" t="n">
        <f aca="false">VLOOKUP(B4514,[1]Planilha8!$X$4:$Y$6629,2,0)</f>
        <v>2038539</v>
      </c>
      <c r="D4514" s="26" t="s">
        <v>1353</v>
      </c>
      <c r="E4514" s="26" t="str">
        <f aca="false">VLOOKUP(B4514,[1]Planilha8!$X$4:$Z$6629,3,0)</f>
        <v>ALMOXARIFADO</v>
      </c>
      <c r="F4514" s="26" t="str">
        <f aca="false">VLOOKUP(B4514,[1]Planilha8!$X$4:$AD$6629,7,0)</f>
        <v>REGULAR</v>
      </c>
      <c r="G4514" s="27" t="n">
        <v>41115</v>
      </c>
      <c r="H4514" s="28" t="n">
        <v>135</v>
      </c>
      <c r="I4514" s="29" t="s">
        <v>23</v>
      </c>
      <c r="J4514" s="70" t="s">
        <v>1354</v>
      </c>
      <c r="K4514" s="71" t="n">
        <v>69</v>
      </c>
      <c r="L4514" s="72" t="n">
        <v>2012001626</v>
      </c>
      <c r="M4514" s="73" t="n">
        <v>43465</v>
      </c>
      <c r="N4514" s="74" t="n">
        <v>124.65</v>
      </c>
      <c r="O4514" s="75" t="n">
        <v>1</v>
      </c>
      <c r="P4514" s="76" t="n">
        <v>0.0833333333333333</v>
      </c>
      <c r="Q4514" s="77" t="n">
        <v>0</v>
      </c>
      <c r="R4514" s="78" t="n">
        <v>124.65</v>
      </c>
      <c r="S4514" s="39" t="n">
        <v>10.35</v>
      </c>
      <c r="T4514" s="40"/>
      <c r="U4514" s="40"/>
      <c r="V4514" s="40"/>
      <c r="W4514" s="40"/>
      <c r="X4514" s="40"/>
      <c r="Y4514" s="40"/>
      <c r="Z4514" s="40"/>
      <c r="AA4514" s="40"/>
      <c r="AB4514" s="40"/>
      <c r="AC4514" s="40"/>
      <c r="AD4514" s="40"/>
      <c r="AE4514" s="40"/>
      <c r="AF4514" s="40"/>
      <c r="AG4514" s="40"/>
      <c r="AH4514" s="40"/>
      <c r="AI4514" s="40"/>
      <c r="AJ4514" s="40"/>
    </row>
    <row r="4515" s="41" customFormat="true" ht="37.5" hidden="false" customHeight="true" outlineLevel="0" collapsed="false">
      <c r="A4515" s="23" t="s">
        <v>1337</v>
      </c>
      <c r="B4515" s="23" t="n">
        <v>5219</v>
      </c>
      <c r="C4515" s="25" t="n">
        <f aca="false">VLOOKUP(B4515,[1]Planilha8!$X$4:$Y$6629,2,0)</f>
        <v>2038540</v>
      </c>
      <c r="D4515" s="26" t="s">
        <v>1353</v>
      </c>
      <c r="E4515" s="26" t="str">
        <f aca="false">VLOOKUP(B4515,[1]Planilha8!$X$4:$Z$6629,3,0)</f>
        <v>ALMOXARIFADO</v>
      </c>
      <c r="F4515" s="26" t="str">
        <f aca="false">VLOOKUP(B4515,[1]Planilha8!$X$4:$AD$6629,7,0)</f>
        <v>REGULAR</v>
      </c>
      <c r="G4515" s="27" t="n">
        <v>41115</v>
      </c>
      <c r="H4515" s="28" t="n">
        <v>135</v>
      </c>
      <c r="I4515" s="29" t="s">
        <v>23</v>
      </c>
      <c r="J4515" s="70" t="s">
        <v>1354</v>
      </c>
      <c r="K4515" s="71" t="n">
        <v>69</v>
      </c>
      <c r="L4515" s="72" t="n">
        <v>2012001626</v>
      </c>
      <c r="M4515" s="73" t="n">
        <v>43465</v>
      </c>
      <c r="N4515" s="74" t="n">
        <v>124.65</v>
      </c>
      <c r="O4515" s="75" t="n">
        <v>1</v>
      </c>
      <c r="P4515" s="76" t="n">
        <v>0.0833333333333333</v>
      </c>
      <c r="Q4515" s="77" t="n">
        <v>0</v>
      </c>
      <c r="R4515" s="78" t="n">
        <v>124.65</v>
      </c>
      <c r="S4515" s="39" t="n">
        <v>10.35</v>
      </c>
      <c r="T4515" s="40"/>
      <c r="U4515" s="40"/>
      <c r="V4515" s="40"/>
      <c r="W4515" s="40"/>
      <c r="X4515" s="40"/>
      <c r="Y4515" s="40"/>
      <c r="Z4515" s="40"/>
      <c r="AA4515" s="40"/>
      <c r="AB4515" s="40"/>
      <c r="AC4515" s="40"/>
      <c r="AD4515" s="40"/>
      <c r="AE4515" s="40"/>
      <c r="AF4515" s="40"/>
      <c r="AG4515" s="40"/>
      <c r="AH4515" s="40"/>
      <c r="AI4515" s="40"/>
      <c r="AJ4515" s="40"/>
    </row>
    <row r="4516" s="41" customFormat="true" ht="37.5" hidden="false" customHeight="true" outlineLevel="0" collapsed="false">
      <c r="A4516" s="23" t="s">
        <v>1337</v>
      </c>
      <c r="B4516" s="23" t="n">
        <v>5220</v>
      </c>
      <c r="C4516" s="25" t="n">
        <f aca="false">VLOOKUP(B4516,[1]Planilha8!$X$4:$Y$6629,2,0)</f>
        <v>2038541</v>
      </c>
      <c r="D4516" s="26" t="s">
        <v>1353</v>
      </c>
      <c r="E4516" s="26" t="str">
        <f aca="false">VLOOKUP(B4516,[1]Planilha8!$X$4:$Z$6629,3,0)</f>
        <v>CCIH</v>
      </c>
      <c r="F4516" s="26" t="str">
        <f aca="false">VLOOKUP(B4516,[1]Planilha8!$X$4:$AD$6629,7,0)</f>
        <v>REGULAR</v>
      </c>
      <c r="G4516" s="27" t="n">
        <v>41115</v>
      </c>
      <c r="H4516" s="28" t="n">
        <v>135</v>
      </c>
      <c r="I4516" s="29" t="s">
        <v>23</v>
      </c>
      <c r="J4516" s="70" t="s">
        <v>1354</v>
      </c>
      <c r="K4516" s="71" t="n">
        <v>69</v>
      </c>
      <c r="L4516" s="72" t="n">
        <v>2012001626</v>
      </c>
      <c r="M4516" s="73" t="n">
        <v>43465</v>
      </c>
      <c r="N4516" s="74" t="n">
        <v>124.65</v>
      </c>
      <c r="O4516" s="75" t="n">
        <v>1</v>
      </c>
      <c r="P4516" s="76" t="n">
        <v>0.0833333333333333</v>
      </c>
      <c r="Q4516" s="77" t="n">
        <v>0</v>
      </c>
      <c r="R4516" s="78" t="n">
        <v>124.65</v>
      </c>
      <c r="S4516" s="39" t="n">
        <v>10.35</v>
      </c>
      <c r="T4516" s="40"/>
      <c r="U4516" s="40"/>
      <c r="V4516" s="40"/>
      <c r="W4516" s="40"/>
      <c r="X4516" s="40"/>
      <c r="Y4516" s="40"/>
      <c r="Z4516" s="40"/>
      <c r="AA4516" s="40"/>
      <c r="AB4516" s="40"/>
      <c r="AC4516" s="40"/>
      <c r="AD4516" s="40"/>
      <c r="AE4516" s="40"/>
      <c r="AF4516" s="40"/>
      <c r="AG4516" s="40"/>
      <c r="AH4516" s="40"/>
      <c r="AI4516" s="40"/>
      <c r="AJ4516" s="40"/>
    </row>
    <row r="4517" s="41" customFormat="true" ht="37.5" hidden="false" customHeight="true" outlineLevel="0" collapsed="false">
      <c r="A4517" s="23" t="s">
        <v>1337</v>
      </c>
      <c r="B4517" s="23" t="n">
        <v>5221</v>
      </c>
      <c r="C4517" s="25" t="n">
        <f aca="false">VLOOKUP(B4517,[1]Planilha8!$X$4:$Y$6629,2,0)</f>
        <v>2038542</v>
      </c>
      <c r="D4517" s="26" t="s">
        <v>1353</v>
      </c>
      <c r="E4517" s="26" t="str">
        <f aca="false">VLOOKUP(B4517,[1]Planilha8!$X$4:$Z$6629,3,0)</f>
        <v>CCIH</v>
      </c>
      <c r="F4517" s="26" t="str">
        <f aca="false">VLOOKUP(B4517,[1]Planilha8!$X$4:$AD$6629,7,0)</f>
        <v>REGULAR</v>
      </c>
      <c r="G4517" s="27" t="n">
        <v>41115</v>
      </c>
      <c r="H4517" s="28" t="n">
        <v>135</v>
      </c>
      <c r="I4517" s="29" t="s">
        <v>23</v>
      </c>
      <c r="J4517" s="70" t="s">
        <v>1354</v>
      </c>
      <c r="K4517" s="71" t="n">
        <v>69</v>
      </c>
      <c r="L4517" s="72" t="n">
        <v>2012001626</v>
      </c>
      <c r="M4517" s="73" t="n">
        <v>43465</v>
      </c>
      <c r="N4517" s="74" t="n">
        <v>124.65</v>
      </c>
      <c r="O4517" s="75" t="n">
        <v>1</v>
      </c>
      <c r="P4517" s="76" t="n">
        <v>0.0833333333333333</v>
      </c>
      <c r="Q4517" s="77" t="n">
        <v>0</v>
      </c>
      <c r="R4517" s="78" t="n">
        <v>124.65</v>
      </c>
      <c r="S4517" s="39" t="n">
        <v>10.35</v>
      </c>
      <c r="T4517" s="40"/>
      <c r="U4517" s="40"/>
      <c r="V4517" s="40"/>
      <c r="W4517" s="40"/>
      <c r="X4517" s="40"/>
      <c r="Y4517" s="40"/>
      <c r="Z4517" s="40"/>
      <c r="AA4517" s="40"/>
      <c r="AB4517" s="40"/>
      <c r="AC4517" s="40"/>
      <c r="AD4517" s="40"/>
      <c r="AE4517" s="40"/>
      <c r="AF4517" s="40"/>
      <c r="AG4517" s="40"/>
      <c r="AH4517" s="40"/>
      <c r="AI4517" s="40"/>
      <c r="AJ4517" s="40"/>
    </row>
    <row r="4518" s="4" customFormat="true" ht="37.5" hidden="false" customHeight="true" outlineLevel="0" collapsed="false">
      <c r="A4518" s="23" t="s">
        <v>1337</v>
      </c>
      <c r="B4518" s="23" t="n">
        <v>5237</v>
      </c>
      <c r="C4518" s="25" t="e">
        <f aca="false">VLOOKUP(B4518,[1]Planilha8!$X$4:$Y$6629,2,0)</f>
        <v>#N/A</v>
      </c>
      <c r="D4518" s="26" t="s">
        <v>1355</v>
      </c>
      <c r="E4518" s="26" t="e">
        <f aca="false">VLOOKUP(B4518,[1]Planilha8!$X$4:$Z$6629,3,0)</f>
        <v>#N/A</v>
      </c>
      <c r="F4518" s="26" t="e">
        <f aca="false">VLOOKUP(B4518,[1]Planilha8!$X$4:$AD$6629,7,0)</f>
        <v>#N/A</v>
      </c>
      <c r="G4518" s="27" t="n">
        <v>41115</v>
      </c>
      <c r="H4518" s="28" t="n">
        <v>219</v>
      </c>
      <c r="I4518" s="29" t="s">
        <v>23</v>
      </c>
      <c r="J4518" s="70" t="s">
        <v>1356</v>
      </c>
      <c r="K4518" s="71" t="n">
        <v>2674</v>
      </c>
      <c r="L4518" s="72" t="n">
        <v>2012001148</v>
      </c>
      <c r="M4518" s="73" t="n">
        <v>43465</v>
      </c>
      <c r="N4518" s="74" t="n">
        <v>202.860448717957</v>
      </c>
      <c r="O4518" s="75" t="n">
        <v>1</v>
      </c>
      <c r="P4518" s="76" t="n">
        <v>0.0833333333333333</v>
      </c>
      <c r="Q4518" s="77" t="n">
        <v>0</v>
      </c>
      <c r="R4518" s="78" t="n">
        <v>202.860448717957</v>
      </c>
      <c r="S4518" s="39" t="n">
        <v>16.1395512820426</v>
      </c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  <c r="ALF4518" s="41"/>
      <c r="ALG4518" s="41"/>
      <c r="ALH4518" s="41"/>
      <c r="ALI4518" s="41"/>
      <c r="ALJ4518" s="41"/>
      <c r="ALK4518" s="41"/>
      <c r="ALL4518" s="41"/>
      <c r="ALM4518" s="41"/>
      <c r="ALN4518" s="41"/>
      <c r="ALO4518" s="41"/>
      <c r="ALP4518" s="41"/>
      <c r="ALQ4518" s="41"/>
      <c r="ALR4518" s="41"/>
      <c r="ALS4518" s="41"/>
      <c r="ALT4518" s="41"/>
      <c r="ALU4518" s="41"/>
      <c r="ALV4518" s="41"/>
      <c r="ALW4518" s="41"/>
      <c r="ALX4518" s="41"/>
      <c r="ALY4518" s="41"/>
      <c r="ALZ4518" s="41"/>
      <c r="AMA4518" s="41"/>
      <c r="AMB4518" s="41"/>
      <c r="AMC4518" s="41"/>
      <c r="AMD4518" s="41"/>
      <c r="AME4518" s="41"/>
      <c r="AMF4518" s="41"/>
      <c r="AMG4518" s="0"/>
      <c r="AMH4518" s="0"/>
      <c r="AMI4518" s="0"/>
      <c r="AMJ4518" s="0"/>
    </row>
    <row r="4519" s="4" customFormat="true" ht="37.5" hidden="false" customHeight="true" outlineLevel="0" collapsed="false">
      <c r="A4519" s="23" t="s">
        <v>1337</v>
      </c>
      <c r="B4519" s="23" t="n">
        <v>5238</v>
      </c>
      <c r="C4519" s="25" t="e">
        <f aca="false">VLOOKUP(B4519,[1]Planilha8!$X$4:$Y$6629,2,0)</f>
        <v>#N/A</v>
      </c>
      <c r="D4519" s="26" t="s">
        <v>1355</v>
      </c>
      <c r="E4519" s="26" t="e">
        <f aca="false">VLOOKUP(B4519,[1]Planilha8!$X$4:$Z$6629,3,0)</f>
        <v>#N/A</v>
      </c>
      <c r="F4519" s="26" t="e">
        <f aca="false">VLOOKUP(B4519,[1]Planilha8!$X$4:$AD$6629,7,0)</f>
        <v>#N/A</v>
      </c>
      <c r="G4519" s="27" t="n">
        <v>41115</v>
      </c>
      <c r="H4519" s="28" t="n">
        <v>219</v>
      </c>
      <c r="I4519" s="29" t="s">
        <v>23</v>
      </c>
      <c r="J4519" s="70" t="s">
        <v>1356</v>
      </c>
      <c r="K4519" s="71" t="n">
        <v>2674</v>
      </c>
      <c r="L4519" s="72" t="n">
        <v>2012001148</v>
      </c>
      <c r="M4519" s="73" t="n">
        <v>43465</v>
      </c>
      <c r="N4519" s="74" t="n">
        <v>202.860448717957</v>
      </c>
      <c r="O4519" s="75" t="n">
        <v>1</v>
      </c>
      <c r="P4519" s="76" t="n">
        <v>0.0833333333333333</v>
      </c>
      <c r="Q4519" s="77" t="n">
        <v>0</v>
      </c>
      <c r="R4519" s="78" t="n">
        <v>202.860448717957</v>
      </c>
      <c r="S4519" s="39" t="n">
        <v>16.1395512820426</v>
      </c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  <c r="ALF4519" s="41"/>
      <c r="ALG4519" s="41"/>
      <c r="ALH4519" s="41"/>
      <c r="ALI4519" s="41"/>
      <c r="ALJ4519" s="41"/>
      <c r="ALK4519" s="41"/>
      <c r="ALL4519" s="41"/>
      <c r="ALM4519" s="41"/>
      <c r="ALN4519" s="41"/>
      <c r="ALO4519" s="41"/>
      <c r="ALP4519" s="41"/>
      <c r="ALQ4519" s="41"/>
      <c r="ALR4519" s="41"/>
      <c r="ALS4519" s="41"/>
      <c r="ALT4519" s="41"/>
      <c r="ALU4519" s="41"/>
      <c r="ALV4519" s="41"/>
      <c r="ALW4519" s="41"/>
      <c r="ALX4519" s="41"/>
      <c r="ALY4519" s="41"/>
      <c r="ALZ4519" s="41"/>
      <c r="AMA4519" s="41"/>
      <c r="AMB4519" s="41"/>
      <c r="AMC4519" s="41"/>
      <c r="AMD4519" s="41"/>
      <c r="AME4519" s="41"/>
      <c r="AMF4519" s="41"/>
      <c r="AMG4519" s="0"/>
      <c r="AMH4519" s="0"/>
      <c r="AMI4519" s="0"/>
      <c r="AMJ4519" s="0"/>
    </row>
    <row r="4520" s="4" customFormat="true" ht="37.5" hidden="false" customHeight="true" outlineLevel="0" collapsed="false">
      <c r="A4520" s="23" t="s">
        <v>1337</v>
      </c>
      <c r="B4520" s="23" t="n">
        <v>5239</v>
      </c>
      <c r="C4520" s="25" t="n">
        <f aca="false">VLOOKUP(B4520,[1]Planilha8!$X$4:$Y$6629,2,0)</f>
        <v>2038455</v>
      </c>
      <c r="D4520" s="26" t="s">
        <v>1355</v>
      </c>
      <c r="E4520" s="26" t="str">
        <f aca="false">VLOOKUP(B4520,[1]Planilha8!$X$4:$Z$6629,3,0)</f>
        <v>UNIDADE DE TERAPIA INTENSIVA</v>
      </c>
      <c r="F4520" s="26" t="str">
        <f aca="false">VLOOKUP(B4520,[1]Planilha8!$X$4:$AD$6629,7,0)</f>
        <v>REGULAR</v>
      </c>
      <c r="G4520" s="27" t="n">
        <v>41115</v>
      </c>
      <c r="H4520" s="28" t="n">
        <v>219</v>
      </c>
      <c r="I4520" s="29" t="s">
        <v>23</v>
      </c>
      <c r="J4520" s="70" t="s">
        <v>1356</v>
      </c>
      <c r="K4520" s="71" t="n">
        <v>2674</v>
      </c>
      <c r="L4520" s="72" t="n">
        <v>2012001148</v>
      </c>
      <c r="M4520" s="73" t="n">
        <v>43465</v>
      </c>
      <c r="N4520" s="74" t="n">
        <v>202.860448717957</v>
      </c>
      <c r="O4520" s="75" t="n">
        <v>1</v>
      </c>
      <c r="P4520" s="76" t="n">
        <v>0.0833333333333333</v>
      </c>
      <c r="Q4520" s="77" t="n">
        <v>0</v>
      </c>
      <c r="R4520" s="78" t="n">
        <v>202.860448717957</v>
      </c>
      <c r="S4520" s="39" t="n">
        <v>16.1395512820426</v>
      </c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  <c r="ALF4520" s="41"/>
      <c r="ALG4520" s="41"/>
      <c r="ALH4520" s="41"/>
      <c r="ALI4520" s="41"/>
      <c r="ALJ4520" s="41"/>
      <c r="ALK4520" s="41"/>
      <c r="ALL4520" s="41"/>
      <c r="ALM4520" s="41"/>
      <c r="ALN4520" s="41"/>
      <c r="ALO4520" s="41"/>
      <c r="ALP4520" s="41"/>
      <c r="ALQ4520" s="41"/>
      <c r="ALR4520" s="41"/>
      <c r="ALS4520" s="41"/>
      <c r="ALT4520" s="41"/>
      <c r="ALU4520" s="41"/>
      <c r="ALV4520" s="41"/>
      <c r="ALW4520" s="41"/>
      <c r="ALX4520" s="41"/>
      <c r="ALY4520" s="41"/>
      <c r="ALZ4520" s="41"/>
      <c r="AMA4520" s="41"/>
      <c r="AMB4520" s="41"/>
      <c r="AMC4520" s="41"/>
      <c r="AMD4520" s="41"/>
      <c r="AME4520" s="41"/>
      <c r="AMF4520" s="41"/>
      <c r="AMG4520" s="0"/>
      <c r="AMH4520" s="0"/>
      <c r="AMI4520" s="0"/>
      <c r="AMJ4520" s="0"/>
    </row>
    <row r="4521" s="4" customFormat="true" ht="37.5" hidden="false" customHeight="true" outlineLevel="0" collapsed="false">
      <c r="A4521" s="23" t="s">
        <v>1337</v>
      </c>
      <c r="B4521" s="23" t="n">
        <v>5240</v>
      </c>
      <c r="C4521" s="25" t="n">
        <f aca="false">VLOOKUP(B4521,[1]Planilha8!$X$4:$Y$6629,2,0)</f>
        <v>2038546</v>
      </c>
      <c r="D4521" s="26" t="s">
        <v>1355</v>
      </c>
      <c r="E4521" s="26" t="str">
        <f aca="false">VLOOKUP(B4521,[1]Planilha8!$X$4:$Z$6629,3,0)</f>
        <v>CLÍNICA CIRÚRGICA</v>
      </c>
      <c r="F4521" s="26" t="str">
        <f aca="false">VLOOKUP(B4521,[1]Planilha8!$X$4:$AD$6629,7,0)</f>
        <v>REGULAR</v>
      </c>
      <c r="G4521" s="27" t="n">
        <v>41115</v>
      </c>
      <c r="H4521" s="28" t="n">
        <v>219</v>
      </c>
      <c r="I4521" s="29" t="s">
        <v>23</v>
      </c>
      <c r="J4521" s="70" t="s">
        <v>1356</v>
      </c>
      <c r="K4521" s="71" t="n">
        <v>2674</v>
      </c>
      <c r="L4521" s="72" t="n">
        <v>2012001148</v>
      </c>
      <c r="M4521" s="73" t="n">
        <v>43465</v>
      </c>
      <c r="N4521" s="74" t="n">
        <v>202.860448717957</v>
      </c>
      <c r="O4521" s="75" t="n">
        <v>1</v>
      </c>
      <c r="P4521" s="76" t="n">
        <v>0.0833333333333333</v>
      </c>
      <c r="Q4521" s="77" t="n">
        <v>0</v>
      </c>
      <c r="R4521" s="78" t="n">
        <v>202.860448717957</v>
      </c>
      <c r="S4521" s="39" t="n">
        <v>16.1395512820426</v>
      </c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  <c r="ALF4521" s="41"/>
      <c r="ALG4521" s="41"/>
      <c r="ALH4521" s="41"/>
      <c r="ALI4521" s="41"/>
      <c r="ALJ4521" s="41"/>
      <c r="ALK4521" s="41"/>
      <c r="ALL4521" s="41"/>
      <c r="ALM4521" s="41"/>
      <c r="ALN4521" s="41"/>
      <c r="ALO4521" s="41"/>
      <c r="ALP4521" s="41"/>
      <c r="ALQ4521" s="41"/>
      <c r="ALR4521" s="41"/>
      <c r="ALS4521" s="41"/>
      <c r="ALT4521" s="41"/>
      <c r="ALU4521" s="41"/>
      <c r="ALV4521" s="41"/>
      <c r="ALW4521" s="41"/>
      <c r="ALX4521" s="41"/>
      <c r="ALY4521" s="41"/>
      <c r="ALZ4521" s="41"/>
      <c r="AMA4521" s="41"/>
      <c r="AMB4521" s="41"/>
      <c r="AMC4521" s="41"/>
      <c r="AMD4521" s="41"/>
      <c r="AME4521" s="41"/>
      <c r="AMF4521" s="41"/>
      <c r="AMG4521" s="0"/>
      <c r="AMH4521" s="0"/>
      <c r="AMI4521" s="0"/>
      <c r="AMJ4521" s="0"/>
    </row>
    <row r="4522" s="4" customFormat="true" ht="37.5" hidden="false" customHeight="true" outlineLevel="0" collapsed="false">
      <c r="A4522" s="23" t="s">
        <v>1337</v>
      </c>
      <c r="B4522" s="23" t="n">
        <v>5241</v>
      </c>
      <c r="C4522" s="25" t="e">
        <f aca="false">VLOOKUP(B4522,[1]Planilha8!$X$4:$Y$6629,2,0)</f>
        <v>#N/A</v>
      </c>
      <c r="D4522" s="26" t="s">
        <v>1355</v>
      </c>
      <c r="E4522" s="26" t="e">
        <f aca="false">VLOOKUP(B4522,[1]Planilha8!$X$4:$Z$6629,3,0)</f>
        <v>#N/A</v>
      </c>
      <c r="F4522" s="26" t="e">
        <f aca="false">VLOOKUP(B4522,[1]Planilha8!$X$4:$AD$6629,7,0)</f>
        <v>#N/A</v>
      </c>
      <c r="G4522" s="27" t="n">
        <v>41115</v>
      </c>
      <c r="H4522" s="28" t="n">
        <v>219</v>
      </c>
      <c r="I4522" s="29" t="s">
        <v>23</v>
      </c>
      <c r="J4522" s="70" t="s">
        <v>1356</v>
      </c>
      <c r="K4522" s="71" t="n">
        <v>2674</v>
      </c>
      <c r="L4522" s="72" t="n">
        <v>2012001148</v>
      </c>
      <c r="M4522" s="73" t="n">
        <v>43465</v>
      </c>
      <c r="N4522" s="74" t="n">
        <v>202.860448717957</v>
      </c>
      <c r="O4522" s="75" t="n">
        <v>1</v>
      </c>
      <c r="P4522" s="76" t="n">
        <v>0.0833333333333333</v>
      </c>
      <c r="Q4522" s="77" t="n">
        <v>0</v>
      </c>
      <c r="R4522" s="78" t="n">
        <v>202.860448717957</v>
      </c>
      <c r="S4522" s="39" t="n">
        <v>16.1395512820426</v>
      </c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  <c r="ALF4522" s="41"/>
      <c r="ALG4522" s="41"/>
      <c r="ALH4522" s="41"/>
      <c r="ALI4522" s="41"/>
      <c r="ALJ4522" s="41"/>
      <c r="ALK4522" s="41"/>
      <c r="ALL4522" s="41"/>
      <c r="ALM4522" s="41"/>
      <c r="ALN4522" s="41"/>
      <c r="ALO4522" s="41"/>
      <c r="ALP4522" s="41"/>
      <c r="ALQ4522" s="41"/>
      <c r="ALR4522" s="41"/>
      <c r="ALS4522" s="41"/>
      <c r="ALT4522" s="41"/>
      <c r="ALU4522" s="41"/>
      <c r="ALV4522" s="41"/>
      <c r="ALW4522" s="41"/>
      <c r="ALX4522" s="41"/>
      <c r="ALY4522" s="41"/>
      <c r="ALZ4522" s="41"/>
      <c r="AMA4522" s="41"/>
      <c r="AMB4522" s="41"/>
      <c r="AMC4522" s="41"/>
      <c r="AMD4522" s="41"/>
      <c r="AME4522" s="41"/>
      <c r="AMF4522" s="41"/>
      <c r="AMG4522" s="0"/>
      <c r="AMH4522" s="0"/>
      <c r="AMI4522" s="0"/>
      <c r="AMJ4522" s="0"/>
    </row>
    <row r="4523" s="4" customFormat="true" ht="37.5" hidden="false" customHeight="true" outlineLevel="0" collapsed="false">
      <c r="A4523" s="23" t="s">
        <v>1337</v>
      </c>
      <c r="B4523" s="23" t="n">
        <v>5242</v>
      </c>
      <c r="C4523" s="25" t="e">
        <f aca="false">VLOOKUP(B4523,[1]Planilha8!$X$4:$Y$6629,2,0)</f>
        <v>#N/A</v>
      </c>
      <c r="D4523" s="26" t="s">
        <v>1355</v>
      </c>
      <c r="E4523" s="26" t="e">
        <f aca="false">VLOOKUP(B4523,[1]Planilha8!$X$4:$Z$6629,3,0)</f>
        <v>#N/A</v>
      </c>
      <c r="F4523" s="26" t="e">
        <f aca="false">VLOOKUP(B4523,[1]Planilha8!$X$4:$AD$6629,7,0)</f>
        <v>#N/A</v>
      </c>
      <c r="G4523" s="27" t="n">
        <v>41115</v>
      </c>
      <c r="H4523" s="28" t="n">
        <v>219</v>
      </c>
      <c r="I4523" s="29" t="s">
        <v>23</v>
      </c>
      <c r="J4523" s="70" t="s">
        <v>1356</v>
      </c>
      <c r="K4523" s="71" t="n">
        <v>2674</v>
      </c>
      <c r="L4523" s="72" t="n">
        <v>2012001148</v>
      </c>
      <c r="M4523" s="73" t="n">
        <v>43465</v>
      </c>
      <c r="N4523" s="74" t="n">
        <v>202.860448717957</v>
      </c>
      <c r="O4523" s="75" t="n">
        <v>1</v>
      </c>
      <c r="P4523" s="76" t="n">
        <v>0.0833333333333333</v>
      </c>
      <c r="Q4523" s="77" t="n">
        <v>0</v>
      </c>
      <c r="R4523" s="78" t="n">
        <v>202.860448717957</v>
      </c>
      <c r="S4523" s="39" t="n">
        <v>16.1395512820426</v>
      </c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  <c r="ALF4523" s="41"/>
      <c r="ALG4523" s="41"/>
      <c r="ALH4523" s="41"/>
      <c r="ALI4523" s="41"/>
      <c r="ALJ4523" s="41"/>
      <c r="ALK4523" s="41"/>
      <c r="ALL4523" s="41"/>
      <c r="ALM4523" s="41"/>
      <c r="ALN4523" s="41"/>
      <c r="ALO4523" s="41"/>
      <c r="ALP4523" s="41"/>
      <c r="ALQ4523" s="41"/>
      <c r="ALR4523" s="41"/>
      <c r="ALS4523" s="41"/>
      <c r="ALT4523" s="41"/>
      <c r="ALU4523" s="41"/>
      <c r="ALV4523" s="41"/>
      <c r="ALW4523" s="41"/>
      <c r="ALX4523" s="41"/>
      <c r="ALY4523" s="41"/>
      <c r="ALZ4523" s="41"/>
      <c r="AMA4523" s="41"/>
      <c r="AMB4523" s="41"/>
      <c r="AMC4523" s="41"/>
      <c r="AMD4523" s="41"/>
      <c r="AME4523" s="41"/>
      <c r="AMF4523" s="41"/>
      <c r="AMG4523" s="0"/>
      <c r="AMH4523" s="0"/>
      <c r="AMI4523" s="0"/>
      <c r="AMJ4523" s="0"/>
    </row>
    <row r="4524" s="4" customFormat="true" ht="37.5" hidden="false" customHeight="true" outlineLevel="0" collapsed="false">
      <c r="A4524" s="23" t="s">
        <v>1337</v>
      </c>
      <c r="B4524" s="23" t="n">
        <v>5243</v>
      </c>
      <c r="C4524" s="25" t="n">
        <f aca="false">VLOOKUP(B4524,[1]Planilha8!$X$4:$Y$6629,2,0)</f>
        <v>2038549</v>
      </c>
      <c r="D4524" s="26" t="s">
        <v>1355</v>
      </c>
      <c r="E4524" s="26" t="str">
        <f aca="false">VLOOKUP(B4524,[1]Planilha8!$X$4:$Z$6629,3,0)</f>
        <v>DIÁLISE</v>
      </c>
      <c r="F4524" s="26" t="str">
        <f aca="false">VLOOKUP(B4524,[1]Planilha8!$X$4:$AD$6629,7,0)</f>
        <v>REGULAR</v>
      </c>
      <c r="G4524" s="27" t="n">
        <v>41115</v>
      </c>
      <c r="H4524" s="28" t="n">
        <v>219</v>
      </c>
      <c r="I4524" s="29" t="s">
        <v>23</v>
      </c>
      <c r="J4524" s="70" t="s">
        <v>1356</v>
      </c>
      <c r="K4524" s="71" t="n">
        <v>2674</v>
      </c>
      <c r="L4524" s="72" t="n">
        <v>2012001148</v>
      </c>
      <c r="M4524" s="73" t="n">
        <v>43465</v>
      </c>
      <c r="N4524" s="74" t="n">
        <v>202.860448717957</v>
      </c>
      <c r="O4524" s="75" t="n">
        <v>1</v>
      </c>
      <c r="P4524" s="76" t="n">
        <v>0.0833333333333333</v>
      </c>
      <c r="Q4524" s="77" t="n">
        <v>0</v>
      </c>
      <c r="R4524" s="78" t="n">
        <v>202.860448717957</v>
      </c>
      <c r="S4524" s="39" t="n">
        <v>16.1395512820426</v>
      </c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LF4524" s="41"/>
      <c r="ALG4524" s="41"/>
      <c r="ALH4524" s="41"/>
      <c r="ALI4524" s="41"/>
      <c r="ALJ4524" s="41"/>
      <c r="ALK4524" s="41"/>
      <c r="ALL4524" s="41"/>
      <c r="ALM4524" s="41"/>
      <c r="ALN4524" s="41"/>
      <c r="ALO4524" s="41"/>
      <c r="ALP4524" s="41"/>
      <c r="ALQ4524" s="41"/>
      <c r="ALR4524" s="41"/>
      <c r="ALS4524" s="41"/>
      <c r="ALT4524" s="41"/>
      <c r="ALU4524" s="41"/>
      <c r="ALV4524" s="41"/>
      <c r="ALW4524" s="41"/>
      <c r="ALX4524" s="41"/>
      <c r="ALY4524" s="41"/>
      <c r="ALZ4524" s="41"/>
      <c r="AMA4524" s="41"/>
      <c r="AMB4524" s="41"/>
      <c r="AMC4524" s="41"/>
      <c r="AMD4524" s="41"/>
      <c r="AME4524" s="41"/>
      <c r="AMF4524" s="41"/>
      <c r="AMG4524" s="0"/>
      <c r="AMH4524" s="0"/>
      <c r="AMI4524" s="0"/>
      <c r="AMJ4524" s="0"/>
    </row>
    <row r="4525" s="4" customFormat="true" ht="37.5" hidden="false" customHeight="true" outlineLevel="0" collapsed="false">
      <c r="A4525" s="23" t="s">
        <v>1337</v>
      </c>
      <c r="B4525" s="23" t="n">
        <v>5244</v>
      </c>
      <c r="C4525" s="25" t="n">
        <f aca="false">VLOOKUP(B4525,[1]Planilha8!$X$4:$Y$6629,2,0)</f>
        <v>2038550</v>
      </c>
      <c r="D4525" s="26" t="s">
        <v>1355</v>
      </c>
      <c r="E4525" s="26" t="str">
        <f aca="false">VLOOKUP(B4525,[1]Planilha8!$X$4:$Z$6629,3,0)</f>
        <v>CENTRAL DE MATERIAL E ESTERILIZAÇÃO</v>
      </c>
      <c r="F4525" s="26" t="str">
        <f aca="false">VLOOKUP(B4525,[1]Planilha8!$X$4:$AD$6629,7,0)</f>
        <v>REGULAR</v>
      </c>
      <c r="G4525" s="27" t="n">
        <v>41115</v>
      </c>
      <c r="H4525" s="28" t="n">
        <v>219</v>
      </c>
      <c r="I4525" s="29" t="s">
        <v>23</v>
      </c>
      <c r="J4525" s="70" t="s">
        <v>1356</v>
      </c>
      <c r="K4525" s="71" t="n">
        <v>2674</v>
      </c>
      <c r="L4525" s="72" t="n">
        <v>2012001148</v>
      </c>
      <c r="M4525" s="73" t="n">
        <v>43465</v>
      </c>
      <c r="N4525" s="74" t="n">
        <v>202.860448717957</v>
      </c>
      <c r="O4525" s="75" t="n">
        <v>1</v>
      </c>
      <c r="P4525" s="76" t="n">
        <v>0.0833333333333333</v>
      </c>
      <c r="Q4525" s="77" t="n">
        <v>0</v>
      </c>
      <c r="R4525" s="78" t="n">
        <v>202.860448717957</v>
      </c>
      <c r="S4525" s="39" t="n">
        <v>16.1395512820426</v>
      </c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  <c r="ALF4525" s="41"/>
      <c r="ALG4525" s="41"/>
      <c r="ALH4525" s="41"/>
      <c r="ALI4525" s="41"/>
      <c r="ALJ4525" s="41"/>
      <c r="ALK4525" s="41"/>
      <c r="ALL4525" s="41"/>
      <c r="ALM4525" s="41"/>
      <c r="ALN4525" s="41"/>
      <c r="ALO4525" s="41"/>
      <c r="ALP4525" s="41"/>
      <c r="ALQ4525" s="41"/>
      <c r="ALR4525" s="41"/>
      <c r="ALS4525" s="41"/>
      <c r="ALT4525" s="41"/>
      <c r="ALU4525" s="41"/>
      <c r="ALV4525" s="41"/>
      <c r="ALW4525" s="41"/>
      <c r="ALX4525" s="41"/>
      <c r="ALY4525" s="41"/>
      <c r="ALZ4525" s="41"/>
      <c r="AMA4525" s="41"/>
      <c r="AMB4525" s="41"/>
      <c r="AMC4525" s="41"/>
      <c r="AMD4525" s="41"/>
      <c r="AME4525" s="41"/>
      <c r="AMF4525" s="41"/>
      <c r="AMG4525" s="0"/>
      <c r="AMH4525" s="0"/>
      <c r="AMI4525" s="0"/>
      <c r="AMJ4525" s="0"/>
    </row>
    <row r="4526" s="4" customFormat="true" ht="37.5" hidden="false" customHeight="true" outlineLevel="0" collapsed="false">
      <c r="A4526" s="23" t="s">
        <v>1337</v>
      </c>
      <c r="B4526" s="23" t="n">
        <v>5245</v>
      </c>
      <c r="C4526" s="25" t="e">
        <f aca="false">VLOOKUP(B4526,[1]Planilha8!$X$4:$Y$6629,2,0)</f>
        <v>#N/A</v>
      </c>
      <c r="D4526" s="26" t="s">
        <v>1355</v>
      </c>
      <c r="E4526" s="26" t="e">
        <f aca="false">VLOOKUP(B4526,[1]Planilha8!$X$4:$Z$6629,3,0)</f>
        <v>#N/A</v>
      </c>
      <c r="F4526" s="26" t="e">
        <f aca="false">VLOOKUP(B4526,[1]Planilha8!$X$4:$AD$6629,7,0)</f>
        <v>#N/A</v>
      </c>
      <c r="G4526" s="27" t="n">
        <v>41115</v>
      </c>
      <c r="H4526" s="28" t="n">
        <v>219</v>
      </c>
      <c r="I4526" s="29" t="s">
        <v>23</v>
      </c>
      <c r="J4526" s="70" t="s">
        <v>1356</v>
      </c>
      <c r="K4526" s="71" t="n">
        <v>2674</v>
      </c>
      <c r="L4526" s="72" t="n">
        <v>2012001148</v>
      </c>
      <c r="M4526" s="73" t="n">
        <v>43465</v>
      </c>
      <c r="N4526" s="74" t="n">
        <v>202.860448717957</v>
      </c>
      <c r="O4526" s="75" t="n">
        <v>1</v>
      </c>
      <c r="P4526" s="76" t="n">
        <v>0.0833333333333333</v>
      </c>
      <c r="Q4526" s="77" t="n">
        <v>0</v>
      </c>
      <c r="R4526" s="78" t="n">
        <v>202.860448717957</v>
      </c>
      <c r="S4526" s="39" t="n">
        <v>16.1395512820426</v>
      </c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  <c r="ALF4526" s="41"/>
      <c r="ALG4526" s="41"/>
      <c r="ALH4526" s="41"/>
      <c r="ALI4526" s="41"/>
      <c r="ALJ4526" s="41"/>
      <c r="ALK4526" s="41"/>
      <c r="ALL4526" s="41"/>
      <c r="ALM4526" s="41"/>
      <c r="ALN4526" s="41"/>
      <c r="ALO4526" s="41"/>
      <c r="ALP4526" s="41"/>
      <c r="ALQ4526" s="41"/>
      <c r="ALR4526" s="41"/>
      <c r="ALS4526" s="41"/>
      <c r="ALT4526" s="41"/>
      <c r="ALU4526" s="41"/>
      <c r="ALV4526" s="41"/>
      <c r="ALW4526" s="41"/>
      <c r="ALX4526" s="41"/>
      <c r="ALY4526" s="41"/>
      <c r="ALZ4526" s="41"/>
      <c r="AMA4526" s="41"/>
      <c r="AMB4526" s="41"/>
      <c r="AMC4526" s="41"/>
      <c r="AMD4526" s="41"/>
      <c r="AME4526" s="41"/>
      <c r="AMF4526" s="41"/>
      <c r="AMG4526" s="0"/>
      <c r="AMH4526" s="0"/>
      <c r="AMI4526" s="0"/>
      <c r="AMJ4526" s="0"/>
    </row>
    <row r="4527" s="4" customFormat="true" ht="37.5" hidden="false" customHeight="true" outlineLevel="0" collapsed="false">
      <c r="A4527" s="23" t="s">
        <v>1337</v>
      </c>
      <c r="B4527" s="23" t="n">
        <v>5247</v>
      </c>
      <c r="C4527" s="25" t="e">
        <f aca="false">VLOOKUP(B4527,[1]Planilha8!$X$4:$Y$6629,2,0)</f>
        <v>#N/A</v>
      </c>
      <c r="D4527" s="26" t="s">
        <v>1355</v>
      </c>
      <c r="E4527" s="26" t="e">
        <f aca="false">VLOOKUP(B4527,[1]Planilha8!$X$4:$Z$6629,3,0)</f>
        <v>#N/A</v>
      </c>
      <c r="F4527" s="26" t="e">
        <f aca="false">VLOOKUP(B4527,[1]Planilha8!$X$4:$AD$6629,7,0)</f>
        <v>#N/A</v>
      </c>
      <c r="G4527" s="27" t="n">
        <v>41115</v>
      </c>
      <c r="H4527" s="28" t="n">
        <v>219</v>
      </c>
      <c r="I4527" s="29" t="s">
        <v>23</v>
      </c>
      <c r="J4527" s="70" t="s">
        <v>1356</v>
      </c>
      <c r="K4527" s="71" t="n">
        <v>2674</v>
      </c>
      <c r="L4527" s="72" t="n">
        <v>2012001148</v>
      </c>
      <c r="M4527" s="73" t="n">
        <v>43465</v>
      </c>
      <c r="N4527" s="74" t="n">
        <v>202.860448717957</v>
      </c>
      <c r="O4527" s="75" t="n">
        <v>1</v>
      </c>
      <c r="P4527" s="76" t="n">
        <v>0.0833333333333333</v>
      </c>
      <c r="Q4527" s="77" t="n">
        <v>0</v>
      </c>
      <c r="R4527" s="78" t="n">
        <v>202.860448717957</v>
      </c>
      <c r="S4527" s="39" t="n">
        <v>16.1395512820426</v>
      </c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LF4527" s="41"/>
      <c r="ALG4527" s="41"/>
      <c r="ALH4527" s="41"/>
      <c r="ALI4527" s="41"/>
      <c r="ALJ4527" s="41"/>
      <c r="ALK4527" s="41"/>
      <c r="ALL4527" s="41"/>
      <c r="ALM4527" s="41"/>
      <c r="ALN4527" s="41"/>
      <c r="ALO4527" s="41"/>
      <c r="ALP4527" s="41"/>
      <c r="ALQ4527" s="41"/>
      <c r="ALR4527" s="41"/>
      <c r="ALS4527" s="41"/>
      <c r="ALT4527" s="41"/>
      <c r="ALU4527" s="41"/>
      <c r="ALV4527" s="41"/>
      <c r="ALW4527" s="41"/>
      <c r="ALX4527" s="41"/>
      <c r="ALY4527" s="41"/>
      <c r="ALZ4527" s="41"/>
      <c r="AMA4527" s="41"/>
      <c r="AMB4527" s="41"/>
      <c r="AMC4527" s="41"/>
      <c r="AMD4527" s="41"/>
      <c r="AME4527" s="41"/>
      <c r="AMF4527" s="41"/>
      <c r="AMG4527" s="0"/>
      <c r="AMH4527" s="0"/>
      <c r="AMI4527" s="0"/>
      <c r="AMJ4527" s="0"/>
    </row>
    <row r="4528" s="4" customFormat="true" ht="37.5" hidden="false" customHeight="true" outlineLevel="0" collapsed="false">
      <c r="A4528" s="23" t="s">
        <v>1337</v>
      </c>
      <c r="B4528" s="23" t="n">
        <v>5248</v>
      </c>
      <c r="C4528" s="25" t="e">
        <f aca="false">VLOOKUP(B4528,[1]Planilha8!$X$4:$Y$6629,2,0)</f>
        <v>#N/A</v>
      </c>
      <c r="D4528" s="26" t="s">
        <v>1355</v>
      </c>
      <c r="E4528" s="26" t="e">
        <f aca="false">VLOOKUP(B4528,[1]Planilha8!$X$4:$Z$6629,3,0)</f>
        <v>#N/A</v>
      </c>
      <c r="F4528" s="26" t="e">
        <f aca="false">VLOOKUP(B4528,[1]Planilha8!$X$4:$AD$6629,7,0)</f>
        <v>#N/A</v>
      </c>
      <c r="G4528" s="27" t="n">
        <v>41115</v>
      </c>
      <c r="H4528" s="28" t="n">
        <v>219</v>
      </c>
      <c r="I4528" s="29" t="s">
        <v>23</v>
      </c>
      <c r="J4528" s="70" t="s">
        <v>1356</v>
      </c>
      <c r="K4528" s="71" t="n">
        <v>2674</v>
      </c>
      <c r="L4528" s="72" t="n">
        <v>2012001148</v>
      </c>
      <c r="M4528" s="73" t="n">
        <v>43465</v>
      </c>
      <c r="N4528" s="74" t="n">
        <v>202.860448717957</v>
      </c>
      <c r="O4528" s="75" t="n">
        <v>1</v>
      </c>
      <c r="P4528" s="76" t="n">
        <v>0.0833333333333333</v>
      </c>
      <c r="Q4528" s="77" t="n">
        <v>0</v>
      </c>
      <c r="R4528" s="78" t="n">
        <v>202.860448717957</v>
      </c>
      <c r="S4528" s="39" t="n">
        <v>16.1395512820426</v>
      </c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  <c r="ALF4528" s="41"/>
      <c r="ALG4528" s="41"/>
      <c r="ALH4528" s="41"/>
      <c r="ALI4528" s="41"/>
      <c r="ALJ4528" s="41"/>
      <c r="ALK4528" s="41"/>
      <c r="ALL4528" s="41"/>
      <c r="ALM4528" s="41"/>
      <c r="ALN4528" s="41"/>
      <c r="ALO4528" s="41"/>
      <c r="ALP4528" s="41"/>
      <c r="ALQ4528" s="41"/>
      <c r="ALR4528" s="41"/>
      <c r="ALS4528" s="41"/>
      <c r="ALT4528" s="41"/>
      <c r="ALU4528" s="41"/>
      <c r="ALV4528" s="41"/>
      <c r="ALW4528" s="41"/>
      <c r="ALX4528" s="41"/>
      <c r="ALY4528" s="41"/>
      <c r="ALZ4528" s="41"/>
      <c r="AMA4528" s="41"/>
      <c r="AMB4528" s="41"/>
      <c r="AMC4528" s="41"/>
      <c r="AMD4528" s="41"/>
      <c r="AME4528" s="41"/>
      <c r="AMF4528" s="41"/>
      <c r="AMG4528" s="0"/>
      <c r="AMH4528" s="0"/>
      <c r="AMI4528" s="0"/>
      <c r="AMJ4528" s="0"/>
    </row>
    <row r="4529" s="4" customFormat="true" ht="37.5" hidden="false" customHeight="true" outlineLevel="0" collapsed="false">
      <c r="A4529" s="23" t="s">
        <v>1337</v>
      </c>
      <c r="B4529" s="23" t="n">
        <v>5249</v>
      </c>
      <c r="C4529" s="25" t="e">
        <f aca="false">VLOOKUP(B4529,[1]Planilha8!$X$4:$Y$6629,2,0)</f>
        <v>#N/A</v>
      </c>
      <c r="D4529" s="26" t="s">
        <v>1355</v>
      </c>
      <c r="E4529" s="26" t="e">
        <f aca="false">VLOOKUP(B4529,[1]Planilha8!$X$4:$Z$6629,3,0)</f>
        <v>#N/A</v>
      </c>
      <c r="F4529" s="26" t="e">
        <f aca="false">VLOOKUP(B4529,[1]Planilha8!$X$4:$AD$6629,7,0)</f>
        <v>#N/A</v>
      </c>
      <c r="G4529" s="27" t="n">
        <v>41115</v>
      </c>
      <c r="H4529" s="28" t="n">
        <v>219</v>
      </c>
      <c r="I4529" s="29" t="s">
        <v>23</v>
      </c>
      <c r="J4529" s="70" t="s">
        <v>1356</v>
      </c>
      <c r="K4529" s="71" t="n">
        <v>2674</v>
      </c>
      <c r="L4529" s="72" t="n">
        <v>2012001148</v>
      </c>
      <c r="M4529" s="73" t="n">
        <v>43465</v>
      </c>
      <c r="N4529" s="74" t="n">
        <v>202.860448717957</v>
      </c>
      <c r="O4529" s="75" t="n">
        <v>1</v>
      </c>
      <c r="P4529" s="76" t="n">
        <v>0.0833333333333333</v>
      </c>
      <c r="Q4529" s="77" t="n">
        <v>0</v>
      </c>
      <c r="R4529" s="78" t="n">
        <v>202.860448717957</v>
      </c>
      <c r="S4529" s="39" t="n">
        <v>16.1395512820426</v>
      </c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  <c r="ALF4529" s="41"/>
      <c r="ALG4529" s="41"/>
      <c r="ALH4529" s="41"/>
      <c r="ALI4529" s="41"/>
      <c r="ALJ4529" s="41"/>
      <c r="ALK4529" s="41"/>
      <c r="ALL4529" s="41"/>
      <c r="ALM4529" s="41"/>
      <c r="ALN4529" s="41"/>
      <c r="ALO4529" s="41"/>
      <c r="ALP4529" s="41"/>
      <c r="ALQ4529" s="41"/>
      <c r="ALR4529" s="41"/>
      <c r="ALS4529" s="41"/>
      <c r="ALT4529" s="41"/>
      <c r="ALU4529" s="41"/>
      <c r="ALV4529" s="41"/>
      <c r="ALW4529" s="41"/>
      <c r="ALX4529" s="41"/>
      <c r="ALY4529" s="41"/>
      <c r="ALZ4529" s="41"/>
      <c r="AMA4529" s="41"/>
      <c r="AMB4529" s="41"/>
      <c r="AMC4529" s="41"/>
      <c r="AMD4529" s="41"/>
      <c r="AME4529" s="41"/>
      <c r="AMF4529" s="41"/>
      <c r="AMG4529" s="0"/>
      <c r="AMH4529" s="0"/>
      <c r="AMI4529" s="0"/>
      <c r="AMJ4529" s="0"/>
    </row>
    <row r="4530" s="4" customFormat="true" ht="37.5" hidden="false" customHeight="true" outlineLevel="0" collapsed="false">
      <c r="A4530" s="23" t="s">
        <v>1337</v>
      </c>
      <c r="B4530" s="23" t="n">
        <v>5251</v>
      </c>
      <c r="C4530" s="25" t="n">
        <f aca="false">VLOOKUP(B4530,[1]Planilha8!$X$4:$Y$6629,2,0)</f>
        <v>2038555</v>
      </c>
      <c r="D4530" s="26" t="s">
        <v>1355</v>
      </c>
      <c r="E4530" s="26" t="str">
        <f aca="false">VLOOKUP(B4530,[1]Planilha8!$X$4:$Z$6629,3,0)</f>
        <v>HEMODIALISE / DIÁLISE</v>
      </c>
      <c r="F4530" s="26" t="str">
        <f aca="false">VLOOKUP(B4530,[1]Planilha8!$X$4:$AD$6629,7,0)</f>
        <v>REGULAR</v>
      </c>
      <c r="G4530" s="27" t="n">
        <v>41115</v>
      </c>
      <c r="H4530" s="28" t="n">
        <v>219</v>
      </c>
      <c r="I4530" s="29" t="s">
        <v>23</v>
      </c>
      <c r="J4530" s="70" t="s">
        <v>1356</v>
      </c>
      <c r="K4530" s="71" t="n">
        <v>2674</v>
      </c>
      <c r="L4530" s="72" t="n">
        <v>2012001148</v>
      </c>
      <c r="M4530" s="73" t="n">
        <v>43465</v>
      </c>
      <c r="N4530" s="74" t="n">
        <v>202.860448717957</v>
      </c>
      <c r="O4530" s="75" t="n">
        <v>1</v>
      </c>
      <c r="P4530" s="76" t="n">
        <v>0.0833333333333333</v>
      </c>
      <c r="Q4530" s="77" t="n">
        <v>0</v>
      </c>
      <c r="R4530" s="78" t="n">
        <v>202.860448717957</v>
      </c>
      <c r="S4530" s="39" t="n">
        <v>16.1395512820426</v>
      </c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  <c r="ALF4530" s="41"/>
      <c r="ALG4530" s="41"/>
      <c r="ALH4530" s="41"/>
      <c r="ALI4530" s="41"/>
      <c r="ALJ4530" s="41"/>
      <c r="ALK4530" s="41"/>
      <c r="ALL4530" s="41"/>
      <c r="ALM4530" s="41"/>
      <c r="ALN4530" s="41"/>
      <c r="ALO4530" s="41"/>
      <c r="ALP4530" s="41"/>
      <c r="ALQ4530" s="41"/>
      <c r="ALR4530" s="41"/>
      <c r="ALS4530" s="41"/>
      <c r="ALT4530" s="41"/>
      <c r="ALU4530" s="41"/>
      <c r="ALV4530" s="41"/>
      <c r="ALW4530" s="41"/>
      <c r="ALX4530" s="41"/>
      <c r="ALY4530" s="41"/>
      <c r="ALZ4530" s="41"/>
      <c r="AMA4530" s="41"/>
      <c r="AMB4530" s="41"/>
      <c r="AMC4530" s="41"/>
      <c r="AMD4530" s="41"/>
      <c r="AME4530" s="41"/>
      <c r="AMF4530" s="41"/>
      <c r="AMG4530" s="0"/>
      <c r="AMH4530" s="0"/>
      <c r="AMI4530" s="0"/>
      <c r="AMJ4530" s="0"/>
    </row>
    <row r="4531" s="4" customFormat="true" ht="37.5" hidden="false" customHeight="true" outlineLevel="0" collapsed="false">
      <c r="A4531" s="23" t="s">
        <v>1337</v>
      </c>
      <c r="B4531" s="23" t="n">
        <v>5252</v>
      </c>
      <c r="C4531" s="25" t="e">
        <f aca="false">VLOOKUP(B4531,[1]Planilha8!$X$4:$Y$6629,2,0)</f>
        <v>#N/A</v>
      </c>
      <c r="D4531" s="26" t="s">
        <v>1355</v>
      </c>
      <c r="E4531" s="26" t="e">
        <f aca="false">VLOOKUP(B4531,[1]Planilha8!$X$4:$Z$6629,3,0)</f>
        <v>#N/A</v>
      </c>
      <c r="F4531" s="26" t="e">
        <f aca="false">VLOOKUP(B4531,[1]Planilha8!$X$4:$AD$6629,7,0)</f>
        <v>#N/A</v>
      </c>
      <c r="G4531" s="27" t="n">
        <v>41115</v>
      </c>
      <c r="H4531" s="28" t="n">
        <v>219</v>
      </c>
      <c r="I4531" s="29" t="s">
        <v>23</v>
      </c>
      <c r="J4531" s="70" t="s">
        <v>1356</v>
      </c>
      <c r="K4531" s="71" t="n">
        <v>2674</v>
      </c>
      <c r="L4531" s="72" t="n">
        <v>2012001148</v>
      </c>
      <c r="M4531" s="73" t="n">
        <v>43465</v>
      </c>
      <c r="N4531" s="74" t="n">
        <v>202.860448717957</v>
      </c>
      <c r="O4531" s="75" t="n">
        <v>1</v>
      </c>
      <c r="P4531" s="76" t="n">
        <v>0.0833333333333333</v>
      </c>
      <c r="Q4531" s="77" t="n">
        <v>0</v>
      </c>
      <c r="R4531" s="78" t="n">
        <v>202.860448717957</v>
      </c>
      <c r="S4531" s="39" t="n">
        <v>16.1395512820426</v>
      </c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  <c r="ALF4531" s="41"/>
      <c r="ALG4531" s="41"/>
      <c r="ALH4531" s="41"/>
      <c r="ALI4531" s="41"/>
      <c r="ALJ4531" s="41"/>
      <c r="ALK4531" s="41"/>
      <c r="ALL4531" s="41"/>
      <c r="ALM4531" s="41"/>
      <c r="ALN4531" s="41"/>
      <c r="ALO4531" s="41"/>
      <c r="ALP4531" s="41"/>
      <c r="ALQ4531" s="41"/>
      <c r="ALR4531" s="41"/>
      <c r="ALS4531" s="41"/>
      <c r="ALT4531" s="41"/>
      <c r="ALU4531" s="41"/>
      <c r="ALV4531" s="41"/>
      <c r="ALW4531" s="41"/>
      <c r="ALX4531" s="41"/>
      <c r="ALY4531" s="41"/>
      <c r="ALZ4531" s="41"/>
      <c r="AMA4531" s="41"/>
      <c r="AMB4531" s="41"/>
      <c r="AMC4531" s="41"/>
      <c r="AMD4531" s="41"/>
      <c r="AME4531" s="41"/>
      <c r="AMF4531" s="41"/>
      <c r="AMG4531" s="0"/>
      <c r="AMH4531" s="0"/>
      <c r="AMI4531" s="0"/>
      <c r="AMJ4531" s="0"/>
    </row>
    <row r="4532" s="4" customFormat="true" ht="37.5" hidden="false" customHeight="true" outlineLevel="0" collapsed="false">
      <c r="A4532" s="23" t="s">
        <v>1337</v>
      </c>
      <c r="B4532" s="23" t="n">
        <v>5253</v>
      </c>
      <c r="C4532" s="25" t="e">
        <f aca="false">VLOOKUP(B4532,[1]Planilha8!$X$4:$Y$6629,2,0)</f>
        <v>#N/A</v>
      </c>
      <c r="D4532" s="26" t="s">
        <v>1355</v>
      </c>
      <c r="E4532" s="26" t="e">
        <f aca="false">VLOOKUP(B4532,[1]Planilha8!$X$4:$Z$6629,3,0)</f>
        <v>#N/A</v>
      </c>
      <c r="F4532" s="26" t="e">
        <f aca="false">VLOOKUP(B4532,[1]Planilha8!$X$4:$AD$6629,7,0)</f>
        <v>#N/A</v>
      </c>
      <c r="G4532" s="27" t="n">
        <v>41115</v>
      </c>
      <c r="H4532" s="28" t="n">
        <v>219</v>
      </c>
      <c r="I4532" s="29" t="s">
        <v>23</v>
      </c>
      <c r="J4532" s="70" t="s">
        <v>1356</v>
      </c>
      <c r="K4532" s="71" t="n">
        <v>2674</v>
      </c>
      <c r="L4532" s="72" t="n">
        <v>2012001148</v>
      </c>
      <c r="M4532" s="73" t="n">
        <v>43465</v>
      </c>
      <c r="N4532" s="74" t="n">
        <v>202.860448717957</v>
      </c>
      <c r="O4532" s="75" t="n">
        <v>1</v>
      </c>
      <c r="P4532" s="76" t="n">
        <v>0.0833333333333333</v>
      </c>
      <c r="Q4532" s="77" t="n">
        <v>0</v>
      </c>
      <c r="R4532" s="78" t="n">
        <v>202.860448717957</v>
      </c>
      <c r="S4532" s="39" t="n">
        <v>16.1395512820426</v>
      </c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  <c r="ALF4532" s="41"/>
      <c r="ALG4532" s="41"/>
      <c r="ALH4532" s="41"/>
      <c r="ALI4532" s="41"/>
      <c r="ALJ4532" s="41"/>
      <c r="ALK4532" s="41"/>
      <c r="ALL4532" s="41"/>
      <c r="ALM4532" s="41"/>
      <c r="ALN4532" s="41"/>
      <c r="ALO4532" s="41"/>
      <c r="ALP4532" s="41"/>
      <c r="ALQ4532" s="41"/>
      <c r="ALR4532" s="41"/>
      <c r="ALS4532" s="41"/>
      <c r="ALT4532" s="41"/>
      <c r="ALU4532" s="41"/>
      <c r="ALV4532" s="41"/>
      <c r="ALW4532" s="41"/>
      <c r="ALX4532" s="41"/>
      <c r="ALY4532" s="41"/>
      <c r="ALZ4532" s="41"/>
      <c r="AMA4532" s="41"/>
      <c r="AMB4532" s="41"/>
      <c r="AMC4532" s="41"/>
      <c r="AMD4532" s="41"/>
      <c r="AME4532" s="41"/>
      <c r="AMF4532" s="41"/>
      <c r="AMG4532" s="0"/>
      <c r="AMH4532" s="0"/>
      <c r="AMI4532" s="0"/>
      <c r="AMJ4532" s="0"/>
    </row>
    <row r="4533" s="4" customFormat="true" ht="37.5" hidden="false" customHeight="true" outlineLevel="0" collapsed="false">
      <c r="A4533" s="23" t="s">
        <v>1337</v>
      </c>
      <c r="B4533" s="23" t="n">
        <v>5254</v>
      </c>
      <c r="C4533" s="25" t="e">
        <f aca="false">VLOOKUP(B4533,[1]Planilha8!$X$4:$Y$6629,2,0)</f>
        <v>#N/A</v>
      </c>
      <c r="D4533" s="26" t="s">
        <v>1355</v>
      </c>
      <c r="E4533" s="26" t="e">
        <f aca="false">VLOOKUP(B4533,[1]Planilha8!$X$4:$Z$6629,3,0)</f>
        <v>#N/A</v>
      </c>
      <c r="F4533" s="26" t="e">
        <f aca="false">VLOOKUP(B4533,[1]Planilha8!$X$4:$AD$6629,7,0)</f>
        <v>#N/A</v>
      </c>
      <c r="G4533" s="27" t="n">
        <v>41115</v>
      </c>
      <c r="H4533" s="28" t="n">
        <v>219</v>
      </c>
      <c r="I4533" s="29" t="s">
        <v>23</v>
      </c>
      <c r="J4533" s="70" t="s">
        <v>1356</v>
      </c>
      <c r="K4533" s="71" t="n">
        <v>2674</v>
      </c>
      <c r="L4533" s="72" t="n">
        <v>2012001148</v>
      </c>
      <c r="M4533" s="73" t="n">
        <v>43465</v>
      </c>
      <c r="N4533" s="74" t="n">
        <v>202.860448717957</v>
      </c>
      <c r="O4533" s="75" t="n">
        <v>1</v>
      </c>
      <c r="P4533" s="76" t="n">
        <v>0.0833333333333333</v>
      </c>
      <c r="Q4533" s="77" t="n">
        <v>0</v>
      </c>
      <c r="R4533" s="78" t="n">
        <v>202.860448717957</v>
      </c>
      <c r="S4533" s="39" t="n">
        <v>16.1395512820426</v>
      </c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  <c r="ALF4533" s="41"/>
      <c r="ALG4533" s="41"/>
      <c r="ALH4533" s="41"/>
      <c r="ALI4533" s="41"/>
      <c r="ALJ4533" s="41"/>
      <c r="ALK4533" s="41"/>
      <c r="ALL4533" s="41"/>
      <c r="ALM4533" s="41"/>
      <c r="ALN4533" s="41"/>
      <c r="ALO4533" s="41"/>
      <c r="ALP4533" s="41"/>
      <c r="ALQ4533" s="41"/>
      <c r="ALR4533" s="41"/>
      <c r="ALS4533" s="41"/>
      <c r="ALT4533" s="41"/>
      <c r="ALU4533" s="41"/>
      <c r="ALV4533" s="41"/>
      <c r="ALW4533" s="41"/>
      <c r="ALX4533" s="41"/>
      <c r="ALY4533" s="41"/>
      <c r="ALZ4533" s="41"/>
      <c r="AMA4533" s="41"/>
      <c r="AMB4533" s="41"/>
      <c r="AMC4533" s="41"/>
      <c r="AMD4533" s="41"/>
      <c r="AME4533" s="41"/>
      <c r="AMF4533" s="41"/>
      <c r="AMG4533" s="0"/>
      <c r="AMH4533" s="0"/>
      <c r="AMI4533" s="0"/>
      <c r="AMJ4533" s="0"/>
    </row>
    <row r="4534" s="4" customFormat="true" ht="37.5" hidden="false" customHeight="true" outlineLevel="0" collapsed="false">
      <c r="A4534" s="23" t="s">
        <v>1337</v>
      </c>
      <c r="B4534" s="23" t="n">
        <v>5255</v>
      </c>
      <c r="C4534" s="25" t="e">
        <f aca="false">VLOOKUP(B4534,[1]Planilha8!$X$4:$Y$6629,2,0)</f>
        <v>#N/A</v>
      </c>
      <c r="D4534" s="26" t="s">
        <v>1355</v>
      </c>
      <c r="E4534" s="26" t="e">
        <f aca="false">VLOOKUP(B4534,[1]Planilha8!$X$4:$Z$6629,3,0)</f>
        <v>#N/A</v>
      </c>
      <c r="F4534" s="26" t="e">
        <f aca="false">VLOOKUP(B4534,[1]Planilha8!$X$4:$AD$6629,7,0)</f>
        <v>#N/A</v>
      </c>
      <c r="G4534" s="27" t="n">
        <v>41115</v>
      </c>
      <c r="H4534" s="28" t="n">
        <v>219</v>
      </c>
      <c r="I4534" s="29" t="s">
        <v>23</v>
      </c>
      <c r="J4534" s="70" t="s">
        <v>1356</v>
      </c>
      <c r="K4534" s="71" t="n">
        <v>2674</v>
      </c>
      <c r="L4534" s="72" t="n">
        <v>2012001148</v>
      </c>
      <c r="M4534" s="73" t="n">
        <v>43465</v>
      </c>
      <c r="N4534" s="74" t="n">
        <v>202.860448717957</v>
      </c>
      <c r="O4534" s="75" t="n">
        <v>1</v>
      </c>
      <c r="P4534" s="76" t="n">
        <v>0.0833333333333333</v>
      </c>
      <c r="Q4534" s="77" t="n">
        <v>0</v>
      </c>
      <c r="R4534" s="78" t="n">
        <v>202.860448717957</v>
      </c>
      <c r="S4534" s="39" t="n">
        <v>16.1395512820426</v>
      </c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  <c r="ALF4534" s="41"/>
      <c r="ALG4534" s="41"/>
      <c r="ALH4534" s="41"/>
      <c r="ALI4534" s="41"/>
      <c r="ALJ4534" s="41"/>
      <c r="ALK4534" s="41"/>
      <c r="ALL4534" s="41"/>
      <c r="ALM4534" s="41"/>
      <c r="ALN4534" s="41"/>
      <c r="ALO4534" s="41"/>
      <c r="ALP4534" s="41"/>
      <c r="ALQ4534" s="41"/>
      <c r="ALR4534" s="41"/>
      <c r="ALS4534" s="41"/>
      <c r="ALT4534" s="41"/>
      <c r="ALU4534" s="41"/>
      <c r="ALV4534" s="41"/>
      <c r="ALW4534" s="41"/>
      <c r="ALX4534" s="41"/>
      <c r="ALY4534" s="41"/>
      <c r="ALZ4534" s="41"/>
      <c r="AMA4534" s="41"/>
      <c r="AMB4534" s="41"/>
      <c r="AMC4534" s="41"/>
      <c r="AMD4534" s="41"/>
      <c r="AME4534" s="41"/>
      <c r="AMF4534" s="41"/>
      <c r="AMG4534" s="0"/>
      <c r="AMH4534" s="0"/>
      <c r="AMI4534" s="0"/>
      <c r="AMJ4534" s="0"/>
    </row>
    <row r="4535" s="4" customFormat="true" ht="37.5" hidden="false" customHeight="true" outlineLevel="0" collapsed="false">
      <c r="A4535" s="23" t="s">
        <v>1337</v>
      </c>
      <c r="B4535" s="23" t="n">
        <v>5256</v>
      </c>
      <c r="C4535" s="25" t="e">
        <f aca="false">VLOOKUP(B4535,[1]Planilha8!$X$4:$Y$6629,2,0)</f>
        <v>#N/A</v>
      </c>
      <c r="D4535" s="26" t="s">
        <v>1355</v>
      </c>
      <c r="E4535" s="26" t="e">
        <f aca="false">VLOOKUP(B4535,[1]Planilha8!$X$4:$Z$6629,3,0)</f>
        <v>#N/A</v>
      </c>
      <c r="F4535" s="26" t="e">
        <f aca="false">VLOOKUP(B4535,[1]Planilha8!$X$4:$AD$6629,7,0)</f>
        <v>#N/A</v>
      </c>
      <c r="G4535" s="27" t="n">
        <v>41115</v>
      </c>
      <c r="H4535" s="28" t="n">
        <v>219</v>
      </c>
      <c r="I4535" s="29" t="s">
        <v>23</v>
      </c>
      <c r="J4535" s="70" t="s">
        <v>1356</v>
      </c>
      <c r="K4535" s="71" t="n">
        <v>2674</v>
      </c>
      <c r="L4535" s="72" t="n">
        <v>2012001148</v>
      </c>
      <c r="M4535" s="73" t="n">
        <v>43465</v>
      </c>
      <c r="N4535" s="74" t="n">
        <v>202.860448717957</v>
      </c>
      <c r="O4535" s="75" t="n">
        <v>1</v>
      </c>
      <c r="P4535" s="76" t="n">
        <v>0.0833333333333333</v>
      </c>
      <c r="Q4535" s="77" t="n">
        <v>0</v>
      </c>
      <c r="R4535" s="78" t="n">
        <v>202.860448717957</v>
      </c>
      <c r="S4535" s="39" t="n">
        <v>16.1395512820426</v>
      </c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  <c r="ALF4535" s="41"/>
      <c r="ALG4535" s="41"/>
      <c r="ALH4535" s="41"/>
      <c r="ALI4535" s="41"/>
      <c r="ALJ4535" s="41"/>
      <c r="ALK4535" s="41"/>
      <c r="ALL4535" s="41"/>
      <c r="ALM4535" s="41"/>
      <c r="ALN4535" s="41"/>
      <c r="ALO4535" s="41"/>
      <c r="ALP4535" s="41"/>
      <c r="ALQ4535" s="41"/>
      <c r="ALR4535" s="41"/>
      <c r="ALS4535" s="41"/>
      <c r="ALT4535" s="41"/>
      <c r="ALU4535" s="41"/>
      <c r="ALV4535" s="41"/>
      <c r="ALW4535" s="41"/>
      <c r="ALX4535" s="41"/>
      <c r="ALY4535" s="41"/>
      <c r="ALZ4535" s="41"/>
      <c r="AMA4535" s="41"/>
      <c r="AMB4535" s="41"/>
      <c r="AMC4535" s="41"/>
      <c r="AMD4535" s="41"/>
      <c r="AME4535" s="41"/>
      <c r="AMF4535" s="41"/>
      <c r="AMG4535" s="0"/>
      <c r="AMH4535" s="0"/>
      <c r="AMI4535" s="0"/>
      <c r="AMJ4535" s="0"/>
    </row>
    <row r="4536" s="4" customFormat="true" ht="37.5" hidden="false" customHeight="true" outlineLevel="0" collapsed="false">
      <c r="A4536" s="23" t="s">
        <v>1337</v>
      </c>
      <c r="B4536" s="23" t="n">
        <v>5257</v>
      </c>
      <c r="C4536" s="25" t="n">
        <f aca="false">VLOOKUP(B4536,[1]Planilha8!$X$4:$Y$6629,2,0)</f>
        <v>2038561</v>
      </c>
      <c r="D4536" s="26" t="s">
        <v>1357</v>
      </c>
      <c r="E4536" s="26" t="str">
        <f aca="false">VLOOKUP(B4536,[1]Planilha8!$X$4:$Z$6629,3,0)</f>
        <v>CENTRAL DE MATERIAL E ESTERILIZAÇÃO</v>
      </c>
      <c r="F4536" s="26" t="str">
        <f aca="false">VLOOKUP(B4536,[1]Planilha8!$X$4:$AD$6629,7,0)</f>
        <v>REGULAR</v>
      </c>
      <c r="G4536" s="27" t="n">
        <v>41115</v>
      </c>
      <c r="H4536" s="28" t="n">
        <v>165</v>
      </c>
      <c r="I4536" s="29" t="s">
        <v>23</v>
      </c>
      <c r="J4536" s="70" t="s">
        <v>1356</v>
      </c>
      <c r="K4536" s="71" t="n">
        <v>2674</v>
      </c>
      <c r="L4536" s="72" t="n">
        <v>2012001148</v>
      </c>
      <c r="M4536" s="73" t="n">
        <v>43465</v>
      </c>
      <c r="N4536" s="74" t="n">
        <v>152.840064102571</v>
      </c>
      <c r="O4536" s="75" t="n">
        <v>1</v>
      </c>
      <c r="P4536" s="76" t="n">
        <v>0.0833333333333333</v>
      </c>
      <c r="Q4536" s="77" t="n">
        <v>0</v>
      </c>
      <c r="R4536" s="78" t="n">
        <v>152.840064102571</v>
      </c>
      <c r="S4536" s="39" t="n">
        <v>12.1599358974295</v>
      </c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  <c r="ALF4536" s="41"/>
      <c r="ALG4536" s="41"/>
      <c r="ALH4536" s="41"/>
      <c r="ALI4536" s="41"/>
      <c r="ALJ4536" s="41"/>
      <c r="ALK4536" s="41"/>
      <c r="ALL4536" s="41"/>
      <c r="ALM4536" s="41"/>
      <c r="ALN4536" s="41"/>
      <c r="ALO4536" s="41"/>
      <c r="ALP4536" s="41"/>
      <c r="ALQ4536" s="41"/>
      <c r="ALR4536" s="41"/>
      <c r="ALS4536" s="41"/>
      <c r="ALT4536" s="41"/>
      <c r="ALU4536" s="41"/>
      <c r="ALV4536" s="41"/>
      <c r="ALW4536" s="41"/>
      <c r="ALX4536" s="41"/>
      <c r="ALY4536" s="41"/>
      <c r="ALZ4536" s="41"/>
      <c r="AMA4536" s="41"/>
      <c r="AMB4536" s="41"/>
      <c r="AMC4536" s="41"/>
      <c r="AMD4536" s="41"/>
      <c r="AME4536" s="41"/>
      <c r="AMF4536" s="41"/>
      <c r="AMG4536" s="0"/>
      <c r="AMH4536" s="0"/>
      <c r="AMI4536" s="0"/>
      <c r="AMJ4536" s="0"/>
    </row>
    <row r="4537" s="4" customFormat="true" ht="37.5" hidden="false" customHeight="true" outlineLevel="0" collapsed="false">
      <c r="A4537" s="23" t="s">
        <v>1337</v>
      </c>
      <c r="B4537" s="23" t="n">
        <v>5258</v>
      </c>
      <c r="C4537" s="25" t="n">
        <f aca="false">VLOOKUP(B4537,[1]Planilha8!$X$4:$Y$6629,2,0)</f>
        <v>2038562</v>
      </c>
      <c r="D4537" s="26" t="s">
        <v>1357</v>
      </c>
      <c r="E4537" s="26" t="str">
        <f aca="false">VLOOKUP(B4537,[1]Planilha8!$X$4:$Z$6629,3,0)</f>
        <v>CENTRAL DE MATERIAL E ESTERILIZAÇÃO</v>
      </c>
      <c r="F4537" s="26" t="str">
        <f aca="false">VLOOKUP(B4537,[1]Planilha8!$X$4:$AD$6629,7,0)</f>
        <v>REGULAR</v>
      </c>
      <c r="G4537" s="27" t="n">
        <v>41115</v>
      </c>
      <c r="H4537" s="28" t="n">
        <v>165</v>
      </c>
      <c r="I4537" s="29" t="s">
        <v>23</v>
      </c>
      <c r="J4537" s="70" t="s">
        <v>1356</v>
      </c>
      <c r="K4537" s="71" t="n">
        <v>2674</v>
      </c>
      <c r="L4537" s="72" t="n">
        <v>2012001148</v>
      </c>
      <c r="M4537" s="73" t="n">
        <v>43465</v>
      </c>
      <c r="N4537" s="74" t="n">
        <v>152.840064102571</v>
      </c>
      <c r="O4537" s="75" t="n">
        <v>1</v>
      </c>
      <c r="P4537" s="76" t="n">
        <v>0.0833333333333333</v>
      </c>
      <c r="Q4537" s="77" t="n">
        <v>0</v>
      </c>
      <c r="R4537" s="78" t="n">
        <v>152.840064102571</v>
      </c>
      <c r="S4537" s="39" t="n">
        <v>12.1599358974295</v>
      </c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  <c r="ALF4537" s="41"/>
      <c r="ALG4537" s="41"/>
      <c r="ALH4537" s="41"/>
      <c r="ALI4537" s="41"/>
      <c r="ALJ4537" s="41"/>
      <c r="ALK4537" s="41"/>
      <c r="ALL4537" s="41"/>
      <c r="ALM4537" s="41"/>
      <c r="ALN4537" s="41"/>
      <c r="ALO4537" s="41"/>
      <c r="ALP4537" s="41"/>
      <c r="ALQ4537" s="41"/>
      <c r="ALR4537" s="41"/>
      <c r="ALS4537" s="41"/>
      <c r="ALT4537" s="41"/>
      <c r="ALU4537" s="41"/>
      <c r="ALV4537" s="41"/>
      <c r="ALW4537" s="41"/>
      <c r="ALX4537" s="41"/>
      <c r="ALY4537" s="41"/>
      <c r="ALZ4537" s="41"/>
      <c r="AMA4537" s="41"/>
      <c r="AMB4537" s="41"/>
      <c r="AMC4537" s="41"/>
      <c r="AMD4537" s="41"/>
      <c r="AME4537" s="41"/>
      <c r="AMF4537" s="41"/>
      <c r="AMG4537" s="0"/>
      <c r="AMH4537" s="0"/>
      <c r="AMI4537" s="0"/>
      <c r="AMJ4537" s="0"/>
    </row>
    <row r="4538" s="4" customFormat="true" ht="37.5" hidden="false" customHeight="true" outlineLevel="0" collapsed="false">
      <c r="A4538" s="23" t="s">
        <v>1337</v>
      </c>
      <c r="B4538" s="23" t="n">
        <v>5259</v>
      </c>
      <c r="C4538" s="25" t="n">
        <f aca="false">VLOOKUP(B4538,[1]Planilha8!$X$4:$Y$6629,2,0)</f>
        <v>2038563</v>
      </c>
      <c r="D4538" s="26" t="s">
        <v>1357</v>
      </c>
      <c r="E4538" s="26" t="str">
        <f aca="false">VLOOKUP(B4538,[1]Planilha8!$X$4:$Z$6629,3,0)</f>
        <v>CENTRAL DE MATERIAL E ESTERILIZAÇÃO</v>
      </c>
      <c r="F4538" s="26" t="str">
        <f aca="false">VLOOKUP(B4538,[1]Planilha8!$X$4:$AD$6629,7,0)</f>
        <v>REGULAR</v>
      </c>
      <c r="G4538" s="27" t="n">
        <v>41115</v>
      </c>
      <c r="H4538" s="28" t="n">
        <v>165</v>
      </c>
      <c r="I4538" s="29" t="s">
        <v>23</v>
      </c>
      <c r="J4538" s="70" t="s">
        <v>1356</v>
      </c>
      <c r="K4538" s="71" t="n">
        <v>2674</v>
      </c>
      <c r="L4538" s="72" t="n">
        <v>2012001148</v>
      </c>
      <c r="M4538" s="73" t="n">
        <v>43465</v>
      </c>
      <c r="N4538" s="74" t="n">
        <v>152.840064102571</v>
      </c>
      <c r="O4538" s="75" t="n">
        <v>1</v>
      </c>
      <c r="P4538" s="76" t="n">
        <v>0.0833333333333333</v>
      </c>
      <c r="Q4538" s="77" t="n">
        <v>0</v>
      </c>
      <c r="R4538" s="78" t="n">
        <v>152.840064102571</v>
      </c>
      <c r="S4538" s="39" t="n">
        <v>12.1599358974295</v>
      </c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  <c r="ALF4538" s="41"/>
      <c r="ALG4538" s="41"/>
      <c r="ALH4538" s="41"/>
      <c r="ALI4538" s="41"/>
      <c r="ALJ4538" s="41"/>
      <c r="ALK4538" s="41"/>
      <c r="ALL4538" s="41"/>
      <c r="ALM4538" s="41"/>
      <c r="ALN4538" s="41"/>
      <c r="ALO4538" s="41"/>
      <c r="ALP4538" s="41"/>
      <c r="ALQ4538" s="41"/>
      <c r="ALR4538" s="41"/>
      <c r="ALS4538" s="41"/>
      <c r="ALT4538" s="41"/>
      <c r="ALU4538" s="41"/>
      <c r="ALV4538" s="41"/>
      <c r="ALW4538" s="41"/>
      <c r="ALX4538" s="41"/>
      <c r="ALY4538" s="41"/>
      <c r="ALZ4538" s="41"/>
      <c r="AMA4538" s="41"/>
      <c r="AMB4538" s="41"/>
      <c r="AMC4538" s="41"/>
      <c r="AMD4538" s="41"/>
      <c r="AME4538" s="41"/>
      <c r="AMF4538" s="41"/>
      <c r="AMG4538" s="0"/>
      <c r="AMH4538" s="0"/>
      <c r="AMI4538" s="0"/>
      <c r="AMJ4538" s="0"/>
    </row>
    <row r="4539" s="4" customFormat="true" ht="37.5" hidden="false" customHeight="true" outlineLevel="0" collapsed="false">
      <c r="A4539" s="23" t="s">
        <v>1337</v>
      </c>
      <c r="B4539" s="23" t="n">
        <v>5260</v>
      </c>
      <c r="C4539" s="25" t="n">
        <f aca="false">VLOOKUP(B4539,[1]Planilha8!$X$4:$Y$6629,2,0)</f>
        <v>2038564</v>
      </c>
      <c r="D4539" s="26" t="s">
        <v>1357</v>
      </c>
      <c r="E4539" s="26" t="str">
        <f aca="false">VLOOKUP(B4539,[1]Planilha8!$X$4:$Z$6629,3,0)</f>
        <v>CLÍNICA CIRÚRGICA</v>
      </c>
      <c r="F4539" s="26" t="str">
        <f aca="false">VLOOKUP(B4539,[1]Planilha8!$X$4:$AD$6629,7,0)</f>
        <v>REGULAR</v>
      </c>
      <c r="G4539" s="27" t="n">
        <v>41115</v>
      </c>
      <c r="H4539" s="28" t="n">
        <v>165</v>
      </c>
      <c r="I4539" s="29" t="s">
        <v>23</v>
      </c>
      <c r="J4539" s="70" t="s">
        <v>1356</v>
      </c>
      <c r="K4539" s="71" t="n">
        <v>2674</v>
      </c>
      <c r="L4539" s="72" t="n">
        <v>2012001148</v>
      </c>
      <c r="M4539" s="73" t="n">
        <v>43465</v>
      </c>
      <c r="N4539" s="74" t="n">
        <v>152.840064102571</v>
      </c>
      <c r="O4539" s="75" t="n">
        <v>1</v>
      </c>
      <c r="P4539" s="76" t="n">
        <v>0.0833333333333333</v>
      </c>
      <c r="Q4539" s="77" t="n">
        <v>0</v>
      </c>
      <c r="R4539" s="78" t="n">
        <v>152.840064102571</v>
      </c>
      <c r="S4539" s="39" t="n">
        <v>12.1599358974295</v>
      </c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LF4539" s="41"/>
      <c r="ALG4539" s="41"/>
      <c r="ALH4539" s="41"/>
      <c r="ALI4539" s="41"/>
      <c r="ALJ4539" s="41"/>
      <c r="ALK4539" s="41"/>
      <c r="ALL4539" s="41"/>
      <c r="ALM4539" s="41"/>
      <c r="ALN4539" s="41"/>
      <c r="ALO4539" s="41"/>
      <c r="ALP4539" s="41"/>
      <c r="ALQ4539" s="41"/>
      <c r="ALR4539" s="41"/>
      <c r="ALS4539" s="41"/>
      <c r="ALT4539" s="41"/>
      <c r="ALU4539" s="41"/>
      <c r="ALV4539" s="41"/>
      <c r="ALW4539" s="41"/>
      <c r="ALX4539" s="41"/>
      <c r="ALY4539" s="41"/>
      <c r="ALZ4539" s="41"/>
      <c r="AMA4539" s="41"/>
      <c r="AMB4539" s="41"/>
      <c r="AMC4539" s="41"/>
      <c r="AMD4539" s="41"/>
      <c r="AME4539" s="41"/>
      <c r="AMF4539" s="41"/>
      <c r="AMG4539" s="0"/>
      <c r="AMH4539" s="0"/>
      <c r="AMI4539" s="0"/>
      <c r="AMJ4539" s="0"/>
    </row>
    <row r="4540" s="4" customFormat="true" ht="37.5" hidden="false" customHeight="true" outlineLevel="0" collapsed="false">
      <c r="A4540" s="23" t="s">
        <v>1337</v>
      </c>
      <c r="B4540" s="23" t="n">
        <v>5261</v>
      </c>
      <c r="C4540" s="25" t="n">
        <f aca="false">VLOOKUP(B4540,[1]Planilha8!$X$4:$Y$6629,2,0)</f>
        <v>2038565</v>
      </c>
      <c r="D4540" s="26" t="s">
        <v>1357</v>
      </c>
      <c r="E4540" s="26" t="str">
        <f aca="false">VLOOKUP(B4540,[1]Planilha8!$X$4:$Z$6629,3,0)</f>
        <v>CLÍNICA MÉDICA</v>
      </c>
      <c r="F4540" s="26" t="str">
        <f aca="false">VLOOKUP(B4540,[1]Planilha8!$X$4:$AD$6629,7,0)</f>
        <v>REGULAR</v>
      </c>
      <c r="G4540" s="27" t="n">
        <v>41115</v>
      </c>
      <c r="H4540" s="28" t="n">
        <v>165</v>
      </c>
      <c r="I4540" s="29" t="s">
        <v>23</v>
      </c>
      <c r="J4540" s="70" t="s">
        <v>1356</v>
      </c>
      <c r="K4540" s="71" t="n">
        <v>2674</v>
      </c>
      <c r="L4540" s="72" t="n">
        <v>2012001148</v>
      </c>
      <c r="M4540" s="73" t="n">
        <v>43465</v>
      </c>
      <c r="N4540" s="74" t="n">
        <v>152.840064102571</v>
      </c>
      <c r="O4540" s="75" t="n">
        <v>1</v>
      </c>
      <c r="P4540" s="76" t="n">
        <v>0.0833333333333333</v>
      </c>
      <c r="Q4540" s="77" t="n">
        <v>0</v>
      </c>
      <c r="R4540" s="78" t="n">
        <v>152.840064102571</v>
      </c>
      <c r="S4540" s="39" t="n">
        <v>12.1599358974295</v>
      </c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LF4540" s="41"/>
      <c r="ALG4540" s="41"/>
      <c r="ALH4540" s="41"/>
      <c r="ALI4540" s="41"/>
      <c r="ALJ4540" s="41"/>
      <c r="ALK4540" s="41"/>
      <c r="ALL4540" s="41"/>
      <c r="ALM4540" s="41"/>
      <c r="ALN4540" s="41"/>
      <c r="ALO4540" s="41"/>
      <c r="ALP4540" s="41"/>
      <c r="ALQ4540" s="41"/>
      <c r="ALR4540" s="41"/>
      <c r="ALS4540" s="41"/>
      <c r="ALT4540" s="41"/>
      <c r="ALU4540" s="41"/>
      <c r="ALV4540" s="41"/>
      <c r="ALW4540" s="41"/>
      <c r="ALX4540" s="41"/>
      <c r="ALY4540" s="41"/>
      <c r="ALZ4540" s="41"/>
      <c r="AMA4540" s="41"/>
      <c r="AMB4540" s="41"/>
      <c r="AMC4540" s="41"/>
      <c r="AMD4540" s="41"/>
      <c r="AME4540" s="41"/>
      <c r="AMF4540" s="41"/>
      <c r="AMG4540" s="0"/>
      <c r="AMH4540" s="0"/>
      <c r="AMI4540" s="0"/>
      <c r="AMJ4540" s="0"/>
    </row>
    <row r="4541" s="4" customFormat="true" ht="37.5" hidden="false" customHeight="true" outlineLevel="0" collapsed="false">
      <c r="A4541" s="23" t="s">
        <v>1337</v>
      </c>
      <c r="B4541" s="23" t="n">
        <v>5262</v>
      </c>
      <c r="C4541" s="25" t="n">
        <f aca="false">VLOOKUP(B4541,[1]Planilha8!$X$4:$Y$6629,2,0)</f>
        <v>2038566</v>
      </c>
      <c r="D4541" s="26" t="s">
        <v>1357</v>
      </c>
      <c r="E4541" s="26" t="str">
        <f aca="false">VLOOKUP(B4541,[1]Planilha8!$X$4:$Z$6629,3,0)</f>
        <v>CLÍNICA MÉDICA</v>
      </c>
      <c r="F4541" s="26" t="str">
        <f aca="false">VLOOKUP(B4541,[1]Planilha8!$X$4:$AD$6629,7,0)</f>
        <v>REGULAR</v>
      </c>
      <c r="G4541" s="27" t="n">
        <v>41115</v>
      </c>
      <c r="H4541" s="28" t="n">
        <v>165</v>
      </c>
      <c r="I4541" s="29" t="s">
        <v>23</v>
      </c>
      <c r="J4541" s="70" t="s">
        <v>1356</v>
      </c>
      <c r="K4541" s="71" t="n">
        <v>2674</v>
      </c>
      <c r="L4541" s="72" t="n">
        <v>2012001148</v>
      </c>
      <c r="M4541" s="73" t="n">
        <v>43465</v>
      </c>
      <c r="N4541" s="74" t="n">
        <v>152.840064102571</v>
      </c>
      <c r="O4541" s="75" t="n">
        <v>1</v>
      </c>
      <c r="P4541" s="76" t="n">
        <v>0.0833333333333333</v>
      </c>
      <c r="Q4541" s="77" t="n">
        <v>0</v>
      </c>
      <c r="R4541" s="78" t="n">
        <v>152.840064102571</v>
      </c>
      <c r="S4541" s="39" t="n">
        <v>12.1599358974295</v>
      </c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LF4541" s="41"/>
      <c r="ALG4541" s="41"/>
      <c r="ALH4541" s="41"/>
      <c r="ALI4541" s="41"/>
      <c r="ALJ4541" s="41"/>
      <c r="ALK4541" s="41"/>
      <c r="ALL4541" s="41"/>
      <c r="ALM4541" s="41"/>
      <c r="ALN4541" s="41"/>
      <c r="ALO4541" s="41"/>
      <c r="ALP4541" s="41"/>
      <c r="ALQ4541" s="41"/>
      <c r="ALR4541" s="41"/>
      <c r="ALS4541" s="41"/>
      <c r="ALT4541" s="41"/>
      <c r="ALU4541" s="41"/>
      <c r="ALV4541" s="41"/>
      <c r="ALW4541" s="41"/>
      <c r="ALX4541" s="41"/>
      <c r="ALY4541" s="41"/>
      <c r="ALZ4541" s="41"/>
      <c r="AMA4541" s="41"/>
      <c r="AMB4541" s="41"/>
      <c r="AMC4541" s="41"/>
      <c r="AMD4541" s="41"/>
      <c r="AME4541" s="41"/>
      <c r="AMF4541" s="41"/>
      <c r="AMG4541" s="0"/>
      <c r="AMH4541" s="0"/>
      <c r="AMI4541" s="0"/>
      <c r="AMJ4541" s="0"/>
    </row>
    <row r="4542" s="4" customFormat="true" ht="37.5" hidden="false" customHeight="true" outlineLevel="0" collapsed="false">
      <c r="A4542" s="23" t="s">
        <v>1337</v>
      </c>
      <c r="B4542" s="23" t="n">
        <v>5222</v>
      </c>
      <c r="C4542" s="25" t="n">
        <f aca="false">VLOOKUP(B4542,[1]Planilha8!$X$4:$Y$6629,2,0)</f>
        <v>2038567</v>
      </c>
      <c r="D4542" s="26" t="s">
        <v>1358</v>
      </c>
      <c r="E4542" s="26" t="str">
        <f aca="false">VLOOKUP(B4542,[1]Planilha8!$X$4:$Z$6629,3,0)</f>
        <v>ROUPARIA</v>
      </c>
      <c r="F4542" s="26" t="str">
        <f aca="false">VLOOKUP(B4542,[1]Planilha8!$X$4:$AD$6629,7,0)</f>
        <v>BOM</v>
      </c>
      <c r="G4542" s="27" t="n">
        <v>41117</v>
      </c>
      <c r="H4542" s="28" t="n">
        <v>345.252</v>
      </c>
      <c r="I4542" s="29" t="s">
        <v>23</v>
      </c>
      <c r="J4542" s="70" t="s">
        <v>1359</v>
      </c>
      <c r="K4542" s="71" t="n">
        <v>2680</v>
      </c>
      <c r="L4542" s="72" t="n">
        <v>2012001116</v>
      </c>
      <c r="M4542" s="73" t="n">
        <v>43465</v>
      </c>
      <c r="N4542" s="74" t="n">
        <v>168.700110982906</v>
      </c>
      <c r="O4542" s="75" t="n">
        <v>0.11</v>
      </c>
      <c r="P4542" s="76" t="n">
        <v>0.00916666666666667</v>
      </c>
      <c r="Q4542" s="77" t="n">
        <v>3.16481</v>
      </c>
      <c r="R4542" s="78" t="n">
        <v>171.864920982906</v>
      </c>
      <c r="S4542" s="39" t="n">
        <v>173.387079017094</v>
      </c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LF4542" s="41"/>
      <c r="ALG4542" s="41"/>
      <c r="ALH4542" s="41"/>
      <c r="ALI4542" s="41"/>
      <c r="ALJ4542" s="41"/>
      <c r="ALK4542" s="41"/>
      <c r="ALL4542" s="41"/>
      <c r="ALM4542" s="41"/>
      <c r="ALN4542" s="41"/>
      <c r="ALO4542" s="41"/>
      <c r="ALP4542" s="41"/>
      <c r="ALQ4542" s="41"/>
      <c r="ALR4542" s="41"/>
      <c r="ALS4542" s="41"/>
      <c r="ALT4542" s="41"/>
      <c r="ALU4542" s="41"/>
      <c r="ALV4542" s="41"/>
      <c r="ALW4542" s="41"/>
      <c r="ALX4542" s="41"/>
      <c r="ALY4542" s="41"/>
      <c r="ALZ4542" s="41"/>
      <c r="AMA4542" s="41"/>
      <c r="AMB4542" s="41"/>
      <c r="AMC4542" s="41"/>
      <c r="AMD4542" s="41"/>
      <c r="AME4542" s="41"/>
      <c r="AMF4542" s="41"/>
      <c r="AMG4542" s="0"/>
      <c r="AMH4542" s="0"/>
      <c r="AMI4542" s="0"/>
      <c r="AMJ4542" s="0"/>
    </row>
    <row r="4543" s="4" customFormat="true" ht="37.5" hidden="false" customHeight="true" outlineLevel="0" collapsed="false">
      <c r="A4543" s="23" t="s">
        <v>1337</v>
      </c>
      <c r="B4543" s="23" t="n">
        <v>5223</v>
      </c>
      <c r="C4543" s="25" t="n">
        <f aca="false">VLOOKUP(B4543,[1]Planilha8!$X$4:$Y$6629,2,0)</f>
        <v>2038568</v>
      </c>
      <c r="D4543" s="26" t="s">
        <v>1358</v>
      </c>
      <c r="E4543" s="26" t="str">
        <f aca="false">VLOOKUP(B4543,[1]Planilha8!$X$4:$Z$6629,3,0)</f>
        <v>ROUPARIA</v>
      </c>
      <c r="F4543" s="26" t="str">
        <f aca="false">VLOOKUP(B4543,[1]Planilha8!$X$4:$AD$6629,7,0)</f>
        <v>BOM</v>
      </c>
      <c r="G4543" s="27" t="n">
        <v>41117</v>
      </c>
      <c r="H4543" s="28" t="n">
        <v>345.252</v>
      </c>
      <c r="I4543" s="29" t="s">
        <v>23</v>
      </c>
      <c r="J4543" s="70" t="s">
        <v>1359</v>
      </c>
      <c r="K4543" s="71" t="n">
        <v>2680</v>
      </c>
      <c r="L4543" s="72" t="n">
        <v>2012001116</v>
      </c>
      <c r="M4543" s="73" t="n">
        <v>43465</v>
      </c>
      <c r="N4543" s="74" t="n">
        <v>168.700110982906</v>
      </c>
      <c r="O4543" s="75" t="n">
        <v>0.11</v>
      </c>
      <c r="P4543" s="76" t="n">
        <v>0.00916666666666667</v>
      </c>
      <c r="Q4543" s="77" t="n">
        <v>3.16481</v>
      </c>
      <c r="R4543" s="78" t="n">
        <v>171.864920982906</v>
      </c>
      <c r="S4543" s="39" t="n">
        <v>173.387079017094</v>
      </c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LF4543" s="41"/>
      <c r="ALG4543" s="41"/>
      <c r="ALH4543" s="41"/>
      <c r="ALI4543" s="41"/>
      <c r="ALJ4543" s="41"/>
      <c r="ALK4543" s="41"/>
      <c r="ALL4543" s="41"/>
      <c r="ALM4543" s="41"/>
      <c r="ALN4543" s="41"/>
      <c r="ALO4543" s="41"/>
      <c r="ALP4543" s="41"/>
      <c r="ALQ4543" s="41"/>
      <c r="ALR4543" s="41"/>
      <c r="ALS4543" s="41"/>
      <c r="ALT4543" s="41"/>
      <c r="ALU4543" s="41"/>
      <c r="ALV4543" s="41"/>
      <c r="ALW4543" s="41"/>
      <c r="ALX4543" s="41"/>
      <c r="ALY4543" s="41"/>
      <c r="ALZ4543" s="41"/>
      <c r="AMA4543" s="41"/>
      <c r="AMB4543" s="41"/>
      <c r="AMC4543" s="41"/>
      <c r="AMD4543" s="41"/>
      <c r="AME4543" s="41"/>
      <c r="AMF4543" s="41"/>
      <c r="AMG4543" s="0"/>
      <c r="AMH4543" s="0"/>
      <c r="AMI4543" s="0"/>
      <c r="AMJ4543" s="0"/>
    </row>
    <row r="4544" s="4" customFormat="true" ht="37.5" hidden="false" customHeight="true" outlineLevel="0" collapsed="false">
      <c r="A4544" s="23" t="s">
        <v>1337</v>
      </c>
      <c r="B4544" s="23" t="n">
        <v>5224</v>
      </c>
      <c r="C4544" s="25" t="n">
        <f aca="false">VLOOKUP(B4544,[1]Planilha8!$X$4:$Y$6629,2,0)</f>
        <v>2038569</v>
      </c>
      <c r="D4544" s="26" t="s">
        <v>1358</v>
      </c>
      <c r="E4544" s="26" t="str">
        <f aca="false">VLOOKUP(B4544,[1]Planilha8!$X$4:$Z$6629,3,0)</f>
        <v>ROUPARIA</v>
      </c>
      <c r="F4544" s="26" t="str">
        <f aca="false">VLOOKUP(B4544,[1]Planilha8!$X$4:$AD$6629,7,0)</f>
        <v>BOM</v>
      </c>
      <c r="G4544" s="27" t="n">
        <v>41117</v>
      </c>
      <c r="H4544" s="28" t="n">
        <v>345.252</v>
      </c>
      <c r="I4544" s="29" t="s">
        <v>23</v>
      </c>
      <c r="J4544" s="70" t="s">
        <v>1359</v>
      </c>
      <c r="K4544" s="71" t="n">
        <v>2680</v>
      </c>
      <c r="L4544" s="72" t="n">
        <v>2012001116</v>
      </c>
      <c r="M4544" s="73" t="n">
        <v>43465</v>
      </c>
      <c r="N4544" s="74" t="n">
        <v>168.700110982906</v>
      </c>
      <c r="O4544" s="75" t="n">
        <v>0.11</v>
      </c>
      <c r="P4544" s="76" t="n">
        <v>0.00916666666666667</v>
      </c>
      <c r="Q4544" s="77" t="n">
        <v>3.16481</v>
      </c>
      <c r="R4544" s="78" t="n">
        <v>171.864920982906</v>
      </c>
      <c r="S4544" s="39" t="n">
        <v>173.387079017094</v>
      </c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LF4544" s="41"/>
      <c r="ALG4544" s="41"/>
      <c r="ALH4544" s="41"/>
      <c r="ALI4544" s="41"/>
      <c r="ALJ4544" s="41"/>
      <c r="ALK4544" s="41"/>
      <c r="ALL4544" s="41"/>
      <c r="ALM4544" s="41"/>
      <c r="ALN4544" s="41"/>
      <c r="ALO4544" s="41"/>
      <c r="ALP4544" s="41"/>
      <c r="ALQ4544" s="41"/>
      <c r="ALR4544" s="41"/>
      <c r="ALS4544" s="41"/>
      <c r="ALT4544" s="41"/>
      <c r="ALU4544" s="41"/>
      <c r="ALV4544" s="41"/>
      <c r="ALW4544" s="41"/>
      <c r="ALX4544" s="41"/>
      <c r="ALY4544" s="41"/>
      <c r="ALZ4544" s="41"/>
      <c r="AMA4544" s="41"/>
      <c r="AMB4544" s="41"/>
      <c r="AMC4544" s="41"/>
      <c r="AMD4544" s="41"/>
      <c r="AME4544" s="41"/>
      <c r="AMF4544" s="41"/>
      <c r="AMG4544" s="0"/>
      <c r="AMH4544" s="0"/>
      <c r="AMI4544" s="0"/>
      <c r="AMJ4544" s="0"/>
    </row>
    <row r="4545" s="4" customFormat="true" ht="37.5" hidden="false" customHeight="true" outlineLevel="0" collapsed="false">
      <c r="A4545" s="23" t="s">
        <v>1337</v>
      </c>
      <c r="B4545" s="23" t="n">
        <v>5225</v>
      </c>
      <c r="C4545" s="25" t="n">
        <f aca="false">VLOOKUP(B4545,[1]Planilha8!$X$4:$Y$6629,2,0)</f>
        <v>2038570</v>
      </c>
      <c r="D4545" s="26" t="s">
        <v>1358</v>
      </c>
      <c r="E4545" s="26" t="str">
        <f aca="false">VLOOKUP(B4545,[1]Planilha8!$X$4:$Z$6629,3,0)</f>
        <v>ROUPARIA</v>
      </c>
      <c r="F4545" s="26" t="str">
        <f aca="false">VLOOKUP(B4545,[1]Planilha8!$X$4:$AD$6629,7,0)</f>
        <v>BOM</v>
      </c>
      <c r="G4545" s="27" t="n">
        <v>41117</v>
      </c>
      <c r="H4545" s="28" t="n">
        <v>345.252</v>
      </c>
      <c r="I4545" s="29" t="s">
        <v>23</v>
      </c>
      <c r="J4545" s="70" t="s">
        <v>1359</v>
      </c>
      <c r="K4545" s="71" t="n">
        <v>2680</v>
      </c>
      <c r="L4545" s="72" t="n">
        <v>2012001116</v>
      </c>
      <c r="M4545" s="73" t="n">
        <v>43465</v>
      </c>
      <c r="N4545" s="74" t="n">
        <v>168.700110982906</v>
      </c>
      <c r="O4545" s="75" t="n">
        <v>0.11</v>
      </c>
      <c r="P4545" s="76" t="n">
        <v>0.00916666666666667</v>
      </c>
      <c r="Q4545" s="77" t="n">
        <v>3.16481</v>
      </c>
      <c r="R4545" s="78" t="n">
        <v>171.864920982906</v>
      </c>
      <c r="S4545" s="39" t="n">
        <v>173.387079017094</v>
      </c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LF4545" s="41"/>
      <c r="ALG4545" s="41"/>
      <c r="ALH4545" s="41"/>
      <c r="ALI4545" s="41"/>
      <c r="ALJ4545" s="41"/>
      <c r="ALK4545" s="41"/>
      <c r="ALL4545" s="41"/>
      <c r="ALM4545" s="41"/>
      <c r="ALN4545" s="41"/>
      <c r="ALO4545" s="41"/>
      <c r="ALP4545" s="41"/>
      <c r="ALQ4545" s="41"/>
      <c r="ALR4545" s="41"/>
      <c r="ALS4545" s="41"/>
      <c r="ALT4545" s="41"/>
      <c r="ALU4545" s="41"/>
      <c r="ALV4545" s="41"/>
      <c r="ALW4545" s="41"/>
      <c r="ALX4545" s="41"/>
      <c r="ALY4545" s="41"/>
      <c r="ALZ4545" s="41"/>
      <c r="AMA4545" s="41"/>
      <c r="AMB4545" s="41"/>
      <c r="AMC4545" s="41"/>
      <c r="AMD4545" s="41"/>
      <c r="AME4545" s="41"/>
      <c r="AMF4545" s="41"/>
      <c r="AMG4545" s="0"/>
      <c r="AMH4545" s="0"/>
      <c r="AMI4545" s="0"/>
      <c r="AMJ4545" s="0"/>
    </row>
    <row r="4546" s="4" customFormat="true" ht="37.5" hidden="false" customHeight="true" outlineLevel="0" collapsed="false">
      <c r="A4546" s="23" t="s">
        <v>1337</v>
      </c>
      <c r="B4546" s="23" t="n">
        <v>5226</v>
      </c>
      <c r="C4546" s="25" t="n">
        <f aca="false">VLOOKUP(B4546,[1]Planilha8!$X$4:$Y$6629,2,0)</f>
        <v>2038571</v>
      </c>
      <c r="D4546" s="26" t="s">
        <v>1358</v>
      </c>
      <c r="E4546" s="26" t="str">
        <f aca="false">VLOOKUP(B4546,[1]Planilha8!$X$4:$Z$6629,3,0)</f>
        <v>ROUPARIA</v>
      </c>
      <c r="F4546" s="26" t="str">
        <f aca="false">VLOOKUP(B4546,[1]Planilha8!$X$4:$AD$6629,7,0)</f>
        <v>BOM</v>
      </c>
      <c r="G4546" s="27" t="n">
        <v>41117</v>
      </c>
      <c r="H4546" s="28" t="n">
        <v>345.252</v>
      </c>
      <c r="I4546" s="29" t="s">
        <v>23</v>
      </c>
      <c r="J4546" s="70" t="s">
        <v>1359</v>
      </c>
      <c r="K4546" s="71" t="n">
        <v>2680</v>
      </c>
      <c r="L4546" s="72" t="n">
        <v>2012001116</v>
      </c>
      <c r="M4546" s="73" t="n">
        <v>43465</v>
      </c>
      <c r="N4546" s="74" t="n">
        <v>168.700110982906</v>
      </c>
      <c r="O4546" s="75" t="n">
        <v>0.11</v>
      </c>
      <c r="P4546" s="76" t="n">
        <v>0.00916666666666667</v>
      </c>
      <c r="Q4546" s="77" t="n">
        <v>3.16481</v>
      </c>
      <c r="R4546" s="78" t="n">
        <v>171.864920982906</v>
      </c>
      <c r="S4546" s="39" t="n">
        <v>173.387079017094</v>
      </c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LF4546" s="41"/>
      <c r="ALG4546" s="41"/>
      <c r="ALH4546" s="41"/>
      <c r="ALI4546" s="41"/>
      <c r="ALJ4546" s="41"/>
      <c r="ALK4546" s="41"/>
      <c r="ALL4546" s="41"/>
      <c r="ALM4546" s="41"/>
      <c r="ALN4546" s="41"/>
      <c r="ALO4546" s="41"/>
      <c r="ALP4546" s="41"/>
      <c r="ALQ4546" s="41"/>
      <c r="ALR4546" s="41"/>
      <c r="ALS4546" s="41"/>
      <c r="ALT4546" s="41"/>
      <c r="ALU4546" s="41"/>
      <c r="ALV4546" s="41"/>
      <c r="ALW4546" s="41"/>
      <c r="ALX4546" s="41"/>
      <c r="ALY4546" s="41"/>
      <c r="ALZ4546" s="41"/>
      <c r="AMA4546" s="41"/>
      <c r="AMB4546" s="41"/>
      <c r="AMC4546" s="41"/>
      <c r="AMD4546" s="41"/>
      <c r="AME4546" s="41"/>
      <c r="AMF4546" s="41"/>
      <c r="AMG4546" s="0"/>
      <c r="AMH4546" s="0"/>
      <c r="AMI4546" s="0"/>
      <c r="AMJ4546" s="0"/>
    </row>
    <row r="4547" s="4" customFormat="true" ht="37.5" hidden="false" customHeight="true" outlineLevel="0" collapsed="false">
      <c r="A4547" s="23" t="s">
        <v>1337</v>
      </c>
      <c r="B4547" s="23" t="n">
        <v>5227</v>
      </c>
      <c r="C4547" s="25" t="n">
        <f aca="false">VLOOKUP(B4547,[1]Planilha8!$X$4:$Y$6629,2,0)</f>
        <v>2038572</v>
      </c>
      <c r="D4547" s="26" t="s">
        <v>1358</v>
      </c>
      <c r="E4547" s="26" t="str">
        <f aca="false">VLOOKUP(B4547,[1]Planilha8!$X$4:$Z$6629,3,0)</f>
        <v>ROUPARIA</v>
      </c>
      <c r="F4547" s="26" t="str">
        <f aca="false">VLOOKUP(B4547,[1]Planilha8!$X$4:$AD$6629,7,0)</f>
        <v>BOM</v>
      </c>
      <c r="G4547" s="27" t="n">
        <v>41117</v>
      </c>
      <c r="H4547" s="28" t="n">
        <v>345.252</v>
      </c>
      <c r="I4547" s="29" t="s">
        <v>23</v>
      </c>
      <c r="J4547" s="70" t="s">
        <v>1359</v>
      </c>
      <c r="K4547" s="71" t="n">
        <v>2680</v>
      </c>
      <c r="L4547" s="72" t="n">
        <v>2012001116</v>
      </c>
      <c r="M4547" s="73" t="n">
        <v>43465</v>
      </c>
      <c r="N4547" s="74" t="n">
        <v>168.700110982906</v>
      </c>
      <c r="O4547" s="75" t="n">
        <v>0.11</v>
      </c>
      <c r="P4547" s="76" t="n">
        <v>0.00916666666666667</v>
      </c>
      <c r="Q4547" s="77" t="n">
        <v>3.16481</v>
      </c>
      <c r="R4547" s="78" t="n">
        <v>171.864920982906</v>
      </c>
      <c r="S4547" s="39" t="n">
        <v>173.387079017094</v>
      </c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LF4547" s="41"/>
      <c r="ALG4547" s="41"/>
      <c r="ALH4547" s="41"/>
      <c r="ALI4547" s="41"/>
      <c r="ALJ4547" s="41"/>
      <c r="ALK4547" s="41"/>
      <c r="ALL4547" s="41"/>
      <c r="ALM4547" s="41"/>
      <c r="ALN4547" s="41"/>
      <c r="ALO4547" s="41"/>
      <c r="ALP4547" s="41"/>
      <c r="ALQ4547" s="41"/>
      <c r="ALR4547" s="41"/>
      <c r="ALS4547" s="41"/>
      <c r="ALT4547" s="41"/>
      <c r="ALU4547" s="41"/>
      <c r="ALV4547" s="41"/>
      <c r="ALW4547" s="41"/>
      <c r="ALX4547" s="41"/>
      <c r="ALY4547" s="41"/>
      <c r="ALZ4547" s="41"/>
      <c r="AMA4547" s="41"/>
      <c r="AMB4547" s="41"/>
      <c r="AMC4547" s="41"/>
      <c r="AMD4547" s="41"/>
      <c r="AME4547" s="41"/>
      <c r="AMF4547" s="41"/>
      <c r="AMG4547" s="0"/>
      <c r="AMH4547" s="0"/>
      <c r="AMI4547" s="0"/>
      <c r="AMJ4547" s="0"/>
    </row>
    <row r="4548" s="4" customFormat="true" ht="37.5" hidden="false" customHeight="true" outlineLevel="0" collapsed="false">
      <c r="A4548" s="23" t="s">
        <v>1337</v>
      </c>
      <c r="B4548" s="23" t="n">
        <v>5228</v>
      </c>
      <c r="C4548" s="25" t="n">
        <f aca="false">VLOOKUP(B4548,[1]Planilha8!$X$4:$Y$6629,2,0)</f>
        <v>2038573</v>
      </c>
      <c r="D4548" s="26" t="s">
        <v>1358</v>
      </c>
      <c r="E4548" s="26" t="str">
        <f aca="false">VLOOKUP(B4548,[1]Planilha8!$X$4:$Z$6629,3,0)</f>
        <v>ROUPARIA</v>
      </c>
      <c r="F4548" s="26" t="str">
        <f aca="false">VLOOKUP(B4548,[1]Planilha8!$X$4:$AD$6629,7,0)</f>
        <v>BOM</v>
      </c>
      <c r="G4548" s="27" t="n">
        <v>41117</v>
      </c>
      <c r="H4548" s="28" t="n">
        <v>345.252</v>
      </c>
      <c r="I4548" s="29" t="s">
        <v>23</v>
      </c>
      <c r="J4548" s="70" t="s">
        <v>1359</v>
      </c>
      <c r="K4548" s="71" t="n">
        <v>2680</v>
      </c>
      <c r="L4548" s="72" t="n">
        <v>2012001116</v>
      </c>
      <c r="M4548" s="73" t="n">
        <v>43465</v>
      </c>
      <c r="N4548" s="74" t="n">
        <v>168.700110982906</v>
      </c>
      <c r="O4548" s="75" t="n">
        <v>0.11</v>
      </c>
      <c r="P4548" s="76" t="n">
        <v>0.00916666666666667</v>
      </c>
      <c r="Q4548" s="77" t="n">
        <v>3.16481</v>
      </c>
      <c r="R4548" s="78" t="n">
        <v>171.864920982906</v>
      </c>
      <c r="S4548" s="39" t="n">
        <v>173.387079017094</v>
      </c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LF4548" s="41"/>
      <c r="ALG4548" s="41"/>
      <c r="ALH4548" s="41"/>
      <c r="ALI4548" s="41"/>
      <c r="ALJ4548" s="41"/>
      <c r="ALK4548" s="41"/>
      <c r="ALL4548" s="41"/>
      <c r="ALM4548" s="41"/>
      <c r="ALN4548" s="41"/>
      <c r="ALO4548" s="41"/>
      <c r="ALP4548" s="41"/>
      <c r="ALQ4548" s="41"/>
      <c r="ALR4548" s="41"/>
      <c r="ALS4548" s="41"/>
      <c r="ALT4548" s="41"/>
      <c r="ALU4548" s="41"/>
      <c r="ALV4548" s="41"/>
      <c r="ALW4548" s="41"/>
      <c r="ALX4548" s="41"/>
      <c r="ALY4548" s="41"/>
      <c r="ALZ4548" s="41"/>
      <c r="AMA4548" s="41"/>
      <c r="AMB4548" s="41"/>
      <c r="AMC4548" s="41"/>
      <c r="AMD4548" s="41"/>
      <c r="AME4548" s="41"/>
      <c r="AMF4548" s="41"/>
      <c r="AMG4548" s="0"/>
      <c r="AMH4548" s="0"/>
      <c r="AMI4548" s="0"/>
      <c r="AMJ4548" s="0"/>
    </row>
    <row r="4549" s="4" customFormat="true" ht="37.5" hidden="false" customHeight="true" outlineLevel="0" collapsed="false">
      <c r="A4549" s="23" t="s">
        <v>1337</v>
      </c>
      <c r="B4549" s="23" t="n">
        <v>5229</v>
      </c>
      <c r="C4549" s="25" t="n">
        <f aca="false">VLOOKUP(B4549,[1]Planilha8!$X$4:$Y$6629,2,0)</f>
        <v>2038574</v>
      </c>
      <c r="D4549" s="26" t="s">
        <v>1358</v>
      </c>
      <c r="E4549" s="26" t="str">
        <f aca="false">VLOOKUP(B4549,[1]Planilha8!$X$4:$Z$6629,3,0)</f>
        <v>ROUPARIA</v>
      </c>
      <c r="F4549" s="26" t="str">
        <f aca="false">VLOOKUP(B4549,[1]Planilha8!$X$4:$AD$6629,7,0)</f>
        <v>BOM</v>
      </c>
      <c r="G4549" s="27" t="n">
        <v>41117</v>
      </c>
      <c r="H4549" s="28" t="n">
        <v>345.252</v>
      </c>
      <c r="I4549" s="29" t="s">
        <v>23</v>
      </c>
      <c r="J4549" s="70" t="s">
        <v>1359</v>
      </c>
      <c r="K4549" s="71" t="n">
        <v>2680</v>
      </c>
      <c r="L4549" s="72" t="n">
        <v>2012001116</v>
      </c>
      <c r="M4549" s="73" t="n">
        <v>43465</v>
      </c>
      <c r="N4549" s="74" t="n">
        <v>168.700110982906</v>
      </c>
      <c r="O4549" s="75" t="n">
        <v>0.11</v>
      </c>
      <c r="P4549" s="76" t="n">
        <v>0.00916666666666667</v>
      </c>
      <c r="Q4549" s="77" t="n">
        <v>3.16481</v>
      </c>
      <c r="R4549" s="78" t="n">
        <v>171.864920982906</v>
      </c>
      <c r="S4549" s="39" t="n">
        <v>173.387079017094</v>
      </c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LF4549" s="41"/>
      <c r="ALG4549" s="41"/>
      <c r="ALH4549" s="41"/>
      <c r="ALI4549" s="41"/>
      <c r="ALJ4549" s="41"/>
      <c r="ALK4549" s="41"/>
      <c r="ALL4549" s="41"/>
      <c r="ALM4549" s="41"/>
      <c r="ALN4549" s="41"/>
      <c r="ALO4549" s="41"/>
      <c r="ALP4549" s="41"/>
      <c r="ALQ4549" s="41"/>
      <c r="ALR4549" s="41"/>
      <c r="ALS4549" s="41"/>
      <c r="ALT4549" s="41"/>
      <c r="ALU4549" s="41"/>
      <c r="ALV4549" s="41"/>
      <c r="ALW4549" s="41"/>
      <c r="ALX4549" s="41"/>
      <c r="ALY4549" s="41"/>
      <c r="ALZ4549" s="41"/>
      <c r="AMA4549" s="41"/>
      <c r="AMB4549" s="41"/>
      <c r="AMC4549" s="41"/>
      <c r="AMD4549" s="41"/>
      <c r="AME4549" s="41"/>
      <c r="AMF4549" s="41"/>
      <c r="AMG4549" s="0"/>
      <c r="AMH4549" s="0"/>
      <c r="AMI4549" s="0"/>
      <c r="AMJ4549" s="0"/>
    </row>
    <row r="4550" s="4" customFormat="true" ht="37.5" hidden="false" customHeight="true" outlineLevel="0" collapsed="false">
      <c r="A4550" s="23" t="s">
        <v>1337</v>
      </c>
      <c r="B4550" s="23" t="n">
        <v>5230</v>
      </c>
      <c r="C4550" s="25" t="n">
        <f aca="false">VLOOKUP(B4550,[1]Planilha8!$X$4:$Y$6629,2,0)</f>
        <v>2038575</v>
      </c>
      <c r="D4550" s="26" t="s">
        <v>1358</v>
      </c>
      <c r="E4550" s="26" t="str">
        <f aca="false">VLOOKUP(B4550,[1]Planilha8!$X$4:$Z$6629,3,0)</f>
        <v>ROUPARIA</v>
      </c>
      <c r="F4550" s="26" t="str">
        <f aca="false">VLOOKUP(B4550,[1]Planilha8!$X$4:$AD$6629,7,0)</f>
        <v>BOM</v>
      </c>
      <c r="G4550" s="27" t="n">
        <v>41117</v>
      </c>
      <c r="H4550" s="28" t="n">
        <v>345.252</v>
      </c>
      <c r="I4550" s="29" t="s">
        <v>23</v>
      </c>
      <c r="J4550" s="70" t="s">
        <v>1359</v>
      </c>
      <c r="K4550" s="71" t="n">
        <v>2680</v>
      </c>
      <c r="L4550" s="72" t="n">
        <v>2012001116</v>
      </c>
      <c r="M4550" s="73" t="n">
        <v>43465</v>
      </c>
      <c r="N4550" s="74" t="n">
        <v>168.700110982906</v>
      </c>
      <c r="O4550" s="75" t="n">
        <v>0.11</v>
      </c>
      <c r="P4550" s="76" t="n">
        <v>0.00916666666666667</v>
      </c>
      <c r="Q4550" s="77" t="n">
        <v>3.16481</v>
      </c>
      <c r="R4550" s="78" t="n">
        <v>171.864920982906</v>
      </c>
      <c r="S4550" s="39" t="n">
        <v>173.387079017094</v>
      </c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LF4550" s="41"/>
      <c r="ALG4550" s="41"/>
      <c r="ALH4550" s="41"/>
      <c r="ALI4550" s="41"/>
      <c r="ALJ4550" s="41"/>
      <c r="ALK4550" s="41"/>
      <c r="ALL4550" s="41"/>
      <c r="ALM4550" s="41"/>
      <c r="ALN4550" s="41"/>
      <c r="ALO4550" s="41"/>
      <c r="ALP4550" s="41"/>
      <c r="ALQ4550" s="41"/>
      <c r="ALR4550" s="41"/>
      <c r="ALS4550" s="41"/>
      <c r="ALT4550" s="41"/>
      <c r="ALU4550" s="41"/>
      <c r="ALV4550" s="41"/>
      <c r="ALW4550" s="41"/>
      <c r="ALX4550" s="41"/>
      <c r="ALY4550" s="41"/>
      <c r="ALZ4550" s="41"/>
      <c r="AMA4550" s="41"/>
      <c r="AMB4550" s="41"/>
      <c r="AMC4550" s="41"/>
      <c r="AMD4550" s="41"/>
      <c r="AME4550" s="41"/>
      <c r="AMF4550" s="41"/>
      <c r="AMG4550" s="0"/>
      <c r="AMH4550" s="0"/>
      <c r="AMI4550" s="0"/>
      <c r="AMJ4550" s="0"/>
    </row>
    <row r="4551" s="4" customFormat="true" ht="37.5" hidden="false" customHeight="true" outlineLevel="0" collapsed="false">
      <c r="A4551" s="23" t="s">
        <v>1337</v>
      </c>
      <c r="B4551" s="23" t="n">
        <v>5231</v>
      </c>
      <c r="C4551" s="25" t="n">
        <f aca="false">VLOOKUP(B4551,[1]Planilha8!$X$4:$Y$6629,2,0)</f>
        <v>2038576</v>
      </c>
      <c r="D4551" s="26" t="s">
        <v>1358</v>
      </c>
      <c r="E4551" s="26" t="str">
        <f aca="false">VLOOKUP(B4551,[1]Planilha8!$X$4:$Z$6629,3,0)</f>
        <v>ROUPARIA</v>
      </c>
      <c r="F4551" s="26" t="str">
        <f aca="false">VLOOKUP(B4551,[1]Planilha8!$X$4:$AD$6629,7,0)</f>
        <v>BOM</v>
      </c>
      <c r="G4551" s="27" t="n">
        <v>41117</v>
      </c>
      <c r="H4551" s="28" t="n">
        <v>345.252</v>
      </c>
      <c r="I4551" s="29" t="s">
        <v>23</v>
      </c>
      <c r="J4551" s="70" t="s">
        <v>1359</v>
      </c>
      <c r="K4551" s="71" t="n">
        <v>2680</v>
      </c>
      <c r="L4551" s="72" t="n">
        <v>2012001116</v>
      </c>
      <c r="M4551" s="73" t="n">
        <v>43465</v>
      </c>
      <c r="N4551" s="74" t="n">
        <v>168.700110982906</v>
      </c>
      <c r="O4551" s="75" t="n">
        <v>0.11</v>
      </c>
      <c r="P4551" s="76" t="n">
        <v>0.00916666666666667</v>
      </c>
      <c r="Q4551" s="77" t="n">
        <v>3.16481</v>
      </c>
      <c r="R4551" s="78" t="n">
        <v>171.864920982906</v>
      </c>
      <c r="S4551" s="39" t="n">
        <v>173.387079017094</v>
      </c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LF4551" s="41"/>
      <c r="ALG4551" s="41"/>
      <c r="ALH4551" s="41"/>
      <c r="ALI4551" s="41"/>
      <c r="ALJ4551" s="41"/>
      <c r="ALK4551" s="41"/>
      <c r="ALL4551" s="41"/>
      <c r="ALM4551" s="41"/>
      <c r="ALN4551" s="41"/>
      <c r="ALO4551" s="41"/>
      <c r="ALP4551" s="41"/>
      <c r="ALQ4551" s="41"/>
      <c r="ALR4551" s="41"/>
      <c r="ALS4551" s="41"/>
      <c r="ALT4551" s="41"/>
      <c r="ALU4551" s="41"/>
      <c r="ALV4551" s="41"/>
      <c r="ALW4551" s="41"/>
      <c r="ALX4551" s="41"/>
      <c r="ALY4551" s="41"/>
      <c r="ALZ4551" s="41"/>
      <c r="AMA4551" s="41"/>
      <c r="AMB4551" s="41"/>
      <c r="AMC4551" s="41"/>
      <c r="AMD4551" s="41"/>
      <c r="AME4551" s="41"/>
      <c r="AMF4551" s="41"/>
      <c r="AMG4551" s="0"/>
      <c r="AMH4551" s="0"/>
      <c r="AMI4551" s="0"/>
      <c r="AMJ4551" s="0"/>
    </row>
    <row r="4552" s="4" customFormat="true" ht="37.5" hidden="false" customHeight="true" outlineLevel="0" collapsed="false">
      <c r="A4552" s="23" t="s">
        <v>1337</v>
      </c>
      <c r="B4552" s="23" t="n">
        <v>5232</v>
      </c>
      <c r="C4552" s="25" t="n">
        <f aca="false">VLOOKUP(B4552,[1]Planilha8!$X$4:$Y$6629,2,0)</f>
        <v>2038577</v>
      </c>
      <c r="D4552" s="26" t="s">
        <v>1358</v>
      </c>
      <c r="E4552" s="26" t="str">
        <f aca="false">VLOOKUP(B4552,[1]Planilha8!$X$4:$Z$6629,3,0)</f>
        <v>ROUPARIA</v>
      </c>
      <c r="F4552" s="26" t="str">
        <f aca="false">VLOOKUP(B4552,[1]Planilha8!$X$4:$AD$6629,7,0)</f>
        <v>BOM</v>
      </c>
      <c r="G4552" s="27" t="n">
        <v>41117</v>
      </c>
      <c r="H4552" s="28" t="n">
        <v>345.252</v>
      </c>
      <c r="I4552" s="29" t="s">
        <v>23</v>
      </c>
      <c r="J4552" s="70" t="s">
        <v>1359</v>
      </c>
      <c r="K4552" s="71" t="n">
        <v>2680</v>
      </c>
      <c r="L4552" s="72" t="n">
        <v>2012001116</v>
      </c>
      <c r="M4552" s="73" t="n">
        <v>43465</v>
      </c>
      <c r="N4552" s="74" t="n">
        <v>168.700110982906</v>
      </c>
      <c r="O4552" s="75" t="n">
        <v>0.11</v>
      </c>
      <c r="P4552" s="76" t="n">
        <v>0.00916666666666667</v>
      </c>
      <c r="Q4552" s="77" t="n">
        <v>3.16481</v>
      </c>
      <c r="R4552" s="78" t="n">
        <v>171.864920982906</v>
      </c>
      <c r="S4552" s="39" t="n">
        <v>173.387079017094</v>
      </c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LF4552" s="41"/>
      <c r="ALG4552" s="41"/>
      <c r="ALH4552" s="41"/>
      <c r="ALI4552" s="41"/>
      <c r="ALJ4552" s="41"/>
      <c r="ALK4552" s="41"/>
      <c r="ALL4552" s="41"/>
      <c r="ALM4552" s="41"/>
      <c r="ALN4552" s="41"/>
      <c r="ALO4552" s="41"/>
      <c r="ALP4552" s="41"/>
      <c r="ALQ4552" s="41"/>
      <c r="ALR4552" s="41"/>
      <c r="ALS4552" s="41"/>
      <c r="ALT4552" s="41"/>
      <c r="ALU4552" s="41"/>
      <c r="ALV4552" s="41"/>
      <c r="ALW4552" s="41"/>
      <c r="ALX4552" s="41"/>
      <c r="ALY4552" s="41"/>
      <c r="ALZ4552" s="41"/>
      <c r="AMA4552" s="41"/>
      <c r="AMB4552" s="41"/>
      <c r="AMC4552" s="41"/>
      <c r="AMD4552" s="41"/>
      <c r="AME4552" s="41"/>
      <c r="AMF4552" s="41"/>
      <c r="AMG4552" s="0"/>
      <c r="AMH4552" s="0"/>
      <c r="AMI4552" s="0"/>
      <c r="AMJ4552" s="0"/>
    </row>
    <row r="4553" s="4" customFormat="true" ht="37.5" hidden="false" customHeight="true" outlineLevel="0" collapsed="false">
      <c r="A4553" s="23" t="s">
        <v>1337</v>
      </c>
      <c r="B4553" s="23" t="n">
        <v>5233</v>
      </c>
      <c r="C4553" s="25" t="n">
        <f aca="false">VLOOKUP(B4553,[1]Planilha8!$X$4:$Y$6629,2,0)</f>
        <v>2038578</v>
      </c>
      <c r="D4553" s="26" t="s">
        <v>1358</v>
      </c>
      <c r="E4553" s="26" t="str">
        <f aca="false">VLOOKUP(B4553,[1]Planilha8!$X$4:$Z$6629,3,0)</f>
        <v>ROUPARIA</v>
      </c>
      <c r="F4553" s="26" t="str">
        <f aca="false">VLOOKUP(B4553,[1]Planilha8!$X$4:$AD$6629,7,0)</f>
        <v>BOM</v>
      </c>
      <c r="G4553" s="27" t="n">
        <v>41117</v>
      </c>
      <c r="H4553" s="28" t="n">
        <v>345.252</v>
      </c>
      <c r="I4553" s="29" t="s">
        <v>23</v>
      </c>
      <c r="J4553" s="70" t="s">
        <v>1359</v>
      </c>
      <c r="K4553" s="71" t="n">
        <v>2680</v>
      </c>
      <c r="L4553" s="72" t="n">
        <v>2012001116</v>
      </c>
      <c r="M4553" s="73" t="n">
        <v>43465</v>
      </c>
      <c r="N4553" s="74" t="n">
        <v>168.700110982906</v>
      </c>
      <c r="O4553" s="75" t="n">
        <v>0.11</v>
      </c>
      <c r="P4553" s="76" t="n">
        <v>0.00916666666666667</v>
      </c>
      <c r="Q4553" s="77" t="n">
        <v>3.16481</v>
      </c>
      <c r="R4553" s="78" t="n">
        <v>171.864920982906</v>
      </c>
      <c r="S4553" s="39" t="n">
        <v>173.387079017094</v>
      </c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LF4553" s="41"/>
      <c r="ALG4553" s="41"/>
      <c r="ALH4553" s="41"/>
      <c r="ALI4553" s="41"/>
      <c r="ALJ4553" s="41"/>
      <c r="ALK4553" s="41"/>
      <c r="ALL4553" s="41"/>
      <c r="ALM4553" s="41"/>
      <c r="ALN4553" s="41"/>
      <c r="ALO4553" s="41"/>
      <c r="ALP4553" s="41"/>
      <c r="ALQ4553" s="41"/>
      <c r="ALR4553" s="41"/>
      <c r="ALS4553" s="41"/>
      <c r="ALT4553" s="41"/>
      <c r="ALU4553" s="41"/>
      <c r="ALV4553" s="41"/>
      <c r="ALW4553" s="41"/>
      <c r="ALX4553" s="41"/>
      <c r="ALY4553" s="41"/>
      <c r="ALZ4553" s="41"/>
      <c r="AMA4553" s="41"/>
      <c r="AMB4553" s="41"/>
      <c r="AMC4553" s="41"/>
      <c r="AMD4553" s="41"/>
      <c r="AME4553" s="41"/>
      <c r="AMF4553" s="41"/>
      <c r="AMG4553" s="0"/>
      <c r="AMH4553" s="0"/>
      <c r="AMI4553" s="0"/>
      <c r="AMJ4553" s="0"/>
    </row>
    <row r="4554" s="4" customFormat="true" ht="37.5" hidden="false" customHeight="true" outlineLevel="0" collapsed="false">
      <c r="A4554" s="23" t="s">
        <v>1337</v>
      </c>
      <c r="B4554" s="23" t="n">
        <v>5234</v>
      </c>
      <c r="C4554" s="25" t="n">
        <f aca="false">VLOOKUP(B4554,[1]Planilha8!$X$4:$Y$6629,2,0)</f>
        <v>2038579</v>
      </c>
      <c r="D4554" s="26" t="s">
        <v>1358</v>
      </c>
      <c r="E4554" s="26" t="str">
        <f aca="false">VLOOKUP(B4554,[1]Planilha8!$X$4:$Z$6629,3,0)</f>
        <v>ROUPARIA</v>
      </c>
      <c r="F4554" s="26" t="str">
        <f aca="false">VLOOKUP(B4554,[1]Planilha8!$X$4:$AD$6629,7,0)</f>
        <v>BOM</v>
      </c>
      <c r="G4554" s="27" t="n">
        <v>41117</v>
      </c>
      <c r="H4554" s="28" t="n">
        <v>345.252</v>
      </c>
      <c r="I4554" s="29" t="s">
        <v>23</v>
      </c>
      <c r="J4554" s="70" t="s">
        <v>1359</v>
      </c>
      <c r="K4554" s="71" t="n">
        <v>2680</v>
      </c>
      <c r="L4554" s="72" t="n">
        <v>2012001116</v>
      </c>
      <c r="M4554" s="73" t="n">
        <v>43465</v>
      </c>
      <c r="N4554" s="74" t="n">
        <v>168.700110982906</v>
      </c>
      <c r="O4554" s="75" t="n">
        <v>0.11</v>
      </c>
      <c r="P4554" s="76" t="n">
        <v>0.00916666666666667</v>
      </c>
      <c r="Q4554" s="77" t="n">
        <v>3.16481</v>
      </c>
      <c r="R4554" s="78" t="n">
        <v>171.864920982906</v>
      </c>
      <c r="S4554" s="39" t="n">
        <v>173.387079017094</v>
      </c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LF4554" s="41"/>
      <c r="ALG4554" s="41"/>
      <c r="ALH4554" s="41"/>
      <c r="ALI4554" s="41"/>
      <c r="ALJ4554" s="41"/>
      <c r="ALK4554" s="41"/>
      <c r="ALL4554" s="41"/>
      <c r="ALM4554" s="41"/>
      <c r="ALN4554" s="41"/>
      <c r="ALO4554" s="41"/>
      <c r="ALP4554" s="41"/>
      <c r="ALQ4554" s="41"/>
      <c r="ALR4554" s="41"/>
      <c r="ALS4554" s="41"/>
      <c r="ALT4554" s="41"/>
      <c r="ALU4554" s="41"/>
      <c r="ALV4554" s="41"/>
      <c r="ALW4554" s="41"/>
      <c r="ALX4554" s="41"/>
      <c r="ALY4554" s="41"/>
      <c r="ALZ4554" s="41"/>
      <c r="AMA4554" s="41"/>
      <c r="AMB4554" s="41"/>
      <c r="AMC4554" s="41"/>
      <c r="AMD4554" s="41"/>
      <c r="AME4554" s="41"/>
      <c r="AMF4554" s="41"/>
      <c r="AMG4554" s="0"/>
      <c r="AMH4554" s="0"/>
      <c r="AMI4554" s="0"/>
      <c r="AMJ4554" s="0"/>
    </row>
    <row r="4555" s="4" customFormat="true" ht="37.5" hidden="false" customHeight="true" outlineLevel="0" collapsed="false">
      <c r="A4555" s="23" t="s">
        <v>1337</v>
      </c>
      <c r="B4555" s="23" t="n">
        <v>5235</v>
      </c>
      <c r="C4555" s="25" t="n">
        <f aca="false">VLOOKUP(B4555,[1]Planilha8!$X$4:$Y$6629,2,0)</f>
        <v>2038580</v>
      </c>
      <c r="D4555" s="26" t="s">
        <v>1358</v>
      </c>
      <c r="E4555" s="26" t="str">
        <f aca="false">VLOOKUP(B4555,[1]Planilha8!$X$4:$Z$6629,3,0)</f>
        <v>ROUPARIA</v>
      </c>
      <c r="F4555" s="26" t="str">
        <f aca="false">VLOOKUP(B4555,[1]Planilha8!$X$4:$AD$6629,7,0)</f>
        <v>BOM</v>
      </c>
      <c r="G4555" s="27" t="n">
        <v>41117</v>
      </c>
      <c r="H4555" s="28" t="n">
        <v>345.252</v>
      </c>
      <c r="I4555" s="29" t="s">
        <v>23</v>
      </c>
      <c r="J4555" s="70" t="s">
        <v>1359</v>
      </c>
      <c r="K4555" s="71" t="n">
        <v>2680</v>
      </c>
      <c r="L4555" s="72" t="n">
        <v>2012001116</v>
      </c>
      <c r="M4555" s="73" t="n">
        <v>43465</v>
      </c>
      <c r="N4555" s="74" t="n">
        <v>168.700110982906</v>
      </c>
      <c r="O4555" s="75" t="n">
        <v>0.11</v>
      </c>
      <c r="P4555" s="76" t="n">
        <v>0.00916666666666667</v>
      </c>
      <c r="Q4555" s="77" t="n">
        <v>3.16481</v>
      </c>
      <c r="R4555" s="78" t="n">
        <v>171.864920982906</v>
      </c>
      <c r="S4555" s="39" t="n">
        <v>173.387079017094</v>
      </c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LF4555" s="41"/>
      <c r="ALG4555" s="41"/>
      <c r="ALH4555" s="41"/>
      <c r="ALI4555" s="41"/>
      <c r="ALJ4555" s="41"/>
      <c r="ALK4555" s="41"/>
      <c r="ALL4555" s="41"/>
      <c r="ALM4555" s="41"/>
      <c r="ALN4555" s="41"/>
      <c r="ALO4555" s="41"/>
      <c r="ALP4555" s="41"/>
      <c r="ALQ4555" s="41"/>
      <c r="ALR4555" s="41"/>
      <c r="ALS4555" s="41"/>
      <c r="ALT4555" s="41"/>
      <c r="ALU4555" s="41"/>
      <c r="ALV4555" s="41"/>
      <c r="ALW4555" s="41"/>
      <c r="ALX4555" s="41"/>
      <c r="ALY4555" s="41"/>
      <c r="ALZ4555" s="41"/>
      <c r="AMA4555" s="41"/>
      <c r="AMB4555" s="41"/>
      <c r="AMC4555" s="41"/>
      <c r="AMD4555" s="41"/>
      <c r="AME4555" s="41"/>
      <c r="AMF4555" s="41"/>
      <c r="AMG4555" s="0"/>
      <c r="AMH4555" s="0"/>
      <c r="AMI4555" s="0"/>
      <c r="AMJ4555" s="0"/>
    </row>
    <row r="4556" s="4" customFormat="true" ht="37.5" hidden="false" customHeight="true" outlineLevel="0" collapsed="false">
      <c r="A4556" s="23" t="s">
        <v>1337</v>
      </c>
      <c r="B4556" s="23" t="n">
        <v>5236</v>
      </c>
      <c r="C4556" s="25" t="n">
        <f aca="false">VLOOKUP(B4556,[1]Planilha8!$X$4:$Y$6629,2,0)</f>
        <v>2038581</v>
      </c>
      <c r="D4556" s="26" t="s">
        <v>1358</v>
      </c>
      <c r="E4556" s="26" t="str">
        <f aca="false">VLOOKUP(B4556,[1]Planilha8!$X$4:$Z$6629,3,0)</f>
        <v>ROUPARIA</v>
      </c>
      <c r="F4556" s="26" t="str">
        <f aca="false">VLOOKUP(B4556,[1]Planilha8!$X$4:$AD$6629,7,0)</f>
        <v>BOM</v>
      </c>
      <c r="G4556" s="27" t="n">
        <v>41117</v>
      </c>
      <c r="H4556" s="28" t="n">
        <v>345.252</v>
      </c>
      <c r="I4556" s="29" t="s">
        <v>23</v>
      </c>
      <c r="J4556" s="70" t="s">
        <v>1359</v>
      </c>
      <c r="K4556" s="71" t="n">
        <v>2680</v>
      </c>
      <c r="L4556" s="72" t="n">
        <v>2012001116</v>
      </c>
      <c r="M4556" s="73" t="n">
        <v>43465</v>
      </c>
      <c r="N4556" s="74" t="n">
        <v>168.700110982906</v>
      </c>
      <c r="O4556" s="75" t="n">
        <v>0.11</v>
      </c>
      <c r="P4556" s="76" t="n">
        <v>0.00916666666666667</v>
      </c>
      <c r="Q4556" s="77" t="n">
        <v>3.16481</v>
      </c>
      <c r="R4556" s="78" t="n">
        <v>171.864920982906</v>
      </c>
      <c r="S4556" s="39" t="n">
        <v>173.387079017094</v>
      </c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LF4556" s="41"/>
      <c r="ALG4556" s="41"/>
      <c r="ALH4556" s="41"/>
      <c r="ALI4556" s="41"/>
      <c r="ALJ4556" s="41"/>
      <c r="ALK4556" s="41"/>
      <c r="ALL4556" s="41"/>
      <c r="ALM4556" s="41"/>
      <c r="ALN4556" s="41"/>
      <c r="ALO4556" s="41"/>
      <c r="ALP4556" s="41"/>
      <c r="ALQ4556" s="41"/>
      <c r="ALR4556" s="41"/>
      <c r="ALS4556" s="41"/>
      <c r="ALT4556" s="41"/>
      <c r="ALU4556" s="41"/>
      <c r="ALV4556" s="41"/>
      <c r="ALW4556" s="41"/>
      <c r="ALX4556" s="41"/>
      <c r="ALY4556" s="41"/>
      <c r="ALZ4556" s="41"/>
      <c r="AMA4556" s="41"/>
      <c r="AMB4556" s="41"/>
      <c r="AMC4556" s="41"/>
      <c r="AMD4556" s="41"/>
      <c r="AME4556" s="41"/>
      <c r="AMF4556" s="41"/>
      <c r="AMG4556" s="0"/>
      <c r="AMH4556" s="0"/>
      <c r="AMI4556" s="0"/>
      <c r="AMJ4556" s="0"/>
    </row>
    <row r="4557" s="4" customFormat="true" ht="37.5" hidden="false" customHeight="true" outlineLevel="0" collapsed="false">
      <c r="A4557" s="23" t="s">
        <v>1337</v>
      </c>
      <c r="B4557" s="23" t="n">
        <v>5267</v>
      </c>
      <c r="C4557" s="25" t="n">
        <f aca="false">VLOOKUP(B4557,[1]Planilha8!$X$4:$Y$6629,2,0)</f>
        <v>2038582</v>
      </c>
      <c r="D4557" s="26" t="s">
        <v>1360</v>
      </c>
      <c r="E4557" s="26" t="str">
        <f aca="false">VLOOKUP(B4557,[1]Planilha8!$X$4:$Z$6629,3,0)</f>
        <v>LAVANDERIA - AREA SUJA</v>
      </c>
      <c r="F4557" s="26" t="str">
        <f aca="false">VLOOKUP(B4557,[1]Planilha8!$X$4:$AD$6629,7,0)</f>
        <v>BOM</v>
      </c>
      <c r="G4557" s="27" t="n">
        <v>41117</v>
      </c>
      <c r="H4557" s="28" t="n">
        <v>486</v>
      </c>
      <c r="I4557" s="29" t="s">
        <v>23</v>
      </c>
      <c r="J4557" s="70" t="s">
        <v>1361</v>
      </c>
      <c r="K4557" s="71" t="n">
        <v>3990</v>
      </c>
      <c r="L4557" s="72" t="n">
        <v>2012001115</v>
      </c>
      <c r="M4557" s="73" t="n">
        <v>43465</v>
      </c>
      <c r="N4557" s="74" t="n">
        <v>299.843653846154</v>
      </c>
      <c r="O4557" s="75" t="n">
        <v>0.25</v>
      </c>
      <c r="P4557" s="76" t="n">
        <v>0.0208333333333333</v>
      </c>
      <c r="Q4557" s="77" t="n">
        <v>10.125</v>
      </c>
      <c r="R4557" s="78" t="n">
        <v>309.968653846154</v>
      </c>
      <c r="S4557" s="39" t="n">
        <v>176.031346153846</v>
      </c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LF4557" s="41"/>
      <c r="ALG4557" s="41"/>
      <c r="ALH4557" s="41"/>
      <c r="ALI4557" s="41"/>
      <c r="ALJ4557" s="41"/>
      <c r="ALK4557" s="41"/>
      <c r="ALL4557" s="41"/>
      <c r="ALM4557" s="41"/>
      <c r="ALN4557" s="41"/>
      <c r="ALO4557" s="41"/>
      <c r="ALP4557" s="41"/>
      <c r="ALQ4557" s="41"/>
      <c r="ALR4557" s="41"/>
      <c r="ALS4557" s="41"/>
      <c r="ALT4557" s="41"/>
      <c r="ALU4557" s="41"/>
      <c r="ALV4557" s="41"/>
      <c r="ALW4557" s="41"/>
      <c r="ALX4557" s="41"/>
      <c r="ALY4557" s="41"/>
      <c r="ALZ4557" s="41"/>
      <c r="AMA4557" s="41"/>
      <c r="AMB4557" s="41"/>
      <c r="AMC4557" s="41"/>
      <c r="AMD4557" s="41"/>
      <c r="AME4557" s="41"/>
      <c r="AMF4557" s="41"/>
      <c r="AMG4557" s="0"/>
      <c r="AMH4557" s="0"/>
      <c r="AMI4557" s="0"/>
      <c r="AMJ4557" s="0"/>
    </row>
    <row r="4558" s="4" customFormat="true" ht="37.5" hidden="false" customHeight="true" outlineLevel="0" collapsed="false">
      <c r="A4558" s="23" t="s">
        <v>1337</v>
      </c>
      <c r="B4558" s="23" t="n">
        <v>5268</v>
      </c>
      <c r="C4558" s="25" t="n">
        <f aca="false">VLOOKUP(B4558,[1]Planilha8!$X$4:$Y$6629,2,0)</f>
        <v>2038583</v>
      </c>
      <c r="D4558" s="26" t="s">
        <v>1362</v>
      </c>
      <c r="E4558" s="26" t="str">
        <f aca="false">VLOOKUP(B4558,[1]Planilha8!$X$4:$Z$6629,3,0)</f>
        <v>LAVANDERIA - AREA SUJA</v>
      </c>
      <c r="F4558" s="26" t="str">
        <f aca="false">VLOOKUP(B4558,[1]Planilha8!$X$4:$AD$6629,7,0)</f>
        <v>BOM</v>
      </c>
      <c r="G4558" s="27" t="n">
        <v>41117</v>
      </c>
      <c r="H4558" s="28" t="n">
        <v>284</v>
      </c>
      <c r="I4558" s="29" t="s">
        <v>23</v>
      </c>
      <c r="J4558" s="70" t="s">
        <v>1361</v>
      </c>
      <c r="K4558" s="71" t="n">
        <v>3990</v>
      </c>
      <c r="L4558" s="72" t="n">
        <v>2012001115</v>
      </c>
      <c r="M4558" s="73" t="n">
        <v>43465</v>
      </c>
      <c r="N4558" s="74" t="n">
        <v>175.217279202279</v>
      </c>
      <c r="O4558" s="75" t="n">
        <v>0.25</v>
      </c>
      <c r="P4558" s="76" t="n">
        <v>0.0208333333333333</v>
      </c>
      <c r="Q4558" s="77" t="n">
        <v>5.91666666666667</v>
      </c>
      <c r="R4558" s="78" t="n">
        <v>181.133945868946</v>
      </c>
      <c r="S4558" s="39" t="n">
        <v>102.866054131054</v>
      </c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LF4558" s="41"/>
      <c r="ALG4558" s="41"/>
      <c r="ALH4558" s="41"/>
      <c r="ALI4558" s="41"/>
      <c r="ALJ4558" s="41"/>
      <c r="ALK4558" s="41"/>
      <c r="ALL4558" s="41"/>
      <c r="ALM4558" s="41"/>
      <c r="ALN4558" s="41"/>
      <c r="ALO4558" s="41"/>
      <c r="ALP4558" s="41"/>
      <c r="ALQ4558" s="41"/>
      <c r="ALR4558" s="41"/>
      <c r="ALS4558" s="41"/>
      <c r="ALT4558" s="41"/>
      <c r="ALU4558" s="41"/>
      <c r="ALV4558" s="41"/>
      <c r="ALW4558" s="41"/>
      <c r="ALX4558" s="41"/>
      <c r="ALY4558" s="41"/>
      <c r="ALZ4558" s="41"/>
      <c r="AMA4558" s="41"/>
      <c r="AMB4558" s="41"/>
      <c r="AMC4558" s="41"/>
      <c r="AMD4558" s="41"/>
      <c r="AME4558" s="41"/>
      <c r="AMF4558" s="41"/>
      <c r="AMG4558" s="0"/>
      <c r="AMH4558" s="0"/>
      <c r="AMI4558" s="0"/>
      <c r="AMJ4558" s="0"/>
    </row>
    <row r="4559" s="4" customFormat="true" ht="37.5" hidden="false" customHeight="true" outlineLevel="0" collapsed="false">
      <c r="A4559" s="23" t="s">
        <v>1337</v>
      </c>
      <c r="B4559" s="23" t="n">
        <v>5270</v>
      </c>
      <c r="C4559" s="25" t="n">
        <f aca="false">VLOOKUP(B4559,[1]Planilha8!$X$4:$Y$6629,2,0)</f>
        <v>2038608</v>
      </c>
      <c r="D4559" s="26" t="s">
        <v>1363</v>
      </c>
      <c r="E4559" s="26" t="str">
        <f aca="false">VLOOKUP(B4559,[1]Planilha8!$X$4:$Z$6629,3,0)</f>
        <v>ADMINISTRAÇÃO - SEDE - ASCONI</v>
      </c>
      <c r="F4559" s="26" t="str">
        <f aca="false">VLOOKUP(B4559,[1]Planilha8!$X$4:$AD$6629,7,0)</f>
        <v>BOM</v>
      </c>
      <c r="G4559" s="27" t="n">
        <v>41123</v>
      </c>
      <c r="H4559" s="28" t="n">
        <v>889.2</v>
      </c>
      <c r="I4559" s="29" t="s">
        <v>23</v>
      </c>
      <c r="J4559" s="70" t="s">
        <v>1364</v>
      </c>
      <c r="K4559" s="71" t="n">
        <v>11296</v>
      </c>
      <c r="L4559" s="72" t="n">
        <v>2012000858</v>
      </c>
      <c r="M4559" s="73" t="n">
        <v>43465</v>
      </c>
      <c r="N4559" s="74" t="n">
        <v>449.932666666667</v>
      </c>
      <c r="O4559" s="75" t="n">
        <v>0.13</v>
      </c>
      <c r="P4559" s="76" t="n">
        <v>0.0108333333333333</v>
      </c>
      <c r="Q4559" s="77" t="n">
        <v>9.633</v>
      </c>
      <c r="R4559" s="78" t="n">
        <v>459.565666666667</v>
      </c>
      <c r="S4559" s="39" t="n">
        <v>429.634333333334</v>
      </c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LF4559" s="41"/>
      <c r="ALG4559" s="41"/>
      <c r="ALH4559" s="41"/>
      <c r="ALI4559" s="41"/>
      <c r="ALJ4559" s="41"/>
      <c r="ALK4559" s="41"/>
      <c r="ALL4559" s="41"/>
      <c r="ALM4559" s="41"/>
      <c r="ALN4559" s="41"/>
      <c r="ALO4559" s="41"/>
      <c r="ALP4559" s="41"/>
      <c r="ALQ4559" s="41"/>
      <c r="ALR4559" s="41"/>
      <c r="ALS4559" s="41"/>
      <c r="ALT4559" s="41"/>
      <c r="ALU4559" s="41"/>
      <c r="ALV4559" s="41"/>
      <c r="ALW4559" s="41"/>
      <c r="ALX4559" s="41"/>
      <c r="ALY4559" s="41"/>
      <c r="ALZ4559" s="41"/>
      <c r="AMA4559" s="41"/>
      <c r="AMB4559" s="41"/>
      <c r="AMC4559" s="41"/>
      <c r="AMD4559" s="41"/>
      <c r="AME4559" s="41"/>
      <c r="AMF4559" s="41"/>
      <c r="AMG4559" s="0"/>
      <c r="AMH4559" s="0"/>
      <c r="AMI4559" s="0"/>
      <c r="AMJ4559" s="0"/>
    </row>
    <row r="4560" s="4" customFormat="true" ht="37.5" hidden="false" customHeight="true" outlineLevel="0" collapsed="false">
      <c r="A4560" s="23" t="s">
        <v>1337</v>
      </c>
      <c r="B4560" s="23" t="n">
        <v>5271</v>
      </c>
      <c r="C4560" s="25" t="n">
        <f aca="false">VLOOKUP(B4560,[1]Planilha8!$X$4:$Y$6629,2,0)</f>
        <v>2038609</v>
      </c>
      <c r="D4560" s="26" t="s">
        <v>1363</v>
      </c>
      <c r="E4560" s="26" t="str">
        <f aca="false">VLOOKUP(B4560,[1]Planilha8!$X$4:$Z$6629,3,0)</f>
        <v>ADMINISTRAÇÃO - SEDE - GECOM / GECOL</v>
      </c>
      <c r="F4560" s="26" t="str">
        <f aca="false">VLOOKUP(B4560,[1]Planilha8!$X$4:$AD$6629,7,0)</f>
        <v>BOM</v>
      </c>
      <c r="G4560" s="27" t="n">
        <v>41123</v>
      </c>
      <c r="H4560" s="28" t="n">
        <v>889.2</v>
      </c>
      <c r="I4560" s="29" t="s">
        <v>23</v>
      </c>
      <c r="J4560" s="70" t="s">
        <v>1364</v>
      </c>
      <c r="K4560" s="71" t="n">
        <v>11296</v>
      </c>
      <c r="L4560" s="72" t="n">
        <v>2012000858</v>
      </c>
      <c r="M4560" s="73" t="n">
        <v>43465</v>
      </c>
      <c r="N4560" s="74" t="n">
        <v>449.932666666667</v>
      </c>
      <c r="O4560" s="75" t="n">
        <v>0.13</v>
      </c>
      <c r="P4560" s="76" t="n">
        <v>0.0108333333333333</v>
      </c>
      <c r="Q4560" s="77" t="n">
        <v>9.633</v>
      </c>
      <c r="R4560" s="78" t="n">
        <v>459.565666666667</v>
      </c>
      <c r="S4560" s="39" t="n">
        <v>429.634333333334</v>
      </c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LF4560" s="41"/>
      <c r="ALG4560" s="41"/>
      <c r="ALH4560" s="41"/>
      <c r="ALI4560" s="41"/>
      <c r="ALJ4560" s="41"/>
      <c r="ALK4560" s="41"/>
      <c r="ALL4560" s="41"/>
      <c r="ALM4560" s="41"/>
      <c r="ALN4560" s="41"/>
      <c r="ALO4560" s="41"/>
      <c r="ALP4560" s="41"/>
      <c r="ALQ4560" s="41"/>
      <c r="ALR4560" s="41"/>
      <c r="ALS4560" s="41"/>
      <c r="ALT4560" s="41"/>
      <c r="ALU4560" s="41"/>
      <c r="ALV4560" s="41"/>
      <c r="ALW4560" s="41"/>
      <c r="ALX4560" s="41"/>
      <c r="ALY4560" s="41"/>
      <c r="ALZ4560" s="41"/>
      <c r="AMA4560" s="41"/>
      <c r="AMB4560" s="41"/>
      <c r="AMC4560" s="41"/>
      <c r="AMD4560" s="41"/>
      <c r="AME4560" s="41"/>
      <c r="AMF4560" s="41"/>
      <c r="AMG4560" s="0"/>
      <c r="AMH4560" s="0"/>
      <c r="AMI4560" s="0"/>
      <c r="AMJ4560" s="0"/>
    </row>
    <row r="4561" s="4" customFormat="true" ht="37.5" hidden="false" customHeight="true" outlineLevel="0" collapsed="false">
      <c r="A4561" s="23" t="s">
        <v>1337</v>
      </c>
      <c r="B4561" s="23" t="n">
        <v>5272</v>
      </c>
      <c r="C4561" s="25" t="n">
        <f aca="false">VLOOKUP(B4561,[1]Planilha8!$X$4:$Y$6629,2,0)</f>
        <v>2038610</v>
      </c>
      <c r="D4561" s="26" t="s">
        <v>1363</v>
      </c>
      <c r="E4561" s="26" t="str">
        <f aca="false">VLOOKUP(B4561,[1]Planilha8!$X$4:$Z$6629,3,0)</f>
        <v>ADMINISTRAÇÃO - SEDE - GECOM / GECOL</v>
      </c>
      <c r="F4561" s="26" t="str">
        <f aca="false">VLOOKUP(B4561,[1]Planilha8!$X$4:$AD$6629,7,0)</f>
        <v>BOM</v>
      </c>
      <c r="G4561" s="27" t="n">
        <v>41123</v>
      </c>
      <c r="H4561" s="28" t="n">
        <v>889.2</v>
      </c>
      <c r="I4561" s="29" t="s">
        <v>23</v>
      </c>
      <c r="J4561" s="70" t="s">
        <v>1364</v>
      </c>
      <c r="K4561" s="71" t="n">
        <v>11296</v>
      </c>
      <c r="L4561" s="72" t="n">
        <v>2012000858</v>
      </c>
      <c r="M4561" s="73" t="n">
        <v>43465</v>
      </c>
      <c r="N4561" s="74" t="n">
        <v>449.932666666667</v>
      </c>
      <c r="O4561" s="75" t="n">
        <v>0.13</v>
      </c>
      <c r="P4561" s="76" t="n">
        <v>0.0108333333333333</v>
      </c>
      <c r="Q4561" s="77" t="n">
        <v>9.633</v>
      </c>
      <c r="R4561" s="78" t="n">
        <v>459.565666666667</v>
      </c>
      <c r="S4561" s="39" t="n">
        <v>429.634333333334</v>
      </c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LF4561" s="41"/>
      <c r="ALG4561" s="41"/>
      <c r="ALH4561" s="41"/>
      <c r="ALI4561" s="41"/>
      <c r="ALJ4561" s="41"/>
      <c r="ALK4561" s="41"/>
      <c r="ALL4561" s="41"/>
      <c r="ALM4561" s="41"/>
      <c r="ALN4561" s="41"/>
      <c r="ALO4561" s="41"/>
      <c r="ALP4561" s="41"/>
      <c r="ALQ4561" s="41"/>
      <c r="ALR4561" s="41"/>
      <c r="ALS4561" s="41"/>
      <c r="ALT4561" s="41"/>
      <c r="ALU4561" s="41"/>
      <c r="ALV4561" s="41"/>
      <c r="ALW4561" s="41"/>
      <c r="ALX4561" s="41"/>
      <c r="ALY4561" s="41"/>
      <c r="ALZ4561" s="41"/>
      <c r="AMA4561" s="41"/>
      <c r="AMB4561" s="41"/>
      <c r="AMC4561" s="41"/>
      <c r="AMD4561" s="41"/>
      <c r="AME4561" s="41"/>
      <c r="AMF4561" s="41"/>
      <c r="AMG4561" s="0"/>
      <c r="AMH4561" s="0"/>
      <c r="AMI4561" s="0"/>
      <c r="AMJ4561" s="0"/>
    </row>
    <row r="4562" s="4" customFormat="true" ht="37.5" hidden="false" customHeight="true" outlineLevel="0" collapsed="false">
      <c r="A4562" s="23" t="s">
        <v>1337</v>
      </c>
      <c r="B4562" s="23" t="n">
        <v>5273</v>
      </c>
      <c r="C4562" s="25" t="n">
        <f aca="false">VLOOKUP(B4562,[1]Planilha8!$X$4:$Y$6629,2,0)</f>
        <v>2038611</v>
      </c>
      <c r="D4562" s="26" t="s">
        <v>1363</v>
      </c>
      <c r="E4562" s="26" t="str">
        <f aca="false">VLOOKUP(B4562,[1]Planilha8!$X$4:$Z$6629,3,0)</f>
        <v>ADMINISTRAÇÃO - SEDE - GECOM</v>
      </c>
      <c r="F4562" s="26" t="str">
        <f aca="false">VLOOKUP(B4562,[1]Planilha8!$X$4:$AD$6629,7,0)</f>
        <v>BOM</v>
      </c>
      <c r="G4562" s="27" t="n">
        <v>41123</v>
      </c>
      <c r="H4562" s="28" t="n">
        <v>889.2</v>
      </c>
      <c r="I4562" s="29" t="s">
        <v>23</v>
      </c>
      <c r="J4562" s="70" t="s">
        <v>1364</v>
      </c>
      <c r="K4562" s="71" t="n">
        <v>11296</v>
      </c>
      <c r="L4562" s="72" t="n">
        <v>2012000858</v>
      </c>
      <c r="M4562" s="73" t="n">
        <v>43465</v>
      </c>
      <c r="N4562" s="74" t="n">
        <v>449.932666666667</v>
      </c>
      <c r="O4562" s="75" t="n">
        <v>0.13</v>
      </c>
      <c r="P4562" s="76" t="n">
        <v>0.0108333333333333</v>
      </c>
      <c r="Q4562" s="77" t="n">
        <v>9.633</v>
      </c>
      <c r="R4562" s="78" t="n">
        <v>459.565666666667</v>
      </c>
      <c r="S4562" s="39" t="n">
        <v>429.634333333334</v>
      </c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LF4562" s="41"/>
      <c r="ALG4562" s="41"/>
      <c r="ALH4562" s="41"/>
      <c r="ALI4562" s="41"/>
      <c r="ALJ4562" s="41"/>
      <c r="ALK4562" s="41"/>
      <c r="ALL4562" s="41"/>
      <c r="ALM4562" s="41"/>
      <c r="ALN4562" s="41"/>
      <c r="ALO4562" s="41"/>
      <c r="ALP4562" s="41"/>
      <c r="ALQ4562" s="41"/>
      <c r="ALR4562" s="41"/>
      <c r="ALS4562" s="41"/>
      <c r="ALT4562" s="41"/>
      <c r="ALU4562" s="41"/>
      <c r="ALV4562" s="41"/>
      <c r="ALW4562" s="41"/>
      <c r="ALX4562" s="41"/>
      <c r="ALY4562" s="41"/>
      <c r="ALZ4562" s="41"/>
      <c r="AMA4562" s="41"/>
      <c r="AMB4562" s="41"/>
      <c r="AMC4562" s="41"/>
      <c r="AMD4562" s="41"/>
      <c r="AME4562" s="41"/>
      <c r="AMF4562" s="41"/>
      <c r="AMG4562" s="0"/>
      <c r="AMH4562" s="0"/>
      <c r="AMI4562" s="0"/>
      <c r="AMJ4562" s="0"/>
    </row>
    <row r="4563" s="4" customFormat="true" ht="37.5" hidden="false" customHeight="true" outlineLevel="0" collapsed="false">
      <c r="A4563" s="23" t="s">
        <v>1337</v>
      </c>
      <c r="B4563" s="23" t="n">
        <v>5274</v>
      </c>
      <c r="C4563" s="25" t="n">
        <f aca="false">VLOOKUP(B4563,[1]Planilha8!$X$4:$Y$6629,2,0)</f>
        <v>2038612</v>
      </c>
      <c r="D4563" s="26" t="s">
        <v>1365</v>
      </c>
      <c r="E4563" s="26" t="str">
        <f aca="false">VLOOKUP(B4563,[1]Planilha8!$X$4:$Z$6629,3,0)</f>
        <v>ADMINISTRAÇÃO - SEDE - GECONT</v>
      </c>
      <c r="F4563" s="26" t="str">
        <f aca="false">VLOOKUP(B4563,[1]Planilha8!$X$4:$AD$6629,7,0)</f>
        <v>BOM</v>
      </c>
      <c r="G4563" s="27" t="n">
        <v>41123</v>
      </c>
      <c r="H4563" s="28" t="n">
        <v>706.8</v>
      </c>
      <c r="I4563" s="29" t="s">
        <v>23</v>
      </c>
      <c r="J4563" s="70" t="s">
        <v>1364</v>
      </c>
      <c r="K4563" s="71" t="n">
        <v>11296</v>
      </c>
      <c r="L4563" s="72" t="n">
        <v>2012000858</v>
      </c>
      <c r="M4563" s="73" t="n">
        <v>43465</v>
      </c>
      <c r="N4563" s="74" t="n">
        <v>344.680786324786</v>
      </c>
      <c r="O4563" s="75" t="n">
        <v>0.11</v>
      </c>
      <c r="P4563" s="76" t="n">
        <v>0.00916666666666667</v>
      </c>
      <c r="Q4563" s="77" t="n">
        <v>6.479</v>
      </c>
      <c r="R4563" s="78" t="n">
        <v>351.159786324786</v>
      </c>
      <c r="S4563" s="39" t="n">
        <v>355.640213675214</v>
      </c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LF4563" s="41"/>
      <c r="ALG4563" s="41"/>
      <c r="ALH4563" s="41"/>
      <c r="ALI4563" s="41"/>
      <c r="ALJ4563" s="41"/>
      <c r="ALK4563" s="41"/>
      <c r="ALL4563" s="41"/>
      <c r="ALM4563" s="41"/>
      <c r="ALN4563" s="41"/>
      <c r="ALO4563" s="41"/>
      <c r="ALP4563" s="41"/>
      <c r="ALQ4563" s="41"/>
      <c r="ALR4563" s="41"/>
      <c r="ALS4563" s="41"/>
      <c r="ALT4563" s="41"/>
      <c r="ALU4563" s="41"/>
      <c r="ALV4563" s="41"/>
      <c r="ALW4563" s="41"/>
      <c r="ALX4563" s="41"/>
      <c r="ALY4563" s="41"/>
      <c r="ALZ4563" s="41"/>
      <c r="AMA4563" s="41"/>
      <c r="AMB4563" s="41"/>
      <c r="AMC4563" s="41"/>
      <c r="AMD4563" s="41"/>
      <c r="AME4563" s="41"/>
      <c r="AMF4563" s="41"/>
      <c r="AMG4563" s="0"/>
      <c r="AMH4563" s="0"/>
      <c r="AMI4563" s="0"/>
      <c r="AMJ4563" s="0"/>
    </row>
    <row r="4564" s="4" customFormat="true" ht="37.5" hidden="false" customHeight="true" outlineLevel="0" collapsed="false">
      <c r="A4564" s="23" t="s">
        <v>1337</v>
      </c>
      <c r="B4564" s="23" t="n">
        <v>5275</v>
      </c>
      <c r="C4564" s="25" t="n">
        <f aca="false">VLOOKUP(B4564,[1]Planilha8!$X$4:$Y$6629,2,0)</f>
        <v>2038613</v>
      </c>
      <c r="D4564" s="26" t="s">
        <v>1365</v>
      </c>
      <c r="E4564" s="26" t="str">
        <f aca="false">VLOOKUP(B4564,[1]Planilha8!$X$4:$Z$6629,3,0)</f>
        <v>ADMINISTRAÇÃO - SEDE - GECONT</v>
      </c>
      <c r="F4564" s="26" t="str">
        <f aca="false">VLOOKUP(B4564,[1]Planilha8!$X$4:$AD$6629,7,0)</f>
        <v>BOM</v>
      </c>
      <c r="G4564" s="27" t="n">
        <v>41123</v>
      </c>
      <c r="H4564" s="28" t="n">
        <v>706.8</v>
      </c>
      <c r="I4564" s="29" t="s">
        <v>23</v>
      </c>
      <c r="J4564" s="70" t="s">
        <v>1364</v>
      </c>
      <c r="K4564" s="71" t="n">
        <v>11296</v>
      </c>
      <c r="L4564" s="72" t="n">
        <v>2012000858</v>
      </c>
      <c r="M4564" s="73" t="n">
        <v>43465</v>
      </c>
      <c r="N4564" s="74" t="n">
        <v>344.680786324786</v>
      </c>
      <c r="O4564" s="75" t="n">
        <v>0.11</v>
      </c>
      <c r="P4564" s="76" t="n">
        <v>0.00916666666666667</v>
      </c>
      <c r="Q4564" s="77" t="n">
        <v>6.479</v>
      </c>
      <c r="R4564" s="78" t="n">
        <v>351.159786324786</v>
      </c>
      <c r="S4564" s="39" t="n">
        <v>355.640213675214</v>
      </c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LF4564" s="41"/>
      <c r="ALG4564" s="41"/>
      <c r="ALH4564" s="41"/>
      <c r="ALI4564" s="41"/>
      <c r="ALJ4564" s="41"/>
      <c r="ALK4564" s="41"/>
      <c r="ALL4564" s="41"/>
      <c r="ALM4564" s="41"/>
      <c r="ALN4564" s="41"/>
      <c r="ALO4564" s="41"/>
      <c r="ALP4564" s="41"/>
      <c r="ALQ4564" s="41"/>
      <c r="ALR4564" s="41"/>
      <c r="ALS4564" s="41"/>
      <c r="ALT4564" s="41"/>
      <c r="ALU4564" s="41"/>
      <c r="ALV4564" s="41"/>
      <c r="ALW4564" s="41"/>
      <c r="ALX4564" s="41"/>
      <c r="ALY4564" s="41"/>
      <c r="ALZ4564" s="41"/>
      <c r="AMA4564" s="41"/>
      <c r="AMB4564" s="41"/>
      <c r="AMC4564" s="41"/>
      <c r="AMD4564" s="41"/>
      <c r="AME4564" s="41"/>
      <c r="AMF4564" s="41"/>
      <c r="AMG4564" s="0"/>
      <c r="AMH4564" s="0"/>
      <c r="AMI4564" s="0"/>
      <c r="AMJ4564" s="0"/>
    </row>
    <row r="4565" s="4" customFormat="true" ht="37.5" hidden="false" customHeight="true" outlineLevel="0" collapsed="false">
      <c r="A4565" s="23" t="s">
        <v>1337</v>
      </c>
      <c r="B4565" s="23" t="n">
        <v>5276</v>
      </c>
      <c r="C4565" s="25" t="n">
        <f aca="false">VLOOKUP(B4565,[1]Planilha8!$X$4:$Y$6629,2,0)</f>
        <v>2038614</v>
      </c>
      <c r="D4565" s="26" t="s">
        <v>1365</v>
      </c>
      <c r="E4565" s="26" t="str">
        <f aca="false">VLOOKUP(B4565,[1]Planilha8!$X$4:$Z$6629,3,0)</f>
        <v>ADMINISTRAÇÃO - SEDE - GEFIN</v>
      </c>
      <c r="F4565" s="26" t="str">
        <f aca="false">VLOOKUP(B4565,[1]Planilha8!$X$4:$AD$6629,7,0)</f>
        <v>BOM</v>
      </c>
      <c r="G4565" s="27" t="n">
        <v>41123</v>
      </c>
      <c r="H4565" s="28" t="n">
        <v>706.8</v>
      </c>
      <c r="I4565" s="29" t="s">
        <v>23</v>
      </c>
      <c r="J4565" s="70" t="s">
        <v>1364</v>
      </c>
      <c r="K4565" s="71" t="n">
        <v>11296</v>
      </c>
      <c r="L4565" s="72" t="n">
        <v>2012000858</v>
      </c>
      <c r="M4565" s="73" t="n">
        <v>43465</v>
      </c>
      <c r="N4565" s="74" t="n">
        <v>344.680786324786</v>
      </c>
      <c r="O4565" s="75" t="n">
        <v>0.11</v>
      </c>
      <c r="P4565" s="76" t="n">
        <v>0.00916666666666667</v>
      </c>
      <c r="Q4565" s="77" t="n">
        <v>6.479</v>
      </c>
      <c r="R4565" s="78" t="n">
        <v>351.159786324786</v>
      </c>
      <c r="S4565" s="39" t="n">
        <v>355.640213675214</v>
      </c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LF4565" s="41"/>
      <c r="ALG4565" s="41"/>
      <c r="ALH4565" s="41"/>
      <c r="ALI4565" s="41"/>
      <c r="ALJ4565" s="41"/>
      <c r="ALK4565" s="41"/>
      <c r="ALL4565" s="41"/>
      <c r="ALM4565" s="41"/>
      <c r="ALN4565" s="41"/>
      <c r="ALO4565" s="41"/>
      <c r="ALP4565" s="41"/>
      <c r="ALQ4565" s="41"/>
      <c r="ALR4565" s="41"/>
      <c r="ALS4565" s="41"/>
      <c r="ALT4565" s="41"/>
      <c r="ALU4565" s="41"/>
      <c r="ALV4565" s="41"/>
      <c r="ALW4565" s="41"/>
      <c r="ALX4565" s="41"/>
      <c r="ALY4565" s="41"/>
      <c r="ALZ4565" s="41"/>
      <c r="AMA4565" s="41"/>
      <c r="AMB4565" s="41"/>
      <c r="AMC4565" s="41"/>
      <c r="AMD4565" s="41"/>
      <c r="AME4565" s="41"/>
      <c r="AMF4565" s="41"/>
      <c r="AMG4565" s="0"/>
      <c r="AMH4565" s="0"/>
      <c r="AMI4565" s="0"/>
      <c r="AMJ4565" s="0"/>
    </row>
    <row r="4566" s="4" customFormat="true" ht="37.5" hidden="false" customHeight="true" outlineLevel="0" collapsed="false">
      <c r="A4566" s="23" t="s">
        <v>1337</v>
      </c>
      <c r="B4566" s="23" t="n">
        <v>5277</v>
      </c>
      <c r="C4566" s="25" t="n">
        <f aca="false">VLOOKUP(B4566,[1]Planilha8!$X$4:$Y$6629,2,0)</f>
        <v>2038615</v>
      </c>
      <c r="D4566" s="26" t="s">
        <v>1365</v>
      </c>
      <c r="E4566" s="26" t="str">
        <f aca="false">VLOOKUP(B4566,[1]Planilha8!$X$4:$Z$6629,3,0)</f>
        <v>ADMINISTRAÇÃO - SEDE - GECONT</v>
      </c>
      <c r="F4566" s="26" t="str">
        <f aca="false">VLOOKUP(B4566,[1]Planilha8!$X$4:$AD$6629,7,0)</f>
        <v>BOM</v>
      </c>
      <c r="G4566" s="27" t="n">
        <v>41123</v>
      </c>
      <c r="H4566" s="28" t="n">
        <v>706.8</v>
      </c>
      <c r="I4566" s="29" t="s">
        <v>23</v>
      </c>
      <c r="J4566" s="70" t="s">
        <v>1364</v>
      </c>
      <c r="K4566" s="71" t="n">
        <v>11296</v>
      </c>
      <c r="L4566" s="72" t="n">
        <v>2012000858</v>
      </c>
      <c r="M4566" s="73" t="n">
        <v>43465</v>
      </c>
      <c r="N4566" s="74" t="n">
        <v>344.680786324786</v>
      </c>
      <c r="O4566" s="75" t="n">
        <v>0.11</v>
      </c>
      <c r="P4566" s="76" t="n">
        <v>0.00916666666666667</v>
      </c>
      <c r="Q4566" s="77" t="n">
        <v>6.479</v>
      </c>
      <c r="R4566" s="78" t="n">
        <v>351.159786324786</v>
      </c>
      <c r="S4566" s="39" t="n">
        <v>355.640213675214</v>
      </c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LF4566" s="41"/>
      <c r="ALG4566" s="41"/>
      <c r="ALH4566" s="41"/>
      <c r="ALI4566" s="41"/>
      <c r="ALJ4566" s="41"/>
      <c r="ALK4566" s="41"/>
      <c r="ALL4566" s="41"/>
      <c r="ALM4566" s="41"/>
      <c r="ALN4566" s="41"/>
      <c r="ALO4566" s="41"/>
      <c r="ALP4566" s="41"/>
      <c r="ALQ4566" s="41"/>
      <c r="ALR4566" s="41"/>
      <c r="ALS4566" s="41"/>
      <c r="ALT4566" s="41"/>
      <c r="ALU4566" s="41"/>
      <c r="ALV4566" s="41"/>
      <c r="ALW4566" s="41"/>
      <c r="ALX4566" s="41"/>
      <c r="ALY4566" s="41"/>
      <c r="ALZ4566" s="41"/>
      <c r="AMA4566" s="41"/>
      <c r="AMB4566" s="41"/>
      <c r="AMC4566" s="41"/>
      <c r="AMD4566" s="41"/>
      <c r="AME4566" s="41"/>
      <c r="AMF4566" s="41"/>
      <c r="AMG4566" s="0"/>
      <c r="AMH4566" s="0"/>
      <c r="AMI4566" s="0"/>
      <c r="AMJ4566" s="0"/>
    </row>
    <row r="4567" s="4" customFormat="true" ht="37.5" hidden="false" customHeight="true" outlineLevel="0" collapsed="false">
      <c r="A4567" s="23" t="s">
        <v>1337</v>
      </c>
      <c r="B4567" s="23" t="n">
        <v>5278</v>
      </c>
      <c r="C4567" s="25" t="n">
        <f aca="false">VLOOKUP(B4567,[1]Planilha8!$X$4:$Y$6629,2,0)</f>
        <v>2038616</v>
      </c>
      <c r="D4567" s="26" t="s">
        <v>1366</v>
      </c>
      <c r="E4567" s="26" t="str">
        <f aca="false">VLOOKUP(B4567,[1]Planilha8!$X$4:$Z$6629,3,0)</f>
        <v>ADMINISTRAÇÃO - SEDE - GECONT</v>
      </c>
      <c r="F4567" s="26" t="str">
        <f aca="false">VLOOKUP(B4567,[1]Planilha8!$X$4:$AD$6629,7,0)</f>
        <v>BOM</v>
      </c>
      <c r="G4567" s="27" t="n">
        <v>41123</v>
      </c>
      <c r="H4567" s="28" t="n">
        <v>1026</v>
      </c>
      <c r="I4567" s="29" t="s">
        <v>23</v>
      </c>
      <c r="J4567" s="70" t="s">
        <v>1364</v>
      </c>
      <c r="K4567" s="71" t="n">
        <v>11296</v>
      </c>
      <c r="L4567" s="72" t="n">
        <v>2012000858</v>
      </c>
      <c r="M4567" s="73" t="n">
        <v>43465</v>
      </c>
      <c r="N4567" s="74" t="n">
        <v>500.343076923077</v>
      </c>
      <c r="O4567" s="75" t="n">
        <v>0.11</v>
      </c>
      <c r="P4567" s="76" t="n">
        <v>0.00916666666666667</v>
      </c>
      <c r="Q4567" s="77" t="n">
        <v>9.405</v>
      </c>
      <c r="R4567" s="78" t="n">
        <v>509.748076923077</v>
      </c>
      <c r="S4567" s="39" t="n">
        <v>516.251923076923</v>
      </c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LF4567" s="41"/>
      <c r="ALG4567" s="41"/>
      <c r="ALH4567" s="41"/>
      <c r="ALI4567" s="41"/>
      <c r="ALJ4567" s="41"/>
      <c r="ALK4567" s="41"/>
      <c r="ALL4567" s="41"/>
      <c r="ALM4567" s="41"/>
      <c r="ALN4567" s="41"/>
      <c r="ALO4567" s="41"/>
      <c r="ALP4567" s="41"/>
      <c r="ALQ4567" s="41"/>
      <c r="ALR4567" s="41"/>
      <c r="ALS4567" s="41"/>
      <c r="ALT4567" s="41"/>
      <c r="ALU4567" s="41"/>
      <c r="ALV4567" s="41"/>
      <c r="ALW4567" s="41"/>
      <c r="ALX4567" s="41"/>
      <c r="ALY4567" s="41"/>
      <c r="ALZ4567" s="41"/>
      <c r="AMA4567" s="41"/>
      <c r="AMB4567" s="41"/>
      <c r="AMC4567" s="41"/>
      <c r="AMD4567" s="41"/>
      <c r="AME4567" s="41"/>
      <c r="AMF4567" s="41"/>
      <c r="AMG4567" s="0"/>
      <c r="AMH4567" s="0"/>
      <c r="AMI4567" s="0"/>
      <c r="AMJ4567" s="0"/>
    </row>
    <row r="4568" s="4" customFormat="true" ht="37.5" hidden="false" customHeight="true" outlineLevel="0" collapsed="false">
      <c r="A4568" s="23" t="s">
        <v>1337</v>
      </c>
      <c r="B4568" s="23" t="n">
        <v>5279</v>
      </c>
      <c r="C4568" s="25" t="n">
        <f aca="false">VLOOKUP(B4568,[1]Planilha8!$X$4:$Y$6629,2,0)</f>
        <v>2038617</v>
      </c>
      <c r="D4568" s="26" t="s">
        <v>1366</v>
      </c>
      <c r="E4568" s="26" t="str">
        <f aca="false">VLOOKUP(B4568,[1]Planilha8!$X$4:$Z$6629,3,0)</f>
        <v>ADMINISTRAÇÃO - SEDE - GEFIN</v>
      </c>
      <c r="F4568" s="26" t="str">
        <f aca="false">VLOOKUP(B4568,[1]Planilha8!$X$4:$AD$6629,7,0)</f>
        <v>BOM</v>
      </c>
      <c r="G4568" s="27" t="n">
        <v>41123</v>
      </c>
      <c r="H4568" s="28" t="n">
        <v>1026</v>
      </c>
      <c r="I4568" s="29" t="s">
        <v>23</v>
      </c>
      <c r="J4568" s="70" t="s">
        <v>1364</v>
      </c>
      <c r="K4568" s="71" t="n">
        <v>11296</v>
      </c>
      <c r="L4568" s="72" t="n">
        <v>2012000858</v>
      </c>
      <c r="M4568" s="73" t="n">
        <v>43465</v>
      </c>
      <c r="N4568" s="74" t="n">
        <v>500.343076923077</v>
      </c>
      <c r="O4568" s="75" t="n">
        <v>0.11</v>
      </c>
      <c r="P4568" s="76" t="n">
        <v>0.00916666666666667</v>
      </c>
      <c r="Q4568" s="77" t="n">
        <v>9.405</v>
      </c>
      <c r="R4568" s="78" t="n">
        <v>509.748076923077</v>
      </c>
      <c r="S4568" s="39" t="n">
        <v>516.251923076923</v>
      </c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LF4568" s="41"/>
      <c r="ALG4568" s="41"/>
      <c r="ALH4568" s="41"/>
      <c r="ALI4568" s="41"/>
      <c r="ALJ4568" s="41"/>
      <c r="ALK4568" s="41"/>
      <c r="ALL4568" s="41"/>
      <c r="ALM4568" s="41"/>
      <c r="ALN4568" s="41"/>
      <c r="ALO4568" s="41"/>
      <c r="ALP4568" s="41"/>
      <c r="ALQ4568" s="41"/>
      <c r="ALR4568" s="41"/>
      <c r="ALS4568" s="41"/>
      <c r="ALT4568" s="41"/>
      <c r="ALU4568" s="41"/>
      <c r="ALV4568" s="41"/>
      <c r="ALW4568" s="41"/>
      <c r="ALX4568" s="41"/>
      <c r="ALY4568" s="41"/>
      <c r="ALZ4568" s="41"/>
      <c r="AMA4568" s="41"/>
      <c r="AMB4568" s="41"/>
      <c r="AMC4568" s="41"/>
      <c r="AMD4568" s="41"/>
      <c r="AME4568" s="41"/>
      <c r="AMF4568" s="41"/>
      <c r="AMG4568" s="0"/>
      <c r="AMH4568" s="0"/>
      <c r="AMI4568" s="0"/>
      <c r="AMJ4568" s="0"/>
    </row>
    <row r="4569" s="4" customFormat="true" ht="37.5" hidden="false" customHeight="true" outlineLevel="0" collapsed="false">
      <c r="A4569" s="23" t="s">
        <v>1337</v>
      </c>
      <c r="B4569" s="23" t="n">
        <v>5280</v>
      </c>
      <c r="C4569" s="25" t="n">
        <f aca="false">VLOOKUP(B4569,[1]Planilha8!$X$4:$Y$6629,2,0)</f>
        <v>2038618</v>
      </c>
      <c r="D4569" s="26" t="s">
        <v>1366</v>
      </c>
      <c r="E4569" s="26" t="str">
        <f aca="false">VLOOKUP(B4569,[1]Planilha8!$X$4:$Z$6629,3,0)</f>
        <v>ADMINISTRAÇÃO - SEDE - GEFIN</v>
      </c>
      <c r="F4569" s="26" t="str">
        <f aca="false">VLOOKUP(B4569,[1]Planilha8!$X$4:$AD$6629,7,0)</f>
        <v>BOM</v>
      </c>
      <c r="G4569" s="27" t="n">
        <v>41123</v>
      </c>
      <c r="H4569" s="28" t="n">
        <v>1026</v>
      </c>
      <c r="I4569" s="29" t="s">
        <v>23</v>
      </c>
      <c r="J4569" s="70" t="s">
        <v>1364</v>
      </c>
      <c r="K4569" s="71" t="n">
        <v>11296</v>
      </c>
      <c r="L4569" s="72" t="n">
        <v>2012000858</v>
      </c>
      <c r="M4569" s="73" t="n">
        <v>43465</v>
      </c>
      <c r="N4569" s="74" t="n">
        <v>500.343076923077</v>
      </c>
      <c r="O4569" s="75" t="n">
        <v>0.11</v>
      </c>
      <c r="P4569" s="76" t="n">
        <v>0.00916666666666667</v>
      </c>
      <c r="Q4569" s="77" t="n">
        <v>9.405</v>
      </c>
      <c r="R4569" s="78" t="n">
        <v>509.748076923077</v>
      </c>
      <c r="S4569" s="39" t="n">
        <v>516.251923076923</v>
      </c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LF4569" s="41"/>
      <c r="ALG4569" s="41"/>
      <c r="ALH4569" s="41"/>
      <c r="ALI4569" s="41"/>
      <c r="ALJ4569" s="41"/>
      <c r="ALK4569" s="41"/>
      <c r="ALL4569" s="41"/>
      <c r="ALM4569" s="41"/>
      <c r="ALN4569" s="41"/>
      <c r="ALO4569" s="41"/>
      <c r="ALP4569" s="41"/>
      <c r="ALQ4569" s="41"/>
      <c r="ALR4569" s="41"/>
      <c r="ALS4569" s="41"/>
      <c r="ALT4569" s="41"/>
      <c r="ALU4569" s="41"/>
      <c r="ALV4569" s="41"/>
      <c r="ALW4569" s="41"/>
      <c r="ALX4569" s="41"/>
      <c r="ALY4569" s="41"/>
      <c r="ALZ4569" s="41"/>
      <c r="AMA4569" s="41"/>
      <c r="AMB4569" s="41"/>
      <c r="AMC4569" s="41"/>
      <c r="AMD4569" s="41"/>
      <c r="AME4569" s="41"/>
      <c r="AMF4569" s="41"/>
      <c r="AMG4569" s="0"/>
      <c r="AMH4569" s="0"/>
      <c r="AMI4569" s="0"/>
      <c r="AMJ4569" s="0"/>
    </row>
    <row r="4570" s="4" customFormat="true" ht="37.5" hidden="false" customHeight="true" outlineLevel="0" collapsed="false">
      <c r="A4570" s="23" t="s">
        <v>1337</v>
      </c>
      <c r="B4570" s="23" t="n">
        <v>5281</v>
      </c>
      <c r="C4570" s="25" t="n">
        <f aca="false">VLOOKUP(B4570,[1]Planilha8!$X$4:$Y$6629,2,0)</f>
        <v>2038619</v>
      </c>
      <c r="D4570" s="26" t="s">
        <v>1366</v>
      </c>
      <c r="E4570" s="26" t="str">
        <f aca="false">VLOOKUP(B4570,[1]Planilha8!$X$4:$Z$6629,3,0)</f>
        <v>ADMINISTRAÇÃO - SEDE - GEFIN</v>
      </c>
      <c r="F4570" s="26" t="str">
        <f aca="false">VLOOKUP(B4570,[1]Planilha8!$X$4:$AD$6629,7,0)</f>
        <v>BOM</v>
      </c>
      <c r="G4570" s="27" t="n">
        <v>41123</v>
      </c>
      <c r="H4570" s="28" t="n">
        <v>1026</v>
      </c>
      <c r="I4570" s="29" t="s">
        <v>23</v>
      </c>
      <c r="J4570" s="70" t="s">
        <v>1364</v>
      </c>
      <c r="K4570" s="71" t="n">
        <v>11296</v>
      </c>
      <c r="L4570" s="72" t="n">
        <v>2012000858</v>
      </c>
      <c r="M4570" s="73" t="n">
        <v>43465</v>
      </c>
      <c r="N4570" s="74" t="n">
        <v>500.343076923077</v>
      </c>
      <c r="O4570" s="75" t="n">
        <v>0.11</v>
      </c>
      <c r="P4570" s="76" t="n">
        <v>0.00916666666666667</v>
      </c>
      <c r="Q4570" s="77" t="n">
        <v>9.405</v>
      </c>
      <c r="R4570" s="78" t="n">
        <v>509.748076923077</v>
      </c>
      <c r="S4570" s="39" t="n">
        <v>516.251923076923</v>
      </c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LF4570" s="41"/>
      <c r="ALG4570" s="41"/>
      <c r="ALH4570" s="41"/>
      <c r="ALI4570" s="41"/>
      <c r="ALJ4570" s="41"/>
      <c r="ALK4570" s="41"/>
      <c r="ALL4570" s="41"/>
      <c r="ALM4570" s="41"/>
      <c r="ALN4570" s="41"/>
      <c r="ALO4570" s="41"/>
      <c r="ALP4570" s="41"/>
      <c r="ALQ4570" s="41"/>
      <c r="ALR4570" s="41"/>
      <c r="ALS4570" s="41"/>
      <c r="ALT4570" s="41"/>
      <c r="ALU4570" s="41"/>
      <c r="ALV4570" s="41"/>
      <c r="ALW4570" s="41"/>
      <c r="ALX4570" s="41"/>
      <c r="ALY4570" s="41"/>
      <c r="ALZ4570" s="41"/>
      <c r="AMA4570" s="41"/>
      <c r="AMB4570" s="41"/>
      <c r="AMC4570" s="41"/>
      <c r="AMD4570" s="41"/>
      <c r="AME4570" s="41"/>
      <c r="AMF4570" s="41"/>
      <c r="AMG4570" s="0"/>
      <c r="AMH4570" s="0"/>
      <c r="AMI4570" s="0"/>
      <c r="AMJ4570" s="0"/>
    </row>
    <row r="4571" s="4" customFormat="true" ht="37.5" hidden="false" customHeight="true" outlineLevel="0" collapsed="false">
      <c r="A4571" s="23" t="s">
        <v>1337</v>
      </c>
      <c r="B4571" s="23" t="n">
        <v>5282</v>
      </c>
      <c r="C4571" s="25" t="n">
        <f aca="false">VLOOKUP(B4571,[1]Planilha8!$X$4:$Y$6629,2,0)</f>
        <v>2038620</v>
      </c>
      <c r="D4571" s="26" t="s">
        <v>1367</v>
      </c>
      <c r="E4571" s="26" t="str">
        <f aca="false">VLOOKUP(B4571,[1]Planilha8!$X$4:$Z$6629,3,0)</f>
        <v>ADMINISTRAÇÃO - SEDE - SALA DE REUNIÕES PISO SUPERIOR</v>
      </c>
      <c r="F4571" s="26" t="str">
        <f aca="false">VLOOKUP(B4571,[1]Planilha8!$X$4:$AD$6629,7,0)</f>
        <v>BOM</v>
      </c>
      <c r="G4571" s="27" t="n">
        <v>41123</v>
      </c>
      <c r="H4571" s="28" t="n">
        <v>581.7</v>
      </c>
      <c r="I4571" s="29" t="s">
        <v>23</v>
      </c>
      <c r="J4571" s="70" t="s">
        <v>1364</v>
      </c>
      <c r="K4571" s="71" t="n">
        <v>11296</v>
      </c>
      <c r="L4571" s="72" t="n">
        <v>2012000858</v>
      </c>
      <c r="M4571" s="73" t="n">
        <v>43465</v>
      </c>
      <c r="N4571" s="74" t="n">
        <v>283.674042735043</v>
      </c>
      <c r="O4571" s="75" t="n">
        <v>0.11</v>
      </c>
      <c r="P4571" s="76" t="n">
        <v>0.00916666666666667</v>
      </c>
      <c r="Q4571" s="77" t="n">
        <v>5.33225</v>
      </c>
      <c r="R4571" s="78" t="n">
        <v>289.006292735043</v>
      </c>
      <c r="S4571" s="39" t="n">
        <v>292.693707264957</v>
      </c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LF4571" s="41"/>
      <c r="ALG4571" s="41"/>
      <c r="ALH4571" s="41"/>
      <c r="ALI4571" s="41"/>
      <c r="ALJ4571" s="41"/>
      <c r="ALK4571" s="41"/>
      <c r="ALL4571" s="41"/>
      <c r="ALM4571" s="41"/>
      <c r="ALN4571" s="41"/>
      <c r="ALO4571" s="41"/>
      <c r="ALP4571" s="41"/>
      <c r="ALQ4571" s="41"/>
      <c r="ALR4571" s="41"/>
      <c r="ALS4571" s="41"/>
      <c r="ALT4571" s="41"/>
      <c r="ALU4571" s="41"/>
      <c r="ALV4571" s="41"/>
      <c r="ALW4571" s="41"/>
      <c r="ALX4571" s="41"/>
      <c r="ALY4571" s="41"/>
      <c r="ALZ4571" s="41"/>
      <c r="AMA4571" s="41"/>
      <c r="AMB4571" s="41"/>
      <c r="AMC4571" s="41"/>
      <c r="AMD4571" s="41"/>
      <c r="AME4571" s="41"/>
      <c r="AMF4571" s="41"/>
      <c r="AMG4571" s="0"/>
      <c r="AMH4571" s="0"/>
      <c r="AMI4571" s="0"/>
      <c r="AMJ4571" s="0"/>
    </row>
    <row r="4572" s="4" customFormat="true" ht="37.5" hidden="false" customHeight="true" outlineLevel="0" collapsed="false">
      <c r="A4572" s="23" t="s">
        <v>1337</v>
      </c>
      <c r="B4572" s="23" t="n">
        <v>6348</v>
      </c>
      <c r="C4572" s="25" t="n">
        <f aca="false">VLOOKUP(B4572,[1]Planilha8!$X$4:$Y$6629,2,0)</f>
        <v>2038621</v>
      </c>
      <c r="D4572" s="26" t="s">
        <v>1366</v>
      </c>
      <c r="E4572" s="26" t="str">
        <f aca="false">VLOOKUP(B4572,[1]Planilha8!$X$4:$Z$6629,3,0)</f>
        <v>ADMINISTRAÇÃO - SEDE - GEP</v>
      </c>
      <c r="F4572" s="26" t="str">
        <f aca="false">VLOOKUP(B4572,[1]Planilha8!$X$4:$AD$6629,7,0)</f>
        <v>BOM</v>
      </c>
      <c r="G4572" s="27" t="n">
        <v>41123</v>
      </c>
      <c r="H4572" s="28" t="n">
        <v>1026</v>
      </c>
      <c r="I4572" s="29" t="s">
        <v>23</v>
      </c>
      <c r="J4572" s="70" t="s">
        <v>1364</v>
      </c>
      <c r="K4572" s="71" t="n">
        <v>11296</v>
      </c>
      <c r="L4572" s="72" t="n">
        <v>2012000858</v>
      </c>
      <c r="M4572" s="73" t="n">
        <v>43465</v>
      </c>
      <c r="N4572" s="74" t="n">
        <v>500.343076923077</v>
      </c>
      <c r="O4572" s="75" t="n">
        <v>0.11</v>
      </c>
      <c r="P4572" s="76" t="n">
        <v>0.00916666666666667</v>
      </c>
      <c r="Q4572" s="77" t="n">
        <v>9.405</v>
      </c>
      <c r="R4572" s="78" t="n">
        <v>509.748076923077</v>
      </c>
      <c r="S4572" s="39" t="n">
        <v>516.251923076923</v>
      </c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LF4572" s="41"/>
      <c r="ALG4572" s="41"/>
      <c r="ALH4572" s="41"/>
      <c r="ALI4572" s="41"/>
      <c r="ALJ4572" s="41"/>
      <c r="ALK4572" s="41"/>
      <c r="ALL4572" s="41"/>
      <c r="ALM4572" s="41"/>
      <c r="ALN4572" s="41"/>
      <c r="ALO4572" s="41"/>
      <c r="ALP4572" s="41"/>
      <c r="ALQ4572" s="41"/>
      <c r="ALR4572" s="41"/>
      <c r="ALS4572" s="41"/>
      <c r="ALT4572" s="41"/>
      <c r="ALU4572" s="41"/>
      <c r="ALV4572" s="41"/>
      <c r="ALW4572" s="41"/>
      <c r="ALX4572" s="41"/>
      <c r="ALY4572" s="41"/>
      <c r="ALZ4572" s="41"/>
      <c r="AMA4572" s="41"/>
      <c r="AMB4572" s="41"/>
      <c r="AMC4572" s="41"/>
      <c r="AMD4572" s="41"/>
      <c r="AME4572" s="41"/>
      <c r="AMF4572" s="41"/>
      <c r="AMG4572" s="0"/>
      <c r="AMH4572" s="0"/>
      <c r="AMI4572" s="0"/>
      <c r="AMJ4572" s="0"/>
    </row>
    <row r="4573" s="4" customFormat="true" ht="37.5" hidden="false" customHeight="true" outlineLevel="0" collapsed="false">
      <c r="A4573" s="23" t="s">
        <v>1337</v>
      </c>
      <c r="B4573" s="23" t="n">
        <v>5373</v>
      </c>
      <c r="C4573" s="25" t="n">
        <f aca="false">VLOOKUP(B4573,[1]Planilha8!$X$4:$Y$6629,2,0)</f>
        <v>2038765</v>
      </c>
      <c r="D4573" s="26" t="s">
        <v>1368</v>
      </c>
      <c r="E4573" s="26" t="str">
        <f aca="false">VLOOKUP(B4573,[1]Planilha8!$X$4:$Z$6629,3,0)</f>
        <v>GALPÃO ALMOXARIFADO</v>
      </c>
      <c r="F4573" s="26" t="str">
        <f aca="false">VLOOKUP(B4573,[1]Planilha8!$X$4:$AD$6629,7,0)</f>
        <v>SUCATA</v>
      </c>
      <c r="G4573" s="27" t="n">
        <v>41142</v>
      </c>
      <c r="H4573" s="28" t="n">
        <v>512</v>
      </c>
      <c r="I4573" s="29" t="s">
        <v>23</v>
      </c>
      <c r="J4573" s="70" t="s">
        <v>1356</v>
      </c>
      <c r="K4573" s="71" t="n">
        <v>2803</v>
      </c>
      <c r="L4573" s="72" t="n">
        <v>2012001148</v>
      </c>
      <c r="M4573" s="73" t="n">
        <v>43465</v>
      </c>
      <c r="N4573" s="74" t="n">
        <v>486.516695156715</v>
      </c>
      <c r="O4573" s="75" t="n">
        <v>1</v>
      </c>
      <c r="P4573" s="76" t="n">
        <v>0.0833333333333333</v>
      </c>
      <c r="Q4573" s="77" t="n">
        <v>0</v>
      </c>
      <c r="R4573" s="78" t="n">
        <v>486.516695156715</v>
      </c>
      <c r="S4573" s="39" t="n">
        <v>25.4833048432849</v>
      </c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LF4573" s="41"/>
      <c r="ALG4573" s="41"/>
      <c r="ALH4573" s="41"/>
      <c r="ALI4573" s="41"/>
      <c r="ALJ4573" s="41"/>
      <c r="ALK4573" s="41"/>
      <c r="ALL4573" s="41"/>
      <c r="ALM4573" s="41"/>
      <c r="ALN4573" s="41"/>
      <c r="ALO4573" s="41"/>
      <c r="ALP4573" s="41"/>
      <c r="ALQ4573" s="41"/>
      <c r="ALR4573" s="41"/>
      <c r="ALS4573" s="41"/>
      <c r="ALT4573" s="41"/>
      <c r="ALU4573" s="41"/>
      <c r="ALV4573" s="41"/>
      <c r="ALW4573" s="41"/>
      <c r="ALX4573" s="41"/>
      <c r="ALY4573" s="41"/>
      <c r="ALZ4573" s="41"/>
      <c r="AMA4573" s="41"/>
      <c r="AMB4573" s="41"/>
      <c r="AMC4573" s="41"/>
      <c r="AMD4573" s="41"/>
      <c r="AME4573" s="41"/>
      <c r="AMF4573" s="41"/>
      <c r="AMG4573" s="0"/>
      <c r="AMH4573" s="0"/>
      <c r="AMI4573" s="0"/>
      <c r="AMJ4573" s="0"/>
    </row>
    <row r="4574" s="4" customFormat="true" ht="37.5" hidden="false" customHeight="true" outlineLevel="0" collapsed="false">
      <c r="A4574" s="23" t="s">
        <v>1337</v>
      </c>
      <c r="B4574" s="23" t="n">
        <v>5374</v>
      </c>
      <c r="C4574" s="25" t="n">
        <f aca="false">VLOOKUP(B4574,[1]Planilha8!$X$4:$Y$6629,2,0)</f>
        <v>2038766</v>
      </c>
      <c r="D4574" s="26" t="s">
        <v>1368</v>
      </c>
      <c r="E4574" s="26" t="str">
        <f aca="false">VLOOKUP(B4574,[1]Planilha8!$X$4:$Z$6629,3,0)</f>
        <v>GALPÃO ALMOXARIFADO</v>
      </c>
      <c r="F4574" s="26" t="str">
        <f aca="false">VLOOKUP(B4574,[1]Planilha8!$X$4:$AD$6629,7,0)</f>
        <v>SUCATA</v>
      </c>
      <c r="G4574" s="27" t="n">
        <v>41142</v>
      </c>
      <c r="H4574" s="28" t="n">
        <v>512</v>
      </c>
      <c r="I4574" s="29" t="s">
        <v>23</v>
      </c>
      <c r="J4574" s="70" t="s">
        <v>1356</v>
      </c>
      <c r="K4574" s="71" t="n">
        <v>2803</v>
      </c>
      <c r="L4574" s="72" t="n">
        <v>2012001148</v>
      </c>
      <c r="M4574" s="73" t="n">
        <v>43465</v>
      </c>
      <c r="N4574" s="74" t="n">
        <v>486.516695156715</v>
      </c>
      <c r="O4574" s="75" t="n">
        <v>1</v>
      </c>
      <c r="P4574" s="76" t="n">
        <v>0.0833333333333333</v>
      </c>
      <c r="Q4574" s="77" t="n">
        <v>0</v>
      </c>
      <c r="R4574" s="78" t="n">
        <v>486.516695156715</v>
      </c>
      <c r="S4574" s="39" t="n">
        <v>25.4833048432849</v>
      </c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LF4574" s="41"/>
      <c r="ALG4574" s="41"/>
      <c r="ALH4574" s="41"/>
      <c r="ALI4574" s="41"/>
      <c r="ALJ4574" s="41"/>
      <c r="ALK4574" s="41"/>
      <c r="ALL4574" s="41"/>
      <c r="ALM4574" s="41"/>
      <c r="ALN4574" s="41"/>
      <c r="ALO4574" s="41"/>
      <c r="ALP4574" s="41"/>
      <c r="ALQ4574" s="41"/>
      <c r="ALR4574" s="41"/>
      <c r="ALS4574" s="41"/>
      <c r="ALT4574" s="41"/>
      <c r="ALU4574" s="41"/>
      <c r="ALV4574" s="41"/>
      <c r="ALW4574" s="41"/>
      <c r="ALX4574" s="41"/>
      <c r="ALY4574" s="41"/>
      <c r="ALZ4574" s="41"/>
      <c r="AMA4574" s="41"/>
      <c r="AMB4574" s="41"/>
      <c r="AMC4574" s="41"/>
      <c r="AMD4574" s="41"/>
      <c r="AME4574" s="41"/>
      <c r="AMF4574" s="41"/>
      <c r="AMG4574" s="0"/>
      <c r="AMH4574" s="0"/>
      <c r="AMI4574" s="0"/>
      <c r="AMJ4574" s="0"/>
    </row>
    <row r="4575" s="4" customFormat="true" ht="37.5" hidden="false" customHeight="true" outlineLevel="0" collapsed="false">
      <c r="A4575" s="23" t="s">
        <v>1337</v>
      </c>
      <c r="B4575" s="23" t="n">
        <v>5375</v>
      </c>
      <c r="C4575" s="25" t="n">
        <f aca="false">VLOOKUP(B4575,[1]Planilha8!$X$4:$Y$6629,2,0)</f>
        <v>2038767</v>
      </c>
      <c r="D4575" s="26" t="s">
        <v>1368</v>
      </c>
      <c r="E4575" s="26" t="str">
        <f aca="false">VLOOKUP(B4575,[1]Planilha8!$X$4:$Z$6629,3,0)</f>
        <v>GALPÃO ALMOXARIFADO</v>
      </c>
      <c r="F4575" s="26" t="str">
        <f aca="false">VLOOKUP(B4575,[1]Planilha8!$X$4:$AD$6629,7,0)</f>
        <v>SUCATA</v>
      </c>
      <c r="G4575" s="27" t="n">
        <v>41142</v>
      </c>
      <c r="H4575" s="28" t="n">
        <v>512</v>
      </c>
      <c r="I4575" s="29" t="s">
        <v>23</v>
      </c>
      <c r="J4575" s="70" t="s">
        <v>1356</v>
      </c>
      <c r="K4575" s="71" t="n">
        <v>2803</v>
      </c>
      <c r="L4575" s="72" t="n">
        <v>2012001148</v>
      </c>
      <c r="M4575" s="73" t="n">
        <v>43465</v>
      </c>
      <c r="N4575" s="74" t="n">
        <v>438.303361823382</v>
      </c>
      <c r="O4575" s="75" t="n">
        <v>0.17</v>
      </c>
      <c r="P4575" s="76" t="n">
        <v>0.0141666666666667</v>
      </c>
      <c r="Q4575" s="77" t="n">
        <v>7.25333333333333</v>
      </c>
      <c r="R4575" s="78" t="n">
        <v>445.556695156715</v>
      </c>
      <c r="S4575" s="39" t="n">
        <v>66.443304843285</v>
      </c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LF4575" s="41"/>
      <c r="ALG4575" s="41"/>
      <c r="ALH4575" s="41"/>
      <c r="ALI4575" s="41"/>
      <c r="ALJ4575" s="41"/>
      <c r="ALK4575" s="41"/>
      <c r="ALL4575" s="41"/>
      <c r="ALM4575" s="41"/>
      <c r="ALN4575" s="41"/>
      <c r="ALO4575" s="41"/>
      <c r="ALP4575" s="41"/>
      <c r="ALQ4575" s="41"/>
      <c r="ALR4575" s="41"/>
      <c r="ALS4575" s="41"/>
      <c r="ALT4575" s="41"/>
      <c r="ALU4575" s="41"/>
      <c r="ALV4575" s="41"/>
      <c r="ALW4575" s="41"/>
      <c r="ALX4575" s="41"/>
      <c r="ALY4575" s="41"/>
      <c r="ALZ4575" s="41"/>
      <c r="AMA4575" s="41"/>
      <c r="AMB4575" s="41"/>
      <c r="AMC4575" s="41"/>
      <c r="AMD4575" s="41"/>
      <c r="AME4575" s="41"/>
      <c r="AMF4575" s="41"/>
      <c r="AMG4575" s="0"/>
      <c r="AMH4575" s="0"/>
      <c r="AMI4575" s="0"/>
      <c r="AMJ4575" s="0"/>
    </row>
    <row r="4576" s="4" customFormat="true" ht="37.5" hidden="false" customHeight="true" outlineLevel="0" collapsed="false">
      <c r="A4576" s="23" t="s">
        <v>1337</v>
      </c>
      <c r="B4576" s="23" t="n">
        <v>5376</v>
      </c>
      <c r="C4576" s="25" t="n">
        <f aca="false">VLOOKUP(B4576,[1]Planilha8!$X$4:$Y$6629,2,0)</f>
        <v>2038768</v>
      </c>
      <c r="D4576" s="26" t="s">
        <v>1369</v>
      </c>
      <c r="E4576" s="26" t="str">
        <f aca="false">VLOOKUP(B4576,[1]Planilha8!$X$4:$Z$6629,3,0)</f>
        <v>LAVANDERIA - AREA SUJA</v>
      </c>
      <c r="F4576" s="26" t="str">
        <f aca="false">VLOOKUP(B4576,[1]Planilha8!$X$4:$AD$6629,7,0)</f>
        <v>REGULAR</v>
      </c>
      <c r="G4576" s="27" t="n">
        <v>41142</v>
      </c>
      <c r="H4576" s="28" t="n">
        <v>470</v>
      </c>
      <c r="I4576" s="29" t="s">
        <v>23</v>
      </c>
      <c r="J4576" s="70" t="s">
        <v>1356</v>
      </c>
      <c r="K4576" s="71" t="n">
        <v>2803</v>
      </c>
      <c r="L4576" s="72" t="n">
        <v>2012001148</v>
      </c>
      <c r="M4576" s="73" t="n">
        <v>43465</v>
      </c>
      <c r="N4576" s="74" t="n">
        <v>446.60712250714</v>
      </c>
      <c r="O4576" s="75" t="n">
        <v>1</v>
      </c>
      <c r="P4576" s="76" t="n">
        <v>0.0833333333333333</v>
      </c>
      <c r="Q4576" s="77" t="n">
        <v>0</v>
      </c>
      <c r="R4576" s="78" t="n">
        <v>446.60712250714</v>
      </c>
      <c r="S4576" s="39" t="n">
        <v>23.3928774928599</v>
      </c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LF4576" s="41"/>
      <c r="ALG4576" s="41"/>
      <c r="ALH4576" s="41"/>
      <c r="ALI4576" s="41"/>
      <c r="ALJ4576" s="41"/>
      <c r="ALK4576" s="41"/>
      <c r="ALL4576" s="41"/>
      <c r="ALM4576" s="41"/>
      <c r="ALN4576" s="41"/>
      <c r="ALO4576" s="41"/>
      <c r="ALP4576" s="41"/>
      <c r="ALQ4576" s="41"/>
      <c r="ALR4576" s="41"/>
      <c r="ALS4576" s="41"/>
      <c r="ALT4576" s="41"/>
      <c r="ALU4576" s="41"/>
      <c r="ALV4576" s="41"/>
      <c r="ALW4576" s="41"/>
      <c r="ALX4576" s="41"/>
      <c r="ALY4576" s="41"/>
      <c r="ALZ4576" s="41"/>
      <c r="AMA4576" s="41"/>
      <c r="AMB4576" s="41"/>
      <c r="AMC4576" s="41"/>
      <c r="AMD4576" s="41"/>
      <c r="AME4576" s="41"/>
      <c r="AMF4576" s="41"/>
      <c r="AMG4576" s="0"/>
      <c r="AMH4576" s="0"/>
      <c r="AMI4576" s="0"/>
      <c r="AMJ4576" s="0"/>
    </row>
    <row r="4577" s="4" customFormat="true" ht="37.5" hidden="false" customHeight="true" outlineLevel="0" collapsed="false">
      <c r="A4577" s="23" t="s">
        <v>1337</v>
      </c>
      <c r="B4577" s="23" t="n">
        <v>5377</v>
      </c>
      <c r="C4577" s="25" t="n">
        <f aca="false">VLOOKUP(B4577,[1]Planilha8!$X$4:$Y$6629,2,0)</f>
        <v>2038769</v>
      </c>
      <c r="D4577" s="26" t="s">
        <v>1369</v>
      </c>
      <c r="E4577" s="26" t="str">
        <f aca="false">VLOOKUP(B4577,[1]Planilha8!$X$4:$Z$6629,3,0)</f>
        <v>LAVANDERIA - AREA SUJA</v>
      </c>
      <c r="F4577" s="26" t="str">
        <f aca="false">VLOOKUP(B4577,[1]Planilha8!$X$4:$AD$6629,7,0)</f>
        <v>REGULAR</v>
      </c>
      <c r="G4577" s="27" t="n">
        <v>41142</v>
      </c>
      <c r="H4577" s="28" t="n">
        <v>470</v>
      </c>
      <c r="I4577" s="29" t="s">
        <v>23</v>
      </c>
      <c r="J4577" s="70" t="s">
        <v>1356</v>
      </c>
      <c r="K4577" s="71" t="n">
        <v>2803</v>
      </c>
      <c r="L4577" s="72" t="n">
        <v>2012001148</v>
      </c>
      <c r="M4577" s="73" t="n">
        <v>43465</v>
      </c>
      <c r="N4577" s="74" t="n">
        <v>446.60712250714</v>
      </c>
      <c r="O4577" s="75" t="n">
        <v>1</v>
      </c>
      <c r="P4577" s="76" t="n">
        <v>0.0833333333333333</v>
      </c>
      <c r="Q4577" s="77" t="n">
        <v>0</v>
      </c>
      <c r="R4577" s="78" t="n">
        <v>446.60712250714</v>
      </c>
      <c r="S4577" s="39" t="n">
        <v>23.3928774928599</v>
      </c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LF4577" s="41"/>
      <c r="ALG4577" s="41"/>
      <c r="ALH4577" s="41"/>
      <c r="ALI4577" s="41"/>
      <c r="ALJ4577" s="41"/>
      <c r="ALK4577" s="41"/>
      <c r="ALL4577" s="41"/>
      <c r="ALM4577" s="41"/>
      <c r="ALN4577" s="41"/>
      <c r="ALO4577" s="41"/>
      <c r="ALP4577" s="41"/>
      <c r="ALQ4577" s="41"/>
      <c r="ALR4577" s="41"/>
      <c r="ALS4577" s="41"/>
      <c r="ALT4577" s="41"/>
      <c r="ALU4577" s="41"/>
      <c r="ALV4577" s="41"/>
      <c r="ALW4577" s="41"/>
      <c r="ALX4577" s="41"/>
      <c r="ALY4577" s="41"/>
      <c r="ALZ4577" s="41"/>
      <c r="AMA4577" s="41"/>
      <c r="AMB4577" s="41"/>
      <c r="AMC4577" s="41"/>
      <c r="AMD4577" s="41"/>
      <c r="AME4577" s="41"/>
      <c r="AMF4577" s="41"/>
      <c r="AMG4577" s="0"/>
      <c r="AMH4577" s="0"/>
      <c r="AMI4577" s="0"/>
      <c r="AMJ4577" s="0"/>
    </row>
    <row r="4578" s="4" customFormat="true" ht="37.5" hidden="false" customHeight="true" outlineLevel="0" collapsed="false">
      <c r="A4578" s="23" t="s">
        <v>1337</v>
      </c>
      <c r="B4578" s="23" t="n">
        <v>5381</v>
      </c>
      <c r="C4578" s="25" t="n">
        <f aca="false">VLOOKUP(B4578,[1]Planilha8!$X$4:$Y$6629,2,0)</f>
        <v>2038770</v>
      </c>
      <c r="D4578" s="26" t="s">
        <v>1370</v>
      </c>
      <c r="E4578" s="26" t="str">
        <f aca="false">VLOOKUP(B4578,[1]Planilha8!$X$4:$Z$6629,3,0)</f>
        <v>FARMÁCIA</v>
      </c>
      <c r="F4578" s="26" t="str">
        <f aca="false">VLOOKUP(B4578,[1]Planilha8!$X$4:$AD$6629,7,0)</f>
        <v>REGULAR</v>
      </c>
      <c r="G4578" s="27" t="n">
        <v>41142</v>
      </c>
      <c r="H4578" s="28" t="n">
        <v>91</v>
      </c>
      <c r="I4578" s="29" t="s">
        <v>23</v>
      </c>
      <c r="J4578" s="70" t="s">
        <v>1371</v>
      </c>
      <c r="K4578" s="71" t="n">
        <v>211</v>
      </c>
      <c r="L4578" s="79" t="n">
        <v>2012001047</v>
      </c>
      <c r="M4578" s="73" t="n">
        <v>43465</v>
      </c>
      <c r="N4578" s="74" t="n">
        <v>87.815</v>
      </c>
      <c r="O4578" s="75" t="n">
        <v>0.5</v>
      </c>
      <c r="P4578" s="76" t="n">
        <v>0.0416666666666667</v>
      </c>
      <c r="Q4578" s="77" t="n">
        <v>0</v>
      </c>
      <c r="R4578" s="78" t="n">
        <v>87.815</v>
      </c>
      <c r="S4578" s="39" t="n">
        <v>3.185</v>
      </c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LF4578" s="41"/>
      <c r="ALG4578" s="41"/>
      <c r="ALH4578" s="41"/>
      <c r="ALI4578" s="41"/>
      <c r="ALJ4578" s="41"/>
      <c r="ALK4578" s="41"/>
      <c r="ALL4578" s="41"/>
      <c r="ALM4578" s="41"/>
      <c r="ALN4578" s="41"/>
      <c r="ALO4578" s="41"/>
      <c r="ALP4578" s="41"/>
      <c r="ALQ4578" s="41"/>
      <c r="ALR4578" s="41"/>
      <c r="ALS4578" s="41"/>
      <c r="ALT4578" s="41"/>
      <c r="ALU4578" s="41"/>
      <c r="ALV4578" s="41"/>
      <c r="ALW4578" s="41"/>
      <c r="ALX4578" s="41"/>
      <c r="ALY4578" s="41"/>
      <c r="ALZ4578" s="41"/>
      <c r="AMA4578" s="41"/>
      <c r="AMB4578" s="41"/>
      <c r="AMC4578" s="41"/>
      <c r="AMD4578" s="41"/>
      <c r="AME4578" s="41"/>
      <c r="AMF4578" s="41"/>
      <c r="AMG4578" s="0"/>
      <c r="AMH4578" s="0"/>
      <c r="AMI4578" s="0"/>
      <c r="AMJ4578" s="0"/>
    </row>
    <row r="4579" s="4" customFormat="true" ht="37.5" hidden="false" customHeight="true" outlineLevel="0" collapsed="false">
      <c r="A4579" s="23" t="s">
        <v>1337</v>
      </c>
      <c r="B4579" s="23" t="n">
        <v>5382</v>
      </c>
      <c r="C4579" s="25" t="n">
        <f aca="false">VLOOKUP(B4579,[1]Planilha8!$X$4:$Y$6629,2,0)</f>
        <v>2038771</v>
      </c>
      <c r="D4579" s="26" t="s">
        <v>1370</v>
      </c>
      <c r="E4579" s="26" t="str">
        <f aca="false">VLOOKUP(B4579,[1]Planilha8!$X$4:$Z$6629,3,0)</f>
        <v>FARMÁCIA</v>
      </c>
      <c r="F4579" s="26" t="str">
        <f aca="false">VLOOKUP(B4579,[1]Planilha8!$X$4:$AD$6629,7,0)</f>
        <v>REGULAR</v>
      </c>
      <c r="G4579" s="27" t="n">
        <v>41142</v>
      </c>
      <c r="H4579" s="28" t="n">
        <v>91</v>
      </c>
      <c r="I4579" s="29" t="s">
        <v>23</v>
      </c>
      <c r="J4579" s="70" t="s">
        <v>1371</v>
      </c>
      <c r="K4579" s="71" t="n">
        <v>211</v>
      </c>
      <c r="L4579" s="79" t="n">
        <v>2012001047</v>
      </c>
      <c r="M4579" s="73" t="n">
        <v>43465</v>
      </c>
      <c r="N4579" s="74" t="n">
        <v>87.815</v>
      </c>
      <c r="O4579" s="75" t="n">
        <v>0.5</v>
      </c>
      <c r="P4579" s="76" t="n">
        <v>0.0416666666666667</v>
      </c>
      <c r="Q4579" s="77" t="n">
        <v>0</v>
      </c>
      <c r="R4579" s="78" t="n">
        <v>87.815</v>
      </c>
      <c r="S4579" s="39" t="n">
        <v>3.185</v>
      </c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LF4579" s="41"/>
      <c r="ALG4579" s="41"/>
      <c r="ALH4579" s="41"/>
      <c r="ALI4579" s="41"/>
      <c r="ALJ4579" s="41"/>
      <c r="ALK4579" s="41"/>
      <c r="ALL4579" s="41"/>
      <c r="ALM4579" s="41"/>
      <c r="ALN4579" s="41"/>
      <c r="ALO4579" s="41"/>
      <c r="ALP4579" s="41"/>
      <c r="ALQ4579" s="41"/>
      <c r="ALR4579" s="41"/>
      <c r="ALS4579" s="41"/>
      <c r="ALT4579" s="41"/>
      <c r="ALU4579" s="41"/>
      <c r="ALV4579" s="41"/>
      <c r="ALW4579" s="41"/>
      <c r="ALX4579" s="41"/>
      <c r="ALY4579" s="41"/>
      <c r="ALZ4579" s="41"/>
      <c r="AMA4579" s="41"/>
      <c r="AMB4579" s="41"/>
      <c r="AMC4579" s="41"/>
      <c r="AMD4579" s="41"/>
      <c r="AME4579" s="41"/>
      <c r="AMF4579" s="41"/>
      <c r="AMG4579" s="0"/>
      <c r="AMH4579" s="0"/>
      <c r="AMI4579" s="0"/>
      <c r="AMJ4579" s="0"/>
    </row>
    <row r="4580" s="4" customFormat="true" ht="37.5" hidden="false" customHeight="true" outlineLevel="0" collapsed="false">
      <c r="A4580" s="23" t="s">
        <v>1337</v>
      </c>
      <c r="B4580" s="23" t="n">
        <v>5383</v>
      </c>
      <c r="C4580" s="25" t="n">
        <f aca="false">VLOOKUP(B4580,[1]Planilha8!$X$4:$Y$6629,2,0)</f>
        <v>2038772</v>
      </c>
      <c r="D4580" s="26" t="s">
        <v>1370</v>
      </c>
      <c r="E4580" s="26" t="str">
        <f aca="false">VLOOKUP(B4580,[1]Planilha8!$X$4:$Z$6629,3,0)</f>
        <v>FARMÁCIA</v>
      </c>
      <c r="F4580" s="26" t="str">
        <f aca="false">VLOOKUP(B4580,[1]Planilha8!$X$4:$AD$6629,7,0)</f>
        <v>REGULAR</v>
      </c>
      <c r="G4580" s="27" t="n">
        <v>41142</v>
      </c>
      <c r="H4580" s="28" t="n">
        <v>91</v>
      </c>
      <c r="I4580" s="29" t="s">
        <v>23</v>
      </c>
      <c r="J4580" s="70" t="s">
        <v>1371</v>
      </c>
      <c r="K4580" s="71" t="n">
        <v>211</v>
      </c>
      <c r="L4580" s="79" t="n">
        <v>2012001047</v>
      </c>
      <c r="M4580" s="73" t="n">
        <v>43465</v>
      </c>
      <c r="N4580" s="74" t="n">
        <v>87.815</v>
      </c>
      <c r="O4580" s="75" t="n">
        <v>0.5</v>
      </c>
      <c r="P4580" s="76" t="n">
        <v>0.0416666666666667</v>
      </c>
      <c r="Q4580" s="77" t="n">
        <v>0</v>
      </c>
      <c r="R4580" s="78" t="n">
        <v>87.815</v>
      </c>
      <c r="S4580" s="39" t="n">
        <v>3.185</v>
      </c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LF4580" s="41"/>
      <c r="ALG4580" s="41"/>
      <c r="ALH4580" s="41"/>
      <c r="ALI4580" s="41"/>
      <c r="ALJ4580" s="41"/>
      <c r="ALK4580" s="41"/>
      <c r="ALL4580" s="41"/>
      <c r="ALM4580" s="41"/>
      <c r="ALN4580" s="41"/>
      <c r="ALO4580" s="41"/>
      <c r="ALP4580" s="41"/>
      <c r="ALQ4580" s="41"/>
      <c r="ALR4580" s="41"/>
      <c r="ALS4580" s="41"/>
      <c r="ALT4580" s="41"/>
      <c r="ALU4580" s="41"/>
      <c r="ALV4580" s="41"/>
      <c r="ALW4580" s="41"/>
      <c r="ALX4580" s="41"/>
      <c r="ALY4580" s="41"/>
      <c r="ALZ4580" s="41"/>
      <c r="AMA4580" s="41"/>
      <c r="AMB4580" s="41"/>
      <c r="AMC4580" s="41"/>
      <c r="AMD4580" s="41"/>
      <c r="AME4580" s="41"/>
      <c r="AMF4580" s="41"/>
      <c r="AMG4580" s="0"/>
      <c r="AMH4580" s="0"/>
      <c r="AMI4580" s="0"/>
      <c r="AMJ4580" s="0"/>
    </row>
    <row r="4581" s="4" customFormat="true" ht="37.5" hidden="false" customHeight="true" outlineLevel="0" collapsed="false">
      <c r="A4581" s="23" t="s">
        <v>1337</v>
      </c>
      <c r="B4581" s="23" t="n">
        <v>5384</v>
      </c>
      <c r="C4581" s="25" t="n">
        <f aca="false">VLOOKUP(B4581,[1]Planilha8!$X$4:$Y$6629,2,0)</f>
        <v>2038773</v>
      </c>
      <c r="D4581" s="26" t="s">
        <v>1370</v>
      </c>
      <c r="E4581" s="26" t="str">
        <f aca="false">VLOOKUP(B4581,[1]Planilha8!$X$4:$Z$6629,3,0)</f>
        <v>FARMÁCIA</v>
      </c>
      <c r="F4581" s="26" t="str">
        <f aca="false">VLOOKUP(B4581,[1]Planilha8!$X$4:$AD$6629,7,0)</f>
        <v>REGULAR</v>
      </c>
      <c r="G4581" s="27" t="n">
        <v>41142</v>
      </c>
      <c r="H4581" s="28" t="n">
        <v>91</v>
      </c>
      <c r="I4581" s="29" t="s">
        <v>23</v>
      </c>
      <c r="J4581" s="70" t="s">
        <v>1371</v>
      </c>
      <c r="K4581" s="71" t="n">
        <v>211</v>
      </c>
      <c r="L4581" s="79" t="n">
        <v>2012001047</v>
      </c>
      <c r="M4581" s="73" t="n">
        <v>43465</v>
      </c>
      <c r="N4581" s="74" t="n">
        <v>87.815</v>
      </c>
      <c r="O4581" s="75" t="n">
        <v>0.5</v>
      </c>
      <c r="P4581" s="76" t="n">
        <v>0.0416666666666667</v>
      </c>
      <c r="Q4581" s="77" t="n">
        <v>0</v>
      </c>
      <c r="R4581" s="78" t="n">
        <v>87.815</v>
      </c>
      <c r="S4581" s="39" t="n">
        <v>3.185</v>
      </c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LF4581" s="41"/>
      <c r="ALG4581" s="41"/>
      <c r="ALH4581" s="41"/>
      <c r="ALI4581" s="41"/>
      <c r="ALJ4581" s="41"/>
      <c r="ALK4581" s="41"/>
      <c r="ALL4581" s="41"/>
      <c r="ALM4581" s="41"/>
      <c r="ALN4581" s="41"/>
      <c r="ALO4581" s="41"/>
      <c r="ALP4581" s="41"/>
      <c r="ALQ4581" s="41"/>
      <c r="ALR4581" s="41"/>
      <c r="ALS4581" s="41"/>
      <c r="ALT4581" s="41"/>
      <c r="ALU4581" s="41"/>
      <c r="ALV4581" s="41"/>
      <c r="ALW4581" s="41"/>
      <c r="ALX4581" s="41"/>
      <c r="ALY4581" s="41"/>
      <c r="ALZ4581" s="41"/>
      <c r="AMA4581" s="41"/>
      <c r="AMB4581" s="41"/>
      <c r="AMC4581" s="41"/>
      <c r="AMD4581" s="41"/>
      <c r="AME4581" s="41"/>
      <c r="AMF4581" s="41"/>
      <c r="AMG4581" s="0"/>
      <c r="AMH4581" s="0"/>
      <c r="AMI4581" s="0"/>
      <c r="AMJ4581" s="0"/>
    </row>
    <row r="4582" s="4" customFormat="true" ht="37.5" hidden="false" customHeight="true" outlineLevel="0" collapsed="false">
      <c r="A4582" s="23" t="s">
        <v>1337</v>
      </c>
      <c r="B4582" s="23" t="n">
        <v>5385</v>
      </c>
      <c r="C4582" s="25" t="n">
        <f aca="false">VLOOKUP(B4582,[1]Planilha8!$X$4:$Y$6629,2,0)</f>
        <v>2038774</v>
      </c>
      <c r="D4582" s="26" t="s">
        <v>1370</v>
      </c>
      <c r="E4582" s="26" t="str">
        <f aca="false">VLOOKUP(B4582,[1]Planilha8!$X$4:$Z$6629,3,0)</f>
        <v>FARMÁCIA</v>
      </c>
      <c r="F4582" s="26" t="str">
        <f aca="false">VLOOKUP(B4582,[1]Planilha8!$X$4:$AD$6629,7,0)</f>
        <v>REGULAR</v>
      </c>
      <c r="G4582" s="27" t="n">
        <v>41142</v>
      </c>
      <c r="H4582" s="28" t="n">
        <v>91</v>
      </c>
      <c r="I4582" s="29" t="s">
        <v>23</v>
      </c>
      <c r="J4582" s="70" t="s">
        <v>1371</v>
      </c>
      <c r="K4582" s="71" t="n">
        <v>211</v>
      </c>
      <c r="L4582" s="79" t="n">
        <v>2012001047</v>
      </c>
      <c r="M4582" s="73" t="n">
        <v>43465</v>
      </c>
      <c r="N4582" s="74" t="n">
        <v>87.815</v>
      </c>
      <c r="O4582" s="75" t="n">
        <v>0.5</v>
      </c>
      <c r="P4582" s="76" t="n">
        <v>0.0416666666666667</v>
      </c>
      <c r="Q4582" s="77" t="n">
        <v>0</v>
      </c>
      <c r="R4582" s="78" t="n">
        <v>87.815</v>
      </c>
      <c r="S4582" s="39" t="n">
        <v>3.185</v>
      </c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LF4582" s="41"/>
      <c r="ALG4582" s="41"/>
      <c r="ALH4582" s="41"/>
      <c r="ALI4582" s="41"/>
      <c r="ALJ4582" s="41"/>
      <c r="ALK4582" s="41"/>
      <c r="ALL4582" s="41"/>
      <c r="ALM4582" s="41"/>
      <c r="ALN4582" s="41"/>
      <c r="ALO4582" s="41"/>
      <c r="ALP4582" s="41"/>
      <c r="ALQ4582" s="41"/>
      <c r="ALR4582" s="41"/>
      <c r="ALS4582" s="41"/>
      <c r="ALT4582" s="41"/>
      <c r="ALU4582" s="41"/>
      <c r="ALV4582" s="41"/>
      <c r="ALW4582" s="41"/>
      <c r="ALX4582" s="41"/>
      <c r="ALY4582" s="41"/>
      <c r="ALZ4582" s="41"/>
      <c r="AMA4582" s="41"/>
      <c r="AMB4582" s="41"/>
      <c r="AMC4582" s="41"/>
      <c r="AMD4582" s="41"/>
      <c r="AME4582" s="41"/>
      <c r="AMF4582" s="41"/>
      <c r="AMG4582" s="0"/>
      <c r="AMH4582" s="0"/>
      <c r="AMI4582" s="0"/>
      <c r="AMJ4582" s="0"/>
    </row>
    <row r="4583" s="4" customFormat="true" ht="37.5" hidden="false" customHeight="true" outlineLevel="0" collapsed="false">
      <c r="A4583" s="23" t="s">
        <v>1337</v>
      </c>
      <c r="B4583" s="23" t="n">
        <v>5386</v>
      </c>
      <c r="C4583" s="25" t="n">
        <f aca="false">VLOOKUP(B4583,[1]Planilha8!$X$4:$Y$6629,2,0)</f>
        <v>2038775</v>
      </c>
      <c r="D4583" s="26" t="s">
        <v>1370</v>
      </c>
      <c r="E4583" s="26" t="str">
        <f aca="false">VLOOKUP(B4583,[1]Planilha8!$X$4:$Z$6629,3,0)</f>
        <v>FARMÁCIA</v>
      </c>
      <c r="F4583" s="26" t="str">
        <f aca="false">VLOOKUP(B4583,[1]Planilha8!$X$4:$AD$6629,7,0)</f>
        <v>REGULAR</v>
      </c>
      <c r="G4583" s="27" t="n">
        <v>41142</v>
      </c>
      <c r="H4583" s="28" t="n">
        <v>91</v>
      </c>
      <c r="I4583" s="29" t="s">
        <v>23</v>
      </c>
      <c r="J4583" s="70" t="s">
        <v>1371</v>
      </c>
      <c r="K4583" s="71" t="n">
        <v>211</v>
      </c>
      <c r="L4583" s="79" t="n">
        <v>2012001047</v>
      </c>
      <c r="M4583" s="73" t="n">
        <v>43465</v>
      </c>
      <c r="N4583" s="74" t="n">
        <v>87.815</v>
      </c>
      <c r="O4583" s="75" t="n">
        <v>0.5</v>
      </c>
      <c r="P4583" s="76" t="n">
        <v>0.0416666666666667</v>
      </c>
      <c r="Q4583" s="77" t="n">
        <v>0</v>
      </c>
      <c r="R4583" s="78" t="n">
        <v>87.815</v>
      </c>
      <c r="S4583" s="39" t="n">
        <v>3.185</v>
      </c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LF4583" s="41"/>
      <c r="ALG4583" s="41"/>
      <c r="ALH4583" s="41"/>
      <c r="ALI4583" s="41"/>
      <c r="ALJ4583" s="41"/>
      <c r="ALK4583" s="41"/>
      <c r="ALL4583" s="41"/>
      <c r="ALM4583" s="41"/>
      <c r="ALN4583" s="41"/>
      <c r="ALO4583" s="41"/>
      <c r="ALP4583" s="41"/>
      <c r="ALQ4583" s="41"/>
      <c r="ALR4583" s="41"/>
      <c r="ALS4583" s="41"/>
      <c r="ALT4583" s="41"/>
      <c r="ALU4583" s="41"/>
      <c r="ALV4583" s="41"/>
      <c r="ALW4583" s="41"/>
      <c r="ALX4583" s="41"/>
      <c r="ALY4583" s="41"/>
      <c r="ALZ4583" s="41"/>
      <c r="AMA4583" s="41"/>
      <c r="AMB4583" s="41"/>
      <c r="AMC4583" s="41"/>
      <c r="AMD4583" s="41"/>
      <c r="AME4583" s="41"/>
      <c r="AMF4583" s="41"/>
      <c r="AMG4583" s="0"/>
      <c r="AMH4583" s="0"/>
      <c r="AMI4583" s="0"/>
      <c r="AMJ4583" s="0"/>
    </row>
    <row r="4584" s="4" customFormat="true" ht="37.5" hidden="false" customHeight="true" outlineLevel="0" collapsed="false">
      <c r="A4584" s="23" t="s">
        <v>1337</v>
      </c>
      <c r="B4584" s="23" t="n">
        <v>5387</v>
      </c>
      <c r="C4584" s="25" t="n">
        <f aca="false">VLOOKUP(B4584,[1]Planilha8!$X$4:$Y$6629,2,0)</f>
        <v>2038776</v>
      </c>
      <c r="D4584" s="26" t="s">
        <v>1370</v>
      </c>
      <c r="E4584" s="26" t="str">
        <f aca="false">VLOOKUP(B4584,[1]Planilha8!$X$4:$Z$6629,3,0)</f>
        <v>FARMÁCIA</v>
      </c>
      <c r="F4584" s="26" t="str">
        <f aca="false">VLOOKUP(B4584,[1]Planilha8!$X$4:$AD$6629,7,0)</f>
        <v>REGULAR</v>
      </c>
      <c r="G4584" s="27" t="n">
        <v>41142</v>
      </c>
      <c r="H4584" s="28" t="n">
        <v>91</v>
      </c>
      <c r="I4584" s="29" t="s">
        <v>23</v>
      </c>
      <c r="J4584" s="70" t="s">
        <v>1371</v>
      </c>
      <c r="K4584" s="71" t="n">
        <v>211</v>
      </c>
      <c r="L4584" s="79" t="n">
        <v>2012001047</v>
      </c>
      <c r="M4584" s="73" t="n">
        <v>43465</v>
      </c>
      <c r="N4584" s="74" t="n">
        <v>87.815</v>
      </c>
      <c r="O4584" s="75" t="n">
        <v>0.5</v>
      </c>
      <c r="P4584" s="76" t="n">
        <v>0.0416666666666667</v>
      </c>
      <c r="Q4584" s="77" t="n">
        <v>0</v>
      </c>
      <c r="R4584" s="78" t="n">
        <v>87.815</v>
      </c>
      <c r="S4584" s="39" t="n">
        <v>3.185</v>
      </c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LF4584" s="41"/>
      <c r="ALG4584" s="41"/>
      <c r="ALH4584" s="41"/>
      <c r="ALI4584" s="41"/>
      <c r="ALJ4584" s="41"/>
      <c r="ALK4584" s="41"/>
      <c r="ALL4584" s="41"/>
      <c r="ALM4584" s="41"/>
      <c r="ALN4584" s="41"/>
      <c r="ALO4584" s="41"/>
      <c r="ALP4584" s="41"/>
      <c r="ALQ4584" s="41"/>
      <c r="ALR4584" s="41"/>
      <c r="ALS4584" s="41"/>
      <c r="ALT4584" s="41"/>
      <c r="ALU4584" s="41"/>
      <c r="ALV4584" s="41"/>
      <c r="ALW4584" s="41"/>
      <c r="ALX4584" s="41"/>
      <c r="ALY4584" s="41"/>
      <c r="ALZ4584" s="41"/>
      <c r="AMA4584" s="41"/>
      <c r="AMB4584" s="41"/>
      <c r="AMC4584" s="41"/>
      <c r="AMD4584" s="41"/>
      <c r="AME4584" s="41"/>
      <c r="AMF4584" s="41"/>
      <c r="AMG4584" s="0"/>
      <c r="AMH4584" s="0"/>
      <c r="AMI4584" s="0"/>
      <c r="AMJ4584" s="0"/>
    </row>
    <row r="4585" s="4" customFormat="true" ht="37.5" hidden="false" customHeight="true" outlineLevel="0" collapsed="false">
      <c r="A4585" s="23" t="s">
        <v>1337</v>
      </c>
      <c r="B4585" s="23" t="n">
        <v>5388</v>
      </c>
      <c r="C4585" s="25" t="n">
        <f aca="false">VLOOKUP(B4585,[1]Planilha8!$X$4:$Y$6629,2,0)</f>
        <v>2038777</v>
      </c>
      <c r="D4585" s="26" t="s">
        <v>1370</v>
      </c>
      <c r="E4585" s="26" t="str">
        <f aca="false">VLOOKUP(B4585,[1]Planilha8!$X$4:$Z$6629,3,0)</f>
        <v>FARMÁCIA</v>
      </c>
      <c r="F4585" s="26" t="str">
        <f aca="false">VLOOKUP(B4585,[1]Planilha8!$X$4:$AD$6629,7,0)</f>
        <v>REGULAR</v>
      </c>
      <c r="G4585" s="27" t="n">
        <v>41142</v>
      </c>
      <c r="H4585" s="28" t="n">
        <v>91</v>
      </c>
      <c r="I4585" s="29" t="s">
        <v>23</v>
      </c>
      <c r="J4585" s="70" t="s">
        <v>1371</v>
      </c>
      <c r="K4585" s="71" t="n">
        <v>211</v>
      </c>
      <c r="L4585" s="79" t="n">
        <v>2012001047</v>
      </c>
      <c r="M4585" s="73" t="n">
        <v>43465</v>
      </c>
      <c r="N4585" s="74" t="n">
        <v>87.815</v>
      </c>
      <c r="O4585" s="75" t="n">
        <v>0.5</v>
      </c>
      <c r="P4585" s="76" t="n">
        <v>0.0416666666666667</v>
      </c>
      <c r="Q4585" s="77" t="n">
        <v>0</v>
      </c>
      <c r="R4585" s="78" t="n">
        <v>87.815</v>
      </c>
      <c r="S4585" s="39" t="n">
        <v>3.185</v>
      </c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LF4585" s="41"/>
      <c r="ALG4585" s="41"/>
      <c r="ALH4585" s="41"/>
      <c r="ALI4585" s="41"/>
      <c r="ALJ4585" s="41"/>
      <c r="ALK4585" s="41"/>
      <c r="ALL4585" s="41"/>
      <c r="ALM4585" s="41"/>
      <c r="ALN4585" s="41"/>
      <c r="ALO4585" s="41"/>
      <c r="ALP4585" s="41"/>
      <c r="ALQ4585" s="41"/>
      <c r="ALR4585" s="41"/>
      <c r="ALS4585" s="41"/>
      <c r="ALT4585" s="41"/>
      <c r="ALU4585" s="41"/>
      <c r="ALV4585" s="41"/>
      <c r="ALW4585" s="41"/>
      <c r="ALX4585" s="41"/>
      <c r="ALY4585" s="41"/>
      <c r="ALZ4585" s="41"/>
      <c r="AMA4585" s="41"/>
      <c r="AMB4585" s="41"/>
      <c r="AMC4585" s="41"/>
      <c r="AMD4585" s="41"/>
      <c r="AME4585" s="41"/>
      <c r="AMF4585" s="41"/>
      <c r="AMG4585" s="0"/>
      <c r="AMH4585" s="0"/>
      <c r="AMI4585" s="0"/>
      <c r="AMJ4585" s="0"/>
    </row>
    <row r="4586" s="4" customFormat="true" ht="37.5" hidden="false" customHeight="true" outlineLevel="0" collapsed="false">
      <c r="A4586" s="23" t="s">
        <v>1337</v>
      </c>
      <c r="B4586" s="23" t="n">
        <v>5389</v>
      </c>
      <c r="C4586" s="25" t="n">
        <f aca="false">VLOOKUP(B4586,[1]Planilha8!$X$4:$Y$6629,2,0)</f>
        <v>2038778</v>
      </c>
      <c r="D4586" s="26" t="s">
        <v>1370</v>
      </c>
      <c r="E4586" s="26" t="str">
        <f aca="false">VLOOKUP(B4586,[1]Planilha8!$X$4:$Z$6629,3,0)</f>
        <v>FARMÁCIA</v>
      </c>
      <c r="F4586" s="26" t="str">
        <f aca="false">VLOOKUP(B4586,[1]Planilha8!$X$4:$AD$6629,7,0)</f>
        <v>REGULAR</v>
      </c>
      <c r="G4586" s="27" t="n">
        <v>41142</v>
      </c>
      <c r="H4586" s="28" t="n">
        <v>91</v>
      </c>
      <c r="I4586" s="29" t="s">
        <v>23</v>
      </c>
      <c r="J4586" s="70" t="s">
        <v>1371</v>
      </c>
      <c r="K4586" s="71" t="n">
        <v>211</v>
      </c>
      <c r="L4586" s="79" t="n">
        <v>2012001047</v>
      </c>
      <c r="M4586" s="73" t="n">
        <v>43465</v>
      </c>
      <c r="N4586" s="74" t="n">
        <v>87.815</v>
      </c>
      <c r="O4586" s="75" t="n">
        <v>0.5</v>
      </c>
      <c r="P4586" s="76" t="n">
        <v>0.0416666666666667</v>
      </c>
      <c r="Q4586" s="77" t="n">
        <v>0</v>
      </c>
      <c r="R4586" s="78" t="n">
        <v>87.815</v>
      </c>
      <c r="S4586" s="39" t="n">
        <v>3.185</v>
      </c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LF4586" s="41"/>
      <c r="ALG4586" s="41"/>
      <c r="ALH4586" s="41"/>
      <c r="ALI4586" s="41"/>
      <c r="ALJ4586" s="41"/>
      <c r="ALK4586" s="41"/>
      <c r="ALL4586" s="41"/>
      <c r="ALM4586" s="41"/>
      <c r="ALN4586" s="41"/>
      <c r="ALO4586" s="41"/>
      <c r="ALP4586" s="41"/>
      <c r="ALQ4586" s="41"/>
      <c r="ALR4586" s="41"/>
      <c r="ALS4586" s="41"/>
      <c r="ALT4586" s="41"/>
      <c r="ALU4586" s="41"/>
      <c r="ALV4586" s="41"/>
      <c r="ALW4586" s="41"/>
      <c r="ALX4586" s="41"/>
      <c r="ALY4586" s="41"/>
      <c r="ALZ4586" s="41"/>
      <c r="AMA4586" s="41"/>
      <c r="AMB4586" s="41"/>
      <c r="AMC4586" s="41"/>
      <c r="AMD4586" s="41"/>
      <c r="AME4586" s="41"/>
      <c r="AMF4586" s="41"/>
      <c r="AMG4586" s="0"/>
      <c r="AMH4586" s="0"/>
      <c r="AMI4586" s="0"/>
      <c r="AMJ4586" s="0"/>
    </row>
    <row r="4587" s="4" customFormat="true" ht="37.5" hidden="false" customHeight="true" outlineLevel="0" collapsed="false">
      <c r="A4587" s="23" t="s">
        <v>1337</v>
      </c>
      <c r="B4587" s="23" t="n">
        <v>5390</v>
      </c>
      <c r="C4587" s="25" t="n">
        <f aca="false">VLOOKUP(B4587,[1]Planilha8!$X$4:$Y$6629,2,0)</f>
        <v>2038779</v>
      </c>
      <c r="D4587" s="26" t="s">
        <v>1370</v>
      </c>
      <c r="E4587" s="26" t="str">
        <f aca="false">VLOOKUP(B4587,[1]Planilha8!$X$4:$Z$6629,3,0)</f>
        <v>FARMÁCIA</v>
      </c>
      <c r="F4587" s="26" t="str">
        <f aca="false">VLOOKUP(B4587,[1]Planilha8!$X$4:$AD$6629,7,0)</f>
        <v>REGULAR</v>
      </c>
      <c r="G4587" s="27" t="n">
        <v>41142</v>
      </c>
      <c r="H4587" s="28" t="n">
        <v>91</v>
      </c>
      <c r="I4587" s="29" t="s">
        <v>23</v>
      </c>
      <c r="J4587" s="70" t="s">
        <v>1371</v>
      </c>
      <c r="K4587" s="71" t="n">
        <v>211</v>
      </c>
      <c r="L4587" s="79" t="n">
        <v>2012001047</v>
      </c>
      <c r="M4587" s="73" t="n">
        <v>43465</v>
      </c>
      <c r="N4587" s="74" t="n">
        <v>87.815</v>
      </c>
      <c r="O4587" s="75" t="n">
        <v>0.5</v>
      </c>
      <c r="P4587" s="76" t="n">
        <v>0.0416666666666667</v>
      </c>
      <c r="Q4587" s="77" t="n">
        <v>0</v>
      </c>
      <c r="R4587" s="78" t="n">
        <v>87.815</v>
      </c>
      <c r="S4587" s="39" t="n">
        <v>3.185</v>
      </c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LF4587" s="41"/>
      <c r="ALG4587" s="41"/>
      <c r="ALH4587" s="41"/>
      <c r="ALI4587" s="41"/>
      <c r="ALJ4587" s="41"/>
      <c r="ALK4587" s="41"/>
      <c r="ALL4587" s="41"/>
      <c r="ALM4587" s="41"/>
      <c r="ALN4587" s="41"/>
      <c r="ALO4587" s="41"/>
      <c r="ALP4587" s="41"/>
      <c r="ALQ4587" s="41"/>
      <c r="ALR4587" s="41"/>
      <c r="ALS4587" s="41"/>
      <c r="ALT4587" s="41"/>
      <c r="ALU4587" s="41"/>
      <c r="ALV4587" s="41"/>
      <c r="ALW4587" s="41"/>
      <c r="ALX4587" s="41"/>
      <c r="ALY4587" s="41"/>
      <c r="ALZ4587" s="41"/>
      <c r="AMA4587" s="41"/>
      <c r="AMB4587" s="41"/>
      <c r="AMC4587" s="41"/>
      <c r="AMD4587" s="41"/>
      <c r="AME4587" s="41"/>
      <c r="AMF4587" s="41"/>
      <c r="AMG4587" s="0"/>
      <c r="AMH4587" s="0"/>
      <c r="AMI4587" s="0"/>
      <c r="AMJ4587" s="0"/>
    </row>
    <row r="4588" s="4" customFormat="true" ht="37.5" hidden="false" customHeight="true" outlineLevel="0" collapsed="false">
      <c r="A4588" s="23" t="s">
        <v>1337</v>
      </c>
      <c r="B4588" s="23" t="n">
        <v>5391</v>
      </c>
      <c r="C4588" s="25" t="n">
        <f aca="false">VLOOKUP(B4588,[1]Planilha8!$X$4:$Y$6629,2,0)</f>
        <v>2038780</v>
      </c>
      <c r="D4588" s="26" t="s">
        <v>1370</v>
      </c>
      <c r="E4588" s="26" t="str">
        <f aca="false">VLOOKUP(B4588,[1]Planilha8!$X$4:$Z$6629,3,0)</f>
        <v>FARMÁCIA</v>
      </c>
      <c r="F4588" s="26" t="str">
        <f aca="false">VLOOKUP(B4588,[1]Planilha8!$X$4:$AD$6629,7,0)</f>
        <v>REGULAR</v>
      </c>
      <c r="G4588" s="27" t="n">
        <v>41142</v>
      </c>
      <c r="H4588" s="28" t="n">
        <v>91</v>
      </c>
      <c r="I4588" s="29" t="s">
        <v>23</v>
      </c>
      <c r="J4588" s="70" t="s">
        <v>1371</v>
      </c>
      <c r="K4588" s="71" t="n">
        <v>211</v>
      </c>
      <c r="L4588" s="79" t="n">
        <v>2012001047</v>
      </c>
      <c r="M4588" s="73" t="n">
        <v>43465</v>
      </c>
      <c r="N4588" s="74" t="n">
        <v>87.815</v>
      </c>
      <c r="O4588" s="75" t="n">
        <v>0.5</v>
      </c>
      <c r="P4588" s="76" t="n">
        <v>0.0416666666666667</v>
      </c>
      <c r="Q4588" s="77" t="n">
        <v>0</v>
      </c>
      <c r="R4588" s="78" t="n">
        <v>87.815</v>
      </c>
      <c r="S4588" s="39" t="n">
        <v>3.185</v>
      </c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LF4588" s="41"/>
      <c r="ALG4588" s="41"/>
      <c r="ALH4588" s="41"/>
      <c r="ALI4588" s="41"/>
      <c r="ALJ4588" s="41"/>
      <c r="ALK4588" s="41"/>
      <c r="ALL4588" s="41"/>
      <c r="ALM4588" s="41"/>
      <c r="ALN4588" s="41"/>
      <c r="ALO4588" s="41"/>
      <c r="ALP4588" s="41"/>
      <c r="ALQ4588" s="41"/>
      <c r="ALR4588" s="41"/>
      <c r="ALS4588" s="41"/>
      <c r="ALT4588" s="41"/>
      <c r="ALU4588" s="41"/>
      <c r="ALV4588" s="41"/>
      <c r="ALW4588" s="41"/>
      <c r="ALX4588" s="41"/>
      <c r="ALY4588" s="41"/>
      <c r="ALZ4588" s="41"/>
      <c r="AMA4588" s="41"/>
      <c r="AMB4588" s="41"/>
      <c r="AMC4588" s="41"/>
      <c r="AMD4588" s="41"/>
      <c r="AME4588" s="41"/>
      <c r="AMF4588" s="41"/>
      <c r="AMG4588" s="0"/>
      <c r="AMH4588" s="0"/>
      <c r="AMI4588" s="0"/>
      <c r="AMJ4588" s="0"/>
    </row>
    <row r="4589" s="4" customFormat="true" ht="37.5" hidden="false" customHeight="true" outlineLevel="0" collapsed="false">
      <c r="A4589" s="23" t="s">
        <v>1337</v>
      </c>
      <c r="B4589" s="23" t="n">
        <v>5392</v>
      </c>
      <c r="C4589" s="25" t="n">
        <f aca="false">VLOOKUP(B4589,[1]Planilha8!$X$4:$Y$6629,2,0)</f>
        <v>2038781</v>
      </c>
      <c r="D4589" s="26" t="s">
        <v>1370</v>
      </c>
      <c r="E4589" s="26" t="str">
        <f aca="false">VLOOKUP(B4589,[1]Planilha8!$X$4:$Z$6629,3,0)</f>
        <v>FARMÁCIA</v>
      </c>
      <c r="F4589" s="26" t="str">
        <f aca="false">VLOOKUP(B4589,[1]Planilha8!$X$4:$AD$6629,7,0)</f>
        <v>REGULAR</v>
      </c>
      <c r="G4589" s="27" t="n">
        <v>41142</v>
      </c>
      <c r="H4589" s="28" t="n">
        <v>91</v>
      </c>
      <c r="I4589" s="29" t="s">
        <v>23</v>
      </c>
      <c r="J4589" s="70" t="s">
        <v>1371</v>
      </c>
      <c r="K4589" s="71" t="n">
        <v>211</v>
      </c>
      <c r="L4589" s="79" t="n">
        <v>2012001047</v>
      </c>
      <c r="M4589" s="73" t="n">
        <v>43465</v>
      </c>
      <c r="N4589" s="74" t="n">
        <v>87.815</v>
      </c>
      <c r="O4589" s="75" t="n">
        <v>0.5</v>
      </c>
      <c r="P4589" s="76" t="n">
        <v>0.0416666666666667</v>
      </c>
      <c r="Q4589" s="77" t="n">
        <v>0</v>
      </c>
      <c r="R4589" s="78" t="n">
        <v>87.815</v>
      </c>
      <c r="S4589" s="39" t="n">
        <v>3.185</v>
      </c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LF4589" s="41"/>
      <c r="ALG4589" s="41"/>
      <c r="ALH4589" s="41"/>
      <c r="ALI4589" s="41"/>
      <c r="ALJ4589" s="41"/>
      <c r="ALK4589" s="41"/>
      <c r="ALL4589" s="41"/>
      <c r="ALM4589" s="41"/>
      <c r="ALN4589" s="41"/>
      <c r="ALO4589" s="41"/>
      <c r="ALP4589" s="41"/>
      <c r="ALQ4589" s="41"/>
      <c r="ALR4589" s="41"/>
      <c r="ALS4589" s="41"/>
      <c r="ALT4589" s="41"/>
      <c r="ALU4589" s="41"/>
      <c r="ALV4589" s="41"/>
      <c r="ALW4589" s="41"/>
      <c r="ALX4589" s="41"/>
      <c r="ALY4589" s="41"/>
      <c r="ALZ4589" s="41"/>
      <c r="AMA4589" s="41"/>
      <c r="AMB4589" s="41"/>
      <c r="AMC4589" s="41"/>
      <c r="AMD4589" s="41"/>
      <c r="AME4589" s="41"/>
      <c r="AMF4589" s="41"/>
      <c r="AMG4589" s="0"/>
      <c r="AMH4589" s="0"/>
      <c r="AMI4589" s="0"/>
      <c r="AMJ4589" s="0"/>
    </row>
    <row r="4590" s="4" customFormat="true" ht="37.5" hidden="false" customHeight="true" outlineLevel="0" collapsed="false">
      <c r="A4590" s="23" t="s">
        <v>1337</v>
      </c>
      <c r="B4590" s="23" t="n">
        <v>5393</v>
      </c>
      <c r="C4590" s="25" t="n">
        <f aca="false">VLOOKUP(B4590,[1]Planilha8!$X$4:$Y$6629,2,0)</f>
        <v>2038782</v>
      </c>
      <c r="D4590" s="26" t="s">
        <v>1370</v>
      </c>
      <c r="E4590" s="26" t="str">
        <f aca="false">VLOOKUP(B4590,[1]Planilha8!$X$4:$Z$6629,3,0)</f>
        <v>FARMÁCIA</v>
      </c>
      <c r="F4590" s="26" t="str">
        <f aca="false">VLOOKUP(B4590,[1]Planilha8!$X$4:$AD$6629,7,0)</f>
        <v>REGULAR</v>
      </c>
      <c r="G4590" s="27" t="n">
        <v>41142</v>
      </c>
      <c r="H4590" s="28" t="n">
        <v>91</v>
      </c>
      <c r="I4590" s="29" t="s">
        <v>23</v>
      </c>
      <c r="J4590" s="70" t="s">
        <v>1371</v>
      </c>
      <c r="K4590" s="71" t="n">
        <v>211</v>
      </c>
      <c r="L4590" s="79" t="n">
        <v>2012001047</v>
      </c>
      <c r="M4590" s="73" t="n">
        <v>43465</v>
      </c>
      <c r="N4590" s="74" t="n">
        <v>87.815</v>
      </c>
      <c r="O4590" s="75" t="n">
        <v>0.5</v>
      </c>
      <c r="P4590" s="76" t="n">
        <v>0.0416666666666667</v>
      </c>
      <c r="Q4590" s="77" t="n">
        <v>0</v>
      </c>
      <c r="R4590" s="78" t="n">
        <v>87.815</v>
      </c>
      <c r="S4590" s="39" t="n">
        <v>3.185</v>
      </c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LF4590" s="41"/>
      <c r="ALG4590" s="41"/>
      <c r="ALH4590" s="41"/>
      <c r="ALI4590" s="41"/>
      <c r="ALJ4590" s="41"/>
      <c r="ALK4590" s="41"/>
      <c r="ALL4590" s="41"/>
      <c r="ALM4590" s="41"/>
      <c r="ALN4590" s="41"/>
      <c r="ALO4590" s="41"/>
      <c r="ALP4590" s="41"/>
      <c r="ALQ4590" s="41"/>
      <c r="ALR4590" s="41"/>
      <c r="ALS4590" s="41"/>
      <c r="ALT4590" s="41"/>
      <c r="ALU4590" s="41"/>
      <c r="ALV4590" s="41"/>
      <c r="ALW4590" s="41"/>
      <c r="ALX4590" s="41"/>
      <c r="ALY4590" s="41"/>
      <c r="ALZ4590" s="41"/>
      <c r="AMA4590" s="41"/>
      <c r="AMB4590" s="41"/>
      <c r="AMC4590" s="41"/>
      <c r="AMD4590" s="41"/>
      <c r="AME4590" s="41"/>
      <c r="AMF4590" s="41"/>
      <c r="AMG4590" s="0"/>
      <c r="AMH4590" s="0"/>
      <c r="AMI4590" s="0"/>
      <c r="AMJ4590" s="0"/>
    </row>
    <row r="4591" s="4" customFormat="true" ht="37.5" hidden="false" customHeight="true" outlineLevel="0" collapsed="false">
      <c r="A4591" s="23" t="s">
        <v>1337</v>
      </c>
      <c r="B4591" s="23" t="n">
        <v>5394</v>
      </c>
      <c r="C4591" s="25" t="n">
        <f aca="false">VLOOKUP(B4591,[1]Planilha8!$X$4:$Y$6629,2,0)</f>
        <v>2038783</v>
      </c>
      <c r="D4591" s="26" t="s">
        <v>1370</v>
      </c>
      <c r="E4591" s="26" t="str">
        <f aca="false">VLOOKUP(B4591,[1]Planilha8!$X$4:$Z$6629,3,0)</f>
        <v>FARMÁCIA</v>
      </c>
      <c r="F4591" s="26" t="str">
        <f aca="false">VLOOKUP(B4591,[1]Planilha8!$X$4:$AD$6629,7,0)</f>
        <v>REGULAR</v>
      </c>
      <c r="G4591" s="27" t="n">
        <v>41142</v>
      </c>
      <c r="H4591" s="28" t="n">
        <v>91</v>
      </c>
      <c r="I4591" s="29" t="s">
        <v>23</v>
      </c>
      <c r="J4591" s="70" t="s">
        <v>1371</v>
      </c>
      <c r="K4591" s="71" t="n">
        <v>211</v>
      </c>
      <c r="L4591" s="79" t="n">
        <v>2012001047</v>
      </c>
      <c r="M4591" s="73" t="n">
        <v>43465</v>
      </c>
      <c r="N4591" s="74" t="n">
        <v>87.815</v>
      </c>
      <c r="O4591" s="75" t="n">
        <v>0.5</v>
      </c>
      <c r="P4591" s="76" t="n">
        <v>0.0416666666666667</v>
      </c>
      <c r="Q4591" s="77" t="n">
        <v>0</v>
      </c>
      <c r="R4591" s="78" t="n">
        <v>87.815</v>
      </c>
      <c r="S4591" s="39" t="n">
        <v>3.185</v>
      </c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LF4591" s="41"/>
      <c r="ALG4591" s="41"/>
      <c r="ALH4591" s="41"/>
      <c r="ALI4591" s="41"/>
      <c r="ALJ4591" s="41"/>
      <c r="ALK4591" s="41"/>
      <c r="ALL4591" s="41"/>
      <c r="ALM4591" s="41"/>
      <c r="ALN4591" s="41"/>
      <c r="ALO4591" s="41"/>
      <c r="ALP4591" s="41"/>
      <c r="ALQ4591" s="41"/>
      <c r="ALR4591" s="41"/>
      <c r="ALS4591" s="41"/>
      <c r="ALT4591" s="41"/>
      <c r="ALU4591" s="41"/>
      <c r="ALV4591" s="41"/>
      <c r="ALW4591" s="41"/>
      <c r="ALX4591" s="41"/>
      <c r="ALY4591" s="41"/>
      <c r="ALZ4591" s="41"/>
      <c r="AMA4591" s="41"/>
      <c r="AMB4591" s="41"/>
      <c r="AMC4591" s="41"/>
      <c r="AMD4591" s="41"/>
      <c r="AME4591" s="41"/>
      <c r="AMF4591" s="41"/>
      <c r="AMG4591" s="0"/>
      <c r="AMH4591" s="0"/>
      <c r="AMI4591" s="0"/>
      <c r="AMJ4591" s="0"/>
    </row>
    <row r="4592" s="4" customFormat="true" ht="37.5" hidden="false" customHeight="true" outlineLevel="0" collapsed="false">
      <c r="A4592" s="23" t="s">
        <v>1337</v>
      </c>
      <c r="B4592" s="23" t="n">
        <v>5395</v>
      </c>
      <c r="C4592" s="25" t="n">
        <f aca="false">VLOOKUP(B4592,[1]Planilha8!$X$4:$Y$6629,2,0)</f>
        <v>2038784</v>
      </c>
      <c r="D4592" s="26" t="s">
        <v>1370</v>
      </c>
      <c r="E4592" s="26" t="str">
        <f aca="false">VLOOKUP(B4592,[1]Planilha8!$X$4:$Z$6629,3,0)</f>
        <v>FARMÁCIA</v>
      </c>
      <c r="F4592" s="26" t="str">
        <f aca="false">VLOOKUP(B4592,[1]Planilha8!$X$4:$AD$6629,7,0)</f>
        <v>REGULAR</v>
      </c>
      <c r="G4592" s="27" t="n">
        <v>41142</v>
      </c>
      <c r="H4592" s="28" t="n">
        <v>91</v>
      </c>
      <c r="I4592" s="29" t="s">
        <v>23</v>
      </c>
      <c r="J4592" s="70" t="s">
        <v>1371</v>
      </c>
      <c r="K4592" s="71" t="n">
        <v>211</v>
      </c>
      <c r="L4592" s="79" t="n">
        <v>2012001047</v>
      </c>
      <c r="M4592" s="73" t="n">
        <v>43465</v>
      </c>
      <c r="N4592" s="74" t="n">
        <v>87.815</v>
      </c>
      <c r="O4592" s="75" t="n">
        <v>0.5</v>
      </c>
      <c r="P4592" s="76" t="n">
        <v>0.0416666666666667</v>
      </c>
      <c r="Q4592" s="77" t="n">
        <v>0</v>
      </c>
      <c r="R4592" s="78" t="n">
        <v>87.815</v>
      </c>
      <c r="S4592" s="39" t="n">
        <v>3.185</v>
      </c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LF4592" s="41"/>
      <c r="ALG4592" s="41"/>
      <c r="ALH4592" s="41"/>
      <c r="ALI4592" s="41"/>
      <c r="ALJ4592" s="41"/>
      <c r="ALK4592" s="41"/>
      <c r="ALL4592" s="41"/>
      <c r="ALM4592" s="41"/>
      <c r="ALN4592" s="41"/>
      <c r="ALO4592" s="41"/>
      <c r="ALP4592" s="41"/>
      <c r="ALQ4592" s="41"/>
      <c r="ALR4592" s="41"/>
      <c r="ALS4592" s="41"/>
      <c r="ALT4592" s="41"/>
      <c r="ALU4592" s="41"/>
      <c r="ALV4592" s="41"/>
      <c r="ALW4592" s="41"/>
      <c r="ALX4592" s="41"/>
      <c r="ALY4592" s="41"/>
      <c r="ALZ4592" s="41"/>
      <c r="AMA4592" s="41"/>
      <c r="AMB4592" s="41"/>
      <c r="AMC4592" s="41"/>
      <c r="AMD4592" s="41"/>
      <c r="AME4592" s="41"/>
      <c r="AMF4592" s="41"/>
      <c r="AMG4592" s="0"/>
      <c r="AMH4592" s="0"/>
      <c r="AMI4592" s="0"/>
      <c r="AMJ4592" s="0"/>
    </row>
    <row r="4593" s="4" customFormat="true" ht="37.5" hidden="false" customHeight="true" outlineLevel="0" collapsed="false">
      <c r="A4593" s="23" t="s">
        <v>1337</v>
      </c>
      <c r="B4593" s="23" t="n">
        <v>5396</v>
      </c>
      <c r="C4593" s="25" t="n">
        <f aca="false">VLOOKUP(B4593,[1]Planilha8!$X$4:$Y$6629,2,0)</f>
        <v>2038785</v>
      </c>
      <c r="D4593" s="26" t="s">
        <v>1370</v>
      </c>
      <c r="E4593" s="26" t="str">
        <f aca="false">VLOOKUP(B4593,[1]Planilha8!$X$4:$Z$6629,3,0)</f>
        <v>FARMÁCIA</v>
      </c>
      <c r="F4593" s="26" t="str">
        <f aca="false">VLOOKUP(B4593,[1]Planilha8!$X$4:$AD$6629,7,0)</f>
        <v>REGULAR</v>
      </c>
      <c r="G4593" s="27" t="n">
        <v>41142</v>
      </c>
      <c r="H4593" s="28" t="n">
        <v>91</v>
      </c>
      <c r="I4593" s="29" t="s">
        <v>23</v>
      </c>
      <c r="J4593" s="70" t="s">
        <v>1371</v>
      </c>
      <c r="K4593" s="71" t="n">
        <v>211</v>
      </c>
      <c r="L4593" s="79" t="n">
        <v>2012001047</v>
      </c>
      <c r="M4593" s="73" t="n">
        <v>43465</v>
      </c>
      <c r="N4593" s="74" t="n">
        <v>87.815</v>
      </c>
      <c r="O4593" s="75" t="n">
        <v>0.5</v>
      </c>
      <c r="P4593" s="76" t="n">
        <v>0.0416666666666667</v>
      </c>
      <c r="Q4593" s="77" t="n">
        <v>0</v>
      </c>
      <c r="R4593" s="78" t="n">
        <v>87.815</v>
      </c>
      <c r="S4593" s="39" t="n">
        <v>3.185</v>
      </c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LF4593" s="41"/>
      <c r="ALG4593" s="41"/>
      <c r="ALH4593" s="41"/>
      <c r="ALI4593" s="41"/>
      <c r="ALJ4593" s="41"/>
      <c r="ALK4593" s="41"/>
      <c r="ALL4593" s="41"/>
      <c r="ALM4593" s="41"/>
      <c r="ALN4593" s="41"/>
      <c r="ALO4593" s="41"/>
      <c r="ALP4593" s="41"/>
      <c r="ALQ4593" s="41"/>
      <c r="ALR4593" s="41"/>
      <c r="ALS4593" s="41"/>
      <c r="ALT4593" s="41"/>
      <c r="ALU4593" s="41"/>
      <c r="ALV4593" s="41"/>
      <c r="ALW4593" s="41"/>
      <c r="ALX4593" s="41"/>
      <c r="ALY4593" s="41"/>
      <c r="ALZ4593" s="41"/>
      <c r="AMA4593" s="41"/>
      <c r="AMB4593" s="41"/>
      <c r="AMC4593" s="41"/>
      <c r="AMD4593" s="41"/>
      <c r="AME4593" s="41"/>
      <c r="AMF4593" s="41"/>
      <c r="AMG4593" s="0"/>
      <c r="AMH4593" s="0"/>
      <c r="AMI4593" s="0"/>
      <c r="AMJ4593" s="0"/>
    </row>
    <row r="4594" s="4" customFormat="true" ht="37.5" hidden="false" customHeight="true" outlineLevel="0" collapsed="false">
      <c r="A4594" s="23" t="s">
        <v>1337</v>
      </c>
      <c r="B4594" s="23" t="n">
        <v>5397</v>
      </c>
      <c r="C4594" s="25" t="n">
        <f aca="false">VLOOKUP(B4594,[1]Planilha8!$X$4:$Y$6629,2,0)</f>
        <v>2038786</v>
      </c>
      <c r="D4594" s="26" t="s">
        <v>1370</v>
      </c>
      <c r="E4594" s="26" t="str">
        <f aca="false">VLOOKUP(B4594,[1]Planilha8!$X$4:$Z$6629,3,0)</f>
        <v>FARMÁCIA</v>
      </c>
      <c r="F4594" s="26" t="str">
        <f aca="false">VLOOKUP(B4594,[1]Planilha8!$X$4:$AD$6629,7,0)</f>
        <v>REGULAR</v>
      </c>
      <c r="G4594" s="27" t="n">
        <v>41142</v>
      </c>
      <c r="H4594" s="28" t="n">
        <v>91</v>
      </c>
      <c r="I4594" s="29" t="s">
        <v>23</v>
      </c>
      <c r="J4594" s="70" t="s">
        <v>1371</v>
      </c>
      <c r="K4594" s="71" t="n">
        <v>211</v>
      </c>
      <c r="L4594" s="79" t="n">
        <v>2012001047</v>
      </c>
      <c r="M4594" s="73" t="n">
        <v>43465</v>
      </c>
      <c r="N4594" s="74" t="n">
        <v>87.815</v>
      </c>
      <c r="O4594" s="75" t="n">
        <v>0.5</v>
      </c>
      <c r="P4594" s="76" t="n">
        <v>0.0416666666666667</v>
      </c>
      <c r="Q4594" s="77" t="n">
        <v>0</v>
      </c>
      <c r="R4594" s="78" t="n">
        <v>87.815</v>
      </c>
      <c r="S4594" s="39" t="n">
        <v>3.185</v>
      </c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LF4594" s="41"/>
      <c r="ALG4594" s="41"/>
      <c r="ALH4594" s="41"/>
      <c r="ALI4594" s="41"/>
      <c r="ALJ4594" s="41"/>
      <c r="ALK4594" s="41"/>
      <c r="ALL4594" s="41"/>
      <c r="ALM4594" s="41"/>
      <c r="ALN4594" s="41"/>
      <c r="ALO4594" s="41"/>
      <c r="ALP4594" s="41"/>
      <c r="ALQ4594" s="41"/>
      <c r="ALR4594" s="41"/>
      <c r="ALS4594" s="41"/>
      <c r="ALT4594" s="41"/>
      <c r="ALU4594" s="41"/>
      <c r="ALV4594" s="41"/>
      <c r="ALW4594" s="41"/>
      <c r="ALX4594" s="41"/>
      <c r="ALY4594" s="41"/>
      <c r="ALZ4594" s="41"/>
      <c r="AMA4594" s="41"/>
      <c r="AMB4594" s="41"/>
      <c r="AMC4594" s="41"/>
      <c r="AMD4594" s="41"/>
      <c r="AME4594" s="41"/>
      <c r="AMF4594" s="41"/>
      <c r="AMG4594" s="0"/>
      <c r="AMH4594" s="0"/>
      <c r="AMI4594" s="0"/>
      <c r="AMJ4594" s="0"/>
    </row>
    <row r="4595" s="4" customFormat="true" ht="37.5" hidden="false" customHeight="true" outlineLevel="0" collapsed="false">
      <c r="A4595" s="23" t="s">
        <v>1337</v>
      </c>
      <c r="B4595" s="23" t="n">
        <v>5398</v>
      </c>
      <c r="C4595" s="25" t="n">
        <f aca="false">VLOOKUP(B4595,[1]Planilha8!$X$4:$Y$6629,2,0)</f>
        <v>2038787</v>
      </c>
      <c r="D4595" s="26" t="s">
        <v>1370</v>
      </c>
      <c r="E4595" s="26" t="str">
        <f aca="false">VLOOKUP(B4595,[1]Planilha8!$X$4:$Z$6629,3,0)</f>
        <v>FARMÁCIA</v>
      </c>
      <c r="F4595" s="26" t="str">
        <f aca="false">VLOOKUP(B4595,[1]Planilha8!$X$4:$AD$6629,7,0)</f>
        <v>REGULAR</v>
      </c>
      <c r="G4595" s="27" t="n">
        <v>41142</v>
      </c>
      <c r="H4595" s="28" t="n">
        <v>91</v>
      </c>
      <c r="I4595" s="29" t="s">
        <v>23</v>
      </c>
      <c r="J4595" s="70" t="s">
        <v>1371</v>
      </c>
      <c r="K4595" s="71" t="n">
        <v>211</v>
      </c>
      <c r="L4595" s="79" t="n">
        <v>2012001047</v>
      </c>
      <c r="M4595" s="73" t="n">
        <v>43465</v>
      </c>
      <c r="N4595" s="74" t="n">
        <v>87.815</v>
      </c>
      <c r="O4595" s="75" t="n">
        <v>0.5</v>
      </c>
      <c r="P4595" s="76" t="n">
        <v>0.0416666666666667</v>
      </c>
      <c r="Q4595" s="77" t="n">
        <v>0</v>
      </c>
      <c r="R4595" s="78" t="n">
        <v>87.815</v>
      </c>
      <c r="S4595" s="39" t="n">
        <v>3.185</v>
      </c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LF4595" s="41"/>
      <c r="ALG4595" s="41"/>
      <c r="ALH4595" s="41"/>
      <c r="ALI4595" s="41"/>
      <c r="ALJ4595" s="41"/>
      <c r="ALK4595" s="41"/>
      <c r="ALL4595" s="41"/>
      <c r="ALM4595" s="41"/>
      <c r="ALN4595" s="41"/>
      <c r="ALO4595" s="41"/>
      <c r="ALP4595" s="41"/>
      <c r="ALQ4595" s="41"/>
      <c r="ALR4595" s="41"/>
      <c r="ALS4595" s="41"/>
      <c r="ALT4595" s="41"/>
      <c r="ALU4595" s="41"/>
      <c r="ALV4595" s="41"/>
      <c r="ALW4595" s="41"/>
      <c r="ALX4595" s="41"/>
      <c r="ALY4595" s="41"/>
      <c r="ALZ4595" s="41"/>
      <c r="AMA4595" s="41"/>
      <c r="AMB4595" s="41"/>
      <c r="AMC4595" s="41"/>
      <c r="AMD4595" s="41"/>
      <c r="AME4595" s="41"/>
      <c r="AMF4595" s="41"/>
      <c r="AMG4595" s="0"/>
      <c r="AMH4595" s="0"/>
      <c r="AMI4595" s="0"/>
      <c r="AMJ4595" s="0"/>
    </row>
    <row r="4596" s="4" customFormat="true" ht="37.5" hidden="false" customHeight="true" outlineLevel="0" collapsed="false">
      <c r="A4596" s="23" t="s">
        <v>1337</v>
      </c>
      <c r="B4596" s="23" t="n">
        <v>5399</v>
      </c>
      <c r="C4596" s="25" t="n">
        <f aca="false">VLOOKUP(B4596,[1]Planilha8!$X$4:$Y$6629,2,0)</f>
        <v>2038788</v>
      </c>
      <c r="D4596" s="26" t="s">
        <v>1370</v>
      </c>
      <c r="E4596" s="26" t="str">
        <f aca="false">VLOOKUP(B4596,[1]Planilha8!$X$4:$Z$6629,3,0)</f>
        <v>FARMÁCIA</v>
      </c>
      <c r="F4596" s="26" t="str">
        <f aca="false">VLOOKUP(B4596,[1]Planilha8!$X$4:$AD$6629,7,0)</f>
        <v>REGULAR</v>
      </c>
      <c r="G4596" s="27" t="n">
        <v>41142</v>
      </c>
      <c r="H4596" s="28" t="n">
        <v>91</v>
      </c>
      <c r="I4596" s="29" t="s">
        <v>23</v>
      </c>
      <c r="J4596" s="70" t="s">
        <v>1371</v>
      </c>
      <c r="K4596" s="71" t="n">
        <v>211</v>
      </c>
      <c r="L4596" s="79" t="n">
        <v>2012001047</v>
      </c>
      <c r="M4596" s="73" t="n">
        <v>43465</v>
      </c>
      <c r="N4596" s="74" t="n">
        <v>87.815</v>
      </c>
      <c r="O4596" s="75" t="n">
        <v>0.5</v>
      </c>
      <c r="P4596" s="76" t="n">
        <v>0.0416666666666667</v>
      </c>
      <c r="Q4596" s="77" t="n">
        <v>0</v>
      </c>
      <c r="R4596" s="78" t="n">
        <v>87.815</v>
      </c>
      <c r="S4596" s="39" t="n">
        <v>3.185</v>
      </c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LF4596" s="41"/>
      <c r="ALG4596" s="41"/>
      <c r="ALH4596" s="41"/>
      <c r="ALI4596" s="41"/>
      <c r="ALJ4596" s="41"/>
      <c r="ALK4596" s="41"/>
      <c r="ALL4596" s="41"/>
      <c r="ALM4596" s="41"/>
      <c r="ALN4596" s="41"/>
      <c r="ALO4596" s="41"/>
      <c r="ALP4596" s="41"/>
      <c r="ALQ4596" s="41"/>
      <c r="ALR4596" s="41"/>
      <c r="ALS4596" s="41"/>
      <c r="ALT4596" s="41"/>
      <c r="ALU4596" s="41"/>
      <c r="ALV4596" s="41"/>
      <c r="ALW4596" s="41"/>
      <c r="ALX4596" s="41"/>
      <c r="ALY4596" s="41"/>
      <c r="ALZ4596" s="41"/>
      <c r="AMA4596" s="41"/>
      <c r="AMB4596" s="41"/>
      <c r="AMC4596" s="41"/>
      <c r="AMD4596" s="41"/>
      <c r="AME4596" s="41"/>
      <c r="AMF4596" s="41"/>
      <c r="AMG4596" s="0"/>
      <c r="AMH4596" s="0"/>
      <c r="AMI4596" s="0"/>
      <c r="AMJ4596" s="0"/>
    </row>
    <row r="4597" s="4" customFormat="true" ht="37.5" hidden="false" customHeight="true" outlineLevel="0" collapsed="false">
      <c r="A4597" s="23" t="s">
        <v>1337</v>
      </c>
      <c r="B4597" s="23" t="n">
        <v>5400</v>
      </c>
      <c r="C4597" s="25" t="n">
        <f aca="false">VLOOKUP(B4597,[1]Planilha8!$X$4:$Y$6629,2,0)</f>
        <v>2038789</v>
      </c>
      <c r="D4597" s="26" t="s">
        <v>1370</v>
      </c>
      <c r="E4597" s="26" t="str">
        <f aca="false">VLOOKUP(B4597,[1]Planilha8!$X$4:$Z$6629,3,0)</f>
        <v>FARMÁCIA</v>
      </c>
      <c r="F4597" s="26" t="str">
        <f aca="false">VLOOKUP(B4597,[1]Planilha8!$X$4:$AD$6629,7,0)</f>
        <v>REGULAR</v>
      </c>
      <c r="G4597" s="27" t="n">
        <v>41142</v>
      </c>
      <c r="H4597" s="28" t="n">
        <v>91</v>
      </c>
      <c r="I4597" s="29" t="s">
        <v>23</v>
      </c>
      <c r="J4597" s="70" t="s">
        <v>1371</v>
      </c>
      <c r="K4597" s="71" t="n">
        <v>211</v>
      </c>
      <c r="L4597" s="79" t="n">
        <v>2012001047</v>
      </c>
      <c r="M4597" s="73" t="n">
        <v>43465</v>
      </c>
      <c r="N4597" s="74" t="n">
        <v>87.815</v>
      </c>
      <c r="O4597" s="75" t="n">
        <v>0.5</v>
      </c>
      <c r="P4597" s="76" t="n">
        <v>0.0416666666666667</v>
      </c>
      <c r="Q4597" s="77" t="n">
        <v>0</v>
      </c>
      <c r="R4597" s="78" t="n">
        <v>87.815</v>
      </c>
      <c r="S4597" s="39" t="n">
        <v>3.185</v>
      </c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LF4597" s="41"/>
      <c r="ALG4597" s="41"/>
      <c r="ALH4597" s="41"/>
      <c r="ALI4597" s="41"/>
      <c r="ALJ4597" s="41"/>
      <c r="ALK4597" s="41"/>
      <c r="ALL4597" s="41"/>
      <c r="ALM4597" s="41"/>
      <c r="ALN4597" s="41"/>
      <c r="ALO4597" s="41"/>
      <c r="ALP4597" s="41"/>
      <c r="ALQ4597" s="41"/>
      <c r="ALR4597" s="41"/>
      <c r="ALS4597" s="41"/>
      <c r="ALT4597" s="41"/>
      <c r="ALU4597" s="41"/>
      <c r="ALV4597" s="41"/>
      <c r="ALW4597" s="41"/>
      <c r="ALX4597" s="41"/>
      <c r="ALY4597" s="41"/>
      <c r="ALZ4597" s="41"/>
      <c r="AMA4597" s="41"/>
      <c r="AMB4597" s="41"/>
      <c r="AMC4597" s="41"/>
      <c r="AMD4597" s="41"/>
      <c r="AME4597" s="41"/>
      <c r="AMF4597" s="41"/>
      <c r="AMG4597" s="0"/>
      <c r="AMH4597" s="0"/>
      <c r="AMI4597" s="0"/>
      <c r="AMJ4597" s="0"/>
    </row>
    <row r="4598" s="4" customFormat="true" ht="37.5" hidden="false" customHeight="true" outlineLevel="0" collapsed="false">
      <c r="A4598" s="23" t="s">
        <v>1337</v>
      </c>
      <c r="B4598" s="23" t="n">
        <v>5401</v>
      </c>
      <c r="C4598" s="25" t="n">
        <f aca="false">VLOOKUP(B4598,[1]Planilha8!$X$4:$Y$6629,2,0)</f>
        <v>2038790</v>
      </c>
      <c r="D4598" s="26" t="s">
        <v>1370</v>
      </c>
      <c r="E4598" s="26" t="str">
        <f aca="false">VLOOKUP(B4598,[1]Planilha8!$X$4:$Z$6629,3,0)</f>
        <v>FARMÁCIA</v>
      </c>
      <c r="F4598" s="26" t="str">
        <f aca="false">VLOOKUP(B4598,[1]Planilha8!$X$4:$AD$6629,7,0)</f>
        <v>REGULAR</v>
      </c>
      <c r="G4598" s="27" t="n">
        <v>41142</v>
      </c>
      <c r="H4598" s="28" t="n">
        <v>91</v>
      </c>
      <c r="I4598" s="29" t="s">
        <v>23</v>
      </c>
      <c r="J4598" s="70" t="s">
        <v>1371</v>
      </c>
      <c r="K4598" s="71" t="n">
        <v>211</v>
      </c>
      <c r="L4598" s="79" t="n">
        <v>2012001047</v>
      </c>
      <c r="M4598" s="73" t="n">
        <v>43465</v>
      </c>
      <c r="N4598" s="74" t="n">
        <v>87.815</v>
      </c>
      <c r="O4598" s="75" t="n">
        <v>0.5</v>
      </c>
      <c r="P4598" s="76" t="n">
        <v>0.0416666666666667</v>
      </c>
      <c r="Q4598" s="77" t="n">
        <v>0</v>
      </c>
      <c r="R4598" s="78" t="n">
        <v>87.815</v>
      </c>
      <c r="S4598" s="39" t="n">
        <v>3.185</v>
      </c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LF4598" s="41"/>
      <c r="ALG4598" s="41"/>
      <c r="ALH4598" s="41"/>
      <c r="ALI4598" s="41"/>
      <c r="ALJ4598" s="41"/>
      <c r="ALK4598" s="41"/>
      <c r="ALL4598" s="41"/>
      <c r="ALM4598" s="41"/>
      <c r="ALN4598" s="41"/>
      <c r="ALO4598" s="41"/>
      <c r="ALP4598" s="41"/>
      <c r="ALQ4598" s="41"/>
      <c r="ALR4598" s="41"/>
      <c r="ALS4598" s="41"/>
      <c r="ALT4598" s="41"/>
      <c r="ALU4598" s="41"/>
      <c r="ALV4598" s="41"/>
      <c r="ALW4598" s="41"/>
      <c r="ALX4598" s="41"/>
      <c r="ALY4598" s="41"/>
      <c r="ALZ4598" s="41"/>
      <c r="AMA4598" s="41"/>
      <c r="AMB4598" s="41"/>
      <c r="AMC4598" s="41"/>
      <c r="AMD4598" s="41"/>
      <c r="AME4598" s="41"/>
      <c r="AMF4598" s="41"/>
      <c r="AMG4598" s="0"/>
      <c r="AMH4598" s="0"/>
      <c r="AMI4598" s="0"/>
      <c r="AMJ4598" s="0"/>
    </row>
    <row r="4599" s="4" customFormat="true" ht="37.5" hidden="false" customHeight="true" outlineLevel="0" collapsed="false">
      <c r="A4599" s="23" t="s">
        <v>1337</v>
      </c>
      <c r="B4599" s="23" t="n">
        <v>5402</v>
      </c>
      <c r="C4599" s="25" t="n">
        <f aca="false">VLOOKUP(B4599,[1]Planilha8!$X$4:$Y$6629,2,0)</f>
        <v>2038791</v>
      </c>
      <c r="D4599" s="26" t="s">
        <v>1370</v>
      </c>
      <c r="E4599" s="26" t="str">
        <f aca="false">VLOOKUP(B4599,[1]Planilha8!$X$4:$Z$6629,3,0)</f>
        <v>FARMÁCIA</v>
      </c>
      <c r="F4599" s="26" t="str">
        <f aca="false">VLOOKUP(B4599,[1]Planilha8!$X$4:$AD$6629,7,0)</f>
        <v>REGULAR</v>
      </c>
      <c r="G4599" s="27" t="n">
        <v>41142</v>
      </c>
      <c r="H4599" s="28" t="n">
        <v>91</v>
      </c>
      <c r="I4599" s="29" t="s">
        <v>23</v>
      </c>
      <c r="J4599" s="70" t="s">
        <v>1371</v>
      </c>
      <c r="K4599" s="71" t="n">
        <v>211</v>
      </c>
      <c r="L4599" s="79" t="n">
        <v>2012001047</v>
      </c>
      <c r="M4599" s="73" t="n">
        <v>43465</v>
      </c>
      <c r="N4599" s="74" t="n">
        <v>87.815</v>
      </c>
      <c r="O4599" s="75" t="n">
        <v>0.5</v>
      </c>
      <c r="P4599" s="76" t="n">
        <v>0.0416666666666667</v>
      </c>
      <c r="Q4599" s="77" t="n">
        <v>0</v>
      </c>
      <c r="R4599" s="78" t="n">
        <v>87.815</v>
      </c>
      <c r="S4599" s="39" t="n">
        <v>3.185</v>
      </c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LF4599" s="41"/>
      <c r="ALG4599" s="41"/>
      <c r="ALH4599" s="41"/>
      <c r="ALI4599" s="41"/>
      <c r="ALJ4599" s="41"/>
      <c r="ALK4599" s="41"/>
      <c r="ALL4599" s="41"/>
      <c r="ALM4599" s="41"/>
      <c r="ALN4599" s="41"/>
      <c r="ALO4599" s="41"/>
      <c r="ALP4599" s="41"/>
      <c r="ALQ4599" s="41"/>
      <c r="ALR4599" s="41"/>
      <c r="ALS4599" s="41"/>
      <c r="ALT4599" s="41"/>
      <c r="ALU4599" s="41"/>
      <c r="ALV4599" s="41"/>
      <c r="ALW4599" s="41"/>
      <c r="ALX4599" s="41"/>
      <c r="ALY4599" s="41"/>
      <c r="ALZ4599" s="41"/>
      <c r="AMA4599" s="41"/>
      <c r="AMB4599" s="41"/>
      <c r="AMC4599" s="41"/>
      <c r="AMD4599" s="41"/>
      <c r="AME4599" s="41"/>
      <c r="AMF4599" s="41"/>
      <c r="AMG4599" s="0"/>
      <c r="AMH4599" s="0"/>
      <c r="AMI4599" s="0"/>
      <c r="AMJ4599" s="0"/>
    </row>
    <row r="4600" s="4" customFormat="true" ht="37.5" hidden="false" customHeight="true" outlineLevel="0" collapsed="false">
      <c r="A4600" s="23" t="s">
        <v>1337</v>
      </c>
      <c r="B4600" s="23" t="n">
        <v>5403</v>
      </c>
      <c r="C4600" s="25" t="n">
        <f aca="false">VLOOKUP(B4600,[1]Planilha8!$X$4:$Y$6629,2,0)</f>
        <v>2038792</v>
      </c>
      <c r="D4600" s="26" t="s">
        <v>1370</v>
      </c>
      <c r="E4600" s="26" t="str">
        <f aca="false">VLOOKUP(B4600,[1]Planilha8!$X$4:$Z$6629,3,0)</f>
        <v>FARMÁCIA</v>
      </c>
      <c r="F4600" s="26" t="str">
        <f aca="false">VLOOKUP(B4600,[1]Planilha8!$X$4:$AD$6629,7,0)</f>
        <v>REGULAR</v>
      </c>
      <c r="G4600" s="27" t="n">
        <v>41142</v>
      </c>
      <c r="H4600" s="28" t="n">
        <v>91</v>
      </c>
      <c r="I4600" s="29" t="s">
        <v>23</v>
      </c>
      <c r="J4600" s="70" t="s">
        <v>1371</v>
      </c>
      <c r="K4600" s="71" t="n">
        <v>211</v>
      </c>
      <c r="L4600" s="79" t="n">
        <v>2012001047</v>
      </c>
      <c r="M4600" s="73" t="n">
        <v>43465</v>
      </c>
      <c r="N4600" s="74" t="n">
        <v>87.815</v>
      </c>
      <c r="O4600" s="75" t="n">
        <v>0.5</v>
      </c>
      <c r="P4600" s="76" t="n">
        <v>0.0416666666666667</v>
      </c>
      <c r="Q4600" s="77" t="n">
        <v>0</v>
      </c>
      <c r="R4600" s="78" t="n">
        <v>87.815</v>
      </c>
      <c r="S4600" s="39" t="n">
        <v>3.185</v>
      </c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LF4600" s="41"/>
      <c r="ALG4600" s="41"/>
      <c r="ALH4600" s="41"/>
      <c r="ALI4600" s="41"/>
      <c r="ALJ4600" s="41"/>
      <c r="ALK4600" s="41"/>
      <c r="ALL4600" s="41"/>
      <c r="ALM4600" s="41"/>
      <c r="ALN4600" s="41"/>
      <c r="ALO4600" s="41"/>
      <c r="ALP4600" s="41"/>
      <c r="ALQ4600" s="41"/>
      <c r="ALR4600" s="41"/>
      <c r="ALS4600" s="41"/>
      <c r="ALT4600" s="41"/>
      <c r="ALU4600" s="41"/>
      <c r="ALV4600" s="41"/>
      <c r="ALW4600" s="41"/>
      <c r="ALX4600" s="41"/>
      <c r="ALY4600" s="41"/>
      <c r="ALZ4600" s="41"/>
      <c r="AMA4600" s="41"/>
      <c r="AMB4600" s="41"/>
      <c r="AMC4600" s="41"/>
      <c r="AMD4600" s="41"/>
      <c r="AME4600" s="41"/>
      <c r="AMF4600" s="41"/>
      <c r="AMG4600" s="0"/>
      <c r="AMH4600" s="0"/>
      <c r="AMI4600" s="0"/>
      <c r="AMJ4600" s="0"/>
    </row>
    <row r="4601" s="4" customFormat="true" ht="37.5" hidden="false" customHeight="true" outlineLevel="0" collapsed="false">
      <c r="A4601" s="23" t="s">
        <v>1337</v>
      </c>
      <c r="B4601" s="23" t="n">
        <v>5404</v>
      </c>
      <c r="C4601" s="25" t="n">
        <f aca="false">VLOOKUP(B4601,[1]Planilha8!$X$4:$Y$6629,2,0)</f>
        <v>2038793</v>
      </c>
      <c r="D4601" s="26" t="s">
        <v>1370</v>
      </c>
      <c r="E4601" s="26" t="str">
        <f aca="false">VLOOKUP(B4601,[1]Planilha8!$X$4:$Z$6629,3,0)</f>
        <v>FARMÁCIA</v>
      </c>
      <c r="F4601" s="26" t="str">
        <f aca="false">VLOOKUP(B4601,[1]Planilha8!$X$4:$AD$6629,7,0)</f>
        <v>REGULAR</v>
      </c>
      <c r="G4601" s="27" t="n">
        <v>41142</v>
      </c>
      <c r="H4601" s="28" t="n">
        <v>91</v>
      </c>
      <c r="I4601" s="29" t="s">
        <v>23</v>
      </c>
      <c r="J4601" s="70" t="s">
        <v>1371</v>
      </c>
      <c r="K4601" s="71" t="n">
        <v>211</v>
      </c>
      <c r="L4601" s="79" t="n">
        <v>2012001047</v>
      </c>
      <c r="M4601" s="73" t="n">
        <v>43465</v>
      </c>
      <c r="N4601" s="74" t="n">
        <v>87.815</v>
      </c>
      <c r="O4601" s="75" t="n">
        <v>0.5</v>
      </c>
      <c r="P4601" s="76" t="n">
        <v>0.0416666666666667</v>
      </c>
      <c r="Q4601" s="77" t="n">
        <v>0</v>
      </c>
      <c r="R4601" s="78" t="n">
        <v>87.815</v>
      </c>
      <c r="S4601" s="39" t="n">
        <v>3.185</v>
      </c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LF4601" s="41"/>
      <c r="ALG4601" s="41"/>
      <c r="ALH4601" s="41"/>
      <c r="ALI4601" s="41"/>
      <c r="ALJ4601" s="41"/>
      <c r="ALK4601" s="41"/>
      <c r="ALL4601" s="41"/>
      <c r="ALM4601" s="41"/>
      <c r="ALN4601" s="41"/>
      <c r="ALO4601" s="41"/>
      <c r="ALP4601" s="41"/>
      <c r="ALQ4601" s="41"/>
      <c r="ALR4601" s="41"/>
      <c r="ALS4601" s="41"/>
      <c r="ALT4601" s="41"/>
      <c r="ALU4601" s="41"/>
      <c r="ALV4601" s="41"/>
      <c r="ALW4601" s="41"/>
      <c r="ALX4601" s="41"/>
      <c r="ALY4601" s="41"/>
      <c r="ALZ4601" s="41"/>
      <c r="AMA4601" s="41"/>
      <c r="AMB4601" s="41"/>
      <c r="AMC4601" s="41"/>
      <c r="AMD4601" s="41"/>
      <c r="AME4601" s="41"/>
      <c r="AMF4601" s="41"/>
      <c r="AMG4601" s="0"/>
      <c r="AMH4601" s="0"/>
      <c r="AMI4601" s="0"/>
      <c r="AMJ4601" s="0"/>
    </row>
    <row r="4602" s="4" customFormat="true" ht="37.5" hidden="false" customHeight="true" outlineLevel="0" collapsed="false">
      <c r="A4602" s="23" t="s">
        <v>1337</v>
      </c>
      <c r="B4602" s="23" t="n">
        <v>5405</v>
      </c>
      <c r="C4602" s="25" t="n">
        <f aca="false">VLOOKUP(B4602,[1]Planilha8!$X$4:$Y$6629,2,0)</f>
        <v>2038794</v>
      </c>
      <c r="D4602" s="26" t="s">
        <v>1370</v>
      </c>
      <c r="E4602" s="26" t="str">
        <f aca="false">VLOOKUP(B4602,[1]Planilha8!$X$4:$Z$6629,3,0)</f>
        <v>FARMÁCIA</v>
      </c>
      <c r="F4602" s="26" t="str">
        <f aca="false">VLOOKUP(B4602,[1]Planilha8!$X$4:$AD$6629,7,0)</f>
        <v>REGULAR</v>
      </c>
      <c r="G4602" s="27" t="n">
        <v>41142</v>
      </c>
      <c r="H4602" s="28" t="n">
        <v>91</v>
      </c>
      <c r="I4602" s="29" t="s">
        <v>23</v>
      </c>
      <c r="J4602" s="70" t="s">
        <v>1371</v>
      </c>
      <c r="K4602" s="71" t="n">
        <v>211</v>
      </c>
      <c r="L4602" s="79" t="n">
        <v>2012001047</v>
      </c>
      <c r="M4602" s="73" t="n">
        <v>43465</v>
      </c>
      <c r="N4602" s="74" t="n">
        <v>87.815</v>
      </c>
      <c r="O4602" s="75" t="n">
        <v>0.5</v>
      </c>
      <c r="P4602" s="76" t="n">
        <v>0.0416666666666667</v>
      </c>
      <c r="Q4602" s="77" t="n">
        <v>0</v>
      </c>
      <c r="R4602" s="78" t="n">
        <v>87.815</v>
      </c>
      <c r="S4602" s="39" t="n">
        <v>3.185</v>
      </c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LF4602" s="41"/>
      <c r="ALG4602" s="41"/>
      <c r="ALH4602" s="41"/>
      <c r="ALI4602" s="41"/>
      <c r="ALJ4602" s="41"/>
      <c r="ALK4602" s="41"/>
      <c r="ALL4602" s="41"/>
      <c r="ALM4602" s="41"/>
      <c r="ALN4602" s="41"/>
      <c r="ALO4602" s="41"/>
      <c r="ALP4602" s="41"/>
      <c r="ALQ4602" s="41"/>
      <c r="ALR4602" s="41"/>
      <c r="ALS4602" s="41"/>
      <c r="ALT4602" s="41"/>
      <c r="ALU4602" s="41"/>
      <c r="ALV4602" s="41"/>
      <c r="ALW4602" s="41"/>
      <c r="ALX4602" s="41"/>
      <c r="ALY4602" s="41"/>
      <c r="ALZ4602" s="41"/>
      <c r="AMA4602" s="41"/>
      <c r="AMB4602" s="41"/>
      <c r="AMC4602" s="41"/>
      <c r="AMD4602" s="41"/>
      <c r="AME4602" s="41"/>
      <c r="AMF4602" s="41"/>
      <c r="AMG4602" s="0"/>
      <c r="AMH4602" s="0"/>
      <c r="AMI4602" s="0"/>
      <c r="AMJ4602" s="0"/>
    </row>
    <row r="4603" s="4" customFormat="true" ht="37.5" hidden="false" customHeight="true" outlineLevel="0" collapsed="false">
      <c r="A4603" s="23" t="s">
        <v>1337</v>
      </c>
      <c r="B4603" s="23" t="n">
        <v>5406</v>
      </c>
      <c r="C4603" s="25" t="n">
        <f aca="false">VLOOKUP(B4603,[1]Planilha8!$X$4:$Y$6629,2,0)</f>
        <v>2038795</v>
      </c>
      <c r="D4603" s="26" t="s">
        <v>1370</v>
      </c>
      <c r="E4603" s="26" t="str">
        <f aca="false">VLOOKUP(B4603,[1]Planilha8!$X$4:$Z$6629,3,0)</f>
        <v>ALMOXARIFADO – HGG</v>
      </c>
      <c r="F4603" s="26" t="str">
        <f aca="false">VLOOKUP(B4603,[1]Planilha8!$X$4:$AD$6629,7,0)</f>
        <v>REGULAR</v>
      </c>
      <c r="G4603" s="27" t="n">
        <v>41142</v>
      </c>
      <c r="H4603" s="28" t="n">
        <v>91</v>
      </c>
      <c r="I4603" s="29" t="s">
        <v>23</v>
      </c>
      <c r="J4603" s="70" t="s">
        <v>1371</v>
      </c>
      <c r="K4603" s="71" t="n">
        <v>211</v>
      </c>
      <c r="L4603" s="79" t="n">
        <v>2012001047</v>
      </c>
      <c r="M4603" s="73" t="n">
        <v>43465</v>
      </c>
      <c r="N4603" s="74" t="n">
        <v>87.815</v>
      </c>
      <c r="O4603" s="75" t="n">
        <v>0.5</v>
      </c>
      <c r="P4603" s="76" t="n">
        <v>0.0416666666666667</v>
      </c>
      <c r="Q4603" s="77" t="n">
        <v>0</v>
      </c>
      <c r="R4603" s="78" t="n">
        <v>87.815</v>
      </c>
      <c r="S4603" s="39" t="n">
        <v>3.185</v>
      </c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LF4603" s="41"/>
      <c r="ALG4603" s="41"/>
      <c r="ALH4603" s="41"/>
      <c r="ALI4603" s="41"/>
      <c r="ALJ4603" s="41"/>
      <c r="ALK4603" s="41"/>
      <c r="ALL4603" s="41"/>
      <c r="ALM4603" s="41"/>
      <c r="ALN4603" s="41"/>
      <c r="ALO4603" s="41"/>
      <c r="ALP4603" s="41"/>
      <c r="ALQ4603" s="41"/>
      <c r="ALR4603" s="41"/>
      <c r="ALS4603" s="41"/>
      <c r="ALT4603" s="41"/>
      <c r="ALU4603" s="41"/>
      <c r="ALV4603" s="41"/>
      <c r="ALW4603" s="41"/>
      <c r="ALX4603" s="41"/>
      <c r="ALY4603" s="41"/>
      <c r="ALZ4603" s="41"/>
      <c r="AMA4603" s="41"/>
      <c r="AMB4603" s="41"/>
      <c r="AMC4603" s="41"/>
      <c r="AMD4603" s="41"/>
      <c r="AME4603" s="41"/>
      <c r="AMF4603" s="41"/>
      <c r="AMG4603" s="0"/>
      <c r="AMH4603" s="0"/>
      <c r="AMI4603" s="0"/>
      <c r="AMJ4603" s="0"/>
    </row>
    <row r="4604" s="4" customFormat="true" ht="37.5" hidden="false" customHeight="true" outlineLevel="0" collapsed="false">
      <c r="A4604" s="23" t="s">
        <v>1337</v>
      </c>
      <c r="B4604" s="23" t="n">
        <v>5407</v>
      </c>
      <c r="C4604" s="25" t="n">
        <f aca="false">VLOOKUP(B4604,[1]Planilha8!$X$4:$Y$6629,2,0)</f>
        <v>2038796</v>
      </c>
      <c r="D4604" s="26" t="s">
        <v>1370</v>
      </c>
      <c r="E4604" s="26" t="str">
        <f aca="false">VLOOKUP(B4604,[1]Planilha8!$X$4:$Z$6629,3,0)</f>
        <v>ALMOXARIFADO – HGG</v>
      </c>
      <c r="F4604" s="26" t="str">
        <f aca="false">VLOOKUP(B4604,[1]Planilha8!$X$4:$AD$6629,7,0)</f>
        <v>REGULAR</v>
      </c>
      <c r="G4604" s="27" t="n">
        <v>41142</v>
      </c>
      <c r="H4604" s="28" t="n">
        <v>91</v>
      </c>
      <c r="I4604" s="29" t="s">
        <v>23</v>
      </c>
      <c r="J4604" s="70" t="s">
        <v>1371</v>
      </c>
      <c r="K4604" s="71" t="n">
        <v>211</v>
      </c>
      <c r="L4604" s="79" t="n">
        <v>2012001047</v>
      </c>
      <c r="M4604" s="73" t="n">
        <v>43465</v>
      </c>
      <c r="N4604" s="74" t="n">
        <v>87.815</v>
      </c>
      <c r="O4604" s="75" t="n">
        <v>0.5</v>
      </c>
      <c r="P4604" s="76" t="n">
        <v>0.0416666666666667</v>
      </c>
      <c r="Q4604" s="77" t="n">
        <v>0</v>
      </c>
      <c r="R4604" s="78" t="n">
        <v>87.815</v>
      </c>
      <c r="S4604" s="39" t="n">
        <v>3.185</v>
      </c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LF4604" s="41"/>
      <c r="ALG4604" s="41"/>
      <c r="ALH4604" s="41"/>
      <c r="ALI4604" s="41"/>
      <c r="ALJ4604" s="41"/>
      <c r="ALK4604" s="41"/>
      <c r="ALL4604" s="41"/>
      <c r="ALM4604" s="41"/>
      <c r="ALN4604" s="41"/>
      <c r="ALO4604" s="41"/>
      <c r="ALP4604" s="41"/>
      <c r="ALQ4604" s="41"/>
      <c r="ALR4604" s="41"/>
      <c r="ALS4604" s="41"/>
      <c r="ALT4604" s="41"/>
      <c r="ALU4604" s="41"/>
      <c r="ALV4604" s="41"/>
      <c r="ALW4604" s="41"/>
      <c r="ALX4604" s="41"/>
      <c r="ALY4604" s="41"/>
      <c r="ALZ4604" s="41"/>
      <c r="AMA4604" s="41"/>
      <c r="AMB4604" s="41"/>
      <c r="AMC4604" s="41"/>
      <c r="AMD4604" s="41"/>
      <c r="AME4604" s="41"/>
      <c r="AMF4604" s="41"/>
      <c r="AMG4604" s="0"/>
      <c r="AMH4604" s="0"/>
      <c r="AMI4604" s="0"/>
      <c r="AMJ4604" s="0"/>
    </row>
    <row r="4605" s="4" customFormat="true" ht="37.5" hidden="false" customHeight="true" outlineLevel="0" collapsed="false">
      <c r="A4605" s="23" t="s">
        <v>1337</v>
      </c>
      <c r="B4605" s="23" t="n">
        <v>5408</v>
      </c>
      <c r="C4605" s="25" t="n">
        <f aca="false">VLOOKUP(B4605,[1]Planilha8!$X$4:$Y$6629,2,0)</f>
        <v>2038797</v>
      </c>
      <c r="D4605" s="26" t="s">
        <v>1370</v>
      </c>
      <c r="E4605" s="26" t="str">
        <f aca="false">VLOOKUP(B4605,[1]Planilha8!$X$4:$Z$6629,3,0)</f>
        <v>ALMOXARIFADO – HGG</v>
      </c>
      <c r="F4605" s="26" t="str">
        <f aca="false">VLOOKUP(B4605,[1]Planilha8!$X$4:$AD$6629,7,0)</f>
        <v>REGULAR</v>
      </c>
      <c r="G4605" s="27" t="n">
        <v>41142</v>
      </c>
      <c r="H4605" s="28" t="n">
        <v>91</v>
      </c>
      <c r="I4605" s="29" t="s">
        <v>23</v>
      </c>
      <c r="J4605" s="70" t="s">
        <v>1371</v>
      </c>
      <c r="K4605" s="71" t="n">
        <v>211</v>
      </c>
      <c r="L4605" s="79" t="n">
        <v>2012001047</v>
      </c>
      <c r="M4605" s="73" t="n">
        <v>43465</v>
      </c>
      <c r="N4605" s="74" t="n">
        <v>87.815</v>
      </c>
      <c r="O4605" s="75" t="n">
        <v>0.5</v>
      </c>
      <c r="P4605" s="76" t="n">
        <v>0.0416666666666667</v>
      </c>
      <c r="Q4605" s="77" t="n">
        <v>0</v>
      </c>
      <c r="R4605" s="78" t="n">
        <v>87.815</v>
      </c>
      <c r="S4605" s="39" t="n">
        <v>3.185</v>
      </c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LF4605" s="41"/>
      <c r="ALG4605" s="41"/>
      <c r="ALH4605" s="41"/>
      <c r="ALI4605" s="41"/>
      <c r="ALJ4605" s="41"/>
      <c r="ALK4605" s="41"/>
      <c r="ALL4605" s="41"/>
      <c r="ALM4605" s="41"/>
      <c r="ALN4605" s="41"/>
      <c r="ALO4605" s="41"/>
      <c r="ALP4605" s="41"/>
      <c r="ALQ4605" s="41"/>
      <c r="ALR4605" s="41"/>
      <c r="ALS4605" s="41"/>
      <c r="ALT4605" s="41"/>
      <c r="ALU4605" s="41"/>
      <c r="ALV4605" s="41"/>
      <c r="ALW4605" s="41"/>
      <c r="ALX4605" s="41"/>
      <c r="ALY4605" s="41"/>
      <c r="ALZ4605" s="41"/>
      <c r="AMA4605" s="41"/>
      <c r="AMB4605" s="41"/>
      <c r="AMC4605" s="41"/>
      <c r="AMD4605" s="41"/>
      <c r="AME4605" s="41"/>
      <c r="AMF4605" s="41"/>
      <c r="AMG4605" s="0"/>
      <c r="AMH4605" s="0"/>
      <c r="AMI4605" s="0"/>
      <c r="AMJ4605" s="0"/>
    </row>
    <row r="4606" s="4" customFormat="true" ht="37.5" hidden="false" customHeight="true" outlineLevel="0" collapsed="false">
      <c r="A4606" s="23" t="s">
        <v>1337</v>
      </c>
      <c r="B4606" s="23" t="n">
        <v>5409</v>
      </c>
      <c r="C4606" s="25" t="n">
        <f aca="false">VLOOKUP(B4606,[1]Planilha8!$X$4:$Y$6629,2,0)</f>
        <v>2038798</v>
      </c>
      <c r="D4606" s="26" t="s">
        <v>1370</v>
      </c>
      <c r="E4606" s="26" t="str">
        <f aca="false">VLOOKUP(B4606,[1]Planilha8!$X$4:$Z$6629,3,0)</f>
        <v>ALMOXARIFADO – HGG</v>
      </c>
      <c r="F4606" s="26" t="str">
        <f aca="false">VLOOKUP(B4606,[1]Planilha8!$X$4:$AD$6629,7,0)</f>
        <v>REGULAR</v>
      </c>
      <c r="G4606" s="27" t="n">
        <v>41142</v>
      </c>
      <c r="H4606" s="28" t="n">
        <v>91</v>
      </c>
      <c r="I4606" s="29" t="s">
        <v>23</v>
      </c>
      <c r="J4606" s="70" t="s">
        <v>1371</v>
      </c>
      <c r="K4606" s="71" t="n">
        <v>211</v>
      </c>
      <c r="L4606" s="79" t="n">
        <v>2012001047</v>
      </c>
      <c r="M4606" s="73" t="n">
        <v>43465</v>
      </c>
      <c r="N4606" s="74" t="n">
        <v>87.815</v>
      </c>
      <c r="O4606" s="75" t="n">
        <v>0.5</v>
      </c>
      <c r="P4606" s="76" t="n">
        <v>0.0416666666666667</v>
      </c>
      <c r="Q4606" s="77" t="n">
        <v>0</v>
      </c>
      <c r="R4606" s="78" t="n">
        <v>87.815</v>
      </c>
      <c r="S4606" s="39" t="n">
        <v>3.185</v>
      </c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LF4606" s="41"/>
      <c r="ALG4606" s="41"/>
      <c r="ALH4606" s="41"/>
      <c r="ALI4606" s="41"/>
      <c r="ALJ4606" s="41"/>
      <c r="ALK4606" s="41"/>
      <c r="ALL4606" s="41"/>
      <c r="ALM4606" s="41"/>
      <c r="ALN4606" s="41"/>
      <c r="ALO4606" s="41"/>
      <c r="ALP4606" s="41"/>
      <c r="ALQ4606" s="41"/>
      <c r="ALR4606" s="41"/>
      <c r="ALS4606" s="41"/>
      <c r="ALT4606" s="41"/>
      <c r="ALU4606" s="41"/>
      <c r="ALV4606" s="41"/>
      <c r="ALW4606" s="41"/>
      <c r="ALX4606" s="41"/>
      <c r="ALY4606" s="41"/>
      <c r="ALZ4606" s="41"/>
      <c r="AMA4606" s="41"/>
      <c r="AMB4606" s="41"/>
      <c r="AMC4606" s="41"/>
      <c r="AMD4606" s="41"/>
      <c r="AME4606" s="41"/>
      <c r="AMF4606" s="41"/>
      <c r="AMG4606" s="0"/>
      <c r="AMH4606" s="0"/>
      <c r="AMI4606" s="0"/>
      <c r="AMJ4606" s="0"/>
    </row>
    <row r="4607" s="4" customFormat="true" ht="37.5" hidden="false" customHeight="true" outlineLevel="0" collapsed="false">
      <c r="A4607" s="23" t="s">
        <v>1337</v>
      </c>
      <c r="B4607" s="23" t="n">
        <v>5410</v>
      </c>
      <c r="C4607" s="25" t="n">
        <f aca="false">VLOOKUP(B4607,[1]Planilha8!$X$4:$Y$6629,2,0)</f>
        <v>2038799</v>
      </c>
      <c r="D4607" s="26" t="s">
        <v>1370</v>
      </c>
      <c r="E4607" s="26" t="str">
        <f aca="false">VLOOKUP(B4607,[1]Planilha8!$X$4:$Z$6629,3,0)</f>
        <v>ALMOXARIFADO – HGG</v>
      </c>
      <c r="F4607" s="26" t="str">
        <f aca="false">VLOOKUP(B4607,[1]Planilha8!$X$4:$AD$6629,7,0)</f>
        <v>REGULAR</v>
      </c>
      <c r="G4607" s="27" t="n">
        <v>41142</v>
      </c>
      <c r="H4607" s="28" t="n">
        <v>91</v>
      </c>
      <c r="I4607" s="29" t="s">
        <v>23</v>
      </c>
      <c r="J4607" s="70" t="s">
        <v>1371</v>
      </c>
      <c r="K4607" s="71" t="n">
        <v>211</v>
      </c>
      <c r="L4607" s="79" t="n">
        <v>2012001047</v>
      </c>
      <c r="M4607" s="73" t="n">
        <v>43465</v>
      </c>
      <c r="N4607" s="74" t="n">
        <v>87.815</v>
      </c>
      <c r="O4607" s="75" t="n">
        <v>0.5</v>
      </c>
      <c r="P4607" s="76" t="n">
        <v>0.0416666666666667</v>
      </c>
      <c r="Q4607" s="77" t="n">
        <v>0</v>
      </c>
      <c r="R4607" s="78" t="n">
        <v>87.815</v>
      </c>
      <c r="S4607" s="39" t="n">
        <v>3.185</v>
      </c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LF4607" s="41"/>
      <c r="ALG4607" s="41"/>
      <c r="ALH4607" s="41"/>
      <c r="ALI4607" s="41"/>
      <c r="ALJ4607" s="41"/>
      <c r="ALK4607" s="41"/>
      <c r="ALL4607" s="41"/>
      <c r="ALM4607" s="41"/>
      <c r="ALN4607" s="41"/>
      <c r="ALO4607" s="41"/>
      <c r="ALP4607" s="41"/>
      <c r="ALQ4607" s="41"/>
      <c r="ALR4607" s="41"/>
      <c r="ALS4607" s="41"/>
      <c r="ALT4607" s="41"/>
      <c r="ALU4607" s="41"/>
      <c r="ALV4607" s="41"/>
      <c r="ALW4607" s="41"/>
      <c r="ALX4607" s="41"/>
      <c r="ALY4607" s="41"/>
      <c r="ALZ4607" s="41"/>
      <c r="AMA4607" s="41"/>
      <c r="AMB4607" s="41"/>
      <c r="AMC4607" s="41"/>
      <c r="AMD4607" s="41"/>
      <c r="AME4607" s="41"/>
      <c r="AMF4607" s="41"/>
      <c r="AMG4607" s="0"/>
      <c r="AMH4607" s="0"/>
      <c r="AMI4607" s="0"/>
      <c r="AMJ4607" s="0"/>
    </row>
    <row r="4608" s="4" customFormat="true" ht="37.5" hidden="false" customHeight="true" outlineLevel="0" collapsed="false">
      <c r="A4608" s="23" t="s">
        <v>1337</v>
      </c>
      <c r="B4608" s="23" t="n">
        <v>5411</v>
      </c>
      <c r="C4608" s="25" t="n">
        <f aca="false">VLOOKUP(B4608,[1]Planilha8!$X$4:$Y$6629,2,0)</f>
        <v>2038800</v>
      </c>
      <c r="D4608" s="26" t="s">
        <v>1370</v>
      </c>
      <c r="E4608" s="26" t="str">
        <f aca="false">VLOOKUP(B4608,[1]Planilha8!$X$4:$Z$6629,3,0)</f>
        <v>ALMOXARIFADO – HGG</v>
      </c>
      <c r="F4608" s="26" t="str">
        <f aca="false">VLOOKUP(B4608,[1]Planilha8!$X$4:$AD$6629,7,0)</f>
        <v>REGULAR</v>
      </c>
      <c r="G4608" s="27" t="n">
        <v>41142</v>
      </c>
      <c r="H4608" s="28" t="n">
        <v>91</v>
      </c>
      <c r="I4608" s="29" t="s">
        <v>23</v>
      </c>
      <c r="J4608" s="70" t="s">
        <v>1371</v>
      </c>
      <c r="K4608" s="71" t="n">
        <v>211</v>
      </c>
      <c r="L4608" s="79" t="n">
        <v>2012001047</v>
      </c>
      <c r="M4608" s="73" t="n">
        <v>43465</v>
      </c>
      <c r="N4608" s="74" t="n">
        <v>87.815</v>
      </c>
      <c r="O4608" s="75" t="n">
        <v>0.5</v>
      </c>
      <c r="P4608" s="76" t="n">
        <v>0.0416666666666667</v>
      </c>
      <c r="Q4608" s="77" t="n">
        <v>0</v>
      </c>
      <c r="R4608" s="78" t="n">
        <v>87.815</v>
      </c>
      <c r="S4608" s="39" t="n">
        <v>3.185</v>
      </c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LF4608" s="41"/>
      <c r="ALG4608" s="41"/>
      <c r="ALH4608" s="41"/>
      <c r="ALI4608" s="41"/>
      <c r="ALJ4608" s="41"/>
      <c r="ALK4608" s="41"/>
      <c r="ALL4608" s="41"/>
      <c r="ALM4608" s="41"/>
      <c r="ALN4608" s="41"/>
      <c r="ALO4608" s="41"/>
      <c r="ALP4608" s="41"/>
      <c r="ALQ4608" s="41"/>
      <c r="ALR4608" s="41"/>
      <c r="ALS4608" s="41"/>
      <c r="ALT4608" s="41"/>
      <c r="ALU4608" s="41"/>
      <c r="ALV4608" s="41"/>
      <c r="ALW4608" s="41"/>
      <c r="ALX4608" s="41"/>
      <c r="ALY4608" s="41"/>
      <c r="ALZ4608" s="41"/>
      <c r="AMA4608" s="41"/>
      <c r="AMB4608" s="41"/>
      <c r="AMC4608" s="41"/>
      <c r="AMD4608" s="41"/>
      <c r="AME4608" s="41"/>
      <c r="AMF4608" s="41"/>
      <c r="AMG4608" s="0"/>
      <c r="AMH4608" s="0"/>
      <c r="AMI4608" s="0"/>
      <c r="AMJ4608" s="0"/>
    </row>
    <row r="4609" s="4" customFormat="true" ht="37.5" hidden="false" customHeight="true" outlineLevel="0" collapsed="false">
      <c r="A4609" s="23" t="s">
        <v>1337</v>
      </c>
      <c r="B4609" s="23" t="n">
        <v>5412</v>
      </c>
      <c r="C4609" s="25" t="n">
        <f aca="false">VLOOKUP(B4609,[1]Planilha8!$X$4:$Y$6629,2,0)</f>
        <v>2038801</v>
      </c>
      <c r="D4609" s="26" t="s">
        <v>1370</v>
      </c>
      <c r="E4609" s="26" t="str">
        <f aca="false">VLOOKUP(B4609,[1]Planilha8!$X$4:$Z$6629,3,0)</f>
        <v>ALMOXARIFADO – HGG</v>
      </c>
      <c r="F4609" s="26" t="str">
        <f aca="false">VLOOKUP(B4609,[1]Planilha8!$X$4:$AD$6629,7,0)</f>
        <v>REGULAR</v>
      </c>
      <c r="G4609" s="27" t="n">
        <v>41142</v>
      </c>
      <c r="H4609" s="28" t="n">
        <v>91</v>
      </c>
      <c r="I4609" s="29" t="s">
        <v>23</v>
      </c>
      <c r="J4609" s="70" t="s">
        <v>1371</v>
      </c>
      <c r="K4609" s="71" t="n">
        <v>211</v>
      </c>
      <c r="L4609" s="79" t="n">
        <v>2012001047</v>
      </c>
      <c r="M4609" s="73" t="n">
        <v>43465</v>
      </c>
      <c r="N4609" s="74" t="n">
        <v>87.815</v>
      </c>
      <c r="O4609" s="75" t="n">
        <v>0.5</v>
      </c>
      <c r="P4609" s="76" t="n">
        <v>0.0416666666666667</v>
      </c>
      <c r="Q4609" s="77" t="n">
        <v>0</v>
      </c>
      <c r="R4609" s="78" t="n">
        <v>87.815</v>
      </c>
      <c r="S4609" s="39" t="n">
        <v>3.185</v>
      </c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LF4609" s="41"/>
      <c r="ALG4609" s="41"/>
      <c r="ALH4609" s="41"/>
      <c r="ALI4609" s="41"/>
      <c r="ALJ4609" s="41"/>
      <c r="ALK4609" s="41"/>
      <c r="ALL4609" s="41"/>
      <c r="ALM4609" s="41"/>
      <c r="ALN4609" s="41"/>
      <c r="ALO4609" s="41"/>
      <c r="ALP4609" s="41"/>
      <c r="ALQ4609" s="41"/>
      <c r="ALR4609" s="41"/>
      <c r="ALS4609" s="41"/>
      <c r="ALT4609" s="41"/>
      <c r="ALU4609" s="41"/>
      <c r="ALV4609" s="41"/>
      <c r="ALW4609" s="41"/>
      <c r="ALX4609" s="41"/>
      <c r="ALY4609" s="41"/>
      <c r="ALZ4609" s="41"/>
      <c r="AMA4609" s="41"/>
      <c r="AMB4609" s="41"/>
      <c r="AMC4609" s="41"/>
      <c r="AMD4609" s="41"/>
      <c r="AME4609" s="41"/>
      <c r="AMF4609" s="41"/>
      <c r="AMG4609" s="0"/>
      <c r="AMH4609" s="0"/>
      <c r="AMI4609" s="0"/>
      <c r="AMJ4609" s="0"/>
    </row>
    <row r="4610" s="4" customFormat="true" ht="37.5" hidden="false" customHeight="true" outlineLevel="0" collapsed="false">
      <c r="A4610" s="23" t="s">
        <v>1337</v>
      </c>
      <c r="B4610" s="23" t="n">
        <v>5413</v>
      </c>
      <c r="C4610" s="25" t="n">
        <f aca="false">VLOOKUP(B4610,[1]Planilha8!$X$4:$Y$6629,2,0)</f>
        <v>2038802</v>
      </c>
      <c r="D4610" s="26" t="s">
        <v>1370</v>
      </c>
      <c r="E4610" s="26" t="str">
        <f aca="false">VLOOKUP(B4610,[1]Planilha8!$X$4:$Z$6629,3,0)</f>
        <v>ALMOXARIFADO – HGG</v>
      </c>
      <c r="F4610" s="26" t="str">
        <f aca="false">VLOOKUP(B4610,[1]Planilha8!$X$4:$AD$6629,7,0)</f>
        <v>REGULAR</v>
      </c>
      <c r="G4610" s="27" t="n">
        <v>41142</v>
      </c>
      <c r="H4610" s="28" t="n">
        <v>91</v>
      </c>
      <c r="I4610" s="29" t="s">
        <v>23</v>
      </c>
      <c r="J4610" s="70" t="s">
        <v>1371</v>
      </c>
      <c r="K4610" s="71" t="n">
        <v>211</v>
      </c>
      <c r="L4610" s="79" t="n">
        <v>2012001047</v>
      </c>
      <c r="M4610" s="73" t="n">
        <v>43465</v>
      </c>
      <c r="N4610" s="74" t="n">
        <v>87.815</v>
      </c>
      <c r="O4610" s="75" t="n">
        <v>0.5</v>
      </c>
      <c r="P4610" s="76" t="n">
        <v>0.0416666666666667</v>
      </c>
      <c r="Q4610" s="77" t="n">
        <v>0</v>
      </c>
      <c r="R4610" s="78" t="n">
        <v>87.815</v>
      </c>
      <c r="S4610" s="39" t="n">
        <v>3.185</v>
      </c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LF4610" s="41"/>
      <c r="ALG4610" s="41"/>
      <c r="ALH4610" s="41"/>
      <c r="ALI4610" s="41"/>
      <c r="ALJ4610" s="41"/>
      <c r="ALK4610" s="41"/>
      <c r="ALL4610" s="41"/>
      <c r="ALM4610" s="41"/>
      <c r="ALN4610" s="41"/>
      <c r="ALO4610" s="41"/>
      <c r="ALP4610" s="41"/>
      <c r="ALQ4610" s="41"/>
      <c r="ALR4610" s="41"/>
      <c r="ALS4610" s="41"/>
      <c r="ALT4610" s="41"/>
      <c r="ALU4610" s="41"/>
      <c r="ALV4610" s="41"/>
      <c r="ALW4610" s="41"/>
      <c r="ALX4610" s="41"/>
      <c r="ALY4610" s="41"/>
      <c r="ALZ4610" s="41"/>
      <c r="AMA4610" s="41"/>
      <c r="AMB4610" s="41"/>
      <c r="AMC4610" s="41"/>
      <c r="AMD4610" s="41"/>
      <c r="AME4610" s="41"/>
      <c r="AMF4610" s="41"/>
      <c r="AMG4610" s="0"/>
      <c r="AMH4610" s="0"/>
      <c r="AMI4610" s="0"/>
      <c r="AMJ4610" s="0"/>
    </row>
    <row r="4611" s="4" customFormat="true" ht="37.5" hidden="false" customHeight="true" outlineLevel="0" collapsed="false">
      <c r="A4611" s="23" t="s">
        <v>1337</v>
      </c>
      <c r="B4611" s="23" t="n">
        <v>5414</v>
      </c>
      <c r="C4611" s="25" t="n">
        <f aca="false">VLOOKUP(B4611,[1]Planilha8!$X$4:$Y$6629,2,0)</f>
        <v>2038803</v>
      </c>
      <c r="D4611" s="26" t="s">
        <v>1370</v>
      </c>
      <c r="E4611" s="26" t="str">
        <f aca="false">VLOOKUP(B4611,[1]Planilha8!$X$4:$Z$6629,3,0)</f>
        <v>ALMOXARIFADO – HGG</v>
      </c>
      <c r="F4611" s="26" t="str">
        <f aca="false">VLOOKUP(B4611,[1]Planilha8!$X$4:$AD$6629,7,0)</f>
        <v>REGULAR</v>
      </c>
      <c r="G4611" s="27" t="n">
        <v>41142</v>
      </c>
      <c r="H4611" s="28" t="n">
        <v>91</v>
      </c>
      <c r="I4611" s="29" t="s">
        <v>23</v>
      </c>
      <c r="J4611" s="70" t="s">
        <v>1371</v>
      </c>
      <c r="K4611" s="71" t="n">
        <v>211</v>
      </c>
      <c r="L4611" s="79" t="n">
        <v>2012001047</v>
      </c>
      <c r="M4611" s="73" t="n">
        <v>43465</v>
      </c>
      <c r="N4611" s="74" t="n">
        <v>87.815</v>
      </c>
      <c r="O4611" s="75" t="n">
        <v>0.5</v>
      </c>
      <c r="P4611" s="76" t="n">
        <v>0.0416666666666667</v>
      </c>
      <c r="Q4611" s="77" t="n">
        <v>0</v>
      </c>
      <c r="R4611" s="78" t="n">
        <v>87.815</v>
      </c>
      <c r="S4611" s="39" t="n">
        <v>3.185</v>
      </c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LF4611" s="41"/>
      <c r="ALG4611" s="41"/>
      <c r="ALH4611" s="41"/>
      <c r="ALI4611" s="41"/>
      <c r="ALJ4611" s="41"/>
      <c r="ALK4611" s="41"/>
      <c r="ALL4611" s="41"/>
      <c r="ALM4611" s="41"/>
      <c r="ALN4611" s="41"/>
      <c r="ALO4611" s="41"/>
      <c r="ALP4611" s="41"/>
      <c r="ALQ4611" s="41"/>
      <c r="ALR4611" s="41"/>
      <c r="ALS4611" s="41"/>
      <c r="ALT4611" s="41"/>
      <c r="ALU4611" s="41"/>
      <c r="ALV4611" s="41"/>
      <c r="ALW4611" s="41"/>
      <c r="ALX4611" s="41"/>
      <c r="ALY4611" s="41"/>
      <c r="ALZ4611" s="41"/>
      <c r="AMA4611" s="41"/>
      <c r="AMB4611" s="41"/>
      <c r="AMC4611" s="41"/>
      <c r="AMD4611" s="41"/>
      <c r="AME4611" s="41"/>
      <c r="AMF4611" s="41"/>
      <c r="AMG4611" s="0"/>
      <c r="AMH4611" s="0"/>
      <c r="AMI4611" s="0"/>
      <c r="AMJ4611" s="0"/>
    </row>
    <row r="4612" s="4" customFormat="true" ht="37.5" hidden="false" customHeight="true" outlineLevel="0" collapsed="false">
      <c r="A4612" s="23" t="s">
        <v>1337</v>
      </c>
      <c r="B4612" s="23" t="n">
        <v>5415</v>
      </c>
      <c r="C4612" s="25" t="n">
        <f aca="false">VLOOKUP(B4612,[1]Planilha8!$X$4:$Y$6629,2,0)</f>
        <v>2038804</v>
      </c>
      <c r="D4612" s="26" t="s">
        <v>1370</v>
      </c>
      <c r="E4612" s="26" t="str">
        <f aca="false">VLOOKUP(B4612,[1]Planilha8!$X$4:$Z$6629,3,0)</f>
        <v>ALMOXARIFADO – HGG</v>
      </c>
      <c r="F4612" s="26" t="str">
        <f aca="false">VLOOKUP(B4612,[1]Planilha8!$X$4:$AD$6629,7,0)</f>
        <v>REGULAR</v>
      </c>
      <c r="G4612" s="27" t="n">
        <v>41142</v>
      </c>
      <c r="H4612" s="28" t="n">
        <v>91</v>
      </c>
      <c r="I4612" s="29" t="s">
        <v>23</v>
      </c>
      <c r="J4612" s="70" t="s">
        <v>1371</v>
      </c>
      <c r="K4612" s="71" t="n">
        <v>211</v>
      </c>
      <c r="L4612" s="79" t="n">
        <v>2012001047</v>
      </c>
      <c r="M4612" s="73" t="n">
        <v>43465</v>
      </c>
      <c r="N4612" s="74" t="n">
        <v>87.815</v>
      </c>
      <c r="O4612" s="75" t="n">
        <v>0.5</v>
      </c>
      <c r="P4612" s="76" t="n">
        <v>0.0416666666666667</v>
      </c>
      <c r="Q4612" s="77" t="n">
        <v>0</v>
      </c>
      <c r="R4612" s="78" t="n">
        <v>87.815</v>
      </c>
      <c r="S4612" s="39" t="n">
        <v>3.185</v>
      </c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LF4612" s="41"/>
      <c r="ALG4612" s="41"/>
      <c r="ALH4612" s="41"/>
      <c r="ALI4612" s="41"/>
      <c r="ALJ4612" s="41"/>
      <c r="ALK4612" s="41"/>
      <c r="ALL4612" s="41"/>
      <c r="ALM4612" s="41"/>
      <c r="ALN4612" s="41"/>
      <c r="ALO4612" s="41"/>
      <c r="ALP4612" s="41"/>
      <c r="ALQ4612" s="41"/>
      <c r="ALR4612" s="41"/>
      <c r="ALS4612" s="41"/>
      <c r="ALT4612" s="41"/>
      <c r="ALU4612" s="41"/>
      <c r="ALV4612" s="41"/>
      <c r="ALW4612" s="41"/>
      <c r="ALX4612" s="41"/>
      <c r="ALY4612" s="41"/>
      <c r="ALZ4612" s="41"/>
      <c r="AMA4612" s="41"/>
      <c r="AMB4612" s="41"/>
      <c r="AMC4612" s="41"/>
      <c r="AMD4612" s="41"/>
      <c r="AME4612" s="41"/>
      <c r="AMF4612" s="41"/>
      <c r="AMG4612" s="0"/>
      <c r="AMH4612" s="0"/>
      <c r="AMI4612" s="0"/>
      <c r="AMJ4612" s="0"/>
    </row>
    <row r="4613" s="4" customFormat="true" ht="37.5" hidden="false" customHeight="true" outlineLevel="0" collapsed="false">
      <c r="A4613" s="23" t="s">
        <v>1337</v>
      </c>
      <c r="B4613" s="23" t="n">
        <v>5416</v>
      </c>
      <c r="C4613" s="25" t="n">
        <f aca="false">VLOOKUP(B4613,[1]Planilha8!$X$4:$Y$6629,2,0)</f>
        <v>2038805</v>
      </c>
      <c r="D4613" s="26" t="s">
        <v>1370</v>
      </c>
      <c r="E4613" s="26" t="str">
        <f aca="false">VLOOKUP(B4613,[1]Planilha8!$X$4:$Z$6629,3,0)</f>
        <v>ALMOXARIFADO – HGG</v>
      </c>
      <c r="F4613" s="26" t="str">
        <f aca="false">VLOOKUP(B4613,[1]Planilha8!$X$4:$AD$6629,7,0)</f>
        <v>REGULAR</v>
      </c>
      <c r="G4613" s="27" t="n">
        <v>41142</v>
      </c>
      <c r="H4613" s="28" t="n">
        <v>91</v>
      </c>
      <c r="I4613" s="29" t="s">
        <v>23</v>
      </c>
      <c r="J4613" s="70" t="s">
        <v>1371</v>
      </c>
      <c r="K4613" s="71" t="n">
        <v>211</v>
      </c>
      <c r="L4613" s="79" t="n">
        <v>2012001047</v>
      </c>
      <c r="M4613" s="73" t="n">
        <v>43465</v>
      </c>
      <c r="N4613" s="74" t="n">
        <v>87.815</v>
      </c>
      <c r="O4613" s="75" t="n">
        <v>0.5</v>
      </c>
      <c r="P4613" s="76" t="n">
        <v>0.0416666666666667</v>
      </c>
      <c r="Q4613" s="77" t="n">
        <v>0</v>
      </c>
      <c r="R4613" s="78" t="n">
        <v>87.815</v>
      </c>
      <c r="S4613" s="39" t="n">
        <v>3.185</v>
      </c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LF4613" s="41"/>
      <c r="ALG4613" s="41"/>
      <c r="ALH4613" s="41"/>
      <c r="ALI4613" s="41"/>
      <c r="ALJ4613" s="41"/>
      <c r="ALK4613" s="41"/>
      <c r="ALL4613" s="41"/>
      <c r="ALM4613" s="41"/>
      <c r="ALN4613" s="41"/>
      <c r="ALO4613" s="41"/>
      <c r="ALP4613" s="41"/>
      <c r="ALQ4613" s="41"/>
      <c r="ALR4613" s="41"/>
      <c r="ALS4613" s="41"/>
      <c r="ALT4613" s="41"/>
      <c r="ALU4613" s="41"/>
      <c r="ALV4613" s="41"/>
      <c r="ALW4613" s="41"/>
      <c r="ALX4613" s="41"/>
      <c r="ALY4613" s="41"/>
      <c r="ALZ4613" s="41"/>
      <c r="AMA4613" s="41"/>
      <c r="AMB4613" s="41"/>
      <c r="AMC4613" s="41"/>
      <c r="AMD4613" s="41"/>
      <c r="AME4613" s="41"/>
      <c r="AMF4613" s="41"/>
      <c r="AMG4613" s="0"/>
      <c r="AMH4613" s="0"/>
      <c r="AMI4613" s="0"/>
      <c r="AMJ4613" s="0"/>
    </row>
    <row r="4614" s="4" customFormat="true" ht="37.5" hidden="false" customHeight="true" outlineLevel="0" collapsed="false">
      <c r="A4614" s="23" t="s">
        <v>1337</v>
      </c>
      <c r="B4614" s="23" t="n">
        <v>5417</v>
      </c>
      <c r="C4614" s="25" t="n">
        <f aca="false">VLOOKUP(B4614,[1]Planilha8!$X$4:$Y$6629,2,0)</f>
        <v>2038806</v>
      </c>
      <c r="D4614" s="26" t="s">
        <v>1370</v>
      </c>
      <c r="E4614" s="26" t="str">
        <f aca="false">VLOOKUP(B4614,[1]Planilha8!$X$4:$Z$6629,3,0)</f>
        <v>ALMOXARIFADO – HGG</v>
      </c>
      <c r="F4614" s="26" t="str">
        <f aca="false">VLOOKUP(B4614,[1]Planilha8!$X$4:$AD$6629,7,0)</f>
        <v>REGULAR</v>
      </c>
      <c r="G4614" s="27" t="n">
        <v>41142</v>
      </c>
      <c r="H4614" s="28" t="n">
        <v>91</v>
      </c>
      <c r="I4614" s="29" t="s">
        <v>23</v>
      </c>
      <c r="J4614" s="70" t="s">
        <v>1371</v>
      </c>
      <c r="K4614" s="71" t="n">
        <v>211</v>
      </c>
      <c r="L4614" s="79" t="n">
        <v>2012001047</v>
      </c>
      <c r="M4614" s="73" t="n">
        <v>43465</v>
      </c>
      <c r="N4614" s="74" t="n">
        <v>87.815</v>
      </c>
      <c r="O4614" s="75" t="n">
        <v>0.5</v>
      </c>
      <c r="P4614" s="76" t="n">
        <v>0.0416666666666667</v>
      </c>
      <c r="Q4614" s="77" t="n">
        <v>0</v>
      </c>
      <c r="R4614" s="78" t="n">
        <v>87.815</v>
      </c>
      <c r="S4614" s="39" t="n">
        <v>3.185</v>
      </c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LF4614" s="41"/>
      <c r="ALG4614" s="41"/>
      <c r="ALH4614" s="41"/>
      <c r="ALI4614" s="41"/>
      <c r="ALJ4614" s="41"/>
      <c r="ALK4614" s="41"/>
      <c r="ALL4614" s="41"/>
      <c r="ALM4614" s="41"/>
      <c r="ALN4614" s="41"/>
      <c r="ALO4614" s="41"/>
      <c r="ALP4614" s="41"/>
      <c r="ALQ4614" s="41"/>
      <c r="ALR4614" s="41"/>
      <c r="ALS4614" s="41"/>
      <c r="ALT4614" s="41"/>
      <c r="ALU4614" s="41"/>
      <c r="ALV4614" s="41"/>
      <c r="ALW4614" s="41"/>
      <c r="ALX4614" s="41"/>
      <c r="ALY4614" s="41"/>
      <c r="ALZ4614" s="41"/>
      <c r="AMA4614" s="41"/>
      <c r="AMB4614" s="41"/>
      <c r="AMC4614" s="41"/>
      <c r="AMD4614" s="41"/>
      <c r="AME4614" s="41"/>
      <c r="AMF4614" s="41"/>
      <c r="AMG4614" s="0"/>
      <c r="AMH4614" s="0"/>
      <c r="AMI4614" s="0"/>
      <c r="AMJ4614" s="0"/>
    </row>
    <row r="4615" s="4" customFormat="true" ht="37.5" hidden="false" customHeight="true" outlineLevel="0" collapsed="false">
      <c r="A4615" s="23" t="s">
        <v>1337</v>
      </c>
      <c r="B4615" s="23" t="n">
        <v>5418</v>
      </c>
      <c r="C4615" s="25" t="n">
        <f aca="false">VLOOKUP(B4615,[1]Planilha8!$X$4:$Y$6629,2,0)</f>
        <v>2038807</v>
      </c>
      <c r="D4615" s="26" t="s">
        <v>1370</v>
      </c>
      <c r="E4615" s="26" t="str">
        <f aca="false">VLOOKUP(B4615,[1]Planilha8!$X$4:$Z$6629,3,0)</f>
        <v>ALMOXARIFADO – HGG</v>
      </c>
      <c r="F4615" s="26" t="str">
        <f aca="false">VLOOKUP(B4615,[1]Planilha8!$X$4:$AD$6629,7,0)</f>
        <v>REGULAR</v>
      </c>
      <c r="G4615" s="27" t="n">
        <v>41142</v>
      </c>
      <c r="H4615" s="28" t="n">
        <v>91</v>
      </c>
      <c r="I4615" s="29" t="s">
        <v>23</v>
      </c>
      <c r="J4615" s="70" t="s">
        <v>1371</v>
      </c>
      <c r="K4615" s="71" t="n">
        <v>211</v>
      </c>
      <c r="L4615" s="79" t="n">
        <v>2012001047</v>
      </c>
      <c r="M4615" s="73" t="n">
        <v>43465</v>
      </c>
      <c r="N4615" s="74" t="n">
        <v>87.815</v>
      </c>
      <c r="O4615" s="75" t="n">
        <v>0.5</v>
      </c>
      <c r="P4615" s="76" t="n">
        <v>0.0416666666666667</v>
      </c>
      <c r="Q4615" s="77" t="n">
        <v>0</v>
      </c>
      <c r="R4615" s="78" t="n">
        <v>87.815</v>
      </c>
      <c r="S4615" s="39" t="n">
        <v>3.185</v>
      </c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LF4615" s="41"/>
      <c r="ALG4615" s="41"/>
      <c r="ALH4615" s="41"/>
      <c r="ALI4615" s="41"/>
      <c r="ALJ4615" s="41"/>
      <c r="ALK4615" s="41"/>
      <c r="ALL4615" s="41"/>
      <c r="ALM4615" s="41"/>
      <c r="ALN4615" s="41"/>
      <c r="ALO4615" s="41"/>
      <c r="ALP4615" s="41"/>
      <c r="ALQ4615" s="41"/>
      <c r="ALR4615" s="41"/>
      <c r="ALS4615" s="41"/>
      <c r="ALT4615" s="41"/>
      <c r="ALU4615" s="41"/>
      <c r="ALV4615" s="41"/>
      <c r="ALW4615" s="41"/>
      <c r="ALX4615" s="41"/>
      <c r="ALY4615" s="41"/>
      <c r="ALZ4615" s="41"/>
      <c r="AMA4615" s="41"/>
      <c r="AMB4615" s="41"/>
      <c r="AMC4615" s="41"/>
      <c r="AMD4615" s="41"/>
      <c r="AME4615" s="41"/>
      <c r="AMF4615" s="41"/>
      <c r="AMG4615" s="0"/>
      <c r="AMH4615" s="0"/>
      <c r="AMI4615" s="0"/>
      <c r="AMJ4615" s="0"/>
    </row>
    <row r="4616" s="4" customFormat="true" ht="37.5" hidden="false" customHeight="true" outlineLevel="0" collapsed="false">
      <c r="A4616" s="23" t="s">
        <v>1337</v>
      </c>
      <c r="B4616" s="23" t="n">
        <v>5419</v>
      </c>
      <c r="C4616" s="25" t="n">
        <f aca="false">VLOOKUP(B4616,[1]Planilha8!$X$4:$Y$6629,2,0)</f>
        <v>2038808</v>
      </c>
      <c r="D4616" s="26" t="s">
        <v>1370</v>
      </c>
      <c r="E4616" s="26" t="str">
        <f aca="false">VLOOKUP(B4616,[1]Planilha8!$X$4:$Z$6629,3,0)</f>
        <v>ALMOXARIFADO – HGG</v>
      </c>
      <c r="F4616" s="26" t="str">
        <f aca="false">VLOOKUP(B4616,[1]Planilha8!$X$4:$AD$6629,7,0)</f>
        <v>REGULAR</v>
      </c>
      <c r="G4616" s="27" t="n">
        <v>41142</v>
      </c>
      <c r="H4616" s="28" t="n">
        <v>91</v>
      </c>
      <c r="I4616" s="29" t="s">
        <v>23</v>
      </c>
      <c r="J4616" s="70" t="s">
        <v>1371</v>
      </c>
      <c r="K4616" s="71" t="n">
        <v>211</v>
      </c>
      <c r="L4616" s="79" t="n">
        <v>2012001047</v>
      </c>
      <c r="M4616" s="73" t="n">
        <v>43465</v>
      </c>
      <c r="N4616" s="74" t="n">
        <v>87.815</v>
      </c>
      <c r="O4616" s="75" t="n">
        <v>0.5</v>
      </c>
      <c r="P4616" s="76" t="n">
        <v>0.0416666666666667</v>
      </c>
      <c r="Q4616" s="77" t="n">
        <v>0</v>
      </c>
      <c r="R4616" s="78" t="n">
        <v>87.815</v>
      </c>
      <c r="S4616" s="39" t="n">
        <v>3.185</v>
      </c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LF4616" s="41"/>
      <c r="ALG4616" s="41"/>
      <c r="ALH4616" s="41"/>
      <c r="ALI4616" s="41"/>
      <c r="ALJ4616" s="41"/>
      <c r="ALK4616" s="41"/>
      <c r="ALL4616" s="41"/>
      <c r="ALM4616" s="41"/>
      <c r="ALN4616" s="41"/>
      <c r="ALO4616" s="41"/>
      <c r="ALP4616" s="41"/>
      <c r="ALQ4616" s="41"/>
      <c r="ALR4616" s="41"/>
      <c r="ALS4616" s="41"/>
      <c r="ALT4616" s="41"/>
      <c r="ALU4616" s="41"/>
      <c r="ALV4616" s="41"/>
      <c r="ALW4616" s="41"/>
      <c r="ALX4616" s="41"/>
      <c r="ALY4616" s="41"/>
      <c r="ALZ4616" s="41"/>
      <c r="AMA4616" s="41"/>
      <c r="AMB4616" s="41"/>
      <c r="AMC4616" s="41"/>
      <c r="AMD4616" s="41"/>
      <c r="AME4616" s="41"/>
      <c r="AMF4616" s="41"/>
      <c r="AMG4616" s="0"/>
      <c r="AMH4616" s="0"/>
      <c r="AMI4616" s="0"/>
      <c r="AMJ4616" s="0"/>
    </row>
    <row r="4617" s="4" customFormat="true" ht="37.5" hidden="false" customHeight="true" outlineLevel="0" collapsed="false">
      <c r="A4617" s="23" t="s">
        <v>1337</v>
      </c>
      <c r="B4617" s="23" t="n">
        <v>5420</v>
      </c>
      <c r="C4617" s="25" t="n">
        <f aca="false">VLOOKUP(B4617,[1]Planilha8!$X$4:$Y$6629,2,0)</f>
        <v>2038809</v>
      </c>
      <c r="D4617" s="26" t="s">
        <v>1370</v>
      </c>
      <c r="E4617" s="26" t="str">
        <f aca="false">VLOOKUP(B4617,[1]Planilha8!$X$4:$Z$6629,3,0)</f>
        <v>ALMOXARIFADO – HGG</v>
      </c>
      <c r="F4617" s="26" t="str">
        <f aca="false">VLOOKUP(B4617,[1]Planilha8!$X$4:$AD$6629,7,0)</f>
        <v>REGULAR</v>
      </c>
      <c r="G4617" s="27" t="n">
        <v>41142</v>
      </c>
      <c r="H4617" s="28" t="n">
        <v>91</v>
      </c>
      <c r="I4617" s="29" t="s">
        <v>23</v>
      </c>
      <c r="J4617" s="70" t="s">
        <v>1371</v>
      </c>
      <c r="K4617" s="71" t="n">
        <v>211</v>
      </c>
      <c r="L4617" s="79" t="n">
        <v>2012001047</v>
      </c>
      <c r="M4617" s="73" t="n">
        <v>43465</v>
      </c>
      <c r="N4617" s="74" t="n">
        <v>87.815</v>
      </c>
      <c r="O4617" s="75" t="n">
        <v>0.5</v>
      </c>
      <c r="P4617" s="76" t="n">
        <v>0.0416666666666667</v>
      </c>
      <c r="Q4617" s="77" t="n">
        <v>0</v>
      </c>
      <c r="R4617" s="78" t="n">
        <v>87.815</v>
      </c>
      <c r="S4617" s="39" t="n">
        <v>3.185</v>
      </c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LF4617" s="41"/>
      <c r="ALG4617" s="41"/>
      <c r="ALH4617" s="41"/>
      <c r="ALI4617" s="41"/>
      <c r="ALJ4617" s="41"/>
      <c r="ALK4617" s="41"/>
      <c r="ALL4617" s="41"/>
      <c r="ALM4617" s="41"/>
      <c r="ALN4617" s="41"/>
      <c r="ALO4617" s="41"/>
      <c r="ALP4617" s="41"/>
      <c r="ALQ4617" s="41"/>
      <c r="ALR4617" s="41"/>
      <c r="ALS4617" s="41"/>
      <c r="ALT4617" s="41"/>
      <c r="ALU4617" s="41"/>
      <c r="ALV4617" s="41"/>
      <c r="ALW4617" s="41"/>
      <c r="ALX4617" s="41"/>
      <c r="ALY4617" s="41"/>
      <c r="ALZ4617" s="41"/>
      <c r="AMA4617" s="41"/>
      <c r="AMB4617" s="41"/>
      <c r="AMC4617" s="41"/>
      <c r="AMD4617" s="41"/>
      <c r="AME4617" s="41"/>
      <c r="AMF4617" s="41"/>
      <c r="AMG4617" s="0"/>
      <c r="AMH4617" s="0"/>
      <c r="AMI4617" s="0"/>
      <c r="AMJ4617" s="0"/>
    </row>
    <row r="4618" s="4" customFormat="true" ht="37.5" hidden="false" customHeight="true" outlineLevel="0" collapsed="false">
      <c r="A4618" s="23" t="s">
        <v>1337</v>
      </c>
      <c r="B4618" s="23" t="n">
        <v>5421</v>
      </c>
      <c r="C4618" s="25" t="n">
        <f aca="false">VLOOKUP(B4618,[1]Planilha8!$X$4:$Y$6629,2,0)</f>
        <v>2038810</v>
      </c>
      <c r="D4618" s="26" t="s">
        <v>1370</v>
      </c>
      <c r="E4618" s="26" t="str">
        <f aca="false">VLOOKUP(B4618,[1]Planilha8!$X$4:$Z$6629,3,0)</f>
        <v>ALMOXARIFADO – HGG</v>
      </c>
      <c r="F4618" s="26" t="str">
        <f aca="false">VLOOKUP(B4618,[1]Planilha8!$X$4:$AD$6629,7,0)</f>
        <v>REGULAR</v>
      </c>
      <c r="G4618" s="27" t="n">
        <v>41142</v>
      </c>
      <c r="H4618" s="28" t="n">
        <v>91</v>
      </c>
      <c r="I4618" s="29" t="s">
        <v>23</v>
      </c>
      <c r="J4618" s="70" t="s">
        <v>1371</v>
      </c>
      <c r="K4618" s="71" t="n">
        <v>211</v>
      </c>
      <c r="L4618" s="79" t="n">
        <v>2012001047</v>
      </c>
      <c r="M4618" s="73" t="n">
        <v>43465</v>
      </c>
      <c r="N4618" s="74" t="n">
        <v>87.815</v>
      </c>
      <c r="O4618" s="75" t="n">
        <v>0.5</v>
      </c>
      <c r="P4618" s="76" t="n">
        <v>0.0416666666666667</v>
      </c>
      <c r="Q4618" s="77" t="n">
        <v>0</v>
      </c>
      <c r="R4618" s="78" t="n">
        <v>87.815</v>
      </c>
      <c r="S4618" s="39" t="n">
        <v>3.185</v>
      </c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LF4618" s="41"/>
      <c r="ALG4618" s="41"/>
      <c r="ALH4618" s="41"/>
      <c r="ALI4618" s="41"/>
      <c r="ALJ4618" s="41"/>
      <c r="ALK4618" s="41"/>
      <c r="ALL4618" s="41"/>
      <c r="ALM4618" s="41"/>
      <c r="ALN4618" s="41"/>
      <c r="ALO4618" s="41"/>
      <c r="ALP4618" s="41"/>
      <c r="ALQ4618" s="41"/>
      <c r="ALR4618" s="41"/>
      <c r="ALS4618" s="41"/>
      <c r="ALT4618" s="41"/>
      <c r="ALU4618" s="41"/>
      <c r="ALV4618" s="41"/>
      <c r="ALW4618" s="41"/>
      <c r="ALX4618" s="41"/>
      <c r="ALY4618" s="41"/>
      <c r="ALZ4618" s="41"/>
      <c r="AMA4618" s="41"/>
      <c r="AMB4618" s="41"/>
      <c r="AMC4618" s="41"/>
      <c r="AMD4618" s="41"/>
      <c r="AME4618" s="41"/>
      <c r="AMF4618" s="41"/>
      <c r="AMG4618" s="0"/>
      <c r="AMH4618" s="0"/>
      <c r="AMI4618" s="0"/>
      <c r="AMJ4618" s="0"/>
    </row>
    <row r="4619" s="4" customFormat="true" ht="37.5" hidden="false" customHeight="true" outlineLevel="0" collapsed="false">
      <c r="A4619" s="23" t="s">
        <v>1337</v>
      </c>
      <c r="B4619" s="23" t="n">
        <v>5422</v>
      </c>
      <c r="C4619" s="25" t="n">
        <f aca="false">VLOOKUP(B4619,[1]Planilha8!$X$4:$Y$6629,2,0)</f>
        <v>2038811</v>
      </c>
      <c r="D4619" s="26" t="s">
        <v>1370</v>
      </c>
      <c r="E4619" s="26" t="str">
        <f aca="false">VLOOKUP(B4619,[1]Planilha8!$X$4:$Z$6629,3,0)</f>
        <v>ALMOXARIFADO – HGG</v>
      </c>
      <c r="F4619" s="26" t="str">
        <f aca="false">VLOOKUP(B4619,[1]Planilha8!$X$4:$AD$6629,7,0)</f>
        <v>REGULAR</v>
      </c>
      <c r="G4619" s="27" t="n">
        <v>41142</v>
      </c>
      <c r="H4619" s="28" t="n">
        <v>91</v>
      </c>
      <c r="I4619" s="29" t="s">
        <v>23</v>
      </c>
      <c r="J4619" s="70" t="s">
        <v>1371</v>
      </c>
      <c r="K4619" s="71" t="n">
        <v>211</v>
      </c>
      <c r="L4619" s="79" t="n">
        <v>2012001047</v>
      </c>
      <c r="M4619" s="73" t="n">
        <v>43465</v>
      </c>
      <c r="N4619" s="74" t="n">
        <v>87.815</v>
      </c>
      <c r="O4619" s="75" t="n">
        <v>0.5</v>
      </c>
      <c r="P4619" s="76" t="n">
        <v>0.0416666666666667</v>
      </c>
      <c r="Q4619" s="77" t="n">
        <v>0</v>
      </c>
      <c r="R4619" s="78" t="n">
        <v>87.815</v>
      </c>
      <c r="S4619" s="39" t="n">
        <v>3.185</v>
      </c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LF4619" s="41"/>
      <c r="ALG4619" s="41"/>
      <c r="ALH4619" s="41"/>
      <c r="ALI4619" s="41"/>
      <c r="ALJ4619" s="41"/>
      <c r="ALK4619" s="41"/>
      <c r="ALL4619" s="41"/>
      <c r="ALM4619" s="41"/>
      <c r="ALN4619" s="41"/>
      <c r="ALO4619" s="41"/>
      <c r="ALP4619" s="41"/>
      <c r="ALQ4619" s="41"/>
      <c r="ALR4619" s="41"/>
      <c r="ALS4619" s="41"/>
      <c r="ALT4619" s="41"/>
      <c r="ALU4619" s="41"/>
      <c r="ALV4619" s="41"/>
      <c r="ALW4619" s="41"/>
      <c r="ALX4619" s="41"/>
      <c r="ALY4619" s="41"/>
      <c r="ALZ4619" s="41"/>
      <c r="AMA4619" s="41"/>
      <c r="AMB4619" s="41"/>
      <c r="AMC4619" s="41"/>
      <c r="AMD4619" s="41"/>
      <c r="AME4619" s="41"/>
      <c r="AMF4619" s="41"/>
      <c r="AMG4619" s="0"/>
      <c r="AMH4619" s="0"/>
      <c r="AMI4619" s="0"/>
      <c r="AMJ4619" s="0"/>
    </row>
    <row r="4620" s="4" customFormat="true" ht="37.5" hidden="false" customHeight="true" outlineLevel="0" collapsed="false">
      <c r="A4620" s="23" t="s">
        <v>1337</v>
      </c>
      <c r="B4620" s="23" t="n">
        <v>5423</v>
      </c>
      <c r="C4620" s="25" t="n">
        <f aca="false">VLOOKUP(B4620,[1]Planilha8!$X$4:$Y$6629,2,0)</f>
        <v>2038812</v>
      </c>
      <c r="D4620" s="26" t="s">
        <v>1370</v>
      </c>
      <c r="E4620" s="26" t="str">
        <f aca="false">VLOOKUP(B4620,[1]Planilha8!$X$4:$Z$6629,3,0)</f>
        <v>ALMOXARIFADO – HGG</v>
      </c>
      <c r="F4620" s="26" t="str">
        <f aca="false">VLOOKUP(B4620,[1]Planilha8!$X$4:$AD$6629,7,0)</f>
        <v>REGULAR</v>
      </c>
      <c r="G4620" s="27" t="n">
        <v>41142</v>
      </c>
      <c r="H4620" s="28" t="n">
        <v>91</v>
      </c>
      <c r="I4620" s="29" t="s">
        <v>23</v>
      </c>
      <c r="J4620" s="70" t="s">
        <v>1371</v>
      </c>
      <c r="K4620" s="71" t="n">
        <v>211</v>
      </c>
      <c r="L4620" s="79" t="n">
        <v>2012001047</v>
      </c>
      <c r="M4620" s="73" t="n">
        <v>43465</v>
      </c>
      <c r="N4620" s="74" t="n">
        <v>87.815</v>
      </c>
      <c r="O4620" s="75" t="n">
        <v>0.5</v>
      </c>
      <c r="P4620" s="76" t="n">
        <v>0.0416666666666667</v>
      </c>
      <c r="Q4620" s="77" t="n">
        <v>0</v>
      </c>
      <c r="R4620" s="78" t="n">
        <v>87.815</v>
      </c>
      <c r="S4620" s="39" t="n">
        <v>3.185</v>
      </c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LF4620" s="41"/>
      <c r="ALG4620" s="41"/>
      <c r="ALH4620" s="41"/>
      <c r="ALI4620" s="41"/>
      <c r="ALJ4620" s="41"/>
      <c r="ALK4620" s="41"/>
      <c r="ALL4620" s="41"/>
      <c r="ALM4620" s="41"/>
      <c r="ALN4620" s="41"/>
      <c r="ALO4620" s="41"/>
      <c r="ALP4620" s="41"/>
      <c r="ALQ4620" s="41"/>
      <c r="ALR4620" s="41"/>
      <c r="ALS4620" s="41"/>
      <c r="ALT4620" s="41"/>
      <c r="ALU4620" s="41"/>
      <c r="ALV4620" s="41"/>
      <c r="ALW4620" s="41"/>
      <c r="ALX4620" s="41"/>
      <c r="ALY4620" s="41"/>
      <c r="ALZ4620" s="41"/>
      <c r="AMA4620" s="41"/>
      <c r="AMB4620" s="41"/>
      <c r="AMC4620" s="41"/>
      <c r="AMD4620" s="41"/>
      <c r="AME4620" s="41"/>
      <c r="AMF4620" s="41"/>
      <c r="AMG4620" s="0"/>
      <c r="AMH4620" s="0"/>
      <c r="AMI4620" s="0"/>
      <c r="AMJ4620" s="0"/>
    </row>
    <row r="4621" s="4" customFormat="true" ht="37.5" hidden="false" customHeight="true" outlineLevel="0" collapsed="false">
      <c r="A4621" s="23" t="s">
        <v>1337</v>
      </c>
      <c r="B4621" s="23" t="n">
        <v>5424</v>
      </c>
      <c r="C4621" s="25" t="n">
        <f aca="false">VLOOKUP(B4621,[1]Planilha8!$X$4:$Y$6629,2,0)</f>
        <v>2038813</v>
      </c>
      <c r="D4621" s="26" t="s">
        <v>1370</v>
      </c>
      <c r="E4621" s="26" t="str">
        <f aca="false">VLOOKUP(B4621,[1]Planilha8!$X$4:$Z$6629,3,0)</f>
        <v>ALMOXARIFADO – HGG</v>
      </c>
      <c r="F4621" s="26" t="str">
        <f aca="false">VLOOKUP(B4621,[1]Planilha8!$X$4:$AD$6629,7,0)</f>
        <v>REGULAR</v>
      </c>
      <c r="G4621" s="27" t="n">
        <v>41142</v>
      </c>
      <c r="H4621" s="28" t="n">
        <v>91</v>
      </c>
      <c r="I4621" s="29" t="s">
        <v>23</v>
      </c>
      <c r="J4621" s="70" t="s">
        <v>1371</v>
      </c>
      <c r="K4621" s="71" t="n">
        <v>211</v>
      </c>
      <c r="L4621" s="79" t="n">
        <v>2012001047</v>
      </c>
      <c r="M4621" s="73" t="n">
        <v>43465</v>
      </c>
      <c r="N4621" s="74" t="n">
        <v>87.815</v>
      </c>
      <c r="O4621" s="75" t="n">
        <v>0.5</v>
      </c>
      <c r="P4621" s="76" t="n">
        <v>0.0416666666666667</v>
      </c>
      <c r="Q4621" s="77" t="n">
        <v>0</v>
      </c>
      <c r="R4621" s="78" t="n">
        <v>87.815</v>
      </c>
      <c r="S4621" s="39" t="n">
        <v>3.185</v>
      </c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LF4621" s="41"/>
      <c r="ALG4621" s="41"/>
      <c r="ALH4621" s="41"/>
      <c r="ALI4621" s="41"/>
      <c r="ALJ4621" s="41"/>
      <c r="ALK4621" s="41"/>
      <c r="ALL4621" s="41"/>
      <c r="ALM4621" s="41"/>
      <c r="ALN4621" s="41"/>
      <c r="ALO4621" s="41"/>
      <c r="ALP4621" s="41"/>
      <c r="ALQ4621" s="41"/>
      <c r="ALR4621" s="41"/>
      <c r="ALS4621" s="41"/>
      <c r="ALT4621" s="41"/>
      <c r="ALU4621" s="41"/>
      <c r="ALV4621" s="41"/>
      <c r="ALW4621" s="41"/>
      <c r="ALX4621" s="41"/>
      <c r="ALY4621" s="41"/>
      <c r="ALZ4621" s="41"/>
      <c r="AMA4621" s="41"/>
      <c r="AMB4621" s="41"/>
      <c r="AMC4621" s="41"/>
      <c r="AMD4621" s="41"/>
      <c r="AME4621" s="41"/>
      <c r="AMF4621" s="41"/>
      <c r="AMG4621" s="0"/>
      <c r="AMH4621" s="0"/>
      <c r="AMI4621" s="0"/>
      <c r="AMJ4621" s="0"/>
    </row>
    <row r="4622" s="4" customFormat="true" ht="37.5" hidden="false" customHeight="true" outlineLevel="0" collapsed="false">
      <c r="A4622" s="23" t="s">
        <v>1337</v>
      </c>
      <c r="B4622" s="23" t="n">
        <v>5425</v>
      </c>
      <c r="C4622" s="25" t="n">
        <f aca="false">VLOOKUP(B4622,[1]Planilha8!$X$4:$Y$6629,2,0)</f>
        <v>2038814</v>
      </c>
      <c r="D4622" s="26" t="s">
        <v>1370</v>
      </c>
      <c r="E4622" s="26" t="str">
        <f aca="false">VLOOKUP(B4622,[1]Planilha8!$X$4:$Z$6629,3,0)</f>
        <v>ALMOXARIFADO – HGG</v>
      </c>
      <c r="F4622" s="26" t="str">
        <f aca="false">VLOOKUP(B4622,[1]Planilha8!$X$4:$AD$6629,7,0)</f>
        <v>REGULAR</v>
      </c>
      <c r="G4622" s="27" t="n">
        <v>41142</v>
      </c>
      <c r="H4622" s="28" t="n">
        <v>91</v>
      </c>
      <c r="I4622" s="29" t="s">
        <v>23</v>
      </c>
      <c r="J4622" s="70" t="s">
        <v>1371</v>
      </c>
      <c r="K4622" s="71" t="n">
        <v>211</v>
      </c>
      <c r="L4622" s="79" t="n">
        <v>2012001047</v>
      </c>
      <c r="M4622" s="73" t="n">
        <v>43465</v>
      </c>
      <c r="N4622" s="74" t="n">
        <v>87.815</v>
      </c>
      <c r="O4622" s="75" t="n">
        <v>0.5</v>
      </c>
      <c r="P4622" s="76" t="n">
        <v>0.0416666666666667</v>
      </c>
      <c r="Q4622" s="77" t="n">
        <v>0</v>
      </c>
      <c r="R4622" s="78" t="n">
        <v>87.815</v>
      </c>
      <c r="S4622" s="39" t="n">
        <v>3.185</v>
      </c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LF4622" s="41"/>
      <c r="ALG4622" s="41"/>
      <c r="ALH4622" s="41"/>
      <c r="ALI4622" s="41"/>
      <c r="ALJ4622" s="41"/>
      <c r="ALK4622" s="41"/>
      <c r="ALL4622" s="41"/>
      <c r="ALM4622" s="41"/>
      <c r="ALN4622" s="41"/>
      <c r="ALO4622" s="41"/>
      <c r="ALP4622" s="41"/>
      <c r="ALQ4622" s="41"/>
      <c r="ALR4622" s="41"/>
      <c r="ALS4622" s="41"/>
      <c r="ALT4622" s="41"/>
      <c r="ALU4622" s="41"/>
      <c r="ALV4622" s="41"/>
      <c r="ALW4622" s="41"/>
      <c r="ALX4622" s="41"/>
      <c r="ALY4622" s="41"/>
      <c r="ALZ4622" s="41"/>
      <c r="AMA4622" s="41"/>
      <c r="AMB4622" s="41"/>
      <c r="AMC4622" s="41"/>
      <c r="AMD4622" s="41"/>
      <c r="AME4622" s="41"/>
      <c r="AMF4622" s="41"/>
      <c r="AMG4622" s="0"/>
      <c r="AMH4622" s="0"/>
      <c r="AMI4622" s="0"/>
      <c r="AMJ4622" s="0"/>
    </row>
    <row r="4623" s="4" customFormat="true" ht="37.5" hidden="false" customHeight="true" outlineLevel="0" collapsed="false">
      <c r="A4623" s="23" t="s">
        <v>1337</v>
      </c>
      <c r="B4623" s="23" t="n">
        <v>5426</v>
      </c>
      <c r="C4623" s="25" t="n">
        <f aca="false">VLOOKUP(B4623,[1]Planilha8!$X$4:$Y$6629,2,0)</f>
        <v>2038815</v>
      </c>
      <c r="D4623" s="26" t="s">
        <v>1370</v>
      </c>
      <c r="E4623" s="26" t="str">
        <f aca="false">VLOOKUP(B4623,[1]Planilha8!$X$4:$Z$6629,3,0)</f>
        <v>ALMOXARIFADO – HGG</v>
      </c>
      <c r="F4623" s="26" t="str">
        <f aca="false">VLOOKUP(B4623,[1]Planilha8!$X$4:$AD$6629,7,0)</f>
        <v>REGULAR</v>
      </c>
      <c r="G4623" s="27" t="n">
        <v>41142</v>
      </c>
      <c r="H4623" s="28" t="n">
        <v>91</v>
      </c>
      <c r="I4623" s="29" t="s">
        <v>23</v>
      </c>
      <c r="J4623" s="70" t="s">
        <v>1371</v>
      </c>
      <c r="K4623" s="71" t="n">
        <v>211</v>
      </c>
      <c r="L4623" s="79" t="n">
        <v>2012001047</v>
      </c>
      <c r="M4623" s="73" t="n">
        <v>43465</v>
      </c>
      <c r="N4623" s="74" t="n">
        <v>87.815</v>
      </c>
      <c r="O4623" s="75" t="n">
        <v>0.5</v>
      </c>
      <c r="P4623" s="76" t="n">
        <v>0.0416666666666667</v>
      </c>
      <c r="Q4623" s="77" t="n">
        <v>0</v>
      </c>
      <c r="R4623" s="78" t="n">
        <v>87.815</v>
      </c>
      <c r="S4623" s="39" t="n">
        <v>3.185</v>
      </c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LF4623" s="41"/>
      <c r="ALG4623" s="41"/>
      <c r="ALH4623" s="41"/>
      <c r="ALI4623" s="41"/>
      <c r="ALJ4623" s="41"/>
      <c r="ALK4623" s="41"/>
      <c r="ALL4623" s="41"/>
      <c r="ALM4623" s="41"/>
      <c r="ALN4623" s="41"/>
      <c r="ALO4623" s="41"/>
      <c r="ALP4623" s="41"/>
      <c r="ALQ4623" s="41"/>
      <c r="ALR4623" s="41"/>
      <c r="ALS4623" s="41"/>
      <c r="ALT4623" s="41"/>
      <c r="ALU4623" s="41"/>
      <c r="ALV4623" s="41"/>
      <c r="ALW4623" s="41"/>
      <c r="ALX4623" s="41"/>
      <c r="ALY4623" s="41"/>
      <c r="ALZ4623" s="41"/>
      <c r="AMA4623" s="41"/>
      <c r="AMB4623" s="41"/>
      <c r="AMC4623" s="41"/>
      <c r="AMD4623" s="41"/>
      <c r="AME4623" s="41"/>
      <c r="AMF4623" s="41"/>
      <c r="AMG4623" s="0"/>
      <c r="AMH4623" s="0"/>
      <c r="AMI4623" s="0"/>
      <c r="AMJ4623" s="0"/>
    </row>
    <row r="4624" s="4" customFormat="true" ht="37.5" hidden="false" customHeight="true" outlineLevel="0" collapsed="false">
      <c r="A4624" s="23" t="s">
        <v>1337</v>
      </c>
      <c r="B4624" s="23" t="n">
        <v>5427</v>
      </c>
      <c r="C4624" s="25" t="n">
        <f aca="false">VLOOKUP(B4624,[1]Planilha8!$X$4:$Y$6629,2,0)</f>
        <v>2038816</v>
      </c>
      <c r="D4624" s="26" t="s">
        <v>1370</v>
      </c>
      <c r="E4624" s="26" t="str">
        <f aca="false">VLOOKUP(B4624,[1]Planilha8!$X$4:$Z$6629,3,0)</f>
        <v>ALMOXARIFADO – HGG</v>
      </c>
      <c r="F4624" s="26" t="str">
        <f aca="false">VLOOKUP(B4624,[1]Planilha8!$X$4:$AD$6629,7,0)</f>
        <v>REGULAR</v>
      </c>
      <c r="G4624" s="27" t="n">
        <v>41142</v>
      </c>
      <c r="H4624" s="28" t="n">
        <v>91</v>
      </c>
      <c r="I4624" s="29" t="s">
        <v>23</v>
      </c>
      <c r="J4624" s="70" t="s">
        <v>1371</v>
      </c>
      <c r="K4624" s="71" t="n">
        <v>211</v>
      </c>
      <c r="L4624" s="79" t="n">
        <v>2012001047</v>
      </c>
      <c r="M4624" s="73" t="n">
        <v>43465</v>
      </c>
      <c r="N4624" s="74" t="n">
        <v>87.815</v>
      </c>
      <c r="O4624" s="75" t="n">
        <v>0.5</v>
      </c>
      <c r="P4624" s="76" t="n">
        <v>0.0416666666666667</v>
      </c>
      <c r="Q4624" s="77" t="n">
        <v>0</v>
      </c>
      <c r="R4624" s="78" t="n">
        <v>87.815</v>
      </c>
      <c r="S4624" s="39" t="n">
        <v>3.185</v>
      </c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LF4624" s="41"/>
      <c r="ALG4624" s="41"/>
      <c r="ALH4624" s="41"/>
      <c r="ALI4624" s="41"/>
      <c r="ALJ4624" s="41"/>
      <c r="ALK4624" s="41"/>
      <c r="ALL4624" s="41"/>
      <c r="ALM4624" s="41"/>
      <c r="ALN4624" s="41"/>
      <c r="ALO4624" s="41"/>
      <c r="ALP4624" s="41"/>
      <c r="ALQ4624" s="41"/>
      <c r="ALR4624" s="41"/>
      <c r="ALS4624" s="41"/>
      <c r="ALT4624" s="41"/>
      <c r="ALU4624" s="41"/>
      <c r="ALV4624" s="41"/>
      <c r="ALW4624" s="41"/>
      <c r="ALX4624" s="41"/>
      <c r="ALY4624" s="41"/>
      <c r="ALZ4624" s="41"/>
      <c r="AMA4624" s="41"/>
      <c r="AMB4624" s="41"/>
      <c r="AMC4624" s="41"/>
      <c r="AMD4624" s="41"/>
      <c r="AME4624" s="41"/>
      <c r="AMF4624" s="41"/>
      <c r="AMG4624" s="0"/>
      <c r="AMH4624" s="0"/>
      <c r="AMI4624" s="0"/>
      <c r="AMJ4624" s="0"/>
    </row>
    <row r="4625" s="4" customFormat="true" ht="37.5" hidden="false" customHeight="true" outlineLevel="0" collapsed="false">
      <c r="A4625" s="23" t="s">
        <v>1337</v>
      </c>
      <c r="B4625" s="23" t="n">
        <v>5428</v>
      </c>
      <c r="C4625" s="25" t="n">
        <f aca="false">VLOOKUP(B4625,[1]Planilha8!$X$4:$Y$6629,2,0)</f>
        <v>2038817</v>
      </c>
      <c r="D4625" s="26" t="s">
        <v>1370</v>
      </c>
      <c r="E4625" s="26" t="str">
        <f aca="false">VLOOKUP(B4625,[1]Planilha8!$X$4:$Z$6629,3,0)</f>
        <v>ALMOXARIFADO – HGG</v>
      </c>
      <c r="F4625" s="26" t="str">
        <f aca="false">VLOOKUP(B4625,[1]Planilha8!$X$4:$AD$6629,7,0)</f>
        <v>REGULAR</v>
      </c>
      <c r="G4625" s="27" t="n">
        <v>41142</v>
      </c>
      <c r="H4625" s="28" t="n">
        <v>91</v>
      </c>
      <c r="I4625" s="29" t="s">
        <v>23</v>
      </c>
      <c r="J4625" s="70" t="s">
        <v>1371</v>
      </c>
      <c r="K4625" s="71" t="n">
        <v>211</v>
      </c>
      <c r="L4625" s="79" t="n">
        <v>2012001047</v>
      </c>
      <c r="M4625" s="73" t="n">
        <v>43465</v>
      </c>
      <c r="N4625" s="74" t="n">
        <v>87.815</v>
      </c>
      <c r="O4625" s="75" t="n">
        <v>0.5</v>
      </c>
      <c r="P4625" s="76" t="n">
        <v>0.0416666666666667</v>
      </c>
      <c r="Q4625" s="77" t="n">
        <v>0</v>
      </c>
      <c r="R4625" s="78" t="n">
        <v>87.815</v>
      </c>
      <c r="S4625" s="39" t="n">
        <v>3.185</v>
      </c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LF4625" s="41"/>
      <c r="ALG4625" s="41"/>
      <c r="ALH4625" s="41"/>
      <c r="ALI4625" s="41"/>
      <c r="ALJ4625" s="41"/>
      <c r="ALK4625" s="41"/>
      <c r="ALL4625" s="41"/>
      <c r="ALM4625" s="41"/>
      <c r="ALN4625" s="41"/>
      <c r="ALO4625" s="41"/>
      <c r="ALP4625" s="41"/>
      <c r="ALQ4625" s="41"/>
      <c r="ALR4625" s="41"/>
      <c r="ALS4625" s="41"/>
      <c r="ALT4625" s="41"/>
      <c r="ALU4625" s="41"/>
      <c r="ALV4625" s="41"/>
      <c r="ALW4625" s="41"/>
      <c r="ALX4625" s="41"/>
      <c r="ALY4625" s="41"/>
      <c r="ALZ4625" s="41"/>
      <c r="AMA4625" s="41"/>
      <c r="AMB4625" s="41"/>
      <c r="AMC4625" s="41"/>
      <c r="AMD4625" s="41"/>
      <c r="AME4625" s="41"/>
      <c r="AMF4625" s="41"/>
      <c r="AMG4625" s="0"/>
      <c r="AMH4625" s="0"/>
      <c r="AMI4625" s="0"/>
      <c r="AMJ4625" s="0"/>
    </row>
    <row r="4626" s="4" customFormat="true" ht="37.5" hidden="false" customHeight="true" outlineLevel="0" collapsed="false">
      <c r="A4626" s="23" t="s">
        <v>1337</v>
      </c>
      <c r="B4626" s="23" t="n">
        <v>5429</v>
      </c>
      <c r="C4626" s="25" t="n">
        <f aca="false">VLOOKUP(B4626,[1]Planilha8!$X$4:$Y$6629,2,0)</f>
        <v>2038818</v>
      </c>
      <c r="D4626" s="26" t="s">
        <v>1370</v>
      </c>
      <c r="E4626" s="26" t="str">
        <f aca="false">VLOOKUP(B4626,[1]Planilha8!$X$4:$Z$6629,3,0)</f>
        <v>ALMOXARIFADO – HGG</v>
      </c>
      <c r="F4626" s="26" t="str">
        <f aca="false">VLOOKUP(B4626,[1]Planilha8!$X$4:$AD$6629,7,0)</f>
        <v>REGULAR</v>
      </c>
      <c r="G4626" s="27" t="n">
        <v>41142</v>
      </c>
      <c r="H4626" s="28" t="n">
        <v>91</v>
      </c>
      <c r="I4626" s="29" t="s">
        <v>23</v>
      </c>
      <c r="J4626" s="70" t="s">
        <v>1371</v>
      </c>
      <c r="K4626" s="71" t="n">
        <v>211</v>
      </c>
      <c r="L4626" s="79" t="n">
        <v>2012001047</v>
      </c>
      <c r="M4626" s="73" t="n">
        <v>43465</v>
      </c>
      <c r="N4626" s="74" t="n">
        <v>87.815</v>
      </c>
      <c r="O4626" s="75" t="n">
        <v>0.5</v>
      </c>
      <c r="P4626" s="76" t="n">
        <v>0.0416666666666667</v>
      </c>
      <c r="Q4626" s="77" t="n">
        <v>0</v>
      </c>
      <c r="R4626" s="78" t="n">
        <v>87.815</v>
      </c>
      <c r="S4626" s="39" t="n">
        <v>3.185</v>
      </c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LF4626" s="41"/>
      <c r="ALG4626" s="41"/>
      <c r="ALH4626" s="41"/>
      <c r="ALI4626" s="41"/>
      <c r="ALJ4626" s="41"/>
      <c r="ALK4626" s="41"/>
      <c r="ALL4626" s="41"/>
      <c r="ALM4626" s="41"/>
      <c r="ALN4626" s="41"/>
      <c r="ALO4626" s="41"/>
      <c r="ALP4626" s="41"/>
      <c r="ALQ4626" s="41"/>
      <c r="ALR4626" s="41"/>
      <c r="ALS4626" s="41"/>
      <c r="ALT4626" s="41"/>
      <c r="ALU4626" s="41"/>
      <c r="ALV4626" s="41"/>
      <c r="ALW4626" s="41"/>
      <c r="ALX4626" s="41"/>
      <c r="ALY4626" s="41"/>
      <c r="ALZ4626" s="41"/>
      <c r="AMA4626" s="41"/>
      <c r="AMB4626" s="41"/>
      <c r="AMC4626" s="41"/>
      <c r="AMD4626" s="41"/>
      <c r="AME4626" s="41"/>
      <c r="AMF4626" s="41"/>
      <c r="AMG4626" s="0"/>
      <c r="AMH4626" s="0"/>
      <c r="AMI4626" s="0"/>
      <c r="AMJ4626" s="0"/>
    </row>
    <row r="4627" s="4" customFormat="true" ht="37.5" hidden="false" customHeight="true" outlineLevel="0" collapsed="false">
      <c r="A4627" s="23" t="s">
        <v>1337</v>
      </c>
      <c r="B4627" s="23" t="n">
        <v>5430</v>
      </c>
      <c r="C4627" s="25" t="n">
        <f aca="false">VLOOKUP(B4627,[1]Planilha8!$X$4:$Y$6629,2,0)</f>
        <v>2038819</v>
      </c>
      <c r="D4627" s="26" t="s">
        <v>1370</v>
      </c>
      <c r="E4627" s="26" t="str">
        <f aca="false">VLOOKUP(B4627,[1]Planilha8!$X$4:$Z$6629,3,0)</f>
        <v>ALMOXARIFADO – HGG</v>
      </c>
      <c r="F4627" s="26" t="str">
        <f aca="false">VLOOKUP(B4627,[1]Planilha8!$X$4:$AD$6629,7,0)</f>
        <v>REGULAR</v>
      </c>
      <c r="G4627" s="27" t="n">
        <v>41142</v>
      </c>
      <c r="H4627" s="28" t="n">
        <v>91</v>
      </c>
      <c r="I4627" s="29" t="s">
        <v>23</v>
      </c>
      <c r="J4627" s="70" t="s">
        <v>1371</v>
      </c>
      <c r="K4627" s="71" t="n">
        <v>211</v>
      </c>
      <c r="L4627" s="79" t="n">
        <v>2012001047</v>
      </c>
      <c r="M4627" s="73" t="n">
        <v>43465</v>
      </c>
      <c r="N4627" s="74" t="n">
        <v>87.815</v>
      </c>
      <c r="O4627" s="75" t="n">
        <v>0.5</v>
      </c>
      <c r="P4627" s="76" t="n">
        <v>0.0416666666666667</v>
      </c>
      <c r="Q4627" s="77" t="n">
        <v>0</v>
      </c>
      <c r="R4627" s="78" t="n">
        <v>87.815</v>
      </c>
      <c r="S4627" s="39" t="n">
        <v>3.185</v>
      </c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LF4627" s="41"/>
      <c r="ALG4627" s="41"/>
      <c r="ALH4627" s="41"/>
      <c r="ALI4627" s="41"/>
      <c r="ALJ4627" s="41"/>
      <c r="ALK4627" s="41"/>
      <c r="ALL4627" s="41"/>
      <c r="ALM4627" s="41"/>
      <c r="ALN4627" s="41"/>
      <c r="ALO4627" s="41"/>
      <c r="ALP4627" s="41"/>
      <c r="ALQ4627" s="41"/>
      <c r="ALR4627" s="41"/>
      <c r="ALS4627" s="41"/>
      <c r="ALT4627" s="41"/>
      <c r="ALU4627" s="41"/>
      <c r="ALV4627" s="41"/>
      <c r="ALW4627" s="41"/>
      <c r="ALX4627" s="41"/>
      <c r="ALY4627" s="41"/>
      <c r="ALZ4627" s="41"/>
      <c r="AMA4627" s="41"/>
      <c r="AMB4627" s="41"/>
      <c r="AMC4627" s="41"/>
      <c r="AMD4627" s="41"/>
      <c r="AME4627" s="41"/>
      <c r="AMF4627" s="41"/>
      <c r="AMG4627" s="0"/>
      <c r="AMH4627" s="0"/>
      <c r="AMI4627" s="0"/>
      <c r="AMJ4627" s="0"/>
    </row>
    <row r="4628" s="4" customFormat="true" ht="37.5" hidden="false" customHeight="true" outlineLevel="0" collapsed="false">
      <c r="A4628" s="23" t="s">
        <v>1337</v>
      </c>
      <c r="B4628" s="23" t="n">
        <v>5431</v>
      </c>
      <c r="C4628" s="25" t="n">
        <f aca="false">VLOOKUP(B4628,[1]Planilha8!$X$4:$Y$6629,2,0)</f>
        <v>2038820</v>
      </c>
      <c r="D4628" s="26" t="s">
        <v>1370</v>
      </c>
      <c r="E4628" s="26" t="str">
        <f aca="false">VLOOKUP(B4628,[1]Planilha8!$X$4:$Z$6629,3,0)</f>
        <v>HEMODIALISE / DIÁLISE</v>
      </c>
      <c r="F4628" s="26" t="str">
        <f aca="false">VLOOKUP(B4628,[1]Planilha8!$X$4:$AD$6629,7,0)</f>
        <v>REGULAR</v>
      </c>
      <c r="G4628" s="27" t="n">
        <v>41142</v>
      </c>
      <c r="H4628" s="28" t="n">
        <v>91</v>
      </c>
      <c r="I4628" s="29" t="s">
        <v>23</v>
      </c>
      <c r="J4628" s="70" t="s">
        <v>1371</v>
      </c>
      <c r="K4628" s="71" t="n">
        <v>211</v>
      </c>
      <c r="L4628" s="79" t="n">
        <v>2012001047</v>
      </c>
      <c r="M4628" s="73" t="n">
        <v>43465</v>
      </c>
      <c r="N4628" s="74" t="n">
        <v>87.815</v>
      </c>
      <c r="O4628" s="75" t="n">
        <v>0.5</v>
      </c>
      <c r="P4628" s="76" t="n">
        <v>0.0416666666666667</v>
      </c>
      <c r="Q4628" s="77" t="n">
        <v>0</v>
      </c>
      <c r="R4628" s="78" t="n">
        <v>87.815</v>
      </c>
      <c r="S4628" s="39" t="n">
        <v>3.185</v>
      </c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LF4628" s="41"/>
      <c r="ALG4628" s="41"/>
      <c r="ALH4628" s="41"/>
      <c r="ALI4628" s="41"/>
      <c r="ALJ4628" s="41"/>
      <c r="ALK4628" s="41"/>
      <c r="ALL4628" s="41"/>
      <c r="ALM4628" s="41"/>
      <c r="ALN4628" s="41"/>
      <c r="ALO4628" s="41"/>
      <c r="ALP4628" s="41"/>
      <c r="ALQ4628" s="41"/>
      <c r="ALR4628" s="41"/>
      <c r="ALS4628" s="41"/>
      <c r="ALT4628" s="41"/>
      <c r="ALU4628" s="41"/>
      <c r="ALV4628" s="41"/>
      <c r="ALW4628" s="41"/>
      <c r="ALX4628" s="41"/>
      <c r="ALY4628" s="41"/>
      <c r="ALZ4628" s="41"/>
      <c r="AMA4628" s="41"/>
      <c r="AMB4628" s="41"/>
      <c r="AMC4628" s="41"/>
      <c r="AMD4628" s="41"/>
      <c r="AME4628" s="41"/>
      <c r="AMF4628" s="41"/>
      <c r="AMG4628" s="0"/>
      <c r="AMH4628" s="0"/>
      <c r="AMI4628" s="0"/>
      <c r="AMJ4628" s="0"/>
    </row>
    <row r="4629" s="4" customFormat="true" ht="37.5" hidden="false" customHeight="true" outlineLevel="0" collapsed="false">
      <c r="A4629" s="23" t="s">
        <v>1337</v>
      </c>
      <c r="B4629" s="23" t="n">
        <v>5432</v>
      </c>
      <c r="C4629" s="25" t="n">
        <f aca="false">VLOOKUP(B4629,[1]Planilha8!$X$4:$Y$6629,2,0)</f>
        <v>2038821</v>
      </c>
      <c r="D4629" s="26" t="s">
        <v>1370</v>
      </c>
      <c r="E4629" s="26" t="str">
        <f aca="false">VLOOKUP(B4629,[1]Planilha8!$X$4:$Z$6629,3,0)</f>
        <v>HEMODIALISE / DIÁLISE</v>
      </c>
      <c r="F4629" s="26" t="str">
        <f aca="false">VLOOKUP(B4629,[1]Planilha8!$X$4:$AD$6629,7,0)</f>
        <v>REGULAR</v>
      </c>
      <c r="G4629" s="27" t="n">
        <v>41142</v>
      </c>
      <c r="H4629" s="28" t="n">
        <v>91</v>
      </c>
      <c r="I4629" s="29" t="s">
        <v>23</v>
      </c>
      <c r="J4629" s="70" t="s">
        <v>1371</v>
      </c>
      <c r="K4629" s="71" t="n">
        <v>211</v>
      </c>
      <c r="L4629" s="79" t="n">
        <v>2012001047</v>
      </c>
      <c r="M4629" s="73" t="n">
        <v>43465</v>
      </c>
      <c r="N4629" s="74" t="n">
        <v>87.815</v>
      </c>
      <c r="O4629" s="75" t="n">
        <v>0.5</v>
      </c>
      <c r="P4629" s="76" t="n">
        <v>0.0416666666666667</v>
      </c>
      <c r="Q4629" s="77" t="n">
        <v>0</v>
      </c>
      <c r="R4629" s="78" t="n">
        <v>87.815</v>
      </c>
      <c r="S4629" s="39" t="n">
        <v>3.185</v>
      </c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LF4629" s="41"/>
      <c r="ALG4629" s="41"/>
      <c r="ALH4629" s="41"/>
      <c r="ALI4629" s="41"/>
      <c r="ALJ4629" s="41"/>
      <c r="ALK4629" s="41"/>
      <c r="ALL4629" s="41"/>
      <c r="ALM4629" s="41"/>
      <c r="ALN4629" s="41"/>
      <c r="ALO4629" s="41"/>
      <c r="ALP4629" s="41"/>
      <c r="ALQ4629" s="41"/>
      <c r="ALR4629" s="41"/>
      <c r="ALS4629" s="41"/>
      <c r="ALT4629" s="41"/>
      <c r="ALU4629" s="41"/>
      <c r="ALV4629" s="41"/>
      <c r="ALW4629" s="41"/>
      <c r="ALX4629" s="41"/>
      <c r="ALY4629" s="41"/>
      <c r="ALZ4629" s="41"/>
      <c r="AMA4629" s="41"/>
      <c r="AMB4629" s="41"/>
      <c r="AMC4629" s="41"/>
      <c r="AMD4629" s="41"/>
      <c r="AME4629" s="41"/>
      <c r="AMF4629" s="41"/>
      <c r="AMG4629" s="0"/>
      <c r="AMH4629" s="0"/>
      <c r="AMI4629" s="0"/>
      <c r="AMJ4629" s="0"/>
    </row>
    <row r="4630" s="4" customFormat="true" ht="37.5" hidden="false" customHeight="true" outlineLevel="0" collapsed="false">
      <c r="A4630" s="23" t="s">
        <v>1337</v>
      </c>
      <c r="B4630" s="23" t="n">
        <v>5433</v>
      </c>
      <c r="C4630" s="25" t="n">
        <f aca="false">VLOOKUP(B4630,[1]Planilha8!$X$4:$Y$6629,2,0)</f>
        <v>2038822</v>
      </c>
      <c r="D4630" s="26" t="s">
        <v>1370</v>
      </c>
      <c r="E4630" s="26" t="str">
        <f aca="false">VLOOKUP(B4630,[1]Planilha8!$X$4:$Z$6629,3,0)</f>
        <v>HEMODIALISE / DIÁLISE</v>
      </c>
      <c r="F4630" s="26" t="str">
        <f aca="false">VLOOKUP(B4630,[1]Planilha8!$X$4:$AD$6629,7,0)</f>
        <v>REGULAR</v>
      </c>
      <c r="G4630" s="27" t="n">
        <v>41142</v>
      </c>
      <c r="H4630" s="28" t="n">
        <v>91</v>
      </c>
      <c r="I4630" s="29" t="s">
        <v>23</v>
      </c>
      <c r="J4630" s="70" t="s">
        <v>1371</v>
      </c>
      <c r="K4630" s="71" t="n">
        <v>211</v>
      </c>
      <c r="L4630" s="79" t="n">
        <v>2012001047</v>
      </c>
      <c r="M4630" s="73" t="n">
        <v>43465</v>
      </c>
      <c r="N4630" s="74" t="n">
        <v>87.815</v>
      </c>
      <c r="O4630" s="75" t="n">
        <v>0.5</v>
      </c>
      <c r="P4630" s="76" t="n">
        <v>0.0416666666666667</v>
      </c>
      <c r="Q4630" s="77" t="n">
        <v>0</v>
      </c>
      <c r="R4630" s="78" t="n">
        <v>87.815</v>
      </c>
      <c r="S4630" s="39" t="n">
        <v>3.185</v>
      </c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LF4630" s="41"/>
      <c r="ALG4630" s="41"/>
      <c r="ALH4630" s="41"/>
      <c r="ALI4630" s="41"/>
      <c r="ALJ4630" s="41"/>
      <c r="ALK4630" s="41"/>
      <c r="ALL4630" s="41"/>
      <c r="ALM4630" s="41"/>
      <c r="ALN4630" s="41"/>
      <c r="ALO4630" s="41"/>
      <c r="ALP4630" s="41"/>
      <c r="ALQ4630" s="41"/>
      <c r="ALR4630" s="41"/>
      <c r="ALS4630" s="41"/>
      <c r="ALT4630" s="41"/>
      <c r="ALU4630" s="41"/>
      <c r="ALV4630" s="41"/>
      <c r="ALW4630" s="41"/>
      <c r="ALX4630" s="41"/>
      <c r="ALY4630" s="41"/>
      <c r="ALZ4630" s="41"/>
      <c r="AMA4630" s="41"/>
      <c r="AMB4630" s="41"/>
      <c r="AMC4630" s="41"/>
      <c r="AMD4630" s="41"/>
      <c r="AME4630" s="41"/>
      <c r="AMF4630" s="41"/>
      <c r="AMG4630" s="0"/>
      <c r="AMH4630" s="0"/>
      <c r="AMI4630" s="0"/>
      <c r="AMJ4630" s="0"/>
    </row>
    <row r="4631" s="4" customFormat="true" ht="37.5" hidden="false" customHeight="true" outlineLevel="0" collapsed="false">
      <c r="A4631" s="23" t="s">
        <v>1337</v>
      </c>
      <c r="B4631" s="23" t="n">
        <v>5434</v>
      </c>
      <c r="C4631" s="25" t="n">
        <f aca="false">VLOOKUP(B4631,[1]Planilha8!$X$4:$Y$6629,2,0)</f>
        <v>2038823</v>
      </c>
      <c r="D4631" s="26" t="s">
        <v>1370</v>
      </c>
      <c r="E4631" s="26" t="str">
        <f aca="false">VLOOKUP(B4631,[1]Planilha8!$X$4:$Z$6629,3,0)</f>
        <v>ALMOXARIFADO – HGG</v>
      </c>
      <c r="F4631" s="26" t="str">
        <f aca="false">VLOOKUP(B4631,[1]Planilha8!$X$4:$AD$6629,7,0)</f>
        <v>REGULAR</v>
      </c>
      <c r="G4631" s="27" t="n">
        <v>41142</v>
      </c>
      <c r="H4631" s="28" t="n">
        <v>91</v>
      </c>
      <c r="I4631" s="29" t="s">
        <v>23</v>
      </c>
      <c r="J4631" s="70" t="s">
        <v>1371</v>
      </c>
      <c r="K4631" s="71" t="n">
        <v>211</v>
      </c>
      <c r="L4631" s="79" t="n">
        <v>2012001047</v>
      </c>
      <c r="M4631" s="73" t="n">
        <v>43465</v>
      </c>
      <c r="N4631" s="74" t="n">
        <v>87.815</v>
      </c>
      <c r="O4631" s="75" t="n">
        <v>0.5</v>
      </c>
      <c r="P4631" s="76" t="n">
        <v>0.0416666666666667</v>
      </c>
      <c r="Q4631" s="77" t="n">
        <v>0</v>
      </c>
      <c r="R4631" s="78" t="n">
        <v>87.815</v>
      </c>
      <c r="S4631" s="39" t="n">
        <v>3.185</v>
      </c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LF4631" s="41"/>
      <c r="ALG4631" s="41"/>
      <c r="ALH4631" s="41"/>
      <c r="ALI4631" s="41"/>
      <c r="ALJ4631" s="41"/>
      <c r="ALK4631" s="41"/>
      <c r="ALL4631" s="41"/>
      <c r="ALM4631" s="41"/>
      <c r="ALN4631" s="41"/>
      <c r="ALO4631" s="41"/>
      <c r="ALP4631" s="41"/>
      <c r="ALQ4631" s="41"/>
      <c r="ALR4631" s="41"/>
      <c r="ALS4631" s="41"/>
      <c r="ALT4631" s="41"/>
      <c r="ALU4631" s="41"/>
      <c r="ALV4631" s="41"/>
      <c r="ALW4631" s="41"/>
      <c r="ALX4631" s="41"/>
      <c r="ALY4631" s="41"/>
      <c r="ALZ4631" s="41"/>
      <c r="AMA4631" s="41"/>
      <c r="AMB4631" s="41"/>
      <c r="AMC4631" s="41"/>
      <c r="AMD4631" s="41"/>
      <c r="AME4631" s="41"/>
      <c r="AMF4631" s="41"/>
      <c r="AMG4631" s="0"/>
      <c r="AMH4631" s="0"/>
      <c r="AMI4631" s="0"/>
      <c r="AMJ4631" s="0"/>
    </row>
    <row r="4632" s="4" customFormat="true" ht="37.5" hidden="false" customHeight="true" outlineLevel="0" collapsed="false">
      <c r="A4632" s="23" t="s">
        <v>1337</v>
      </c>
      <c r="B4632" s="23" t="n">
        <v>5435</v>
      </c>
      <c r="C4632" s="25" t="n">
        <f aca="false">VLOOKUP(B4632,[1]Planilha8!$X$4:$Y$6629,2,0)</f>
        <v>2038824</v>
      </c>
      <c r="D4632" s="26" t="s">
        <v>1370</v>
      </c>
      <c r="E4632" s="26" t="str">
        <f aca="false">VLOOKUP(B4632,[1]Planilha8!$X$4:$Z$6629,3,0)</f>
        <v>ALMOXARIFADO – HGG</v>
      </c>
      <c r="F4632" s="26" t="str">
        <f aca="false">VLOOKUP(B4632,[1]Planilha8!$X$4:$AD$6629,7,0)</f>
        <v>REGULAR</v>
      </c>
      <c r="G4632" s="27" t="n">
        <v>41142</v>
      </c>
      <c r="H4632" s="28" t="n">
        <v>91</v>
      </c>
      <c r="I4632" s="29" t="s">
        <v>23</v>
      </c>
      <c r="J4632" s="70" t="s">
        <v>1371</v>
      </c>
      <c r="K4632" s="71" t="n">
        <v>211</v>
      </c>
      <c r="L4632" s="79" t="n">
        <v>2012001047</v>
      </c>
      <c r="M4632" s="73" t="n">
        <v>43465</v>
      </c>
      <c r="N4632" s="74" t="n">
        <v>87.815</v>
      </c>
      <c r="O4632" s="75" t="n">
        <v>0.5</v>
      </c>
      <c r="P4632" s="76" t="n">
        <v>0.0416666666666667</v>
      </c>
      <c r="Q4632" s="77" t="n">
        <v>0</v>
      </c>
      <c r="R4632" s="78" t="n">
        <v>87.815</v>
      </c>
      <c r="S4632" s="39" t="n">
        <v>3.185</v>
      </c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LF4632" s="41"/>
      <c r="ALG4632" s="41"/>
      <c r="ALH4632" s="41"/>
      <c r="ALI4632" s="41"/>
      <c r="ALJ4632" s="41"/>
      <c r="ALK4632" s="41"/>
      <c r="ALL4632" s="41"/>
      <c r="ALM4632" s="41"/>
      <c r="ALN4632" s="41"/>
      <c r="ALO4632" s="41"/>
      <c r="ALP4632" s="41"/>
      <c r="ALQ4632" s="41"/>
      <c r="ALR4632" s="41"/>
      <c r="ALS4632" s="41"/>
      <c r="ALT4632" s="41"/>
      <c r="ALU4632" s="41"/>
      <c r="ALV4632" s="41"/>
      <c r="ALW4632" s="41"/>
      <c r="ALX4632" s="41"/>
      <c r="ALY4632" s="41"/>
      <c r="ALZ4632" s="41"/>
      <c r="AMA4632" s="41"/>
      <c r="AMB4632" s="41"/>
      <c r="AMC4632" s="41"/>
      <c r="AMD4632" s="41"/>
      <c r="AME4632" s="41"/>
      <c r="AMF4632" s="41"/>
      <c r="AMG4632" s="0"/>
      <c r="AMH4632" s="0"/>
      <c r="AMI4632" s="0"/>
      <c r="AMJ4632" s="0"/>
    </row>
    <row r="4633" s="4" customFormat="true" ht="37.5" hidden="false" customHeight="true" outlineLevel="0" collapsed="false">
      <c r="A4633" s="23" t="s">
        <v>1337</v>
      </c>
      <c r="B4633" s="23" t="n">
        <v>5436</v>
      </c>
      <c r="C4633" s="25" t="n">
        <f aca="false">VLOOKUP(B4633,[1]Planilha8!$X$4:$Y$6629,2,0)</f>
        <v>2038825</v>
      </c>
      <c r="D4633" s="26" t="s">
        <v>1370</v>
      </c>
      <c r="E4633" s="26" t="str">
        <f aca="false">VLOOKUP(B4633,[1]Planilha8!$X$4:$Z$6629,3,0)</f>
        <v>ALMOXARIFADO – HGG</v>
      </c>
      <c r="F4633" s="26" t="str">
        <f aca="false">VLOOKUP(B4633,[1]Planilha8!$X$4:$AD$6629,7,0)</f>
        <v>REGULAR</v>
      </c>
      <c r="G4633" s="27" t="n">
        <v>41142</v>
      </c>
      <c r="H4633" s="28" t="n">
        <v>91</v>
      </c>
      <c r="I4633" s="29" t="s">
        <v>23</v>
      </c>
      <c r="J4633" s="70" t="s">
        <v>1371</v>
      </c>
      <c r="K4633" s="71" t="n">
        <v>211</v>
      </c>
      <c r="L4633" s="79" t="n">
        <v>2012001047</v>
      </c>
      <c r="M4633" s="73" t="n">
        <v>43465</v>
      </c>
      <c r="N4633" s="74" t="n">
        <v>87.815</v>
      </c>
      <c r="O4633" s="75" t="n">
        <v>0.5</v>
      </c>
      <c r="P4633" s="76" t="n">
        <v>0.0416666666666667</v>
      </c>
      <c r="Q4633" s="77" t="n">
        <v>0</v>
      </c>
      <c r="R4633" s="78" t="n">
        <v>87.815</v>
      </c>
      <c r="S4633" s="39" t="n">
        <v>3.185</v>
      </c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LF4633" s="41"/>
      <c r="ALG4633" s="41"/>
      <c r="ALH4633" s="41"/>
      <c r="ALI4633" s="41"/>
      <c r="ALJ4633" s="41"/>
      <c r="ALK4633" s="41"/>
      <c r="ALL4633" s="41"/>
      <c r="ALM4633" s="41"/>
      <c r="ALN4633" s="41"/>
      <c r="ALO4633" s="41"/>
      <c r="ALP4633" s="41"/>
      <c r="ALQ4633" s="41"/>
      <c r="ALR4633" s="41"/>
      <c r="ALS4633" s="41"/>
      <c r="ALT4633" s="41"/>
      <c r="ALU4633" s="41"/>
      <c r="ALV4633" s="41"/>
      <c r="ALW4633" s="41"/>
      <c r="ALX4633" s="41"/>
      <c r="ALY4633" s="41"/>
      <c r="ALZ4633" s="41"/>
      <c r="AMA4633" s="41"/>
      <c r="AMB4633" s="41"/>
      <c r="AMC4633" s="41"/>
      <c r="AMD4633" s="41"/>
      <c r="AME4633" s="41"/>
      <c r="AMF4633" s="41"/>
      <c r="AMG4633" s="0"/>
      <c r="AMH4633" s="0"/>
      <c r="AMI4633" s="0"/>
      <c r="AMJ4633" s="0"/>
    </row>
    <row r="4634" s="4" customFormat="true" ht="37.5" hidden="false" customHeight="true" outlineLevel="0" collapsed="false">
      <c r="A4634" s="23" t="s">
        <v>1337</v>
      </c>
      <c r="B4634" s="23" t="n">
        <v>5437</v>
      </c>
      <c r="C4634" s="25" t="n">
        <f aca="false">VLOOKUP(B4634,[1]Planilha8!$X$4:$Y$6629,2,0)</f>
        <v>2038826</v>
      </c>
      <c r="D4634" s="26" t="s">
        <v>1370</v>
      </c>
      <c r="E4634" s="26" t="str">
        <f aca="false">VLOOKUP(B4634,[1]Planilha8!$X$4:$Z$6629,3,0)</f>
        <v>ALMOXARIFADO – HGG</v>
      </c>
      <c r="F4634" s="26" t="str">
        <f aca="false">VLOOKUP(B4634,[1]Planilha8!$X$4:$AD$6629,7,0)</f>
        <v>REGULAR</v>
      </c>
      <c r="G4634" s="27" t="n">
        <v>41142</v>
      </c>
      <c r="H4634" s="28" t="n">
        <v>91</v>
      </c>
      <c r="I4634" s="29" t="s">
        <v>23</v>
      </c>
      <c r="J4634" s="70" t="s">
        <v>1371</v>
      </c>
      <c r="K4634" s="71" t="n">
        <v>211</v>
      </c>
      <c r="L4634" s="79" t="n">
        <v>2012001047</v>
      </c>
      <c r="M4634" s="73" t="n">
        <v>43465</v>
      </c>
      <c r="N4634" s="74" t="n">
        <v>87.815</v>
      </c>
      <c r="O4634" s="75" t="n">
        <v>0.5</v>
      </c>
      <c r="P4634" s="76" t="n">
        <v>0.0416666666666667</v>
      </c>
      <c r="Q4634" s="77" t="n">
        <v>0</v>
      </c>
      <c r="R4634" s="78" t="n">
        <v>87.815</v>
      </c>
      <c r="S4634" s="39" t="n">
        <v>3.185</v>
      </c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LF4634" s="41"/>
      <c r="ALG4634" s="41"/>
      <c r="ALH4634" s="41"/>
      <c r="ALI4634" s="41"/>
      <c r="ALJ4634" s="41"/>
      <c r="ALK4634" s="41"/>
      <c r="ALL4634" s="41"/>
      <c r="ALM4634" s="41"/>
      <c r="ALN4634" s="41"/>
      <c r="ALO4634" s="41"/>
      <c r="ALP4634" s="41"/>
      <c r="ALQ4634" s="41"/>
      <c r="ALR4634" s="41"/>
      <c r="ALS4634" s="41"/>
      <c r="ALT4634" s="41"/>
      <c r="ALU4634" s="41"/>
      <c r="ALV4634" s="41"/>
      <c r="ALW4634" s="41"/>
      <c r="ALX4634" s="41"/>
      <c r="ALY4634" s="41"/>
      <c r="ALZ4634" s="41"/>
      <c r="AMA4634" s="41"/>
      <c r="AMB4634" s="41"/>
      <c r="AMC4634" s="41"/>
      <c r="AMD4634" s="41"/>
      <c r="AME4634" s="41"/>
      <c r="AMF4634" s="41"/>
      <c r="AMG4634" s="0"/>
      <c r="AMH4634" s="0"/>
      <c r="AMI4634" s="0"/>
      <c r="AMJ4634" s="0"/>
    </row>
    <row r="4635" s="4" customFormat="true" ht="37.5" hidden="false" customHeight="true" outlineLevel="0" collapsed="false">
      <c r="A4635" s="23" t="s">
        <v>1337</v>
      </c>
      <c r="B4635" s="23" t="n">
        <v>5438</v>
      </c>
      <c r="C4635" s="25" t="n">
        <f aca="false">VLOOKUP(B4635,[1]Planilha8!$X$4:$Y$6629,2,0)</f>
        <v>2038827</v>
      </c>
      <c r="D4635" s="26" t="s">
        <v>1370</v>
      </c>
      <c r="E4635" s="26" t="str">
        <f aca="false">VLOOKUP(B4635,[1]Planilha8!$X$4:$Z$6629,3,0)</f>
        <v>ALMOXARIFADO – HGG</v>
      </c>
      <c r="F4635" s="26" t="str">
        <f aca="false">VLOOKUP(B4635,[1]Planilha8!$X$4:$AD$6629,7,0)</f>
        <v>REGULAR</v>
      </c>
      <c r="G4635" s="27" t="n">
        <v>41142</v>
      </c>
      <c r="H4635" s="28" t="n">
        <v>91</v>
      </c>
      <c r="I4635" s="29" t="s">
        <v>23</v>
      </c>
      <c r="J4635" s="70" t="s">
        <v>1371</v>
      </c>
      <c r="K4635" s="71" t="n">
        <v>211</v>
      </c>
      <c r="L4635" s="79" t="n">
        <v>2012001047</v>
      </c>
      <c r="M4635" s="73" t="n">
        <v>43465</v>
      </c>
      <c r="N4635" s="74" t="n">
        <v>87.815</v>
      </c>
      <c r="O4635" s="75" t="n">
        <v>0.5</v>
      </c>
      <c r="P4635" s="76" t="n">
        <v>0.0416666666666667</v>
      </c>
      <c r="Q4635" s="77" t="n">
        <v>0</v>
      </c>
      <c r="R4635" s="78" t="n">
        <v>87.815</v>
      </c>
      <c r="S4635" s="39" t="n">
        <v>3.185</v>
      </c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LF4635" s="41"/>
      <c r="ALG4635" s="41"/>
      <c r="ALH4635" s="41"/>
      <c r="ALI4635" s="41"/>
      <c r="ALJ4635" s="41"/>
      <c r="ALK4635" s="41"/>
      <c r="ALL4635" s="41"/>
      <c r="ALM4635" s="41"/>
      <c r="ALN4635" s="41"/>
      <c r="ALO4635" s="41"/>
      <c r="ALP4635" s="41"/>
      <c r="ALQ4635" s="41"/>
      <c r="ALR4635" s="41"/>
      <c r="ALS4635" s="41"/>
      <c r="ALT4635" s="41"/>
      <c r="ALU4635" s="41"/>
      <c r="ALV4635" s="41"/>
      <c r="ALW4635" s="41"/>
      <c r="ALX4635" s="41"/>
      <c r="ALY4635" s="41"/>
      <c r="ALZ4635" s="41"/>
      <c r="AMA4635" s="41"/>
      <c r="AMB4635" s="41"/>
      <c r="AMC4635" s="41"/>
      <c r="AMD4635" s="41"/>
      <c r="AME4635" s="41"/>
      <c r="AMF4635" s="41"/>
      <c r="AMG4635" s="0"/>
      <c r="AMH4635" s="0"/>
      <c r="AMI4635" s="0"/>
      <c r="AMJ4635" s="0"/>
    </row>
    <row r="4636" s="4" customFormat="true" ht="37.5" hidden="false" customHeight="true" outlineLevel="0" collapsed="false">
      <c r="A4636" s="23" t="s">
        <v>1337</v>
      </c>
      <c r="B4636" s="23" t="n">
        <v>5439</v>
      </c>
      <c r="C4636" s="25" t="n">
        <f aca="false">VLOOKUP(B4636,[1]Planilha8!$X$4:$Y$6629,2,0)</f>
        <v>2038828</v>
      </c>
      <c r="D4636" s="26" t="s">
        <v>1370</v>
      </c>
      <c r="E4636" s="26" t="str">
        <f aca="false">VLOOKUP(B4636,[1]Planilha8!$X$4:$Z$6629,3,0)</f>
        <v>ALMOXARIFADO – HGG</v>
      </c>
      <c r="F4636" s="26" t="str">
        <f aca="false">VLOOKUP(B4636,[1]Planilha8!$X$4:$AD$6629,7,0)</f>
        <v>REGULAR</v>
      </c>
      <c r="G4636" s="27" t="n">
        <v>41142</v>
      </c>
      <c r="H4636" s="28" t="n">
        <v>91</v>
      </c>
      <c r="I4636" s="29" t="s">
        <v>23</v>
      </c>
      <c r="J4636" s="70" t="s">
        <v>1371</v>
      </c>
      <c r="K4636" s="71" t="n">
        <v>211</v>
      </c>
      <c r="L4636" s="79" t="n">
        <v>2012001047</v>
      </c>
      <c r="M4636" s="73" t="n">
        <v>43465</v>
      </c>
      <c r="N4636" s="74" t="n">
        <v>87.815</v>
      </c>
      <c r="O4636" s="75" t="n">
        <v>0.5</v>
      </c>
      <c r="P4636" s="76" t="n">
        <v>0.0416666666666667</v>
      </c>
      <c r="Q4636" s="77" t="n">
        <v>0</v>
      </c>
      <c r="R4636" s="78" t="n">
        <v>87.815</v>
      </c>
      <c r="S4636" s="39" t="n">
        <v>3.185</v>
      </c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LF4636" s="41"/>
      <c r="ALG4636" s="41"/>
      <c r="ALH4636" s="41"/>
      <c r="ALI4636" s="41"/>
      <c r="ALJ4636" s="41"/>
      <c r="ALK4636" s="41"/>
      <c r="ALL4636" s="41"/>
      <c r="ALM4636" s="41"/>
      <c r="ALN4636" s="41"/>
      <c r="ALO4636" s="41"/>
      <c r="ALP4636" s="41"/>
      <c r="ALQ4636" s="41"/>
      <c r="ALR4636" s="41"/>
      <c r="ALS4636" s="41"/>
      <c r="ALT4636" s="41"/>
      <c r="ALU4636" s="41"/>
      <c r="ALV4636" s="41"/>
      <c r="ALW4636" s="41"/>
      <c r="ALX4636" s="41"/>
      <c r="ALY4636" s="41"/>
      <c r="ALZ4636" s="41"/>
      <c r="AMA4636" s="41"/>
      <c r="AMB4636" s="41"/>
      <c r="AMC4636" s="41"/>
      <c r="AMD4636" s="41"/>
      <c r="AME4636" s="41"/>
      <c r="AMF4636" s="41"/>
      <c r="AMG4636" s="0"/>
      <c r="AMH4636" s="0"/>
      <c r="AMI4636" s="0"/>
      <c r="AMJ4636" s="0"/>
    </row>
    <row r="4637" s="4" customFormat="true" ht="37.5" hidden="false" customHeight="true" outlineLevel="0" collapsed="false">
      <c r="A4637" s="23" t="s">
        <v>1337</v>
      </c>
      <c r="B4637" s="23" t="n">
        <v>5440</v>
      </c>
      <c r="C4637" s="25" t="n">
        <f aca="false">VLOOKUP(B4637,[1]Planilha8!$X$4:$Y$6629,2,0)</f>
        <v>2038829</v>
      </c>
      <c r="D4637" s="26" t="s">
        <v>1370</v>
      </c>
      <c r="E4637" s="26" t="str">
        <f aca="false">VLOOKUP(B4637,[1]Planilha8!$X$4:$Z$6629,3,0)</f>
        <v>ALMOXARIFADO – HGG</v>
      </c>
      <c r="F4637" s="26" t="str">
        <f aca="false">VLOOKUP(B4637,[1]Planilha8!$X$4:$AD$6629,7,0)</f>
        <v>REGULAR</v>
      </c>
      <c r="G4637" s="27" t="n">
        <v>41142</v>
      </c>
      <c r="H4637" s="28" t="n">
        <v>91</v>
      </c>
      <c r="I4637" s="29" t="s">
        <v>23</v>
      </c>
      <c r="J4637" s="70" t="s">
        <v>1371</v>
      </c>
      <c r="K4637" s="71" t="n">
        <v>211</v>
      </c>
      <c r="L4637" s="79" t="n">
        <v>2012001047</v>
      </c>
      <c r="M4637" s="73" t="n">
        <v>43465</v>
      </c>
      <c r="N4637" s="74" t="n">
        <v>87.815</v>
      </c>
      <c r="O4637" s="75" t="n">
        <v>0.5</v>
      </c>
      <c r="P4637" s="76" t="n">
        <v>0.0416666666666667</v>
      </c>
      <c r="Q4637" s="77" t="n">
        <v>0</v>
      </c>
      <c r="R4637" s="78" t="n">
        <v>87.815</v>
      </c>
      <c r="S4637" s="39" t="n">
        <v>3.185</v>
      </c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LF4637" s="41"/>
      <c r="ALG4637" s="41"/>
      <c r="ALH4637" s="41"/>
      <c r="ALI4637" s="41"/>
      <c r="ALJ4637" s="41"/>
      <c r="ALK4637" s="41"/>
      <c r="ALL4637" s="41"/>
      <c r="ALM4637" s="41"/>
      <c r="ALN4637" s="41"/>
      <c r="ALO4637" s="41"/>
      <c r="ALP4637" s="41"/>
      <c r="ALQ4637" s="41"/>
      <c r="ALR4637" s="41"/>
      <c r="ALS4637" s="41"/>
      <c r="ALT4637" s="41"/>
      <c r="ALU4637" s="41"/>
      <c r="ALV4637" s="41"/>
      <c r="ALW4637" s="41"/>
      <c r="ALX4637" s="41"/>
      <c r="ALY4637" s="41"/>
      <c r="ALZ4637" s="41"/>
      <c r="AMA4637" s="41"/>
      <c r="AMB4637" s="41"/>
      <c r="AMC4637" s="41"/>
      <c r="AMD4637" s="41"/>
      <c r="AME4637" s="41"/>
      <c r="AMF4637" s="41"/>
      <c r="AMG4637" s="0"/>
      <c r="AMH4637" s="0"/>
      <c r="AMI4637" s="0"/>
      <c r="AMJ4637" s="0"/>
    </row>
    <row r="4638" s="4" customFormat="true" ht="37.5" hidden="false" customHeight="true" outlineLevel="0" collapsed="false">
      <c r="A4638" s="23" t="s">
        <v>1337</v>
      </c>
      <c r="B4638" s="23" t="n">
        <v>5441</v>
      </c>
      <c r="C4638" s="25" t="n">
        <f aca="false">VLOOKUP(B4638,[1]Planilha8!$X$4:$Y$6629,2,0)</f>
        <v>2038830</v>
      </c>
      <c r="D4638" s="26" t="s">
        <v>1370</v>
      </c>
      <c r="E4638" s="26" t="str">
        <f aca="false">VLOOKUP(B4638,[1]Planilha8!$X$4:$Z$6629,3,0)</f>
        <v>ALMOXARIFADO – HGG</v>
      </c>
      <c r="F4638" s="26" t="str">
        <f aca="false">VLOOKUP(B4638,[1]Planilha8!$X$4:$AD$6629,7,0)</f>
        <v>REGULAR</v>
      </c>
      <c r="G4638" s="27" t="n">
        <v>41142</v>
      </c>
      <c r="H4638" s="28" t="n">
        <v>91</v>
      </c>
      <c r="I4638" s="29" t="s">
        <v>23</v>
      </c>
      <c r="J4638" s="70" t="s">
        <v>1371</v>
      </c>
      <c r="K4638" s="71" t="n">
        <v>211</v>
      </c>
      <c r="L4638" s="79" t="n">
        <v>2012001047</v>
      </c>
      <c r="M4638" s="73" t="n">
        <v>43465</v>
      </c>
      <c r="N4638" s="74" t="n">
        <v>87.815</v>
      </c>
      <c r="O4638" s="75" t="n">
        <v>0.5</v>
      </c>
      <c r="P4638" s="76" t="n">
        <v>0.0416666666666667</v>
      </c>
      <c r="Q4638" s="77" t="n">
        <v>0</v>
      </c>
      <c r="R4638" s="78" t="n">
        <v>87.815</v>
      </c>
      <c r="S4638" s="39" t="n">
        <v>3.185</v>
      </c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LF4638" s="41"/>
      <c r="ALG4638" s="41"/>
      <c r="ALH4638" s="41"/>
      <c r="ALI4638" s="41"/>
      <c r="ALJ4638" s="41"/>
      <c r="ALK4638" s="41"/>
      <c r="ALL4638" s="41"/>
      <c r="ALM4638" s="41"/>
      <c r="ALN4638" s="41"/>
      <c r="ALO4638" s="41"/>
      <c r="ALP4638" s="41"/>
      <c r="ALQ4638" s="41"/>
      <c r="ALR4638" s="41"/>
      <c r="ALS4638" s="41"/>
      <c r="ALT4638" s="41"/>
      <c r="ALU4638" s="41"/>
      <c r="ALV4638" s="41"/>
      <c r="ALW4638" s="41"/>
      <c r="ALX4638" s="41"/>
      <c r="ALY4638" s="41"/>
      <c r="ALZ4638" s="41"/>
      <c r="AMA4638" s="41"/>
      <c r="AMB4638" s="41"/>
      <c r="AMC4638" s="41"/>
      <c r="AMD4638" s="41"/>
      <c r="AME4638" s="41"/>
      <c r="AMF4638" s="41"/>
      <c r="AMG4638" s="0"/>
      <c r="AMH4638" s="0"/>
      <c r="AMI4638" s="0"/>
      <c r="AMJ4638" s="0"/>
    </row>
    <row r="4639" s="4" customFormat="true" ht="37.5" hidden="false" customHeight="true" outlineLevel="0" collapsed="false">
      <c r="A4639" s="23" t="s">
        <v>1337</v>
      </c>
      <c r="B4639" s="23" t="n">
        <v>5442</v>
      </c>
      <c r="C4639" s="25" t="n">
        <f aca="false">VLOOKUP(B4639,[1]Planilha8!$X$4:$Y$6629,2,0)</f>
        <v>2038831</v>
      </c>
      <c r="D4639" s="26" t="s">
        <v>1370</v>
      </c>
      <c r="E4639" s="26" t="str">
        <f aca="false">VLOOKUP(B4639,[1]Planilha8!$X$4:$Z$6629,3,0)</f>
        <v>ALMOXARIFADO – HGG</v>
      </c>
      <c r="F4639" s="26" t="str">
        <f aca="false">VLOOKUP(B4639,[1]Planilha8!$X$4:$AD$6629,7,0)</f>
        <v>REGULAR</v>
      </c>
      <c r="G4639" s="27" t="n">
        <v>41142</v>
      </c>
      <c r="H4639" s="28" t="n">
        <v>91</v>
      </c>
      <c r="I4639" s="29" t="s">
        <v>23</v>
      </c>
      <c r="J4639" s="70" t="s">
        <v>1371</v>
      </c>
      <c r="K4639" s="71" t="n">
        <v>211</v>
      </c>
      <c r="L4639" s="79" t="n">
        <v>2012001047</v>
      </c>
      <c r="M4639" s="73" t="n">
        <v>43465</v>
      </c>
      <c r="N4639" s="74" t="n">
        <v>87.815</v>
      </c>
      <c r="O4639" s="75" t="n">
        <v>0.5</v>
      </c>
      <c r="P4639" s="76" t="n">
        <v>0.0416666666666667</v>
      </c>
      <c r="Q4639" s="77" t="n">
        <v>0</v>
      </c>
      <c r="R4639" s="78" t="n">
        <v>87.815</v>
      </c>
      <c r="S4639" s="39" t="n">
        <v>3.185</v>
      </c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LF4639" s="41"/>
      <c r="ALG4639" s="41"/>
      <c r="ALH4639" s="41"/>
      <c r="ALI4639" s="41"/>
      <c r="ALJ4639" s="41"/>
      <c r="ALK4639" s="41"/>
      <c r="ALL4639" s="41"/>
      <c r="ALM4639" s="41"/>
      <c r="ALN4639" s="41"/>
      <c r="ALO4639" s="41"/>
      <c r="ALP4639" s="41"/>
      <c r="ALQ4639" s="41"/>
      <c r="ALR4639" s="41"/>
      <c r="ALS4639" s="41"/>
      <c r="ALT4639" s="41"/>
      <c r="ALU4639" s="41"/>
      <c r="ALV4639" s="41"/>
      <c r="ALW4639" s="41"/>
      <c r="ALX4639" s="41"/>
      <c r="ALY4639" s="41"/>
      <c r="ALZ4639" s="41"/>
      <c r="AMA4639" s="41"/>
      <c r="AMB4639" s="41"/>
      <c r="AMC4639" s="41"/>
      <c r="AMD4639" s="41"/>
      <c r="AME4639" s="41"/>
      <c r="AMF4639" s="41"/>
      <c r="AMG4639" s="0"/>
      <c r="AMH4639" s="0"/>
      <c r="AMI4639" s="0"/>
      <c r="AMJ4639" s="0"/>
    </row>
    <row r="4640" s="4" customFormat="true" ht="37.5" hidden="false" customHeight="true" outlineLevel="0" collapsed="false">
      <c r="A4640" s="23" t="s">
        <v>1337</v>
      </c>
      <c r="B4640" s="23" t="n">
        <v>5443</v>
      </c>
      <c r="C4640" s="25" t="n">
        <f aca="false">VLOOKUP(B4640,[1]Planilha8!$X$4:$Y$6629,2,0)</f>
        <v>2038832</v>
      </c>
      <c r="D4640" s="26" t="s">
        <v>1370</v>
      </c>
      <c r="E4640" s="26" t="str">
        <f aca="false">VLOOKUP(B4640,[1]Planilha8!$X$4:$Z$6629,3,0)</f>
        <v>ALMOXARIFADO – HGG</v>
      </c>
      <c r="F4640" s="26" t="str">
        <f aca="false">VLOOKUP(B4640,[1]Planilha8!$X$4:$AD$6629,7,0)</f>
        <v>REGULAR</v>
      </c>
      <c r="G4640" s="27" t="n">
        <v>41142</v>
      </c>
      <c r="H4640" s="28" t="n">
        <v>91</v>
      </c>
      <c r="I4640" s="29" t="s">
        <v>23</v>
      </c>
      <c r="J4640" s="70" t="s">
        <v>1371</v>
      </c>
      <c r="K4640" s="71" t="n">
        <v>211</v>
      </c>
      <c r="L4640" s="79" t="n">
        <v>2012001047</v>
      </c>
      <c r="M4640" s="73" t="n">
        <v>43465</v>
      </c>
      <c r="N4640" s="74" t="n">
        <v>87.815</v>
      </c>
      <c r="O4640" s="75" t="n">
        <v>0.5</v>
      </c>
      <c r="P4640" s="76" t="n">
        <v>0.0416666666666667</v>
      </c>
      <c r="Q4640" s="77" t="n">
        <v>0</v>
      </c>
      <c r="R4640" s="78" t="n">
        <v>87.815</v>
      </c>
      <c r="S4640" s="39" t="n">
        <v>3.185</v>
      </c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LF4640" s="41"/>
      <c r="ALG4640" s="41"/>
      <c r="ALH4640" s="41"/>
      <c r="ALI4640" s="41"/>
      <c r="ALJ4640" s="41"/>
      <c r="ALK4640" s="41"/>
      <c r="ALL4640" s="41"/>
      <c r="ALM4640" s="41"/>
      <c r="ALN4640" s="41"/>
      <c r="ALO4640" s="41"/>
      <c r="ALP4640" s="41"/>
      <c r="ALQ4640" s="41"/>
      <c r="ALR4640" s="41"/>
      <c r="ALS4640" s="41"/>
      <c r="ALT4640" s="41"/>
      <c r="ALU4640" s="41"/>
      <c r="ALV4640" s="41"/>
      <c r="ALW4640" s="41"/>
      <c r="ALX4640" s="41"/>
      <c r="ALY4640" s="41"/>
      <c r="ALZ4640" s="41"/>
      <c r="AMA4640" s="41"/>
      <c r="AMB4640" s="41"/>
      <c r="AMC4640" s="41"/>
      <c r="AMD4640" s="41"/>
      <c r="AME4640" s="41"/>
      <c r="AMF4640" s="41"/>
      <c r="AMG4640" s="0"/>
      <c r="AMH4640" s="0"/>
      <c r="AMI4640" s="0"/>
      <c r="AMJ4640" s="0"/>
    </row>
    <row r="4641" s="4" customFormat="true" ht="37.5" hidden="false" customHeight="true" outlineLevel="0" collapsed="false">
      <c r="A4641" s="23" t="s">
        <v>1337</v>
      </c>
      <c r="B4641" s="23" t="n">
        <v>5444</v>
      </c>
      <c r="C4641" s="25" t="n">
        <f aca="false">VLOOKUP(B4641,[1]Planilha8!$X$4:$Y$6629,2,0)</f>
        <v>2038833</v>
      </c>
      <c r="D4641" s="26" t="s">
        <v>1370</v>
      </c>
      <c r="E4641" s="26" t="str">
        <f aca="false">VLOOKUP(B4641,[1]Planilha8!$X$4:$Z$6629,3,0)</f>
        <v>ALMOXARIFADO – HGG</v>
      </c>
      <c r="F4641" s="26" t="str">
        <f aca="false">VLOOKUP(B4641,[1]Planilha8!$X$4:$AD$6629,7,0)</f>
        <v>REGULAR</v>
      </c>
      <c r="G4641" s="27" t="n">
        <v>41142</v>
      </c>
      <c r="H4641" s="28" t="n">
        <v>91</v>
      </c>
      <c r="I4641" s="29" t="s">
        <v>23</v>
      </c>
      <c r="J4641" s="70" t="s">
        <v>1371</v>
      </c>
      <c r="K4641" s="71" t="n">
        <v>211</v>
      </c>
      <c r="L4641" s="79" t="n">
        <v>2012001047</v>
      </c>
      <c r="M4641" s="73" t="n">
        <v>43465</v>
      </c>
      <c r="N4641" s="74" t="n">
        <v>87.815</v>
      </c>
      <c r="O4641" s="75" t="n">
        <v>0.5</v>
      </c>
      <c r="P4641" s="76" t="n">
        <v>0.0416666666666667</v>
      </c>
      <c r="Q4641" s="77" t="n">
        <v>0</v>
      </c>
      <c r="R4641" s="78" t="n">
        <v>87.815</v>
      </c>
      <c r="S4641" s="39" t="n">
        <v>3.185</v>
      </c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LF4641" s="41"/>
      <c r="ALG4641" s="41"/>
      <c r="ALH4641" s="41"/>
      <c r="ALI4641" s="41"/>
      <c r="ALJ4641" s="41"/>
      <c r="ALK4641" s="41"/>
      <c r="ALL4641" s="41"/>
      <c r="ALM4641" s="41"/>
      <c r="ALN4641" s="41"/>
      <c r="ALO4641" s="41"/>
      <c r="ALP4641" s="41"/>
      <c r="ALQ4641" s="41"/>
      <c r="ALR4641" s="41"/>
      <c r="ALS4641" s="41"/>
      <c r="ALT4641" s="41"/>
      <c r="ALU4641" s="41"/>
      <c r="ALV4641" s="41"/>
      <c r="ALW4641" s="41"/>
      <c r="ALX4641" s="41"/>
      <c r="ALY4641" s="41"/>
      <c r="ALZ4641" s="41"/>
      <c r="AMA4641" s="41"/>
      <c r="AMB4641" s="41"/>
      <c r="AMC4641" s="41"/>
      <c r="AMD4641" s="41"/>
      <c r="AME4641" s="41"/>
      <c r="AMF4641" s="41"/>
      <c r="AMG4641" s="0"/>
      <c r="AMH4641" s="0"/>
      <c r="AMI4641" s="0"/>
      <c r="AMJ4641" s="0"/>
    </row>
    <row r="4642" s="4" customFormat="true" ht="37.5" hidden="false" customHeight="true" outlineLevel="0" collapsed="false">
      <c r="A4642" s="23" t="s">
        <v>1337</v>
      </c>
      <c r="B4642" s="23" t="n">
        <v>5445</v>
      </c>
      <c r="C4642" s="25" t="n">
        <f aca="false">VLOOKUP(B4642,[1]Planilha8!$X$4:$Y$6629,2,0)</f>
        <v>2038834</v>
      </c>
      <c r="D4642" s="26" t="s">
        <v>1370</v>
      </c>
      <c r="E4642" s="26" t="str">
        <f aca="false">VLOOKUP(B4642,[1]Planilha8!$X$4:$Z$6629,3,0)</f>
        <v>ALMOXARIFADO – HGG</v>
      </c>
      <c r="F4642" s="26" t="str">
        <f aca="false">VLOOKUP(B4642,[1]Planilha8!$X$4:$AD$6629,7,0)</f>
        <v>REGULAR</v>
      </c>
      <c r="G4642" s="27" t="n">
        <v>41142</v>
      </c>
      <c r="H4642" s="28" t="n">
        <v>91</v>
      </c>
      <c r="I4642" s="29" t="s">
        <v>23</v>
      </c>
      <c r="J4642" s="70" t="s">
        <v>1371</v>
      </c>
      <c r="K4642" s="71" t="n">
        <v>211</v>
      </c>
      <c r="L4642" s="79" t="n">
        <v>2012001047</v>
      </c>
      <c r="M4642" s="73" t="n">
        <v>43465</v>
      </c>
      <c r="N4642" s="74" t="n">
        <v>87.815</v>
      </c>
      <c r="O4642" s="75" t="n">
        <v>0.5</v>
      </c>
      <c r="P4642" s="76" t="n">
        <v>0.0416666666666667</v>
      </c>
      <c r="Q4642" s="77" t="n">
        <v>0</v>
      </c>
      <c r="R4642" s="78" t="n">
        <v>87.815</v>
      </c>
      <c r="S4642" s="39" t="n">
        <v>3.185</v>
      </c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LF4642" s="41"/>
      <c r="ALG4642" s="41"/>
      <c r="ALH4642" s="41"/>
      <c r="ALI4642" s="41"/>
      <c r="ALJ4642" s="41"/>
      <c r="ALK4642" s="41"/>
      <c r="ALL4642" s="41"/>
      <c r="ALM4642" s="41"/>
      <c r="ALN4642" s="41"/>
      <c r="ALO4642" s="41"/>
      <c r="ALP4642" s="41"/>
      <c r="ALQ4642" s="41"/>
      <c r="ALR4642" s="41"/>
      <c r="ALS4642" s="41"/>
      <c r="ALT4642" s="41"/>
      <c r="ALU4642" s="41"/>
      <c r="ALV4642" s="41"/>
      <c r="ALW4642" s="41"/>
      <c r="ALX4642" s="41"/>
      <c r="ALY4642" s="41"/>
      <c r="ALZ4642" s="41"/>
      <c r="AMA4642" s="41"/>
      <c r="AMB4642" s="41"/>
      <c r="AMC4642" s="41"/>
      <c r="AMD4642" s="41"/>
      <c r="AME4642" s="41"/>
      <c r="AMF4642" s="41"/>
      <c r="AMG4642" s="0"/>
      <c r="AMH4642" s="0"/>
      <c r="AMI4642" s="0"/>
      <c r="AMJ4642" s="0"/>
    </row>
    <row r="4643" s="4" customFormat="true" ht="37.5" hidden="false" customHeight="true" outlineLevel="0" collapsed="false">
      <c r="A4643" s="23" t="s">
        <v>1337</v>
      </c>
      <c r="B4643" s="23" t="n">
        <v>5446</v>
      </c>
      <c r="C4643" s="25" t="n">
        <f aca="false">VLOOKUP(B4643,[1]Planilha8!$X$4:$Y$6629,2,0)</f>
        <v>2038835</v>
      </c>
      <c r="D4643" s="26" t="s">
        <v>1370</v>
      </c>
      <c r="E4643" s="26" t="str">
        <f aca="false">VLOOKUP(B4643,[1]Planilha8!$X$4:$Z$6629,3,0)</f>
        <v>ALMOXARIFADO – HGG</v>
      </c>
      <c r="F4643" s="26" t="str">
        <f aca="false">VLOOKUP(B4643,[1]Planilha8!$X$4:$AD$6629,7,0)</f>
        <v>REGULAR</v>
      </c>
      <c r="G4643" s="27" t="n">
        <v>41142</v>
      </c>
      <c r="H4643" s="28" t="n">
        <v>91</v>
      </c>
      <c r="I4643" s="29" t="s">
        <v>23</v>
      </c>
      <c r="J4643" s="70" t="s">
        <v>1371</v>
      </c>
      <c r="K4643" s="71" t="n">
        <v>211</v>
      </c>
      <c r="L4643" s="79" t="n">
        <v>2012001047</v>
      </c>
      <c r="M4643" s="73" t="n">
        <v>43465</v>
      </c>
      <c r="N4643" s="74" t="n">
        <v>87.815</v>
      </c>
      <c r="O4643" s="75" t="n">
        <v>0.5</v>
      </c>
      <c r="P4643" s="76" t="n">
        <v>0.0416666666666667</v>
      </c>
      <c r="Q4643" s="77" t="n">
        <v>0</v>
      </c>
      <c r="R4643" s="78" t="n">
        <v>87.815</v>
      </c>
      <c r="S4643" s="39" t="n">
        <v>3.185</v>
      </c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LF4643" s="41"/>
      <c r="ALG4643" s="41"/>
      <c r="ALH4643" s="41"/>
      <c r="ALI4643" s="41"/>
      <c r="ALJ4643" s="41"/>
      <c r="ALK4643" s="41"/>
      <c r="ALL4643" s="41"/>
      <c r="ALM4643" s="41"/>
      <c r="ALN4643" s="41"/>
      <c r="ALO4643" s="41"/>
      <c r="ALP4643" s="41"/>
      <c r="ALQ4643" s="41"/>
      <c r="ALR4643" s="41"/>
      <c r="ALS4643" s="41"/>
      <c r="ALT4643" s="41"/>
      <c r="ALU4643" s="41"/>
      <c r="ALV4643" s="41"/>
      <c r="ALW4643" s="41"/>
      <c r="ALX4643" s="41"/>
      <c r="ALY4643" s="41"/>
      <c r="ALZ4643" s="41"/>
      <c r="AMA4643" s="41"/>
      <c r="AMB4643" s="41"/>
      <c r="AMC4643" s="41"/>
      <c r="AMD4643" s="41"/>
      <c r="AME4643" s="41"/>
      <c r="AMF4643" s="41"/>
      <c r="AMG4643" s="0"/>
      <c r="AMH4643" s="0"/>
      <c r="AMI4643" s="0"/>
      <c r="AMJ4643" s="0"/>
    </row>
    <row r="4644" s="4" customFormat="true" ht="37.5" hidden="false" customHeight="true" outlineLevel="0" collapsed="false">
      <c r="A4644" s="23" t="s">
        <v>1337</v>
      </c>
      <c r="B4644" s="23" t="n">
        <v>5447</v>
      </c>
      <c r="C4644" s="25" t="n">
        <f aca="false">VLOOKUP(B4644,[1]Planilha8!$X$4:$Y$6629,2,0)</f>
        <v>2038836</v>
      </c>
      <c r="D4644" s="26" t="s">
        <v>1370</v>
      </c>
      <c r="E4644" s="26" t="str">
        <f aca="false">VLOOKUP(B4644,[1]Planilha8!$X$4:$Z$6629,3,0)</f>
        <v>ALMOXARIFADO – HGG</v>
      </c>
      <c r="F4644" s="26" t="str">
        <f aca="false">VLOOKUP(B4644,[1]Planilha8!$X$4:$AD$6629,7,0)</f>
        <v>REGULAR</v>
      </c>
      <c r="G4644" s="27" t="n">
        <v>41142</v>
      </c>
      <c r="H4644" s="28" t="n">
        <v>91</v>
      </c>
      <c r="I4644" s="29" t="s">
        <v>23</v>
      </c>
      <c r="J4644" s="70" t="s">
        <v>1371</v>
      </c>
      <c r="K4644" s="71" t="n">
        <v>211</v>
      </c>
      <c r="L4644" s="79" t="n">
        <v>2012001047</v>
      </c>
      <c r="M4644" s="73" t="n">
        <v>43465</v>
      </c>
      <c r="N4644" s="74" t="n">
        <v>87.815</v>
      </c>
      <c r="O4644" s="75" t="n">
        <v>0.5</v>
      </c>
      <c r="P4644" s="76" t="n">
        <v>0.0416666666666667</v>
      </c>
      <c r="Q4644" s="77" t="n">
        <v>0</v>
      </c>
      <c r="R4644" s="78" t="n">
        <v>87.815</v>
      </c>
      <c r="S4644" s="39" t="n">
        <v>3.185</v>
      </c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LF4644" s="41"/>
      <c r="ALG4644" s="41"/>
      <c r="ALH4644" s="41"/>
      <c r="ALI4644" s="41"/>
      <c r="ALJ4644" s="41"/>
      <c r="ALK4644" s="41"/>
      <c r="ALL4644" s="41"/>
      <c r="ALM4644" s="41"/>
      <c r="ALN4644" s="41"/>
      <c r="ALO4644" s="41"/>
      <c r="ALP4644" s="41"/>
      <c r="ALQ4644" s="41"/>
      <c r="ALR4644" s="41"/>
      <c r="ALS4644" s="41"/>
      <c r="ALT4644" s="41"/>
      <c r="ALU4644" s="41"/>
      <c r="ALV4644" s="41"/>
      <c r="ALW4644" s="41"/>
      <c r="ALX4644" s="41"/>
      <c r="ALY4644" s="41"/>
      <c r="ALZ4644" s="41"/>
      <c r="AMA4644" s="41"/>
      <c r="AMB4644" s="41"/>
      <c r="AMC4644" s="41"/>
      <c r="AMD4644" s="41"/>
      <c r="AME4644" s="41"/>
      <c r="AMF4644" s="41"/>
      <c r="AMG4644" s="0"/>
      <c r="AMH4644" s="0"/>
      <c r="AMI4644" s="0"/>
      <c r="AMJ4644" s="0"/>
    </row>
    <row r="4645" s="4" customFormat="true" ht="37.5" hidden="false" customHeight="true" outlineLevel="0" collapsed="false">
      <c r="A4645" s="23" t="s">
        <v>1337</v>
      </c>
      <c r="B4645" s="23" t="n">
        <v>5448</v>
      </c>
      <c r="C4645" s="25" t="n">
        <f aca="false">VLOOKUP(B4645,[1]Planilha8!$X$4:$Y$6629,2,0)</f>
        <v>2038837</v>
      </c>
      <c r="D4645" s="26" t="s">
        <v>1370</v>
      </c>
      <c r="E4645" s="26" t="str">
        <f aca="false">VLOOKUP(B4645,[1]Planilha8!$X$4:$Z$6629,3,0)</f>
        <v>ALMOXARIFADO – HGG</v>
      </c>
      <c r="F4645" s="26" t="str">
        <f aca="false">VLOOKUP(B4645,[1]Planilha8!$X$4:$AD$6629,7,0)</f>
        <v>REGULAR</v>
      </c>
      <c r="G4645" s="27" t="n">
        <v>41142</v>
      </c>
      <c r="H4645" s="28" t="n">
        <v>91</v>
      </c>
      <c r="I4645" s="29" t="s">
        <v>23</v>
      </c>
      <c r="J4645" s="70" t="s">
        <v>1371</v>
      </c>
      <c r="K4645" s="71" t="n">
        <v>211</v>
      </c>
      <c r="L4645" s="79" t="n">
        <v>2012001047</v>
      </c>
      <c r="M4645" s="73" t="n">
        <v>43465</v>
      </c>
      <c r="N4645" s="74" t="n">
        <v>87.815</v>
      </c>
      <c r="O4645" s="75" t="n">
        <v>0.5</v>
      </c>
      <c r="P4645" s="76" t="n">
        <v>0.0416666666666667</v>
      </c>
      <c r="Q4645" s="77" t="n">
        <v>0</v>
      </c>
      <c r="R4645" s="78" t="n">
        <v>87.815</v>
      </c>
      <c r="S4645" s="39" t="n">
        <v>3.185</v>
      </c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LF4645" s="41"/>
      <c r="ALG4645" s="41"/>
      <c r="ALH4645" s="41"/>
      <c r="ALI4645" s="41"/>
      <c r="ALJ4645" s="41"/>
      <c r="ALK4645" s="41"/>
      <c r="ALL4645" s="41"/>
      <c r="ALM4645" s="41"/>
      <c r="ALN4645" s="41"/>
      <c r="ALO4645" s="41"/>
      <c r="ALP4645" s="41"/>
      <c r="ALQ4645" s="41"/>
      <c r="ALR4645" s="41"/>
      <c r="ALS4645" s="41"/>
      <c r="ALT4645" s="41"/>
      <c r="ALU4645" s="41"/>
      <c r="ALV4645" s="41"/>
      <c r="ALW4645" s="41"/>
      <c r="ALX4645" s="41"/>
      <c r="ALY4645" s="41"/>
      <c r="ALZ4645" s="41"/>
      <c r="AMA4645" s="41"/>
      <c r="AMB4645" s="41"/>
      <c r="AMC4645" s="41"/>
      <c r="AMD4645" s="41"/>
      <c r="AME4645" s="41"/>
      <c r="AMF4645" s="41"/>
      <c r="AMG4645" s="0"/>
      <c r="AMH4645" s="0"/>
      <c r="AMI4645" s="0"/>
      <c r="AMJ4645" s="0"/>
    </row>
    <row r="4646" s="4" customFormat="true" ht="37.5" hidden="false" customHeight="true" outlineLevel="0" collapsed="false">
      <c r="A4646" s="23" t="s">
        <v>1337</v>
      </c>
      <c r="B4646" s="23" t="n">
        <v>5449</v>
      </c>
      <c r="C4646" s="25" t="n">
        <f aca="false">VLOOKUP(B4646,[1]Planilha8!$X$4:$Y$6629,2,0)</f>
        <v>2038838</v>
      </c>
      <c r="D4646" s="26" t="s">
        <v>1370</v>
      </c>
      <c r="E4646" s="26" t="str">
        <f aca="false">VLOOKUP(B4646,[1]Planilha8!$X$4:$Z$6629,3,0)</f>
        <v>ALMOXARIFADO – HGG</v>
      </c>
      <c r="F4646" s="26" t="str">
        <f aca="false">VLOOKUP(B4646,[1]Planilha8!$X$4:$AD$6629,7,0)</f>
        <v>REGULAR</v>
      </c>
      <c r="G4646" s="27" t="n">
        <v>41142</v>
      </c>
      <c r="H4646" s="28" t="n">
        <v>91</v>
      </c>
      <c r="I4646" s="29" t="s">
        <v>23</v>
      </c>
      <c r="J4646" s="70" t="s">
        <v>1371</v>
      </c>
      <c r="K4646" s="71" t="n">
        <v>211</v>
      </c>
      <c r="L4646" s="79" t="n">
        <v>2012001047</v>
      </c>
      <c r="M4646" s="73" t="n">
        <v>43465</v>
      </c>
      <c r="N4646" s="74" t="n">
        <v>87.815</v>
      </c>
      <c r="O4646" s="75" t="n">
        <v>0.5</v>
      </c>
      <c r="P4646" s="76" t="n">
        <v>0.0416666666666667</v>
      </c>
      <c r="Q4646" s="77" t="n">
        <v>0</v>
      </c>
      <c r="R4646" s="78" t="n">
        <v>87.815</v>
      </c>
      <c r="S4646" s="39" t="n">
        <v>3.185</v>
      </c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LF4646" s="41"/>
      <c r="ALG4646" s="41"/>
      <c r="ALH4646" s="41"/>
      <c r="ALI4646" s="41"/>
      <c r="ALJ4646" s="41"/>
      <c r="ALK4646" s="41"/>
      <c r="ALL4646" s="41"/>
      <c r="ALM4646" s="41"/>
      <c r="ALN4646" s="41"/>
      <c r="ALO4646" s="41"/>
      <c r="ALP4646" s="41"/>
      <c r="ALQ4646" s="41"/>
      <c r="ALR4646" s="41"/>
      <c r="ALS4646" s="41"/>
      <c r="ALT4646" s="41"/>
      <c r="ALU4646" s="41"/>
      <c r="ALV4646" s="41"/>
      <c r="ALW4646" s="41"/>
      <c r="ALX4646" s="41"/>
      <c r="ALY4646" s="41"/>
      <c r="ALZ4646" s="41"/>
      <c r="AMA4646" s="41"/>
      <c r="AMB4646" s="41"/>
      <c r="AMC4646" s="41"/>
      <c r="AMD4646" s="41"/>
      <c r="AME4646" s="41"/>
      <c r="AMF4646" s="41"/>
      <c r="AMG4646" s="0"/>
      <c r="AMH4646" s="0"/>
      <c r="AMI4646" s="0"/>
      <c r="AMJ4646" s="0"/>
    </row>
    <row r="4647" s="4" customFormat="true" ht="37.5" hidden="false" customHeight="true" outlineLevel="0" collapsed="false">
      <c r="A4647" s="23" t="s">
        <v>1337</v>
      </c>
      <c r="B4647" s="23" t="n">
        <v>5450</v>
      </c>
      <c r="C4647" s="25" t="n">
        <f aca="false">VLOOKUP(B4647,[1]Planilha8!$X$4:$Y$6629,2,0)</f>
        <v>2038839</v>
      </c>
      <c r="D4647" s="26" t="s">
        <v>1370</v>
      </c>
      <c r="E4647" s="26" t="str">
        <f aca="false">VLOOKUP(B4647,[1]Planilha8!$X$4:$Z$6629,3,0)</f>
        <v>ALMOXARIFADO – HGG</v>
      </c>
      <c r="F4647" s="26" t="str">
        <f aca="false">VLOOKUP(B4647,[1]Planilha8!$X$4:$AD$6629,7,0)</f>
        <v>REGULAR</v>
      </c>
      <c r="G4647" s="27" t="n">
        <v>41142</v>
      </c>
      <c r="H4647" s="28" t="n">
        <v>91</v>
      </c>
      <c r="I4647" s="29" t="s">
        <v>23</v>
      </c>
      <c r="J4647" s="70" t="s">
        <v>1371</v>
      </c>
      <c r="K4647" s="71" t="n">
        <v>211</v>
      </c>
      <c r="L4647" s="79" t="n">
        <v>2012001047</v>
      </c>
      <c r="M4647" s="73" t="n">
        <v>43465</v>
      </c>
      <c r="N4647" s="74" t="n">
        <v>87.815</v>
      </c>
      <c r="O4647" s="75" t="n">
        <v>0.5</v>
      </c>
      <c r="P4647" s="76" t="n">
        <v>0.0416666666666667</v>
      </c>
      <c r="Q4647" s="77" t="n">
        <v>0</v>
      </c>
      <c r="R4647" s="78" t="n">
        <v>87.815</v>
      </c>
      <c r="S4647" s="39" t="n">
        <v>3.185</v>
      </c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LF4647" s="41"/>
      <c r="ALG4647" s="41"/>
      <c r="ALH4647" s="41"/>
      <c r="ALI4647" s="41"/>
      <c r="ALJ4647" s="41"/>
      <c r="ALK4647" s="41"/>
      <c r="ALL4647" s="41"/>
      <c r="ALM4647" s="41"/>
      <c r="ALN4647" s="41"/>
      <c r="ALO4647" s="41"/>
      <c r="ALP4647" s="41"/>
      <c r="ALQ4647" s="41"/>
      <c r="ALR4647" s="41"/>
      <c r="ALS4647" s="41"/>
      <c r="ALT4647" s="41"/>
      <c r="ALU4647" s="41"/>
      <c r="ALV4647" s="41"/>
      <c r="ALW4647" s="41"/>
      <c r="ALX4647" s="41"/>
      <c r="ALY4647" s="41"/>
      <c r="ALZ4647" s="41"/>
      <c r="AMA4647" s="41"/>
      <c r="AMB4647" s="41"/>
      <c r="AMC4647" s="41"/>
      <c r="AMD4647" s="41"/>
      <c r="AME4647" s="41"/>
      <c r="AMF4647" s="41"/>
      <c r="AMG4647" s="0"/>
      <c r="AMH4647" s="0"/>
      <c r="AMI4647" s="0"/>
      <c r="AMJ4647" s="0"/>
    </row>
    <row r="4648" s="4" customFormat="true" ht="37.5" hidden="false" customHeight="true" outlineLevel="0" collapsed="false">
      <c r="A4648" s="23" t="s">
        <v>1337</v>
      </c>
      <c r="B4648" s="23" t="n">
        <v>5451</v>
      </c>
      <c r="C4648" s="25" t="n">
        <f aca="false">VLOOKUP(B4648,[1]Planilha8!$X$4:$Y$6629,2,0)</f>
        <v>2038840</v>
      </c>
      <c r="D4648" s="26" t="s">
        <v>1370</v>
      </c>
      <c r="E4648" s="26" t="str">
        <f aca="false">VLOOKUP(B4648,[1]Planilha8!$X$4:$Z$6629,3,0)</f>
        <v>ALMOXARIFADO – HGG</v>
      </c>
      <c r="F4648" s="26" t="str">
        <f aca="false">VLOOKUP(B4648,[1]Planilha8!$X$4:$AD$6629,7,0)</f>
        <v>REGULAR</v>
      </c>
      <c r="G4648" s="27" t="n">
        <v>41142</v>
      </c>
      <c r="H4648" s="28" t="n">
        <v>91</v>
      </c>
      <c r="I4648" s="29" t="s">
        <v>23</v>
      </c>
      <c r="J4648" s="70" t="s">
        <v>1371</v>
      </c>
      <c r="K4648" s="71" t="n">
        <v>211</v>
      </c>
      <c r="L4648" s="79" t="n">
        <v>2012001047</v>
      </c>
      <c r="M4648" s="73" t="n">
        <v>43465</v>
      </c>
      <c r="N4648" s="74" t="n">
        <v>87.815</v>
      </c>
      <c r="O4648" s="75" t="n">
        <v>0.5</v>
      </c>
      <c r="P4648" s="76" t="n">
        <v>0.0416666666666667</v>
      </c>
      <c r="Q4648" s="77" t="n">
        <v>0</v>
      </c>
      <c r="R4648" s="78" t="n">
        <v>87.815</v>
      </c>
      <c r="S4648" s="39" t="n">
        <v>3.185</v>
      </c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LF4648" s="41"/>
      <c r="ALG4648" s="41"/>
      <c r="ALH4648" s="41"/>
      <c r="ALI4648" s="41"/>
      <c r="ALJ4648" s="41"/>
      <c r="ALK4648" s="41"/>
      <c r="ALL4648" s="41"/>
      <c r="ALM4648" s="41"/>
      <c r="ALN4648" s="41"/>
      <c r="ALO4648" s="41"/>
      <c r="ALP4648" s="41"/>
      <c r="ALQ4648" s="41"/>
      <c r="ALR4648" s="41"/>
      <c r="ALS4648" s="41"/>
      <c r="ALT4648" s="41"/>
      <c r="ALU4648" s="41"/>
      <c r="ALV4648" s="41"/>
      <c r="ALW4648" s="41"/>
      <c r="ALX4648" s="41"/>
      <c r="ALY4648" s="41"/>
      <c r="ALZ4648" s="41"/>
      <c r="AMA4648" s="41"/>
      <c r="AMB4648" s="41"/>
      <c r="AMC4648" s="41"/>
      <c r="AMD4648" s="41"/>
      <c r="AME4648" s="41"/>
      <c r="AMF4648" s="41"/>
      <c r="AMG4648" s="0"/>
      <c r="AMH4648" s="0"/>
      <c r="AMI4648" s="0"/>
      <c r="AMJ4648" s="0"/>
    </row>
    <row r="4649" s="4" customFormat="true" ht="37.5" hidden="false" customHeight="true" outlineLevel="0" collapsed="false">
      <c r="A4649" s="23" t="s">
        <v>1337</v>
      </c>
      <c r="B4649" s="23" t="n">
        <v>5452</v>
      </c>
      <c r="C4649" s="25" t="n">
        <f aca="false">VLOOKUP(B4649,[1]Planilha8!$X$4:$Y$6629,2,0)</f>
        <v>2038841</v>
      </c>
      <c r="D4649" s="26" t="s">
        <v>1370</v>
      </c>
      <c r="E4649" s="26" t="str">
        <f aca="false">VLOOKUP(B4649,[1]Planilha8!$X$4:$Z$6629,3,0)</f>
        <v>ALMOXARIFADO – HGG</v>
      </c>
      <c r="F4649" s="26" t="str">
        <f aca="false">VLOOKUP(B4649,[1]Planilha8!$X$4:$AD$6629,7,0)</f>
        <v>REGULAR</v>
      </c>
      <c r="G4649" s="27" t="n">
        <v>41142</v>
      </c>
      <c r="H4649" s="28" t="n">
        <v>91</v>
      </c>
      <c r="I4649" s="29" t="s">
        <v>23</v>
      </c>
      <c r="J4649" s="70" t="s">
        <v>1371</v>
      </c>
      <c r="K4649" s="71" t="n">
        <v>211</v>
      </c>
      <c r="L4649" s="79" t="n">
        <v>2012001047</v>
      </c>
      <c r="M4649" s="73" t="n">
        <v>43465</v>
      </c>
      <c r="N4649" s="74" t="n">
        <v>87.815</v>
      </c>
      <c r="O4649" s="75" t="n">
        <v>0.5</v>
      </c>
      <c r="P4649" s="76" t="n">
        <v>0.0416666666666667</v>
      </c>
      <c r="Q4649" s="77" t="n">
        <v>0</v>
      </c>
      <c r="R4649" s="78" t="n">
        <v>87.815</v>
      </c>
      <c r="S4649" s="39" t="n">
        <v>3.185</v>
      </c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LF4649" s="41"/>
      <c r="ALG4649" s="41"/>
      <c r="ALH4649" s="41"/>
      <c r="ALI4649" s="41"/>
      <c r="ALJ4649" s="41"/>
      <c r="ALK4649" s="41"/>
      <c r="ALL4649" s="41"/>
      <c r="ALM4649" s="41"/>
      <c r="ALN4649" s="41"/>
      <c r="ALO4649" s="41"/>
      <c r="ALP4649" s="41"/>
      <c r="ALQ4649" s="41"/>
      <c r="ALR4649" s="41"/>
      <c r="ALS4649" s="41"/>
      <c r="ALT4649" s="41"/>
      <c r="ALU4649" s="41"/>
      <c r="ALV4649" s="41"/>
      <c r="ALW4649" s="41"/>
      <c r="ALX4649" s="41"/>
      <c r="ALY4649" s="41"/>
      <c r="ALZ4649" s="41"/>
      <c r="AMA4649" s="41"/>
      <c r="AMB4649" s="41"/>
      <c r="AMC4649" s="41"/>
      <c r="AMD4649" s="41"/>
      <c r="AME4649" s="41"/>
      <c r="AMF4649" s="41"/>
      <c r="AMG4649" s="0"/>
      <c r="AMH4649" s="0"/>
      <c r="AMI4649" s="0"/>
      <c r="AMJ4649" s="0"/>
    </row>
    <row r="4650" s="4" customFormat="true" ht="37.5" hidden="false" customHeight="true" outlineLevel="0" collapsed="false">
      <c r="A4650" s="23" t="s">
        <v>1337</v>
      </c>
      <c r="B4650" s="23" t="n">
        <v>5453</v>
      </c>
      <c r="C4650" s="25" t="n">
        <f aca="false">VLOOKUP(B4650,[1]Planilha8!$X$4:$Y$6629,2,0)</f>
        <v>2038842</v>
      </c>
      <c r="D4650" s="26" t="s">
        <v>1370</v>
      </c>
      <c r="E4650" s="26" t="str">
        <f aca="false">VLOOKUP(B4650,[1]Planilha8!$X$4:$Z$6629,3,0)</f>
        <v>ALMOXARIFADO – HGG</v>
      </c>
      <c r="F4650" s="26" t="str">
        <f aca="false">VLOOKUP(B4650,[1]Planilha8!$X$4:$AD$6629,7,0)</f>
        <v>REGULAR</v>
      </c>
      <c r="G4650" s="27" t="n">
        <v>41142</v>
      </c>
      <c r="H4650" s="28" t="n">
        <v>91</v>
      </c>
      <c r="I4650" s="29" t="s">
        <v>23</v>
      </c>
      <c r="J4650" s="70" t="s">
        <v>1371</v>
      </c>
      <c r="K4650" s="71" t="n">
        <v>211</v>
      </c>
      <c r="L4650" s="79" t="n">
        <v>2012001047</v>
      </c>
      <c r="M4650" s="73" t="n">
        <v>43465</v>
      </c>
      <c r="N4650" s="74" t="n">
        <v>87.815</v>
      </c>
      <c r="O4650" s="75" t="n">
        <v>0.5</v>
      </c>
      <c r="P4650" s="76" t="n">
        <v>0.0416666666666667</v>
      </c>
      <c r="Q4650" s="77" t="n">
        <v>0</v>
      </c>
      <c r="R4650" s="78" t="n">
        <v>87.815</v>
      </c>
      <c r="S4650" s="39" t="n">
        <v>3.185</v>
      </c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LF4650" s="41"/>
      <c r="ALG4650" s="41"/>
      <c r="ALH4650" s="41"/>
      <c r="ALI4650" s="41"/>
      <c r="ALJ4650" s="41"/>
      <c r="ALK4650" s="41"/>
      <c r="ALL4650" s="41"/>
      <c r="ALM4650" s="41"/>
      <c r="ALN4650" s="41"/>
      <c r="ALO4650" s="41"/>
      <c r="ALP4650" s="41"/>
      <c r="ALQ4650" s="41"/>
      <c r="ALR4650" s="41"/>
      <c r="ALS4650" s="41"/>
      <c r="ALT4650" s="41"/>
      <c r="ALU4650" s="41"/>
      <c r="ALV4650" s="41"/>
      <c r="ALW4650" s="41"/>
      <c r="ALX4650" s="41"/>
      <c r="ALY4650" s="41"/>
      <c r="ALZ4650" s="41"/>
      <c r="AMA4650" s="41"/>
      <c r="AMB4650" s="41"/>
      <c r="AMC4650" s="41"/>
      <c r="AMD4650" s="41"/>
      <c r="AME4650" s="41"/>
      <c r="AMF4650" s="41"/>
      <c r="AMG4650" s="0"/>
      <c r="AMH4650" s="0"/>
      <c r="AMI4650" s="0"/>
      <c r="AMJ4650" s="0"/>
    </row>
    <row r="4651" s="4" customFormat="true" ht="37.5" hidden="false" customHeight="true" outlineLevel="0" collapsed="false">
      <c r="A4651" s="23" t="s">
        <v>1337</v>
      </c>
      <c r="B4651" s="23" t="n">
        <v>5454</v>
      </c>
      <c r="C4651" s="25" t="n">
        <f aca="false">VLOOKUP(B4651,[1]Planilha8!$X$4:$Y$6629,2,0)</f>
        <v>2038843</v>
      </c>
      <c r="D4651" s="26" t="s">
        <v>1370</v>
      </c>
      <c r="E4651" s="26" t="str">
        <f aca="false">VLOOKUP(B4651,[1]Planilha8!$X$4:$Z$6629,3,0)</f>
        <v>ALMOXARIFADO – HGG</v>
      </c>
      <c r="F4651" s="26" t="str">
        <f aca="false">VLOOKUP(B4651,[1]Planilha8!$X$4:$AD$6629,7,0)</f>
        <v>REGULAR</v>
      </c>
      <c r="G4651" s="27" t="n">
        <v>41142</v>
      </c>
      <c r="H4651" s="28" t="n">
        <v>91</v>
      </c>
      <c r="I4651" s="29" t="s">
        <v>23</v>
      </c>
      <c r="J4651" s="70" t="s">
        <v>1371</v>
      </c>
      <c r="K4651" s="71" t="n">
        <v>211</v>
      </c>
      <c r="L4651" s="79" t="n">
        <v>2012001047</v>
      </c>
      <c r="M4651" s="73" t="n">
        <v>43465</v>
      </c>
      <c r="N4651" s="74" t="n">
        <v>87.815</v>
      </c>
      <c r="O4651" s="75" t="n">
        <v>0.5</v>
      </c>
      <c r="P4651" s="76" t="n">
        <v>0.0416666666666667</v>
      </c>
      <c r="Q4651" s="77" t="n">
        <v>0</v>
      </c>
      <c r="R4651" s="78" t="n">
        <v>87.815</v>
      </c>
      <c r="S4651" s="39" t="n">
        <v>3.185</v>
      </c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LF4651" s="41"/>
      <c r="ALG4651" s="41"/>
      <c r="ALH4651" s="41"/>
      <c r="ALI4651" s="41"/>
      <c r="ALJ4651" s="41"/>
      <c r="ALK4651" s="41"/>
      <c r="ALL4651" s="41"/>
      <c r="ALM4651" s="41"/>
      <c r="ALN4651" s="41"/>
      <c r="ALO4651" s="41"/>
      <c r="ALP4651" s="41"/>
      <c r="ALQ4651" s="41"/>
      <c r="ALR4651" s="41"/>
      <c r="ALS4651" s="41"/>
      <c r="ALT4651" s="41"/>
      <c r="ALU4651" s="41"/>
      <c r="ALV4651" s="41"/>
      <c r="ALW4651" s="41"/>
      <c r="ALX4651" s="41"/>
      <c r="ALY4651" s="41"/>
      <c r="ALZ4651" s="41"/>
      <c r="AMA4651" s="41"/>
      <c r="AMB4651" s="41"/>
      <c r="AMC4651" s="41"/>
      <c r="AMD4651" s="41"/>
      <c r="AME4651" s="41"/>
      <c r="AMF4651" s="41"/>
      <c r="AMG4651" s="0"/>
      <c r="AMH4651" s="0"/>
      <c r="AMI4651" s="0"/>
      <c r="AMJ4651" s="0"/>
    </row>
    <row r="4652" s="4" customFormat="true" ht="37.5" hidden="false" customHeight="true" outlineLevel="0" collapsed="false">
      <c r="A4652" s="23" t="s">
        <v>1337</v>
      </c>
      <c r="B4652" s="23" t="n">
        <v>5455</v>
      </c>
      <c r="C4652" s="25" t="n">
        <f aca="false">VLOOKUP(B4652,[1]Planilha8!$X$4:$Y$6629,2,0)</f>
        <v>2038844</v>
      </c>
      <c r="D4652" s="26" t="s">
        <v>1370</v>
      </c>
      <c r="E4652" s="26" t="str">
        <f aca="false">VLOOKUP(B4652,[1]Planilha8!$X$4:$Z$6629,3,0)</f>
        <v>ALMOXARIFADO – HGG</v>
      </c>
      <c r="F4652" s="26" t="str">
        <f aca="false">VLOOKUP(B4652,[1]Planilha8!$X$4:$AD$6629,7,0)</f>
        <v>REGULAR</v>
      </c>
      <c r="G4652" s="27" t="n">
        <v>41142</v>
      </c>
      <c r="H4652" s="28" t="n">
        <v>91</v>
      </c>
      <c r="I4652" s="29" t="s">
        <v>23</v>
      </c>
      <c r="J4652" s="70" t="s">
        <v>1371</v>
      </c>
      <c r="K4652" s="71" t="n">
        <v>211</v>
      </c>
      <c r="L4652" s="79" t="n">
        <v>2012001047</v>
      </c>
      <c r="M4652" s="73" t="n">
        <v>43465</v>
      </c>
      <c r="N4652" s="74" t="n">
        <v>87.815</v>
      </c>
      <c r="O4652" s="75" t="n">
        <v>0.5</v>
      </c>
      <c r="P4652" s="76" t="n">
        <v>0.0416666666666667</v>
      </c>
      <c r="Q4652" s="77" t="n">
        <v>0</v>
      </c>
      <c r="R4652" s="78" t="n">
        <v>87.815</v>
      </c>
      <c r="S4652" s="39" t="n">
        <v>3.185</v>
      </c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LF4652" s="41"/>
      <c r="ALG4652" s="41"/>
      <c r="ALH4652" s="41"/>
      <c r="ALI4652" s="41"/>
      <c r="ALJ4652" s="41"/>
      <c r="ALK4652" s="41"/>
      <c r="ALL4652" s="41"/>
      <c r="ALM4652" s="41"/>
      <c r="ALN4652" s="41"/>
      <c r="ALO4652" s="41"/>
      <c r="ALP4652" s="41"/>
      <c r="ALQ4652" s="41"/>
      <c r="ALR4652" s="41"/>
      <c r="ALS4652" s="41"/>
      <c r="ALT4652" s="41"/>
      <c r="ALU4652" s="41"/>
      <c r="ALV4652" s="41"/>
      <c r="ALW4652" s="41"/>
      <c r="ALX4652" s="41"/>
      <c r="ALY4652" s="41"/>
      <c r="ALZ4652" s="41"/>
      <c r="AMA4652" s="41"/>
      <c r="AMB4652" s="41"/>
      <c r="AMC4652" s="41"/>
      <c r="AMD4652" s="41"/>
      <c r="AME4652" s="41"/>
      <c r="AMF4652" s="41"/>
      <c r="AMG4652" s="0"/>
      <c r="AMH4652" s="0"/>
      <c r="AMI4652" s="0"/>
      <c r="AMJ4652" s="0"/>
    </row>
    <row r="4653" s="4" customFormat="true" ht="37.5" hidden="false" customHeight="true" outlineLevel="0" collapsed="false">
      <c r="A4653" s="23" t="s">
        <v>1337</v>
      </c>
      <c r="B4653" s="23" t="n">
        <v>5456</v>
      </c>
      <c r="C4653" s="25" t="n">
        <f aca="false">VLOOKUP(B4653,[1]Planilha8!$X$4:$Y$6629,2,0)</f>
        <v>2038845</v>
      </c>
      <c r="D4653" s="26" t="s">
        <v>1370</v>
      </c>
      <c r="E4653" s="26" t="str">
        <f aca="false">VLOOKUP(B4653,[1]Planilha8!$X$4:$Z$6629,3,0)</f>
        <v>ALMOXARIFADO – HGG</v>
      </c>
      <c r="F4653" s="26" t="str">
        <f aca="false">VLOOKUP(B4653,[1]Planilha8!$X$4:$AD$6629,7,0)</f>
        <v>REGULAR</v>
      </c>
      <c r="G4653" s="27" t="n">
        <v>41142</v>
      </c>
      <c r="H4653" s="28" t="n">
        <v>91</v>
      </c>
      <c r="I4653" s="29" t="s">
        <v>23</v>
      </c>
      <c r="J4653" s="70" t="s">
        <v>1371</v>
      </c>
      <c r="K4653" s="71" t="n">
        <v>211</v>
      </c>
      <c r="L4653" s="79" t="n">
        <v>2012001047</v>
      </c>
      <c r="M4653" s="73" t="n">
        <v>43465</v>
      </c>
      <c r="N4653" s="74" t="n">
        <v>87.815</v>
      </c>
      <c r="O4653" s="75" t="n">
        <v>0.5</v>
      </c>
      <c r="P4653" s="76" t="n">
        <v>0.0416666666666667</v>
      </c>
      <c r="Q4653" s="77" t="n">
        <v>0</v>
      </c>
      <c r="R4653" s="78" t="n">
        <v>87.815</v>
      </c>
      <c r="S4653" s="39" t="n">
        <v>3.185</v>
      </c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LF4653" s="41"/>
      <c r="ALG4653" s="41"/>
      <c r="ALH4653" s="41"/>
      <c r="ALI4653" s="41"/>
      <c r="ALJ4653" s="41"/>
      <c r="ALK4653" s="41"/>
      <c r="ALL4653" s="41"/>
      <c r="ALM4653" s="41"/>
      <c r="ALN4653" s="41"/>
      <c r="ALO4653" s="41"/>
      <c r="ALP4653" s="41"/>
      <c r="ALQ4653" s="41"/>
      <c r="ALR4653" s="41"/>
      <c r="ALS4653" s="41"/>
      <c r="ALT4653" s="41"/>
      <c r="ALU4653" s="41"/>
      <c r="ALV4653" s="41"/>
      <c r="ALW4653" s="41"/>
      <c r="ALX4653" s="41"/>
      <c r="ALY4653" s="41"/>
      <c r="ALZ4653" s="41"/>
      <c r="AMA4653" s="41"/>
      <c r="AMB4653" s="41"/>
      <c r="AMC4653" s="41"/>
      <c r="AMD4653" s="41"/>
      <c r="AME4653" s="41"/>
      <c r="AMF4653" s="41"/>
      <c r="AMG4653" s="0"/>
      <c r="AMH4653" s="0"/>
      <c r="AMI4653" s="0"/>
      <c r="AMJ4653" s="0"/>
    </row>
    <row r="4654" s="4" customFormat="true" ht="37.5" hidden="false" customHeight="true" outlineLevel="0" collapsed="false">
      <c r="A4654" s="23" t="s">
        <v>1337</v>
      </c>
      <c r="B4654" s="23" t="n">
        <v>5457</v>
      </c>
      <c r="C4654" s="25" t="n">
        <f aca="false">VLOOKUP(B4654,[1]Planilha8!$X$4:$Y$6629,2,0)</f>
        <v>2038846</v>
      </c>
      <c r="D4654" s="26" t="s">
        <v>1370</v>
      </c>
      <c r="E4654" s="26" t="str">
        <f aca="false">VLOOKUP(B4654,[1]Planilha8!$X$4:$Z$6629,3,0)</f>
        <v>ALMOXARIFADO – HGG</v>
      </c>
      <c r="F4654" s="26" t="str">
        <f aca="false">VLOOKUP(B4654,[1]Planilha8!$X$4:$AD$6629,7,0)</f>
        <v>REGULAR</v>
      </c>
      <c r="G4654" s="27" t="n">
        <v>41142</v>
      </c>
      <c r="H4654" s="28" t="n">
        <v>91</v>
      </c>
      <c r="I4654" s="29" t="s">
        <v>23</v>
      </c>
      <c r="J4654" s="70" t="s">
        <v>1371</v>
      </c>
      <c r="K4654" s="71" t="n">
        <v>211</v>
      </c>
      <c r="L4654" s="79" t="n">
        <v>2012001047</v>
      </c>
      <c r="M4654" s="73" t="n">
        <v>43465</v>
      </c>
      <c r="N4654" s="74" t="n">
        <v>87.815</v>
      </c>
      <c r="O4654" s="75" t="n">
        <v>0.5</v>
      </c>
      <c r="P4654" s="76" t="n">
        <v>0.0416666666666667</v>
      </c>
      <c r="Q4654" s="77" t="n">
        <v>0</v>
      </c>
      <c r="R4654" s="78" t="n">
        <v>87.815</v>
      </c>
      <c r="S4654" s="39" t="n">
        <v>3.185</v>
      </c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LF4654" s="41"/>
      <c r="ALG4654" s="41"/>
      <c r="ALH4654" s="41"/>
      <c r="ALI4654" s="41"/>
      <c r="ALJ4654" s="41"/>
      <c r="ALK4654" s="41"/>
      <c r="ALL4654" s="41"/>
      <c r="ALM4654" s="41"/>
      <c r="ALN4654" s="41"/>
      <c r="ALO4654" s="41"/>
      <c r="ALP4654" s="41"/>
      <c r="ALQ4654" s="41"/>
      <c r="ALR4654" s="41"/>
      <c r="ALS4654" s="41"/>
      <c r="ALT4654" s="41"/>
      <c r="ALU4654" s="41"/>
      <c r="ALV4654" s="41"/>
      <c r="ALW4654" s="41"/>
      <c r="ALX4654" s="41"/>
      <c r="ALY4654" s="41"/>
      <c r="ALZ4654" s="41"/>
      <c r="AMA4654" s="41"/>
      <c r="AMB4654" s="41"/>
      <c r="AMC4654" s="41"/>
      <c r="AMD4654" s="41"/>
      <c r="AME4654" s="41"/>
      <c r="AMF4654" s="41"/>
      <c r="AMG4654" s="0"/>
      <c r="AMH4654" s="0"/>
      <c r="AMI4654" s="0"/>
      <c r="AMJ4654" s="0"/>
    </row>
    <row r="4655" s="4" customFormat="true" ht="37.5" hidden="false" customHeight="true" outlineLevel="0" collapsed="false">
      <c r="A4655" s="23" t="s">
        <v>1337</v>
      </c>
      <c r="B4655" s="23" t="n">
        <v>5458</v>
      </c>
      <c r="C4655" s="25" t="n">
        <f aca="false">VLOOKUP(B4655,[1]Planilha8!$X$4:$Y$6629,2,0)</f>
        <v>2038847</v>
      </c>
      <c r="D4655" s="26" t="s">
        <v>1370</v>
      </c>
      <c r="E4655" s="26" t="str">
        <f aca="false">VLOOKUP(B4655,[1]Planilha8!$X$4:$Z$6629,3,0)</f>
        <v>ALMOXARIFADO – HGG</v>
      </c>
      <c r="F4655" s="26" t="str">
        <f aca="false">VLOOKUP(B4655,[1]Planilha8!$X$4:$AD$6629,7,0)</f>
        <v>REGULAR</v>
      </c>
      <c r="G4655" s="27" t="n">
        <v>41142</v>
      </c>
      <c r="H4655" s="28" t="n">
        <v>91</v>
      </c>
      <c r="I4655" s="29" t="s">
        <v>23</v>
      </c>
      <c r="J4655" s="70" t="s">
        <v>1371</v>
      </c>
      <c r="K4655" s="71" t="n">
        <v>211</v>
      </c>
      <c r="L4655" s="79" t="n">
        <v>2012001047</v>
      </c>
      <c r="M4655" s="73" t="n">
        <v>43465</v>
      </c>
      <c r="N4655" s="74" t="n">
        <v>87.815</v>
      </c>
      <c r="O4655" s="75" t="n">
        <v>0.5</v>
      </c>
      <c r="P4655" s="76" t="n">
        <v>0.0416666666666667</v>
      </c>
      <c r="Q4655" s="77" t="n">
        <v>0</v>
      </c>
      <c r="R4655" s="78" t="n">
        <v>87.815</v>
      </c>
      <c r="S4655" s="39" t="n">
        <v>3.185</v>
      </c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LF4655" s="41"/>
      <c r="ALG4655" s="41"/>
      <c r="ALH4655" s="41"/>
      <c r="ALI4655" s="41"/>
      <c r="ALJ4655" s="41"/>
      <c r="ALK4655" s="41"/>
      <c r="ALL4655" s="41"/>
      <c r="ALM4655" s="41"/>
      <c r="ALN4655" s="41"/>
      <c r="ALO4655" s="41"/>
      <c r="ALP4655" s="41"/>
      <c r="ALQ4655" s="41"/>
      <c r="ALR4655" s="41"/>
      <c r="ALS4655" s="41"/>
      <c r="ALT4655" s="41"/>
      <c r="ALU4655" s="41"/>
      <c r="ALV4655" s="41"/>
      <c r="ALW4655" s="41"/>
      <c r="ALX4655" s="41"/>
      <c r="ALY4655" s="41"/>
      <c r="ALZ4655" s="41"/>
      <c r="AMA4655" s="41"/>
      <c r="AMB4655" s="41"/>
      <c r="AMC4655" s="41"/>
      <c r="AMD4655" s="41"/>
      <c r="AME4655" s="41"/>
      <c r="AMF4655" s="41"/>
      <c r="AMG4655" s="0"/>
      <c r="AMH4655" s="0"/>
      <c r="AMI4655" s="0"/>
      <c r="AMJ4655" s="0"/>
    </row>
    <row r="4656" s="4" customFormat="true" ht="37.5" hidden="false" customHeight="true" outlineLevel="0" collapsed="false">
      <c r="A4656" s="23" t="s">
        <v>1337</v>
      </c>
      <c r="B4656" s="23" t="n">
        <v>5459</v>
      </c>
      <c r="C4656" s="25" t="n">
        <f aca="false">VLOOKUP(B4656,[1]Planilha8!$X$4:$Y$6629,2,0)</f>
        <v>2038848</v>
      </c>
      <c r="D4656" s="26" t="s">
        <v>1370</v>
      </c>
      <c r="E4656" s="26" t="str">
        <f aca="false">VLOOKUP(B4656,[1]Planilha8!$X$4:$Z$6629,3,0)</f>
        <v>ALMOXARIFADO – HGG</v>
      </c>
      <c r="F4656" s="26" t="str">
        <f aca="false">VLOOKUP(B4656,[1]Planilha8!$X$4:$AD$6629,7,0)</f>
        <v>REGULAR</v>
      </c>
      <c r="G4656" s="27" t="n">
        <v>41142</v>
      </c>
      <c r="H4656" s="28" t="n">
        <v>91</v>
      </c>
      <c r="I4656" s="29" t="s">
        <v>23</v>
      </c>
      <c r="J4656" s="70" t="s">
        <v>1371</v>
      </c>
      <c r="K4656" s="71" t="n">
        <v>211</v>
      </c>
      <c r="L4656" s="79" t="n">
        <v>2012001047</v>
      </c>
      <c r="M4656" s="73" t="n">
        <v>43465</v>
      </c>
      <c r="N4656" s="74" t="n">
        <v>87.815</v>
      </c>
      <c r="O4656" s="75" t="n">
        <v>0.5</v>
      </c>
      <c r="P4656" s="76" t="n">
        <v>0.0416666666666667</v>
      </c>
      <c r="Q4656" s="77" t="n">
        <v>0</v>
      </c>
      <c r="R4656" s="78" t="n">
        <v>87.815</v>
      </c>
      <c r="S4656" s="39" t="n">
        <v>3.185</v>
      </c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LF4656" s="41"/>
      <c r="ALG4656" s="41"/>
      <c r="ALH4656" s="41"/>
      <c r="ALI4656" s="41"/>
      <c r="ALJ4656" s="41"/>
      <c r="ALK4656" s="41"/>
      <c r="ALL4656" s="41"/>
      <c r="ALM4656" s="41"/>
      <c r="ALN4656" s="41"/>
      <c r="ALO4656" s="41"/>
      <c r="ALP4656" s="41"/>
      <c r="ALQ4656" s="41"/>
      <c r="ALR4656" s="41"/>
      <c r="ALS4656" s="41"/>
      <c r="ALT4656" s="41"/>
      <c r="ALU4656" s="41"/>
      <c r="ALV4656" s="41"/>
      <c r="ALW4656" s="41"/>
      <c r="ALX4656" s="41"/>
      <c r="ALY4656" s="41"/>
      <c r="ALZ4656" s="41"/>
      <c r="AMA4656" s="41"/>
      <c r="AMB4656" s="41"/>
      <c r="AMC4656" s="41"/>
      <c r="AMD4656" s="41"/>
      <c r="AME4656" s="41"/>
      <c r="AMF4656" s="41"/>
      <c r="AMG4656" s="0"/>
      <c r="AMH4656" s="0"/>
      <c r="AMI4656" s="0"/>
      <c r="AMJ4656" s="0"/>
    </row>
    <row r="4657" s="4" customFormat="true" ht="37.5" hidden="false" customHeight="true" outlineLevel="0" collapsed="false">
      <c r="A4657" s="23" t="s">
        <v>1337</v>
      </c>
      <c r="B4657" s="23" t="n">
        <v>5460</v>
      </c>
      <c r="C4657" s="25" t="n">
        <f aca="false">VLOOKUP(B4657,[1]Planilha8!$X$4:$Y$6629,2,0)</f>
        <v>2038849</v>
      </c>
      <c r="D4657" s="26" t="s">
        <v>1370</v>
      </c>
      <c r="E4657" s="26" t="str">
        <f aca="false">VLOOKUP(B4657,[1]Planilha8!$X$4:$Z$6629,3,0)</f>
        <v>ALMOXARIFADO – HGG</v>
      </c>
      <c r="F4657" s="26" t="str">
        <f aca="false">VLOOKUP(B4657,[1]Planilha8!$X$4:$AD$6629,7,0)</f>
        <v>REGULAR</v>
      </c>
      <c r="G4657" s="27" t="n">
        <v>41142</v>
      </c>
      <c r="H4657" s="28" t="n">
        <v>91</v>
      </c>
      <c r="I4657" s="29" t="s">
        <v>23</v>
      </c>
      <c r="J4657" s="70" t="s">
        <v>1371</v>
      </c>
      <c r="K4657" s="71" t="n">
        <v>211</v>
      </c>
      <c r="L4657" s="79" t="n">
        <v>2012001047</v>
      </c>
      <c r="M4657" s="73" t="n">
        <v>43465</v>
      </c>
      <c r="N4657" s="74" t="n">
        <v>87.815</v>
      </c>
      <c r="O4657" s="75" t="n">
        <v>0.5</v>
      </c>
      <c r="P4657" s="76" t="n">
        <v>0.0416666666666667</v>
      </c>
      <c r="Q4657" s="77" t="n">
        <v>0</v>
      </c>
      <c r="R4657" s="78" t="n">
        <v>87.815</v>
      </c>
      <c r="S4657" s="39" t="n">
        <v>3.185</v>
      </c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LF4657" s="41"/>
      <c r="ALG4657" s="41"/>
      <c r="ALH4657" s="41"/>
      <c r="ALI4657" s="41"/>
      <c r="ALJ4657" s="41"/>
      <c r="ALK4657" s="41"/>
      <c r="ALL4657" s="41"/>
      <c r="ALM4657" s="41"/>
      <c r="ALN4657" s="41"/>
      <c r="ALO4657" s="41"/>
      <c r="ALP4657" s="41"/>
      <c r="ALQ4657" s="41"/>
      <c r="ALR4657" s="41"/>
      <c r="ALS4657" s="41"/>
      <c r="ALT4657" s="41"/>
      <c r="ALU4657" s="41"/>
      <c r="ALV4657" s="41"/>
      <c r="ALW4657" s="41"/>
      <c r="ALX4657" s="41"/>
      <c r="ALY4657" s="41"/>
      <c r="ALZ4657" s="41"/>
      <c r="AMA4657" s="41"/>
      <c r="AMB4657" s="41"/>
      <c r="AMC4657" s="41"/>
      <c r="AMD4657" s="41"/>
      <c r="AME4657" s="41"/>
      <c r="AMF4657" s="41"/>
      <c r="AMG4657" s="0"/>
      <c r="AMH4657" s="0"/>
      <c r="AMI4657" s="0"/>
      <c r="AMJ4657" s="0"/>
    </row>
    <row r="4658" s="4" customFormat="true" ht="37.5" hidden="false" customHeight="true" outlineLevel="0" collapsed="false">
      <c r="A4658" s="23" t="s">
        <v>1337</v>
      </c>
      <c r="B4658" s="23" t="n">
        <v>5461</v>
      </c>
      <c r="C4658" s="25" t="n">
        <f aca="false">VLOOKUP(B4658,[1]Planilha8!$X$4:$Y$6629,2,0)</f>
        <v>2038850</v>
      </c>
      <c r="D4658" s="26" t="s">
        <v>1370</v>
      </c>
      <c r="E4658" s="26" t="str">
        <f aca="false">VLOOKUP(B4658,[1]Planilha8!$X$4:$Z$6629,3,0)</f>
        <v>ALMOXARIFADO – HGG</v>
      </c>
      <c r="F4658" s="26" t="str">
        <f aca="false">VLOOKUP(B4658,[1]Planilha8!$X$4:$AD$6629,7,0)</f>
        <v>REGULAR</v>
      </c>
      <c r="G4658" s="27" t="n">
        <v>41142</v>
      </c>
      <c r="H4658" s="28" t="n">
        <v>91</v>
      </c>
      <c r="I4658" s="29" t="s">
        <v>23</v>
      </c>
      <c r="J4658" s="70" t="s">
        <v>1371</v>
      </c>
      <c r="K4658" s="71" t="n">
        <v>211</v>
      </c>
      <c r="L4658" s="79" t="n">
        <v>2012001047</v>
      </c>
      <c r="M4658" s="73" t="n">
        <v>43465</v>
      </c>
      <c r="N4658" s="74" t="n">
        <v>87.815</v>
      </c>
      <c r="O4658" s="75" t="n">
        <v>0.5</v>
      </c>
      <c r="P4658" s="76" t="n">
        <v>0.0416666666666667</v>
      </c>
      <c r="Q4658" s="77" t="n">
        <v>0</v>
      </c>
      <c r="R4658" s="78" t="n">
        <v>87.815</v>
      </c>
      <c r="S4658" s="39" t="n">
        <v>3.185</v>
      </c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LF4658" s="41"/>
      <c r="ALG4658" s="41"/>
      <c r="ALH4658" s="41"/>
      <c r="ALI4658" s="41"/>
      <c r="ALJ4658" s="41"/>
      <c r="ALK4658" s="41"/>
      <c r="ALL4658" s="41"/>
      <c r="ALM4658" s="41"/>
      <c r="ALN4658" s="41"/>
      <c r="ALO4658" s="41"/>
      <c r="ALP4658" s="41"/>
      <c r="ALQ4658" s="41"/>
      <c r="ALR4658" s="41"/>
      <c r="ALS4658" s="41"/>
      <c r="ALT4658" s="41"/>
      <c r="ALU4658" s="41"/>
      <c r="ALV4658" s="41"/>
      <c r="ALW4658" s="41"/>
      <c r="ALX4658" s="41"/>
      <c r="ALY4658" s="41"/>
      <c r="ALZ4658" s="41"/>
      <c r="AMA4658" s="41"/>
      <c r="AMB4658" s="41"/>
      <c r="AMC4658" s="41"/>
      <c r="AMD4658" s="41"/>
      <c r="AME4658" s="41"/>
      <c r="AMF4658" s="41"/>
      <c r="AMG4658" s="0"/>
      <c r="AMH4658" s="0"/>
      <c r="AMI4658" s="0"/>
      <c r="AMJ4658" s="0"/>
    </row>
    <row r="4659" s="4" customFormat="true" ht="37.5" hidden="false" customHeight="true" outlineLevel="0" collapsed="false">
      <c r="A4659" s="23" t="s">
        <v>1337</v>
      </c>
      <c r="B4659" s="23" t="n">
        <v>5462</v>
      </c>
      <c r="C4659" s="25" t="n">
        <f aca="false">VLOOKUP(B4659,[1]Planilha8!$X$4:$Y$6629,2,0)</f>
        <v>2038851</v>
      </c>
      <c r="D4659" s="26" t="s">
        <v>1370</v>
      </c>
      <c r="E4659" s="26" t="str">
        <f aca="false">VLOOKUP(B4659,[1]Planilha8!$X$4:$Z$6629,3,0)</f>
        <v>ALMOXARIFADO – HGG</v>
      </c>
      <c r="F4659" s="26" t="str">
        <f aca="false">VLOOKUP(B4659,[1]Planilha8!$X$4:$AD$6629,7,0)</f>
        <v>REGULAR</v>
      </c>
      <c r="G4659" s="27" t="n">
        <v>41142</v>
      </c>
      <c r="H4659" s="28" t="n">
        <v>91</v>
      </c>
      <c r="I4659" s="29" t="s">
        <v>23</v>
      </c>
      <c r="J4659" s="70" t="s">
        <v>1371</v>
      </c>
      <c r="K4659" s="71" t="n">
        <v>211</v>
      </c>
      <c r="L4659" s="79" t="n">
        <v>2012001047</v>
      </c>
      <c r="M4659" s="73" t="n">
        <v>43465</v>
      </c>
      <c r="N4659" s="74" t="n">
        <v>87.815</v>
      </c>
      <c r="O4659" s="75" t="n">
        <v>0.5</v>
      </c>
      <c r="P4659" s="76" t="n">
        <v>0.0416666666666667</v>
      </c>
      <c r="Q4659" s="77" t="n">
        <v>0</v>
      </c>
      <c r="R4659" s="78" t="n">
        <v>87.815</v>
      </c>
      <c r="S4659" s="39" t="n">
        <v>3.185</v>
      </c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LF4659" s="41"/>
      <c r="ALG4659" s="41"/>
      <c r="ALH4659" s="41"/>
      <c r="ALI4659" s="41"/>
      <c r="ALJ4659" s="41"/>
      <c r="ALK4659" s="41"/>
      <c r="ALL4659" s="41"/>
      <c r="ALM4659" s="41"/>
      <c r="ALN4659" s="41"/>
      <c r="ALO4659" s="41"/>
      <c r="ALP4659" s="41"/>
      <c r="ALQ4659" s="41"/>
      <c r="ALR4659" s="41"/>
      <c r="ALS4659" s="41"/>
      <c r="ALT4659" s="41"/>
      <c r="ALU4659" s="41"/>
      <c r="ALV4659" s="41"/>
      <c r="ALW4659" s="41"/>
      <c r="ALX4659" s="41"/>
      <c r="ALY4659" s="41"/>
      <c r="ALZ4659" s="41"/>
      <c r="AMA4659" s="41"/>
      <c r="AMB4659" s="41"/>
      <c r="AMC4659" s="41"/>
      <c r="AMD4659" s="41"/>
      <c r="AME4659" s="41"/>
      <c r="AMF4659" s="41"/>
      <c r="AMG4659" s="0"/>
      <c r="AMH4659" s="0"/>
      <c r="AMI4659" s="0"/>
      <c r="AMJ4659" s="0"/>
    </row>
    <row r="4660" s="4" customFormat="true" ht="37.5" hidden="false" customHeight="true" outlineLevel="0" collapsed="false">
      <c r="A4660" s="23" t="s">
        <v>1337</v>
      </c>
      <c r="B4660" s="23" t="n">
        <v>5463</v>
      </c>
      <c r="C4660" s="25" t="n">
        <f aca="false">VLOOKUP(B4660,[1]Planilha8!$X$4:$Y$6629,2,0)</f>
        <v>2038852</v>
      </c>
      <c r="D4660" s="26" t="s">
        <v>1370</v>
      </c>
      <c r="E4660" s="26" t="str">
        <f aca="false">VLOOKUP(B4660,[1]Planilha8!$X$4:$Z$6629,3,0)</f>
        <v>ALMOXARIFADO – HGG</v>
      </c>
      <c r="F4660" s="26" t="str">
        <f aca="false">VLOOKUP(B4660,[1]Planilha8!$X$4:$AD$6629,7,0)</f>
        <v>REGULAR</v>
      </c>
      <c r="G4660" s="27" t="n">
        <v>41142</v>
      </c>
      <c r="H4660" s="28" t="n">
        <v>91</v>
      </c>
      <c r="I4660" s="29" t="s">
        <v>23</v>
      </c>
      <c r="J4660" s="70" t="s">
        <v>1371</v>
      </c>
      <c r="K4660" s="71" t="n">
        <v>211</v>
      </c>
      <c r="L4660" s="79" t="n">
        <v>2012001047</v>
      </c>
      <c r="M4660" s="73" t="n">
        <v>43465</v>
      </c>
      <c r="N4660" s="74" t="n">
        <v>87.815</v>
      </c>
      <c r="O4660" s="75" t="n">
        <v>0.5</v>
      </c>
      <c r="P4660" s="76" t="n">
        <v>0.0416666666666667</v>
      </c>
      <c r="Q4660" s="77" t="n">
        <v>0</v>
      </c>
      <c r="R4660" s="78" t="n">
        <v>87.815</v>
      </c>
      <c r="S4660" s="39" t="n">
        <v>3.185</v>
      </c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LF4660" s="41"/>
      <c r="ALG4660" s="41"/>
      <c r="ALH4660" s="41"/>
      <c r="ALI4660" s="41"/>
      <c r="ALJ4660" s="41"/>
      <c r="ALK4660" s="41"/>
      <c r="ALL4660" s="41"/>
      <c r="ALM4660" s="41"/>
      <c r="ALN4660" s="41"/>
      <c r="ALO4660" s="41"/>
      <c r="ALP4660" s="41"/>
      <c r="ALQ4660" s="41"/>
      <c r="ALR4660" s="41"/>
      <c r="ALS4660" s="41"/>
      <c r="ALT4660" s="41"/>
      <c r="ALU4660" s="41"/>
      <c r="ALV4660" s="41"/>
      <c r="ALW4660" s="41"/>
      <c r="ALX4660" s="41"/>
      <c r="ALY4660" s="41"/>
      <c r="ALZ4660" s="41"/>
      <c r="AMA4660" s="41"/>
      <c r="AMB4660" s="41"/>
      <c r="AMC4660" s="41"/>
      <c r="AMD4660" s="41"/>
      <c r="AME4660" s="41"/>
      <c r="AMF4660" s="41"/>
      <c r="AMG4660" s="0"/>
      <c r="AMH4660" s="0"/>
      <c r="AMI4660" s="0"/>
      <c r="AMJ4660" s="0"/>
    </row>
    <row r="4661" s="4" customFormat="true" ht="37.5" hidden="false" customHeight="true" outlineLevel="0" collapsed="false">
      <c r="A4661" s="23" t="s">
        <v>1337</v>
      </c>
      <c r="B4661" s="23" t="n">
        <v>5464</v>
      </c>
      <c r="C4661" s="25" t="n">
        <f aca="false">VLOOKUP(B4661,[1]Planilha8!$X$4:$Y$6629,2,0)</f>
        <v>2038853</v>
      </c>
      <c r="D4661" s="26" t="s">
        <v>1370</v>
      </c>
      <c r="E4661" s="26" t="str">
        <f aca="false">VLOOKUP(B4661,[1]Planilha8!$X$4:$Z$6629,3,0)</f>
        <v>ALMOXARIFADO – HGG</v>
      </c>
      <c r="F4661" s="26" t="str">
        <f aca="false">VLOOKUP(B4661,[1]Planilha8!$X$4:$AD$6629,7,0)</f>
        <v>REGULAR</v>
      </c>
      <c r="G4661" s="27" t="n">
        <v>41142</v>
      </c>
      <c r="H4661" s="28" t="n">
        <v>91</v>
      </c>
      <c r="I4661" s="29" t="s">
        <v>23</v>
      </c>
      <c r="J4661" s="70" t="s">
        <v>1371</v>
      </c>
      <c r="K4661" s="71" t="n">
        <v>211</v>
      </c>
      <c r="L4661" s="79" t="n">
        <v>2012001047</v>
      </c>
      <c r="M4661" s="73" t="n">
        <v>43465</v>
      </c>
      <c r="N4661" s="74" t="n">
        <v>87.815</v>
      </c>
      <c r="O4661" s="75" t="n">
        <v>0.5</v>
      </c>
      <c r="P4661" s="76" t="n">
        <v>0.0416666666666667</v>
      </c>
      <c r="Q4661" s="77" t="n">
        <v>0</v>
      </c>
      <c r="R4661" s="78" t="n">
        <v>87.815</v>
      </c>
      <c r="S4661" s="39" t="n">
        <v>3.185</v>
      </c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LF4661" s="41"/>
      <c r="ALG4661" s="41"/>
      <c r="ALH4661" s="41"/>
      <c r="ALI4661" s="41"/>
      <c r="ALJ4661" s="41"/>
      <c r="ALK4661" s="41"/>
      <c r="ALL4661" s="41"/>
      <c r="ALM4661" s="41"/>
      <c r="ALN4661" s="41"/>
      <c r="ALO4661" s="41"/>
      <c r="ALP4661" s="41"/>
      <c r="ALQ4661" s="41"/>
      <c r="ALR4661" s="41"/>
      <c r="ALS4661" s="41"/>
      <c r="ALT4661" s="41"/>
      <c r="ALU4661" s="41"/>
      <c r="ALV4661" s="41"/>
      <c r="ALW4661" s="41"/>
      <c r="ALX4661" s="41"/>
      <c r="ALY4661" s="41"/>
      <c r="ALZ4661" s="41"/>
      <c r="AMA4661" s="41"/>
      <c r="AMB4661" s="41"/>
      <c r="AMC4661" s="41"/>
      <c r="AMD4661" s="41"/>
      <c r="AME4661" s="41"/>
      <c r="AMF4661" s="41"/>
      <c r="AMG4661" s="0"/>
      <c r="AMH4661" s="0"/>
      <c r="AMI4661" s="0"/>
      <c r="AMJ4661" s="0"/>
    </row>
    <row r="4662" s="4" customFormat="true" ht="37.5" hidden="false" customHeight="true" outlineLevel="0" collapsed="false">
      <c r="A4662" s="23" t="s">
        <v>1337</v>
      </c>
      <c r="B4662" s="23" t="n">
        <v>5465</v>
      </c>
      <c r="C4662" s="25" t="n">
        <f aca="false">VLOOKUP(B4662,[1]Planilha8!$X$4:$Y$6629,2,0)</f>
        <v>2038854</v>
      </c>
      <c r="D4662" s="26" t="s">
        <v>1370</v>
      </c>
      <c r="E4662" s="26" t="str">
        <f aca="false">VLOOKUP(B4662,[1]Planilha8!$X$4:$Z$6629,3,0)</f>
        <v>ALMOXARIFADO – HGG</v>
      </c>
      <c r="F4662" s="26" t="str">
        <f aca="false">VLOOKUP(B4662,[1]Planilha8!$X$4:$AD$6629,7,0)</f>
        <v>REGULAR</v>
      </c>
      <c r="G4662" s="27" t="n">
        <v>41142</v>
      </c>
      <c r="H4662" s="28" t="n">
        <v>91</v>
      </c>
      <c r="I4662" s="29" t="s">
        <v>23</v>
      </c>
      <c r="J4662" s="70" t="s">
        <v>1371</v>
      </c>
      <c r="K4662" s="71" t="n">
        <v>211</v>
      </c>
      <c r="L4662" s="79" t="n">
        <v>2012001047</v>
      </c>
      <c r="M4662" s="73" t="n">
        <v>43465</v>
      </c>
      <c r="N4662" s="74" t="n">
        <v>87.815</v>
      </c>
      <c r="O4662" s="75" t="n">
        <v>0.5</v>
      </c>
      <c r="P4662" s="76" t="n">
        <v>0.0416666666666667</v>
      </c>
      <c r="Q4662" s="77" t="n">
        <v>0</v>
      </c>
      <c r="R4662" s="78" t="n">
        <v>87.815</v>
      </c>
      <c r="S4662" s="39" t="n">
        <v>3.185</v>
      </c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LF4662" s="41"/>
      <c r="ALG4662" s="41"/>
      <c r="ALH4662" s="41"/>
      <c r="ALI4662" s="41"/>
      <c r="ALJ4662" s="41"/>
      <c r="ALK4662" s="41"/>
      <c r="ALL4662" s="41"/>
      <c r="ALM4662" s="41"/>
      <c r="ALN4662" s="41"/>
      <c r="ALO4662" s="41"/>
      <c r="ALP4662" s="41"/>
      <c r="ALQ4662" s="41"/>
      <c r="ALR4662" s="41"/>
      <c r="ALS4662" s="41"/>
      <c r="ALT4662" s="41"/>
      <c r="ALU4662" s="41"/>
      <c r="ALV4662" s="41"/>
      <c r="ALW4662" s="41"/>
      <c r="ALX4662" s="41"/>
      <c r="ALY4662" s="41"/>
      <c r="ALZ4662" s="41"/>
      <c r="AMA4662" s="41"/>
      <c r="AMB4662" s="41"/>
      <c r="AMC4662" s="41"/>
      <c r="AMD4662" s="41"/>
      <c r="AME4662" s="41"/>
      <c r="AMF4662" s="41"/>
      <c r="AMG4662" s="0"/>
      <c r="AMH4662" s="0"/>
      <c r="AMI4662" s="0"/>
      <c r="AMJ4662" s="0"/>
    </row>
    <row r="4663" s="4" customFormat="true" ht="37.5" hidden="false" customHeight="true" outlineLevel="0" collapsed="false">
      <c r="A4663" s="23" t="s">
        <v>1337</v>
      </c>
      <c r="B4663" s="23" t="n">
        <v>5466</v>
      </c>
      <c r="C4663" s="25" t="n">
        <f aca="false">VLOOKUP(B4663,[1]Planilha8!$X$4:$Y$6629,2,0)</f>
        <v>2038855</v>
      </c>
      <c r="D4663" s="26" t="s">
        <v>1370</v>
      </c>
      <c r="E4663" s="26" t="str">
        <f aca="false">VLOOKUP(B4663,[1]Planilha8!$X$4:$Z$6629,3,0)</f>
        <v>ALMOXARIFADO – HGG</v>
      </c>
      <c r="F4663" s="26" t="str">
        <f aca="false">VLOOKUP(B4663,[1]Planilha8!$X$4:$AD$6629,7,0)</f>
        <v>REGULAR</v>
      </c>
      <c r="G4663" s="27" t="n">
        <v>41142</v>
      </c>
      <c r="H4663" s="28" t="n">
        <v>91</v>
      </c>
      <c r="I4663" s="29" t="s">
        <v>23</v>
      </c>
      <c r="J4663" s="70" t="s">
        <v>1371</v>
      </c>
      <c r="K4663" s="71" t="n">
        <v>211</v>
      </c>
      <c r="L4663" s="79" t="n">
        <v>2012001047</v>
      </c>
      <c r="M4663" s="73" t="n">
        <v>43465</v>
      </c>
      <c r="N4663" s="74" t="n">
        <v>87.815</v>
      </c>
      <c r="O4663" s="75" t="n">
        <v>0.5</v>
      </c>
      <c r="P4663" s="76" t="n">
        <v>0.0416666666666667</v>
      </c>
      <c r="Q4663" s="77" t="n">
        <v>0</v>
      </c>
      <c r="R4663" s="78" t="n">
        <v>87.815</v>
      </c>
      <c r="S4663" s="39" t="n">
        <v>3.185</v>
      </c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LF4663" s="41"/>
      <c r="ALG4663" s="41"/>
      <c r="ALH4663" s="41"/>
      <c r="ALI4663" s="41"/>
      <c r="ALJ4663" s="41"/>
      <c r="ALK4663" s="41"/>
      <c r="ALL4663" s="41"/>
      <c r="ALM4663" s="41"/>
      <c r="ALN4663" s="41"/>
      <c r="ALO4663" s="41"/>
      <c r="ALP4663" s="41"/>
      <c r="ALQ4663" s="41"/>
      <c r="ALR4663" s="41"/>
      <c r="ALS4663" s="41"/>
      <c r="ALT4663" s="41"/>
      <c r="ALU4663" s="41"/>
      <c r="ALV4663" s="41"/>
      <c r="ALW4663" s="41"/>
      <c r="ALX4663" s="41"/>
      <c r="ALY4663" s="41"/>
      <c r="ALZ4663" s="41"/>
      <c r="AMA4663" s="41"/>
      <c r="AMB4663" s="41"/>
      <c r="AMC4663" s="41"/>
      <c r="AMD4663" s="41"/>
      <c r="AME4663" s="41"/>
      <c r="AMF4663" s="41"/>
      <c r="AMG4663" s="0"/>
      <c r="AMH4663" s="0"/>
      <c r="AMI4663" s="0"/>
      <c r="AMJ4663" s="0"/>
    </row>
    <row r="4664" s="4" customFormat="true" ht="37.5" hidden="false" customHeight="true" outlineLevel="0" collapsed="false">
      <c r="A4664" s="23" t="s">
        <v>1337</v>
      </c>
      <c r="B4664" s="23" t="n">
        <v>5467</v>
      </c>
      <c r="C4664" s="25" t="n">
        <f aca="false">VLOOKUP(B4664,[1]Planilha8!$X$4:$Y$6629,2,0)</f>
        <v>2038856</v>
      </c>
      <c r="D4664" s="26" t="s">
        <v>1370</v>
      </c>
      <c r="E4664" s="26" t="str">
        <f aca="false">VLOOKUP(B4664,[1]Planilha8!$X$4:$Z$6629,3,0)</f>
        <v>ALMOXARIFADO – HGG</v>
      </c>
      <c r="F4664" s="26" t="str">
        <f aca="false">VLOOKUP(B4664,[1]Planilha8!$X$4:$AD$6629,7,0)</f>
        <v>REGULAR</v>
      </c>
      <c r="G4664" s="27" t="n">
        <v>41142</v>
      </c>
      <c r="H4664" s="28" t="n">
        <v>91</v>
      </c>
      <c r="I4664" s="29" t="s">
        <v>23</v>
      </c>
      <c r="J4664" s="70" t="s">
        <v>1371</v>
      </c>
      <c r="K4664" s="71" t="n">
        <v>211</v>
      </c>
      <c r="L4664" s="79" t="n">
        <v>2012001047</v>
      </c>
      <c r="M4664" s="73" t="n">
        <v>43465</v>
      </c>
      <c r="N4664" s="74" t="n">
        <v>87.815</v>
      </c>
      <c r="O4664" s="75" t="n">
        <v>0.5</v>
      </c>
      <c r="P4664" s="76" t="n">
        <v>0.0416666666666667</v>
      </c>
      <c r="Q4664" s="77" t="n">
        <v>0</v>
      </c>
      <c r="R4664" s="78" t="n">
        <v>87.815</v>
      </c>
      <c r="S4664" s="39" t="n">
        <v>3.185</v>
      </c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LF4664" s="41"/>
      <c r="ALG4664" s="41"/>
      <c r="ALH4664" s="41"/>
      <c r="ALI4664" s="41"/>
      <c r="ALJ4664" s="41"/>
      <c r="ALK4664" s="41"/>
      <c r="ALL4664" s="41"/>
      <c r="ALM4664" s="41"/>
      <c r="ALN4664" s="41"/>
      <c r="ALO4664" s="41"/>
      <c r="ALP4664" s="41"/>
      <c r="ALQ4664" s="41"/>
      <c r="ALR4664" s="41"/>
      <c r="ALS4664" s="41"/>
      <c r="ALT4664" s="41"/>
      <c r="ALU4664" s="41"/>
      <c r="ALV4664" s="41"/>
      <c r="ALW4664" s="41"/>
      <c r="ALX4664" s="41"/>
      <c r="ALY4664" s="41"/>
      <c r="ALZ4664" s="41"/>
      <c r="AMA4664" s="41"/>
      <c r="AMB4664" s="41"/>
      <c r="AMC4664" s="41"/>
      <c r="AMD4664" s="41"/>
      <c r="AME4664" s="41"/>
      <c r="AMF4664" s="41"/>
      <c r="AMG4664" s="0"/>
      <c r="AMH4664" s="0"/>
      <c r="AMI4664" s="0"/>
      <c r="AMJ4664" s="0"/>
    </row>
    <row r="4665" s="4" customFormat="true" ht="37.5" hidden="false" customHeight="true" outlineLevel="0" collapsed="false">
      <c r="A4665" s="23" t="s">
        <v>1337</v>
      </c>
      <c r="B4665" s="23" t="n">
        <v>5468</v>
      </c>
      <c r="C4665" s="25" t="n">
        <f aca="false">VLOOKUP(B4665,[1]Planilha8!$X$4:$Y$6629,2,0)</f>
        <v>2038857</v>
      </c>
      <c r="D4665" s="26" t="s">
        <v>1370</v>
      </c>
      <c r="E4665" s="26" t="str">
        <f aca="false">VLOOKUP(B4665,[1]Planilha8!$X$4:$Z$6629,3,0)</f>
        <v>ALMOXARIFADO – HGG</v>
      </c>
      <c r="F4665" s="26" t="str">
        <f aca="false">VLOOKUP(B4665,[1]Planilha8!$X$4:$AD$6629,7,0)</f>
        <v>REGULAR</v>
      </c>
      <c r="G4665" s="27" t="n">
        <v>41142</v>
      </c>
      <c r="H4665" s="28" t="n">
        <v>91</v>
      </c>
      <c r="I4665" s="29" t="s">
        <v>23</v>
      </c>
      <c r="J4665" s="70" t="s">
        <v>1371</v>
      </c>
      <c r="K4665" s="71" t="n">
        <v>211</v>
      </c>
      <c r="L4665" s="79" t="n">
        <v>2012001047</v>
      </c>
      <c r="M4665" s="73" t="n">
        <v>43465</v>
      </c>
      <c r="N4665" s="74" t="n">
        <v>87.815</v>
      </c>
      <c r="O4665" s="75" t="n">
        <v>0.5</v>
      </c>
      <c r="P4665" s="76" t="n">
        <v>0.0416666666666667</v>
      </c>
      <c r="Q4665" s="77" t="n">
        <v>0</v>
      </c>
      <c r="R4665" s="78" t="n">
        <v>87.815</v>
      </c>
      <c r="S4665" s="39" t="n">
        <v>3.185</v>
      </c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LF4665" s="41"/>
      <c r="ALG4665" s="41"/>
      <c r="ALH4665" s="41"/>
      <c r="ALI4665" s="41"/>
      <c r="ALJ4665" s="41"/>
      <c r="ALK4665" s="41"/>
      <c r="ALL4665" s="41"/>
      <c r="ALM4665" s="41"/>
      <c r="ALN4665" s="41"/>
      <c r="ALO4665" s="41"/>
      <c r="ALP4665" s="41"/>
      <c r="ALQ4665" s="41"/>
      <c r="ALR4665" s="41"/>
      <c r="ALS4665" s="41"/>
      <c r="ALT4665" s="41"/>
      <c r="ALU4665" s="41"/>
      <c r="ALV4665" s="41"/>
      <c r="ALW4665" s="41"/>
      <c r="ALX4665" s="41"/>
      <c r="ALY4665" s="41"/>
      <c r="ALZ4665" s="41"/>
      <c r="AMA4665" s="41"/>
      <c r="AMB4665" s="41"/>
      <c r="AMC4665" s="41"/>
      <c r="AMD4665" s="41"/>
      <c r="AME4665" s="41"/>
      <c r="AMF4665" s="41"/>
      <c r="AMG4665" s="0"/>
      <c r="AMH4665" s="0"/>
      <c r="AMI4665" s="0"/>
      <c r="AMJ4665" s="0"/>
    </row>
    <row r="4666" s="4" customFormat="true" ht="37.5" hidden="false" customHeight="true" outlineLevel="0" collapsed="false">
      <c r="A4666" s="23" t="s">
        <v>1337</v>
      </c>
      <c r="B4666" s="23" t="n">
        <v>5469</v>
      </c>
      <c r="C4666" s="25" t="n">
        <f aca="false">VLOOKUP(B4666,[1]Planilha8!$X$4:$Y$6629,2,0)</f>
        <v>2038858</v>
      </c>
      <c r="D4666" s="26" t="s">
        <v>1370</v>
      </c>
      <c r="E4666" s="26" t="str">
        <f aca="false">VLOOKUP(B4666,[1]Planilha8!$X$4:$Z$6629,3,0)</f>
        <v>ALMOXARIFADO – HGG</v>
      </c>
      <c r="F4666" s="26" t="str">
        <f aca="false">VLOOKUP(B4666,[1]Planilha8!$X$4:$AD$6629,7,0)</f>
        <v>REGULAR</v>
      </c>
      <c r="G4666" s="27" t="n">
        <v>41142</v>
      </c>
      <c r="H4666" s="28" t="n">
        <v>91</v>
      </c>
      <c r="I4666" s="29" t="s">
        <v>23</v>
      </c>
      <c r="J4666" s="70" t="s">
        <v>1371</v>
      </c>
      <c r="K4666" s="71" t="n">
        <v>211</v>
      </c>
      <c r="L4666" s="79" t="n">
        <v>2012001047</v>
      </c>
      <c r="M4666" s="73" t="n">
        <v>43465</v>
      </c>
      <c r="N4666" s="74" t="n">
        <v>87.815</v>
      </c>
      <c r="O4666" s="75" t="n">
        <v>0.5</v>
      </c>
      <c r="P4666" s="76" t="n">
        <v>0.0416666666666667</v>
      </c>
      <c r="Q4666" s="77" t="n">
        <v>0</v>
      </c>
      <c r="R4666" s="78" t="n">
        <v>87.815</v>
      </c>
      <c r="S4666" s="39" t="n">
        <v>3.185</v>
      </c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LF4666" s="41"/>
      <c r="ALG4666" s="41"/>
      <c r="ALH4666" s="41"/>
      <c r="ALI4666" s="41"/>
      <c r="ALJ4666" s="41"/>
      <c r="ALK4666" s="41"/>
      <c r="ALL4666" s="41"/>
      <c r="ALM4666" s="41"/>
      <c r="ALN4666" s="41"/>
      <c r="ALO4666" s="41"/>
      <c r="ALP4666" s="41"/>
      <c r="ALQ4666" s="41"/>
      <c r="ALR4666" s="41"/>
      <c r="ALS4666" s="41"/>
      <c r="ALT4666" s="41"/>
      <c r="ALU4666" s="41"/>
      <c r="ALV4666" s="41"/>
      <c r="ALW4666" s="41"/>
      <c r="ALX4666" s="41"/>
      <c r="ALY4666" s="41"/>
      <c r="ALZ4666" s="41"/>
      <c r="AMA4666" s="41"/>
      <c r="AMB4666" s="41"/>
      <c r="AMC4666" s="41"/>
      <c r="AMD4666" s="41"/>
      <c r="AME4666" s="41"/>
      <c r="AMF4666" s="41"/>
      <c r="AMG4666" s="0"/>
      <c r="AMH4666" s="0"/>
      <c r="AMI4666" s="0"/>
      <c r="AMJ4666" s="0"/>
    </row>
    <row r="4667" s="4" customFormat="true" ht="37.5" hidden="false" customHeight="true" outlineLevel="0" collapsed="false">
      <c r="A4667" s="23" t="s">
        <v>1337</v>
      </c>
      <c r="B4667" s="23" t="n">
        <v>5470</v>
      </c>
      <c r="C4667" s="25" t="n">
        <f aca="false">VLOOKUP(B4667,[1]Planilha8!$X$4:$Y$6629,2,0)</f>
        <v>2038859</v>
      </c>
      <c r="D4667" s="26" t="s">
        <v>1370</v>
      </c>
      <c r="E4667" s="26" t="str">
        <f aca="false">VLOOKUP(B4667,[1]Planilha8!$X$4:$Z$6629,3,0)</f>
        <v>ALMOXARIFADO – HGG</v>
      </c>
      <c r="F4667" s="26" t="str">
        <f aca="false">VLOOKUP(B4667,[1]Planilha8!$X$4:$AD$6629,7,0)</f>
        <v>REGULAR</v>
      </c>
      <c r="G4667" s="27" t="n">
        <v>41142</v>
      </c>
      <c r="H4667" s="28" t="n">
        <v>91</v>
      </c>
      <c r="I4667" s="29" t="s">
        <v>23</v>
      </c>
      <c r="J4667" s="70" t="s">
        <v>1371</v>
      </c>
      <c r="K4667" s="71" t="n">
        <v>211</v>
      </c>
      <c r="L4667" s="79" t="n">
        <v>2012001047</v>
      </c>
      <c r="M4667" s="73" t="n">
        <v>43465</v>
      </c>
      <c r="N4667" s="74" t="n">
        <v>87.815</v>
      </c>
      <c r="O4667" s="75" t="n">
        <v>0.5</v>
      </c>
      <c r="P4667" s="76" t="n">
        <v>0.0416666666666667</v>
      </c>
      <c r="Q4667" s="77" t="n">
        <v>0</v>
      </c>
      <c r="R4667" s="78" t="n">
        <v>87.815</v>
      </c>
      <c r="S4667" s="39" t="n">
        <v>3.185</v>
      </c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LF4667" s="41"/>
      <c r="ALG4667" s="41"/>
      <c r="ALH4667" s="41"/>
      <c r="ALI4667" s="41"/>
      <c r="ALJ4667" s="41"/>
      <c r="ALK4667" s="41"/>
      <c r="ALL4667" s="41"/>
      <c r="ALM4667" s="41"/>
      <c r="ALN4667" s="41"/>
      <c r="ALO4667" s="41"/>
      <c r="ALP4667" s="41"/>
      <c r="ALQ4667" s="41"/>
      <c r="ALR4667" s="41"/>
      <c r="ALS4667" s="41"/>
      <c r="ALT4667" s="41"/>
      <c r="ALU4667" s="41"/>
      <c r="ALV4667" s="41"/>
      <c r="ALW4667" s="41"/>
      <c r="ALX4667" s="41"/>
      <c r="ALY4667" s="41"/>
      <c r="ALZ4667" s="41"/>
      <c r="AMA4667" s="41"/>
      <c r="AMB4667" s="41"/>
      <c r="AMC4667" s="41"/>
      <c r="AMD4667" s="41"/>
      <c r="AME4667" s="41"/>
      <c r="AMF4667" s="41"/>
      <c r="AMG4667" s="0"/>
      <c r="AMH4667" s="0"/>
      <c r="AMI4667" s="0"/>
      <c r="AMJ4667" s="0"/>
    </row>
    <row r="4668" s="4" customFormat="true" ht="37.5" hidden="false" customHeight="true" outlineLevel="0" collapsed="false">
      <c r="A4668" s="23" t="s">
        <v>1337</v>
      </c>
      <c r="B4668" s="23" t="n">
        <v>5471</v>
      </c>
      <c r="C4668" s="25" t="n">
        <f aca="false">VLOOKUP(B4668,[1]Planilha8!$X$4:$Y$6629,2,0)</f>
        <v>2038860</v>
      </c>
      <c r="D4668" s="26" t="s">
        <v>1370</v>
      </c>
      <c r="E4668" s="26" t="str">
        <f aca="false">VLOOKUP(B4668,[1]Planilha8!$X$4:$Z$6629,3,0)</f>
        <v>ALMOXARIFADO – HGG</v>
      </c>
      <c r="F4668" s="26" t="str">
        <f aca="false">VLOOKUP(B4668,[1]Planilha8!$X$4:$AD$6629,7,0)</f>
        <v>REGULAR</v>
      </c>
      <c r="G4668" s="27" t="n">
        <v>41142</v>
      </c>
      <c r="H4668" s="28" t="n">
        <v>91</v>
      </c>
      <c r="I4668" s="29" t="s">
        <v>23</v>
      </c>
      <c r="J4668" s="70" t="s">
        <v>1371</v>
      </c>
      <c r="K4668" s="71" t="n">
        <v>211</v>
      </c>
      <c r="L4668" s="79" t="n">
        <v>2012001047</v>
      </c>
      <c r="M4668" s="73" t="n">
        <v>43465</v>
      </c>
      <c r="N4668" s="74" t="n">
        <v>87.815</v>
      </c>
      <c r="O4668" s="75" t="n">
        <v>0.5</v>
      </c>
      <c r="P4668" s="76" t="n">
        <v>0.0416666666666667</v>
      </c>
      <c r="Q4668" s="77" t="n">
        <v>0</v>
      </c>
      <c r="R4668" s="78" t="n">
        <v>87.815</v>
      </c>
      <c r="S4668" s="39" t="n">
        <v>3.185</v>
      </c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LF4668" s="41"/>
      <c r="ALG4668" s="41"/>
      <c r="ALH4668" s="41"/>
      <c r="ALI4668" s="41"/>
      <c r="ALJ4668" s="41"/>
      <c r="ALK4668" s="41"/>
      <c r="ALL4668" s="41"/>
      <c r="ALM4668" s="41"/>
      <c r="ALN4668" s="41"/>
      <c r="ALO4668" s="41"/>
      <c r="ALP4668" s="41"/>
      <c r="ALQ4668" s="41"/>
      <c r="ALR4668" s="41"/>
      <c r="ALS4668" s="41"/>
      <c r="ALT4668" s="41"/>
      <c r="ALU4668" s="41"/>
      <c r="ALV4668" s="41"/>
      <c r="ALW4668" s="41"/>
      <c r="ALX4668" s="41"/>
      <c r="ALY4668" s="41"/>
      <c r="ALZ4668" s="41"/>
      <c r="AMA4668" s="41"/>
      <c r="AMB4668" s="41"/>
      <c r="AMC4668" s="41"/>
      <c r="AMD4668" s="41"/>
      <c r="AME4668" s="41"/>
      <c r="AMF4668" s="41"/>
      <c r="AMG4668" s="0"/>
      <c r="AMH4668" s="0"/>
      <c r="AMI4668" s="0"/>
      <c r="AMJ4668" s="0"/>
    </row>
    <row r="4669" s="4" customFormat="true" ht="37.5" hidden="false" customHeight="true" outlineLevel="0" collapsed="false">
      <c r="A4669" s="23" t="s">
        <v>1337</v>
      </c>
      <c r="B4669" s="23" t="n">
        <v>5472</v>
      </c>
      <c r="C4669" s="25" t="n">
        <f aca="false">VLOOKUP(B4669,[1]Planilha8!$X$4:$Y$6629,2,0)</f>
        <v>2038861</v>
      </c>
      <c r="D4669" s="26" t="s">
        <v>1370</v>
      </c>
      <c r="E4669" s="26" t="str">
        <f aca="false">VLOOKUP(B4669,[1]Planilha8!$X$4:$Z$6629,3,0)</f>
        <v>ALMOXARIFADO – HGG</v>
      </c>
      <c r="F4669" s="26" t="str">
        <f aca="false">VLOOKUP(B4669,[1]Planilha8!$X$4:$AD$6629,7,0)</f>
        <v>REGULAR</v>
      </c>
      <c r="G4669" s="27" t="n">
        <v>41142</v>
      </c>
      <c r="H4669" s="28" t="n">
        <v>91</v>
      </c>
      <c r="I4669" s="29" t="s">
        <v>23</v>
      </c>
      <c r="J4669" s="70" t="s">
        <v>1371</v>
      </c>
      <c r="K4669" s="71" t="n">
        <v>211</v>
      </c>
      <c r="L4669" s="79" t="n">
        <v>2012001047</v>
      </c>
      <c r="M4669" s="73" t="n">
        <v>43465</v>
      </c>
      <c r="N4669" s="74" t="n">
        <v>87.815</v>
      </c>
      <c r="O4669" s="75" t="n">
        <v>0.5</v>
      </c>
      <c r="P4669" s="76" t="n">
        <v>0.0416666666666667</v>
      </c>
      <c r="Q4669" s="77" t="n">
        <v>0</v>
      </c>
      <c r="R4669" s="78" t="n">
        <v>87.815</v>
      </c>
      <c r="S4669" s="39" t="n">
        <v>3.185</v>
      </c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LF4669" s="41"/>
      <c r="ALG4669" s="41"/>
      <c r="ALH4669" s="41"/>
      <c r="ALI4669" s="41"/>
      <c r="ALJ4669" s="41"/>
      <c r="ALK4669" s="41"/>
      <c r="ALL4669" s="41"/>
      <c r="ALM4669" s="41"/>
      <c r="ALN4669" s="41"/>
      <c r="ALO4669" s="41"/>
      <c r="ALP4669" s="41"/>
      <c r="ALQ4669" s="41"/>
      <c r="ALR4669" s="41"/>
      <c r="ALS4669" s="41"/>
      <c r="ALT4669" s="41"/>
      <c r="ALU4669" s="41"/>
      <c r="ALV4669" s="41"/>
      <c r="ALW4669" s="41"/>
      <c r="ALX4669" s="41"/>
      <c r="ALY4669" s="41"/>
      <c r="ALZ4669" s="41"/>
      <c r="AMA4669" s="41"/>
      <c r="AMB4669" s="41"/>
      <c r="AMC4669" s="41"/>
      <c r="AMD4669" s="41"/>
      <c r="AME4669" s="41"/>
      <c r="AMF4669" s="41"/>
      <c r="AMG4669" s="0"/>
      <c r="AMH4669" s="0"/>
      <c r="AMI4669" s="0"/>
      <c r="AMJ4669" s="0"/>
    </row>
    <row r="4670" s="4" customFormat="true" ht="37.5" hidden="false" customHeight="true" outlineLevel="0" collapsed="false">
      <c r="A4670" s="23" t="s">
        <v>1337</v>
      </c>
      <c r="B4670" s="23" t="n">
        <v>5473</v>
      </c>
      <c r="C4670" s="25" t="n">
        <f aca="false">VLOOKUP(B4670,[1]Planilha8!$X$4:$Y$6629,2,0)</f>
        <v>2038862</v>
      </c>
      <c r="D4670" s="26" t="s">
        <v>1370</v>
      </c>
      <c r="E4670" s="26" t="str">
        <f aca="false">VLOOKUP(B4670,[1]Planilha8!$X$4:$Z$6629,3,0)</f>
        <v>ALMOXARIFADO – HGG</v>
      </c>
      <c r="F4670" s="26" t="str">
        <f aca="false">VLOOKUP(B4670,[1]Planilha8!$X$4:$AD$6629,7,0)</f>
        <v>REGULAR</v>
      </c>
      <c r="G4670" s="27" t="n">
        <v>41142</v>
      </c>
      <c r="H4670" s="28" t="n">
        <v>91</v>
      </c>
      <c r="I4670" s="29" t="s">
        <v>23</v>
      </c>
      <c r="J4670" s="70" t="s">
        <v>1371</v>
      </c>
      <c r="K4670" s="71" t="n">
        <v>211</v>
      </c>
      <c r="L4670" s="79" t="n">
        <v>2012001047</v>
      </c>
      <c r="M4670" s="73" t="n">
        <v>43465</v>
      </c>
      <c r="N4670" s="74" t="n">
        <v>87.815</v>
      </c>
      <c r="O4670" s="75" t="n">
        <v>0.5</v>
      </c>
      <c r="P4670" s="76" t="n">
        <v>0.0416666666666667</v>
      </c>
      <c r="Q4670" s="77" t="n">
        <v>0</v>
      </c>
      <c r="R4670" s="78" t="n">
        <v>87.815</v>
      </c>
      <c r="S4670" s="39" t="n">
        <v>3.185</v>
      </c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LF4670" s="41"/>
      <c r="ALG4670" s="41"/>
      <c r="ALH4670" s="41"/>
      <c r="ALI4670" s="41"/>
      <c r="ALJ4670" s="41"/>
      <c r="ALK4670" s="41"/>
      <c r="ALL4670" s="41"/>
      <c r="ALM4670" s="41"/>
      <c r="ALN4670" s="41"/>
      <c r="ALO4670" s="41"/>
      <c r="ALP4670" s="41"/>
      <c r="ALQ4670" s="41"/>
      <c r="ALR4670" s="41"/>
      <c r="ALS4670" s="41"/>
      <c r="ALT4670" s="41"/>
      <c r="ALU4670" s="41"/>
      <c r="ALV4670" s="41"/>
      <c r="ALW4670" s="41"/>
      <c r="ALX4670" s="41"/>
      <c r="ALY4670" s="41"/>
      <c r="ALZ4670" s="41"/>
      <c r="AMA4670" s="41"/>
      <c r="AMB4670" s="41"/>
      <c r="AMC4670" s="41"/>
      <c r="AMD4670" s="41"/>
      <c r="AME4670" s="41"/>
      <c r="AMF4670" s="41"/>
      <c r="AMG4670" s="0"/>
      <c r="AMH4670" s="0"/>
      <c r="AMI4670" s="0"/>
      <c r="AMJ4670" s="0"/>
    </row>
    <row r="4671" s="4" customFormat="true" ht="37.5" hidden="false" customHeight="true" outlineLevel="0" collapsed="false">
      <c r="A4671" s="23" t="s">
        <v>1337</v>
      </c>
      <c r="B4671" s="23" t="n">
        <v>5474</v>
      </c>
      <c r="C4671" s="25" t="n">
        <f aca="false">VLOOKUP(B4671,[1]Planilha8!$X$4:$Y$6629,2,0)</f>
        <v>2038863</v>
      </c>
      <c r="D4671" s="26" t="s">
        <v>1370</v>
      </c>
      <c r="E4671" s="26" t="str">
        <f aca="false">VLOOKUP(B4671,[1]Planilha8!$X$4:$Z$6629,3,0)</f>
        <v>ALMOXARIFADO – HGG</v>
      </c>
      <c r="F4671" s="26" t="str">
        <f aca="false">VLOOKUP(B4671,[1]Planilha8!$X$4:$AD$6629,7,0)</f>
        <v>REGULAR</v>
      </c>
      <c r="G4671" s="27" t="n">
        <v>41142</v>
      </c>
      <c r="H4671" s="28" t="n">
        <v>91</v>
      </c>
      <c r="I4671" s="29" t="s">
        <v>23</v>
      </c>
      <c r="J4671" s="70" t="s">
        <v>1371</v>
      </c>
      <c r="K4671" s="71" t="n">
        <v>211</v>
      </c>
      <c r="L4671" s="79" t="n">
        <v>2012001047</v>
      </c>
      <c r="M4671" s="73" t="n">
        <v>43465</v>
      </c>
      <c r="N4671" s="74" t="n">
        <v>87.815</v>
      </c>
      <c r="O4671" s="75" t="n">
        <v>0.5</v>
      </c>
      <c r="P4671" s="76" t="n">
        <v>0.0416666666666667</v>
      </c>
      <c r="Q4671" s="77" t="n">
        <v>0</v>
      </c>
      <c r="R4671" s="78" t="n">
        <v>87.815</v>
      </c>
      <c r="S4671" s="39" t="n">
        <v>3.185</v>
      </c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LF4671" s="41"/>
      <c r="ALG4671" s="41"/>
      <c r="ALH4671" s="41"/>
      <c r="ALI4671" s="41"/>
      <c r="ALJ4671" s="41"/>
      <c r="ALK4671" s="41"/>
      <c r="ALL4671" s="41"/>
      <c r="ALM4671" s="41"/>
      <c r="ALN4671" s="41"/>
      <c r="ALO4671" s="41"/>
      <c r="ALP4671" s="41"/>
      <c r="ALQ4671" s="41"/>
      <c r="ALR4671" s="41"/>
      <c r="ALS4671" s="41"/>
      <c r="ALT4671" s="41"/>
      <c r="ALU4671" s="41"/>
      <c r="ALV4671" s="41"/>
      <c r="ALW4671" s="41"/>
      <c r="ALX4671" s="41"/>
      <c r="ALY4671" s="41"/>
      <c r="ALZ4671" s="41"/>
      <c r="AMA4671" s="41"/>
      <c r="AMB4671" s="41"/>
      <c r="AMC4671" s="41"/>
      <c r="AMD4671" s="41"/>
      <c r="AME4671" s="41"/>
      <c r="AMF4671" s="41"/>
      <c r="AMG4671" s="0"/>
      <c r="AMH4671" s="0"/>
      <c r="AMI4671" s="0"/>
      <c r="AMJ4671" s="0"/>
    </row>
    <row r="4672" s="4" customFormat="true" ht="37.5" hidden="false" customHeight="true" outlineLevel="0" collapsed="false">
      <c r="A4672" s="23" t="s">
        <v>1337</v>
      </c>
      <c r="B4672" s="23" t="n">
        <v>5475</v>
      </c>
      <c r="C4672" s="25" t="n">
        <f aca="false">VLOOKUP(B4672,[1]Planilha8!$X$4:$Y$6629,2,0)</f>
        <v>2038864</v>
      </c>
      <c r="D4672" s="26" t="s">
        <v>1370</v>
      </c>
      <c r="E4672" s="26" t="str">
        <f aca="false">VLOOKUP(B4672,[1]Planilha8!$X$4:$Z$6629,3,0)</f>
        <v>ALMOXARIFADO – HGG</v>
      </c>
      <c r="F4672" s="26" t="str">
        <f aca="false">VLOOKUP(B4672,[1]Planilha8!$X$4:$AD$6629,7,0)</f>
        <v>REGULAR</v>
      </c>
      <c r="G4672" s="27" t="n">
        <v>41142</v>
      </c>
      <c r="H4672" s="28" t="n">
        <v>91</v>
      </c>
      <c r="I4672" s="29" t="s">
        <v>23</v>
      </c>
      <c r="J4672" s="70" t="s">
        <v>1371</v>
      </c>
      <c r="K4672" s="71" t="n">
        <v>211</v>
      </c>
      <c r="L4672" s="79" t="n">
        <v>2012001047</v>
      </c>
      <c r="M4672" s="73" t="n">
        <v>43465</v>
      </c>
      <c r="N4672" s="74" t="n">
        <v>87.815</v>
      </c>
      <c r="O4672" s="75" t="n">
        <v>0.5</v>
      </c>
      <c r="P4672" s="76" t="n">
        <v>0.0416666666666667</v>
      </c>
      <c r="Q4672" s="77" t="n">
        <v>0</v>
      </c>
      <c r="R4672" s="78" t="n">
        <v>87.815</v>
      </c>
      <c r="S4672" s="39" t="n">
        <v>3.185</v>
      </c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LF4672" s="41"/>
      <c r="ALG4672" s="41"/>
      <c r="ALH4672" s="41"/>
      <c r="ALI4672" s="41"/>
      <c r="ALJ4672" s="41"/>
      <c r="ALK4672" s="41"/>
      <c r="ALL4672" s="41"/>
      <c r="ALM4672" s="41"/>
      <c r="ALN4672" s="41"/>
      <c r="ALO4672" s="41"/>
      <c r="ALP4672" s="41"/>
      <c r="ALQ4672" s="41"/>
      <c r="ALR4672" s="41"/>
      <c r="ALS4672" s="41"/>
      <c r="ALT4672" s="41"/>
      <c r="ALU4672" s="41"/>
      <c r="ALV4672" s="41"/>
      <c r="ALW4672" s="41"/>
      <c r="ALX4672" s="41"/>
      <c r="ALY4672" s="41"/>
      <c r="ALZ4672" s="41"/>
      <c r="AMA4672" s="41"/>
      <c r="AMB4672" s="41"/>
      <c r="AMC4672" s="41"/>
      <c r="AMD4672" s="41"/>
      <c r="AME4672" s="41"/>
      <c r="AMF4672" s="41"/>
      <c r="AMG4672" s="0"/>
      <c r="AMH4672" s="0"/>
      <c r="AMI4672" s="0"/>
      <c r="AMJ4672" s="0"/>
    </row>
    <row r="4673" s="4" customFormat="true" ht="37.5" hidden="false" customHeight="true" outlineLevel="0" collapsed="false">
      <c r="A4673" s="23" t="s">
        <v>1337</v>
      </c>
      <c r="B4673" s="23" t="n">
        <v>5476</v>
      </c>
      <c r="C4673" s="25" t="n">
        <f aca="false">VLOOKUP(B4673,[1]Planilha8!$X$4:$Y$6629,2,0)</f>
        <v>2038865</v>
      </c>
      <c r="D4673" s="26" t="s">
        <v>1370</v>
      </c>
      <c r="E4673" s="26" t="str">
        <f aca="false">VLOOKUP(B4673,[1]Planilha8!$X$4:$Z$6629,3,0)</f>
        <v>ALMOXARIFADO – HGG</v>
      </c>
      <c r="F4673" s="26" t="str">
        <f aca="false">VLOOKUP(B4673,[1]Planilha8!$X$4:$AD$6629,7,0)</f>
        <v>REGULAR</v>
      </c>
      <c r="G4673" s="27" t="n">
        <v>41142</v>
      </c>
      <c r="H4673" s="28" t="n">
        <v>91</v>
      </c>
      <c r="I4673" s="29" t="s">
        <v>23</v>
      </c>
      <c r="J4673" s="70" t="s">
        <v>1371</v>
      </c>
      <c r="K4673" s="71" t="n">
        <v>211</v>
      </c>
      <c r="L4673" s="79" t="n">
        <v>2012001047</v>
      </c>
      <c r="M4673" s="73" t="n">
        <v>43465</v>
      </c>
      <c r="N4673" s="74" t="n">
        <v>87.815</v>
      </c>
      <c r="O4673" s="75" t="n">
        <v>0.5</v>
      </c>
      <c r="P4673" s="76" t="n">
        <v>0.0416666666666667</v>
      </c>
      <c r="Q4673" s="77" t="n">
        <v>0</v>
      </c>
      <c r="R4673" s="78" t="n">
        <v>87.815</v>
      </c>
      <c r="S4673" s="39" t="n">
        <v>3.185</v>
      </c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LF4673" s="41"/>
      <c r="ALG4673" s="41"/>
      <c r="ALH4673" s="41"/>
      <c r="ALI4673" s="41"/>
      <c r="ALJ4673" s="41"/>
      <c r="ALK4673" s="41"/>
      <c r="ALL4673" s="41"/>
      <c r="ALM4673" s="41"/>
      <c r="ALN4673" s="41"/>
      <c r="ALO4673" s="41"/>
      <c r="ALP4673" s="41"/>
      <c r="ALQ4673" s="41"/>
      <c r="ALR4673" s="41"/>
      <c r="ALS4673" s="41"/>
      <c r="ALT4673" s="41"/>
      <c r="ALU4673" s="41"/>
      <c r="ALV4673" s="41"/>
      <c r="ALW4673" s="41"/>
      <c r="ALX4673" s="41"/>
      <c r="ALY4673" s="41"/>
      <c r="ALZ4673" s="41"/>
      <c r="AMA4673" s="41"/>
      <c r="AMB4673" s="41"/>
      <c r="AMC4673" s="41"/>
      <c r="AMD4673" s="41"/>
      <c r="AME4673" s="41"/>
      <c r="AMF4673" s="41"/>
      <c r="AMG4673" s="0"/>
      <c r="AMH4673" s="0"/>
      <c r="AMI4673" s="0"/>
      <c r="AMJ4673" s="0"/>
    </row>
    <row r="4674" s="4" customFormat="true" ht="37.5" hidden="false" customHeight="true" outlineLevel="0" collapsed="false">
      <c r="A4674" s="23" t="s">
        <v>1337</v>
      </c>
      <c r="B4674" s="23" t="n">
        <v>5479</v>
      </c>
      <c r="C4674" s="25" t="n">
        <f aca="false">VLOOKUP(B4674,[1]Planilha8!$X$4:$Y$6629,2,0)</f>
        <v>2038866</v>
      </c>
      <c r="D4674" s="26" t="s">
        <v>1370</v>
      </c>
      <c r="E4674" s="26" t="str">
        <f aca="false">VLOOKUP(B4674,[1]Planilha8!$X$4:$Z$6629,3,0)</f>
        <v>SAME</v>
      </c>
      <c r="F4674" s="26" t="str">
        <f aca="false">VLOOKUP(B4674,[1]Planilha8!$X$4:$AD$6629,7,0)</f>
        <v>REGULAR</v>
      </c>
      <c r="G4674" s="27" t="n">
        <v>41142</v>
      </c>
      <c r="H4674" s="28" t="n">
        <v>91</v>
      </c>
      <c r="I4674" s="29" t="s">
        <v>23</v>
      </c>
      <c r="J4674" s="70" t="s">
        <v>1371</v>
      </c>
      <c r="K4674" s="71" t="n">
        <v>211</v>
      </c>
      <c r="L4674" s="79" t="n">
        <v>2012001047</v>
      </c>
      <c r="M4674" s="73" t="n">
        <v>43465</v>
      </c>
      <c r="N4674" s="74" t="n">
        <v>87.815</v>
      </c>
      <c r="O4674" s="75" t="n">
        <v>0.5</v>
      </c>
      <c r="P4674" s="76" t="n">
        <v>0.0416666666666667</v>
      </c>
      <c r="Q4674" s="77" t="n">
        <v>0</v>
      </c>
      <c r="R4674" s="78" t="n">
        <v>87.815</v>
      </c>
      <c r="S4674" s="39" t="n">
        <v>3.185</v>
      </c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LF4674" s="41"/>
      <c r="ALG4674" s="41"/>
      <c r="ALH4674" s="41"/>
      <c r="ALI4674" s="41"/>
      <c r="ALJ4674" s="41"/>
      <c r="ALK4674" s="41"/>
      <c r="ALL4674" s="41"/>
      <c r="ALM4674" s="41"/>
      <c r="ALN4674" s="41"/>
      <c r="ALO4674" s="41"/>
      <c r="ALP4674" s="41"/>
      <c r="ALQ4674" s="41"/>
      <c r="ALR4674" s="41"/>
      <c r="ALS4674" s="41"/>
      <c r="ALT4674" s="41"/>
      <c r="ALU4674" s="41"/>
      <c r="ALV4674" s="41"/>
      <c r="ALW4674" s="41"/>
      <c r="ALX4674" s="41"/>
      <c r="ALY4674" s="41"/>
      <c r="ALZ4674" s="41"/>
      <c r="AMA4674" s="41"/>
      <c r="AMB4674" s="41"/>
      <c r="AMC4674" s="41"/>
      <c r="AMD4674" s="41"/>
      <c r="AME4674" s="41"/>
      <c r="AMF4674" s="41"/>
      <c r="AMG4674" s="0"/>
      <c r="AMH4674" s="0"/>
      <c r="AMI4674" s="0"/>
      <c r="AMJ4674" s="0"/>
    </row>
    <row r="4675" s="4" customFormat="true" ht="37.5" hidden="false" customHeight="true" outlineLevel="0" collapsed="false">
      <c r="A4675" s="23" t="s">
        <v>1337</v>
      </c>
      <c r="B4675" s="23" t="n">
        <v>5480</v>
      </c>
      <c r="C4675" s="25" t="n">
        <f aca="false">VLOOKUP(B4675,[1]Planilha8!$X$4:$Y$6629,2,0)</f>
        <v>2038867</v>
      </c>
      <c r="D4675" s="26" t="s">
        <v>1370</v>
      </c>
      <c r="E4675" s="26" t="str">
        <f aca="false">VLOOKUP(B4675,[1]Planilha8!$X$4:$Z$6629,3,0)</f>
        <v>SAME</v>
      </c>
      <c r="F4675" s="26" t="str">
        <f aca="false">VLOOKUP(B4675,[1]Planilha8!$X$4:$AD$6629,7,0)</f>
        <v>REGULAR</v>
      </c>
      <c r="G4675" s="27" t="n">
        <v>41142</v>
      </c>
      <c r="H4675" s="28" t="n">
        <v>91</v>
      </c>
      <c r="I4675" s="29" t="s">
        <v>23</v>
      </c>
      <c r="J4675" s="70" t="s">
        <v>1371</v>
      </c>
      <c r="K4675" s="71" t="n">
        <v>211</v>
      </c>
      <c r="L4675" s="79" t="n">
        <v>2012001047</v>
      </c>
      <c r="M4675" s="73" t="n">
        <v>43465</v>
      </c>
      <c r="N4675" s="74" t="n">
        <v>87.815</v>
      </c>
      <c r="O4675" s="75" t="n">
        <v>0.5</v>
      </c>
      <c r="P4675" s="76" t="n">
        <v>0.0416666666666667</v>
      </c>
      <c r="Q4675" s="77" t="n">
        <v>0</v>
      </c>
      <c r="R4675" s="78" t="n">
        <v>87.815</v>
      </c>
      <c r="S4675" s="39" t="n">
        <v>3.185</v>
      </c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LF4675" s="41"/>
      <c r="ALG4675" s="41"/>
      <c r="ALH4675" s="41"/>
      <c r="ALI4675" s="41"/>
      <c r="ALJ4675" s="41"/>
      <c r="ALK4675" s="41"/>
      <c r="ALL4675" s="41"/>
      <c r="ALM4675" s="41"/>
      <c r="ALN4675" s="41"/>
      <c r="ALO4675" s="41"/>
      <c r="ALP4675" s="41"/>
      <c r="ALQ4675" s="41"/>
      <c r="ALR4675" s="41"/>
      <c r="ALS4675" s="41"/>
      <c r="ALT4675" s="41"/>
      <c r="ALU4675" s="41"/>
      <c r="ALV4675" s="41"/>
      <c r="ALW4675" s="41"/>
      <c r="ALX4675" s="41"/>
      <c r="ALY4675" s="41"/>
      <c r="ALZ4675" s="41"/>
      <c r="AMA4675" s="41"/>
      <c r="AMB4675" s="41"/>
      <c r="AMC4675" s="41"/>
      <c r="AMD4675" s="41"/>
      <c r="AME4675" s="41"/>
      <c r="AMF4675" s="41"/>
      <c r="AMG4675" s="0"/>
      <c r="AMH4675" s="0"/>
      <c r="AMI4675" s="0"/>
      <c r="AMJ4675" s="0"/>
    </row>
    <row r="4676" s="4" customFormat="true" ht="37.5" hidden="false" customHeight="true" outlineLevel="0" collapsed="false">
      <c r="A4676" s="23" t="s">
        <v>1337</v>
      </c>
      <c r="B4676" s="23" t="n">
        <v>5477</v>
      </c>
      <c r="C4676" s="25" t="n">
        <f aca="false">VLOOKUP(B4676,[1]Planilha8!$X$4:$Y$6629,2,0)</f>
        <v>2038958</v>
      </c>
      <c r="D4676" s="26" t="s">
        <v>1370</v>
      </c>
      <c r="E4676" s="26" t="str">
        <f aca="false">VLOOKUP(B4676,[1]Planilha8!$X$4:$Z$6629,3,0)</f>
        <v>ALMOXARIFADO – HGG</v>
      </c>
      <c r="F4676" s="26" t="str">
        <f aca="false">VLOOKUP(B4676,[1]Planilha8!$X$4:$AD$6629,7,0)</f>
        <v>REGULAR</v>
      </c>
      <c r="G4676" s="27" t="n">
        <v>41143</v>
      </c>
      <c r="H4676" s="28" t="n">
        <v>91</v>
      </c>
      <c r="I4676" s="29" t="s">
        <v>23</v>
      </c>
      <c r="J4676" s="70" t="s">
        <v>1371</v>
      </c>
      <c r="K4676" s="71" t="n">
        <v>211</v>
      </c>
      <c r="L4676" s="79" t="n">
        <v>2012001047</v>
      </c>
      <c r="M4676" s="73" t="n">
        <v>43465</v>
      </c>
      <c r="N4676" s="74" t="n">
        <v>87.815</v>
      </c>
      <c r="O4676" s="75" t="n">
        <v>0.5</v>
      </c>
      <c r="P4676" s="76" t="n">
        <v>0.0416666666666667</v>
      </c>
      <c r="Q4676" s="77" t="n">
        <v>0</v>
      </c>
      <c r="R4676" s="78" t="n">
        <v>87.815</v>
      </c>
      <c r="S4676" s="39" t="n">
        <v>3.185</v>
      </c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LF4676" s="41"/>
      <c r="ALG4676" s="41"/>
      <c r="ALH4676" s="41"/>
      <c r="ALI4676" s="41"/>
      <c r="ALJ4676" s="41"/>
      <c r="ALK4676" s="41"/>
      <c r="ALL4676" s="41"/>
      <c r="ALM4676" s="41"/>
      <c r="ALN4676" s="41"/>
      <c r="ALO4676" s="41"/>
      <c r="ALP4676" s="41"/>
      <c r="ALQ4676" s="41"/>
      <c r="ALR4676" s="41"/>
      <c r="ALS4676" s="41"/>
      <c r="ALT4676" s="41"/>
      <c r="ALU4676" s="41"/>
      <c r="ALV4676" s="41"/>
      <c r="ALW4676" s="41"/>
      <c r="ALX4676" s="41"/>
      <c r="ALY4676" s="41"/>
      <c r="ALZ4676" s="41"/>
      <c r="AMA4676" s="41"/>
      <c r="AMB4676" s="41"/>
      <c r="AMC4676" s="41"/>
      <c r="AMD4676" s="41"/>
      <c r="AME4676" s="41"/>
      <c r="AMF4676" s="41"/>
      <c r="AMG4676" s="0"/>
      <c r="AMH4676" s="0"/>
      <c r="AMI4676" s="0"/>
      <c r="AMJ4676" s="0"/>
    </row>
    <row r="4677" s="4" customFormat="true" ht="37.5" hidden="false" customHeight="true" outlineLevel="0" collapsed="false">
      <c r="A4677" s="23" t="s">
        <v>1337</v>
      </c>
      <c r="B4677" s="23" t="n">
        <v>5478</v>
      </c>
      <c r="C4677" s="25" t="n">
        <f aca="false">VLOOKUP(B4677,[1]Planilha8!$X$4:$Y$6629,2,0)</f>
        <v>2038959</v>
      </c>
      <c r="D4677" s="26" t="s">
        <v>1370</v>
      </c>
      <c r="E4677" s="26" t="str">
        <f aca="false">VLOOKUP(B4677,[1]Planilha8!$X$4:$Z$6629,3,0)</f>
        <v>ALMOXARIFADO – HGG</v>
      </c>
      <c r="F4677" s="26" t="str">
        <f aca="false">VLOOKUP(B4677,[1]Planilha8!$X$4:$AD$6629,7,0)</f>
        <v>REGULAR</v>
      </c>
      <c r="G4677" s="27" t="n">
        <v>41143</v>
      </c>
      <c r="H4677" s="28" t="n">
        <v>91</v>
      </c>
      <c r="I4677" s="29" t="s">
        <v>23</v>
      </c>
      <c r="J4677" s="70" t="s">
        <v>1371</v>
      </c>
      <c r="K4677" s="71" t="n">
        <v>211</v>
      </c>
      <c r="L4677" s="79" t="n">
        <v>2012001047</v>
      </c>
      <c r="M4677" s="73" t="n">
        <v>43465</v>
      </c>
      <c r="N4677" s="74" t="n">
        <v>87.815</v>
      </c>
      <c r="O4677" s="75" t="n">
        <v>0.5</v>
      </c>
      <c r="P4677" s="76" t="n">
        <v>0.0416666666666667</v>
      </c>
      <c r="Q4677" s="77" t="n">
        <v>0</v>
      </c>
      <c r="R4677" s="78" t="n">
        <v>87.815</v>
      </c>
      <c r="S4677" s="39" t="n">
        <v>3.185</v>
      </c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LF4677" s="41"/>
      <c r="ALG4677" s="41"/>
      <c r="ALH4677" s="41"/>
      <c r="ALI4677" s="41"/>
      <c r="ALJ4677" s="41"/>
      <c r="ALK4677" s="41"/>
      <c r="ALL4677" s="41"/>
      <c r="ALM4677" s="41"/>
      <c r="ALN4677" s="41"/>
      <c r="ALO4677" s="41"/>
      <c r="ALP4677" s="41"/>
      <c r="ALQ4677" s="41"/>
      <c r="ALR4677" s="41"/>
      <c r="ALS4677" s="41"/>
      <c r="ALT4677" s="41"/>
      <c r="ALU4677" s="41"/>
      <c r="ALV4677" s="41"/>
      <c r="ALW4677" s="41"/>
      <c r="ALX4677" s="41"/>
      <c r="ALY4677" s="41"/>
      <c r="ALZ4677" s="41"/>
      <c r="AMA4677" s="41"/>
      <c r="AMB4677" s="41"/>
      <c r="AMC4677" s="41"/>
      <c r="AMD4677" s="41"/>
      <c r="AME4677" s="41"/>
      <c r="AMF4677" s="41"/>
      <c r="AMG4677" s="0"/>
      <c r="AMH4677" s="0"/>
      <c r="AMI4677" s="0"/>
      <c r="AMJ4677" s="0"/>
    </row>
    <row r="4678" s="4" customFormat="true" ht="37.5" hidden="false" customHeight="true" outlineLevel="0" collapsed="false">
      <c r="A4678" s="23" t="s">
        <v>1337</v>
      </c>
      <c r="B4678" s="23" t="n">
        <v>5665</v>
      </c>
      <c r="C4678" s="25" t="n">
        <f aca="false">VLOOKUP(B4678,[1]Planilha8!$X$4:$Y$6629,2,0)</f>
        <v>2038982</v>
      </c>
      <c r="D4678" s="26" t="s">
        <v>1372</v>
      </c>
      <c r="E4678" s="26" t="str">
        <f aca="false">VLOOKUP(B4678,[1]Planilha8!$X$4:$Z$6629,3,0)</f>
        <v>GALPÃO ALMOXARIFADO</v>
      </c>
      <c r="F4678" s="26" t="str">
        <f aca="false">VLOOKUP(B4678,[1]Planilha8!$X$4:$AD$6629,7,0)</f>
        <v>BOM</v>
      </c>
      <c r="G4678" s="27" t="n">
        <v>41148</v>
      </c>
      <c r="H4678" s="28" t="n">
        <v>1014.49</v>
      </c>
      <c r="I4678" s="29" t="s">
        <v>23</v>
      </c>
      <c r="J4678" s="70" t="s">
        <v>1373</v>
      </c>
      <c r="K4678" s="71" t="n">
        <v>1</v>
      </c>
      <c r="L4678" s="72" t="n">
        <v>2012001708</v>
      </c>
      <c r="M4678" s="73" t="n">
        <v>43465</v>
      </c>
      <c r="N4678" s="74" t="n">
        <v>546.010946225072</v>
      </c>
      <c r="O4678" s="75" t="n">
        <v>0.17</v>
      </c>
      <c r="P4678" s="76" t="n">
        <v>0.0141666666666667</v>
      </c>
      <c r="Q4678" s="77" t="n">
        <v>14.3719416666667</v>
      </c>
      <c r="R4678" s="78" t="n">
        <v>560.382887891738</v>
      </c>
      <c r="S4678" s="39" t="n">
        <v>454.107112108262</v>
      </c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LF4678" s="41"/>
      <c r="ALG4678" s="41"/>
      <c r="ALH4678" s="41"/>
      <c r="ALI4678" s="41"/>
      <c r="ALJ4678" s="41"/>
      <c r="ALK4678" s="41"/>
      <c r="ALL4678" s="41"/>
      <c r="ALM4678" s="41"/>
      <c r="ALN4678" s="41"/>
      <c r="ALO4678" s="41"/>
      <c r="ALP4678" s="41"/>
      <c r="ALQ4678" s="41"/>
      <c r="ALR4678" s="41"/>
      <c r="ALS4678" s="41"/>
      <c r="ALT4678" s="41"/>
      <c r="ALU4678" s="41"/>
      <c r="ALV4678" s="41"/>
      <c r="ALW4678" s="41"/>
      <c r="ALX4678" s="41"/>
      <c r="ALY4678" s="41"/>
      <c r="ALZ4678" s="41"/>
      <c r="AMA4678" s="41"/>
      <c r="AMB4678" s="41"/>
      <c r="AMC4678" s="41"/>
      <c r="AMD4678" s="41"/>
      <c r="AME4678" s="41"/>
      <c r="AMF4678" s="41"/>
      <c r="AMG4678" s="0"/>
      <c r="AMH4678" s="0"/>
      <c r="AMI4678" s="0"/>
      <c r="AMJ4678" s="0"/>
    </row>
    <row r="4679" s="4" customFormat="true" ht="37.5" hidden="false" customHeight="true" outlineLevel="0" collapsed="false">
      <c r="A4679" s="23" t="s">
        <v>1337</v>
      </c>
      <c r="B4679" s="23" t="n">
        <v>5666</v>
      </c>
      <c r="C4679" s="25" t="n">
        <f aca="false">VLOOKUP(B4679,[1]Planilha8!$X$4:$Y$6629,2,0)</f>
        <v>2038983</v>
      </c>
      <c r="D4679" s="26" t="s">
        <v>1374</v>
      </c>
      <c r="E4679" s="26" t="str">
        <f aca="false">VLOOKUP(B4679,[1]Planilha8!$X$4:$Z$6629,3,0)</f>
        <v>GALPÃO ALMOXARIFADO</v>
      </c>
      <c r="F4679" s="26" t="str">
        <f aca="false">VLOOKUP(B4679,[1]Planilha8!$X$4:$AD$6629,7,0)</f>
        <v>BOM</v>
      </c>
      <c r="G4679" s="27" t="n">
        <v>41148</v>
      </c>
      <c r="H4679" s="28" t="n">
        <v>352.71</v>
      </c>
      <c r="I4679" s="29" t="s">
        <v>23</v>
      </c>
      <c r="J4679" s="70" t="s">
        <v>1373</v>
      </c>
      <c r="K4679" s="71" t="n">
        <v>1</v>
      </c>
      <c r="L4679" s="72" t="n">
        <v>2012001708</v>
      </c>
      <c r="M4679" s="73" t="n">
        <v>43465</v>
      </c>
      <c r="N4679" s="74" t="n">
        <v>189.832842948718</v>
      </c>
      <c r="O4679" s="75" t="n">
        <v>0.17</v>
      </c>
      <c r="P4679" s="76" t="n">
        <v>0.0141666666666667</v>
      </c>
      <c r="Q4679" s="77" t="n">
        <v>4.996725</v>
      </c>
      <c r="R4679" s="78" t="n">
        <v>194.829567948718</v>
      </c>
      <c r="S4679" s="39" t="n">
        <v>157.880432051282</v>
      </c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LF4679" s="41"/>
      <c r="ALG4679" s="41"/>
      <c r="ALH4679" s="41"/>
      <c r="ALI4679" s="41"/>
      <c r="ALJ4679" s="41"/>
      <c r="ALK4679" s="41"/>
      <c r="ALL4679" s="41"/>
      <c r="ALM4679" s="41"/>
      <c r="ALN4679" s="41"/>
      <c r="ALO4679" s="41"/>
      <c r="ALP4679" s="41"/>
      <c r="ALQ4679" s="41"/>
      <c r="ALR4679" s="41"/>
      <c r="ALS4679" s="41"/>
      <c r="ALT4679" s="41"/>
      <c r="ALU4679" s="41"/>
      <c r="ALV4679" s="41"/>
      <c r="ALW4679" s="41"/>
      <c r="ALX4679" s="41"/>
      <c r="ALY4679" s="41"/>
      <c r="ALZ4679" s="41"/>
      <c r="AMA4679" s="41"/>
      <c r="AMB4679" s="41"/>
      <c r="AMC4679" s="41"/>
      <c r="AMD4679" s="41"/>
      <c r="AME4679" s="41"/>
      <c r="AMF4679" s="41"/>
      <c r="AMG4679" s="0"/>
      <c r="AMH4679" s="0"/>
      <c r="AMI4679" s="0"/>
      <c r="AMJ4679" s="0"/>
    </row>
    <row r="4680" s="4" customFormat="true" ht="37.5" hidden="false" customHeight="true" outlineLevel="0" collapsed="false">
      <c r="A4680" s="23" t="s">
        <v>1337</v>
      </c>
      <c r="B4680" s="23" t="n">
        <v>6492</v>
      </c>
      <c r="C4680" s="25" t="n">
        <f aca="false">VLOOKUP(B4680,[1]Planilha8!$X$4:$Y$6629,2,0)</f>
        <v>2039245</v>
      </c>
      <c r="D4680" s="26" t="s">
        <v>1375</v>
      </c>
      <c r="E4680" s="26" t="str">
        <f aca="false">VLOOKUP(B4680,[1]Planilha8!$X$4:$Z$6629,3,0)</f>
        <v>COPA – TERCEIRIZADA</v>
      </c>
      <c r="F4680" s="26" t="str">
        <f aca="false">VLOOKUP(B4680,[1]Planilha8!$X$4:$AD$6629,7,0)</f>
        <v>BOM</v>
      </c>
      <c r="G4680" s="27" t="n">
        <v>41183</v>
      </c>
      <c r="H4680" s="28" t="n">
        <v>83.69</v>
      </c>
      <c r="I4680" s="29" t="s">
        <v>23</v>
      </c>
      <c r="J4680" s="70" t="s">
        <v>69</v>
      </c>
      <c r="K4680" s="71" t="n">
        <v>9054</v>
      </c>
      <c r="L4680" s="79" t="n">
        <v>2012002611</v>
      </c>
      <c r="M4680" s="73" t="n">
        <v>43465</v>
      </c>
      <c r="N4680" s="74" t="n">
        <v>64.7202666666666</v>
      </c>
      <c r="O4680" s="75" t="n">
        <v>0.2</v>
      </c>
      <c r="P4680" s="76" t="n">
        <v>0.0166666666666667</v>
      </c>
      <c r="Q4680" s="77" t="n">
        <v>1.39483333333333</v>
      </c>
      <c r="R4680" s="78" t="n">
        <v>66.1150999999999</v>
      </c>
      <c r="S4680" s="39" t="n">
        <v>17.5749000000001</v>
      </c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LF4680" s="41"/>
      <c r="ALG4680" s="41"/>
      <c r="ALH4680" s="41"/>
      <c r="ALI4680" s="41"/>
      <c r="ALJ4680" s="41"/>
      <c r="ALK4680" s="41"/>
      <c r="ALL4680" s="41"/>
      <c r="ALM4680" s="41"/>
      <c r="ALN4680" s="41"/>
      <c r="ALO4680" s="41"/>
      <c r="ALP4680" s="41"/>
      <c r="ALQ4680" s="41"/>
      <c r="ALR4680" s="41"/>
      <c r="ALS4680" s="41"/>
      <c r="ALT4680" s="41"/>
      <c r="ALU4680" s="41"/>
      <c r="ALV4680" s="41"/>
      <c r="ALW4680" s="41"/>
      <c r="ALX4680" s="41"/>
      <c r="ALY4680" s="41"/>
      <c r="ALZ4680" s="41"/>
      <c r="AMA4680" s="41"/>
      <c r="AMB4680" s="41"/>
      <c r="AMC4680" s="41"/>
      <c r="AMD4680" s="41"/>
      <c r="AME4680" s="41"/>
      <c r="AMF4680" s="41"/>
      <c r="AMG4680" s="0"/>
      <c r="AMH4680" s="0"/>
      <c r="AMI4680" s="0"/>
      <c r="AMJ4680" s="0"/>
    </row>
    <row r="4681" s="4" customFormat="true" ht="37.5" hidden="false" customHeight="true" outlineLevel="0" collapsed="false">
      <c r="A4681" s="23" t="s">
        <v>1337</v>
      </c>
      <c r="B4681" s="23" t="n">
        <v>6493</v>
      </c>
      <c r="C4681" s="25" t="n">
        <f aca="false">VLOOKUP(B4681,[1]Planilha8!$X$4:$Y$6629,2,0)</f>
        <v>2039246</v>
      </c>
      <c r="D4681" s="26" t="s">
        <v>1376</v>
      </c>
      <c r="E4681" s="26" t="str">
        <f aca="false">VLOOKUP(B4681,[1]Planilha8!$X$4:$Z$6629,3,0)</f>
        <v>3º ANDAR CORRDEDOR</v>
      </c>
      <c r="F4681" s="26" t="str">
        <f aca="false">VLOOKUP(B4681,[1]Planilha8!$X$4:$AD$6629,7,0)</f>
        <v>BOM</v>
      </c>
      <c r="G4681" s="27" t="n">
        <v>41183</v>
      </c>
      <c r="H4681" s="28" t="n">
        <v>94.84</v>
      </c>
      <c r="I4681" s="29" t="s">
        <v>23</v>
      </c>
      <c r="J4681" s="70" t="s">
        <v>69</v>
      </c>
      <c r="K4681" s="71" t="n">
        <v>9054</v>
      </c>
      <c r="L4681" s="79" t="n">
        <v>2012002611</v>
      </c>
      <c r="M4681" s="73" t="n">
        <v>43465</v>
      </c>
      <c r="N4681" s="74" t="n">
        <v>73.3429333333334</v>
      </c>
      <c r="O4681" s="75" t="n">
        <v>0.2</v>
      </c>
      <c r="P4681" s="76" t="n">
        <v>0.0166666666666667</v>
      </c>
      <c r="Q4681" s="77" t="n">
        <v>1.58066666666667</v>
      </c>
      <c r="R4681" s="78" t="n">
        <v>74.9236000000001</v>
      </c>
      <c r="S4681" s="39" t="n">
        <v>19.9164</v>
      </c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LF4681" s="41"/>
      <c r="ALG4681" s="41"/>
      <c r="ALH4681" s="41"/>
      <c r="ALI4681" s="41"/>
      <c r="ALJ4681" s="41"/>
      <c r="ALK4681" s="41"/>
      <c r="ALL4681" s="41"/>
      <c r="ALM4681" s="41"/>
      <c r="ALN4681" s="41"/>
      <c r="ALO4681" s="41"/>
      <c r="ALP4681" s="41"/>
      <c r="ALQ4681" s="41"/>
      <c r="ALR4681" s="41"/>
      <c r="ALS4681" s="41"/>
      <c r="ALT4681" s="41"/>
      <c r="ALU4681" s="41"/>
      <c r="ALV4681" s="41"/>
      <c r="ALW4681" s="41"/>
      <c r="ALX4681" s="41"/>
      <c r="ALY4681" s="41"/>
      <c r="ALZ4681" s="41"/>
      <c r="AMA4681" s="41"/>
      <c r="AMB4681" s="41"/>
      <c r="AMC4681" s="41"/>
      <c r="AMD4681" s="41"/>
      <c r="AME4681" s="41"/>
      <c r="AMF4681" s="41"/>
      <c r="AMG4681" s="0"/>
      <c r="AMH4681" s="0"/>
      <c r="AMI4681" s="0"/>
      <c r="AMJ4681" s="0"/>
    </row>
    <row r="4682" s="4" customFormat="true" ht="37.5" hidden="false" customHeight="true" outlineLevel="0" collapsed="false">
      <c r="A4682" s="23" t="s">
        <v>1337</v>
      </c>
      <c r="B4682" s="23" t="n">
        <v>5874</v>
      </c>
      <c r="C4682" s="25" t="n">
        <f aca="false">VLOOKUP(B4682,[1]Planilha8!$X$4:$Y$6629,2,0)</f>
        <v>2039383</v>
      </c>
      <c r="D4682" s="26" t="s">
        <v>1377</v>
      </c>
      <c r="E4682" s="26" t="str">
        <f aca="false">VLOOKUP(B4682,[1]Planilha8!$X$4:$Z$6629,3,0)</f>
        <v>CAPELANIA</v>
      </c>
      <c r="F4682" s="26" t="str">
        <f aca="false">VLOOKUP(B4682,[1]Planilha8!$X$4:$AD$6629,7,0)</f>
        <v>BOM</v>
      </c>
      <c r="G4682" s="27" t="n">
        <v>41236</v>
      </c>
      <c r="H4682" s="28" t="n">
        <v>487</v>
      </c>
      <c r="I4682" s="29" t="s">
        <v>23</v>
      </c>
      <c r="J4682" s="70" t="s">
        <v>1378</v>
      </c>
      <c r="K4682" s="71" t="n">
        <v>1604</v>
      </c>
      <c r="L4682" s="72" t="n">
        <v>2012002708</v>
      </c>
      <c r="M4682" s="73" t="n">
        <v>43465</v>
      </c>
      <c r="N4682" s="74" t="n">
        <v>255.113076923077</v>
      </c>
      <c r="O4682" s="75" t="n">
        <v>0.17</v>
      </c>
      <c r="P4682" s="76" t="n">
        <v>0.0141666666666667</v>
      </c>
      <c r="Q4682" s="77" t="n">
        <v>6.89916666666667</v>
      </c>
      <c r="R4682" s="78" t="n">
        <v>262.012243589744</v>
      </c>
      <c r="S4682" s="39" t="n">
        <v>224.987756410256</v>
      </c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LF4682" s="41"/>
      <c r="ALG4682" s="41"/>
      <c r="ALH4682" s="41"/>
      <c r="ALI4682" s="41"/>
      <c r="ALJ4682" s="41"/>
      <c r="ALK4682" s="41"/>
      <c r="ALL4682" s="41"/>
      <c r="ALM4682" s="41"/>
      <c r="ALN4682" s="41"/>
      <c r="ALO4682" s="41"/>
      <c r="ALP4682" s="41"/>
      <c r="ALQ4682" s="41"/>
      <c r="ALR4682" s="41"/>
      <c r="ALS4682" s="41"/>
      <c r="ALT4682" s="41"/>
      <c r="ALU4682" s="41"/>
      <c r="ALV4682" s="41"/>
      <c r="ALW4682" s="41"/>
      <c r="ALX4682" s="41"/>
      <c r="ALY4682" s="41"/>
      <c r="ALZ4682" s="41"/>
      <c r="AMA4682" s="41"/>
      <c r="AMB4682" s="41"/>
      <c r="AMC4682" s="41"/>
      <c r="AMD4682" s="41"/>
      <c r="AME4682" s="41"/>
      <c r="AMF4682" s="41"/>
      <c r="AMG4682" s="0"/>
      <c r="AMH4682" s="0"/>
      <c r="AMI4682" s="0"/>
      <c r="AMJ4682" s="0"/>
    </row>
    <row r="4683" s="4" customFormat="true" ht="37.5" hidden="false" customHeight="true" outlineLevel="0" collapsed="false">
      <c r="A4683" s="23" t="s">
        <v>1337</v>
      </c>
      <c r="B4683" s="23" t="n">
        <v>5950</v>
      </c>
      <c r="C4683" s="25" t="n">
        <f aca="false">VLOOKUP(B4683,[1]Planilha8!$X$4:$Y$6629,2,0)</f>
        <v>2039437</v>
      </c>
      <c r="D4683" s="26" t="s">
        <v>1379</v>
      </c>
      <c r="E4683" s="26" t="str">
        <f aca="false">VLOOKUP(B4683,[1]Planilha8!$X$4:$Z$6629,3,0)</f>
        <v>AMBULATÓRIO</v>
      </c>
      <c r="F4683" s="26" t="str">
        <f aca="false">VLOOKUP(B4683,[1]Planilha8!$X$4:$AD$6629,7,0)</f>
        <v>BOM</v>
      </c>
      <c r="G4683" s="27" t="n">
        <v>41247</v>
      </c>
      <c r="H4683" s="28" t="n">
        <v>43.91</v>
      </c>
      <c r="I4683" s="29" t="s">
        <v>23</v>
      </c>
      <c r="J4683" s="70" t="s">
        <v>73</v>
      </c>
      <c r="K4683" s="71" t="n">
        <v>208983</v>
      </c>
      <c r="L4683" s="72" t="n">
        <v>2012003148</v>
      </c>
      <c r="M4683" s="73" t="n">
        <v>43465</v>
      </c>
      <c r="N4683" s="74" t="n">
        <v>33.9570666666667</v>
      </c>
      <c r="O4683" s="75" t="n">
        <v>0.2</v>
      </c>
      <c r="P4683" s="76" t="n">
        <v>0.0166666666666667</v>
      </c>
      <c r="Q4683" s="77" t="n">
        <v>0.731833333333333</v>
      </c>
      <c r="R4683" s="78" t="n">
        <v>34.6889</v>
      </c>
      <c r="S4683" s="39" t="n">
        <v>9.22109999999999</v>
      </c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LF4683" s="41"/>
      <c r="ALG4683" s="41"/>
      <c r="ALH4683" s="41"/>
      <c r="ALI4683" s="41"/>
      <c r="ALJ4683" s="41"/>
      <c r="ALK4683" s="41"/>
      <c r="ALL4683" s="41"/>
      <c r="ALM4683" s="41"/>
      <c r="ALN4683" s="41"/>
      <c r="ALO4683" s="41"/>
      <c r="ALP4683" s="41"/>
      <c r="ALQ4683" s="41"/>
      <c r="ALR4683" s="41"/>
      <c r="ALS4683" s="41"/>
      <c r="ALT4683" s="41"/>
      <c r="ALU4683" s="41"/>
      <c r="ALV4683" s="41"/>
      <c r="ALW4683" s="41"/>
      <c r="ALX4683" s="41"/>
      <c r="ALY4683" s="41"/>
      <c r="ALZ4683" s="41"/>
      <c r="AMA4683" s="41"/>
      <c r="AMB4683" s="41"/>
      <c r="AMC4683" s="41"/>
      <c r="AMD4683" s="41"/>
      <c r="AME4683" s="41"/>
      <c r="AMF4683" s="41"/>
      <c r="AMG4683" s="0"/>
      <c r="AMH4683" s="0"/>
      <c r="AMI4683" s="0"/>
      <c r="AMJ4683" s="0"/>
    </row>
    <row r="4684" s="4" customFormat="true" ht="37.5" hidden="false" customHeight="true" outlineLevel="0" collapsed="false">
      <c r="A4684" s="23" t="s">
        <v>1337</v>
      </c>
      <c r="B4684" s="23" t="n">
        <v>5951</v>
      </c>
      <c r="C4684" s="25" t="n">
        <f aca="false">VLOOKUP(B4684,[1]Planilha8!$X$4:$Y$6629,2,0)</f>
        <v>2039438</v>
      </c>
      <c r="D4684" s="26" t="s">
        <v>1379</v>
      </c>
      <c r="E4684" s="26" t="str">
        <f aca="false">VLOOKUP(B4684,[1]Planilha8!$X$4:$Z$6629,3,0)</f>
        <v>AMBULATÓRIO</v>
      </c>
      <c r="F4684" s="26" t="str">
        <f aca="false">VLOOKUP(B4684,[1]Planilha8!$X$4:$AD$6629,7,0)</f>
        <v>BOM</v>
      </c>
      <c r="G4684" s="27" t="n">
        <v>41247</v>
      </c>
      <c r="H4684" s="28" t="n">
        <v>43.91</v>
      </c>
      <c r="I4684" s="29" t="s">
        <v>23</v>
      </c>
      <c r="J4684" s="70" t="s">
        <v>73</v>
      </c>
      <c r="K4684" s="71" t="n">
        <v>208983</v>
      </c>
      <c r="L4684" s="72" t="n">
        <v>2012003148</v>
      </c>
      <c r="M4684" s="73" t="n">
        <v>43465</v>
      </c>
      <c r="N4684" s="74" t="n">
        <v>33.9570666666667</v>
      </c>
      <c r="O4684" s="75" t="n">
        <v>0.2</v>
      </c>
      <c r="P4684" s="76" t="n">
        <v>0.0166666666666667</v>
      </c>
      <c r="Q4684" s="77" t="n">
        <v>0.731833333333333</v>
      </c>
      <c r="R4684" s="78" t="n">
        <v>34.6889</v>
      </c>
      <c r="S4684" s="39" t="n">
        <v>9.22109999999999</v>
      </c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LF4684" s="41"/>
      <c r="ALG4684" s="41"/>
      <c r="ALH4684" s="41"/>
      <c r="ALI4684" s="41"/>
      <c r="ALJ4684" s="41"/>
      <c r="ALK4684" s="41"/>
      <c r="ALL4684" s="41"/>
      <c r="ALM4684" s="41"/>
      <c r="ALN4684" s="41"/>
      <c r="ALO4684" s="41"/>
      <c r="ALP4684" s="41"/>
      <c r="ALQ4684" s="41"/>
      <c r="ALR4684" s="41"/>
      <c r="ALS4684" s="41"/>
      <c r="ALT4684" s="41"/>
      <c r="ALU4684" s="41"/>
      <c r="ALV4684" s="41"/>
      <c r="ALW4684" s="41"/>
      <c r="ALX4684" s="41"/>
      <c r="ALY4684" s="41"/>
      <c r="ALZ4684" s="41"/>
      <c r="AMA4684" s="41"/>
      <c r="AMB4684" s="41"/>
      <c r="AMC4684" s="41"/>
      <c r="AMD4684" s="41"/>
      <c r="AME4684" s="41"/>
      <c r="AMF4684" s="41"/>
      <c r="AMG4684" s="0"/>
      <c r="AMH4684" s="0"/>
      <c r="AMI4684" s="0"/>
      <c r="AMJ4684" s="0"/>
    </row>
    <row r="4685" s="4" customFormat="true" ht="37.5" hidden="false" customHeight="true" outlineLevel="0" collapsed="false">
      <c r="A4685" s="23" t="s">
        <v>1337</v>
      </c>
      <c r="B4685" s="23" t="n">
        <v>5952</v>
      </c>
      <c r="C4685" s="25" t="n">
        <f aca="false">VLOOKUP(B4685,[1]Planilha8!$X$4:$Y$6629,2,0)</f>
        <v>2039439</v>
      </c>
      <c r="D4685" s="26" t="s">
        <v>1379</v>
      </c>
      <c r="E4685" s="26" t="str">
        <f aca="false">VLOOKUP(B4685,[1]Planilha8!$X$4:$Z$6629,3,0)</f>
        <v>AMBULATÓRIO</v>
      </c>
      <c r="F4685" s="26" t="str">
        <f aca="false">VLOOKUP(B4685,[1]Planilha8!$X$4:$AD$6629,7,0)</f>
        <v>BOM</v>
      </c>
      <c r="G4685" s="27" t="n">
        <v>41247</v>
      </c>
      <c r="H4685" s="28" t="n">
        <v>43.91</v>
      </c>
      <c r="I4685" s="29" t="s">
        <v>23</v>
      </c>
      <c r="J4685" s="70" t="s">
        <v>73</v>
      </c>
      <c r="K4685" s="71" t="n">
        <v>208983</v>
      </c>
      <c r="L4685" s="72" t="n">
        <v>2012003148</v>
      </c>
      <c r="M4685" s="73" t="n">
        <v>43465</v>
      </c>
      <c r="N4685" s="74" t="n">
        <v>33.9570666666667</v>
      </c>
      <c r="O4685" s="75" t="n">
        <v>0.2</v>
      </c>
      <c r="P4685" s="76" t="n">
        <v>0.0166666666666667</v>
      </c>
      <c r="Q4685" s="77" t="n">
        <v>0.731833333333333</v>
      </c>
      <c r="R4685" s="78" t="n">
        <v>34.6889</v>
      </c>
      <c r="S4685" s="39" t="n">
        <v>9.22109999999999</v>
      </c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LF4685" s="41"/>
      <c r="ALG4685" s="41"/>
      <c r="ALH4685" s="41"/>
      <c r="ALI4685" s="41"/>
      <c r="ALJ4685" s="41"/>
      <c r="ALK4685" s="41"/>
      <c r="ALL4685" s="41"/>
      <c r="ALM4685" s="41"/>
      <c r="ALN4685" s="41"/>
      <c r="ALO4685" s="41"/>
      <c r="ALP4685" s="41"/>
      <c r="ALQ4685" s="41"/>
      <c r="ALR4685" s="41"/>
      <c r="ALS4685" s="41"/>
      <c r="ALT4685" s="41"/>
      <c r="ALU4685" s="41"/>
      <c r="ALV4685" s="41"/>
      <c r="ALW4685" s="41"/>
      <c r="ALX4685" s="41"/>
      <c r="ALY4685" s="41"/>
      <c r="ALZ4685" s="41"/>
      <c r="AMA4685" s="41"/>
      <c r="AMB4685" s="41"/>
      <c r="AMC4685" s="41"/>
      <c r="AMD4685" s="41"/>
      <c r="AME4685" s="41"/>
      <c r="AMF4685" s="41"/>
      <c r="AMG4685" s="0"/>
      <c r="AMH4685" s="0"/>
      <c r="AMI4685" s="0"/>
      <c r="AMJ4685" s="0"/>
    </row>
    <row r="4686" s="4" customFormat="true" ht="37.5" hidden="false" customHeight="true" outlineLevel="0" collapsed="false">
      <c r="A4686" s="23" t="s">
        <v>1337</v>
      </c>
      <c r="B4686" s="23" t="n">
        <v>5953</v>
      </c>
      <c r="C4686" s="25" t="n">
        <f aca="false">VLOOKUP(B4686,[1]Planilha8!$X$4:$Y$6629,2,0)</f>
        <v>2039440</v>
      </c>
      <c r="D4686" s="26" t="s">
        <v>1379</v>
      </c>
      <c r="E4686" s="26" t="str">
        <f aca="false">VLOOKUP(B4686,[1]Planilha8!$X$4:$Z$6629,3,0)</f>
        <v>AMBULATÓRIO</v>
      </c>
      <c r="F4686" s="26" t="str">
        <f aca="false">VLOOKUP(B4686,[1]Planilha8!$X$4:$AD$6629,7,0)</f>
        <v>BOM</v>
      </c>
      <c r="G4686" s="27" t="n">
        <v>41247</v>
      </c>
      <c r="H4686" s="28" t="n">
        <v>43.91</v>
      </c>
      <c r="I4686" s="29" t="s">
        <v>23</v>
      </c>
      <c r="J4686" s="70" t="s">
        <v>73</v>
      </c>
      <c r="K4686" s="71" t="n">
        <v>208983</v>
      </c>
      <c r="L4686" s="72" t="n">
        <v>2012003148</v>
      </c>
      <c r="M4686" s="73" t="n">
        <v>43465</v>
      </c>
      <c r="N4686" s="74" t="n">
        <v>33.9570666666667</v>
      </c>
      <c r="O4686" s="75" t="n">
        <v>0.2</v>
      </c>
      <c r="P4686" s="76" t="n">
        <v>0.0166666666666667</v>
      </c>
      <c r="Q4686" s="77" t="n">
        <v>0.731833333333333</v>
      </c>
      <c r="R4686" s="78" t="n">
        <v>34.6889</v>
      </c>
      <c r="S4686" s="39" t="n">
        <v>9.22109999999999</v>
      </c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LF4686" s="41"/>
      <c r="ALG4686" s="41"/>
      <c r="ALH4686" s="41"/>
      <c r="ALI4686" s="41"/>
      <c r="ALJ4686" s="41"/>
      <c r="ALK4686" s="41"/>
      <c r="ALL4686" s="41"/>
      <c r="ALM4686" s="41"/>
      <c r="ALN4686" s="41"/>
      <c r="ALO4686" s="41"/>
      <c r="ALP4686" s="41"/>
      <c r="ALQ4686" s="41"/>
      <c r="ALR4686" s="41"/>
      <c r="ALS4686" s="41"/>
      <c r="ALT4686" s="41"/>
      <c r="ALU4686" s="41"/>
      <c r="ALV4686" s="41"/>
      <c r="ALW4686" s="41"/>
      <c r="ALX4686" s="41"/>
      <c r="ALY4686" s="41"/>
      <c r="ALZ4686" s="41"/>
      <c r="AMA4686" s="41"/>
      <c r="AMB4686" s="41"/>
      <c r="AMC4686" s="41"/>
      <c r="AMD4686" s="41"/>
      <c r="AME4686" s="41"/>
      <c r="AMF4686" s="41"/>
      <c r="AMG4686" s="0"/>
      <c r="AMH4686" s="0"/>
      <c r="AMI4686" s="0"/>
      <c r="AMJ4686" s="0"/>
    </row>
    <row r="4687" s="4" customFormat="true" ht="37.5" hidden="false" customHeight="true" outlineLevel="0" collapsed="false">
      <c r="A4687" s="23" t="s">
        <v>1337</v>
      </c>
      <c r="B4687" s="23" t="n">
        <v>5954</v>
      </c>
      <c r="C4687" s="25" t="n">
        <f aca="false">VLOOKUP(B4687,[1]Planilha8!$X$4:$Y$6629,2,0)</f>
        <v>2039441</v>
      </c>
      <c r="D4687" s="26" t="s">
        <v>1379</v>
      </c>
      <c r="E4687" s="26" t="str">
        <f aca="false">VLOOKUP(B4687,[1]Planilha8!$X$4:$Z$6629,3,0)</f>
        <v>AMBULATÓRIO</v>
      </c>
      <c r="F4687" s="26" t="str">
        <f aca="false">VLOOKUP(B4687,[1]Planilha8!$X$4:$AD$6629,7,0)</f>
        <v>BOM</v>
      </c>
      <c r="G4687" s="27" t="n">
        <v>41247</v>
      </c>
      <c r="H4687" s="28" t="n">
        <v>43.91</v>
      </c>
      <c r="I4687" s="29" t="s">
        <v>23</v>
      </c>
      <c r="J4687" s="70" t="s">
        <v>73</v>
      </c>
      <c r="K4687" s="71" t="n">
        <v>208983</v>
      </c>
      <c r="L4687" s="72" t="n">
        <v>2012003148</v>
      </c>
      <c r="M4687" s="73" t="n">
        <v>43465</v>
      </c>
      <c r="N4687" s="74" t="n">
        <v>33.9570666666667</v>
      </c>
      <c r="O4687" s="75" t="n">
        <v>0.2</v>
      </c>
      <c r="P4687" s="76" t="n">
        <v>0.0166666666666667</v>
      </c>
      <c r="Q4687" s="77" t="n">
        <v>0.731833333333333</v>
      </c>
      <c r="R4687" s="78" t="n">
        <v>34.6889</v>
      </c>
      <c r="S4687" s="39" t="n">
        <v>9.22109999999999</v>
      </c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LF4687" s="41"/>
      <c r="ALG4687" s="41"/>
      <c r="ALH4687" s="41"/>
      <c r="ALI4687" s="41"/>
      <c r="ALJ4687" s="41"/>
      <c r="ALK4687" s="41"/>
      <c r="ALL4687" s="41"/>
      <c r="ALM4687" s="41"/>
      <c r="ALN4687" s="41"/>
      <c r="ALO4687" s="41"/>
      <c r="ALP4687" s="41"/>
      <c r="ALQ4687" s="41"/>
      <c r="ALR4687" s="41"/>
      <c r="ALS4687" s="41"/>
      <c r="ALT4687" s="41"/>
      <c r="ALU4687" s="41"/>
      <c r="ALV4687" s="41"/>
      <c r="ALW4687" s="41"/>
      <c r="ALX4687" s="41"/>
      <c r="ALY4687" s="41"/>
      <c r="ALZ4687" s="41"/>
      <c r="AMA4687" s="41"/>
      <c r="AMB4687" s="41"/>
      <c r="AMC4687" s="41"/>
      <c r="AMD4687" s="41"/>
      <c r="AME4687" s="41"/>
      <c r="AMF4687" s="41"/>
      <c r="AMG4687" s="0"/>
      <c r="AMH4687" s="0"/>
      <c r="AMI4687" s="0"/>
      <c r="AMJ4687" s="0"/>
    </row>
    <row r="4688" s="4" customFormat="true" ht="37.5" hidden="false" customHeight="true" outlineLevel="0" collapsed="false">
      <c r="A4688" s="23" t="s">
        <v>1337</v>
      </c>
      <c r="B4688" s="23" t="n">
        <v>5955</v>
      </c>
      <c r="C4688" s="25" t="n">
        <f aca="false">VLOOKUP(B4688,[1]Planilha8!$X$4:$Y$6629,2,0)</f>
        <v>2039442</v>
      </c>
      <c r="D4688" s="26" t="s">
        <v>1379</v>
      </c>
      <c r="E4688" s="26" t="str">
        <f aca="false">VLOOKUP(B4688,[1]Planilha8!$X$4:$Z$6629,3,0)</f>
        <v>AMBULATÓRIO</v>
      </c>
      <c r="F4688" s="26" t="str">
        <f aca="false">VLOOKUP(B4688,[1]Planilha8!$X$4:$AD$6629,7,0)</f>
        <v>BOM</v>
      </c>
      <c r="G4688" s="27" t="n">
        <v>41247</v>
      </c>
      <c r="H4688" s="28" t="n">
        <v>43.91</v>
      </c>
      <c r="I4688" s="29" t="s">
        <v>23</v>
      </c>
      <c r="J4688" s="70" t="s">
        <v>73</v>
      </c>
      <c r="K4688" s="71" t="n">
        <v>208983</v>
      </c>
      <c r="L4688" s="72" t="n">
        <v>2012003148</v>
      </c>
      <c r="M4688" s="73" t="n">
        <v>43465</v>
      </c>
      <c r="N4688" s="74" t="n">
        <v>33.9570666666667</v>
      </c>
      <c r="O4688" s="75" t="n">
        <v>0.2</v>
      </c>
      <c r="P4688" s="76" t="n">
        <v>0.0166666666666667</v>
      </c>
      <c r="Q4688" s="77" t="n">
        <v>0.731833333333333</v>
      </c>
      <c r="R4688" s="78" t="n">
        <v>34.6889</v>
      </c>
      <c r="S4688" s="39" t="n">
        <v>9.22109999999999</v>
      </c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LF4688" s="41"/>
      <c r="ALG4688" s="41"/>
      <c r="ALH4688" s="41"/>
      <c r="ALI4688" s="41"/>
      <c r="ALJ4688" s="41"/>
      <c r="ALK4688" s="41"/>
      <c r="ALL4688" s="41"/>
      <c r="ALM4688" s="41"/>
      <c r="ALN4688" s="41"/>
      <c r="ALO4688" s="41"/>
      <c r="ALP4688" s="41"/>
      <c r="ALQ4688" s="41"/>
      <c r="ALR4688" s="41"/>
      <c r="ALS4688" s="41"/>
      <c r="ALT4688" s="41"/>
      <c r="ALU4688" s="41"/>
      <c r="ALV4688" s="41"/>
      <c r="ALW4688" s="41"/>
      <c r="ALX4688" s="41"/>
      <c r="ALY4688" s="41"/>
      <c r="ALZ4688" s="41"/>
      <c r="AMA4688" s="41"/>
      <c r="AMB4688" s="41"/>
      <c r="AMC4688" s="41"/>
      <c r="AMD4688" s="41"/>
      <c r="AME4688" s="41"/>
      <c r="AMF4688" s="41"/>
      <c r="AMG4688" s="0"/>
      <c r="AMH4688" s="0"/>
      <c r="AMI4688" s="0"/>
      <c r="AMJ4688" s="0"/>
    </row>
    <row r="4689" s="4" customFormat="true" ht="37.5" hidden="false" customHeight="true" outlineLevel="0" collapsed="false">
      <c r="A4689" s="23" t="s">
        <v>1337</v>
      </c>
      <c r="B4689" s="23" t="n">
        <v>5956</v>
      </c>
      <c r="C4689" s="25" t="n">
        <f aca="false">VLOOKUP(B4689,[1]Planilha8!$X$4:$Y$6629,2,0)</f>
        <v>2039443</v>
      </c>
      <c r="D4689" s="26" t="s">
        <v>1379</v>
      </c>
      <c r="E4689" s="26" t="str">
        <f aca="false">VLOOKUP(B4689,[1]Planilha8!$X$4:$Z$6629,3,0)</f>
        <v>AMBULATÓRIO</v>
      </c>
      <c r="F4689" s="26" t="str">
        <f aca="false">VLOOKUP(B4689,[1]Planilha8!$X$4:$AD$6629,7,0)</f>
        <v>BOM</v>
      </c>
      <c r="G4689" s="27" t="n">
        <v>41247</v>
      </c>
      <c r="H4689" s="28" t="n">
        <v>43.91</v>
      </c>
      <c r="I4689" s="29" t="s">
        <v>23</v>
      </c>
      <c r="J4689" s="70" t="s">
        <v>73</v>
      </c>
      <c r="K4689" s="71" t="n">
        <v>208983</v>
      </c>
      <c r="L4689" s="72" t="n">
        <v>2012003148</v>
      </c>
      <c r="M4689" s="73" t="n">
        <v>43465</v>
      </c>
      <c r="N4689" s="74" t="n">
        <v>33.9570666666667</v>
      </c>
      <c r="O4689" s="75" t="n">
        <v>0.2</v>
      </c>
      <c r="P4689" s="76" t="n">
        <v>0.0166666666666667</v>
      </c>
      <c r="Q4689" s="77" t="n">
        <v>0.731833333333333</v>
      </c>
      <c r="R4689" s="78" t="n">
        <v>34.6889</v>
      </c>
      <c r="S4689" s="39" t="n">
        <v>9.22109999999999</v>
      </c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LF4689" s="41"/>
      <c r="ALG4689" s="41"/>
      <c r="ALH4689" s="41"/>
      <c r="ALI4689" s="41"/>
      <c r="ALJ4689" s="41"/>
      <c r="ALK4689" s="41"/>
      <c r="ALL4689" s="41"/>
      <c r="ALM4689" s="41"/>
      <c r="ALN4689" s="41"/>
      <c r="ALO4689" s="41"/>
      <c r="ALP4689" s="41"/>
      <c r="ALQ4689" s="41"/>
      <c r="ALR4689" s="41"/>
      <c r="ALS4689" s="41"/>
      <c r="ALT4689" s="41"/>
      <c r="ALU4689" s="41"/>
      <c r="ALV4689" s="41"/>
      <c r="ALW4689" s="41"/>
      <c r="ALX4689" s="41"/>
      <c r="ALY4689" s="41"/>
      <c r="ALZ4689" s="41"/>
      <c r="AMA4689" s="41"/>
      <c r="AMB4689" s="41"/>
      <c r="AMC4689" s="41"/>
      <c r="AMD4689" s="41"/>
      <c r="AME4689" s="41"/>
      <c r="AMF4689" s="41"/>
      <c r="AMG4689" s="0"/>
      <c r="AMH4689" s="0"/>
      <c r="AMI4689" s="0"/>
      <c r="AMJ4689" s="0"/>
    </row>
    <row r="4690" s="4" customFormat="true" ht="37.5" hidden="false" customHeight="true" outlineLevel="0" collapsed="false">
      <c r="A4690" s="23" t="s">
        <v>1337</v>
      </c>
      <c r="B4690" s="23" t="n">
        <v>5957</v>
      </c>
      <c r="C4690" s="25" t="n">
        <f aca="false">VLOOKUP(B4690,[1]Planilha8!$X$4:$Y$6629,2,0)</f>
        <v>2039444</v>
      </c>
      <c r="D4690" s="26" t="s">
        <v>1379</v>
      </c>
      <c r="E4690" s="26" t="str">
        <f aca="false">VLOOKUP(B4690,[1]Planilha8!$X$4:$Z$6629,3,0)</f>
        <v>AMBULATÓRIO</v>
      </c>
      <c r="F4690" s="26" t="str">
        <f aca="false">VLOOKUP(B4690,[1]Planilha8!$X$4:$AD$6629,7,0)</f>
        <v>BOM</v>
      </c>
      <c r="G4690" s="27" t="n">
        <v>41247</v>
      </c>
      <c r="H4690" s="28" t="n">
        <v>43.91</v>
      </c>
      <c r="I4690" s="29" t="s">
        <v>23</v>
      </c>
      <c r="J4690" s="70" t="s">
        <v>73</v>
      </c>
      <c r="K4690" s="71" t="n">
        <v>208983</v>
      </c>
      <c r="L4690" s="72" t="n">
        <v>2012003148</v>
      </c>
      <c r="M4690" s="73" t="n">
        <v>43465</v>
      </c>
      <c r="N4690" s="74" t="n">
        <v>33.9570666666667</v>
      </c>
      <c r="O4690" s="75" t="n">
        <v>0.2</v>
      </c>
      <c r="P4690" s="76" t="n">
        <v>0.0166666666666667</v>
      </c>
      <c r="Q4690" s="77" t="n">
        <v>0.731833333333333</v>
      </c>
      <c r="R4690" s="78" t="n">
        <v>34.6889</v>
      </c>
      <c r="S4690" s="39" t="n">
        <v>9.22109999999999</v>
      </c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LF4690" s="41"/>
      <c r="ALG4690" s="41"/>
      <c r="ALH4690" s="41"/>
      <c r="ALI4690" s="41"/>
      <c r="ALJ4690" s="41"/>
      <c r="ALK4690" s="41"/>
      <c r="ALL4690" s="41"/>
      <c r="ALM4690" s="41"/>
      <c r="ALN4690" s="41"/>
      <c r="ALO4690" s="41"/>
      <c r="ALP4690" s="41"/>
      <c r="ALQ4690" s="41"/>
      <c r="ALR4690" s="41"/>
      <c r="ALS4690" s="41"/>
      <c r="ALT4690" s="41"/>
      <c r="ALU4690" s="41"/>
      <c r="ALV4690" s="41"/>
      <c r="ALW4690" s="41"/>
      <c r="ALX4690" s="41"/>
      <c r="ALY4690" s="41"/>
      <c r="ALZ4690" s="41"/>
      <c r="AMA4690" s="41"/>
      <c r="AMB4690" s="41"/>
      <c r="AMC4690" s="41"/>
      <c r="AMD4690" s="41"/>
      <c r="AME4690" s="41"/>
      <c r="AMF4690" s="41"/>
      <c r="AMG4690" s="0"/>
      <c r="AMH4690" s="0"/>
      <c r="AMI4690" s="0"/>
      <c r="AMJ4690" s="0"/>
    </row>
    <row r="4691" s="4" customFormat="true" ht="37.5" hidden="false" customHeight="true" outlineLevel="0" collapsed="false">
      <c r="A4691" s="23" t="s">
        <v>1337</v>
      </c>
      <c r="B4691" s="23" t="n">
        <v>7613</v>
      </c>
      <c r="C4691" s="25" t="n">
        <f aca="false">VLOOKUP(B4691,[1]Planilha8!$X$4:$Y$6629,2,0)</f>
        <v>2039517</v>
      </c>
      <c r="D4691" s="26" t="s">
        <v>1380</v>
      </c>
      <c r="E4691" s="26" t="str">
        <f aca="false">VLOOKUP(B4691,[1]Planilha8!$X$4:$Z$6629,3,0)</f>
        <v>PORTARIA "A"</v>
      </c>
      <c r="F4691" s="26" t="str">
        <f aca="false">VLOOKUP(B4691,[1]Planilha8!$X$4:$AD$6629,7,0)</f>
        <v>BOM</v>
      </c>
      <c r="G4691" s="27" t="n">
        <v>41283</v>
      </c>
      <c r="H4691" s="28" t="n">
        <v>260</v>
      </c>
      <c r="I4691" s="29" t="s">
        <v>23</v>
      </c>
      <c r="J4691" s="70" t="s">
        <v>1381</v>
      </c>
      <c r="K4691" s="71" t="n">
        <v>982</v>
      </c>
      <c r="L4691" s="72" t="n">
        <v>2012002708</v>
      </c>
      <c r="M4691" s="73" t="n">
        <v>43465</v>
      </c>
      <c r="N4691" s="74" t="n">
        <v>250.9</v>
      </c>
      <c r="O4691" s="75" t="n">
        <v>0.5</v>
      </c>
      <c r="P4691" s="76" t="n">
        <v>0.0416666666666667</v>
      </c>
      <c r="Q4691" s="77" t="n">
        <v>0</v>
      </c>
      <c r="R4691" s="78" t="n">
        <v>250.9</v>
      </c>
      <c r="S4691" s="39" t="n">
        <v>9.09999999999999</v>
      </c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LF4691" s="41"/>
      <c r="ALG4691" s="41"/>
      <c r="ALH4691" s="41"/>
      <c r="ALI4691" s="41"/>
      <c r="ALJ4691" s="41"/>
      <c r="ALK4691" s="41"/>
      <c r="ALL4691" s="41"/>
      <c r="ALM4691" s="41"/>
      <c r="ALN4691" s="41"/>
      <c r="ALO4691" s="41"/>
      <c r="ALP4691" s="41"/>
      <c r="ALQ4691" s="41"/>
      <c r="ALR4691" s="41"/>
      <c r="ALS4691" s="41"/>
      <c r="ALT4691" s="41"/>
      <c r="ALU4691" s="41"/>
      <c r="ALV4691" s="41"/>
      <c r="ALW4691" s="41"/>
      <c r="ALX4691" s="41"/>
      <c r="ALY4691" s="41"/>
      <c r="ALZ4691" s="41"/>
      <c r="AMA4691" s="41"/>
      <c r="AMB4691" s="41"/>
      <c r="AMC4691" s="41"/>
      <c r="AMD4691" s="41"/>
      <c r="AME4691" s="41"/>
      <c r="AMF4691" s="41"/>
      <c r="AMG4691" s="0"/>
      <c r="AMH4691" s="0"/>
      <c r="AMI4691" s="0"/>
      <c r="AMJ4691" s="0"/>
    </row>
    <row r="4692" s="4" customFormat="true" ht="37.5" hidden="false" customHeight="true" outlineLevel="0" collapsed="false">
      <c r="A4692" s="23" t="s">
        <v>1337</v>
      </c>
      <c r="B4692" s="23" t="n">
        <v>7625</v>
      </c>
      <c r="C4692" s="25" t="n">
        <f aca="false">VLOOKUP(B4692,[1]Planilha8!$X$4:$Y$6629,2,0)</f>
        <v>2039531</v>
      </c>
      <c r="D4692" s="26" t="s">
        <v>1382</v>
      </c>
      <c r="E4692" s="26" t="str">
        <f aca="false">VLOOKUP(B4692,[1]Planilha8!$X$4:$Z$6629,3,0)</f>
        <v>CENTRO CIRÚRGICO</v>
      </c>
      <c r="F4692" s="26" t="str">
        <f aca="false">VLOOKUP(B4692,[1]Planilha8!$X$4:$AD$6629,7,0)</f>
        <v>BOM</v>
      </c>
      <c r="G4692" s="27" t="n">
        <v>41306</v>
      </c>
      <c r="H4692" s="28" t="n">
        <v>1297</v>
      </c>
      <c r="I4692" s="29" t="s">
        <v>23</v>
      </c>
      <c r="J4692" s="70" t="s">
        <v>1383</v>
      </c>
      <c r="K4692" s="71" t="n">
        <v>10594</v>
      </c>
      <c r="L4692" s="72" t="n">
        <v>2013000257</v>
      </c>
      <c r="M4692" s="73" t="n">
        <v>43465</v>
      </c>
      <c r="N4692" s="74" t="n">
        <v>1274.88448717952</v>
      </c>
      <c r="O4692" s="75" t="n">
        <v>0.33</v>
      </c>
      <c r="P4692" s="76" t="n">
        <v>0.0275</v>
      </c>
      <c r="Q4692" s="77" t="n">
        <v>0</v>
      </c>
      <c r="R4692" s="78" t="n">
        <v>1274.88448717952</v>
      </c>
      <c r="S4692" s="39" t="n">
        <v>22.1155128204789</v>
      </c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LF4692" s="41"/>
      <c r="ALG4692" s="41"/>
      <c r="ALH4692" s="41"/>
      <c r="ALI4692" s="41"/>
      <c r="ALJ4692" s="41"/>
      <c r="ALK4692" s="41"/>
      <c r="ALL4692" s="41"/>
      <c r="ALM4692" s="41"/>
      <c r="ALN4692" s="41"/>
      <c r="ALO4692" s="41"/>
      <c r="ALP4692" s="41"/>
      <c r="ALQ4692" s="41"/>
      <c r="ALR4692" s="41"/>
      <c r="ALS4692" s="41"/>
      <c r="ALT4692" s="41"/>
      <c r="ALU4692" s="41"/>
      <c r="ALV4692" s="41"/>
      <c r="ALW4692" s="41"/>
      <c r="ALX4692" s="41"/>
      <c r="ALY4692" s="41"/>
      <c r="ALZ4692" s="41"/>
      <c r="AMA4692" s="41"/>
      <c r="AMB4692" s="41"/>
      <c r="AMC4692" s="41"/>
      <c r="AMD4692" s="41"/>
      <c r="AME4692" s="41"/>
      <c r="AMF4692" s="41"/>
      <c r="AMG4692" s="0"/>
      <c r="AMH4692" s="0"/>
      <c r="AMI4692" s="0"/>
      <c r="AMJ4692" s="0"/>
    </row>
    <row r="4693" s="4" customFormat="true" ht="37.5" hidden="false" customHeight="true" outlineLevel="0" collapsed="false">
      <c r="A4693" s="23" t="s">
        <v>1337</v>
      </c>
      <c r="B4693" s="23" t="n">
        <v>7626</v>
      </c>
      <c r="C4693" s="25" t="n">
        <f aca="false">VLOOKUP(B4693,[1]Planilha8!$X$4:$Y$6629,2,0)</f>
        <v>2039532</v>
      </c>
      <c r="D4693" s="26" t="s">
        <v>1382</v>
      </c>
      <c r="E4693" s="26" t="str">
        <f aca="false">VLOOKUP(B4693,[1]Planilha8!$X$4:$Z$6629,3,0)</f>
        <v>CENTRO CIRÚRGICO</v>
      </c>
      <c r="F4693" s="26" t="str">
        <f aca="false">VLOOKUP(B4693,[1]Planilha8!$X$4:$AD$6629,7,0)</f>
        <v>BOM</v>
      </c>
      <c r="G4693" s="27" t="n">
        <v>41306</v>
      </c>
      <c r="H4693" s="28" t="n">
        <v>1297</v>
      </c>
      <c r="I4693" s="29" t="s">
        <v>23</v>
      </c>
      <c r="J4693" s="70" t="s">
        <v>1383</v>
      </c>
      <c r="K4693" s="71" t="n">
        <v>10594</v>
      </c>
      <c r="L4693" s="72" t="n">
        <v>2013000257</v>
      </c>
      <c r="M4693" s="73" t="n">
        <v>43465</v>
      </c>
      <c r="N4693" s="74" t="n">
        <v>1274.88448717952</v>
      </c>
      <c r="O4693" s="75" t="n">
        <v>0.33</v>
      </c>
      <c r="P4693" s="76" t="n">
        <v>0.0275</v>
      </c>
      <c r="Q4693" s="77" t="n">
        <v>0</v>
      </c>
      <c r="R4693" s="78" t="n">
        <v>1274.88448717952</v>
      </c>
      <c r="S4693" s="39" t="n">
        <v>22.1155128204789</v>
      </c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LF4693" s="41"/>
      <c r="ALG4693" s="41"/>
      <c r="ALH4693" s="41"/>
      <c r="ALI4693" s="41"/>
      <c r="ALJ4693" s="41"/>
      <c r="ALK4693" s="41"/>
      <c r="ALL4693" s="41"/>
      <c r="ALM4693" s="41"/>
      <c r="ALN4693" s="41"/>
      <c r="ALO4693" s="41"/>
      <c r="ALP4693" s="41"/>
      <c r="ALQ4693" s="41"/>
      <c r="ALR4693" s="41"/>
      <c r="ALS4693" s="41"/>
      <c r="ALT4693" s="41"/>
      <c r="ALU4693" s="41"/>
      <c r="ALV4693" s="41"/>
      <c r="ALW4693" s="41"/>
      <c r="ALX4693" s="41"/>
      <c r="ALY4693" s="41"/>
      <c r="ALZ4693" s="41"/>
      <c r="AMA4693" s="41"/>
      <c r="AMB4693" s="41"/>
      <c r="AMC4693" s="41"/>
      <c r="AMD4693" s="41"/>
      <c r="AME4693" s="41"/>
      <c r="AMF4693" s="41"/>
      <c r="AMG4693" s="0"/>
      <c r="AMH4693" s="0"/>
      <c r="AMI4693" s="0"/>
      <c r="AMJ4693" s="0"/>
    </row>
    <row r="4694" s="4" customFormat="true" ht="37.5" hidden="false" customHeight="true" outlineLevel="0" collapsed="false">
      <c r="A4694" s="23" t="s">
        <v>1337</v>
      </c>
      <c r="B4694" s="23" t="n">
        <v>7627</v>
      </c>
      <c r="C4694" s="25" t="n">
        <f aca="false">VLOOKUP(B4694,[1]Planilha8!$X$4:$Y$6629,2,0)</f>
        <v>2039533</v>
      </c>
      <c r="D4694" s="26" t="s">
        <v>1382</v>
      </c>
      <c r="E4694" s="26" t="str">
        <f aca="false">VLOOKUP(B4694,[1]Planilha8!$X$4:$Z$6629,3,0)</f>
        <v>CENTRO CIRÚRGICO</v>
      </c>
      <c r="F4694" s="26" t="str">
        <f aca="false">VLOOKUP(B4694,[1]Planilha8!$X$4:$AD$6629,7,0)</f>
        <v>BOM</v>
      </c>
      <c r="G4694" s="27" t="n">
        <v>41306</v>
      </c>
      <c r="H4694" s="28" t="n">
        <v>1297</v>
      </c>
      <c r="I4694" s="29" t="s">
        <v>23</v>
      </c>
      <c r="J4694" s="70" t="s">
        <v>1383</v>
      </c>
      <c r="K4694" s="71" t="n">
        <v>10594</v>
      </c>
      <c r="L4694" s="72" t="n">
        <v>2013000257</v>
      </c>
      <c r="M4694" s="73" t="n">
        <v>43465</v>
      </c>
      <c r="N4694" s="74" t="n">
        <v>1274.88448717952</v>
      </c>
      <c r="O4694" s="75" t="n">
        <v>0.33</v>
      </c>
      <c r="P4694" s="76" t="n">
        <v>0.0275</v>
      </c>
      <c r="Q4694" s="77" t="n">
        <v>0</v>
      </c>
      <c r="R4694" s="78" t="n">
        <v>1274.88448717952</v>
      </c>
      <c r="S4694" s="39" t="n">
        <v>22.1155128204789</v>
      </c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LF4694" s="41"/>
      <c r="ALG4694" s="41"/>
      <c r="ALH4694" s="41"/>
      <c r="ALI4694" s="41"/>
      <c r="ALJ4694" s="41"/>
      <c r="ALK4694" s="41"/>
      <c r="ALL4694" s="41"/>
      <c r="ALM4694" s="41"/>
      <c r="ALN4694" s="41"/>
      <c r="ALO4694" s="41"/>
      <c r="ALP4694" s="41"/>
      <c r="ALQ4694" s="41"/>
      <c r="ALR4694" s="41"/>
      <c r="ALS4694" s="41"/>
      <c r="ALT4694" s="41"/>
      <c r="ALU4694" s="41"/>
      <c r="ALV4694" s="41"/>
      <c r="ALW4694" s="41"/>
      <c r="ALX4694" s="41"/>
      <c r="ALY4694" s="41"/>
      <c r="ALZ4694" s="41"/>
      <c r="AMA4694" s="41"/>
      <c r="AMB4694" s="41"/>
      <c r="AMC4694" s="41"/>
      <c r="AMD4694" s="41"/>
      <c r="AME4694" s="41"/>
      <c r="AMF4694" s="41"/>
      <c r="AMG4694" s="0"/>
      <c r="AMH4694" s="0"/>
      <c r="AMI4694" s="0"/>
      <c r="AMJ4694" s="0"/>
    </row>
    <row r="4695" s="4" customFormat="true" ht="37.5" hidden="false" customHeight="true" outlineLevel="0" collapsed="false">
      <c r="A4695" s="23" t="s">
        <v>1337</v>
      </c>
      <c r="B4695" s="80" t="n">
        <v>7644</v>
      </c>
      <c r="C4695" s="25" t="n">
        <f aca="false">VLOOKUP(B4695,[1]Planilha8!$X$4:$Y$6629,2,0)</f>
        <v>2039542</v>
      </c>
      <c r="D4695" s="26" t="s">
        <v>1384</v>
      </c>
      <c r="E4695" s="26" t="str">
        <f aca="false">VLOOKUP(B4695,[1]Planilha8!$X$4:$Z$6629,3,0)</f>
        <v>CLÍNICA CIRÚRGICA</v>
      </c>
      <c r="F4695" s="26" t="str">
        <f aca="false">VLOOKUP(B4695,[1]Planilha8!$X$4:$AD$6629,7,0)</f>
        <v>REGULAR</v>
      </c>
      <c r="G4695" s="27" t="n">
        <v>41309</v>
      </c>
      <c r="H4695" s="28" t="n">
        <v>225.12</v>
      </c>
      <c r="I4695" s="29" t="s">
        <v>23</v>
      </c>
      <c r="J4695" s="70" t="s">
        <v>1385</v>
      </c>
      <c r="K4695" s="71" t="n">
        <v>55</v>
      </c>
      <c r="L4695" s="72" t="n">
        <v>2012003135</v>
      </c>
      <c r="M4695" s="73" t="n">
        <v>43465</v>
      </c>
      <c r="N4695" s="74" t="n">
        <v>217.2408</v>
      </c>
      <c r="O4695" s="75" t="n">
        <v>0.5</v>
      </c>
      <c r="P4695" s="76" t="n">
        <v>0.0416666666666667</v>
      </c>
      <c r="Q4695" s="77" t="n">
        <v>0</v>
      </c>
      <c r="R4695" s="78" t="n">
        <v>217.2408</v>
      </c>
      <c r="S4695" s="39" t="n">
        <v>7.87920000000008</v>
      </c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LF4695" s="41"/>
      <c r="ALG4695" s="41"/>
      <c r="ALH4695" s="41"/>
      <c r="ALI4695" s="41"/>
      <c r="ALJ4695" s="41"/>
      <c r="ALK4695" s="41"/>
      <c r="ALL4695" s="41"/>
      <c r="ALM4695" s="41"/>
      <c r="ALN4695" s="41"/>
      <c r="ALO4695" s="41"/>
      <c r="ALP4695" s="41"/>
      <c r="ALQ4695" s="41"/>
      <c r="ALR4695" s="41"/>
      <c r="ALS4695" s="41"/>
      <c r="ALT4695" s="41"/>
      <c r="ALU4695" s="41"/>
      <c r="ALV4695" s="41"/>
      <c r="ALW4695" s="41"/>
      <c r="ALX4695" s="41"/>
      <c r="ALY4695" s="41"/>
      <c r="ALZ4695" s="41"/>
      <c r="AMA4695" s="41"/>
      <c r="AMB4695" s="41"/>
      <c r="AMC4695" s="41"/>
      <c r="AMD4695" s="41"/>
      <c r="AME4695" s="41"/>
      <c r="AMF4695" s="41"/>
      <c r="AMG4695" s="0"/>
      <c r="AMH4695" s="0"/>
      <c r="AMI4695" s="0"/>
      <c r="AMJ4695" s="0"/>
    </row>
    <row r="4696" s="4" customFormat="true" ht="37.5" hidden="false" customHeight="true" outlineLevel="0" collapsed="false">
      <c r="A4696" s="23" t="s">
        <v>1337</v>
      </c>
      <c r="B4696" s="80" t="n">
        <v>7645</v>
      </c>
      <c r="C4696" s="25" t="n">
        <f aca="false">VLOOKUP(B4696,[1]Planilha8!$X$4:$Y$6629,2,0)</f>
        <v>2039543</v>
      </c>
      <c r="D4696" s="26" t="s">
        <v>1384</v>
      </c>
      <c r="E4696" s="26" t="str">
        <f aca="false">VLOOKUP(B4696,[1]Planilha8!$X$4:$Z$6629,3,0)</f>
        <v>CLÍNICA CIRÚRGICA</v>
      </c>
      <c r="F4696" s="26" t="str">
        <f aca="false">VLOOKUP(B4696,[1]Planilha8!$X$4:$AD$6629,7,0)</f>
        <v>REGULAR</v>
      </c>
      <c r="G4696" s="27" t="n">
        <v>41309</v>
      </c>
      <c r="H4696" s="28" t="n">
        <v>225.12</v>
      </c>
      <c r="I4696" s="29" t="s">
        <v>23</v>
      </c>
      <c r="J4696" s="70" t="s">
        <v>1385</v>
      </c>
      <c r="K4696" s="71" t="n">
        <v>55</v>
      </c>
      <c r="L4696" s="72" t="n">
        <v>2012003135</v>
      </c>
      <c r="M4696" s="73" t="n">
        <v>43465</v>
      </c>
      <c r="N4696" s="74" t="n">
        <v>207.8608</v>
      </c>
      <c r="O4696" s="75" t="n">
        <v>1</v>
      </c>
      <c r="P4696" s="76" t="n">
        <v>0.0833333333333333</v>
      </c>
      <c r="Q4696" s="77" t="n">
        <v>0</v>
      </c>
      <c r="R4696" s="78" t="n">
        <v>207.8608</v>
      </c>
      <c r="S4696" s="39" t="n">
        <v>17.2592000000001</v>
      </c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LF4696" s="41"/>
      <c r="ALG4696" s="41"/>
      <c r="ALH4696" s="41"/>
      <c r="ALI4696" s="41"/>
      <c r="ALJ4696" s="41"/>
      <c r="ALK4696" s="41"/>
      <c r="ALL4696" s="41"/>
      <c r="ALM4696" s="41"/>
      <c r="ALN4696" s="41"/>
      <c r="ALO4696" s="41"/>
      <c r="ALP4696" s="41"/>
      <c r="ALQ4696" s="41"/>
      <c r="ALR4696" s="41"/>
      <c r="ALS4696" s="41"/>
      <c r="ALT4696" s="41"/>
      <c r="ALU4696" s="41"/>
      <c r="ALV4696" s="41"/>
      <c r="ALW4696" s="41"/>
      <c r="ALX4696" s="41"/>
      <c r="ALY4696" s="41"/>
      <c r="ALZ4696" s="41"/>
      <c r="AMA4696" s="41"/>
      <c r="AMB4696" s="41"/>
      <c r="AMC4696" s="41"/>
      <c r="AMD4696" s="41"/>
      <c r="AME4696" s="41"/>
      <c r="AMF4696" s="41"/>
      <c r="AMG4696" s="0"/>
      <c r="AMH4696" s="0"/>
      <c r="AMI4696" s="0"/>
      <c r="AMJ4696" s="0"/>
    </row>
    <row r="4697" s="4" customFormat="true" ht="37.5" hidden="false" customHeight="true" outlineLevel="0" collapsed="false">
      <c r="A4697" s="23" t="s">
        <v>1337</v>
      </c>
      <c r="B4697" s="80" t="n">
        <v>7646</v>
      </c>
      <c r="C4697" s="25" t="e">
        <f aca="false">VLOOKUP(B4697,[1]Planilha8!$X$4:$Y$6629,2,0)</f>
        <v>#N/A</v>
      </c>
      <c r="D4697" s="26" t="s">
        <v>1384</v>
      </c>
      <c r="E4697" s="26" t="e">
        <f aca="false">VLOOKUP(B4697,[1]Planilha8!$X$4:$Z$6629,3,0)</f>
        <v>#N/A</v>
      </c>
      <c r="F4697" s="26" t="e">
        <f aca="false">VLOOKUP(B4697,[1]Planilha8!$X$4:$AD$6629,7,0)</f>
        <v>#N/A</v>
      </c>
      <c r="G4697" s="27" t="n">
        <v>41309</v>
      </c>
      <c r="H4697" s="28" t="n">
        <v>225.12</v>
      </c>
      <c r="I4697" s="29" t="s">
        <v>23</v>
      </c>
      <c r="J4697" s="70" t="s">
        <v>1385</v>
      </c>
      <c r="K4697" s="71" t="n">
        <v>55</v>
      </c>
      <c r="L4697" s="72" t="n">
        <v>2012003135</v>
      </c>
      <c r="M4697" s="73" t="n">
        <v>43465</v>
      </c>
      <c r="N4697" s="74" t="n">
        <v>207.8608</v>
      </c>
      <c r="O4697" s="75" t="n">
        <v>1</v>
      </c>
      <c r="P4697" s="76" t="n">
        <v>0.0833333333333333</v>
      </c>
      <c r="Q4697" s="77" t="n">
        <v>0</v>
      </c>
      <c r="R4697" s="78" t="n">
        <v>207.8608</v>
      </c>
      <c r="S4697" s="39" t="n">
        <v>17.2592000000001</v>
      </c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LF4697" s="41"/>
      <c r="ALG4697" s="41"/>
      <c r="ALH4697" s="41"/>
      <c r="ALI4697" s="41"/>
      <c r="ALJ4697" s="41"/>
      <c r="ALK4697" s="41"/>
      <c r="ALL4697" s="41"/>
      <c r="ALM4697" s="41"/>
      <c r="ALN4697" s="41"/>
      <c r="ALO4697" s="41"/>
      <c r="ALP4697" s="41"/>
      <c r="ALQ4697" s="41"/>
      <c r="ALR4697" s="41"/>
      <c r="ALS4697" s="41"/>
      <c r="ALT4697" s="41"/>
      <c r="ALU4697" s="41"/>
      <c r="ALV4697" s="41"/>
      <c r="ALW4697" s="41"/>
      <c r="ALX4697" s="41"/>
      <c r="ALY4697" s="41"/>
      <c r="ALZ4697" s="41"/>
      <c r="AMA4697" s="41"/>
      <c r="AMB4697" s="41"/>
      <c r="AMC4697" s="41"/>
      <c r="AMD4697" s="41"/>
      <c r="AME4697" s="41"/>
      <c r="AMF4697" s="41"/>
      <c r="AMG4697" s="0"/>
      <c r="AMH4697" s="0"/>
      <c r="AMI4697" s="0"/>
      <c r="AMJ4697" s="0"/>
    </row>
    <row r="4698" s="4" customFormat="true" ht="37.5" hidden="false" customHeight="true" outlineLevel="0" collapsed="false">
      <c r="A4698" s="23" t="s">
        <v>1337</v>
      </c>
      <c r="B4698" s="80" t="n">
        <v>7647</v>
      </c>
      <c r="C4698" s="25" t="n">
        <f aca="false">VLOOKUP(B4698,[1]Planilha8!$X$4:$Y$6629,2,0)</f>
        <v>2039545</v>
      </c>
      <c r="D4698" s="26" t="s">
        <v>1384</v>
      </c>
      <c r="E4698" s="26" t="str">
        <f aca="false">VLOOKUP(B4698,[1]Planilha8!$X$4:$Z$6629,3,0)</f>
        <v>CLÍNICA CIRÚRGICA</v>
      </c>
      <c r="F4698" s="26" t="str">
        <f aca="false">VLOOKUP(B4698,[1]Planilha8!$X$4:$AD$6629,7,0)</f>
        <v>REGULAR</v>
      </c>
      <c r="G4698" s="27" t="n">
        <v>41309</v>
      </c>
      <c r="H4698" s="28" t="n">
        <v>225.12</v>
      </c>
      <c r="I4698" s="29" t="s">
        <v>23</v>
      </c>
      <c r="J4698" s="70" t="s">
        <v>1385</v>
      </c>
      <c r="K4698" s="71" t="n">
        <v>55</v>
      </c>
      <c r="L4698" s="72" t="n">
        <v>2012003135</v>
      </c>
      <c r="M4698" s="73" t="n">
        <v>43465</v>
      </c>
      <c r="N4698" s="74" t="n">
        <v>207.8608</v>
      </c>
      <c r="O4698" s="75" t="n">
        <v>1</v>
      </c>
      <c r="P4698" s="76" t="n">
        <v>0.0833333333333333</v>
      </c>
      <c r="Q4698" s="77" t="n">
        <v>0</v>
      </c>
      <c r="R4698" s="78" t="n">
        <v>207.8608</v>
      </c>
      <c r="S4698" s="39" t="n">
        <v>17.2592000000001</v>
      </c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LF4698" s="41"/>
      <c r="ALG4698" s="41"/>
      <c r="ALH4698" s="41"/>
      <c r="ALI4698" s="41"/>
      <c r="ALJ4698" s="41"/>
      <c r="ALK4698" s="41"/>
      <c r="ALL4698" s="41"/>
      <c r="ALM4698" s="41"/>
      <c r="ALN4698" s="41"/>
      <c r="ALO4698" s="41"/>
      <c r="ALP4698" s="41"/>
      <c r="ALQ4698" s="41"/>
      <c r="ALR4698" s="41"/>
      <c r="ALS4698" s="41"/>
      <c r="ALT4698" s="41"/>
      <c r="ALU4698" s="41"/>
      <c r="ALV4698" s="41"/>
      <c r="ALW4698" s="41"/>
      <c r="ALX4698" s="41"/>
      <c r="ALY4698" s="41"/>
      <c r="ALZ4698" s="41"/>
      <c r="AMA4698" s="41"/>
      <c r="AMB4698" s="41"/>
      <c r="AMC4698" s="41"/>
      <c r="AMD4698" s="41"/>
      <c r="AME4698" s="41"/>
      <c r="AMF4698" s="41"/>
      <c r="AMG4698" s="0"/>
      <c r="AMH4698" s="0"/>
      <c r="AMI4698" s="0"/>
      <c r="AMJ4698" s="0"/>
    </row>
    <row r="4699" s="4" customFormat="true" ht="37.5" hidden="false" customHeight="true" outlineLevel="0" collapsed="false">
      <c r="A4699" s="23" t="s">
        <v>1337</v>
      </c>
      <c r="B4699" s="80" t="n">
        <v>7648</v>
      </c>
      <c r="C4699" s="25" t="n">
        <f aca="false">VLOOKUP(B4699,[1]Planilha8!$X$4:$Y$6629,2,0)</f>
        <v>2039546</v>
      </c>
      <c r="D4699" s="26" t="s">
        <v>1384</v>
      </c>
      <c r="E4699" s="26" t="str">
        <f aca="false">VLOOKUP(B4699,[1]Planilha8!$X$4:$Z$6629,3,0)</f>
        <v>CLÍNICA CIRÚRGICA</v>
      </c>
      <c r="F4699" s="26" t="str">
        <f aca="false">VLOOKUP(B4699,[1]Planilha8!$X$4:$AD$6629,7,0)</f>
        <v>REGULAR</v>
      </c>
      <c r="G4699" s="27" t="n">
        <v>41309</v>
      </c>
      <c r="H4699" s="28" t="n">
        <v>225.12</v>
      </c>
      <c r="I4699" s="29" t="s">
        <v>23</v>
      </c>
      <c r="J4699" s="70" t="s">
        <v>1385</v>
      </c>
      <c r="K4699" s="71" t="n">
        <v>55</v>
      </c>
      <c r="L4699" s="72" t="n">
        <v>2012003135</v>
      </c>
      <c r="M4699" s="73" t="n">
        <v>43465</v>
      </c>
      <c r="N4699" s="74" t="n">
        <v>207.8608</v>
      </c>
      <c r="O4699" s="75" t="n">
        <v>1</v>
      </c>
      <c r="P4699" s="76" t="n">
        <v>0.0833333333333333</v>
      </c>
      <c r="Q4699" s="77" t="n">
        <v>0</v>
      </c>
      <c r="R4699" s="78" t="n">
        <v>207.8608</v>
      </c>
      <c r="S4699" s="39" t="n">
        <v>17.2592000000001</v>
      </c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LF4699" s="41"/>
      <c r="ALG4699" s="41"/>
      <c r="ALH4699" s="41"/>
      <c r="ALI4699" s="41"/>
      <c r="ALJ4699" s="41"/>
      <c r="ALK4699" s="41"/>
      <c r="ALL4699" s="41"/>
      <c r="ALM4699" s="41"/>
      <c r="ALN4699" s="41"/>
      <c r="ALO4699" s="41"/>
      <c r="ALP4699" s="41"/>
      <c r="ALQ4699" s="41"/>
      <c r="ALR4699" s="41"/>
      <c r="ALS4699" s="41"/>
      <c r="ALT4699" s="41"/>
      <c r="ALU4699" s="41"/>
      <c r="ALV4699" s="41"/>
      <c r="ALW4699" s="41"/>
      <c r="ALX4699" s="41"/>
      <c r="ALY4699" s="41"/>
      <c r="ALZ4699" s="41"/>
      <c r="AMA4699" s="41"/>
      <c r="AMB4699" s="41"/>
      <c r="AMC4699" s="41"/>
      <c r="AMD4699" s="41"/>
      <c r="AME4699" s="41"/>
      <c r="AMF4699" s="41"/>
      <c r="AMG4699" s="0"/>
      <c r="AMH4699" s="0"/>
      <c r="AMI4699" s="0"/>
      <c r="AMJ4699" s="0"/>
    </row>
    <row r="4700" s="4" customFormat="true" ht="37.5" hidden="false" customHeight="true" outlineLevel="0" collapsed="false">
      <c r="A4700" s="23" t="s">
        <v>1337</v>
      </c>
      <c r="B4700" s="80" t="n">
        <v>7649</v>
      </c>
      <c r="C4700" s="25" t="n">
        <f aca="false">VLOOKUP(B4700,[1]Planilha8!$X$4:$Y$6629,2,0)</f>
        <v>2039547</v>
      </c>
      <c r="D4700" s="26" t="s">
        <v>1384</v>
      </c>
      <c r="E4700" s="26" t="str">
        <f aca="false">VLOOKUP(B4700,[1]Planilha8!$X$4:$Z$6629,3,0)</f>
        <v>GALPÃO ALMOXARIFADO</v>
      </c>
      <c r="F4700" s="26" t="str">
        <f aca="false">VLOOKUP(B4700,[1]Planilha8!$X$4:$AD$6629,7,0)</f>
        <v>SUCATA</v>
      </c>
      <c r="G4700" s="27" t="n">
        <v>41309</v>
      </c>
      <c r="H4700" s="28" t="n">
        <v>225.12</v>
      </c>
      <c r="I4700" s="29" t="s">
        <v>23</v>
      </c>
      <c r="J4700" s="70" t="s">
        <v>1385</v>
      </c>
      <c r="K4700" s="71" t="n">
        <v>55</v>
      </c>
      <c r="L4700" s="72" t="n">
        <v>2012003135</v>
      </c>
      <c r="M4700" s="73" t="n">
        <v>43465</v>
      </c>
      <c r="N4700" s="74" t="n">
        <v>207.8608</v>
      </c>
      <c r="O4700" s="75" t="n">
        <v>1</v>
      </c>
      <c r="P4700" s="76" t="n">
        <v>0.0833333333333333</v>
      </c>
      <c r="Q4700" s="77" t="n">
        <v>0</v>
      </c>
      <c r="R4700" s="78" t="n">
        <v>207.8608</v>
      </c>
      <c r="S4700" s="39" t="n">
        <v>17.2592000000001</v>
      </c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LF4700" s="41"/>
      <c r="ALG4700" s="41"/>
      <c r="ALH4700" s="41"/>
      <c r="ALI4700" s="41"/>
      <c r="ALJ4700" s="41"/>
      <c r="ALK4700" s="41"/>
      <c r="ALL4700" s="41"/>
      <c r="ALM4700" s="41"/>
      <c r="ALN4700" s="41"/>
      <c r="ALO4700" s="41"/>
      <c r="ALP4700" s="41"/>
      <c r="ALQ4700" s="41"/>
      <c r="ALR4700" s="41"/>
      <c r="ALS4700" s="41"/>
      <c r="ALT4700" s="41"/>
      <c r="ALU4700" s="41"/>
      <c r="ALV4700" s="41"/>
      <c r="ALW4700" s="41"/>
      <c r="ALX4700" s="41"/>
      <c r="ALY4700" s="41"/>
      <c r="ALZ4700" s="41"/>
      <c r="AMA4700" s="41"/>
      <c r="AMB4700" s="41"/>
      <c r="AMC4700" s="41"/>
      <c r="AMD4700" s="41"/>
      <c r="AME4700" s="41"/>
      <c r="AMF4700" s="41"/>
      <c r="AMG4700" s="0"/>
      <c r="AMH4700" s="0"/>
      <c r="AMI4700" s="0"/>
      <c r="AMJ4700" s="0"/>
    </row>
    <row r="4701" s="4" customFormat="true" ht="37.5" hidden="false" customHeight="true" outlineLevel="0" collapsed="false">
      <c r="A4701" s="23" t="s">
        <v>1337</v>
      </c>
      <c r="B4701" s="80" t="n">
        <v>7650</v>
      </c>
      <c r="C4701" s="25" t="n">
        <f aca="false">VLOOKUP(B4701,[1]Planilha8!$X$4:$Y$6629,2,0)</f>
        <v>2039548</v>
      </c>
      <c r="D4701" s="26" t="s">
        <v>1384</v>
      </c>
      <c r="E4701" s="26" t="str">
        <f aca="false">VLOOKUP(B4701,[1]Planilha8!$X$4:$Z$6629,3,0)</f>
        <v>CLÍNICA CIRÚRGICA</v>
      </c>
      <c r="F4701" s="26" t="str">
        <f aca="false">VLOOKUP(B4701,[1]Planilha8!$X$4:$AD$6629,7,0)</f>
        <v>REGULAR</v>
      </c>
      <c r="G4701" s="27" t="n">
        <v>41309</v>
      </c>
      <c r="H4701" s="28" t="n">
        <v>225.12</v>
      </c>
      <c r="I4701" s="29" t="s">
        <v>23</v>
      </c>
      <c r="J4701" s="70" t="s">
        <v>1385</v>
      </c>
      <c r="K4701" s="71" t="n">
        <v>55</v>
      </c>
      <c r="L4701" s="72" t="n">
        <v>2012003135</v>
      </c>
      <c r="M4701" s="73" t="n">
        <v>43465</v>
      </c>
      <c r="N4701" s="74" t="n">
        <v>207.8608</v>
      </c>
      <c r="O4701" s="75" t="n">
        <v>1</v>
      </c>
      <c r="P4701" s="76" t="n">
        <v>0.0833333333333333</v>
      </c>
      <c r="Q4701" s="77" t="n">
        <v>0</v>
      </c>
      <c r="R4701" s="78" t="n">
        <v>207.8608</v>
      </c>
      <c r="S4701" s="39" t="n">
        <v>17.2592000000001</v>
      </c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LF4701" s="41"/>
      <c r="ALG4701" s="41"/>
      <c r="ALH4701" s="41"/>
      <c r="ALI4701" s="41"/>
      <c r="ALJ4701" s="41"/>
      <c r="ALK4701" s="41"/>
      <c r="ALL4701" s="41"/>
      <c r="ALM4701" s="41"/>
      <c r="ALN4701" s="41"/>
      <c r="ALO4701" s="41"/>
      <c r="ALP4701" s="41"/>
      <c r="ALQ4701" s="41"/>
      <c r="ALR4701" s="41"/>
      <c r="ALS4701" s="41"/>
      <c r="ALT4701" s="41"/>
      <c r="ALU4701" s="41"/>
      <c r="ALV4701" s="41"/>
      <c r="ALW4701" s="41"/>
      <c r="ALX4701" s="41"/>
      <c r="ALY4701" s="41"/>
      <c r="ALZ4701" s="41"/>
      <c r="AMA4701" s="41"/>
      <c r="AMB4701" s="41"/>
      <c r="AMC4701" s="41"/>
      <c r="AMD4701" s="41"/>
      <c r="AME4701" s="41"/>
      <c r="AMF4701" s="41"/>
      <c r="AMG4701" s="0"/>
      <c r="AMH4701" s="0"/>
      <c r="AMI4701" s="0"/>
      <c r="AMJ4701" s="0"/>
    </row>
    <row r="4702" s="4" customFormat="true" ht="37.5" hidden="false" customHeight="true" outlineLevel="0" collapsed="false">
      <c r="A4702" s="23" t="s">
        <v>1337</v>
      </c>
      <c r="B4702" s="80" t="n">
        <v>7651</v>
      </c>
      <c r="C4702" s="25" t="n">
        <f aca="false">VLOOKUP(B4702,[1]Planilha8!$X$4:$Y$6629,2,0)</f>
        <v>2039549</v>
      </c>
      <c r="D4702" s="26" t="s">
        <v>1384</v>
      </c>
      <c r="E4702" s="26" t="str">
        <f aca="false">VLOOKUP(B4702,[1]Planilha8!$X$4:$Z$6629,3,0)</f>
        <v>CLÍNICA CIRÚRGICA</v>
      </c>
      <c r="F4702" s="26" t="str">
        <f aca="false">VLOOKUP(B4702,[1]Planilha8!$X$4:$AD$6629,7,0)</f>
        <v>REGULAR</v>
      </c>
      <c r="G4702" s="27" t="n">
        <v>41309</v>
      </c>
      <c r="H4702" s="28" t="n">
        <v>225.12</v>
      </c>
      <c r="I4702" s="29" t="s">
        <v>23</v>
      </c>
      <c r="J4702" s="70" t="s">
        <v>1385</v>
      </c>
      <c r="K4702" s="71" t="n">
        <v>55</v>
      </c>
      <c r="L4702" s="72" t="n">
        <v>2012003135</v>
      </c>
      <c r="M4702" s="73" t="n">
        <v>43465</v>
      </c>
      <c r="N4702" s="74" t="n">
        <v>207.8608</v>
      </c>
      <c r="O4702" s="75" t="n">
        <v>1</v>
      </c>
      <c r="P4702" s="76" t="n">
        <v>0.0833333333333333</v>
      </c>
      <c r="Q4702" s="77" t="n">
        <v>0</v>
      </c>
      <c r="R4702" s="78" t="n">
        <v>207.8608</v>
      </c>
      <c r="S4702" s="39" t="n">
        <v>17.2592000000001</v>
      </c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LF4702" s="41"/>
      <c r="ALG4702" s="41"/>
      <c r="ALH4702" s="41"/>
      <c r="ALI4702" s="41"/>
      <c r="ALJ4702" s="41"/>
      <c r="ALK4702" s="41"/>
      <c r="ALL4702" s="41"/>
      <c r="ALM4702" s="41"/>
      <c r="ALN4702" s="41"/>
      <c r="ALO4702" s="41"/>
      <c r="ALP4702" s="41"/>
      <c r="ALQ4702" s="41"/>
      <c r="ALR4702" s="41"/>
      <c r="ALS4702" s="41"/>
      <c r="ALT4702" s="41"/>
      <c r="ALU4702" s="41"/>
      <c r="ALV4702" s="41"/>
      <c r="ALW4702" s="41"/>
      <c r="ALX4702" s="41"/>
      <c r="ALY4702" s="41"/>
      <c r="ALZ4702" s="41"/>
      <c r="AMA4702" s="41"/>
      <c r="AMB4702" s="41"/>
      <c r="AMC4702" s="41"/>
      <c r="AMD4702" s="41"/>
      <c r="AME4702" s="41"/>
      <c r="AMF4702" s="41"/>
      <c r="AMG4702" s="0"/>
      <c r="AMH4702" s="0"/>
      <c r="AMI4702" s="0"/>
      <c r="AMJ4702" s="0"/>
    </row>
    <row r="4703" s="4" customFormat="true" ht="37.5" hidden="false" customHeight="true" outlineLevel="0" collapsed="false">
      <c r="A4703" s="23" t="s">
        <v>1337</v>
      </c>
      <c r="B4703" s="80" t="n">
        <v>7652</v>
      </c>
      <c r="C4703" s="25" t="n">
        <f aca="false">VLOOKUP(B4703,[1]Planilha8!$X$4:$Y$6629,2,0)</f>
        <v>2039550</v>
      </c>
      <c r="D4703" s="26" t="s">
        <v>1384</v>
      </c>
      <c r="E4703" s="26" t="str">
        <f aca="false">VLOOKUP(B4703,[1]Planilha8!$X$4:$Z$6629,3,0)</f>
        <v>CLÍNICA CIRÚRGICA</v>
      </c>
      <c r="F4703" s="26" t="str">
        <f aca="false">VLOOKUP(B4703,[1]Planilha8!$X$4:$AD$6629,7,0)</f>
        <v>REGULAR</v>
      </c>
      <c r="G4703" s="27" t="n">
        <v>41309</v>
      </c>
      <c r="H4703" s="28" t="n">
        <v>225.12</v>
      </c>
      <c r="I4703" s="29" t="s">
        <v>23</v>
      </c>
      <c r="J4703" s="70" t="s">
        <v>1385</v>
      </c>
      <c r="K4703" s="71" t="n">
        <v>55</v>
      </c>
      <c r="L4703" s="72" t="n">
        <v>2012003135</v>
      </c>
      <c r="M4703" s="73" t="n">
        <v>43465</v>
      </c>
      <c r="N4703" s="74" t="n">
        <v>207.8608</v>
      </c>
      <c r="O4703" s="75" t="n">
        <v>1</v>
      </c>
      <c r="P4703" s="76" t="n">
        <v>0.0833333333333333</v>
      </c>
      <c r="Q4703" s="77" t="n">
        <v>0</v>
      </c>
      <c r="R4703" s="78" t="n">
        <v>207.8608</v>
      </c>
      <c r="S4703" s="39" t="n">
        <v>17.2592000000001</v>
      </c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LF4703" s="41"/>
      <c r="ALG4703" s="41"/>
      <c r="ALH4703" s="41"/>
      <c r="ALI4703" s="41"/>
      <c r="ALJ4703" s="41"/>
      <c r="ALK4703" s="41"/>
      <c r="ALL4703" s="41"/>
      <c r="ALM4703" s="41"/>
      <c r="ALN4703" s="41"/>
      <c r="ALO4703" s="41"/>
      <c r="ALP4703" s="41"/>
      <c r="ALQ4703" s="41"/>
      <c r="ALR4703" s="41"/>
      <c r="ALS4703" s="41"/>
      <c r="ALT4703" s="41"/>
      <c r="ALU4703" s="41"/>
      <c r="ALV4703" s="41"/>
      <c r="ALW4703" s="41"/>
      <c r="ALX4703" s="41"/>
      <c r="ALY4703" s="41"/>
      <c r="ALZ4703" s="41"/>
      <c r="AMA4703" s="41"/>
      <c r="AMB4703" s="41"/>
      <c r="AMC4703" s="41"/>
      <c r="AMD4703" s="41"/>
      <c r="AME4703" s="41"/>
      <c r="AMF4703" s="41"/>
      <c r="AMG4703" s="0"/>
      <c r="AMH4703" s="0"/>
      <c r="AMI4703" s="0"/>
      <c r="AMJ4703" s="0"/>
    </row>
    <row r="4704" s="4" customFormat="true" ht="37.5" hidden="false" customHeight="true" outlineLevel="0" collapsed="false">
      <c r="A4704" s="23" t="s">
        <v>1337</v>
      </c>
      <c r="B4704" s="80" t="n">
        <v>7653</v>
      </c>
      <c r="C4704" s="25" t="n">
        <f aca="false">VLOOKUP(B4704,[1]Planilha8!$X$4:$Y$6629,2,0)</f>
        <v>2039551</v>
      </c>
      <c r="D4704" s="26" t="s">
        <v>1384</v>
      </c>
      <c r="E4704" s="26" t="str">
        <f aca="false">VLOOKUP(B4704,[1]Planilha8!$X$4:$Z$6629,3,0)</f>
        <v>CLÍNICA CIRÚRGICA</v>
      </c>
      <c r="F4704" s="26" t="str">
        <f aca="false">VLOOKUP(B4704,[1]Planilha8!$X$4:$AD$6629,7,0)</f>
        <v>REGULAR</v>
      </c>
      <c r="G4704" s="27" t="n">
        <v>41309</v>
      </c>
      <c r="H4704" s="28" t="n">
        <v>225.12</v>
      </c>
      <c r="I4704" s="29" t="s">
        <v>23</v>
      </c>
      <c r="J4704" s="70" t="s">
        <v>1385</v>
      </c>
      <c r="K4704" s="71" t="n">
        <v>55</v>
      </c>
      <c r="L4704" s="72" t="n">
        <v>2012003135</v>
      </c>
      <c r="M4704" s="73" t="n">
        <v>43465</v>
      </c>
      <c r="N4704" s="74" t="n">
        <v>207.8608</v>
      </c>
      <c r="O4704" s="75" t="n">
        <v>1</v>
      </c>
      <c r="P4704" s="76" t="n">
        <v>0.0833333333333333</v>
      </c>
      <c r="Q4704" s="77" t="n">
        <v>0</v>
      </c>
      <c r="R4704" s="78" t="n">
        <v>207.8608</v>
      </c>
      <c r="S4704" s="39" t="n">
        <v>17.2592000000001</v>
      </c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LF4704" s="41"/>
      <c r="ALG4704" s="41"/>
      <c r="ALH4704" s="41"/>
      <c r="ALI4704" s="41"/>
      <c r="ALJ4704" s="41"/>
      <c r="ALK4704" s="41"/>
      <c r="ALL4704" s="41"/>
      <c r="ALM4704" s="41"/>
      <c r="ALN4704" s="41"/>
      <c r="ALO4704" s="41"/>
      <c r="ALP4704" s="41"/>
      <c r="ALQ4704" s="41"/>
      <c r="ALR4704" s="41"/>
      <c r="ALS4704" s="41"/>
      <c r="ALT4704" s="41"/>
      <c r="ALU4704" s="41"/>
      <c r="ALV4704" s="41"/>
      <c r="ALW4704" s="41"/>
      <c r="ALX4704" s="41"/>
      <c r="ALY4704" s="41"/>
      <c r="ALZ4704" s="41"/>
      <c r="AMA4704" s="41"/>
      <c r="AMB4704" s="41"/>
      <c r="AMC4704" s="41"/>
      <c r="AMD4704" s="41"/>
      <c r="AME4704" s="41"/>
      <c r="AMF4704" s="41"/>
      <c r="AMG4704" s="0"/>
      <c r="AMH4704" s="0"/>
      <c r="AMI4704" s="0"/>
      <c r="AMJ4704" s="0"/>
    </row>
    <row r="4705" s="4" customFormat="true" ht="37.5" hidden="false" customHeight="true" outlineLevel="0" collapsed="false">
      <c r="A4705" s="23" t="s">
        <v>1337</v>
      </c>
      <c r="B4705" s="80" t="n">
        <v>7654</v>
      </c>
      <c r="C4705" s="25" t="n">
        <f aca="false">VLOOKUP(B4705,[1]Planilha8!$X$4:$Y$6629,2,0)</f>
        <v>2039552</v>
      </c>
      <c r="D4705" s="26" t="s">
        <v>1384</v>
      </c>
      <c r="E4705" s="26" t="str">
        <f aca="false">VLOOKUP(B4705,[1]Planilha8!$X$4:$Z$6629,3,0)</f>
        <v>CLÍNICA CIRÚRGICA</v>
      </c>
      <c r="F4705" s="26" t="str">
        <f aca="false">VLOOKUP(B4705,[1]Planilha8!$X$4:$AD$6629,7,0)</f>
        <v>REGULAR</v>
      </c>
      <c r="G4705" s="27" t="n">
        <v>41309</v>
      </c>
      <c r="H4705" s="28" t="n">
        <v>225.12</v>
      </c>
      <c r="I4705" s="29" t="s">
        <v>23</v>
      </c>
      <c r="J4705" s="70" t="s">
        <v>1385</v>
      </c>
      <c r="K4705" s="71" t="n">
        <v>55</v>
      </c>
      <c r="L4705" s="72" t="n">
        <v>2012003135</v>
      </c>
      <c r="M4705" s="73" t="n">
        <v>43465</v>
      </c>
      <c r="N4705" s="74" t="n">
        <v>207.8608</v>
      </c>
      <c r="O4705" s="75" t="n">
        <v>1</v>
      </c>
      <c r="P4705" s="76" t="n">
        <v>0.0833333333333333</v>
      </c>
      <c r="Q4705" s="77" t="n">
        <v>0</v>
      </c>
      <c r="R4705" s="78" t="n">
        <v>207.8608</v>
      </c>
      <c r="S4705" s="39" t="n">
        <v>17.2592000000001</v>
      </c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LF4705" s="41"/>
      <c r="ALG4705" s="41"/>
      <c r="ALH4705" s="41"/>
      <c r="ALI4705" s="41"/>
      <c r="ALJ4705" s="41"/>
      <c r="ALK4705" s="41"/>
      <c r="ALL4705" s="41"/>
      <c r="ALM4705" s="41"/>
      <c r="ALN4705" s="41"/>
      <c r="ALO4705" s="41"/>
      <c r="ALP4705" s="41"/>
      <c r="ALQ4705" s="41"/>
      <c r="ALR4705" s="41"/>
      <c r="ALS4705" s="41"/>
      <c r="ALT4705" s="41"/>
      <c r="ALU4705" s="41"/>
      <c r="ALV4705" s="41"/>
      <c r="ALW4705" s="41"/>
      <c r="ALX4705" s="41"/>
      <c r="ALY4705" s="41"/>
      <c r="ALZ4705" s="41"/>
      <c r="AMA4705" s="41"/>
      <c r="AMB4705" s="41"/>
      <c r="AMC4705" s="41"/>
      <c r="AMD4705" s="41"/>
      <c r="AME4705" s="41"/>
      <c r="AMF4705" s="41"/>
      <c r="AMG4705" s="0"/>
      <c r="AMH4705" s="0"/>
      <c r="AMI4705" s="0"/>
      <c r="AMJ4705" s="0"/>
    </row>
    <row r="4706" s="4" customFormat="true" ht="37.5" hidden="false" customHeight="true" outlineLevel="0" collapsed="false">
      <c r="A4706" s="23" t="s">
        <v>1337</v>
      </c>
      <c r="B4706" s="80" t="n">
        <v>7655</v>
      </c>
      <c r="C4706" s="25" t="e">
        <f aca="false">VLOOKUP(B4706,[1]Planilha8!$X$4:$Y$6629,2,0)</f>
        <v>#N/A</v>
      </c>
      <c r="D4706" s="26" t="s">
        <v>1384</v>
      </c>
      <c r="E4706" s="26" t="e">
        <f aca="false">VLOOKUP(B4706,[1]Planilha8!$X$4:$Z$6629,3,0)</f>
        <v>#N/A</v>
      </c>
      <c r="F4706" s="26" t="e">
        <f aca="false">VLOOKUP(B4706,[1]Planilha8!$X$4:$AD$6629,7,0)</f>
        <v>#N/A</v>
      </c>
      <c r="G4706" s="27" t="n">
        <v>41309</v>
      </c>
      <c r="H4706" s="28" t="n">
        <v>225.12</v>
      </c>
      <c r="I4706" s="29" t="s">
        <v>23</v>
      </c>
      <c r="J4706" s="70" t="s">
        <v>1385</v>
      </c>
      <c r="K4706" s="71" t="n">
        <v>55</v>
      </c>
      <c r="L4706" s="72" t="n">
        <v>2012003135</v>
      </c>
      <c r="M4706" s="73" t="n">
        <v>43465</v>
      </c>
      <c r="N4706" s="74" t="n">
        <v>207.8608</v>
      </c>
      <c r="O4706" s="75" t="n">
        <v>1</v>
      </c>
      <c r="P4706" s="76" t="n">
        <v>0.0833333333333333</v>
      </c>
      <c r="Q4706" s="77" t="n">
        <v>0</v>
      </c>
      <c r="R4706" s="78" t="n">
        <v>207.8608</v>
      </c>
      <c r="S4706" s="39" t="n">
        <v>17.2592000000001</v>
      </c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LF4706" s="41"/>
      <c r="ALG4706" s="41"/>
      <c r="ALH4706" s="41"/>
      <c r="ALI4706" s="41"/>
      <c r="ALJ4706" s="41"/>
      <c r="ALK4706" s="41"/>
      <c r="ALL4706" s="41"/>
      <c r="ALM4706" s="41"/>
      <c r="ALN4706" s="41"/>
      <c r="ALO4706" s="41"/>
      <c r="ALP4706" s="41"/>
      <c r="ALQ4706" s="41"/>
      <c r="ALR4706" s="41"/>
      <c r="ALS4706" s="41"/>
      <c r="ALT4706" s="41"/>
      <c r="ALU4706" s="41"/>
      <c r="ALV4706" s="41"/>
      <c r="ALW4706" s="41"/>
      <c r="ALX4706" s="41"/>
      <c r="ALY4706" s="41"/>
      <c r="ALZ4706" s="41"/>
      <c r="AMA4706" s="41"/>
      <c r="AMB4706" s="41"/>
      <c r="AMC4706" s="41"/>
      <c r="AMD4706" s="41"/>
      <c r="AME4706" s="41"/>
      <c r="AMF4706" s="41"/>
      <c r="AMG4706" s="0"/>
      <c r="AMH4706" s="0"/>
      <c r="AMI4706" s="0"/>
      <c r="AMJ4706" s="0"/>
    </row>
    <row r="4707" s="4" customFormat="true" ht="37.5" hidden="false" customHeight="true" outlineLevel="0" collapsed="false">
      <c r="A4707" s="23" t="s">
        <v>1337</v>
      </c>
      <c r="B4707" s="80" t="n">
        <v>7656</v>
      </c>
      <c r="C4707" s="25" t="n">
        <f aca="false">VLOOKUP(B4707,[1]Planilha8!$X$4:$Y$6629,2,0)</f>
        <v>2039554</v>
      </c>
      <c r="D4707" s="26" t="s">
        <v>1384</v>
      </c>
      <c r="E4707" s="26" t="str">
        <f aca="false">VLOOKUP(B4707,[1]Planilha8!$X$4:$Z$6629,3,0)</f>
        <v>CLÍNICA CIRÚRGICA</v>
      </c>
      <c r="F4707" s="26" t="str">
        <f aca="false">VLOOKUP(B4707,[1]Planilha8!$X$4:$AD$6629,7,0)</f>
        <v>REGULAR</v>
      </c>
      <c r="G4707" s="27" t="n">
        <v>41309</v>
      </c>
      <c r="H4707" s="28" t="n">
        <v>225.12</v>
      </c>
      <c r="I4707" s="29" t="s">
        <v>23</v>
      </c>
      <c r="J4707" s="70" t="s">
        <v>1385</v>
      </c>
      <c r="K4707" s="71" t="n">
        <v>55</v>
      </c>
      <c r="L4707" s="72" t="n">
        <v>2012003135</v>
      </c>
      <c r="M4707" s="73" t="n">
        <v>43465</v>
      </c>
      <c r="N4707" s="74" t="n">
        <v>207.8608</v>
      </c>
      <c r="O4707" s="75" t="n">
        <v>1</v>
      </c>
      <c r="P4707" s="76" t="n">
        <v>0.0833333333333333</v>
      </c>
      <c r="Q4707" s="77" t="n">
        <v>0</v>
      </c>
      <c r="R4707" s="78" t="n">
        <v>207.8608</v>
      </c>
      <c r="S4707" s="39" t="n">
        <v>17.2592000000001</v>
      </c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LF4707" s="41"/>
      <c r="ALG4707" s="41"/>
      <c r="ALH4707" s="41"/>
      <c r="ALI4707" s="41"/>
      <c r="ALJ4707" s="41"/>
      <c r="ALK4707" s="41"/>
      <c r="ALL4707" s="41"/>
      <c r="ALM4707" s="41"/>
      <c r="ALN4707" s="41"/>
      <c r="ALO4707" s="41"/>
      <c r="ALP4707" s="41"/>
      <c r="ALQ4707" s="41"/>
      <c r="ALR4707" s="41"/>
      <c r="ALS4707" s="41"/>
      <c r="ALT4707" s="41"/>
      <c r="ALU4707" s="41"/>
      <c r="ALV4707" s="41"/>
      <c r="ALW4707" s="41"/>
      <c r="ALX4707" s="41"/>
      <c r="ALY4707" s="41"/>
      <c r="ALZ4707" s="41"/>
      <c r="AMA4707" s="41"/>
      <c r="AMB4707" s="41"/>
      <c r="AMC4707" s="41"/>
      <c r="AMD4707" s="41"/>
      <c r="AME4707" s="41"/>
      <c r="AMF4707" s="41"/>
      <c r="AMG4707" s="0"/>
      <c r="AMH4707" s="0"/>
      <c r="AMI4707" s="0"/>
      <c r="AMJ4707" s="0"/>
    </row>
    <row r="4708" s="4" customFormat="true" ht="37.5" hidden="false" customHeight="true" outlineLevel="0" collapsed="false">
      <c r="A4708" s="23" t="s">
        <v>1337</v>
      </c>
      <c r="B4708" s="80" t="n">
        <v>7657</v>
      </c>
      <c r="C4708" s="25" t="n">
        <f aca="false">VLOOKUP(B4708,[1]Planilha8!$X$4:$Y$6629,2,0)</f>
        <v>2039555</v>
      </c>
      <c r="D4708" s="26" t="s">
        <v>1384</v>
      </c>
      <c r="E4708" s="26" t="str">
        <f aca="false">VLOOKUP(B4708,[1]Planilha8!$X$4:$Z$6629,3,0)</f>
        <v>CENTRO CIRÚRGICO</v>
      </c>
      <c r="F4708" s="26" t="str">
        <f aca="false">VLOOKUP(B4708,[1]Planilha8!$X$4:$AD$6629,7,0)</f>
        <v>REGULAR</v>
      </c>
      <c r="G4708" s="27" t="n">
        <v>41309</v>
      </c>
      <c r="H4708" s="28" t="n">
        <v>225.12</v>
      </c>
      <c r="I4708" s="29" t="s">
        <v>23</v>
      </c>
      <c r="J4708" s="70" t="s">
        <v>1385</v>
      </c>
      <c r="K4708" s="71" t="n">
        <v>55</v>
      </c>
      <c r="L4708" s="72" t="n">
        <v>2012003135</v>
      </c>
      <c r="M4708" s="73" t="n">
        <v>43465</v>
      </c>
      <c r="N4708" s="74" t="n">
        <v>207.8608</v>
      </c>
      <c r="O4708" s="75" t="n">
        <v>1</v>
      </c>
      <c r="P4708" s="76" t="n">
        <v>0.0833333333333333</v>
      </c>
      <c r="Q4708" s="77" t="n">
        <v>0</v>
      </c>
      <c r="R4708" s="78" t="n">
        <v>207.8608</v>
      </c>
      <c r="S4708" s="39" t="n">
        <v>17.2592000000001</v>
      </c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LF4708" s="41"/>
      <c r="ALG4708" s="41"/>
      <c r="ALH4708" s="41"/>
      <c r="ALI4708" s="41"/>
      <c r="ALJ4708" s="41"/>
      <c r="ALK4708" s="41"/>
      <c r="ALL4708" s="41"/>
      <c r="ALM4708" s="41"/>
      <c r="ALN4708" s="41"/>
      <c r="ALO4708" s="41"/>
      <c r="ALP4708" s="41"/>
      <c r="ALQ4708" s="41"/>
      <c r="ALR4708" s="41"/>
      <c r="ALS4708" s="41"/>
      <c r="ALT4708" s="41"/>
      <c r="ALU4708" s="41"/>
      <c r="ALV4708" s="41"/>
      <c r="ALW4708" s="41"/>
      <c r="ALX4708" s="41"/>
      <c r="ALY4708" s="41"/>
      <c r="ALZ4708" s="41"/>
      <c r="AMA4708" s="41"/>
      <c r="AMB4708" s="41"/>
      <c r="AMC4708" s="41"/>
      <c r="AMD4708" s="41"/>
      <c r="AME4708" s="41"/>
      <c r="AMF4708" s="41"/>
      <c r="AMG4708" s="0"/>
      <c r="AMH4708" s="0"/>
      <c r="AMI4708" s="0"/>
      <c r="AMJ4708" s="0"/>
    </row>
    <row r="4709" s="4" customFormat="true" ht="37.5" hidden="false" customHeight="true" outlineLevel="0" collapsed="false">
      <c r="A4709" s="23" t="s">
        <v>1337</v>
      </c>
      <c r="B4709" s="80" t="n">
        <v>7658</v>
      </c>
      <c r="C4709" s="25" t="n">
        <f aca="false">VLOOKUP(B4709,[1]Planilha8!$X$4:$Y$6629,2,0)</f>
        <v>2039556</v>
      </c>
      <c r="D4709" s="26" t="s">
        <v>1384</v>
      </c>
      <c r="E4709" s="26" t="str">
        <f aca="false">VLOOKUP(B4709,[1]Planilha8!$X$4:$Z$6629,3,0)</f>
        <v>CENTRO CIRÚRGICO</v>
      </c>
      <c r="F4709" s="26" t="str">
        <f aca="false">VLOOKUP(B4709,[1]Planilha8!$X$4:$AD$6629,7,0)</f>
        <v>REGULAR</v>
      </c>
      <c r="G4709" s="27" t="n">
        <v>41309</v>
      </c>
      <c r="H4709" s="28" t="n">
        <v>225.12</v>
      </c>
      <c r="I4709" s="29" t="s">
        <v>23</v>
      </c>
      <c r="J4709" s="70" t="s">
        <v>1385</v>
      </c>
      <c r="K4709" s="71" t="n">
        <v>55</v>
      </c>
      <c r="L4709" s="72" t="n">
        <v>2012003135</v>
      </c>
      <c r="M4709" s="73" t="n">
        <v>43465</v>
      </c>
      <c r="N4709" s="74" t="n">
        <v>207.8608</v>
      </c>
      <c r="O4709" s="75" t="n">
        <v>1</v>
      </c>
      <c r="P4709" s="76" t="n">
        <v>0.0833333333333333</v>
      </c>
      <c r="Q4709" s="77" t="n">
        <v>0</v>
      </c>
      <c r="R4709" s="78" t="n">
        <v>207.8608</v>
      </c>
      <c r="S4709" s="39" t="n">
        <v>17.2592000000001</v>
      </c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LF4709" s="41"/>
      <c r="ALG4709" s="41"/>
      <c r="ALH4709" s="41"/>
      <c r="ALI4709" s="41"/>
      <c r="ALJ4709" s="41"/>
      <c r="ALK4709" s="41"/>
      <c r="ALL4709" s="41"/>
      <c r="ALM4709" s="41"/>
      <c r="ALN4709" s="41"/>
      <c r="ALO4709" s="41"/>
      <c r="ALP4709" s="41"/>
      <c r="ALQ4709" s="41"/>
      <c r="ALR4709" s="41"/>
      <c r="ALS4709" s="41"/>
      <c r="ALT4709" s="41"/>
      <c r="ALU4709" s="41"/>
      <c r="ALV4709" s="41"/>
      <c r="ALW4709" s="41"/>
      <c r="ALX4709" s="41"/>
      <c r="ALY4709" s="41"/>
      <c r="ALZ4709" s="41"/>
      <c r="AMA4709" s="41"/>
      <c r="AMB4709" s="41"/>
      <c r="AMC4709" s="41"/>
      <c r="AMD4709" s="41"/>
      <c r="AME4709" s="41"/>
      <c r="AMF4709" s="41"/>
      <c r="AMG4709" s="0"/>
      <c r="AMH4709" s="0"/>
      <c r="AMI4709" s="0"/>
      <c r="AMJ4709" s="0"/>
    </row>
    <row r="4710" s="4" customFormat="true" ht="37.5" hidden="false" customHeight="true" outlineLevel="0" collapsed="false">
      <c r="A4710" s="23" t="s">
        <v>1337</v>
      </c>
      <c r="B4710" s="80" t="n">
        <v>7729</v>
      </c>
      <c r="C4710" s="25" t="n">
        <f aca="false">VLOOKUP(B4710,[1]Planilha8!$X$4:$Y$6629,2,0)</f>
        <v>2039577</v>
      </c>
      <c r="D4710" s="26" t="s">
        <v>1384</v>
      </c>
      <c r="E4710" s="26" t="str">
        <f aca="false">VLOOKUP(B4710,[1]Planilha8!$X$4:$Z$6629,3,0)</f>
        <v>UNIDADE DE TERAPIA INTENSIVA</v>
      </c>
      <c r="F4710" s="26" t="str">
        <f aca="false">VLOOKUP(B4710,[1]Planilha8!$X$4:$AD$6629,7,0)</f>
        <v>REGULAR</v>
      </c>
      <c r="G4710" s="27" t="n">
        <v>41309</v>
      </c>
      <c r="H4710" s="28" t="n">
        <v>225.12</v>
      </c>
      <c r="I4710" s="29" t="s">
        <v>23</v>
      </c>
      <c r="J4710" s="70" t="s">
        <v>1385</v>
      </c>
      <c r="K4710" s="71" t="n">
        <v>55</v>
      </c>
      <c r="L4710" s="72" t="n">
        <v>2012003135</v>
      </c>
      <c r="M4710" s="73" t="n">
        <v>43465</v>
      </c>
      <c r="N4710" s="74" t="n">
        <v>207.8608</v>
      </c>
      <c r="O4710" s="75" t="n">
        <v>1</v>
      </c>
      <c r="P4710" s="76" t="n">
        <v>0.0833333333333333</v>
      </c>
      <c r="Q4710" s="77" t="n">
        <v>0</v>
      </c>
      <c r="R4710" s="78" t="n">
        <v>207.8608</v>
      </c>
      <c r="S4710" s="39" t="n">
        <v>17.2592000000001</v>
      </c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LF4710" s="41"/>
      <c r="ALG4710" s="41"/>
      <c r="ALH4710" s="41"/>
      <c r="ALI4710" s="41"/>
      <c r="ALJ4710" s="41"/>
      <c r="ALK4710" s="41"/>
      <c r="ALL4710" s="41"/>
      <c r="ALM4710" s="41"/>
      <c r="ALN4710" s="41"/>
      <c r="ALO4710" s="41"/>
      <c r="ALP4710" s="41"/>
      <c r="ALQ4710" s="41"/>
      <c r="ALR4710" s="41"/>
      <c r="ALS4710" s="41"/>
      <c r="ALT4710" s="41"/>
      <c r="ALU4710" s="41"/>
      <c r="ALV4710" s="41"/>
      <c r="ALW4710" s="41"/>
      <c r="ALX4710" s="41"/>
      <c r="ALY4710" s="41"/>
      <c r="ALZ4710" s="41"/>
      <c r="AMA4710" s="41"/>
      <c r="AMB4710" s="41"/>
      <c r="AMC4710" s="41"/>
      <c r="AMD4710" s="41"/>
      <c r="AME4710" s="41"/>
      <c r="AMF4710" s="41"/>
      <c r="AMG4710" s="0"/>
      <c r="AMH4710" s="0"/>
      <c r="AMI4710" s="0"/>
      <c r="AMJ4710" s="0"/>
    </row>
    <row r="4711" s="4" customFormat="true" ht="37.5" hidden="false" customHeight="true" outlineLevel="0" collapsed="false">
      <c r="A4711" s="23" t="s">
        <v>1337</v>
      </c>
      <c r="B4711" s="80" t="n">
        <v>7730</v>
      </c>
      <c r="C4711" s="25" t="n">
        <f aca="false">VLOOKUP(B4711,[1]Planilha8!$X$4:$Y$6629,2,0)</f>
        <v>2039534</v>
      </c>
      <c r="D4711" s="26" t="s">
        <v>1384</v>
      </c>
      <c r="E4711" s="26" t="str">
        <f aca="false">VLOOKUP(B4711,[1]Planilha8!$X$4:$Z$6629,3,0)</f>
        <v>ESCRITÓRIO DE QUALIDADE</v>
      </c>
      <c r="F4711" s="26" t="str">
        <f aca="false">VLOOKUP(B4711,[1]Planilha8!$X$4:$AD$6629,7,0)</f>
        <v>BOM</v>
      </c>
      <c r="G4711" s="27" t="n">
        <v>41309</v>
      </c>
      <c r="H4711" s="28" t="n">
        <v>225.12</v>
      </c>
      <c r="I4711" s="29" t="s">
        <v>23</v>
      </c>
      <c r="J4711" s="70" t="s">
        <v>1385</v>
      </c>
      <c r="K4711" s="71" t="n">
        <v>55</v>
      </c>
      <c r="L4711" s="72" t="n">
        <v>2012003135</v>
      </c>
      <c r="M4711" s="73" t="n">
        <v>43465</v>
      </c>
      <c r="N4711" s="74" t="n">
        <v>207.8608</v>
      </c>
      <c r="O4711" s="75" t="n">
        <v>1</v>
      </c>
      <c r="P4711" s="76" t="n">
        <v>0.0833333333333333</v>
      </c>
      <c r="Q4711" s="77" t="n">
        <v>0</v>
      </c>
      <c r="R4711" s="78" t="n">
        <v>207.8608</v>
      </c>
      <c r="S4711" s="39" t="n">
        <v>17.2592000000001</v>
      </c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LF4711" s="41"/>
      <c r="ALG4711" s="41"/>
      <c r="ALH4711" s="41"/>
      <c r="ALI4711" s="41"/>
      <c r="ALJ4711" s="41"/>
      <c r="ALK4711" s="41"/>
      <c r="ALL4711" s="41"/>
      <c r="ALM4711" s="41"/>
      <c r="ALN4711" s="41"/>
      <c r="ALO4711" s="41"/>
      <c r="ALP4711" s="41"/>
      <c r="ALQ4711" s="41"/>
      <c r="ALR4711" s="41"/>
      <c r="ALS4711" s="41"/>
      <c r="ALT4711" s="41"/>
      <c r="ALU4711" s="41"/>
      <c r="ALV4711" s="41"/>
      <c r="ALW4711" s="41"/>
      <c r="ALX4711" s="41"/>
      <c r="ALY4711" s="41"/>
      <c r="ALZ4711" s="41"/>
      <c r="AMA4711" s="41"/>
      <c r="AMB4711" s="41"/>
      <c r="AMC4711" s="41"/>
      <c r="AMD4711" s="41"/>
      <c r="AME4711" s="41"/>
      <c r="AMF4711" s="41"/>
      <c r="AMG4711" s="0"/>
      <c r="AMH4711" s="0"/>
      <c r="AMI4711" s="0"/>
      <c r="AMJ4711" s="0"/>
    </row>
    <row r="4712" s="4" customFormat="true" ht="37.5" hidden="false" customHeight="true" outlineLevel="0" collapsed="false">
      <c r="A4712" s="23" t="s">
        <v>1337</v>
      </c>
      <c r="B4712" s="80" t="n">
        <v>7731</v>
      </c>
      <c r="C4712" s="25" t="n">
        <f aca="false">VLOOKUP(B4712,[1]Planilha8!$X$4:$Y$6629,2,0)</f>
        <v>2039535</v>
      </c>
      <c r="D4712" s="26" t="s">
        <v>1384</v>
      </c>
      <c r="E4712" s="26" t="str">
        <f aca="false">VLOOKUP(B4712,[1]Planilha8!$X$4:$Z$6629,3,0)</f>
        <v>ESCRITÓRIO DE QUALIDADE</v>
      </c>
      <c r="F4712" s="26" t="str">
        <f aca="false">VLOOKUP(B4712,[1]Planilha8!$X$4:$AD$6629,7,0)</f>
        <v>BOM</v>
      </c>
      <c r="G4712" s="27" t="n">
        <v>41309</v>
      </c>
      <c r="H4712" s="28" t="n">
        <v>225.12</v>
      </c>
      <c r="I4712" s="29" t="s">
        <v>23</v>
      </c>
      <c r="J4712" s="70" t="s">
        <v>1385</v>
      </c>
      <c r="K4712" s="71" t="n">
        <v>55</v>
      </c>
      <c r="L4712" s="72" t="n">
        <v>2012003135</v>
      </c>
      <c r="M4712" s="73" t="n">
        <v>43465</v>
      </c>
      <c r="N4712" s="74" t="n">
        <v>207.8608</v>
      </c>
      <c r="O4712" s="75" t="n">
        <v>1</v>
      </c>
      <c r="P4712" s="76" t="n">
        <v>0.0833333333333333</v>
      </c>
      <c r="Q4712" s="77" t="n">
        <v>0</v>
      </c>
      <c r="R4712" s="78" t="n">
        <v>207.8608</v>
      </c>
      <c r="S4712" s="39" t="n">
        <v>17.2592000000001</v>
      </c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LF4712" s="41"/>
      <c r="ALG4712" s="41"/>
      <c r="ALH4712" s="41"/>
      <c r="ALI4712" s="41"/>
      <c r="ALJ4712" s="41"/>
      <c r="ALK4712" s="41"/>
      <c r="ALL4712" s="41"/>
      <c r="ALM4712" s="41"/>
      <c r="ALN4712" s="41"/>
      <c r="ALO4712" s="41"/>
      <c r="ALP4712" s="41"/>
      <c r="ALQ4712" s="41"/>
      <c r="ALR4712" s="41"/>
      <c r="ALS4712" s="41"/>
      <c r="ALT4712" s="41"/>
      <c r="ALU4712" s="41"/>
      <c r="ALV4712" s="41"/>
      <c r="ALW4712" s="41"/>
      <c r="ALX4712" s="41"/>
      <c r="ALY4712" s="41"/>
      <c r="ALZ4712" s="41"/>
      <c r="AMA4712" s="41"/>
      <c r="AMB4712" s="41"/>
      <c r="AMC4712" s="41"/>
      <c r="AMD4712" s="41"/>
      <c r="AME4712" s="41"/>
      <c r="AMF4712" s="41"/>
      <c r="AMG4712" s="0"/>
      <c r="AMH4712" s="0"/>
      <c r="AMI4712" s="0"/>
      <c r="AMJ4712" s="0"/>
    </row>
    <row r="4713" s="4" customFormat="true" ht="37.5" hidden="false" customHeight="true" outlineLevel="0" collapsed="false">
      <c r="A4713" s="23" t="s">
        <v>1337</v>
      </c>
      <c r="B4713" s="80" t="n">
        <v>7732</v>
      </c>
      <c r="C4713" s="25" t="n">
        <f aca="false">VLOOKUP(B4713,[1]Planilha8!$X$4:$Y$6629,2,0)</f>
        <v>2039536</v>
      </c>
      <c r="D4713" s="26" t="s">
        <v>1384</v>
      </c>
      <c r="E4713" s="26" t="str">
        <f aca="false">VLOOKUP(B4713,[1]Planilha8!$X$4:$Z$6629,3,0)</f>
        <v>DIRETORIA DE ENFERMAGEM</v>
      </c>
      <c r="F4713" s="26" t="str">
        <f aca="false">VLOOKUP(B4713,[1]Planilha8!$X$4:$AD$6629,7,0)</f>
        <v>BOM</v>
      </c>
      <c r="G4713" s="27" t="n">
        <v>41309</v>
      </c>
      <c r="H4713" s="28" t="n">
        <v>225.12</v>
      </c>
      <c r="I4713" s="29" t="s">
        <v>23</v>
      </c>
      <c r="J4713" s="70" t="s">
        <v>1385</v>
      </c>
      <c r="K4713" s="71" t="n">
        <v>55</v>
      </c>
      <c r="L4713" s="72" t="n">
        <v>2012003135</v>
      </c>
      <c r="M4713" s="73" t="n">
        <v>43465</v>
      </c>
      <c r="N4713" s="74" t="n">
        <v>207.8608</v>
      </c>
      <c r="O4713" s="75" t="n">
        <v>1</v>
      </c>
      <c r="P4713" s="76" t="n">
        <v>0.0833333333333333</v>
      </c>
      <c r="Q4713" s="77" t="n">
        <v>0</v>
      </c>
      <c r="R4713" s="78" t="n">
        <v>207.8608</v>
      </c>
      <c r="S4713" s="39" t="n">
        <v>17.2592000000001</v>
      </c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LF4713" s="41"/>
      <c r="ALG4713" s="41"/>
      <c r="ALH4713" s="41"/>
      <c r="ALI4713" s="41"/>
      <c r="ALJ4713" s="41"/>
      <c r="ALK4713" s="41"/>
      <c r="ALL4713" s="41"/>
      <c r="ALM4713" s="41"/>
      <c r="ALN4713" s="41"/>
      <c r="ALO4713" s="41"/>
      <c r="ALP4713" s="41"/>
      <c r="ALQ4713" s="41"/>
      <c r="ALR4713" s="41"/>
      <c r="ALS4713" s="41"/>
      <c r="ALT4713" s="41"/>
      <c r="ALU4713" s="41"/>
      <c r="ALV4713" s="41"/>
      <c r="ALW4713" s="41"/>
      <c r="ALX4713" s="41"/>
      <c r="ALY4713" s="41"/>
      <c r="ALZ4713" s="41"/>
      <c r="AMA4713" s="41"/>
      <c r="AMB4713" s="41"/>
      <c r="AMC4713" s="41"/>
      <c r="AMD4713" s="41"/>
      <c r="AME4713" s="41"/>
      <c r="AMF4713" s="41"/>
      <c r="AMG4713" s="0"/>
      <c r="AMH4713" s="0"/>
      <c r="AMI4713" s="0"/>
      <c r="AMJ4713" s="0"/>
    </row>
    <row r="4714" s="4" customFormat="true" ht="37.5" hidden="false" customHeight="true" outlineLevel="0" collapsed="false">
      <c r="A4714" s="23" t="s">
        <v>1337</v>
      </c>
      <c r="B4714" s="80" t="n">
        <v>7733</v>
      </c>
      <c r="C4714" s="25" t="n">
        <f aca="false">VLOOKUP(B4714,[1]Planilha8!$X$4:$Y$6629,2,0)</f>
        <v>2039537</v>
      </c>
      <c r="D4714" s="26" t="s">
        <v>1384</v>
      </c>
      <c r="E4714" s="26" t="str">
        <f aca="false">VLOOKUP(B4714,[1]Planilha8!$X$4:$Z$6629,3,0)</f>
        <v>PORTARIA A</v>
      </c>
      <c r="F4714" s="26" t="str">
        <f aca="false">VLOOKUP(B4714,[1]Planilha8!$X$4:$AD$6629,7,0)</f>
        <v>BOM</v>
      </c>
      <c r="G4714" s="27" t="n">
        <v>41309</v>
      </c>
      <c r="H4714" s="28" t="n">
        <v>225.12</v>
      </c>
      <c r="I4714" s="29" t="s">
        <v>23</v>
      </c>
      <c r="J4714" s="70" t="s">
        <v>1385</v>
      </c>
      <c r="K4714" s="71" t="n">
        <v>55</v>
      </c>
      <c r="L4714" s="72" t="n">
        <v>2012003135</v>
      </c>
      <c r="M4714" s="73" t="n">
        <v>43465</v>
      </c>
      <c r="N4714" s="74" t="n">
        <v>207.8608</v>
      </c>
      <c r="O4714" s="75" t="n">
        <v>1</v>
      </c>
      <c r="P4714" s="76" t="n">
        <v>0.0833333333333333</v>
      </c>
      <c r="Q4714" s="77" t="n">
        <v>0</v>
      </c>
      <c r="R4714" s="78" t="n">
        <v>207.8608</v>
      </c>
      <c r="S4714" s="39" t="n">
        <v>17.2592000000001</v>
      </c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LF4714" s="41"/>
      <c r="ALG4714" s="41"/>
      <c r="ALH4714" s="41"/>
      <c r="ALI4714" s="41"/>
      <c r="ALJ4714" s="41"/>
      <c r="ALK4714" s="41"/>
      <c r="ALL4714" s="41"/>
      <c r="ALM4714" s="41"/>
      <c r="ALN4714" s="41"/>
      <c r="ALO4714" s="41"/>
      <c r="ALP4714" s="41"/>
      <c r="ALQ4714" s="41"/>
      <c r="ALR4714" s="41"/>
      <c r="ALS4714" s="41"/>
      <c r="ALT4714" s="41"/>
      <c r="ALU4714" s="41"/>
      <c r="ALV4714" s="41"/>
      <c r="ALW4714" s="41"/>
      <c r="ALX4714" s="41"/>
      <c r="ALY4714" s="41"/>
      <c r="ALZ4714" s="41"/>
      <c r="AMA4714" s="41"/>
      <c r="AMB4714" s="41"/>
      <c r="AMC4714" s="41"/>
      <c r="AMD4714" s="41"/>
      <c r="AME4714" s="41"/>
      <c r="AMF4714" s="41"/>
      <c r="AMG4714" s="0"/>
      <c r="AMH4714" s="0"/>
      <c r="AMI4714" s="0"/>
      <c r="AMJ4714" s="0"/>
    </row>
    <row r="4715" s="4" customFormat="true" ht="37.5" hidden="false" customHeight="true" outlineLevel="0" collapsed="false">
      <c r="A4715" s="23" t="s">
        <v>1337</v>
      </c>
      <c r="B4715" s="80" t="n">
        <v>7734</v>
      </c>
      <c r="C4715" s="25" t="n">
        <f aca="false">VLOOKUP(B4715,[1]Planilha8!$X$4:$Y$6629,2,0)</f>
        <v>2039538</v>
      </c>
      <c r="D4715" s="26" t="s">
        <v>1384</v>
      </c>
      <c r="E4715" s="26" t="str">
        <f aca="false">VLOOKUP(B4715,[1]Planilha8!$X$4:$Z$6629,3,0)</f>
        <v>ALMOXARIFADO</v>
      </c>
      <c r="F4715" s="26" t="str">
        <f aca="false">VLOOKUP(B4715,[1]Planilha8!$X$4:$AD$6629,7,0)</f>
        <v>BOM</v>
      </c>
      <c r="G4715" s="27" t="n">
        <v>41309</v>
      </c>
      <c r="H4715" s="28" t="n">
        <v>225.12</v>
      </c>
      <c r="I4715" s="29" t="s">
        <v>23</v>
      </c>
      <c r="J4715" s="70" t="s">
        <v>1385</v>
      </c>
      <c r="K4715" s="71" t="n">
        <v>55</v>
      </c>
      <c r="L4715" s="72" t="n">
        <v>2012003135</v>
      </c>
      <c r="M4715" s="73" t="n">
        <v>43465</v>
      </c>
      <c r="N4715" s="74" t="n">
        <v>207.8608</v>
      </c>
      <c r="O4715" s="75" t="n">
        <v>1</v>
      </c>
      <c r="P4715" s="76" t="n">
        <v>0.0833333333333333</v>
      </c>
      <c r="Q4715" s="77" t="n">
        <v>0</v>
      </c>
      <c r="R4715" s="78" t="n">
        <v>207.8608</v>
      </c>
      <c r="S4715" s="39" t="n">
        <v>17.2592000000001</v>
      </c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LF4715" s="41"/>
      <c r="ALG4715" s="41"/>
      <c r="ALH4715" s="41"/>
      <c r="ALI4715" s="41"/>
      <c r="ALJ4715" s="41"/>
      <c r="ALK4715" s="41"/>
      <c r="ALL4715" s="41"/>
      <c r="ALM4715" s="41"/>
      <c r="ALN4715" s="41"/>
      <c r="ALO4715" s="41"/>
      <c r="ALP4715" s="41"/>
      <c r="ALQ4715" s="41"/>
      <c r="ALR4715" s="41"/>
      <c r="ALS4715" s="41"/>
      <c r="ALT4715" s="41"/>
      <c r="ALU4715" s="41"/>
      <c r="ALV4715" s="41"/>
      <c r="ALW4715" s="41"/>
      <c r="ALX4715" s="41"/>
      <c r="ALY4715" s="41"/>
      <c r="ALZ4715" s="41"/>
      <c r="AMA4715" s="41"/>
      <c r="AMB4715" s="41"/>
      <c r="AMC4715" s="41"/>
      <c r="AMD4715" s="41"/>
      <c r="AME4715" s="41"/>
      <c r="AMF4715" s="41"/>
      <c r="AMG4715" s="0"/>
      <c r="AMH4715" s="0"/>
      <c r="AMI4715" s="0"/>
      <c r="AMJ4715" s="0"/>
    </row>
    <row r="4716" s="4" customFormat="true" ht="37.5" hidden="false" customHeight="true" outlineLevel="0" collapsed="false">
      <c r="A4716" s="23" t="s">
        <v>1337</v>
      </c>
      <c r="B4716" s="80" t="n">
        <v>7735</v>
      </c>
      <c r="C4716" s="25" t="n">
        <f aca="false">VLOOKUP(B4716,[1]Planilha8!$X$4:$Y$6629,2,0)</f>
        <v>2039540</v>
      </c>
      <c r="D4716" s="26" t="s">
        <v>1384</v>
      </c>
      <c r="E4716" s="26" t="str">
        <f aca="false">VLOOKUP(B4716,[1]Planilha8!$X$4:$Z$6629,3,0)</f>
        <v>UNIDADE DE TERAPIA INTENSIVA</v>
      </c>
      <c r="F4716" s="26" t="str">
        <f aca="false">VLOOKUP(B4716,[1]Planilha8!$X$4:$AD$6629,7,0)</f>
        <v>BOM</v>
      </c>
      <c r="G4716" s="27" t="n">
        <v>41309</v>
      </c>
      <c r="H4716" s="28" t="n">
        <v>225.12</v>
      </c>
      <c r="I4716" s="29" t="s">
        <v>23</v>
      </c>
      <c r="J4716" s="70" t="s">
        <v>1385</v>
      </c>
      <c r="K4716" s="71" t="n">
        <v>55</v>
      </c>
      <c r="L4716" s="72" t="n">
        <v>2012003135</v>
      </c>
      <c r="M4716" s="73" t="n">
        <v>43465</v>
      </c>
      <c r="N4716" s="74" t="n">
        <v>207.8608</v>
      </c>
      <c r="O4716" s="75" t="n">
        <v>1</v>
      </c>
      <c r="P4716" s="76" t="n">
        <v>0.0833333333333333</v>
      </c>
      <c r="Q4716" s="77" t="n">
        <v>0</v>
      </c>
      <c r="R4716" s="78" t="n">
        <v>207.8608</v>
      </c>
      <c r="S4716" s="39" t="n">
        <v>17.2592000000001</v>
      </c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LF4716" s="41"/>
      <c r="ALG4716" s="41"/>
      <c r="ALH4716" s="41"/>
      <c r="ALI4716" s="41"/>
      <c r="ALJ4716" s="41"/>
      <c r="ALK4716" s="41"/>
      <c r="ALL4716" s="41"/>
      <c r="ALM4716" s="41"/>
      <c r="ALN4716" s="41"/>
      <c r="ALO4716" s="41"/>
      <c r="ALP4716" s="41"/>
      <c r="ALQ4716" s="41"/>
      <c r="ALR4716" s="41"/>
      <c r="ALS4716" s="41"/>
      <c r="ALT4716" s="41"/>
      <c r="ALU4716" s="41"/>
      <c r="ALV4716" s="41"/>
      <c r="ALW4716" s="41"/>
      <c r="ALX4716" s="41"/>
      <c r="ALY4716" s="41"/>
      <c r="ALZ4716" s="41"/>
      <c r="AMA4716" s="41"/>
      <c r="AMB4716" s="41"/>
      <c r="AMC4716" s="41"/>
      <c r="AMD4716" s="41"/>
      <c r="AME4716" s="41"/>
      <c r="AMF4716" s="41"/>
      <c r="AMG4716" s="0"/>
      <c r="AMH4716" s="0"/>
      <c r="AMI4716" s="0"/>
      <c r="AMJ4716" s="0"/>
    </row>
    <row r="4717" s="4" customFormat="true" ht="37.5" hidden="false" customHeight="true" outlineLevel="0" collapsed="false">
      <c r="A4717" s="23" t="s">
        <v>1337</v>
      </c>
      <c r="B4717" s="80" t="n">
        <v>7736</v>
      </c>
      <c r="C4717" s="25" t="n">
        <f aca="false">VLOOKUP(B4717,[1]Planilha8!$X$4:$Y$6629,2,0)</f>
        <v>2039541</v>
      </c>
      <c r="D4717" s="26" t="s">
        <v>1384</v>
      </c>
      <c r="E4717" s="26" t="str">
        <f aca="false">VLOOKUP(B4717,[1]Planilha8!$X$4:$Z$6629,3,0)</f>
        <v>UNIDADE DE TERAPIA INTENSIVA</v>
      </c>
      <c r="F4717" s="26" t="str">
        <f aca="false">VLOOKUP(B4717,[1]Planilha8!$X$4:$AD$6629,7,0)</f>
        <v>BOM</v>
      </c>
      <c r="G4717" s="27" t="n">
        <v>41309</v>
      </c>
      <c r="H4717" s="28" t="n">
        <v>225.12</v>
      </c>
      <c r="I4717" s="29" t="s">
        <v>23</v>
      </c>
      <c r="J4717" s="70" t="s">
        <v>1385</v>
      </c>
      <c r="K4717" s="71" t="n">
        <v>55</v>
      </c>
      <c r="L4717" s="72" t="n">
        <v>2012003135</v>
      </c>
      <c r="M4717" s="73" t="n">
        <v>43465</v>
      </c>
      <c r="N4717" s="74" t="n">
        <v>207.8608</v>
      </c>
      <c r="O4717" s="75" t="n">
        <v>1</v>
      </c>
      <c r="P4717" s="76" t="n">
        <v>0.0833333333333333</v>
      </c>
      <c r="Q4717" s="77" t="n">
        <v>0</v>
      </c>
      <c r="R4717" s="78" t="n">
        <v>207.8608</v>
      </c>
      <c r="S4717" s="39" t="n">
        <v>17.2592000000001</v>
      </c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LF4717" s="41"/>
      <c r="ALG4717" s="41"/>
      <c r="ALH4717" s="41"/>
      <c r="ALI4717" s="41"/>
      <c r="ALJ4717" s="41"/>
      <c r="ALK4717" s="41"/>
      <c r="ALL4717" s="41"/>
      <c r="ALM4717" s="41"/>
      <c r="ALN4717" s="41"/>
      <c r="ALO4717" s="41"/>
      <c r="ALP4717" s="41"/>
      <c r="ALQ4717" s="41"/>
      <c r="ALR4717" s="41"/>
      <c r="ALS4717" s="41"/>
      <c r="ALT4717" s="41"/>
      <c r="ALU4717" s="41"/>
      <c r="ALV4717" s="41"/>
      <c r="ALW4717" s="41"/>
      <c r="ALX4717" s="41"/>
      <c r="ALY4717" s="41"/>
      <c r="ALZ4717" s="41"/>
      <c r="AMA4717" s="41"/>
      <c r="AMB4717" s="41"/>
      <c r="AMC4717" s="41"/>
      <c r="AMD4717" s="41"/>
      <c r="AME4717" s="41"/>
      <c r="AMF4717" s="41"/>
      <c r="AMG4717" s="0"/>
      <c r="AMH4717" s="0"/>
      <c r="AMI4717" s="0"/>
      <c r="AMJ4717" s="0"/>
    </row>
    <row r="4718" s="4" customFormat="true" ht="37.5" hidden="false" customHeight="true" outlineLevel="0" collapsed="false">
      <c r="A4718" s="23" t="s">
        <v>1337</v>
      </c>
      <c r="B4718" s="80" t="n">
        <v>7737</v>
      </c>
      <c r="C4718" s="25" t="n">
        <f aca="false">VLOOKUP(B4718,[1]Planilha8!$X$4:$Y$6629,2,0)</f>
        <v>2039585</v>
      </c>
      <c r="D4718" s="26" t="s">
        <v>1384</v>
      </c>
      <c r="E4718" s="26" t="str">
        <f aca="false">VLOOKUP(B4718,[1]Planilha8!$X$4:$Z$6629,3,0)</f>
        <v>CLÍNICA MÉDICA</v>
      </c>
      <c r="F4718" s="26" t="str">
        <f aca="false">VLOOKUP(B4718,[1]Planilha8!$X$4:$AD$6629,7,0)</f>
        <v>REGULAR</v>
      </c>
      <c r="G4718" s="27" t="n">
        <v>41309</v>
      </c>
      <c r="H4718" s="28" t="n">
        <v>225.12</v>
      </c>
      <c r="I4718" s="29" t="s">
        <v>23</v>
      </c>
      <c r="J4718" s="70" t="s">
        <v>1385</v>
      </c>
      <c r="K4718" s="71" t="n">
        <v>55</v>
      </c>
      <c r="L4718" s="72" t="n">
        <v>2012003135</v>
      </c>
      <c r="M4718" s="73" t="n">
        <v>43465</v>
      </c>
      <c r="N4718" s="74" t="n">
        <v>217.2408</v>
      </c>
      <c r="O4718" s="75" t="n">
        <v>0.5</v>
      </c>
      <c r="P4718" s="76" t="n">
        <v>0.0416666666666667</v>
      </c>
      <c r="Q4718" s="77" t="n">
        <v>0</v>
      </c>
      <c r="R4718" s="78" t="n">
        <v>217.2408</v>
      </c>
      <c r="S4718" s="39" t="n">
        <v>7.87920000000008</v>
      </c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LF4718" s="41"/>
      <c r="ALG4718" s="41"/>
      <c r="ALH4718" s="41"/>
      <c r="ALI4718" s="41"/>
      <c r="ALJ4718" s="41"/>
      <c r="ALK4718" s="41"/>
      <c r="ALL4718" s="41"/>
      <c r="ALM4718" s="41"/>
      <c r="ALN4718" s="41"/>
      <c r="ALO4718" s="41"/>
      <c r="ALP4718" s="41"/>
      <c r="ALQ4718" s="41"/>
      <c r="ALR4718" s="41"/>
      <c r="ALS4718" s="41"/>
      <c r="ALT4718" s="41"/>
      <c r="ALU4718" s="41"/>
      <c r="ALV4718" s="41"/>
      <c r="ALW4718" s="41"/>
      <c r="ALX4718" s="41"/>
      <c r="ALY4718" s="41"/>
      <c r="ALZ4718" s="41"/>
      <c r="AMA4718" s="41"/>
      <c r="AMB4718" s="41"/>
      <c r="AMC4718" s="41"/>
      <c r="AMD4718" s="41"/>
      <c r="AME4718" s="41"/>
      <c r="AMF4718" s="41"/>
      <c r="AMG4718" s="0"/>
      <c r="AMH4718" s="0"/>
      <c r="AMI4718" s="0"/>
      <c r="AMJ4718" s="0"/>
    </row>
    <row r="4719" s="4" customFormat="true" ht="37.5" hidden="false" customHeight="true" outlineLevel="0" collapsed="false">
      <c r="A4719" s="23" t="s">
        <v>1337</v>
      </c>
      <c r="B4719" s="80" t="n">
        <v>7738</v>
      </c>
      <c r="C4719" s="25" t="n">
        <f aca="false">VLOOKUP(B4719,[1]Planilha8!$X$4:$Y$6629,2,0)</f>
        <v>2039586</v>
      </c>
      <c r="D4719" s="26" t="s">
        <v>1384</v>
      </c>
      <c r="E4719" s="26" t="str">
        <f aca="false">VLOOKUP(B4719,[1]Planilha8!$X$4:$Z$6629,3,0)</f>
        <v>CLÍNICA MÉDICA</v>
      </c>
      <c r="F4719" s="26" t="str">
        <f aca="false">VLOOKUP(B4719,[1]Planilha8!$X$4:$AD$6629,7,0)</f>
        <v>REGULAR</v>
      </c>
      <c r="G4719" s="27" t="n">
        <v>41309</v>
      </c>
      <c r="H4719" s="28" t="n">
        <v>225.12</v>
      </c>
      <c r="I4719" s="29" t="s">
        <v>23</v>
      </c>
      <c r="J4719" s="70" t="s">
        <v>1385</v>
      </c>
      <c r="K4719" s="71" t="n">
        <v>55</v>
      </c>
      <c r="L4719" s="72" t="n">
        <v>2012003135</v>
      </c>
      <c r="M4719" s="73" t="n">
        <v>43465</v>
      </c>
      <c r="N4719" s="74" t="n">
        <v>217.2408</v>
      </c>
      <c r="O4719" s="75" t="n">
        <v>0.5</v>
      </c>
      <c r="P4719" s="76" t="n">
        <v>0.0416666666666667</v>
      </c>
      <c r="Q4719" s="77" t="n">
        <v>0</v>
      </c>
      <c r="R4719" s="78" t="n">
        <v>217.2408</v>
      </c>
      <c r="S4719" s="39" t="n">
        <v>7.87920000000008</v>
      </c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LF4719" s="41"/>
      <c r="ALG4719" s="41"/>
      <c r="ALH4719" s="41"/>
      <c r="ALI4719" s="41"/>
      <c r="ALJ4719" s="41"/>
      <c r="ALK4719" s="41"/>
      <c r="ALL4719" s="41"/>
      <c r="ALM4719" s="41"/>
      <c r="ALN4719" s="41"/>
      <c r="ALO4719" s="41"/>
      <c r="ALP4719" s="41"/>
      <c r="ALQ4719" s="41"/>
      <c r="ALR4719" s="41"/>
      <c r="ALS4719" s="41"/>
      <c r="ALT4719" s="41"/>
      <c r="ALU4719" s="41"/>
      <c r="ALV4719" s="41"/>
      <c r="ALW4719" s="41"/>
      <c r="ALX4719" s="41"/>
      <c r="ALY4719" s="41"/>
      <c r="ALZ4719" s="41"/>
      <c r="AMA4719" s="41"/>
      <c r="AMB4719" s="41"/>
      <c r="AMC4719" s="41"/>
      <c r="AMD4719" s="41"/>
      <c r="AME4719" s="41"/>
      <c r="AMF4719" s="41"/>
      <c r="AMG4719" s="0"/>
      <c r="AMH4719" s="0"/>
      <c r="AMI4719" s="0"/>
      <c r="AMJ4719" s="0"/>
    </row>
    <row r="4720" s="4" customFormat="true" ht="37.5" hidden="false" customHeight="true" outlineLevel="0" collapsed="false">
      <c r="A4720" s="23" t="s">
        <v>1337</v>
      </c>
      <c r="B4720" s="80" t="n">
        <v>7739</v>
      </c>
      <c r="C4720" s="25" t="n">
        <f aca="false">VLOOKUP(B4720,[1]Planilha8!$X$4:$Y$6629,2,0)</f>
        <v>2039587</v>
      </c>
      <c r="D4720" s="26" t="s">
        <v>1384</v>
      </c>
      <c r="E4720" s="26" t="str">
        <f aca="false">VLOOKUP(B4720,[1]Planilha8!$X$4:$Z$6629,3,0)</f>
        <v>CLÍNICA MÉDICA</v>
      </c>
      <c r="F4720" s="26" t="str">
        <f aca="false">VLOOKUP(B4720,[1]Planilha8!$X$4:$AD$6629,7,0)</f>
        <v>REGULAR</v>
      </c>
      <c r="G4720" s="27" t="n">
        <v>41309</v>
      </c>
      <c r="H4720" s="28" t="n">
        <v>225.12</v>
      </c>
      <c r="I4720" s="29" t="s">
        <v>23</v>
      </c>
      <c r="J4720" s="70" t="s">
        <v>1385</v>
      </c>
      <c r="K4720" s="71" t="n">
        <v>55</v>
      </c>
      <c r="L4720" s="72" t="n">
        <v>2012003135</v>
      </c>
      <c r="M4720" s="73" t="n">
        <v>43465</v>
      </c>
      <c r="N4720" s="74" t="n">
        <v>217.2408</v>
      </c>
      <c r="O4720" s="75" t="n">
        <v>0.5</v>
      </c>
      <c r="P4720" s="76" t="n">
        <v>0.0416666666666667</v>
      </c>
      <c r="Q4720" s="77" t="n">
        <v>0</v>
      </c>
      <c r="R4720" s="78" t="n">
        <v>217.2408</v>
      </c>
      <c r="S4720" s="39" t="n">
        <v>7.87920000000008</v>
      </c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LF4720" s="41"/>
      <c r="ALG4720" s="41"/>
      <c r="ALH4720" s="41"/>
      <c r="ALI4720" s="41"/>
      <c r="ALJ4720" s="41"/>
      <c r="ALK4720" s="41"/>
      <c r="ALL4720" s="41"/>
      <c r="ALM4720" s="41"/>
      <c r="ALN4720" s="41"/>
      <c r="ALO4720" s="41"/>
      <c r="ALP4720" s="41"/>
      <c r="ALQ4720" s="41"/>
      <c r="ALR4720" s="41"/>
      <c r="ALS4720" s="41"/>
      <c r="ALT4720" s="41"/>
      <c r="ALU4720" s="41"/>
      <c r="ALV4720" s="41"/>
      <c r="ALW4720" s="41"/>
      <c r="ALX4720" s="41"/>
      <c r="ALY4720" s="41"/>
      <c r="ALZ4720" s="41"/>
      <c r="AMA4720" s="41"/>
      <c r="AMB4720" s="41"/>
      <c r="AMC4720" s="41"/>
      <c r="AMD4720" s="41"/>
      <c r="AME4720" s="41"/>
      <c r="AMF4720" s="41"/>
      <c r="AMG4720" s="0"/>
      <c r="AMH4720" s="0"/>
      <c r="AMI4720" s="0"/>
      <c r="AMJ4720" s="0"/>
    </row>
    <row r="4721" s="4" customFormat="true" ht="37.5" hidden="false" customHeight="true" outlineLevel="0" collapsed="false">
      <c r="A4721" s="23" t="s">
        <v>1337</v>
      </c>
      <c r="B4721" s="80" t="n">
        <v>7740</v>
      </c>
      <c r="C4721" s="25" t="n">
        <f aca="false">VLOOKUP(B4721,[1]Planilha8!$X$4:$Y$6629,2,0)</f>
        <v>2039588</v>
      </c>
      <c r="D4721" s="26" t="s">
        <v>1384</v>
      </c>
      <c r="E4721" s="26" t="str">
        <f aca="false">VLOOKUP(B4721,[1]Planilha8!$X$4:$Z$6629,3,0)</f>
        <v>CLÍNICA MÉDICA</v>
      </c>
      <c r="F4721" s="26" t="str">
        <f aca="false">VLOOKUP(B4721,[1]Planilha8!$X$4:$AD$6629,7,0)</f>
        <v>REGULAR</v>
      </c>
      <c r="G4721" s="27" t="n">
        <v>41309</v>
      </c>
      <c r="H4721" s="28" t="n">
        <v>225.12</v>
      </c>
      <c r="I4721" s="29" t="s">
        <v>23</v>
      </c>
      <c r="J4721" s="70" t="s">
        <v>1385</v>
      </c>
      <c r="K4721" s="71" t="n">
        <v>55</v>
      </c>
      <c r="L4721" s="72" t="n">
        <v>2012003135</v>
      </c>
      <c r="M4721" s="73" t="n">
        <v>43465</v>
      </c>
      <c r="N4721" s="74" t="n">
        <v>217.2408</v>
      </c>
      <c r="O4721" s="75" t="n">
        <v>0.5</v>
      </c>
      <c r="P4721" s="76" t="n">
        <v>0.0416666666666667</v>
      </c>
      <c r="Q4721" s="77" t="n">
        <v>0</v>
      </c>
      <c r="R4721" s="78" t="n">
        <v>217.2408</v>
      </c>
      <c r="S4721" s="39" t="n">
        <v>7.87920000000008</v>
      </c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LF4721" s="41"/>
      <c r="ALG4721" s="41"/>
      <c r="ALH4721" s="41"/>
      <c r="ALI4721" s="41"/>
      <c r="ALJ4721" s="41"/>
      <c r="ALK4721" s="41"/>
      <c r="ALL4721" s="41"/>
      <c r="ALM4721" s="41"/>
      <c r="ALN4721" s="41"/>
      <c r="ALO4721" s="41"/>
      <c r="ALP4721" s="41"/>
      <c r="ALQ4721" s="41"/>
      <c r="ALR4721" s="41"/>
      <c r="ALS4721" s="41"/>
      <c r="ALT4721" s="41"/>
      <c r="ALU4721" s="41"/>
      <c r="ALV4721" s="41"/>
      <c r="ALW4721" s="41"/>
      <c r="ALX4721" s="41"/>
      <c r="ALY4721" s="41"/>
      <c r="ALZ4721" s="41"/>
      <c r="AMA4721" s="41"/>
      <c r="AMB4721" s="41"/>
      <c r="AMC4721" s="41"/>
      <c r="AMD4721" s="41"/>
      <c r="AME4721" s="41"/>
      <c r="AMF4721" s="41"/>
      <c r="AMG4721" s="0"/>
      <c r="AMH4721" s="0"/>
      <c r="AMI4721" s="0"/>
      <c r="AMJ4721" s="0"/>
    </row>
    <row r="4722" s="4" customFormat="true" ht="37.5" hidden="false" customHeight="true" outlineLevel="0" collapsed="false">
      <c r="A4722" s="23" t="s">
        <v>1337</v>
      </c>
      <c r="B4722" s="80" t="n">
        <v>7741</v>
      </c>
      <c r="C4722" s="25" t="n">
        <f aca="false">VLOOKUP(B4722,[1]Planilha8!$X$4:$Y$6629,2,0)</f>
        <v>2039589</v>
      </c>
      <c r="D4722" s="26" t="s">
        <v>1384</v>
      </c>
      <c r="E4722" s="26" t="str">
        <f aca="false">VLOOKUP(B4722,[1]Planilha8!$X$4:$Z$6629,3,0)</f>
        <v>CLÍNICA MÉDICA</v>
      </c>
      <c r="F4722" s="26" t="str">
        <f aca="false">VLOOKUP(B4722,[1]Planilha8!$X$4:$AD$6629,7,0)</f>
        <v>REGULAR</v>
      </c>
      <c r="G4722" s="27" t="n">
        <v>41309</v>
      </c>
      <c r="H4722" s="28" t="n">
        <v>225.12</v>
      </c>
      <c r="I4722" s="29" t="s">
        <v>23</v>
      </c>
      <c r="J4722" s="70" t="s">
        <v>1385</v>
      </c>
      <c r="K4722" s="71" t="n">
        <v>55</v>
      </c>
      <c r="L4722" s="72" t="n">
        <v>2012003135</v>
      </c>
      <c r="M4722" s="73" t="n">
        <v>43465</v>
      </c>
      <c r="N4722" s="74" t="n">
        <v>217.2408</v>
      </c>
      <c r="O4722" s="75" t="n">
        <v>0.5</v>
      </c>
      <c r="P4722" s="76" t="n">
        <v>0.0416666666666667</v>
      </c>
      <c r="Q4722" s="77" t="n">
        <v>0</v>
      </c>
      <c r="R4722" s="78" t="n">
        <v>217.2408</v>
      </c>
      <c r="S4722" s="39" t="n">
        <v>7.87920000000008</v>
      </c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LF4722" s="41"/>
      <c r="ALG4722" s="41"/>
      <c r="ALH4722" s="41"/>
      <c r="ALI4722" s="41"/>
      <c r="ALJ4722" s="41"/>
      <c r="ALK4722" s="41"/>
      <c r="ALL4722" s="41"/>
      <c r="ALM4722" s="41"/>
      <c r="ALN4722" s="41"/>
      <c r="ALO4722" s="41"/>
      <c r="ALP4722" s="41"/>
      <c r="ALQ4722" s="41"/>
      <c r="ALR4722" s="41"/>
      <c r="ALS4722" s="41"/>
      <c r="ALT4722" s="41"/>
      <c r="ALU4722" s="41"/>
      <c r="ALV4722" s="41"/>
      <c r="ALW4722" s="41"/>
      <c r="ALX4722" s="41"/>
      <c r="ALY4722" s="41"/>
      <c r="ALZ4722" s="41"/>
      <c r="AMA4722" s="41"/>
      <c r="AMB4722" s="41"/>
      <c r="AMC4722" s="41"/>
      <c r="AMD4722" s="41"/>
      <c r="AME4722" s="41"/>
      <c r="AMF4722" s="41"/>
      <c r="AMG4722" s="0"/>
      <c r="AMH4722" s="0"/>
      <c r="AMI4722" s="0"/>
      <c r="AMJ4722" s="0"/>
    </row>
    <row r="4723" s="4" customFormat="true" ht="37.5" hidden="false" customHeight="true" outlineLevel="0" collapsed="false">
      <c r="A4723" s="23" t="s">
        <v>1337</v>
      </c>
      <c r="B4723" s="80" t="n">
        <v>7742</v>
      </c>
      <c r="C4723" s="25" t="n">
        <f aca="false">VLOOKUP(B4723,[1]Planilha8!$X$4:$Y$6629,2,0)</f>
        <v>2039590</v>
      </c>
      <c r="D4723" s="26" t="s">
        <v>1384</v>
      </c>
      <c r="E4723" s="26" t="str">
        <f aca="false">VLOOKUP(B4723,[1]Planilha8!$X$4:$Z$6629,3,0)</f>
        <v>CLÍNICA MÉDICA</v>
      </c>
      <c r="F4723" s="26" t="str">
        <f aca="false">VLOOKUP(B4723,[1]Planilha8!$X$4:$AD$6629,7,0)</f>
        <v>REGULAR</v>
      </c>
      <c r="G4723" s="27" t="n">
        <v>41309</v>
      </c>
      <c r="H4723" s="28" t="n">
        <v>225.12</v>
      </c>
      <c r="I4723" s="29" t="s">
        <v>23</v>
      </c>
      <c r="J4723" s="70" t="s">
        <v>1385</v>
      </c>
      <c r="K4723" s="71" t="n">
        <v>55</v>
      </c>
      <c r="L4723" s="72" t="n">
        <v>2012003135</v>
      </c>
      <c r="M4723" s="73" t="n">
        <v>43465</v>
      </c>
      <c r="N4723" s="74" t="n">
        <v>207.8608</v>
      </c>
      <c r="O4723" s="75" t="n">
        <v>1</v>
      </c>
      <c r="P4723" s="76" t="n">
        <v>0.0833333333333333</v>
      </c>
      <c r="Q4723" s="77" t="n">
        <v>0</v>
      </c>
      <c r="R4723" s="78" t="n">
        <v>207.8608</v>
      </c>
      <c r="S4723" s="39" t="n">
        <v>17.2592000000001</v>
      </c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LF4723" s="41"/>
      <c r="ALG4723" s="41"/>
      <c r="ALH4723" s="41"/>
      <c r="ALI4723" s="41"/>
      <c r="ALJ4723" s="41"/>
      <c r="ALK4723" s="41"/>
      <c r="ALL4723" s="41"/>
      <c r="ALM4723" s="41"/>
      <c r="ALN4723" s="41"/>
      <c r="ALO4723" s="41"/>
      <c r="ALP4723" s="41"/>
      <c r="ALQ4723" s="41"/>
      <c r="ALR4723" s="41"/>
      <c r="ALS4723" s="41"/>
      <c r="ALT4723" s="41"/>
      <c r="ALU4723" s="41"/>
      <c r="ALV4723" s="41"/>
      <c r="ALW4723" s="41"/>
      <c r="ALX4723" s="41"/>
      <c r="ALY4723" s="41"/>
      <c r="ALZ4723" s="41"/>
      <c r="AMA4723" s="41"/>
      <c r="AMB4723" s="41"/>
      <c r="AMC4723" s="41"/>
      <c r="AMD4723" s="41"/>
      <c r="AME4723" s="41"/>
      <c r="AMF4723" s="41"/>
      <c r="AMG4723" s="0"/>
      <c r="AMH4723" s="0"/>
      <c r="AMI4723" s="0"/>
      <c r="AMJ4723" s="0"/>
    </row>
    <row r="4724" s="4" customFormat="true" ht="37.5" hidden="false" customHeight="true" outlineLevel="0" collapsed="false">
      <c r="A4724" s="23" t="s">
        <v>1337</v>
      </c>
      <c r="B4724" s="80" t="n">
        <v>7743</v>
      </c>
      <c r="C4724" s="25" t="n">
        <f aca="false">VLOOKUP(B4724,[1]Planilha8!$X$4:$Y$6629,2,0)</f>
        <v>2039591</v>
      </c>
      <c r="D4724" s="26" t="s">
        <v>1384</v>
      </c>
      <c r="E4724" s="26" t="str">
        <f aca="false">VLOOKUP(B4724,[1]Planilha8!$X$4:$Z$6629,3,0)</f>
        <v>CLÍNICA MÉDICA</v>
      </c>
      <c r="F4724" s="26" t="str">
        <f aca="false">VLOOKUP(B4724,[1]Planilha8!$X$4:$AD$6629,7,0)</f>
        <v>REGULAR</v>
      </c>
      <c r="G4724" s="27" t="n">
        <v>41309</v>
      </c>
      <c r="H4724" s="28" t="n">
        <v>225.12</v>
      </c>
      <c r="I4724" s="29" t="s">
        <v>23</v>
      </c>
      <c r="J4724" s="70" t="s">
        <v>1385</v>
      </c>
      <c r="K4724" s="71" t="n">
        <v>55</v>
      </c>
      <c r="L4724" s="72" t="n">
        <v>2012003135</v>
      </c>
      <c r="M4724" s="73" t="n">
        <v>43465</v>
      </c>
      <c r="N4724" s="74" t="n">
        <v>207.8608</v>
      </c>
      <c r="O4724" s="75" t="n">
        <v>1</v>
      </c>
      <c r="P4724" s="76" t="n">
        <v>0.0833333333333333</v>
      </c>
      <c r="Q4724" s="77" t="n">
        <v>0</v>
      </c>
      <c r="R4724" s="78" t="n">
        <v>207.8608</v>
      </c>
      <c r="S4724" s="39" t="n">
        <v>17.2592000000001</v>
      </c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LF4724" s="41"/>
      <c r="ALG4724" s="41"/>
      <c r="ALH4724" s="41"/>
      <c r="ALI4724" s="41"/>
      <c r="ALJ4724" s="41"/>
      <c r="ALK4724" s="41"/>
      <c r="ALL4724" s="41"/>
      <c r="ALM4724" s="41"/>
      <c r="ALN4724" s="41"/>
      <c r="ALO4724" s="41"/>
      <c r="ALP4724" s="41"/>
      <c r="ALQ4724" s="41"/>
      <c r="ALR4724" s="41"/>
      <c r="ALS4724" s="41"/>
      <c r="ALT4724" s="41"/>
      <c r="ALU4724" s="41"/>
      <c r="ALV4724" s="41"/>
      <c r="ALW4724" s="41"/>
      <c r="ALX4724" s="41"/>
      <c r="ALY4724" s="41"/>
      <c r="ALZ4724" s="41"/>
      <c r="AMA4724" s="41"/>
      <c r="AMB4724" s="41"/>
      <c r="AMC4724" s="41"/>
      <c r="AMD4724" s="41"/>
      <c r="AME4724" s="41"/>
      <c r="AMF4724" s="41"/>
      <c r="AMG4724" s="0"/>
      <c r="AMH4724" s="0"/>
      <c r="AMI4724" s="0"/>
      <c r="AMJ4724" s="0"/>
    </row>
    <row r="4725" s="4" customFormat="true" ht="37.5" hidden="false" customHeight="true" outlineLevel="0" collapsed="false">
      <c r="A4725" s="23" t="s">
        <v>1337</v>
      </c>
      <c r="B4725" s="80" t="n">
        <v>7659</v>
      </c>
      <c r="C4725" s="25" t="n">
        <f aca="false">VLOOKUP(B4725,[1]Planilha8!$X$4:$Y$6629,2,0)</f>
        <v>2039592</v>
      </c>
      <c r="D4725" s="26" t="s">
        <v>1384</v>
      </c>
      <c r="E4725" s="26" t="str">
        <f aca="false">VLOOKUP(B4725,[1]Planilha8!$X$4:$Z$6629,3,0)</f>
        <v>CENTRO CIRÚRGICO</v>
      </c>
      <c r="F4725" s="26" t="str">
        <f aca="false">VLOOKUP(B4725,[1]Planilha8!$X$4:$AD$6629,7,0)</f>
        <v>REGULAR</v>
      </c>
      <c r="G4725" s="27" t="n">
        <v>41311</v>
      </c>
      <c r="H4725" s="28" t="n">
        <v>225.12</v>
      </c>
      <c r="I4725" s="29" t="s">
        <v>23</v>
      </c>
      <c r="J4725" s="70" t="s">
        <v>1385</v>
      </c>
      <c r="K4725" s="71" t="n">
        <v>56</v>
      </c>
      <c r="L4725" s="72" t="n">
        <v>2012003135</v>
      </c>
      <c r="M4725" s="73" t="n">
        <v>43465</v>
      </c>
      <c r="N4725" s="74" t="n">
        <v>207.8608</v>
      </c>
      <c r="O4725" s="75" t="n">
        <v>1</v>
      </c>
      <c r="P4725" s="76" t="n">
        <v>0.0833333333333333</v>
      </c>
      <c r="Q4725" s="77" t="n">
        <v>0</v>
      </c>
      <c r="R4725" s="78" t="n">
        <v>207.8608</v>
      </c>
      <c r="S4725" s="39" t="n">
        <v>17.2592000000001</v>
      </c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LF4725" s="41"/>
      <c r="ALG4725" s="41"/>
      <c r="ALH4725" s="41"/>
      <c r="ALI4725" s="41"/>
      <c r="ALJ4725" s="41"/>
      <c r="ALK4725" s="41"/>
      <c r="ALL4725" s="41"/>
      <c r="ALM4725" s="41"/>
      <c r="ALN4725" s="41"/>
      <c r="ALO4725" s="41"/>
      <c r="ALP4725" s="41"/>
      <c r="ALQ4725" s="41"/>
      <c r="ALR4725" s="41"/>
      <c r="ALS4725" s="41"/>
      <c r="ALT4725" s="41"/>
      <c r="ALU4725" s="41"/>
      <c r="ALV4725" s="41"/>
      <c r="ALW4725" s="41"/>
      <c r="ALX4725" s="41"/>
      <c r="ALY4725" s="41"/>
      <c r="ALZ4725" s="41"/>
      <c r="AMA4725" s="41"/>
      <c r="AMB4725" s="41"/>
      <c r="AMC4725" s="41"/>
      <c r="AMD4725" s="41"/>
      <c r="AME4725" s="41"/>
      <c r="AMF4725" s="41"/>
      <c r="AMG4725" s="0"/>
      <c r="AMH4725" s="0"/>
      <c r="AMI4725" s="0"/>
      <c r="AMJ4725" s="0"/>
    </row>
    <row r="4726" s="4" customFormat="true" ht="37.5" hidden="false" customHeight="true" outlineLevel="0" collapsed="false">
      <c r="A4726" s="23" t="s">
        <v>1337</v>
      </c>
      <c r="B4726" s="80" t="n">
        <v>7660</v>
      </c>
      <c r="C4726" s="25" t="n">
        <f aca="false">VLOOKUP(B4726,[1]Planilha8!$X$4:$Y$6629,2,0)</f>
        <v>2039593</v>
      </c>
      <c r="D4726" s="26" t="s">
        <v>1384</v>
      </c>
      <c r="E4726" s="26" t="str">
        <f aca="false">VLOOKUP(B4726,[1]Planilha8!$X$4:$Z$6629,3,0)</f>
        <v>CLÍNICA CIRÚRGICA</v>
      </c>
      <c r="F4726" s="26" t="str">
        <f aca="false">VLOOKUP(B4726,[1]Planilha8!$X$4:$AD$6629,7,0)</f>
        <v>REGULAR</v>
      </c>
      <c r="G4726" s="27" t="n">
        <v>41311</v>
      </c>
      <c r="H4726" s="28" t="n">
        <v>225.12</v>
      </c>
      <c r="I4726" s="29" t="s">
        <v>23</v>
      </c>
      <c r="J4726" s="70" t="s">
        <v>1385</v>
      </c>
      <c r="K4726" s="71" t="n">
        <v>56</v>
      </c>
      <c r="L4726" s="72" t="n">
        <v>2012003135</v>
      </c>
      <c r="M4726" s="73" t="n">
        <v>43465</v>
      </c>
      <c r="N4726" s="74" t="n">
        <v>207.8608</v>
      </c>
      <c r="O4726" s="75" t="n">
        <v>1</v>
      </c>
      <c r="P4726" s="76" t="n">
        <v>0.0833333333333333</v>
      </c>
      <c r="Q4726" s="77" t="n">
        <v>0</v>
      </c>
      <c r="R4726" s="78" t="n">
        <v>207.8608</v>
      </c>
      <c r="S4726" s="39" t="n">
        <v>17.2592000000001</v>
      </c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LF4726" s="41"/>
      <c r="ALG4726" s="41"/>
      <c r="ALH4726" s="41"/>
      <c r="ALI4726" s="41"/>
      <c r="ALJ4726" s="41"/>
      <c r="ALK4726" s="41"/>
      <c r="ALL4726" s="41"/>
      <c r="ALM4726" s="41"/>
      <c r="ALN4726" s="41"/>
      <c r="ALO4726" s="41"/>
      <c r="ALP4726" s="41"/>
      <c r="ALQ4726" s="41"/>
      <c r="ALR4726" s="41"/>
      <c r="ALS4726" s="41"/>
      <c r="ALT4726" s="41"/>
      <c r="ALU4726" s="41"/>
      <c r="ALV4726" s="41"/>
      <c r="ALW4726" s="41"/>
      <c r="ALX4726" s="41"/>
      <c r="ALY4726" s="41"/>
      <c r="ALZ4726" s="41"/>
      <c r="AMA4726" s="41"/>
      <c r="AMB4726" s="41"/>
      <c r="AMC4726" s="41"/>
      <c r="AMD4726" s="41"/>
      <c r="AME4726" s="41"/>
      <c r="AMF4726" s="41"/>
      <c r="AMG4726" s="0"/>
      <c r="AMH4726" s="0"/>
      <c r="AMI4726" s="0"/>
      <c r="AMJ4726" s="0"/>
    </row>
    <row r="4727" s="4" customFormat="true" ht="37.5" hidden="false" customHeight="true" outlineLevel="0" collapsed="false">
      <c r="A4727" s="23" t="s">
        <v>1337</v>
      </c>
      <c r="B4727" s="80" t="n">
        <v>7661</v>
      </c>
      <c r="C4727" s="25" t="n">
        <f aca="false">VLOOKUP(B4727,[1]Planilha8!$X$4:$Y$6629,2,0)</f>
        <v>2039594</v>
      </c>
      <c r="D4727" s="26" t="s">
        <v>1384</v>
      </c>
      <c r="E4727" s="26" t="str">
        <f aca="false">VLOOKUP(B4727,[1]Planilha8!$X$4:$Z$6629,3,0)</f>
        <v>HEMODIALISE / DIÁLISE</v>
      </c>
      <c r="F4727" s="26" t="str">
        <f aca="false">VLOOKUP(B4727,[1]Planilha8!$X$4:$AD$6629,7,0)</f>
        <v>REGULAR</v>
      </c>
      <c r="G4727" s="27" t="n">
        <v>41311</v>
      </c>
      <c r="H4727" s="28" t="n">
        <v>225.12</v>
      </c>
      <c r="I4727" s="29" t="s">
        <v>23</v>
      </c>
      <c r="J4727" s="70" t="s">
        <v>1385</v>
      </c>
      <c r="K4727" s="71" t="n">
        <v>56</v>
      </c>
      <c r="L4727" s="72" t="n">
        <v>2012003135</v>
      </c>
      <c r="M4727" s="73" t="n">
        <v>43465</v>
      </c>
      <c r="N4727" s="74" t="n">
        <v>207.8608</v>
      </c>
      <c r="O4727" s="75" t="n">
        <v>1</v>
      </c>
      <c r="P4727" s="76" t="n">
        <v>0.0833333333333333</v>
      </c>
      <c r="Q4727" s="77" t="n">
        <v>0</v>
      </c>
      <c r="R4727" s="78" t="n">
        <v>207.8608</v>
      </c>
      <c r="S4727" s="39" t="n">
        <v>17.2592000000001</v>
      </c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LF4727" s="41"/>
      <c r="ALG4727" s="41"/>
      <c r="ALH4727" s="41"/>
      <c r="ALI4727" s="41"/>
      <c r="ALJ4727" s="41"/>
      <c r="ALK4727" s="41"/>
      <c r="ALL4727" s="41"/>
      <c r="ALM4727" s="41"/>
      <c r="ALN4727" s="41"/>
      <c r="ALO4727" s="41"/>
      <c r="ALP4727" s="41"/>
      <c r="ALQ4727" s="41"/>
      <c r="ALR4727" s="41"/>
      <c r="ALS4727" s="41"/>
      <c r="ALT4727" s="41"/>
      <c r="ALU4727" s="41"/>
      <c r="ALV4727" s="41"/>
      <c r="ALW4727" s="41"/>
      <c r="ALX4727" s="41"/>
      <c r="ALY4727" s="41"/>
      <c r="ALZ4727" s="41"/>
      <c r="AMA4727" s="41"/>
      <c r="AMB4727" s="41"/>
      <c r="AMC4727" s="41"/>
      <c r="AMD4727" s="41"/>
      <c r="AME4727" s="41"/>
      <c r="AMF4727" s="41"/>
      <c r="AMG4727" s="0"/>
      <c r="AMH4727" s="0"/>
      <c r="AMI4727" s="0"/>
      <c r="AMJ4727" s="0"/>
    </row>
    <row r="4728" s="4" customFormat="true" ht="37.5" hidden="false" customHeight="true" outlineLevel="0" collapsed="false">
      <c r="A4728" s="23" t="s">
        <v>1337</v>
      </c>
      <c r="B4728" s="80" t="n">
        <v>7662</v>
      </c>
      <c r="C4728" s="25" t="n">
        <f aca="false">VLOOKUP(B4728,[1]Planilha8!$X$4:$Y$6629,2,0)</f>
        <v>2039595</v>
      </c>
      <c r="D4728" s="26" t="s">
        <v>1384</v>
      </c>
      <c r="E4728" s="26" t="str">
        <f aca="false">VLOOKUP(B4728,[1]Planilha8!$X$4:$Z$6629,3,0)</f>
        <v>CLÍNICA CIRÚRGICA</v>
      </c>
      <c r="F4728" s="26" t="str">
        <f aca="false">VLOOKUP(B4728,[1]Planilha8!$X$4:$AD$6629,7,0)</f>
        <v>REGULAR</v>
      </c>
      <c r="G4728" s="27" t="n">
        <v>41311</v>
      </c>
      <c r="H4728" s="28" t="n">
        <v>225.12</v>
      </c>
      <c r="I4728" s="29" t="s">
        <v>23</v>
      </c>
      <c r="J4728" s="70" t="s">
        <v>1385</v>
      </c>
      <c r="K4728" s="71" t="n">
        <v>56</v>
      </c>
      <c r="L4728" s="72" t="n">
        <v>2012003135</v>
      </c>
      <c r="M4728" s="73" t="n">
        <v>43465</v>
      </c>
      <c r="N4728" s="74" t="n">
        <v>207.8608</v>
      </c>
      <c r="O4728" s="75" t="n">
        <v>1</v>
      </c>
      <c r="P4728" s="76" t="n">
        <v>0.0833333333333333</v>
      </c>
      <c r="Q4728" s="77" t="n">
        <v>0</v>
      </c>
      <c r="R4728" s="78" t="n">
        <v>207.8608</v>
      </c>
      <c r="S4728" s="39" t="n">
        <v>17.2592000000001</v>
      </c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LF4728" s="41"/>
      <c r="ALG4728" s="41"/>
      <c r="ALH4728" s="41"/>
      <c r="ALI4728" s="41"/>
      <c r="ALJ4728" s="41"/>
      <c r="ALK4728" s="41"/>
      <c r="ALL4728" s="41"/>
      <c r="ALM4728" s="41"/>
      <c r="ALN4728" s="41"/>
      <c r="ALO4728" s="41"/>
      <c r="ALP4728" s="41"/>
      <c r="ALQ4728" s="41"/>
      <c r="ALR4728" s="41"/>
      <c r="ALS4728" s="41"/>
      <c r="ALT4728" s="41"/>
      <c r="ALU4728" s="41"/>
      <c r="ALV4728" s="41"/>
      <c r="ALW4728" s="41"/>
      <c r="ALX4728" s="41"/>
      <c r="ALY4728" s="41"/>
      <c r="ALZ4728" s="41"/>
      <c r="AMA4728" s="41"/>
      <c r="AMB4728" s="41"/>
      <c r="AMC4728" s="41"/>
      <c r="AMD4728" s="41"/>
      <c r="AME4728" s="41"/>
      <c r="AMF4728" s="41"/>
      <c r="AMG4728" s="0"/>
      <c r="AMH4728" s="0"/>
      <c r="AMI4728" s="0"/>
      <c r="AMJ4728" s="0"/>
    </row>
    <row r="4729" s="4" customFormat="true" ht="37.5" hidden="false" customHeight="true" outlineLevel="0" collapsed="false">
      <c r="A4729" s="23" t="s">
        <v>1337</v>
      </c>
      <c r="B4729" s="80" t="n">
        <v>7663</v>
      </c>
      <c r="C4729" s="25" t="n">
        <f aca="false">VLOOKUP(B4729,[1]Planilha8!$X$4:$Y$6629,2,0)</f>
        <v>2039596</v>
      </c>
      <c r="D4729" s="26" t="s">
        <v>1384</v>
      </c>
      <c r="E4729" s="26" t="str">
        <f aca="false">VLOOKUP(B4729,[1]Planilha8!$X$4:$Z$6629,3,0)</f>
        <v>CLÍNICA CIRÚRGICA</v>
      </c>
      <c r="F4729" s="26" t="str">
        <f aca="false">VLOOKUP(B4729,[1]Planilha8!$X$4:$AD$6629,7,0)</f>
        <v>REGULAR</v>
      </c>
      <c r="G4729" s="27" t="n">
        <v>41311</v>
      </c>
      <c r="H4729" s="28" t="n">
        <v>225.12</v>
      </c>
      <c r="I4729" s="29" t="s">
        <v>23</v>
      </c>
      <c r="J4729" s="70" t="s">
        <v>1385</v>
      </c>
      <c r="K4729" s="71" t="n">
        <v>56</v>
      </c>
      <c r="L4729" s="72" t="n">
        <v>2012003135</v>
      </c>
      <c r="M4729" s="73" t="n">
        <v>43465</v>
      </c>
      <c r="N4729" s="74" t="n">
        <v>207.8608</v>
      </c>
      <c r="O4729" s="75" t="n">
        <v>1</v>
      </c>
      <c r="P4729" s="76" t="n">
        <v>0.0833333333333333</v>
      </c>
      <c r="Q4729" s="77" t="n">
        <v>0</v>
      </c>
      <c r="R4729" s="78" t="n">
        <v>207.8608</v>
      </c>
      <c r="S4729" s="39" t="n">
        <v>17.2592000000001</v>
      </c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LF4729" s="41"/>
      <c r="ALG4729" s="41"/>
      <c r="ALH4729" s="41"/>
      <c r="ALI4729" s="41"/>
      <c r="ALJ4729" s="41"/>
      <c r="ALK4729" s="41"/>
      <c r="ALL4729" s="41"/>
      <c r="ALM4729" s="41"/>
      <c r="ALN4729" s="41"/>
      <c r="ALO4729" s="41"/>
      <c r="ALP4729" s="41"/>
      <c r="ALQ4729" s="41"/>
      <c r="ALR4729" s="41"/>
      <c r="ALS4729" s="41"/>
      <c r="ALT4729" s="41"/>
      <c r="ALU4729" s="41"/>
      <c r="ALV4729" s="41"/>
      <c r="ALW4729" s="41"/>
      <c r="ALX4729" s="41"/>
      <c r="ALY4729" s="41"/>
      <c r="ALZ4729" s="41"/>
      <c r="AMA4729" s="41"/>
      <c r="AMB4729" s="41"/>
      <c r="AMC4729" s="41"/>
      <c r="AMD4729" s="41"/>
      <c r="AME4729" s="41"/>
      <c r="AMF4729" s="41"/>
      <c r="AMG4729" s="0"/>
      <c r="AMH4729" s="0"/>
      <c r="AMI4729" s="0"/>
      <c r="AMJ4729" s="0"/>
    </row>
    <row r="4730" s="4" customFormat="true" ht="37.5" hidden="false" customHeight="true" outlineLevel="0" collapsed="false">
      <c r="A4730" s="23" t="s">
        <v>1337</v>
      </c>
      <c r="B4730" s="80" t="n">
        <v>7664</v>
      </c>
      <c r="C4730" s="25" t="n">
        <f aca="false">VLOOKUP(B4730,[1]Planilha8!$X$4:$Y$6629,2,0)</f>
        <v>2039597</v>
      </c>
      <c r="D4730" s="26" t="s">
        <v>1384</v>
      </c>
      <c r="E4730" s="26" t="str">
        <f aca="false">VLOOKUP(B4730,[1]Planilha8!$X$4:$Z$6629,3,0)</f>
        <v>CLÍNICA CIRÚRGICA</v>
      </c>
      <c r="F4730" s="26" t="str">
        <f aca="false">VLOOKUP(B4730,[1]Planilha8!$X$4:$AD$6629,7,0)</f>
        <v>REGULAR</v>
      </c>
      <c r="G4730" s="27" t="n">
        <v>41311</v>
      </c>
      <c r="H4730" s="28" t="n">
        <v>225.12</v>
      </c>
      <c r="I4730" s="29" t="s">
        <v>23</v>
      </c>
      <c r="J4730" s="70" t="s">
        <v>1385</v>
      </c>
      <c r="K4730" s="71" t="n">
        <v>56</v>
      </c>
      <c r="L4730" s="72" t="n">
        <v>2012003135</v>
      </c>
      <c r="M4730" s="73" t="n">
        <v>43465</v>
      </c>
      <c r="N4730" s="74" t="n">
        <v>207.8608</v>
      </c>
      <c r="O4730" s="75" t="n">
        <v>1</v>
      </c>
      <c r="P4730" s="76" t="n">
        <v>0.0833333333333333</v>
      </c>
      <c r="Q4730" s="77" t="n">
        <v>0</v>
      </c>
      <c r="R4730" s="78" t="n">
        <v>207.8608</v>
      </c>
      <c r="S4730" s="39" t="n">
        <v>17.2592000000001</v>
      </c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LF4730" s="41"/>
      <c r="ALG4730" s="41"/>
      <c r="ALH4730" s="41"/>
      <c r="ALI4730" s="41"/>
      <c r="ALJ4730" s="41"/>
      <c r="ALK4730" s="41"/>
      <c r="ALL4730" s="41"/>
      <c r="ALM4730" s="41"/>
      <c r="ALN4730" s="41"/>
      <c r="ALO4730" s="41"/>
      <c r="ALP4730" s="41"/>
      <c r="ALQ4730" s="41"/>
      <c r="ALR4730" s="41"/>
      <c r="ALS4730" s="41"/>
      <c r="ALT4730" s="41"/>
      <c r="ALU4730" s="41"/>
      <c r="ALV4730" s="41"/>
      <c r="ALW4730" s="41"/>
      <c r="ALX4730" s="41"/>
      <c r="ALY4730" s="41"/>
      <c r="ALZ4730" s="41"/>
      <c r="AMA4730" s="41"/>
      <c r="AMB4730" s="41"/>
      <c r="AMC4730" s="41"/>
      <c r="AMD4730" s="41"/>
      <c r="AME4730" s="41"/>
      <c r="AMF4730" s="41"/>
      <c r="AMG4730" s="0"/>
      <c r="AMH4730" s="0"/>
      <c r="AMI4730" s="0"/>
      <c r="AMJ4730" s="0"/>
    </row>
    <row r="4731" s="4" customFormat="true" ht="37.5" hidden="false" customHeight="true" outlineLevel="0" collapsed="false">
      <c r="A4731" s="23" t="s">
        <v>1337</v>
      </c>
      <c r="B4731" s="80" t="n">
        <v>7665</v>
      </c>
      <c r="C4731" s="25" t="n">
        <f aca="false">VLOOKUP(B4731,[1]Planilha8!$X$4:$Y$6629,2,0)</f>
        <v>2039598</v>
      </c>
      <c r="D4731" s="26" t="s">
        <v>1384</v>
      </c>
      <c r="E4731" s="26" t="str">
        <f aca="false">VLOOKUP(B4731,[1]Planilha8!$X$4:$Z$6629,3,0)</f>
        <v>CLÍNICA CIRÚRGICA</v>
      </c>
      <c r="F4731" s="26" t="str">
        <f aca="false">VLOOKUP(B4731,[1]Planilha8!$X$4:$AD$6629,7,0)</f>
        <v>REGULAR</v>
      </c>
      <c r="G4731" s="27" t="n">
        <v>41311</v>
      </c>
      <c r="H4731" s="28" t="n">
        <v>225.12</v>
      </c>
      <c r="I4731" s="29" t="s">
        <v>23</v>
      </c>
      <c r="J4731" s="70" t="s">
        <v>1385</v>
      </c>
      <c r="K4731" s="71" t="n">
        <v>56</v>
      </c>
      <c r="L4731" s="72" t="n">
        <v>2012003135</v>
      </c>
      <c r="M4731" s="73" t="n">
        <v>43465</v>
      </c>
      <c r="N4731" s="74" t="n">
        <v>207.8608</v>
      </c>
      <c r="O4731" s="75" t="n">
        <v>1</v>
      </c>
      <c r="P4731" s="76" t="n">
        <v>0.0833333333333333</v>
      </c>
      <c r="Q4731" s="77" t="n">
        <v>0</v>
      </c>
      <c r="R4731" s="78" t="n">
        <v>207.8608</v>
      </c>
      <c r="S4731" s="39" t="n">
        <v>17.2592000000001</v>
      </c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LF4731" s="41"/>
      <c r="ALG4731" s="41"/>
      <c r="ALH4731" s="41"/>
      <c r="ALI4731" s="41"/>
      <c r="ALJ4731" s="41"/>
      <c r="ALK4731" s="41"/>
      <c r="ALL4731" s="41"/>
      <c r="ALM4731" s="41"/>
      <c r="ALN4731" s="41"/>
      <c r="ALO4731" s="41"/>
      <c r="ALP4731" s="41"/>
      <c r="ALQ4731" s="41"/>
      <c r="ALR4731" s="41"/>
      <c r="ALS4731" s="41"/>
      <c r="ALT4731" s="41"/>
      <c r="ALU4731" s="41"/>
      <c r="ALV4731" s="41"/>
      <c r="ALW4731" s="41"/>
      <c r="ALX4731" s="41"/>
      <c r="ALY4731" s="41"/>
      <c r="ALZ4731" s="41"/>
      <c r="AMA4731" s="41"/>
      <c r="AMB4731" s="41"/>
      <c r="AMC4731" s="41"/>
      <c r="AMD4731" s="41"/>
      <c r="AME4731" s="41"/>
      <c r="AMF4731" s="41"/>
      <c r="AMG4731" s="0"/>
      <c r="AMH4731" s="0"/>
      <c r="AMI4731" s="0"/>
      <c r="AMJ4731" s="0"/>
    </row>
    <row r="4732" s="4" customFormat="true" ht="37.5" hidden="false" customHeight="true" outlineLevel="0" collapsed="false">
      <c r="A4732" s="23" t="s">
        <v>1337</v>
      </c>
      <c r="B4732" s="80" t="n">
        <v>7666</v>
      </c>
      <c r="C4732" s="25" t="n">
        <f aca="false">VLOOKUP(B4732,[1]Planilha8!$X$4:$Y$6629,2,0)</f>
        <v>2039599</v>
      </c>
      <c r="D4732" s="26" t="s">
        <v>1384</v>
      </c>
      <c r="E4732" s="26" t="str">
        <f aca="false">VLOOKUP(B4732,[1]Planilha8!$X$4:$Z$6629,3,0)</f>
        <v>CLÍNICA CIRÚRGICA</v>
      </c>
      <c r="F4732" s="26" t="str">
        <f aca="false">VLOOKUP(B4732,[1]Planilha8!$X$4:$AD$6629,7,0)</f>
        <v>REGULAR</v>
      </c>
      <c r="G4732" s="27" t="n">
        <v>41311</v>
      </c>
      <c r="H4732" s="28" t="n">
        <v>225.12</v>
      </c>
      <c r="I4732" s="29" t="s">
        <v>23</v>
      </c>
      <c r="J4732" s="70" t="s">
        <v>1385</v>
      </c>
      <c r="K4732" s="71" t="n">
        <v>56</v>
      </c>
      <c r="L4732" s="72" t="n">
        <v>2012003135</v>
      </c>
      <c r="M4732" s="73" t="n">
        <v>43465</v>
      </c>
      <c r="N4732" s="74" t="n">
        <v>207.8608</v>
      </c>
      <c r="O4732" s="75" t="n">
        <v>1</v>
      </c>
      <c r="P4732" s="76" t="n">
        <v>0.0833333333333333</v>
      </c>
      <c r="Q4732" s="77" t="n">
        <v>0</v>
      </c>
      <c r="R4732" s="78" t="n">
        <v>207.8608</v>
      </c>
      <c r="S4732" s="39" t="n">
        <v>17.2592000000001</v>
      </c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LF4732" s="41"/>
      <c r="ALG4732" s="41"/>
      <c r="ALH4732" s="41"/>
      <c r="ALI4732" s="41"/>
      <c r="ALJ4732" s="41"/>
      <c r="ALK4732" s="41"/>
      <c r="ALL4732" s="41"/>
      <c r="ALM4732" s="41"/>
      <c r="ALN4732" s="41"/>
      <c r="ALO4732" s="41"/>
      <c r="ALP4732" s="41"/>
      <c r="ALQ4732" s="41"/>
      <c r="ALR4732" s="41"/>
      <c r="ALS4732" s="41"/>
      <c r="ALT4732" s="41"/>
      <c r="ALU4732" s="41"/>
      <c r="ALV4732" s="41"/>
      <c r="ALW4732" s="41"/>
      <c r="ALX4732" s="41"/>
      <c r="ALY4732" s="41"/>
      <c r="ALZ4732" s="41"/>
      <c r="AMA4732" s="41"/>
      <c r="AMB4732" s="41"/>
      <c r="AMC4732" s="41"/>
      <c r="AMD4732" s="41"/>
      <c r="AME4732" s="41"/>
      <c r="AMF4732" s="41"/>
      <c r="AMG4732" s="0"/>
      <c r="AMH4732" s="0"/>
      <c r="AMI4732" s="0"/>
      <c r="AMJ4732" s="0"/>
    </row>
    <row r="4733" s="4" customFormat="true" ht="37.5" hidden="false" customHeight="true" outlineLevel="0" collapsed="false">
      <c r="A4733" s="23" t="s">
        <v>1337</v>
      </c>
      <c r="B4733" s="80" t="n">
        <v>7667</v>
      </c>
      <c r="C4733" s="25" t="n">
        <f aca="false">VLOOKUP(B4733,[1]Planilha8!$X$4:$Y$6629,2,0)</f>
        <v>2039600</v>
      </c>
      <c r="D4733" s="26" t="s">
        <v>1384</v>
      </c>
      <c r="E4733" s="26" t="str">
        <f aca="false">VLOOKUP(B4733,[1]Planilha8!$X$4:$Z$6629,3,0)</f>
        <v>CLÍNICA CIRÚRGICA</v>
      </c>
      <c r="F4733" s="26" t="str">
        <f aca="false">VLOOKUP(B4733,[1]Planilha8!$X$4:$AD$6629,7,0)</f>
        <v>REGULAR</v>
      </c>
      <c r="G4733" s="27" t="n">
        <v>41311</v>
      </c>
      <c r="H4733" s="28" t="n">
        <v>225.12</v>
      </c>
      <c r="I4733" s="29" t="s">
        <v>23</v>
      </c>
      <c r="J4733" s="70" t="s">
        <v>1385</v>
      </c>
      <c r="K4733" s="71" t="n">
        <v>56</v>
      </c>
      <c r="L4733" s="72" t="n">
        <v>2012003135</v>
      </c>
      <c r="M4733" s="73" t="n">
        <v>43465</v>
      </c>
      <c r="N4733" s="74" t="n">
        <v>207.8608</v>
      </c>
      <c r="O4733" s="75" t="n">
        <v>1</v>
      </c>
      <c r="P4733" s="76" t="n">
        <v>0.0833333333333333</v>
      </c>
      <c r="Q4733" s="77" t="n">
        <v>0</v>
      </c>
      <c r="R4733" s="78" t="n">
        <v>207.8608</v>
      </c>
      <c r="S4733" s="39" t="n">
        <v>17.2592000000001</v>
      </c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LF4733" s="41"/>
      <c r="ALG4733" s="41"/>
      <c r="ALH4733" s="41"/>
      <c r="ALI4733" s="41"/>
      <c r="ALJ4733" s="41"/>
      <c r="ALK4733" s="41"/>
      <c r="ALL4733" s="41"/>
      <c r="ALM4733" s="41"/>
      <c r="ALN4733" s="41"/>
      <c r="ALO4733" s="41"/>
      <c r="ALP4733" s="41"/>
      <c r="ALQ4733" s="41"/>
      <c r="ALR4733" s="41"/>
      <c r="ALS4733" s="41"/>
      <c r="ALT4733" s="41"/>
      <c r="ALU4733" s="41"/>
      <c r="ALV4733" s="41"/>
      <c r="ALW4733" s="41"/>
      <c r="ALX4733" s="41"/>
      <c r="ALY4733" s="41"/>
      <c r="ALZ4733" s="41"/>
      <c r="AMA4733" s="41"/>
      <c r="AMB4733" s="41"/>
      <c r="AMC4733" s="41"/>
      <c r="AMD4733" s="41"/>
      <c r="AME4733" s="41"/>
      <c r="AMF4733" s="41"/>
      <c r="AMG4733" s="0"/>
      <c r="AMH4733" s="0"/>
      <c r="AMI4733" s="0"/>
      <c r="AMJ4733" s="0"/>
    </row>
    <row r="4734" s="4" customFormat="true" ht="37.5" hidden="false" customHeight="true" outlineLevel="0" collapsed="false">
      <c r="A4734" s="23" t="s">
        <v>1337</v>
      </c>
      <c r="B4734" s="80" t="n">
        <v>7668</v>
      </c>
      <c r="C4734" s="25" t="n">
        <f aca="false">VLOOKUP(B4734,[1]Planilha8!$X$4:$Y$6629,2,0)</f>
        <v>2039601</v>
      </c>
      <c r="D4734" s="26" t="s">
        <v>1384</v>
      </c>
      <c r="E4734" s="26" t="str">
        <f aca="false">VLOOKUP(B4734,[1]Planilha8!$X$4:$Z$6629,3,0)</f>
        <v>CLÍNICA CIRÚRGICA</v>
      </c>
      <c r="F4734" s="26" t="str">
        <f aca="false">VLOOKUP(B4734,[1]Planilha8!$X$4:$AD$6629,7,0)</f>
        <v>REGULAR</v>
      </c>
      <c r="G4734" s="27" t="n">
        <v>41311</v>
      </c>
      <c r="H4734" s="28" t="n">
        <v>225.12</v>
      </c>
      <c r="I4734" s="29" t="s">
        <v>23</v>
      </c>
      <c r="J4734" s="70" t="s">
        <v>1385</v>
      </c>
      <c r="K4734" s="71" t="n">
        <v>56</v>
      </c>
      <c r="L4734" s="72" t="n">
        <v>2012003135</v>
      </c>
      <c r="M4734" s="73" t="n">
        <v>43465</v>
      </c>
      <c r="N4734" s="74" t="n">
        <v>207.8608</v>
      </c>
      <c r="O4734" s="75" t="n">
        <v>1</v>
      </c>
      <c r="P4734" s="76" t="n">
        <v>0.0833333333333333</v>
      </c>
      <c r="Q4734" s="77" t="n">
        <v>0</v>
      </c>
      <c r="R4734" s="78" t="n">
        <v>207.8608</v>
      </c>
      <c r="S4734" s="39" t="n">
        <v>17.2592000000001</v>
      </c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LF4734" s="41"/>
      <c r="ALG4734" s="41"/>
      <c r="ALH4734" s="41"/>
      <c r="ALI4734" s="41"/>
      <c r="ALJ4734" s="41"/>
      <c r="ALK4734" s="41"/>
      <c r="ALL4734" s="41"/>
      <c r="ALM4734" s="41"/>
      <c r="ALN4734" s="41"/>
      <c r="ALO4734" s="41"/>
      <c r="ALP4734" s="41"/>
      <c r="ALQ4734" s="41"/>
      <c r="ALR4734" s="41"/>
      <c r="ALS4734" s="41"/>
      <c r="ALT4734" s="41"/>
      <c r="ALU4734" s="41"/>
      <c r="ALV4734" s="41"/>
      <c r="ALW4734" s="41"/>
      <c r="ALX4734" s="41"/>
      <c r="ALY4734" s="41"/>
      <c r="ALZ4734" s="41"/>
      <c r="AMA4734" s="41"/>
      <c r="AMB4734" s="41"/>
      <c r="AMC4734" s="41"/>
      <c r="AMD4734" s="41"/>
      <c r="AME4734" s="41"/>
      <c r="AMF4734" s="41"/>
      <c r="AMG4734" s="0"/>
      <c r="AMH4734" s="0"/>
      <c r="AMI4734" s="0"/>
      <c r="AMJ4734" s="0"/>
    </row>
    <row r="4735" s="4" customFormat="true" ht="37.5" hidden="false" customHeight="true" outlineLevel="0" collapsed="false">
      <c r="A4735" s="23" t="s">
        <v>1337</v>
      </c>
      <c r="B4735" s="80" t="n">
        <v>7669</v>
      </c>
      <c r="C4735" s="25" t="n">
        <f aca="false">VLOOKUP(B4735,[1]Planilha8!$X$4:$Y$6629,2,0)</f>
        <v>2039602</v>
      </c>
      <c r="D4735" s="26" t="s">
        <v>1384</v>
      </c>
      <c r="E4735" s="26" t="str">
        <f aca="false">VLOOKUP(B4735,[1]Planilha8!$X$4:$Z$6629,3,0)</f>
        <v>CLÍNICA CIRÚRGICA</v>
      </c>
      <c r="F4735" s="26" t="str">
        <f aca="false">VLOOKUP(B4735,[1]Planilha8!$X$4:$AD$6629,7,0)</f>
        <v>REGULAR</v>
      </c>
      <c r="G4735" s="27" t="n">
        <v>41311</v>
      </c>
      <c r="H4735" s="28" t="n">
        <v>225.12</v>
      </c>
      <c r="I4735" s="29" t="s">
        <v>23</v>
      </c>
      <c r="J4735" s="70" t="s">
        <v>1385</v>
      </c>
      <c r="K4735" s="71" t="n">
        <v>56</v>
      </c>
      <c r="L4735" s="72" t="n">
        <v>2012003135</v>
      </c>
      <c r="M4735" s="73" t="n">
        <v>43465</v>
      </c>
      <c r="N4735" s="74" t="n">
        <v>207.8608</v>
      </c>
      <c r="O4735" s="75" t="n">
        <v>1</v>
      </c>
      <c r="P4735" s="76" t="n">
        <v>0.0833333333333333</v>
      </c>
      <c r="Q4735" s="77" t="n">
        <v>0</v>
      </c>
      <c r="R4735" s="78" t="n">
        <v>207.8608</v>
      </c>
      <c r="S4735" s="39" t="n">
        <v>17.2592000000001</v>
      </c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LF4735" s="41"/>
      <c r="ALG4735" s="41"/>
      <c r="ALH4735" s="41"/>
      <c r="ALI4735" s="41"/>
      <c r="ALJ4735" s="41"/>
      <c r="ALK4735" s="41"/>
      <c r="ALL4735" s="41"/>
      <c r="ALM4735" s="41"/>
      <c r="ALN4735" s="41"/>
      <c r="ALO4735" s="41"/>
      <c r="ALP4735" s="41"/>
      <c r="ALQ4735" s="41"/>
      <c r="ALR4735" s="41"/>
      <c r="ALS4735" s="41"/>
      <c r="ALT4735" s="41"/>
      <c r="ALU4735" s="41"/>
      <c r="ALV4735" s="41"/>
      <c r="ALW4735" s="41"/>
      <c r="ALX4735" s="41"/>
      <c r="ALY4735" s="41"/>
      <c r="ALZ4735" s="41"/>
      <c r="AMA4735" s="41"/>
      <c r="AMB4735" s="41"/>
      <c r="AMC4735" s="41"/>
      <c r="AMD4735" s="41"/>
      <c r="AME4735" s="41"/>
      <c r="AMF4735" s="41"/>
      <c r="AMG4735" s="0"/>
      <c r="AMH4735" s="0"/>
      <c r="AMI4735" s="0"/>
      <c r="AMJ4735" s="0"/>
    </row>
    <row r="4736" s="4" customFormat="true" ht="37.5" hidden="false" customHeight="true" outlineLevel="0" collapsed="false">
      <c r="A4736" s="23" t="s">
        <v>1337</v>
      </c>
      <c r="B4736" s="80" t="n">
        <v>7670</v>
      </c>
      <c r="C4736" s="25" t="n">
        <f aca="false">VLOOKUP(B4736,[1]Planilha8!$X$4:$Y$6629,2,0)</f>
        <v>2039603</v>
      </c>
      <c r="D4736" s="26" t="s">
        <v>1384</v>
      </c>
      <c r="E4736" s="26" t="str">
        <f aca="false">VLOOKUP(B4736,[1]Planilha8!$X$4:$Z$6629,3,0)</f>
        <v>AGÊNCIA TRANSFUSIONAL</v>
      </c>
      <c r="F4736" s="26" t="str">
        <f aca="false">VLOOKUP(B4736,[1]Planilha8!$X$4:$AD$6629,7,0)</f>
        <v>REGULAR</v>
      </c>
      <c r="G4736" s="27" t="n">
        <v>41311</v>
      </c>
      <c r="H4736" s="28" t="n">
        <v>225.12</v>
      </c>
      <c r="I4736" s="29" t="s">
        <v>23</v>
      </c>
      <c r="J4736" s="70" t="s">
        <v>1385</v>
      </c>
      <c r="K4736" s="71" t="n">
        <v>56</v>
      </c>
      <c r="L4736" s="72" t="n">
        <v>2012003135</v>
      </c>
      <c r="M4736" s="73" t="n">
        <v>43465</v>
      </c>
      <c r="N4736" s="74" t="n">
        <v>207.8608</v>
      </c>
      <c r="O4736" s="75" t="n">
        <v>1</v>
      </c>
      <c r="P4736" s="76" t="n">
        <v>0.0833333333333333</v>
      </c>
      <c r="Q4736" s="77" t="n">
        <v>0</v>
      </c>
      <c r="R4736" s="78" t="n">
        <v>207.8608</v>
      </c>
      <c r="S4736" s="39" t="n">
        <v>17.2592000000001</v>
      </c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LF4736" s="41"/>
      <c r="ALG4736" s="41"/>
      <c r="ALH4736" s="41"/>
      <c r="ALI4736" s="41"/>
      <c r="ALJ4736" s="41"/>
      <c r="ALK4736" s="41"/>
      <c r="ALL4736" s="41"/>
      <c r="ALM4736" s="41"/>
      <c r="ALN4736" s="41"/>
      <c r="ALO4736" s="41"/>
      <c r="ALP4736" s="41"/>
      <c r="ALQ4736" s="41"/>
      <c r="ALR4736" s="41"/>
      <c r="ALS4736" s="41"/>
      <c r="ALT4736" s="41"/>
      <c r="ALU4736" s="41"/>
      <c r="ALV4736" s="41"/>
      <c r="ALW4736" s="41"/>
      <c r="ALX4736" s="41"/>
      <c r="ALY4736" s="41"/>
      <c r="ALZ4736" s="41"/>
      <c r="AMA4736" s="41"/>
      <c r="AMB4736" s="41"/>
      <c r="AMC4736" s="41"/>
      <c r="AMD4736" s="41"/>
      <c r="AME4736" s="41"/>
      <c r="AMF4736" s="41"/>
      <c r="AMG4736" s="0"/>
      <c r="AMH4736" s="0"/>
      <c r="AMI4736" s="0"/>
      <c r="AMJ4736" s="0"/>
    </row>
    <row r="4737" s="4" customFormat="true" ht="37.5" hidden="false" customHeight="true" outlineLevel="0" collapsed="false">
      <c r="A4737" s="23" t="s">
        <v>1337</v>
      </c>
      <c r="B4737" s="80" t="n">
        <v>7671</v>
      </c>
      <c r="C4737" s="25" t="n">
        <f aca="false">VLOOKUP(B4737,[1]Planilha8!$X$4:$Y$6629,2,0)</f>
        <v>2039604</v>
      </c>
      <c r="D4737" s="26" t="s">
        <v>1384</v>
      </c>
      <c r="E4737" s="26" t="str">
        <f aca="false">VLOOKUP(B4737,[1]Planilha8!$X$4:$Z$6629,3,0)</f>
        <v>DIÁLISE</v>
      </c>
      <c r="F4737" s="26" t="str">
        <f aca="false">VLOOKUP(B4737,[1]Planilha8!$X$4:$AD$6629,7,0)</f>
        <v>REGULAR</v>
      </c>
      <c r="G4737" s="27" t="n">
        <v>41311</v>
      </c>
      <c r="H4737" s="28" t="n">
        <v>225.12</v>
      </c>
      <c r="I4737" s="29" t="s">
        <v>23</v>
      </c>
      <c r="J4737" s="70" t="s">
        <v>1385</v>
      </c>
      <c r="K4737" s="71" t="n">
        <v>56</v>
      </c>
      <c r="L4737" s="72" t="n">
        <v>2012003135</v>
      </c>
      <c r="M4737" s="73" t="n">
        <v>43465</v>
      </c>
      <c r="N4737" s="74" t="n">
        <v>207.8608</v>
      </c>
      <c r="O4737" s="75" t="n">
        <v>1</v>
      </c>
      <c r="P4737" s="76" t="n">
        <v>0.0833333333333333</v>
      </c>
      <c r="Q4737" s="77" t="n">
        <v>0</v>
      </c>
      <c r="R4737" s="78" t="n">
        <v>207.8608</v>
      </c>
      <c r="S4737" s="39" t="n">
        <v>17.2592000000001</v>
      </c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LF4737" s="41"/>
      <c r="ALG4737" s="41"/>
      <c r="ALH4737" s="41"/>
      <c r="ALI4737" s="41"/>
      <c r="ALJ4737" s="41"/>
      <c r="ALK4737" s="41"/>
      <c r="ALL4737" s="41"/>
      <c r="ALM4737" s="41"/>
      <c r="ALN4737" s="41"/>
      <c r="ALO4737" s="41"/>
      <c r="ALP4737" s="41"/>
      <c r="ALQ4737" s="41"/>
      <c r="ALR4737" s="41"/>
      <c r="ALS4737" s="41"/>
      <c r="ALT4737" s="41"/>
      <c r="ALU4737" s="41"/>
      <c r="ALV4737" s="41"/>
      <c r="ALW4737" s="41"/>
      <c r="ALX4737" s="41"/>
      <c r="ALY4737" s="41"/>
      <c r="ALZ4737" s="41"/>
      <c r="AMA4737" s="41"/>
      <c r="AMB4737" s="41"/>
      <c r="AMC4737" s="41"/>
      <c r="AMD4737" s="41"/>
      <c r="AME4737" s="41"/>
      <c r="AMF4737" s="41"/>
      <c r="AMG4737" s="0"/>
      <c r="AMH4737" s="0"/>
      <c r="AMI4737" s="0"/>
      <c r="AMJ4737" s="0"/>
    </row>
    <row r="4738" s="4" customFormat="true" ht="37.5" hidden="false" customHeight="true" outlineLevel="0" collapsed="false">
      <c r="A4738" s="23" t="s">
        <v>1337</v>
      </c>
      <c r="B4738" s="80" t="n">
        <v>7672</v>
      </c>
      <c r="C4738" s="25" t="e">
        <f aca="false">VLOOKUP(B4738,[1]Planilha8!$X$4:$Y$6629,2,0)</f>
        <v>#N/A</v>
      </c>
      <c r="D4738" s="26" t="s">
        <v>1384</v>
      </c>
      <c r="E4738" s="26" t="e">
        <f aca="false">VLOOKUP(B4738,[1]Planilha8!$X$4:$Z$6629,3,0)</f>
        <v>#N/A</v>
      </c>
      <c r="F4738" s="26" t="e">
        <f aca="false">VLOOKUP(B4738,[1]Planilha8!$X$4:$AD$6629,7,0)</f>
        <v>#N/A</v>
      </c>
      <c r="G4738" s="27" t="n">
        <v>41311</v>
      </c>
      <c r="H4738" s="28" t="n">
        <v>225.12</v>
      </c>
      <c r="I4738" s="29" t="s">
        <v>23</v>
      </c>
      <c r="J4738" s="70" t="s">
        <v>1385</v>
      </c>
      <c r="K4738" s="71" t="n">
        <v>56</v>
      </c>
      <c r="L4738" s="72" t="n">
        <v>2012003135</v>
      </c>
      <c r="M4738" s="73" t="n">
        <v>43465</v>
      </c>
      <c r="N4738" s="74" t="n">
        <v>207.8608</v>
      </c>
      <c r="O4738" s="75" t="n">
        <v>1</v>
      </c>
      <c r="P4738" s="76" t="n">
        <v>0.0833333333333333</v>
      </c>
      <c r="Q4738" s="77" t="n">
        <v>0</v>
      </c>
      <c r="R4738" s="78" t="n">
        <v>207.8608</v>
      </c>
      <c r="S4738" s="39" t="n">
        <v>17.2592000000001</v>
      </c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LF4738" s="41"/>
      <c r="ALG4738" s="41"/>
      <c r="ALH4738" s="41"/>
      <c r="ALI4738" s="41"/>
      <c r="ALJ4738" s="41"/>
      <c r="ALK4738" s="41"/>
      <c r="ALL4738" s="41"/>
      <c r="ALM4738" s="41"/>
      <c r="ALN4738" s="41"/>
      <c r="ALO4738" s="41"/>
      <c r="ALP4738" s="41"/>
      <c r="ALQ4738" s="41"/>
      <c r="ALR4738" s="41"/>
      <c r="ALS4738" s="41"/>
      <c r="ALT4738" s="41"/>
      <c r="ALU4738" s="41"/>
      <c r="ALV4738" s="41"/>
      <c r="ALW4738" s="41"/>
      <c r="ALX4738" s="41"/>
      <c r="ALY4738" s="41"/>
      <c r="ALZ4738" s="41"/>
      <c r="AMA4738" s="41"/>
      <c r="AMB4738" s="41"/>
      <c r="AMC4738" s="41"/>
      <c r="AMD4738" s="41"/>
      <c r="AME4738" s="41"/>
      <c r="AMF4738" s="41"/>
      <c r="AMG4738" s="0"/>
      <c r="AMH4738" s="0"/>
      <c r="AMI4738" s="0"/>
      <c r="AMJ4738" s="0"/>
    </row>
    <row r="4739" s="4" customFormat="true" ht="37.5" hidden="false" customHeight="true" outlineLevel="0" collapsed="false">
      <c r="A4739" s="23" t="s">
        <v>1337</v>
      </c>
      <c r="B4739" s="80" t="n">
        <v>7673</v>
      </c>
      <c r="C4739" s="25" t="n">
        <f aca="false">VLOOKUP(B4739,[1]Planilha8!$X$4:$Y$6629,2,0)</f>
        <v>2039606</v>
      </c>
      <c r="D4739" s="26" t="s">
        <v>1384</v>
      </c>
      <c r="E4739" s="26" t="str">
        <f aca="false">VLOOKUP(B4739,[1]Planilha8!$X$4:$Z$6629,3,0)</f>
        <v>CLÍNICA CIRÚRGICA</v>
      </c>
      <c r="F4739" s="26" t="str">
        <f aca="false">VLOOKUP(B4739,[1]Planilha8!$X$4:$AD$6629,7,0)</f>
        <v>REGULAR</v>
      </c>
      <c r="G4739" s="27" t="n">
        <v>41311</v>
      </c>
      <c r="H4739" s="28" t="n">
        <v>225.12</v>
      </c>
      <c r="I4739" s="29" t="s">
        <v>23</v>
      </c>
      <c r="J4739" s="70" t="s">
        <v>1385</v>
      </c>
      <c r="K4739" s="71" t="n">
        <v>56</v>
      </c>
      <c r="L4739" s="72" t="n">
        <v>2012003135</v>
      </c>
      <c r="M4739" s="73" t="n">
        <v>43465</v>
      </c>
      <c r="N4739" s="74" t="n">
        <v>207.8608</v>
      </c>
      <c r="O4739" s="75" t="n">
        <v>1</v>
      </c>
      <c r="P4739" s="76" t="n">
        <v>0.0833333333333333</v>
      </c>
      <c r="Q4739" s="77" t="n">
        <v>0</v>
      </c>
      <c r="R4739" s="78" t="n">
        <v>207.8608</v>
      </c>
      <c r="S4739" s="39" t="n">
        <v>17.2592000000001</v>
      </c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LF4739" s="41"/>
      <c r="ALG4739" s="41"/>
      <c r="ALH4739" s="41"/>
      <c r="ALI4739" s="41"/>
      <c r="ALJ4739" s="41"/>
      <c r="ALK4739" s="41"/>
      <c r="ALL4739" s="41"/>
      <c r="ALM4739" s="41"/>
      <c r="ALN4739" s="41"/>
      <c r="ALO4739" s="41"/>
      <c r="ALP4739" s="41"/>
      <c r="ALQ4739" s="41"/>
      <c r="ALR4739" s="41"/>
      <c r="ALS4739" s="41"/>
      <c r="ALT4739" s="41"/>
      <c r="ALU4739" s="41"/>
      <c r="ALV4739" s="41"/>
      <c r="ALW4739" s="41"/>
      <c r="ALX4739" s="41"/>
      <c r="ALY4739" s="41"/>
      <c r="ALZ4739" s="41"/>
      <c r="AMA4739" s="41"/>
      <c r="AMB4739" s="41"/>
      <c r="AMC4739" s="41"/>
      <c r="AMD4739" s="41"/>
      <c r="AME4739" s="41"/>
      <c r="AMF4739" s="41"/>
      <c r="AMG4739" s="0"/>
      <c r="AMH4739" s="0"/>
      <c r="AMI4739" s="0"/>
      <c r="AMJ4739" s="0"/>
    </row>
    <row r="4740" s="4" customFormat="true" ht="37.5" hidden="false" customHeight="true" outlineLevel="0" collapsed="false">
      <c r="A4740" s="23" t="s">
        <v>1337</v>
      </c>
      <c r="B4740" s="80" t="n">
        <v>7674</v>
      </c>
      <c r="C4740" s="25" t="e">
        <f aca="false">VLOOKUP(B4740,[1]Planilha8!$X$4:$Y$6629,2,0)</f>
        <v>#N/A</v>
      </c>
      <c r="D4740" s="26" t="s">
        <v>1384</v>
      </c>
      <c r="E4740" s="26" t="e">
        <f aca="false">VLOOKUP(B4740,[1]Planilha8!$X$4:$Z$6629,3,0)</f>
        <v>#N/A</v>
      </c>
      <c r="F4740" s="26" t="e">
        <f aca="false">VLOOKUP(B4740,[1]Planilha8!$X$4:$AD$6629,7,0)</f>
        <v>#N/A</v>
      </c>
      <c r="G4740" s="27" t="n">
        <v>41311</v>
      </c>
      <c r="H4740" s="28" t="n">
        <v>225.12</v>
      </c>
      <c r="I4740" s="29" t="s">
        <v>23</v>
      </c>
      <c r="J4740" s="70" t="s">
        <v>1385</v>
      </c>
      <c r="K4740" s="71" t="n">
        <v>56</v>
      </c>
      <c r="L4740" s="72" t="n">
        <v>2012003135</v>
      </c>
      <c r="M4740" s="73" t="n">
        <v>43465</v>
      </c>
      <c r="N4740" s="74" t="n">
        <v>207.8608</v>
      </c>
      <c r="O4740" s="75" t="n">
        <v>1</v>
      </c>
      <c r="P4740" s="76" t="n">
        <v>0.0833333333333333</v>
      </c>
      <c r="Q4740" s="77" t="n">
        <v>0</v>
      </c>
      <c r="R4740" s="78" t="n">
        <v>207.8608</v>
      </c>
      <c r="S4740" s="39" t="n">
        <v>17.2592000000001</v>
      </c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LF4740" s="41"/>
      <c r="ALG4740" s="41"/>
      <c r="ALH4740" s="41"/>
      <c r="ALI4740" s="41"/>
      <c r="ALJ4740" s="41"/>
      <c r="ALK4740" s="41"/>
      <c r="ALL4740" s="41"/>
      <c r="ALM4740" s="41"/>
      <c r="ALN4740" s="41"/>
      <c r="ALO4740" s="41"/>
      <c r="ALP4740" s="41"/>
      <c r="ALQ4740" s="41"/>
      <c r="ALR4740" s="41"/>
      <c r="ALS4740" s="41"/>
      <c r="ALT4740" s="41"/>
      <c r="ALU4740" s="41"/>
      <c r="ALV4740" s="41"/>
      <c r="ALW4740" s="41"/>
      <c r="ALX4740" s="41"/>
      <c r="ALY4740" s="41"/>
      <c r="ALZ4740" s="41"/>
      <c r="AMA4740" s="41"/>
      <c r="AMB4740" s="41"/>
      <c r="AMC4740" s="41"/>
      <c r="AMD4740" s="41"/>
      <c r="AME4740" s="41"/>
      <c r="AMF4740" s="41"/>
      <c r="AMG4740" s="0"/>
      <c r="AMH4740" s="0"/>
      <c r="AMI4740" s="0"/>
      <c r="AMJ4740" s="0"/>
    </row>
    <row r="4741" s="4" customFormat="true" ht="37.5" hidden="false" customHeight="true" outlineLevel="0" collapsed="false">
      <c r="A4741" s="23" t="s">
        <v>1337</v>
      </c>
      <c r="B4741" s="80" t="n">
        <v>7675</v>
      </c>
      <c r="C4741" s="25" t="n">
        <f aca="false">VLOOKUP(B4741,[1]Planilha8!$X$4:$Y$6629,2,0)</f>
        <v>2039608</v>
      </c>
      <c r="D4741" s="26" t="s">
        <v>1384</v>
      </c>
      <c r="E4741" s="26" t="str">
        <f aca="false">VLOOKUP(B4741,[1]Planilha8!$X$4:$Z$6629,3,0)</f>
        <v>APOIO AO DIAGNÓSTICO</v>
      </c>
      <c r="F4741" s="26" t="str">
        <f aca="false">VLOOKUP(B4741,[1]Planilha8!$X$4:$AD$6629,7,0)</f>
        <v>REGULAR</v>
      </c>
      <c r="G4741" s="27" t="n">
        <v>41311</v>
      </c>
      <c r="H4741" s="28" t="n">
        <v>225.12</v>
      </c>
      <c r="I4741" s="29" t="s">
        <v>23</v>
      </c>
      <c r="J4741" s="70" t="s">
        <v>1385</v>
      </c>
      <c r="K4741" s="71" t="n">
        <v>56</v>
      </c>
      <c r="L4741" s="72" t="n">
        <v>2012003135</v>
      </c>
      <c r="M4741" s="73" t="n">
        <v>43465</v>
      </c>
      <c r="N4741" s="74" t="n">
        <v>207.8608</v>
      </c>
      <c r="O4741" s="75" t="n">
        <v>1</v>
      </c>
      <c r="P4741" s="76" t="n">
        <v>0.0833333333333333</v>
      </c>
      <c r="Q4741" s="77" t="n">
        <v>0</v>
      </c>
      <c r="R4741" s="78" t="n">
        <v>207.8608</v>
      </c>
      <c r="S4741" s="39" t="n">
        <v>17.2592000000001</v>
      </c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LF4741" s="41"/>
      <c r="ALG4741" s="41"/>
      <c r="ALH4741" s="41"/>
      <c r="ALI4741" s="41"/>
      <c r="ALJ4741" s="41"/>
      <c r="ALK4741" s="41"/>
      <c r="ALL4741" s="41"/>
      <c r="ALM4741" s="41"/>
      <c r="ALN4741" s="41"/>
      <c r="ALO4741" s="41"/>
      <c r="ALP4741" s="41"/>
      <c r="ALQ4741" s="41"/>
      <c r="ALR4741" s="41"/>
      <c r="ALS4741" s="41"/>
      <c r="ALT4741" s="41"/>
      <c r="ALU4741" s="41"/>
      <c r="ALV4741" s="41"/>
      <c r="ALW4741" s="41"/>
      <c r="ALX4741" s="41"/>
      <c r="ALY4741" s="41"/>
      <c r="ALZ4741" s="41"/>
      <c r="AMA4741" s="41"/>
      <c r="AMB4741" s="41"/>
      <c r="AMC4741" s="41"/>
      <c r="AMD4741" s="41"/>
      <c r="AME4741" s="41"/>
      <c r="AMF4741" s="41"/>
      <c r="AMG4741" s="0"/>
      <c r="AMH4741" s="0"/>
      <c r="AMI4741" s="0"/>
      <c r="AMJ4741" s="0"/>
    </row>
    <row r="4742" s="4" customFormat="true" ht="37.5" hidden="false" customHeight="true" outlineLevel="0" collapsed="false">
      <c r="A4742" s="23" t="s">
        <v>1337</v>
      </c>
      <c r="B4742" s="80" t="n">
        <v>7676</v>
      </c>
      <c r="C4742" s="25" t="n">
        <f aca="false">VLOOKUP(B4742,[1]Planilha8!$X$4:$Y$6629,2,0)</f>
        <v>2039609</v>
      </c>
      <c r="D4742" s="26" t="s">
        <v>1384</v>
      </c>
      <c r="E4742" s="26" t="str">
        <f aca="false">VLOOKUP(B4742,[1]Planilha8!$X$4:$Z$6629,3,0)</f>
        <v>CLÍNICA MÉDICA</v>
      </c>
      <c r="F4742" s="26" t="str">
        <f aca="false">VLOOKUP(B4742,[1]Planilha8!$X$4:$AD$6629,7,0)</f>
        <v>REGULAR</v>
      </c>
      <c r="G4742" s="27" t="n">
        <v>41311</v>
      </c>
      <c r="H4742" s="28" t="n">
        <v>225.12</v>
      </c>
      <c r="I4742" s="29" t="s">
        <v>23</v>
      </c>
      <c r="J4742" s="70" t="s">
        <v>1385</v>
      </c>
      <c r="K4742" s="71" t="n">
        <v>56</v>
      </c>
      <c r="L4742" s="72" t="n">
        <v>2012003135</v>
      </c>
      <c r="M4742" s="73" t="n">
        <v>43465</v>
      </c>
      <c r="N4742" s="74" t="n">
        <v>207.8608</v>
      </c>
      <c r="O4742" s="75" t="n">
        <v>1</v>
      </c>
      <c r="P4742" s="76" t="n">
        <v>0.0833333333333333</v>
      </c>
      <c r="Q4742" s="77" t="n">
        <v>0</v>
      </c>
      <c r="R4742" s="78" t="n">
        <v>207.8608</v>
      </c>
      <c r="S4742" s="39" t="n">
        <v>17.2592000000001</v>
      </c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LF4742" s="41"/>
      <c r="ALG4742" s="41"/>
      <c r="ALH4742" s="41"/>
      <c r="ALI4742" s="41"/>
      <c r="ALJ4742" s="41"/>
      <c r="ALK4742" s="41"/>
      <c r="ALL4742" s="41"/>
      <c r="ALM4742" s="41"/>
      <c r="ALN4742" s="41"/>
      <c r="ALO4742" s="41"/>
      <c r="ALP4742" s="41"/>
      <c r="ALQ4742" s="41"/>
      <c r="ALR4742" s="41"/>
      <c r="ALS4742" s="41"/>
      <c r="ALT4742" s="41"/>
      <c r="ALU4742" s="41"/>
      <c r="ALV4742" s="41"/>
      <c r="ALW4742" s="41"/>
      <c r="ALX4742" s="41"/>
      <c r="ALY4742" s="41"/>
      <c r="ALZ4742" s="41"/>
      <c r="AMA4742" s="41"/>
      <c r="AMB4742" s="41"/>
      <c r="AMC4742" s="41"/>
      <c r="AMD4742" s="41"/>
      <c r="AME4742" s="41"/>
      <c r="AMF4742" s="41"/>
      <c r="AMG4742" s="0"/>
      <c r="AMH4742" s="0"/>
      <c r="AMI4742" s="0"/>
      <c r="AMJ4742" s="0"/>
    </row>
    <row r="4743" s="4" customFormat="true" ht="37.5" hidden="false" customHeight="true" outlineLevel="0" collapsed="false">
      <c r="A4743" s="23" t="s">
        <v>1337</v>
      </c>
      <c r="B4743" s="80" t="n">
        <v>7677</v>
      </c>
      <c r="C4743" s="25" t="n">
        <f aca="false">VLOOKUP(B4743,[1]Planilha8!$X$4:$Y$6629,2,0)</f>
        <v>2039610</v>
      </c>
      <c r="D4743" s="26" t="s">
        <v>1384</v>
      </c>
      <c r="E4743" s="26" t="str">
        <f aca="false">VLOOKUP(B4743,[1]Planilha8!$X$4:$Z$6629,3,0)</f>
        <v>CLÍNICA MÉDICA</v>
      </c>
      <c r="F4743" s="26" t="str">
        <f aca="false">VLOOKUP(B4743,[1]Planilha8!$X$4:$AD$6629,7,0)</f>
        <v>REGULAR</v>
      </c>
      <c r="G4743" s="27" t="n">
        <v>41311</v>
      </c>
      <c r="H4743" s="28" t="n">
        <v>225.12</v>
      </c>
      <c r="I4743" s="29" t="s">
        <v>23</v>
      </c>
      <c r="J4743" s="70" t="s">
        <v>1385</v>
      </c>
      <c r="K4743" s="71" t="n">
        <v>56</v>
      </c>
      <c r="L4743" s="72" t="n">
        <v>2012003135</v>
      </c>
      <c r="M4743" s="73" t="n">
        <v>43465</v>
      </c>
      <c r="N4743" s="74" t="n">
        <v>207.8608</v>
      </c>
      <c r="O4743" s="75" t="n">
        <v>1</v>
      </c>
      <c r="P4743" s="76" t="n">
        <v>0.0833333333333333</v>
      </c>
      <c r="Q4743" s="77" t="n">
        <v>0</v>
      </c>
      <c r="R4743" s="78" t="n">
        <v>207.8608</v>
      </c>
      <c r="S4743" s="39" t="n">
        <v>17.2592000000001</v>
      </c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LF4743" s="41"/>
      <c r="ALG4743" s="41"/>
      <c r="ALH4743" s="41"/>
      <c r="ALI4743" s="41"/>
      <c r="ALJ4743" s="41"/>
      <c r="ALK4743" s="41"/>
      <c r="ALL4743" s="41"/>
      <c r="ALM4743" s="41"/>
      <c r="ALN4743" s="41"/>
      <c r="ALO4743" s="41"/>
      <c r="ALP4743" s="41"/>
      <c r="ALQ4743" s="41"/>
      <c r="ALR4743" s="41"/>
      <c r="ALS4743" s="41"/>
      <c r="ALT4743" s="41"/>
      <c r="ALU4743" s="41"/>
      <c r="ALV4743" s="41"/>
      <c r="ALW4743" s="41"/>
      <c r="ALX4743" s="41"/>
      <c r="ALY4743" s="41"/>
      <c r="ALZ4743" s="41"/>
      <c r="AMA4743" s="41"/>
      <c r="AMB4743" s="41"/>
      <c r="AMC4743" s="41"/>
      <c r="AMD4743" s="41"/>
      <c r="AME4743" s="41"/>
      <c r="AMF4743" s="41"/>
      <c r="AMG4743" s="0"/>
      <c r="AMH4743" s="0"/>
      <c r="AMI4743" s="0"/>
      <c r="AMJ4743" s="0"/>
    </row>
    <row r="4744" s="4" customFormat="true" ht="37.5" hidden="false" customHeight="true" outlineLevel="0" collapsed="false">
      <c r="A4744" s="23" t="s">
        <v>1337</v>
      </c>
      <c r="B4744" s="80" t="n">
        <v>7678</v>
      </c>
      <c r="C4744" s="25" t="e">
        <f aca="false">VLOOKUP(B4744,[1]Planilha8!$X$4:$Y$6629,2,0)</f>
        <v>#N/A</v>
      </c>
      <c r="D4744" s="26" t="s">
        <v>1384</v>
      </c>
      <c r="E4744" s="26" t="e">
        <f aca="false">VLOOKUP(B4744,[1]Planilha8!$X$4:$Z$6629,3,0)</f>
        <v>#N/A</v>
      </c>
      <c r="F4744" s="26" t="e">
        <f aca="false">VLOOKUP(B4744,[1]Planilha8!$X$4:$AD$6629,7,0)</f>
        <v>#N/A</v>
      </c>
      <c r="G4744" s="27" t="n">
        <v>41311</v>
      </c>
      <c r="H4744" s="28" t="n">
        <v>225.12</v>
      </c>
      <c r="I4744" s="29" t="s">
        <v>23</v>
      </c>
      <c r="J4744" s="70" t="s">
        <v>1385</v>
      </c>
      <c r="K4744" s="71" t="n">
        <v>56</v>
      </c>
      <c r="L4744" s="72" t="n">
        <v>2012003135</v>
      </c>
      <c r="M4744" s="73" t="n">
        <v>43465</v>
      </c>
      <c r="N4744" s="74" t="n">
        <v>207.8608</v>
      </c>
      <c r="O4744" s="75" t="n">
        <v>1</v>
      </c>
      <c r="P4744" s="76" t="n">
        <v>0.0833333333333333</v>
      </c>
      <c r="Q4744" s="77" t="n">
        <v>0</v>
      </c>
      <c r="R4744" s="78" t="n">
        <v>207.8608</v>
      </c>
      <c r="S4744" s="39" t="n">
        <v>17.2592000000001</v>
      </c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LF4744" s="41"/>
      <c r="ALG4744" s="41"/>
      <c r="ALH4744" s="41"/>
      <c r="ALI4744" s="41"/>
      <c r="ALJ4744" s="41"/>
      <c r="ALK4744" s="41"/>
      <c r="ALL4744" s="41"/>
      <c r="ALM4744" s="41"/>
      <c r="ALN4744" s="41"/>
      <c r="ALO4744" s="41"/>
      <c r="ALP4744" s="41"/>
      <c r="ALQ4744" s="41"/>
      <c r="ALR4744" s="41"/>
      <c r="ALS4744" s="41"/>
      <c r="ALT4744" s="41"/>
      <c r="ALU4744" s="41"/>
      <c r="ALV4744" s="41"/>
      <c r="ALW4744" s="41"/>
      <c r="ALX4744" s="41"/>
      <c r="ALY4744" s="41"/>
      <c r="ALZ4744" s="41"/>
      <c r="AMA4744" s="41"/>
      <c r="AMB4744" s="41"/>
      <c r="AMC4744" s="41"/>
      <c r="AMD4744" s="41"/>
      <c r="AME4744" s="41"/>
      <c r="AMF4744" s="41"/>
      <c r="AMG4744" s="0"/>
      <c r="AMH4744" s="0"/>
      <c r="AMI4744" s="0"/>
      <c r="AMJ4744" s="0"/>
    </row>
    <row r="4745" s="4" customFormat="true" ht="37.5" hidden="false" customHeight="true" outlineLevel="0" collapsed="false">
      <c r="A4745" s="23" t="s">
        <v>1337</v>
      </c>
      <c r="B4745" s="80" t="n">
        <v>7679</v>
      </c>
      <c r="C4745" s="25" t="n">
        <f aca="false">VLOOKUP(B4745,[1]Planilha8!$X$4:$Y$6629,2,0)</f>
        <v>2039612</v>
      </c>
      <c r="D4745" s="26" t="s">
        <v>1384</v>
      </c>
      <c r="E4745" s="26" t="str">
        <f aca="false">VLOOKUP(B4745,[1]Planilha8!$X$4:$Z$6629,3,0)</f>
        <v>CLÍNICA MÉDICA</v>
      </c>
      <c r="F4745" s="26" t="str">
        <f aca="false">VLOOKUP(B4745,[1]Planilha8!$X$4:$AD$6629,7,0)</f>
        <v>REGULAR</v>
      </c>
      <c r="G4745" s="27" t="n">
        <v>41311</v>
      </c>
      <c r="H4745" s="28" t="n">
        <v>225.12</v>
      </c>
      <c r="I4745" s="29" t="s">
        <v>23</v>
      </c>
      <c r="J4745" s="70" t="s">
        <v>1385</v>
      </c>
      <c r="K4745" s="71" t="n">
        <v>56</v>
      </c>
      <c r="L4745" s="72" t="n">
        <v>2012003135</v>
      </c>
      <c r="M4745" s="73" t="n">
        <v>43465</v>
      </c>
      <c r="N4745" s="74" t="n">
        <v>207.8608</v>
      </c>
      <c r="O4745" s="75" t="n">
        <v>1</v>
      </c>
      <c r="P4745" s="76" t="n">
        <v>0.0833333333333333</v>
      </c>
      <c r="Q4745" s="77" t="n">
        <v>0</v>
      </c>
      <c r="R4745" s="78" t="n">
        <v>207.8608</v>
      </c>
      <c r="S4745" s="39" t="n">
        <v>17.2592000000001</v>
      </c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LF4745" s="41"/>
      <c r="ALG4745" s="41"/>
      <c r="ALH4745" s="41"/>
      <c r="ALI4745" s="41"/>
      <c r="ALJ4745" s="41"/>
      <c r="ALK4745" s="41"/>
      <c r="ALL4745" s="41"/>
      <c r="ALM4745" s="41"/>
      <c r="ALN4745" s="41"/>
      <c r="ALO4745" s="41"/>
      <c r="ALP4745" s="41"/>
      <c r="ALQ4745" s="41"/>
      <c r="ALR4745" s="41"/>
      <c r="ALS4745" s="41"/>
      <c r="ALT4745" s="41"/>
      <c r="ALU4745" s="41"/>
      <c r="ALV4745" s="41"/>
      <c r="ALW4745" s="41"/>
      <c r="ALX4745" s="41"/>
      <c r="ALY4745" s="41"/>
      <c r="ALZ4745" s="41"/>
      <c r="AMA4745" s="41"/>
      <c r="AMB4745" s="41"/>
      <c r="AMC4745" s="41"/>
      <c r="AMD4745" s="41"/>
      <c r="AME4745" s="41"/>
      <c r="AMF4745" s="41"/>
      <c r="AMG4745" s="0"/>
      <c r="AMH4745" s="0"/>
      <c r="AMI4745" s="0"/>
      <c r="AMJ4745" s="0"/>
    </row>
    <row r="4746" s="4" customFormat="true" ht="37.5" hidden="false" customHeight="true" outlineLevel="0" collapsed="false">
      <c r="A4746" s="23" t="s">
        <v>1337</v>
      </c>
      <c r="B4746" s="80" t="n">
        <v>7680</v>
      </c>
      <c r="C4746" s="25" t="e">
        <f aca="false">VLOOKUP(B4746,[1]Planilha8!$X$4:$Y$6629,2,0)</f>
        <v>#N/A</v>
      </c>
      <c r="D4746" s="26" t="s">
        <v>1384</v>
      </c>
      <c r="E4746" s="26" t="e">
        <f aca="false">VLOOKUP(B4746,[1]Planilha8!$X$4:$Z$6629,3,0)</f>
        <v>#N/A</v>
      </c>
      <c r="F4746" s="26" t="e">
        <f aca="false">VLOOKUP(B4746,[1]Planilha8!$X$4:$AD$6629,7,0)</f>
        <v>#N/A</v>
      </c>
      <c r="G4746" s="27" t="n">
        <v>41311</v>
      </c>
      <c r="H4746" s="28" t="n">
        <v>225.12</v>
      </c>
      <c r="I4746" s="29" t="s">
        <v>23</v>
      </c>
      <c r="J4746" s="70" t="s">
        <v>1385</v>
      </c>
      <c r="K4746" s="71" t="n">
        <v>56</v>
      </c>
      <c r="L4746" s="72" t="n">
        <v>2012003135</v>
      </c>
      <c r="M4746" s="73" t="n">
        <v>43465</v>
      </c>
      <c r="N4746" s="74" t="n">
        <v>207.8608</v>
      </c>
      <c r="O4746" s="75" t="n">
        <v>1</v>
      </c>
      <c r="P4746" s="76" t="n">
        <v>0.0833333333333333</v>
      </c>
      <c r="Q4746" s="77" t="n">
        <v>0</v>
      </c>
      <c r="R4746" s="78" t="n">
        <v>207.8608</v>
      </c>
      <c r="S4746" s="39" t="n">
        <v>17.2592000000001</v>
      </c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LF4746" s="41"/>
      <c r="ALG4746" s="41"/>
      <c r="ALH4746" s="41"/>
      <c r="ALI4746" s="41"/>
      <c r="ALJ4746" s="41"/>
      <c r="ALK4746" s="41"/>
      <c r="ALL4746" s="41"/>
      <c r="ALM4746" s="41"/>
      <c r="ALN4746" s="41"/>
      <c r="ALO4746" s="41"/>
      <c r="ALP4746" s="41"/>
      <c r="ALQ4746" s="41"/>
      <c r="ALR4746" s="41"/>
      <c r="ALS4746" s="41"/>
      <c r="ALT4746" s="41"/>
      <c r="ALU4746" s="41"/>
      <c r="ALV4746" s="41"/>
      <c r="ALW4746" s="41"/>
      <c r="ALX4746" s="41"/>
      <c r="ALY4746" s="41"/>
      <c r="ALZ4746" s="41"/>
      <c r="AMA4746" s="41"/>
      <c r="AMB4746" s="41"/>
      <c r="AMC4746" s="41"/>
      <c r="AMD4746" s="41"/>
      <c r="AME4746" s="41"/>
      <c r="AMF4746" s="41"/>
      <c r="AMG4746" s="0"/>
      <c r="AMH4746" s="0"/>
      <c r="AMI4746" s="0"/>
      <c r="AMJ4746" s="0"/>
    </row>
    <row r="4747" s="4" customFormat="true" ht="37.5" hidden="false" customHeight="true" outlineLevel="0" collapsed="false">
      <c r="A4747" s="23" t="s">
        <v>1337</v>
      </c>
      <c r="B4747" s="80" t="n">
        <v>7681</v>
      </c>
      <c r="C4747" s="25" t="n">
        <f aca="false">VLOOKUP(B4747,[1]Planilha8!$X$4:$Y$6629,2,0)</f>
        <v>2039614</v>
      </c>
      <c r="D4747" s="26" t="s">
        <v>1384</v>
      </c>
      <c r="E4747" s="26" t="str">
        <f aca="false">VLOOKUP(B4747,[1]Planilha8!$X$4:$Z$6629,3,0)</f>
        <v>GALPÃO ALMOXARIFADO</v>
      </c>
      <c r="F4747" s="26" t="str">
        <f aca="false">VLOOKUP(B4747,[1]Planilha8!$X$4:$AD$6629,7,0)</f>
        <v>SUCATA</v>
      </c>
      <c r="G4747" s="27" t="n">
        <v>41311</v>
      </c>
      <c r="H4747" s="28" t="n">
        <v>225.12</v>
      </c>
      <c r="I4747" s="29" t="s">
        <v>23</v>
      </c>
      <c r="J4747" s="70" t="s">
        <v>1385</v>
      </c>
      <c r="K4747" s="71" t="n">
        <v>56</v>
      </c>
      <c r="L4747" s="72" t="n">
        <v>2012003135</v>
      </c>
      <c r="M4747" s="73" t="n">
        <v>43465</v>
      </c>
      <c r="N4747" s="74" t="n">
        <v>207.8608</v>
      </c>
      <c r="O4747" s="75" t="n">
        <v>1</v>
      </c>
      <c r="P4747" s="76" t="n">
        <v>0.0833333333333333</v>
      </c>
      <c r="Q4747" s="77" t="n">
        <v>0</v>
      </c>
      <c r="R4747" s="78" t="n">
        <v>207.8608</v>
      </c>
      <c r="S4747" s="39" t="n">
        <v>17.2592000000001</v>
      </c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LF4747" s="41"/>
      <c r="ALG4747" s="41"/>
      <c r="ALH4747" s="41"/>
      <c r="ALI4747" s="41"/>
      <c r="ALJ4747" s="41"/>
      <c r="ALK4747" s="41"/>
      <c r="ALL4747" s="41"/>
      <c r="ALM4747" s="41"/>
      <c r="ALN4747" s="41"/>
      <c r="ALO4747" s="41"/>
      <c r="ALP4747" s="41"/>
      <c r="ALQ4747" s="41"/>
      <c r="ALR4747" s="41"/>
      <c r="ALS4747" s="41"/>
      <c r="ALT4747" s="41"/>
      <c r="ALU4747" s="41"/>
      <c r="ALV4747" s="41"/>
      <c r="ALW4747" s="41"/>
      <c r="ALX4747" s="41"/>
      <c r="ALY4747" s="41"/>
      <c r="ALZ4747" s="41"/>
      <c r="AMA4747" s="41"/>
      <c r="AMB4747" s="41"/>
      <c r="AMC4747" s="41"/>
      <c r="AMD4747" s="41"/>
      <c r="AME4747" s="41"/>
      <c r="AMF4747" s="41"/>
      <c r="AMG4747" s="0"/>
      <c r="AMH4747" s="0"/>
      <c r="AMI4747" s="0"/>
      <c r="AMJ4747" s="0"/>
    </row>
    <row r="4748" s="4" customFormat="true" ht="37.5" hidden="false" customHeight="true" outlineLevel="0" collapsed="false">
      <c r="A4748" s="23" t="s">
        <v>1337</v>
      </c>
      <c r="B4748" s="80" t="n">
        <v>7682</v>
      </c>
      <c r="C4748" s="25" t="n">
        <f aca="false">VLOOKUP(B4748,[1]Planilha8!$X$4:$Y$6629,2,0)</f>
        <v>2039615</v>
      </c>
      <c r="D4748" s="26" t="s">
        <v>1384</v>
      </c>
      <c r="E4748" s="26" t="str">
        <f aca="false">VLOOKUP(B4748,[1]Planilha8!$X$4:$Z$6629,3,0)</f>
        <v>CLÍNICA MÉDICA</v>
      </c>
      <c r="F4748" s="26" t="str">
        <f aca="false">VLOOKUP(B4748,[1]Planilha8!$X$4:$AD$6629,7,0)</f>
        <v>REGULAR</v>
      </c>
      <c r="G4748" s="27" t="n">
        <v>41311</v>
      </c>
      <c r="H4748" s="28" t="n">
        <v>225.12</v>
      </c>
      <c r="I4748" s="29" t="s">
        <v>23</v>
      </c>
      <c r="J4748" s="70" t="s">
        <v>1385</v>
      </c>
      <c r="K4748" s="71" t="n">
        <v>56</v>
      </c>
      <c r="L4748" s="72" t="n">
        <v>2012003135</v>
      </c>
      <c r="M4748" s="73" t="n">
        <v>43465</v>
      </c>
      <c r="N4748" s="74" t="n">
        <v>207.8608</v>
      </c>
      <c r="O4748" s="75" t="n">
        <v>1</v>
      </c>
      <c r="P4748" s="76" t="n">
        <v>0.0833333333333333</v>
      </c>
      <c r="Q4748" s="77" t="n">
        <v>0</v>
      </c>
      <c r="R4748" s="78" t="n">
        <v>207.8608</v>
      </c>
      <c r="S4748" s="39" t="n">
        <v>17.2592000000001</v>
      </c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LF4748" s="41"/>
      <c r="ALG4748" s="41"/>
      <c r="ALH4748" s="41"/>
      <c r="ALI4748" s="41"/>
      <c r="ALJ4748" s="41"/>
      <c r="ALK4748" s="41"/>
      <c r="ALL4748" s="41"/>
      <c r="ALM4748" s="41"/>
      <c r="ALN4748" s="41"/>
      <c r="ALO4748" s="41"/>
      <c r="ALP4748" s="41"/>
      <c r="ALQ4748" s="41"/>
      <c r="ALR4748" s="41"/>
      <c r="ALS4748" s="41"/>
      <c r="ALT4748" s="41"/>
      <c r="ALU4748" s="41"/>
      <c r="ALV4748" s="41"/>
      <c r="ALW4748" s="41"/>
      <c r="ALX4748" s="41"/>
      <c r="ALY4748" s="41"/>
      <c r="ALZ4748" s="41"/>
      <c r="AMA4748" s="41"/>
      <c r="AMB4748" s="41"/>
      <c r="AMC4748" s="41"/>
      <c r="AMD4748" s="41"/>
      <c r="AME4748" s="41"/>
      <c r="AMF4748" s="41"/>
      <c r="AMG4748" s="0"/>
      <c r="AMH4748" s="0"/>
      <c r="AMI4748" s="0"/>
      <c r="AMJ4748" s="0"/>
    </row>
    <row r="4749" s="4" customFormat="true" ht="37.5" hidden="false" customHeight="true" outlineLevel="0" collapsed="false">
      <c r="A4749" s="23" t="s">
        <v>1337</v>
      </c>
      <c r="B4749" s="80" t="n">
        <v>7683</v>
      </c>
      <c r="C4749" s="25" t="n">
        <f aca="false">VLOOKUP(B4749,[1]Planilha8!$X$4:$Y$6629,2,0)</f>
        <v>2039616</v>
      </c>
      <c r="D4749" s="26" t="s">
        <v>1384</v>
      </c>
      <c r="E4749" s="26" t="str">
        <f aca="false">VLOOKUP(B4749,[1]Planilha8!$X$4:$Z$6629,3,0)</f>
        <v>CLÍNICA MÉDICA</v>
      </c>
      <c r="F4749" s="26" t="str">
        <f aca="false">VLOOKUP(B4749,[1]Planilha8!$X$4:$AD$6629,7,0)</f>
        <v>REGULAR</v>
      </c>
      <c r="G4749" s="27" t="n">
        <v>41311</v>
      </c>
      <c r="H4749" s="28" t="n">
        <v>225.12</v>
      </c>
      <c r="I4749" s="29" t="s">
        <v>23</v>
      </c>
      <c r="J4749" s="70" t="s">
        <v>1385</v>
      </c>
      <c r="K4749" s="71" t="n">
        <v>56</v>
      </c>
      <c r="L4749" s="72" t="n">
        <v>2012003135</v>
      </c>
      <c r="M4749" s="73" t="n">
        <v>43465</v>
      </c>
      <c r="N4749" s="74" t="n">
        <v>207.8608</v>
      </c>
      <c r="O4749" s="75" t="n">
        <v>1</v>
      </c>
      <c r="P4749" s="76" t="n">
        <v>0.0833333333333333</v>
      </c>
      <c r="Q4749" s="77" t="n">
        <v>0</v>
      </c>
      <c r="R4749" s="78" t="n">
        <v>207.8608</v>
      </c>
      <c r="S4749" s="39" t="n">
        <v>17.2592000000001</v>
      </c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LF4749" s="41"/>
      <c r="ALG4749" s="41"/>
      <c r="ALH4749" s="41"/>
      <c r="ALI4749" s="41"/>
      <c r="ALJ4749" s="41"/>
      <c r="ALK4749" s="41"/>
      <c r="ALL4749" s="41"/>
      <c r="ALM4749" s="41"/>
      <c r="ALN4749" s="41"/>
      <c r="ALO4749" s="41"/>
      <c r="ALP4749" s="41"/>
      <c r="ALQ4749" s="41"/>
      <c r="ALR4749" s="41"/>
      <c r="ALS4749" s="41"/>
      <c r="ALT4749" s="41"/>
      <c r="ALU4749" s="41"/>
      <c r="ALV4749" s="41"/>
      <c r="ALW4749" s="41"/>
      <c r="ALX4749" s="41"/>
      <c r="ALY4749" s="41"/>
      <c r="ALZ4749" s="41"/>
      <c r="AMA4749" s="41"/>
      <c r="AMB4749" s="41"/>
      <c r="AMC4749" s="41"/>
      <c r="AMD4749" s="41"/>
      <c r="AME4749" s="41"/>
      <c r="AMF4749" s="41"/>
      <c r="AMG4749" s="0"/>
      <c r="AMH4749" s="0"/>
      <c r="AMI4749" s="0"/>
      <c r="AMJ4749" s="0"/>
    </row>
    <row r="4750" s="4" customFormat="true" ht="37.5" hidden="false" customHeight="true" outlineLevel="0" collapsed="false">
      <c r="A4750" s="23" t="s">
        <v>1337</v>
      </c>
      <c r="B4750" s="80" t="n">
        <v>7684</v>
      </c>
      <c r="C4750" s="25" t="n">
        <f aca="false">VLOOKUP(B4750,[1]Planilha8!$X$4:$Y$6629,2,0)</f>
        <v>2039617</v>
      </c>
      <c r="D4750" s="26" t="s">
        <v>1384</v>
      </c>
      <c r="E4750" s="26" t="str">
        <f aca="false">VLOOKUP(B4750,[1]Planilha8!$X$4:$Z$6629,3,0)</f>
        <v>CLÍNICA MÉDICA</v>
      </c>
      <c r="F4750" s="26" t="str">
        <f aca="false">VLOOKUP(B4750,[1]Planilha8!$X$4:$AD$6629,7,0)</f>
        <v>REGULAR</v>
      </c>
      <c r="G4750" s="27" t="n">
        <v>41311</v>
      </c>
      <c r="H4750" s="28" t="n">
        <v>225.12</v>
      </c>
      <c r="I4750" s="29" t="s">
        <v>23</v>
      </c>
      <c r="J4750" s="70" t="s">
        <v>1385</v>
      </c>
      <c r="K4750" s="71" t="n">
        <v>56</v>
      </c>
      <c r="L4750" s="72" t="n">
        <v>2012003135</v>
      </c>
      <c r="M4750" s="73" t="n">
        <v>43465</v>
      </c>
      <c r="N4750" s="74" t="n">
        <v>207.8608</v>
      </c>
      <c r="O4750" s="75" t="n">
        <v>1</v>
      </c>
      <c r="P4750" s="76" t="n">
        <v>0.0833333333333333</v>
      </c>
      <c r="Q4750" s="77" t="n">
        <v>0</v>
      </c>
      <c r="R4750" s="78" t="n">
        <v>207.8608</v>
      </c>
      <c r="S4750" s="39" t="n">
        <v>17.2592000000001</v>
      </c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LF4750" s="41"/>
      <c r="ALG4750" s="41"/>
      <c r="ALH4750" s="41"/>
      <c r="ALI4750" s="41"/>
      <c r="ALJ4750" s="41"/>
      <c r="ALK4750" s="41"/>
      <c r="ALL4750" s="41"/>
      <c r="ALM4750" s="41"/>
      <c r="ALN4750" s="41"/>
      <c r="ALO4750" s="41"/>
      <c r="ALP4750" s="41"/>
      <c r="ALQ4750" s="41"/>
      <c r="ALR4750" s="41"/>
      <c r="ALS4750" s="41"/>
      <c r="ALT4750" s="41"/>
      <c r="ALU4750" s="41"/>
      <c r="ALV4750" s="41"/>
      <c r="ALW4750" s="41"/>
      <c r="ALX4750" s="41"/>
      <c r="ALY4750" s="41"/>
      <c r="ALZ4750" s="41"/>
      <c r="AMA4750" s="41"/>
      <c r="AMB4750" s="41"/>
      <c r="AMC4750" s="41"/>
      <c r="AMD4750" s="41"/>
      <c r="AME4750" s="41"/>
      <c r="AMF4750" s="41"/>
      <c r="AMG4750" s="0"/>
      <c r="AMH4750" s="0"/>
      <c r="AMI4750" s="0"/>
      <c r="AMJ4750" s="0"/>
    </row>
    <row r="4751" s="4" customFormat="true" ht="37.5" hidden="false" customHeight="true" outlineLevel="0" collapsed="false">
      <c r="A4751" s="23" t="s">
        <v>1337</v>
      </c>
      <c r="B4751" s="80" t="n">
        <v>7685</v>
      </c>
      <c r="C4751" s="25" t="n">
        <f aca="false">VLOOKUP(B4751,[1]Planilha8!$X$4:$Y$6629,2,0)</f>
        <v>2039618</v>
      </c>
      <c r="D4751" s="26" t="s">
        <v>1384</v>
      </c>
      <c r="E4751" s="26" t="str">
        <f aca="false">VLOOKUP(B4751,[1]Planilha8!$X$4:$Z$6629,3,0)</f>
        <v>CLÍNICA MÉDICA</v>
      </c>
      <c r="F4751" s="26" t="str">
        <f aca="false">VLOOKUP(B4751,[1]Planilha8!$X$4:$AD$6629,7,0)</f>
        <v>REGULAR</v>
      </c>
      <c r="G4751" s="27" t="n">
        <v>41311</v>
      </c>
      <c r="H4751" s="28" t="n">
        <v>225.12</v>
      </c>
      <c r="I4751" s="29" t="s">
        <v>23</v>
      </c>
      <c r="J4751" s="70" t="s">
        <v>1385</v>
      </c>
      <c r="K4751" s="71" t="n">
        <v>56</v>
      </c>
      <c r="L4751" s="72" t="n">
        <v>2012003135</v>
      </c>
      <c r="M4751" s="73" t="n">
        <v>43465</v>
      </c>
      <c r="N4751" s="74" t="n">
        <v>207.8608</v>
      </c>
      <c r="O4751" s="75" t="n">
        <v>1</v>
      </c>
      <c r="P4751" s="76" t="n">
        <v>0.0833333333333333</v>
      </c>
      <c r="Q4751" s="77" t="n">
        <v>0</v>
      </c>
      <c r="R4751" s="78" t="n">
        <v>207.8608</v>
      </c>
      <c r="S4751" s="39" t="n">
        <v>17.2592000000001</v>
      </c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LF4751" s="41"/>
      <c r="ALG4751" s="41"/>
      <c r="ALH4751" s="41"/>
      <c r="ALI4751" s="41"/>
      <c r="ALJ4751" s="41"/>
      <c r="ALK4751" s="41"/>
      <c r="ALL4751" s="41"/>
      <c r="ALM4751" s="41"/>
      <c r="ALN4751" s="41"/>
      <c r="ALO4751" s="41"/>
      <c r="ALP4751" s="41"/>
      <c r="ALQ4751" s="41"/>
      <c r="ALR4751" s="41"/>
      <c r="ALS4751" s="41"/>
      <c r="ALT4751" s="41"/>
      <c r="ALU4751" s="41"/>
      <c r="ALV4751" s="41"/>
      <c r="ALW4751" s="41"/>
      <c r="ALX4751" s="41"/>
      <c r="ALY4751" s="41"/>
      <c r="ALZ4751" s="41"/>
      <c r="AMA4751" s="41"/>
      <c r="AMB4751" s="41"/>
      <c r="AMC4751" s="41"/>
      <c r="AMD4751" s="41"/>
      <c r="AME4751" s="41"/>
      <c r="AMF4751" s="41"/>
      <c r="AMG4751" s="0"/>
      <c r="AMH4751" s="0"/>
      <c r="AMI4751" s="0"/>
      <c r="AMJ4751" s="0"/>
    </row>
    <row r="4752" s="4" customFormat="true" ht="37.5" hidden="false" customHeight="true" outlineLevel="0" collapsed="false">
      <c r="A4752" s="23" t="s">
        <v>1337</v>
      </c>
      <c r="B4752" s="80" t="n">
        <v>7686</v>
      </c>
      <c r="C4752" s="25" t="n">
        <f aca="false">VLOOKUP(B4752,[1]Planilha8!$X$4:$Y$6629,2,0)</f>
        <v>2039619</v>
      </c>
      <c r="D4752" s="26" t="s">
        <v>1384</v>
      </c>
      <c r="E4752" s="26" t="str">
        <f aca="false">VLOOKUP(B4752,[1]Planilha8!$X$4:$Z$6629,3,0)</f>
        <v>CLÍNICA MÉDICA</v>
      </c>
      <c r="F4752" s="26" t="str">
        <f aca="false">VLOOKUP(B4752,[1]Planilha8!$X$4:$AD$6629,7,0)</f>
        <v>REGULAR</v>
      </c>
      <c r="G4752" s="27" t="n">
        <v>41311</v>
      </c>
      <c r="H4752" s="28" t="n">
        <v>225.12</v>
      </c>
      <c r="I4752" s="29" t="s">
        <v>23</v>
      </c>
      <c r="J4752" s="70" t="s">
        <v>1385</v>
      </c>
      <c r="K4752" s="71" t="n">
        <v>56</v>
      </c>
      <c r="L4752" s="72" t="n">
        <v>2012003135</v>
      </c>
      <c r="M4752" s="73" t="n">
        <v>43465</v>
      </c>
      <c r="N4752" s="74" t="n">
        <v>207.8608</v>
      </c>
      <c r="O4752" s="75" t="n">
        <v>1</v>
      </c>
      <c r="P4752" s="76" t="n">
        <v>0.0833333333333333</v>
      </c>
      <c r="Q4752" s="77" t="n">
        <v>0</v>
      </c>
      <c r="R4752" s="78" t="n">
        <v>207.8608</v>
      </c>
      <c r="S4752" s="39" t="n">
        <v>17.2592000000001</v>
      </c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LF4752" s="41"/>
      <c r="ALG4752" s="41"/>
      <c r="ALH4752" s="41"/>
      <c r="ALI4752" s="41"/>
      <c r="ALJ4752" s="41"/>
      <c r="ALK4752" s="41"/>
      <c r="ALL4752" s="41"/>
      <c r="ALM4752" s="41"/>
      <c r="ALN4752" s="41"/>
      <c r="ALO4752" s="41"/>
      <c r="ALP4752" s="41"/>
      <c r="ALQ4752" s="41"/>
      <c r="ALR4752" s="41"/>
      <c r="ALS4752" s="41"/>
      <c r="ALT4752" s="41"/>
      <c r="ALU4752" s="41"/>
      <c r="ALV4752" s="41"/>
      <c r="ALW4752" s="41"/>
      <c r="ALX4752" s="41"/>
      <c r="ALY4752" s="41"/>
      <c r="ALZ4752" s="41"/>
      <c r="AMA4752" s="41"/>
      <c r="AMB4752" s="41"/>
      <c r="AMC4752" s="41"/>
      <c r="AMD4752" s="41"/>
      <c r="AME4752" s="41"/>
      <c r="AMF4752" s="41"/>
      <c r="AMG4752" s="0"/>
      <c r="AMH4752" s="0"/>
      <c r="AMI4752" s="0"/>
      <c r="AMJ4752" s="0"/>
    </row>
    <row r="4753" s="4" customFormat="true" ht="37.5" hidden="false" customHeight="true" outlineLevel="0" collapsed="false">
      <c r="A4753" s="23" t="s">
        <v>1337</v>
      </c>
      <c r="B4753" s="80" t="n">
        <v>7687</v>
      </c>
      <c r="C4753" s="25" t="n">
        <f aca="false">VLOOKUP(B4753,[1]Planilha8!$X$4:$Y$6629,2,0)</f>
        <v>2039620</v>
      </c>
      <c r="D4753" s="26" t="s">
        <v>1384</v>
      </c>
      <c r="E4753" s="26" t="str">
        <f aca="false">VLOOKUP(B4753,[1]Planilha8!$X$4:$Z$6629,3,0)</f>
        <v>CLÍNICA MÉDICA</v>
      </c>
      <c r="F4753" s="26" t="str">
        <f aca="false">VLOOKUP(B4753,[1]Planilha8!$X$4:$AD$6629,7,0)</f>
        <v>REGULAR</v>
      </c>
      <c r="G4753" s="27" t="n">
        <v>41311</v>
      </c>
      <c r="H4753" s="28" t="n">
        <v>225.12</v>
      </c>
      <c r="I4753" s="29" t="s">
        <v>23</v>
      </c>
      <c r="J4753" s="70" t="s">
        <v>1385</v>
      </c>
      <c r="K4753" s="71" t="n">
        <v>56</v>
      </c>
      <c r="L4753" s="72" t="n">
        <v>2012003135</v>
      </c>
      <c r="M4753" s="73" t="n">
        <v>43465</v>
      </c>
      <c r="N4753" s="74" t="n">
        <v>207.8608</v>
      </c>
      <c r="O4753" s="75" t="n">
        <v>1</v>
      </c>
      <c r="P4753" s="76" t="n">
        <v>0.0833333333333333</v>
      </c>
      <c r="Q4753" s="77" t="n">
        <v>0</v>
      </c>
      <c r="R4753" s="78" t="n">
        <v>207.8608</v>
      </c>
      <c r="S4753" s="39" t="n">
        <v>17.2592000000001</v>
      </c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LF4753" s="41"/>
      <c r="ALG4753" s="41"/>
      <c r="ALH4753" s="41"/>
      <c r="ALI4753" s="41"/>
      <c r="ALJ4753" s="41"/>
      <c r="ALK4753" s="41"/>
      <c r="ALL4753" s="41"/>
      <c r="ALM4753" s="41"/>
      <c r="ALN4753" s="41"/>
      <c r="ALO4753" s="41"/>
      <c r="ALP4753" s="41"/>
      <c r="ALQ4753" s="41"/>
      <c r="ALR4753" s="41"/>
      <c r="ALS4753" s="41"/>
      <c r="ALT4753" s="41"/>
      <c r="ALU4753" s="41"/>
      <c r="ALV4753" s="41"/>
      <c r="ALW4753" s="41"/>
      <c r="ALX4753" s="41"/>
      <c r="ALY4753" s="41"/>
      <c r="ALZ4753" s="41"/>
      <c r="AMA4753" s="41"/>
      <c r="AMB4753" s="41"/>
      <c r="AMC4753" s="41"/>
      <c r="AMD4753" s="41"/>
      <c r="AME4753" s="41"/>
      <c r="AMF4753" s="41"/>
      <c r="AMG4753" s="0"/>
      <c r="AMH4753" s="0"/>
      <c r="AMI4753" s="0"/>
      <c r="AMJ4753" s="0"/>
    </row>
    <row r="4754" s="4" customFormat="true" ht="37.5" hidden="false" customHeight="true" outlineLevel="0" collapsed="false">
      <c r="A4754" s="23" t="s">
        <v>1337</v>
      </c>
      <c r="B4754" s="80" t="n">
        <v>7688</v>
      </c>
      <c r="C4754" s="25" t="e">
        <f aca="false">VLOOKUP(B4754,[1]Planilha8!$X$4:$Y$6629,2,0)</f>
        <v>#N/A</v>
      </c>
      <c r="D4754" s="26" t="s">
        <v>1384</v>
      </c>
      <c r="E4754" s="26" t="e">
        <f aca="false">VLOOKUP(B4754,[1]Planilha8!$X$4:$Z$6629,3,0)</f>
        <v>#N/A</v>
      </c>
      <c r="F4754" s="26" t="e">
        <f aca="false">VLOOKUP(B4754,[1]Planilha8!$X$4:$AD$6629,7,0)</f>
        <v>#N/A</v>
      </c>
      <c r="G4754" s="27" t="n">
        <v>41311</v>
      </c>
      <c r="H4754" s="28" t="n">
        <v>225.12</v>
      </c>
      <c r="I4754" s="29" t="s">
        <v>23</v>
      </c>
      <c r="J4754" s="70" t="s">
        <v>1385</v>
      </c>
      <c r="K4754" s="71" t="n">
        <v>56</v>
      </c>
      <c r="L4754" s="72" t="n">
        <v>2012003135</v>
      </c>
      <c r="M4754" s="73" t="n">
        <v>43465</v>
      </c>
      <c r="N4754" s="74" t="n">
        <v>207.8608</v>
      </c>
      <c r="O4754" s="75" t="n">
        <v>1</v>
      </c>
      <c r="P4754" s="76" t="n">
        <v>0.0833333333333333</v>
      </c>
      <c r="Q4754" s="77" t="n">
        <v>0</v>
      </c>
      <c r="R4754" s="78" t="n">
        <v>207.8608</v>
      </c>
      <c r="S4754" s="39" t="n">
        <v>17.2592000000001</v>
      </c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LF4754" s="41"/>
      <c r="ALG4754" s="41"/>
      <c r="ALH4754" s="41"/>
      <c r="ALI4754" s="41"/>
      <c r="ALJ4754" s="41"/>
      <c r="ALK4754" s="41"/>
      <c r="ALL4754" s="41"/>
      <c r="ALM4754" s="41"/>
      <c r="ALN4754" s="41"/>
      <c r="ALO4754" s="41"/>
      <c r="ALP4754" s="41"/>
      <c r="ALQ4754" s="41"/>
      <c r="ALR4754" s="41"/>
      <c r="ALS4754" s="41"/>
      <c r="ALT4754" s="41"/>
      <c r="ALU4754" s="41"/>
      <c r="ALV4754" s="41"/>
      <c r="ALW4754" s="41"/>
      <c r="ALX4754" s="41"/>
      <c r="ALY4754" s="41"/>
      <c r="ALZ4754" s="41"/>
      <c r="AMA4754" s="41"/>
      <c r="AMB4754" s="41"/>
      <c r="AMC4754" s="41"/>
      <c r="AMD4754" s="41"/>
      <c r="AME4754" s="41"/>
      <c r="AMF4754" s="41"/>
      <c r="AMG4754" s="0"/>
      <c r="AMH4754" s="0"/>
      <c r="AMI4754" s="0"/>
      <c r="AMJ4754" s="0"/>
    </row>
    <row r="4755" s="4" customFormat="true" ht="37.5" hidden="false" customHeight="true" outlineLevel="0" collapsed="false">
      <c r="A4755" s="23" t="s">
        <v>1337</v>
      </c>
      <c r="B4755" s="80" t="n">
        <v>7689</v>
      </c>
      <c r="C4755" s="25" t="n">
        <f aca="false">VLOOKUP(B4755,[1]Planilha8!$X$4:$Y$6629,2,0)</f>
        <v>2039622</v>
      </c>
      <c r="D4755" s="26" t="s">
        <v>1384</v>
      </c>
      <c r="E4755" s="26" t="str">
        <f aca="false">VLOOKUP(B4755,[1]Planilha8!$X$4:$Z$6629,3,0)</f>
        <v>CENTRO CIRÚRGICO</v>
      </c>
      <c r="F4755" s="26" t="str">
        <f aca="false">VLOOKUP(B4755,[1]Planilha8!$X$4:$AD$6629,7,0)</f>
        <v>REGULAR</v>
      </c>
      <c r="G4755" s="27" t="n">
        <v>41311</v>
      </c>
      <c r="H4755" s="28" t="n">
        <v>225.12</v>
      </c>
      <c r="I4755" s="29" t="s">
        <v>23</v>
      </c>
      <c r="J4755" s="70" t="s">
        <v>1385</v>
      </c>
      <c r="K4755" s="71" t="n">
        <v>57</v>
      </c>
      <c r="L4755" s="72" t="n">
        <v>2012003135</v>
      </c>
      <c r="M4755" s="73" t="n">
        <v>43465</v>
      </c>
      <c r="N4755" s="74" t="n">
        <v>207.8608</v>
      </c>
      <c r="O4755" s="75" t="n">
        <v>1</v>
      </c>
      <c r="P4755" s="76" t="n">
        <v>0.0833333333333333</v>
      </c>
      <c r="Q4755" s="77" t="n">
        <v>0</v>
      </c>
      <c r="R4755" s="78" t="n">
        <v>207.8608</v>
      </c>
      <c r="S4755" s="39" t="n">
        <v>17.2592000000001</v>
      </c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LF4755" s="41"/>
      <c r="ALG4755" s="41"/>
      <c r="ALH4755" s="41"/>
      <c r="ALI4755" s="41"/>
      <c r="ALJ4755" s="41"/>
      <c r="ALK4755" s="41"/>
      <c r="ALL4755" s="41"/>
      <c r="ALM4755" s="41"/>
      <c r="ALN4755" s="41"/>
      <c r="ALO4755" s="41"/>
      <c r="ALP4755" s="41"/>
      <c r="ALQ4755" s="41"/>
      <c r="ALR4755" s="41"/>
      <c r="ALS4755" s="41"/>
      <c r="ALT4755" s="41"/>
      <c r="ALU4755" s="41"/>
      <c r="ALV4755" s="41"/>
      <c r="ALW4755" s="41"/>
      <c r="ALX4755" s="41"/>
      <c r="ALY4755" s="41"/>
      <c r="ALZ4755" s="41"/>
      <c r="AMA4755" s="41"/>
      <c r="AMB4755" s="41"/>
      <c r="AMC4755" s="41"/>
      <c r="AMD4755" s="41"/>
      <c r="AME4755" s="41"/>
      <c r="AMF4755" s="41"/>
      <c r="AMG4755" s="0"/>
      <c r="AMH4755" s="0"/>
      <c r="AMI4755" s="0"/>
      <c r="AMJ4755" s="0"/>
    </row>
    <row r="4756" s="4" customFormat="true" ht="37.5" hidden="false" customHeight="true" outlineLevel="0" collapsed="false">
      <c r="A4756" s="23" t="s">
        <v>1337</v>
      </c>
      <c r="B4756" s="80" t="n">
        <v>7690</v>
      </c>
      <c r="C4756" s="25" t="n">
        <f aca="false">VLOOKUP(B4756,[1]Planilha8!$X$4:$Y$6629,2,0)</f>
        <v>2039623</v>
      </c>
      <c r="D4756" s="26" t="s">
        <v>1384</v>
      </c>
      <c r="E4756" s="26" t="str">
        <f aca="false">VLOOKUP(B4756,[1]Planilha8!$X$4:$Z$6629,3,0)</f>
        <v>CENTRO CIRÚRGICO</v>
      </c>
      <c r="F4756" s="26" t="str">
        <f aca="false">VLOOKUP(B4756,[1]Planilha8!$X$4:$AD$6629,7,0)</f>
        <v>REGULAR</v>
      </c>
      <c r="G4756" s="27" t="n">
        <v>41311</v>
      </c>
      <c r="H4756" s="28" t="n">
        <v>225.12</v>
      </c>
      <c r="I4756" s="29" t="s">
        <v>23</v>
      </c>
      <c r="J4756" s="70" t="s">
        <v>1385</v>
      </c>
      <c r="K4756" s="71" t="n">
        <v>57</v>
      </c>
      <c r="L4756" s="72" t="n">
        <v>2012003135</v>
      </c>
      <c r="M4756" s="73" t="n">
        <v>43465</v>
      </c>
      <c r="N4756" s="74" t="n">
        <v>207.8608</v>
      </c>
      <c r="O4756" s="75" t="n">
        <v>1</v>
      </c>
      <c r="P4756" s="76" t="n">
        <v>0.0833333333333333</v>
      </c>
      <c r="Q4756" s="77" t="n">
        <v>0</v>
      </c>
      <c r="R4756" s="78" t="n">
        <v>207.8608</v>
      </c>
      <c r="S4756" s="39" t="n">
        <v>17.2592000000001</v>
      </c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LF4756" s="41"/>
      <c r="ALG4756" s="41"/>
      <c r="ALH4756" s="41"/>
      <c r="ALI4756" s="41"/>
      <c r="ALJ4756" s="41"/>
      <c r="ALK4756" s="41"/>
      <c r="ALL4756" s="41"/>
      <c r="ALM4756" s="41"/>
      <c r="ALN4756" s="41"/>
      <c r="ALO4756" s="41"/>
      <c r="ALP4756" s="41"/>
      <c r="ALQ4756" s="41"/>
      <c r="ALR4756" s="41"/>
      <c r="ALS4756" s="41"/>
      <c r="ALT4756" s="41"/>
      <c r="ALU4756" s="41"/>
      <c r="ALV4756" s="41"/>
      <c r="ALW4756" s="41"/>
      <c r="ALX4756" s="41"/>
      <c r="ALY4756" s="41"/>
      <c r="ALZ4756" s="41"/>
      <c r="AMA4756" s="41"/>
      <c r="AMB4756" s="41"/>
      <c r="AMC4756" s="41"/>
      <c r="AMD4756" s="41"/>
      <c r="AME4756" s="41"/>
      <c r="AMF4756" s="41"/>
      <c r="AMG4756" s="0"/>
      <c r="AMH4756" s="0"/>
      <c r="AMI4756" s="0"/>
      <c r="AMJ4756" s="0"/>
    </row>
    <row r="4757" s="4" customFormat="true" ht="37.5" hidden="false" customHeight="true" outlineLevel="0" collapsed="false">
      <c r="A4757" s="23" t="s">
        <v>1337</v>
      </c>
      <c r="B4757" s="80" t="n">
        <v>7691</v>
      </c>
      <c r="C4757" s="25" t="n">
        <f aca="false">VLOOKUP(B4757,[1]Planilha8!$X$4:$Y$6629,2,0)</f>
        <v>2039624</v>
      </c>
      <c r="D4757" s="26" t="s">
        <v>1384</v>
      </c>
      <c r="E4757" s="26" t="str">
        <f aca="false">VLOOKUP(B4757,[1]Planilha8!$X$4:$Z$6629,3,0)</f>
        <v>CENTRO CIRÚRGICO</v>
      </c>
      <c r="F4757" s="26" t="str">
        <f aca="false">VLOOKUP(B4757,[1]Planilha8!$X$4:$AD$6629,7,0)</f>
        <v>REGULAR</v>
      </c>
      <c r="G4757" s="27" t="n">
        <v>41311</v>
      </c>
      <c r="H4757" s="28" t="n">
        <v>225.12</v>
      </c>
      <c r="I4757" s="29" t="s">
        <v>23</v>
      </c>
      <c r="J4757" s="70" t="s">
        <v>1385</v>
      </c>
      <c r="K4757" s="71" t="n">
        <v>57</v>
      </c>
      <c r="L4757" s="72" t="n">
        <v>2012003135</v>
      </c>
      <c r="M4757" s="73" t="n">
        <v>43465</v>
      </c>
      <c r="N4757" s="74" t="n">
        <v>207.8608</v>
      </c>
      <c r="O4757" s="75" t="n">
        <v>1</v>
      </c>
      <c r="P4757" s="76" t="n">
        <v>0.0833333333333333</v>
      </c>
      <c r="Q4757" s="77" t="n">
        <v>0</v>
      </c>
      <c r="R4757" s="78" t="n">
        <v>207.8608</v>
      </c>
      <c r="S4757" s="39" t="n">
        <v>17.2592000000001</v>
      </c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LF4757" s="41"/>
      <c r="ALG4757" s="41"/>
      <c r="ALH4757" s="41"/>
      <c r="ALI4757" s="41"/>
      <c r="ALJ4757" s="41"/>
      <c r="ALK4757" s="41"/>
      <c r="ALL4757" s="41"/>
      <c r="ALM4757" s="41"/>
      <c r="ALN4757" s="41"/>
      <c r="ALO4757" s="41"/>
      <c r="ALP4757" s="41"/>
      <c r="ALQ4757" s="41"/>
      <c r="ALR4757" s="41"/>
      <c r="ALS4757" s="41"/>
      <c r="ALT4757" s="41"/>
      <c r="ALU4757" s="41"/>
      <c r="ALV4757" s="41"/>
      <c r="ALW4757" s="41"/>
      <c r="ALX4757" s="41"/>
      <c r="ALY4757" s="41"/>
      <c r="ALZ4757" s="41"/>
      <c r="AMA4757" s="41"/>
      <c r="AMB4757" s="41"/>
      <c r="AMC4757" s="41"/>
      <c r="AMD4757" s="41"/>
      <c r="AME4757" s="41"/>
      <c r="AMF4757" s="41"/>
      <c r="AMG4757" s="0"/>
      <c r="AMH4757" s="0"/>
      <c r="AMI4757" s="0"/>
      <c r="AMJ4757" s="0"/>
    </row>
    <row r="4758" s="4" customFormat="true" ht="37.5" hidden="false" customHeight="true" outlineLevel="0" collapsed="false">
      <c r="A4758" s="23" t="s">
        <v>1337</v>
      </c>
      <c r="B4758" s="80" t="n">
        <v>7692</v>
      </c>
      <c r="C4758" s="25" t="n">
        <f aca="false">VLOOKUP(B4758,[1]Planilha8!$X$4:$Y$6629,2,0)</f>
        <v>2039625</v>
      </c>
      <c r="D4758" s="26" t="s">
        <v>1384</v>
      </c>
      <c r="E4758" s="26" t="str">
        <f aca="false">VLOOKUP(B4758,[1]Planilha8!$X$4:$Z$6629,3,0)</f>
        <v>CENTRO CIRÚRGICO</v>
      </c>
      <c r="F4758" s="26" t="str">
        <f aca="false">VLOOKUP(B4758,[1]Planilha8!$X$4:$AD$6629,7,0)</f>
        <v>REGULAR</v>
      </c>
      <c r="G4758" s="27" t="n">
        <v>41311</v>
      </c>
      <c r="H4758" s="28" t="n">
        <v>225.12</v>
      </c>
      <c r="I4758" s="29" t="s">
        <v>23</v>
      </c>
      <c r="J4758" s="70" t="s">
        <v>1385</v>
      </c>
      <c r="K4758" s="71" t="n">
        <v>57</v>
      </c>
      <c r="L4758" s="72" t="n">
        <v>2012003135</v>
      </c>
      <c r="M4758" s="73" t="n">
        <v>43465</v>
      </c>
      <c r="N4758" s="74" t="n">
        <v>207.8608</v>
      </c>
      <c r="O4758" s="75" t="n">
        <v>1</v>
      </c>
      <c r="P4758" s="76" t="n">
        <v>0.0833333333333333</v>
      </c>
      <c r="Q4758" s="77" t="n">
        <v>0</v>
      </c>
      <c r="R4758" s="78" t="n">
        <v>207.8608</v>
      </c>
      <c r="S4758" s="39" t="n">
        <v>17.2592000000001</v>
      </c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LF4758" s="41"/>
      <c r="ALG4758" s="41"/>
      <c r="ALH4758" s="41"/>
      <c r="ALI4758" s="41"/>
      <c r="ALJ4758" s="41"/>
      <c r="ALK4758" s="41"/>
      <c r="ALL4758" s="41"/>
      <c r="ALM4758" s="41"/>
      <c r="ALN4758" s="41"/>
      <c r="ALO4758" s="41"/>
      <c r="ALP4758" s="41"/>
      <c r="ALQ4758" s="41"/>
      <c r="ALR4758" s="41"/>
      <c r="ALS4758" s="41"/>
      <c r="ALT4758" s="41"/>
      <c r="ALU4758" s="41"/>
      <c r="ALV4758" s="41"/>
      <c r="ALW4758" s="41"/>
      <c r="ALX4758" s="41"/>
      <c r="ALY4758" s="41"/>
      <c r="ALZ4758" s="41"/>
      <c r="AMA4758" s="41"/>
      <c r="AMB4758" s="41"/>
      <c r="AMC4758" s="41"/>
      <c r="AMD4758" s="41"/>
      <c r="AME4758" s="41"/>
      <c r="AMF4758" s="41"/>
      <c r="AMG4758" s="0"/>
      <c r="AMH4758" s="0"/>
      <c r="AMI4758" s="0"/>
      <c r="AMJ4758" s="0"/>
    </row>
    <row r="4759" s="4" customFormat="true" ht="37.5" hidden="false" customHeight="true" outlineLevel="0" collapsed="false">
      <c r="A4759" s="23" t="s">
        <v>1337</v>
      </c>
      <c r="B4759" s="80" t="n">
        <v>7693</v>
      </c>
      <c r="C4759" s="25" t="e">
        <f aca="false">VLOOKUP(B4759,[1]Planilha8!$X$4:$Y$6629,2,0)</f>
        <v>#N/A</v>
      </c>
      <c r="D4759" s="26" t="s">
        <v>1384</v>
      </c>
      <c r="E4759" s="26" t="e">
        <f aca="false">VLOOKUP(B4759,[1]Planilha8!$X$4:$Z$6629,3,0)</f>
        <v>#N/A</v>
      </c>
      <c r="F4759" s="26" t="e">
        <f aca="false">VLOOKUP(B4759,[1]Planilha8!$X$4:$AD$6629,7,0)</f>
        <v>#N/A</v>
      </c>
      <c r="G4759" s="27" t="n">
        <v>41311</v>
      </c>
      <c r="H4759" s="28" t="n">
        <v>225.12</v>
      </c>
      <c r="I4759" s="29" t="s">
        <v>23</v>
      </c>
      <c r="J4759" s="70" t="s">
        <v>1385</v>
      </c>
      <c r="K4759" s="71" t="n">
        <v>57</v>
      </c>
      <c r="L4759" s="72" t="n">
        <v>2012003135</v>
      </c>
      <c r="M4759" s="73" t="n">
        <v>43465</v>
      </c>
      <c r="N4759" s="74" t="n">
        <v>207.8608</v>
      </c>
      <c r="O4759" s="75" t="n">
        <v>1</v>
      </c>
      <c r="P4759" s="76" t="n">
        <v>0.0833333333333333</v>
      </c>
      <c r="Q4759" s="77" t="n">
        <v>0</v>
      </c>
      <c r="R4759" s="78" t="n">
        <v>207.8608</v>
      </c>
      <c r="S4759" s="39" t="n">
        <v>17.2592000000001</v>
      </c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LF4759" s="41"/>
      <c r="ALG4759" s="41"/>
      <c r="ALH4759" s="41"/>
      <c r="ALI4759" s="41"/>
      <c r="ALJ4759" s="41"/>
      <c r="ALK4759" s="41"/>
      <c r="ALL4759" s="41"/>
      <c r="ALM4759" s="41"/>
      <c r="ALN4759" s="41"/>
      <c r="ALO4759" s="41"/>
      <c r="ALP4759" s="41"/>
      <c r="ALQ4759" s="41"/>
      <c r="ALR4759" s="41"/>
      <c r="ALS4759" s="41"/>
      <c r="ALT4759" s="41"/>
      <c r="ALU4759" s="41"/>
      <c r="ALV4759" s="41"/>
      <c r="ALW4759" s="41"/>
      <c r="ALX4759" s="41"/>
      <c r="ALY4759" s="41"/>
      <c r="ALZ4759" s="41"/>
      <c r="AMA4759" s="41"/>
      <c r="AMB4759" s="41"/>
      <c r="AMC4759" s="41"/>
      <c r="AMD4759" s="41"/>
      <c r="AME4759" s="41"/>
      <c r="AMF4759" s="41"/>
      <c r="AMG4759" s="0"/>
      <c r="AMH4759" s="0"/>
      <c r="AMI4759" s="0"/>
      <c r="AMJ4759" s="0"/>
    </row>
    <row r="4760" s="4" customFormat="true" ht="37.5" hidden="false" customHeight="true" outlineLevel="0" collapsed="false">
      <c r="A4760" s="23" t="s">
        <v>1337</v>
      </c>
      <c r="B4760" s="80" t="n">
        <v>7694</v>
      </c>
      <c r="C4760" s="25" t="n">
        <f aca="false">VLOOKUP(B4760,[1]Planilha8!$X$4:$Y$6629,2,0)</f>
        <v>2039627</v>
      </c>
      <c r="D4760" s="26" t="s">
        <v>1384</v>
      </c>
      <c r="E4760" s="26" t="str">
        <f aca="false">VLOOKUP(B4760,[1]Planilha8!$X$4:$Z$6629,3,0)</f>
        <v>CENTRO CIRÚRGICO</v>
      </c>
      <c r="F4760" s="26" t="str">
        <f aca="false">VLOOKUP(B4760,[1]Planilha8!$X$4:$AD$6629,7,0)</f>
        <v>REGULAR</v>
      </c>
      <c r="G4760" s="27" t="n">
        <v>41311</v>
      </c>
      <c r="H4760" s="28" t="n">
        <v>225.12</v>
      </c>
      <c r="I4760" s="29" t="s">
        <v>23</v>
      </c>
      <c r="J4760" s="70" t="s">
        <v>1385</v>
      </c>
      <c r="K4760" s="71" t="n">
        <v>57</v>
      </c>
      <c r="L4760" s="72" t="n">
        <v>2012003135</v>
      </c>
      <c r="M4760" s="73" t="n">
        <v>43465</v>
      </c>
      <c r="N4760" s="74" t="n">
        <v>207.8608</v>
      </c>
      <c r="O4760" s="75" t="n">
        <v>1</v>
      </c>
      <c r="P4760" s="76" t="n">
        <v>0.0833333333333333</v>
      </c>
      <c r="Q4760" s="77" t="n">
        <v>0</v>
      </c>
      <c r="R4760" s="78" t="n">
        <v>207.8608</v>
      </c>
      <c r="S4760" s="39" t="n">
        <v>17.2592000000001</v>
      </c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LF4760" s="41"/>
      <c r="ALG4760" s="41"/>
      <c r="ALH4760" s="41"/>
      <c r="ALI4760" s="41"/>
      <c r="ALJ4760" s="41"/>
      <c r="ALK4760" s="41"/>
      <c r="ALL4760" s="41"/>
      <c r="ALM4760" s="41"/>
      <c r="ALN4760" s="41"/>
      <c r="ALO4760" s="41"/>
      <c r="ALP4760" s="41"/>
      <c r="ALQ4760" s="41"/>
      <c r="ALR4760" s="41"/>
      <c r="ALS4760" s="41"/>
      <c r="ALT4760" s="41"/>
      <c r="ALU4760" s="41"/>
      <c r="ALV4760" s="41"/>
      <c r="ALW4760" s="41"/>
      <c r="ALX4760" s="41"/>
      <c r="ALY4760" s="41"/>
      <c r="ALZ4760" s="41"/>
      <c r="AMA4760" s="41"/>
      <c r="AMB4760" s="41"/>
      <c r="AMC4760" s="41"/>
      <c r="AMD4760" s="41"/>
      <c r="AME4760" s="41"/>
      <c r="AMF4760" s="41"/>
      <c r="AMG4760" s="0"/>
      <c r="AMH4760" s="0"/>
      <c r="AMI4760" s="0"/>
      <c r="AMJ4760" s="0"/>
    </row>
    <row r="4761" s="4" customFormat="true" ht="37.5" hidden="false" customHeight="true" outlineLevel="0" collapsed="false">
      <c r="A4761" s="23" t="s">
        <v>1337</v>
      </c>
      <c r="B4761" s="80" t="n">
        <v>7695</v>
      </c>
      <c r="C4761" s="25" t="n">
        <f aca="false">VLOOKUP(B4761,[1]Planilha8!$X$4:$Y$6629,2,0)</f>
        <v>2039628</v>
      </c>
      <c r="D4761" s="26" t="s">
        <v>1384</v>
      </c>
      <c r="E4761" s="26" t="str">
        <f aca="false">VLOOKUP(B4761,[1]Planilha8!$X$4:$Z$6629,3,0)</f>
        <v>CENTRO CIRÚRGICO</v>
      </c>
      <c r="F4761" s="26" t="str">
        <f aca="false">VLOOKUP(B4761,[1]Planilha8!$X$4:$AD$6629,7,0)</f>
        <v>REGULAR</v>
      </c>
      <c r="G4761" s="27" t="n">
        <v>41311</v>
      </c>
      <c r="H4761" s="28" t="n">
        <v>225.12</v>
      </c>
      <c r="I4761" s="29" t="s">
        <v>23</v>
      </c>
      <c r="J4761" s="70" t="s">
        <v>1385</v>
      </c>
      <c r="K4761" s="71" t="n">
        <v>57</v>
      </c>
      <c r="L4761" s="72" t="n">
        <v>2012003135</v>
      </c>
      <c r="M4761" s="73" t="n">
        <v>43465</v>
      </c>
      <c r="N4761" s="74" t="n">
        <v>207.8608</v>
      </c>
      <c r="O4761" s="75" t="n">
        <v>1</v>
      </c>
      <c r="P4761" s="76" t="n">
        <v>0.0833333333333333</v>
      </c>
      <c r="Q4761" s="77" t="n">
        <v>0</v>
      </c>
      <c r="R4761" s="78" t="n">
        <v>207.8608</v>
      </c>
      <c r="S4761" s="39" t="n">
        <v>17.2592000000001</v>
      </c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LF4761" s="41"/>
      <c r="ALG4761" s="41"/>
      <c r="ALH4761" s="41"/>
      <c r="ALI4761" s="41"/>
      <c r="ALJ4761" s="41"/>
      <c r="ALK4761" s="41"/>
      <c r="ALL4761" s="41"/>
      <c r="ALM4761" s="41"/>
      <c r="ALN4761" s="41"/>
      <c r="ALO4761" s="41"/>
      <c r="ALP4761" s="41"/>
      <c r="ALQ4761" s="41"/>
      <c r="ALR4761" s="41"/>
      <c r="ALS4761" s="41"/>
      <c r="ALT4761" s="41"/>
      <c r="ALU4761" s="41"/>
      <c r="ALV4761" s="41"/>
      <c r="ALW4761" s="41"/>
      <c r="ALX4761" s="41"/>
      <c r="ALY4761" s="41"/>
      <c r="ALZ4761" s="41"/>
      <c r="AMA4761" s="41"/>
      <c r="AMB4761" s="41"/>
      <c r="AMC4761" s="41"/>
      <c r="AMD4761" s="41"/>
      <c r="AME4761" s="41"/>
      <c r="AMF4761" s="41"/>
      <c r="AMG4761" s="0"/>
      <c r="AMH4761" s="0"/>
      <c r="AMI4761" s="0"/>
      <c r="AMJ4761" s="0"/>
    </row>
    <row r="4762" s="4" customFormat="true" ht="37.5" hidden="false" customHeight="true" outlineLevel="0" collapsed="false">
      <c r="A4762" s="23" t="s">
        <v>1337</v>
      </c>
      <c r="B4762" s="80" t="n">
        <v>7696</v>
      </c>
      <c r="C4762" s="25" t="e">
        <f aca="false">VLOOKUP(B4762,[1]Planilha8!$X$4:$Y$6629,2,0)</f>
        <v>#N/A</v>
      </c>
      <c r="D4762" s="26" t="s">
        <v>1384</v>
      </c>
      <c r="E4762" s="26" t="e">
        <f aca="false">VLOOKUP(B4762,[1]Planilha8!$X$4:$Z$6629,3,0)</f>
        <v>#N/A</v>
      </c>
      <c r="F4762" s="26" t="e">
        <f aca="false">VLOOKUP(B4762,[1]Planilha8!$X$4:$AD$6629,7,0)</f>
        <v>#N/A</v>
      </c>
      <c r="G4762" s="27" t="n">
        <v>41311</v>
      </c>
      <c r="H4762" s="28" t="n">
        <v>225.12</v>
      </c>
      <c r="I4762" s="29" t="s">
        <v>23</v>
      </c>
      <c r="J4762" s="70" t="s">
        <v>1385</v>
      </c>
      <c r="K4762" s="71" t="n">
        <v>57</v>
      </c>
      <c r="L4762" s="72" t="n">
        <v>2012003135</v>
      </c>
      <c r="M4762" s="73" t="n">
        <v>43465</v>
      </c>
      <c r="N4762" s="74" t="n">
        <v>207.8608</v>
      </c>
      <c r="O4762" s="75" t="n">
        <v>1</v>
      </c>
      <c r="P4762" s="76" t="n">
        <v>0.0833333333333333</v>
      </c>
      <c r="Q4762" s="77" t="n">
        <v>0</v>
      </c>
      <c r="R4762" s="78" t="n">
        <v>207.8608</v>
      </c>
      <c r="S4762" s="39" t="n">
        <v>17.2592000000001</v>
      </c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LF4762" s="41"/>
      <c r="ALG4762" s="41"/>
      <c r="ALH4762" s="41"/>
      <c r="ALI4762" s="41"/>
      <c r="ALJ4762" s="41"/>
      <c r="ALK4762" s="41"/>
      <c r="ALL4762" s="41"/>
      <c r="ALM4762" s="41"/>
      <c r="ALN4762" s="41"/>
      <c r="ALO4762" s="41"/>
      <c r="ALP4762" s="41"/>
      <c r="ALQ4762" s="41"/>
      <c r="ALR4762" s="41"/>
      <c r="ALS4762" s="41"/>
      <c r="ALT4762" s="41"/>
      <c r="ALU4762" s="41"/>
      <c r="ALV4762" s="41"/>
      <c r="ALW4762" s="41"/>
      <c r="ALX4762" s="41"/>
      <c r="ALY4762" s="41"/>
      <c r="ALZ4762" s="41"/>
      <c r="AMA4762" s="41"/>
      <c r="AMB4762" s="41"/>
      <c r="AMC4762" s="41"/>
      <c r="AMD4762" s="41"/>
      <c r="AME4762" s="41"/>
      <c r="AMF4762" s="41"/>
      <c r="AMG4762" s="0"/>
      <c r="AMH4762" s="0"/>
      <c r="AMI4762" s="0"/>
      <c r="AMJ4762" s="0"/>
    </row>
    <row r="4763" s="4" customFormat="true" ht="37.5" hidden="false" customHeight="true" outlineLevel="0" collapsed="false">
      <c r="A4763" s="23" t="s">
        <v>1337</v>
      </c>
      <c r="B4763" s="80" t="n">
        <v>7697</v>
      </c>
      <c r="C4763" s="25" t="e">
        <f aca="false">VLOOKUP(B4763,[1]Planilha8!$X$4:$Y$6629,2,0)</f>
        <v>#N/A</v>
      </c>
      <c r="D4763" s="26" t="s">
        <v>1384</v>
      </c>
      <c r="E4763" s="26" t="e">
        <f aca="false">VLOOKUP(B4763,[1]Planilha8!$X$4:$Z$6629,3,0)</f>
        <v>#N/A</v>
      </c>
      <c r="F4763" s="26" t="e">
        <f aca="false">VLOOKUP(B4763,[1]Planilha8!$X$4:$AD$6629,7,0)</f>
        <v>#N/A</v>
      </c>
      <c r="G4763" s="27" t="n">
        <v>41311</v>
      </c>
      <c r="H4763" s="28" t="n">
        <v>225.12</v>
      </c>
      <c r="I4763" s="29" t="s">
        <v>23</v>
      </c>
      <c r="J4763" s="70" t="s">
        <v>1385</v>
      </c>
      <c r="K4763" s="71" t="n">
        <v>57</v>
      </c>
      <c r="L4763" s="72" t="n">
        <v>2012003135</v>
      </c>
      <c r="M4763" s="73" t="n">
        <v>43465</v>
      </c>
      <c r="N4763" s="74" t="n">
        <v>207.8608</v>
      </c>
      <c r="O4763" s="75" t="n">
        <v>1</v>
      </c>
      <c r="P4763" s="76" t="n">
        <v>0.0833333333333333</v>
      </c>
      <c r="Q4763" s="77" t="n">
        <v>0</v>
      </c>
      <c r="R4763" s="78" t="n">
        <v>207.8608</v>
      </c>
      <c r="S4763" s="39" t="n">
        <v>17.2592000000001</v>
      </c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LF4763" s="41"/>
      <c r="ALG4763" s="41"/>
      <c r="ALH4763" s="41"/>
      <c r="ALI4763" s="41"/>
      <c r="ALJ4763" s="41"/>
      <c r="ALK4763" s="41"/>
      <c r="ALL4763" s="41"/>
      <c r="ALM4763" s="41"/>
      <c r="ALN4763" s="41"/>
      <c r="ALO4763" s="41"/>
      <c r="ALP4763" s="41"/>
      <c r="ALQ4763" s="41"/>
      <c r="ALR4763" s="41"/>
      <c r="ALS4763" s="41"/>
      <c r="ALT4763" s="41"/>
      <c r="ALU4763" s="41"/>
      <c r="ALV4763" s="41"/>
      <c r="ALW4763" s="41"/>
      <c r="ALX4763" s="41"/>
      <c r="ALY4763" s="41"/>
      <c r="ALZ4763" s="41"/>
      <c r="AMA4763" s="41"/>
      <c r="AMB4763" s="41"/>
      <c r="AMC4763" s="41"/>
      <c r="AMD4763" s="41"/>
      <c r="AME4763" s="41"/>
      <c r="AMF4763" s="41"/>
      <c r="AMG4763" s="0"/>
      <c r="AMH4763" s="0"/>
      <c r="AMI4763" s="0"/>
      <c r="AMJ4763" s="0"/>
    </row>
    <row r="4764" s="4" customFormat="true" ht="37.5" hidden="false" customHeight="true" outlineLevel="0" collapsed="false">
      <c r="A4764" s="23" t="s">
        <v>1337</v>
      </c>
      <c r="B4764" s="80" t="n">
        <v>7698</v>
      </c>
      <c r="C4764" s="25" t="e">
        <f aca="false">VLOOKUP(B4764,[1]Planilha8!$X$4:$Y$6629,2,0)</f>
        <v>#N/A</v>
      </c>
      <c r="D4764" s="26" t="s">
        <v>1384</v>
      </c>
      <c r="E4764" s="26" t="e">
        <f aca="false">VLOOKUP(B4764,[1]Planilha8!$X$4:$Z$6629,3,0)</f>
        <v>#N/A</v>
      </c>
      <c r="F4764" s="26" t="e">
        <f aca="false">VLOOKUP(B4764,[1]Planilha8!$X$4:$AD$6629,7,0)</f>
        <v>#N/A</v>
      </c>
      <c r="G4764" s="27" t="n">
        <v>41311</v>
      </c>
      <c r="H4764" s="28" t="n">
        <v>225.12</v>
      </c>
      <c r="I4764" s="29" t="s">
        <v>23</v>
      </c>
      <c r="J4764" s="70" t="s">
        <v>1385</v>
      </c>
      <c r="K4764" s="71" t="n">
        <v>57</v>
      </c>
      <c r="L4764" s="72" t="n">
        <v>2012003135</v>
      </c>
      <c r="M4764" s="73" t="n">
        <v>43465</v>
      </c>
      <c r="N4764" s="74" t="n">
        <v>207.8608</v>
      </c>
      <c r="O4764" s="75" t="n">
        <v>1</v>
      </c>
      <c r="P4764" s="76" t="n">
        <v>0.0833333333333333</v>
      </c>
      <c r="Q4764" s="77" t="n">
        <v>0</v>
      </c>
      <c r="R4764" s="78" t="n">
        <v>207.8608</v>
      </c>
      <c r="S4764" s="39" t="n">
        <v>17.2592000000001</v>
      </c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LF4764" s="41"/>
      <c r="ALG4764" s="41"/>
      <c r="ALH4764" s="41"/>
      <c r="ALI4764" s="41"/>
      <c r="ALJ4764" s="41"/>
      <c r="ALK4764" s="41"/>
      <c r="ALL4764" s="41"/>
      <c r="ALM4764" s="41"/>
      <c r="ALN4764" s="41"/>
      <c r="ALO4764" s="41"/>
      <c r="ALP4764" s="41"/>
      <c r="ALQ4764" s="41"/>
      <c r="ALR4764" s="41"/>
      <c r="ALS4764" s="41"/>
      <c r="ALT4764" s="41"/>
      <c r="ALU4764" s="41"/>
      <c r="ALV4764" s="41"/>
      <c r="ALW4764" s="41"/>
      <c r="ALX4764" s="41"/>
      <c r="ALY4764" s="41"/>
      <c r="ALZ4764" s="41"/>
      <c r="AMA4764" s="41"/>
      <c r="AMB4764" s="41"/>
      <c r="AMC4764" s="41"/>
      <c r="AMD4764" s="41"/>
      <c r="AME4764" s="41"/>
      <c r="AMF4764" s="41"/>
      <c r="AMG4764" s="0"/>
      <c r="AMH4764" s="0"/>
      <c r="AMI4764" s="0"/>
      <c r="AMJ4764" s="0"/>
    </row>
    <row r="4765" s="4" customFormat="true" ht="37.5" hidden="false" customHeight="true" outlineLevel="0" collapsed="false">
      <c r="A4765" s="23" t="s">
        <v>1337</v>
      </c>
      <c r="B4765" s="80" t="n">
        <v>7699</v>
      </c>
      <c r="C4765" s="25" t="e">
        <f aca="false">VLOOKUP(B4765,[1]Planilha8!$X$4:$Y$6629,2,0)</f>
        <v>#N/A</v>
      </c>
      <c r="D4765" s="26" t="s">
        <v>1384</v>
      </c>
      <c r="E4765" s="26" t="e">
        <f aca="false">VLOOKUP(B4765,[1]Planilha8!$X$4:$Z$6629,3,0)</f>
        <v>#N/A</v>
      </c>
      <c r="F4765" s="26" t="e">
        <f aca="false">VLOOKUP(B4765,[1]Planilha8!$X$4:$AD$6629,7,0)</f>
        <v>#N/A</v>
      </c>
      <c r="G4765" s="27" t="n">
        <v>41311</v>
      </c>
      <c r="H4765" s="28" t="n">
        <v>225.12</v>
      </c>
      <c r="I4765" s="29" t="s">
        <v>23</v>
      </c>
      <c r="J4765" s="70" t="s">
        <v>1385</v>
      </c>
      <c r="K4765" s="71" t="n">
        <v>57</v>
      </c>
      <c r="L4765" s="72" t="n">
        <v>2012003135</v>
      </c>
      <c r="M4765" s="73" t="n">
        <v>43465</v>
      </c>
      <c r="N4765" s="74" t="n">
        <v>207.8608</v>
      </c>
      <c r="O4765" s="75" t="n">
        <v>1</v>
      </c>
      <c r="P4765" s="76" t="n">
        <v>0.0833333333333333</v>
      </c>
      <c r="Q4765" s="77" t="n">
        <v>0</v>
      </c>
      <c r="R4765" s="78" t="n">
        <v>207.8608</v>
      </c>
      <c r="S4765" s="39" t="n">
        <v>17.2592000000001</v>
      </c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LF4765" s="41"/>
      <c r="ALG4765" s="41"/>
      <c r="ALH4765" s="41"/>
      <c r="ALI4765" s="41"/>
      <c r="ALJ4765" s="41"/>
      <c r="ALK4765" s="41"/>
      <c r="ALL4765" s="41"/>
      <c r="ALM4765" s="41"/>
      <c r="ALN4765" s="41"/>
      <c r="ALO4765" s="41"/>
      <c r="ALP4765" s="41"/>
      <c r="ALQ4765" s="41"/>
      <c r="ALR4765" s="41"/>
      <c r="ALS4765" s="41"/>
      <c r="ALT4765" s="41"/>
      <c r="ALU4765" s="41"/>
      <c r="ALV4765" s="41"/>
      <c r="ALW4765" s="41"/>
      <c r="ALX4765" s="41"/>
      <c r="ALY4765" s="41"/>
      <c r="ALZ4765" s="41"/>
      <c r="AMA4765" s="41"/>
      <c r="AMB4765" s="41"/>
      <c r="AMC4765" s="41"/>
      <c r="AMD4765" s="41"/>
      <c r="AME4765" s="41"/>
      <c r="AMF4765" s="41"/>
      <c r="AMG4765" s="0"/>
      <c r="AMH4765" s="0"/>
      <c r="AMI4765" s="0"/>
      <c r="AMJ4765" s="0"/>
    </row>
    <row r="4766" s="4" customFormat="true" ht="37.5" hidden="false" customHeight="true" outlineLevel="0" collapsed="false">
      <c r="A4766" s="23" t="s">
        <v>1337</v>
      </c>
      <c r="B4766" s="80" t="n">
        <v>7700</v>
      </c>
      <c r="C4766" s="25" t="n">
        <f aca="false">VLOOKUP(B4766,[1]Planilha8!$X$4:$Y$6629,2,0)</f>
        <v>2039633</v>
      </c>
      <c r="D4766" s="26" t="s">
        <v>1384</v>
      </c>
      <c r="E4766" s="26" t="str">
        <f aca="false">VLOOKUP(B4766,[1]Planilha8!$X$4:$Z$6629,3,0)</f>
        <v>CENTRO CIRÚRGICO</v>
      </c>
      <c r="F4766" s="26" t="str">
        <f aca="false">VLOOKUP(B4766,[1]Planilha8!$X$4:$AD$6629,7,0)</f>
        <v>REGULAR</v>
      </c>
      <c r="G4766" s="27" t="n">
        <v>41311</v>
      </c>
      <c r="H4766" s="28" t="n">
        <v>225.12</v>
      </c>
      <c r="I4766" s="29" t="s">
        <v>23</v>
      </c>
      <c r="J4766" s="70" t="s">
        <v>1385</v>
      </c>
      <c r="K4766" s="71" t="n">
        <v>57</v>
      </c>
      <c r="L4766" s="72" t="n">
        <v>2012003135</v>
      </c>
      <c r="M4766" s="73" t="n">
        <v>43465</v>
      </c>
      <c r="N4766" s="74" t="n">
        <v>207.8608</v>
      </c>
      <c r="O4766" s="75" t="n">
        <v>1</v>
      </c>
      <c r="P4766" s="76" t="n">
        <v>0.0833333333333333</v>
      </c>
      <c r="Q4766" s="77" t="n">
        <v>0</v>
      </c>
      <c r="R4766" s="78" t="n">
        <v>207.8608</v>
      </c>
      <c r="S4766" s="39" t="n">
        <v>17.2592000000001</v>
      </c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LF4766" s="41"/>
      <c r="ALG4766" s="41"/>
      <c r="ALH4766" s="41"/>
      <c r="ALI4766" s="41"/>
      <c r="ALJ4766" s="41"/>
      <c r="ALK4766" s="41"/>
      <c r="ALL4766" s="41"/>
      <c r="ALM4766" s="41"/>
      <c r="ALN4766" s="41"/>
      <c r="ALO4766" s="41"/>
      <c r="ALP4766" s="41"/>
      <c r="ALQ4766" s="41"/>
      <c r="ALR4766" s="41"/>
      <c r="ALS4766" s="41"/>
      <c r="ALT4766" s="41"/>
      <c r="ALU4766" s="41"/>
      <c r="ALV4766" s="41"/>
      <c r="ALW4766" s="41"/>
      <c r="ALX4766" s="41"/>
      <c r="ALY4766" s="41"/>
      <c r="ALZ4766" s="41"/>
      <c r="AMA4766" s="41"/>
      <c r="AMB4766" s="41"/>
      <c r="AMC4766" s="41"/>
      <c r="AMD4766" s="41"/>
      <c r="AME4766" s="41"/>
      <c r="AMF4766" s="41"/>
      <c r="AMG4766" s="0"/>
      <c r="AMH4766" s="0"/>
      <c r="AMI4766" s="0"/>
      <c r="AMJ4766" s="0"/>
    </row>
    <row r="4767" s="4" customFormat="true" ht="37.5" hidden="false" customHeight="true" outlineLevel="0" collapsed="false">
      <c r="A4767" s="23" t="s">
        <v>1337</v>
      </c>
      <c r="B4767" s="80" t="n">
        <v>7701</v>
      </c>
      <c r="C4767" s="25" t="e">
        <f aca="false">VLOOKUP(B4767,[1]Planilha8!$X$4:$Y$6629,2,0)</f>
        <v>#N/A</v>
      </c>
      <c r="D4767" s="26" t="s">
        <v>1384</v>
      </c>
      <c r="E4767" s="26" t="e">
        <f aca="false">VLOOKUP(B4767,[1]Planilha8!$X$4:$Z$6629,3,0)</f>
        <v>#N/A</v>
      </c>
      <c r="F4767" s="26" t="e">
        <f aca="false">VLOOKUP(B4767,[1]Planilha8!$X$4:$AD$6629,7,0)</f>
        <v>#N/A</v>
      </c>
      <c r="G4767" s="27" t="n">
        <v>41311</v>
      </c>
      <c r="H4767" s="28" t="n">
        <v>225.12</v>
      </c>
      <c r="I4767" s="29" t="s">
        <v>23</v>
      </c>
      <c r="J4767" s="70" t="s">
        <v>1385</v>
      </c>
      <c r="K4767" s="71" t="n">
        <v>57</v>
      </c>
      <c r="L4767" s="72" t="n">
        <v>2012003135</v>
      </c>
      <c r="M4767" s="73" t="n">
        <v>43465</v>
      </c>
      <c r="N4767" s="74" t="n">
        <v>207.8608</v>
      </c>
      <c r="O4767" s="75" t="n">
        <v>1</v>
      </c>
      <c r="P4767" s="76" t="n">
        <v>0.0833333333333333</v>
      </c>
      <c r="Q4767" s="77" t="n">
        <v>0</v>
      </c>
      <c r="R4767" s="78" t="n">
        <v>207.8608</v>
      </c>
      <c r="S4767" s="39" t="n">
        <v>17.2592000000001</v>
      </c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LF4767" s="41"/>
      <c r="ALG4767" s="41"/>
      <c r="ALH4767" s="41"/>
      <c r="ALI4767" s="41"/>
      <c r="ALJ4767" s="41"/>
      <c r="ALK4767" s="41"/>
      <c r="ALL4767" s="41"/>
      <c r="ALM4767" s="41"/>
      <c r="ALN4767" s="41"/>
      <c r="ALO4767" s="41"/>
      <c r="ALP4767" s="41"/>
      <c r="ALQ4767" s="41"/>
      <c r="ALR4767" s="41"/>
      <c r="ALS4767" s="41"/>
      <c r="ALT4767" s="41"/>
      <c r="ALU4767" s="41"/>
      <c r="ALV4767" s="41"/>
      <c r="ALW4767" s="41"/>
      <c r="ALX4767" s="41"/>
      <c r="ALY4767" s="41"/>
      <c r="ALZ4767" s="41"/>
      <c r="AMA4767" s="41"/>
      <c r="AMB4767" s="41"/>
      <c r="AMC4767" s="41"/>
      <c r="AMD4767" s="41"/>
      <c r="AME4767" s="41"/>
      <c r="AMF4767" s="41"/>
      <c r="AMG4767" s="0"/>
      <c r="AMH4767" s="0"/>
      <c r="AMI4767" s="0"/>
      <c r="AMJ4767" s="0"/>
    </row>
    <row r="4768" s="4" customFormat="true" ht="37.5" hidden="false" customHeight="true" outlineLevel="0" collapsed="false">
      <c r="A4768" s="23" t="s">
        <v>1337</v>
      </c>
      <c r="B4768" s="80" t="n">
        <v>7702</v>
      </c>
      <c r="C4768" s="25" t="n">
        <f aca="false">VLOOKUP(B4768,[1]Planilha8!$X$4:$Y$6629,2,0)</f>
        <v>2039635</v>
      </c>
      <c r="D4768" s="26" t="s">
        <v>1384</v>
      </c>
      <c r="E4768" s="26" t="str">
        <f aca="false">VLOOKUP(B4768,[1]Planilha8!$X$4:$Z$6629,3,0)</f>
        <v>CENTRO CIRÚRGICO</v>
      </c>
      <c r="F4768" s="26" t="str">
        <f aca="false">VLOOKUP(B4768,[1]Planilha8!$X$4:$AD$6629,7,0)</f>
        <v>REGULAR</v>
      </c>
      <c r="G4768" s="27" t="n">
        <v>41311</v>
      </c>
      <c r="H4768" s="28" t="n">
        <v>225.12</v>
      </c>
      <c r="I4768" s="29" t="s">
        <v>23</v>
      </c>
      <c r="J4768" s="70" t="s">
        <v>1385</v>
      </c>
      <c r="K4768" s="71" t="n">
        <v>57</v>
      </c>
      <c r="L4768" s="72" t="n">
        <v>2012003135</v>
      </c>
      <c r="M4768" s="73" t="n">
        <v>43465</v>
      </c>
      <c r="N4768" s="74" t="n">
        <v>207.8608</v>
      </c>
      <c r="O4768" s="75" t="n">
        <v>1</v>
      </c>
      <c r="P4768" s="76" t="n">
        <v>0.0833333333333333</v>
      </c>
      <c r="Q4768" s="77" t="n">
        <v>0</v>
      </c>
      <c r="R4768" s="78" t="n">
        <v>207.8608</v>
      </c>
      <c r="S4768" s="39" t="n">
        <v>17.2592000000001</v>
      </c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LF4768" s="41"/>
      <c r="ALG4768" s="41"/>
      <c r="ALH4768" s="41"/>
      <c r="ALI4768" s="41"/>
      <c r="ALJ4768" s="41"/>
      <c r="ALK4768" s="41"/>
      <c r="ALL4768" s="41"/>
      <c r="ALM4768" s="41"/>
      <c r="ALN4768" s="41"/>
      <c r="ALO4768" s="41"/>
      <c r="ALP4768" s="41"/>
      <c r="ALQ4768" s="41"/>
      <c r="ALR4768" s="41"/>
      <c r="ALS4768" s="41"/>
      <c r="ALT4768" s="41"/>
      <c r="ALU4768" s="41"/>
      <c r="ALV4768" s="41"/>
      <c r="ALW4768" s="41"/>
      <c r="ALX4768" s="41"/>
      <c r="ALY4768" s="41"/>
      <c r="ALZ4768" s="41"/>
      <c r="AMA4768" s="41"/>
      <c r="AMB4768" s="41"/>
      <c r="AMC4768" s="41"/>
      <c r="AMD4768" s="41"/>
      <c r="AME4768" s="41"/>
      <c r="AMF4768" s="41"/>
      <c r="AMG4768" s="0"/>
      <c r="AMH4768" s="0"/>
      <c r="AMI4768" s="0"/>
      <c r="AMJ4768" s="0"/>
    </row>
    <row r="4769" s="4" customFormat="true" ht="37.5" hidden="false" customHeight="true" outlineLevel="0" collapsed="false">
      <c r="A4769" s="23" t="s">
        <v>1337</v>
      </c>
      <c r="B4769" s="80" t="n">
        <v>7703</v>
      </c>
      <c r="C4769" s="25" t="n">
        <f aca="false">VLOOKUP(B4769,[1]Planilha8!$X$4:$Y$6629,2,0)</f>
        <v>2039636</v>
      </c>
      <c r="D4769" s="26" t="s">
        <v>1384</v>
      </c>
      <c r="E4769" s="26" t="str">
        <f aca="false">VLOOKUP(B4769,[1]Planilha8!$X$4:$Z$6629,3,0)</f>
        <v>CENTRO CIRÚRGICO</v>
      </c>
      <c r="F4769" s="26" t="str">
        <f aca="false">VLOOKUP(B4769,[1]Planilha8!$X$4:$AD$6629,7,0)</f>
        <v>REGULAR</v>
      </c>
      <c r="G4769" s="27" t="n">
        <v>41311</v>
      </c>
      <c r="H4769" s="28" t="n">
        <v>225.12</v>
      </c>
      <c r="I4769" s="29" t="s">
        <v>23</v>
      </c>
      <c r="J4769" s="70" t="s">
        <v>1385</v>
      </c>
      <c r="K4769" s="71" t="n">
        <v>57</v>
      </c>
      <c r="L4769" s="72" t="n">
        <v>2012003135</v>
      </c>
      <c r="M4769" s="73" t="n">
        <v>43465</v>
      </c>
      <c r="N4769" s="74" t="n">
        <v>207.8608</v>
      </c>
      <c r="O4769" s="75" t="n">
        <v>1</v>
      </c>
      <c r="P4769" s="76" t="n">
        <v>0.0833333333333333</v>
      </c>
      <c r="Q4769" s="77" t="n">
        <v>0</v>
      </c>
      <c r="R4769" s="78" t="n">
        <v>207.8608</v>
      </c>
      <c r="S4769" s="39" t="n">
        <v>17.2592000000001</v>
      </c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LF4769" s="41"/>
      <c r="ALG4769" s="41"/>
      <c r="ALH4769" s="41"/>
      <c r="ALI4769" s="41"/>
      <c r="ALJ4769" s="41"/>
      <c r="ALK4769" s="41"/>
      <c r="ALL4769" s="41"/>
      <c r="ALM4769" s="41"/>
      <c r="ALN4769" s="41"/>
      <c r="ALO4769" s="41"/>
      <c r="ALP4769" s="41"/>
      <c r="ALQ4769" s="41"/>
      <c r="ALR4769" s="41"/>
      <c r="ALS4769" s="41"/>
      <c r="ALT4769" s="41"/>
      <c r="ALU4769" s="41"/>
      <c r="ALV4769" s="41"/>
      <c r="ALW4769" s="41"/>
      <c r="ALX4769" s="41"/>
      <c r="ALY4769" s="41"/>
      <c r="ALZ4769" s="41"/>
      <c r="AMA4769" s="41"/>
      <c r="AMB4769" s="41"/>
      <c r="AMC4769" s="41"/>
      <c r="AMD4769" s="41"/>
      <c r="AME4769" s="41"/>
      <c r="AMF4769" s="41"/>
      <c r="AMG4769" s="0"/>
      <c r="AMH4769" s="0"/>
      <c r="AMI4769" s="0"/>
      <c r="AMJ4769" s="0"/>
    </row>
    <row r="4770" s="4" customFormat="true" ht="37.5" hidden="false" customHeight="true" outlineLevel="0" collapsed="false">
      <c r="A4770" s="23" t="s">
        <v>1337</v>
      </c>
      <c r="B4770" s="80" t="n">
        <v>7704</v>
      </c>
      <c r="C4770" s="25" t="e">
        <f aca="false">VLOOKUP(B4770,[1]Planilha8!$X$4:$Y$6629,2,0)</f>
        <v>#N/A</v>
      </c>
      <c r="D4770" s="26" t="s">
        <v>1384</v>
      </c>
      <c r="E4770" s="26" t="e">
        <f aca="false">VLOOKUP(B4770,[1]Planilha8!$X$4:$Z$6629,3,0)</f>
        <v>#N/A</v>
      </c>
      <c r="F4770" s="26" t="e">
        <f aca="false">VLOOKUP(B4770,[1]Planilha8!$X$4:$AD$6629,7,0)</f>
        <v>#N/A</v>
      </c>
      <c r="G4770" s="27" t="n">
        <v>41311</v>
      </c>
      <c r="H4770" s="28" t="n">
        <v>225.12</v>
      </c>
      <c r="I4770" s="29" t="s">
        <v>23</v>
      </c>
      <c r="J4770" s="70" t="s">
        <v>1385</v>
      </c>
      <c r="K4770" s="71" t="n">
        <v>57</v>
      </c>
      <c r="L4770" s="72" t="n">
        <v>2012003135</v>
      </c>
      <c r="M4770" s="73" t="n">
        <v>43465</v>
      </c>
      <c r="N4770" s="74" t="n">
        <v>207.8608</v>
      </c>
      <c r="O4770" s="75" t="n">
        <v>1</v>
      </c>
      <c r="P4770" s="76" t="n">
        <v>0.0833333333333333</v>
      </c>
      <c r="Q4770" s="77" t="n">
        <v>0</v>
      </c>
      <c r="R4770" s="78" t="n">
        <v>207.8608</v>
      </c>
      <c r="S4770" s="39" t="n">
        <v>17.2592000000001</v>
      </c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LF4770" s="41"/>
      <c r="ALG4770" s="41"/>
      <c r="ALH4770" s="41"/>
      <c r="ALI4770" s="41"/>
      <c r="ALJ4770" s="41"/>
      <c r="ALK4770" s="41"/>
      <c r="ALL4770" s="41"/>
      <c r="ALM4770" s="41"/>
      <c r="ALN4770" s="41"/>
      <c r="ALO4770" s="41"/>
      <c r="ALP4770" s="41"/>
      <c r="ALQ4770" s="41"/>
      <c r="ALR4770" s="41"/>
      <c r="ALS4770" s="41"/>
      <c r="ALT4770" s="41"/>
      <c r="ALU4770" s="41"/>
      <c r="ALV4770" s="41"/>
      <c r="ALW4770" s="41"/>
      <c r="ALX4770" s="41"/>
      <c r="ALY4770" s="41"/>
      <c r="ALZ4770" s="41"/>
      <c r="AMA4770" s="41"/>
      <c r="AMB4770" s="41"/>
      <c r="AMC4770" s="41"/>
      <c r="AMD4770" s="41"/>
      <c r="AME4770" s="41"/>
      <c r="AMF4770" s="41"/>
      <c r="AMG4770" s="0"/>
      <c r="AMH4770" s="0"/>
      <c r="AMI4770" s="0"/>
      <c r="AMJ4770" s="0"/>
    </row>
    <row r="4771" s="4" customFormat="true" ht="37.5" hidden="false" customHeight="true" outlineLevel="0" collapsed="false">
      <c r="A4771" s="23" t="s">
        <v>1337</v>
      </c>
      <c r="B4771" s="80" t="n">
        <v>7705</v>
      </c>
      <c r="C4771" s="25" t="n">
        <f aca="false">VLOOKUP(B4771,[1]Planilha8!$X$4:$Y$6629,2,0)</f>
        <v>2039638</v>
      </c>
      <c r="D4771" s="26" t="s">
        <v>1384</v>
      </c>
      <c r="E4771" s="26" t="str">
        <f aca="false">VLOOKUP(B4771,[1]Planilha8!$X$4:$Z$6629,3,0)</f>
        <v>HEMODIALISE / DIÁLISE</v>
      </c>
      <c r="F4771" s="26" t="str">
        <f aca="false">VLOOKUP(B4771,[1]Planilha8!$X$4:$AD$6629,7,0)</f>
        <v>REGULAR</v>
      </c>
      <c r="G4771" s="27" t="n">
        <v>41311</v>
      </c>
      <c r="H4771" s="28" t="n">
        <v>225.12</v>
      </c>
      <c r="I4771" s="29" t="s">
        <v>23</v>
      </c>
      <c r="J4771" s="70" t="s">
        <v>1385</v>
      </c>
      <c r="K4771" s="71" t="n">
        <v>57</v>
      </c>
      <c r="L4771" s="72" t="n">
        <v>2012003135</v>
      </c>
      <c r="M4771" s="73" t="n">
        <v>43465</v>
      </c>
      <c r="N4771" s="74" t="n">
        <v>207.8608</v>
      </c>
      <c r="O4771" s="75" t="n">
        <v>1</v>
      </c>
      <c r="P4771" s="76" t="n">
        <v>0.0833333333333333</v>
      </c>
      <c r="Q4771" s="77" t="n">
        <v>0</v>
      </c>
      <c r="R4771" s="78" t="n">
        <v>207.8608</v>
      </c>
      <c r="S4771" s="39" t="n">
        <v>17.2592000000001</v>
      </c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LF4771" s="41"/>
      <c r="ALG4771" s="41"/>
      <c r="ALH4771" s="41"/>
      <c r="ALI4771" s="41"/>
      <c r="ALJ4771" s="41"/>
      <c r="ALK4771" s="41"/>
      <c r="ALL4771" s="41"/>
      <c r="ALM4771" s="41"/>
      <c r="ALN4771" s="41"/>
      <c r="ALO4771" s="41"/>
      <c r="ALP4771" s="41"/>
      <c r="ALQ4771" s="41"/>
      <c r="ALR4771" s="41"/>
      <c r="ALS4771" s="41"/>
      <c r="ALT4771" s="41"/>
      <c r="ALU4771" s="41"/>
      <c r="ALV4771" s="41"/>
      <c r="ALW4771" s="41"/>
      <c r="ALX4771" s="41"/>
      <c r="ALY4771" s="41"/>
      <c r="ALZ4771" s="41"/>
      <c r="AMA4771" s="41"/>
      <c r="AMB4771" s="41"/>
      <c r="AMC4771" s="41"/>
      <c r="AMD4771" s="41"/>
      <c r="AME4771" s="41"/>
      <c r="AMF4771" s="41"/>
      <c r="AMG4771" s="0"/>
      <c r="AMH4771" s="0"/>
      <c r="AMI4771" s="0"/>
      <c r="AMJ4771" s="0"/>
    </row>
    <row r="4772" s="4" customFormat="true" ht="37.5" hidden="false" customHeight="true" outlineLevel="0" collapsed="false">
      <c r="A4772" s="23" t="s">
        <v>1337</v>
      </c>
      <c r="B4772" s="80" t="n">
        <v>7706</v>
      </c>
      <c r="C4772" s="25" t="n">
        <f aca="false">VLOOKUP(B4772,[1]Planilha8!$X$4:$Y$6629,2,0)</f>
        <v>2039639</v>
      </c>
      <c r="D4772" s="26" t="s">
        <v>1384</v>
      </c>
      <c r="E4772" s="26" t="str">
        <f aca="false">VLOOKUP(B4772,[1]Planilha8!$X$4:$Z$6629,3,0)</f>
        <v>HEMODIALISE / DIÁLISE</v>
      </c>
      <c r="F4772" s="26" t="str">
        <f aca="false">VLOOKUP(B4772,[1]Planilha8!$X$4:$AD$6629,7,0)</f>
        <v>REGULAR</v>
      </c>
      <c r="G4772" s="27" t="n">
        <v>41311</v>
      </c>
      <c r="H4772" s="28" t="n">
        <v>225.12</v>
      </c>
      <c r="I4772" s="29" t="s">
        <v>23</v>
      </c>
      <c r="J4772" s="70" t="s">
        <v>1385</v>
      </c>
      <c r="K4772" s="71" t="n">
        <v>57</v>
      </c>
      <c r="L4772" s="72" t="n">
        <v>2012003135</v>
      </c>
      <c r="M4772" s="73" t="n">
        <v>43465</v>
      </c>
      <c r="N4772" s="74" t="n">
        <v>207.8608</v>
      </c>
      <c r="O4772" s="75" t="n">
        <v>1</v>
      </c>
      <c r="P4772" s="76" t="n">
        <v>0.0833333333333333</v>
      </c>
      <c r="Q4772" s="77" t="n">
        <v>0</v>
      </c>
      <c r="R4772" s="78" t="n">
        <v>207.8608</v>
      </c>
      <c r="S4772" s="39" t="n">
        <v>17.2592000000001</v>
      </c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LF4772" s="41"/>
      <c r="ALG4772" s="41"/>
      <c r="ALH4772" s="41"/>
      <c r="ALI4772" s="41"/>
      <c r="ALJ4772" s="41"/>
      <c r="ALK4772" s="41"/>
      <c r="ALL4772" s="41"/>
      <c r="ALM4772" s="41"/>
      <c r="ALN4772" s="41"/>
      <c r="ALO4772" s="41"/>
      <c r="ALP4772" s="41"/>
      <c r="ALQ4772" s="41"/>
      <c r="ALR4772" s="41"/>
      <c r="ALS4772" s="41"/>
      <c r="ALT4772" s="41"/>
      <c r="ALU4772" s="41"/>
      <c r="ALV4772" s="41"/>
      <c r="ALW4772" s="41"/>
      <c r="ALX4772" s="41"/>
      <c r="ALY4772" s="41"/>
      <c r="ALZ4772" s="41"/>
      <c r="AMA4772" s="41"/>
      <c r="AMB4772" s="41"/>
      <c r="AMC4772" s="41"/>
      <c r="AMD4772" s="41"/>
      <c r="AME4772" s="41"/>
      <c r="AMF4772" s="41"/>
      <c r="AMG4772" s="0"/>
      <c r="AMH4772" s="0"/>
      <c r="AMI4772" s="0"/>
      <c r="AMJ4772" s="0"/>
    </row>
    <row r="4773" s="4" customFormat="true" ht="37.5" hidden="false" customHeight="true" outlineLevel="0" collapsed="false">
      <c r="A4773" s="23" t="s">
        <v>1337</v>
      </c>
      <c r="B4773" s="80" t="n">
        <v>7707</v>
      </c>
      <c r="C4773" s="25" t="e">
        <f aca="false">VLOOKUP(B4773,[1]Planilha8!$X$4:$Y$6629,2,0)</f>
        <v>#N/A</v>
      </c>
      <c r="D4773" s="26" t="s">
        <v>1384</v>
      </c>
      <c r="E4773" s="26" t="e">
        <f aca="false">VLOOKUP(B4773,[1]Planilha8!$X$4:$Z$6629,3,0)</f>
        <v>#N/A</v>
      </c>
      <c r="F4773" s="26" t="e">
        <f aca="false">VLOOKUP(B4773,[1]Planilha8!$X$4:$AD$6629,7,0)</f>
        <v>#N/A</v>
      </c>
      <c r="G4773" s="27" t="n">
        <v>41311</v>
      </c>
      <c r="H4773" s="28" t="n">
        <v>225.12</v>
      </c>
      <c r="I4773" s="29" t="s">
        <v>23</v>
      </c>
      <c r="J4773" s="70" t="s">
        <v>1385</v>
      </c>
      <c r="K4773" s="71" t="n">
        <v>57</v>
      </c>
      <c r="L4773" s="72" t="n">
        <v>2012003135</v>
      </c>
      <c r="M4773" s="73" t="n">
        <v>43465</v>
      </c>
      <c r="N4773" s="74" t="n">
        <v>207.8608</v>
      </c>
      <c r="O4773" s="75" t="n">
        <v>1</v>
      </c>
      <c r="P4773" s="76" t="n">
        <v>0.0833333333333333</v>
      </c>
      <c r="Q4773" s="77" t="n">
        <v>0</v>
      </c>
      <c r="R4773" s="78" t="n">
        <v>207.8608</v>
      </c>
      <c r="S4773" s="39" t="n">
        <v>17.2592000000001</v>
      </c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LF4773" s="41"/>
      <c r="ALG4773" s="41"/>
      <c r="ALH4773" s="41"/>
      <c r="ALI4773" s="41"/>
      <c r="ALJ4773" s="41"/>
      <c r="ALK4773" s="41"/>
      <c r="ALL4773" s="41"/>
      <c r="ALM4773" s="41"/>
      <c r="ALN4773" s="41"/>
      <c r="ALO4773" s="41"/>
      <c r="ALP4773" s="41"/>
      <c r="ALQ4773" s="41"/>
      <c r="ALR4773" s="41"/>
      <c r="ALS4773" s="41"/>
      <c r="ALT4773" s="41"/>
      <c r="ALU4773" s="41"/>
      <c r="ALV4773" s="41"/>
      <c r="ALW4773" s="41"/>
      <c r="ALX4773" s="41"/>
      <c r="ALY4773" s="41"/>
      <c r="ALZ4773" s="41"/>
      <c r="AMA4773" s="41"/>
      <c r="AMB4773" s="41"/>
      <c r="AMC4773" s="41"/>
      <c r="AMD4773" s="41"/>
      <c r="AME4773" s="41"/>
      <c r="AMF4773" s="41"/>
      <c r="AMG4773" s="0"/>
      <c r="AMH4773" s="0"/>
      <c r="AMI4773" s="0"/>
      <c r="AMJ4773" s="0"/>
    </row>
    <row r="4774" s="4" customFormat="true" ht="37.5" hidden="false" customHeight="true" outlineLevel="0" collapsed="false">
      <c r="A4774" s="23" t="s">
        <v>1337</v>
      </c>
      <c r="B4774" s="80" t="n">
        <v>7708</v>
      </c>
      <c r="C4774" s="25" t="e">
        <f aca="false">VLOOKUP(B4774,[1]Planilha8!$X$4:$Y$6629,2,0)</f>
        <v>#N/A</v>
      </c>
      <c r="D4774" s="26" t="s">
        <v>1384</v>
      </c>
      <c r="E4774" s="26" t="e">
        <f aca="false">VLOOKUP(B4774,[1]Planilha8!$X$4:$Z$6629,3,0)</f>
        <v>#N/A</v>
      </c>
      <c r="F4774" s="26" t="e">
        <f aca="false">VLOOKUP(B4774,[1]Planilha8!$X$4:$AD$6629,7,0)</f>
        <v>#N/A</v>
      </c>
      <c r="G4774" s="27" t="n">
        <v>41311</v>
      </c>
      <c r="H4774" s="28" t="n">
        <v>225.12</v>
      </c>
      <c r="I4774" s="29" t="s">
        <v>23</v>
      </c>
      <c r="J4774" s="70" t="s">
        <v>1385</v>
      </c>
      <c r="K4774" s="71" t="n">
        <v>57</v>
      </c>
      <c r="L4774" s="72" t="n">
        <v>2012003135</v>
      </c>
      <c r="M4774" s="73" t="n">
        <v>43465</v>
      </c>
      <c r="N4774" s="74" t="n">
        <v>207.8608</v>
      </c>
      <c r="O4774" s="75" t="n">
        <v>1</v>
      </c>
      <c r="P4774" s="76" t="n">
        <v>0.0833333333333333</v>
      </c>
      <c r="Q4774" s="77" t="n">
        <v>0</v>
      </c>
      <c r="R4774" s="78" t="n">
        <v>207.8608</v>
      </c>
      <c r="S4774" s="39" t="n">
        <v>17.2592000000001</v>
      </c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LF4774" s="41"/>
      <c r="ALG4774" s="41"/>
      <c r="ALH4774" s="41"/>
      <c r="ALI4774" s="41"/>
      <c r="ALJ4774" s="41"/>
      <c r="ALK4774" s="41"/>
      <c r="ALL4774" s="41"/>
      <c r="ALM4774" s="41"/>
      <c r="ALN4774" s="41"/>
      <c r="ALO4774" s="41"/>
      <c r="ALP4774" s="41"/>
      <c r="ALQ4774" s="41"/>
      <c r="ALR4774" s="41"/>
      <c r="ALS4774" s="41"/>
      <c r="ALT4774" s="41"/>
      <c r="ALU4774" s="41"/>
      <c r="ALV4774" s="41"/>
      <c r="ALW4774" s="41"/>
      <c r="ALX4774" s="41"/>
      <c r="ALY4774" s="41"/>
      <c r="ALZ4774" s="41"/>
      <c r="AMA4774" s="41"/>
      <c r="AMB4774" s="41"/>
      <c r="AMC4774" s="41"/>
      <c r="AMD4774" s="41"/>
      <c r="AME4774" s="41"/>
      <c r="AMF4774" s="41"/>
      <c r="AMG4774" s="0"/>
      <c r="AMH4774" s="0"/>
      <c r="AMI4774" s="0"/>
      <c r="AMJ4774" s="0"/>
    </row>
    <row r="4775" s="4" customFormat="true" ht="37.5" hidden="false" customHeight="true" outlineLevel="0" collapsed="false">
      <c r="A4775" s="23" t="s">
        <v>1337</v>
      </c>
      <c r="B4775" s="23" t="n">
        <v>7831</v>
      </c>
      <c r="C4775" s="25" t="n">
        <f aca="false">VLOOKUP(B4775,[1]Planilha8!$X$4:$Y$6629,2,0)</f>
        <v>2039642</v>
      </c>
      <c r="D4775" s="26" t="s">
        <v>1384</v>
      </c>
      <c r="E4775" s="26" t="str">
        <f aca="false">VLOOKUP(B4775,[1]Planilha8!$X$4:$Z$6629,3,0)</f>
        <v>UNIDADE DE TERAPIA INTENSIVA</v>
      </c>
      <c r="F4775" s="26" t="str">
        <f aca="false">VLOOKUP(B4775,[1]Planilha8!$X$4:$AD$6629,7,0)</f>
        <v>REGULAR</v>
      </c>
      <c r="G4775" s="27" t="n">
        <v>41311</v>
      </c>
      <c r="H4775" s="28" t="n">
        <v>225.12</v>
      </c>
      <c r="I4775" s="29" t="s">
        <v>23</v>
      </c>
      <c r="J4775" s="70" t="s">
        <v>1385</v>
      </c>
      <c r="K4775" s="71" t="n">
        <v>60</v>
      </c>
      <c r="L4775" s="72" t="n">
        <v>2012003135</v>
      </c>
      <c r="M4775" s="73" t="n">
        <v>43465</v>
      </c>
      <c r="N4775" s="74" t="n">
        <v>207.8608</v>
      </c>
      <c r="O4775" s="75" t="n">
        <v>1</v>
      </c>
      <c r="P4775" s="76" t="n">
        <v>0.0833333333333333</v>
      </c>
      <c r="Q4775" s="77" t="n">
        <v>0</v>
      </c>
      <c r="R4775" s="78" t="n">
        <v>207.8608</v>
      </c>
      <c r="S4775" s="39" t="n">
        <v>17.2592000000001</v>
      </c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LF4775" s="41"/>
      <c r="ALG4775" s="41"/>
      <c r="ALH4775" s="41"/>
      <c r="ALI4775" s="41"/>
      <c r="ALJ4775" s="41"/>
      <c r="ALK4775" s="41"/>
      <c r="ALL4775" s="41"/>
      <c r="ALM4775" s="41"/>
      <c r="ALN4775" s="41"/>
      <c r="ALO4775" s="41"/>
      <c r="ALP4775" s="41"/>
      <c r="ALQ4775" s="41"/>
      <c r="ALR4775" s="41"/>
      <c r="ALS4775" s="41"/>
      <c r="ALT4775" s="41"/>
      <c r="ALU4775" s="41"/>
      <c r="ALV4775" s="41"/>
      <c r="ALW4775" s="41"/>
      <c r="ALX4775" s="41"/>
      <c r="ALY4775" s="41"/>
      <c r="ALZ4775" s="41"/>
      <c r="AMA4775" s="41"/>
      <c r="AMB4775" s="41"/>
      <c r="AMC4775" s="41"/>
      <c r="AMD4775" s="41"/>
      <c r="AME4775" s="41"/>
      <c r="AMF4775" s="41"/>
      <c r="AMG4775" s="0"/>
      <c r="AMH4775" s="0"/>
      <c r="AMI4775" s="0"/>
      <c r="AMJ4775" s="0"/>
    </row>
    <row r="4776" s="4" customFormat="true" ht="37.5" hidden="false" customHeight="true" outlineLevel="0" collapsed="false">
      <c r="A4776" s="23" t="s">
        <v>1337</v>
      </c>
      <c r="B4776" s="23" t="n">
        <v>7832</v>
      </c>
      <c r="C4776" s="25" t="n">
        <f aca="false">VLOOKUP(B4776,[1]Planilha8!$X$4:$Y$6629,2,0)</f>
        <v>2039643</v>
      </c>
      <c r="D4776" s="26" t="s">
        <v>1384</v>
      </c>
      <c r="E4776" s="26" t="str">
        <f aca="false">VLOOKUP(B4776,[1]Planilha8!$X$4:$Z$6629,3,0)</f>
        <v>UNIDADE DE TERAPIA INTENSIVA</v>
      </c>
      <c r="F4776" s="26" t="str">
        <f aca="false">VLOOKUP(B4776,[1]Planilha8!$X$4:$AD$6629,7,0)</f>
        <v>REGULAR</v>
      </c>
      <c r="G4776" s="27" t="n">
        <v>41311</v>
      </c>
      <c r="H4776" s="28" t="n">
        <v>225.12</v>
      </c>
      <c r="I4776" s="29" t="s">
        <v>23</v>
      </c>
      <c r="J4776" s="70" t="s">
        <v>1385</v>
      </c>
      <c r="K4776" s="71" t="n">
        <v>60</v>
      </c>
      <c r="L4776" s="72" t="n">
        <v>2012003135</v>
      </c>
      <c r="M4776" s="73" t="n">
        <v>43465</v>
      </c>
      <c r="N4776" s="74" t="n">
        <v>207.8608</v>
      </c>
      <c r="O4776" s="75" t="n">
        <v>1</v>
      </c>
      <c r="P4776" s="76" t="n">
        <v>0.0833333333333333</v>
      </c>
      <c r="Q4776" s="77" t="n">
        <v>0</v>
      </c>
      <c r="R4776" s="78" t="n">
        <v>207.8608</v>
      </c>
      <c r="S4776" s="39" t="n">
        <v>17.2592000000001</v>
      </c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LF4776" s="41"/>
      <c r="ALG4776" s="41"/>
      <c r="ALH4776" s="41"/>
      <c r="ALI4776" s="41"/>
      <c r="ALJ4776" s="41"/>
      <c r="ALK4776" s="41"/>
      <c r="ALL4776" s="41"/>
      <c r="ALM4776" s="41"/>
      <c r="ALN4776" s="41"/>
      <c r="ALO4776" s="41"/>
      <c r="ALP4776" s="41"/>
      <c r="ALQ4776" s="41"/>
      <c r="ALR4776" s="41"/>
      <c r="ALS4776" s="41"/>
      <c r="ALT4776" s="41"/>
      <c r="ALU4776" s="41"/>
      <c r="ALV4776" s="41"/>
      <c r="ALW4776" s="41"/>
      <c r="ALX4776" s="41"/>
      <c r="ALY4776" s="41"/>
      <c r="ALZ4776" s="41"/>
      <c r="AMA4776" s="41"/>
      <c r="AMB4776" s="41"/>
      <c r="AMC4776" s="41"/>
      <c r="AMD4776" s="41"/>
      <c r="AME4776" s="41"/>
      <c r="AMF4776" s="41"/>
      <c r="AMG4776" s="0"/>
      <c r="AMH4776" s="0"/>
      <c r="AMI4776" s="0"/>
      <c r="AMJ4776" s="0"/>
    </row>
    <row r="4777" s="4" customFormat="true" ht="37.5" hidden="false" customHeight="true" outlineLevel="0" collapsed="false">
      <c r="A4777" s="23" t="s">
        <v>1337</v>
      </c>
      <c r="B4777" s="23" t="n">
        <v>7833</v>
      </c>
      <c r="C4777" s="25" t="n">
        <f aca="false">VLOOKUP(B4777,[1]Planilha8!$X$4:$Y$6629,2,0)</f>
        <v>2039644</v>
      </c>
      <c r="D4777" s="26" t="s">
        <v>1384</v>
      </c>
      <c r="E4777" s="26" t="str">
        <f aca="false">VLOOKUP(B4777,[1]Planilha8!$X$4:$Z$6629,3,0)</f>
        <v>UNIDADE DE TERAPIA INTENSIVA</v>
      </c>
      <c r="F4777" s="26" t="str">
        <f aca="false">VLOOKUP(B4777,[1]Planilha8!$X$4:$AD$6629,7,0)</f>
        <v>REGULAR</v>
      </c>
      <c r="G4777" s="27" t="n">
        <v>41311</v>
      </c>
      <c r="H4777" s="28" t="n">
        <v>225.12</v>
      </c>
      <c r="I4777" s="29" t="s">
        <v>23</v>
      </c>
      <c r="J4777" s="70" t="s">
        <v>1385</v>
      </c>
      <c r="K4777" s="71" t="n">
        <v>60</v>
      </c>
      <c r="L4777" s="72" t="n">
        <v>2012003135</v>
      </c>
      <c r="M4777" s="73" t="n">
        <v>43465</v>
      </c>
      <c r="N4777" s="74" t="n">
        <v>207.8608</v>
      </c>
      <c r="O4777" s="75" t="n">
        <v>1</v>
      </c>
      <c r="P4777" s="76" t="n">
        <v>0.0833333333333333</v>
      </c>
      <c r="Q4777" s="77" t="n">
        <v>0</v>
      </c>
      <c r="R4777" s="78" t="n">
        <v>207.8608</v>
      </c>
      <c r="S4777" s="39" t="n">
        <v>17.2592000000001</v>
      </c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LF4777" s="41"/>
      <c r="ALG4777" s="41"/>
      <c r="ALH4777" s="41"/>
      <c r="ALI4777" s="41"/>
      <c r="ALJ4777" s="41"/>
      <c r="ALK4777" s="41"/>
      <c r="ALL4777" s="41"/>
      <c r="ALM4777" s="41"/>
      <c r="ALN4777" s="41"/>
      <c r="ALO4777" s="41"/>
      <c r="ALP4777" s="41"/>
      <c r="ALQ4777" s="41"/>
      <c r="ALR4777" s="41"/>
      <c r="ALS4777" s="41"/>
      <c r="ALT4777" s="41"/>
      <c r="ALU4777" s="41"/>
      <c r="ALV4777" s="41"/>
      <c r="ALW4777" s="41"/>
      <c r="ALX4777" s="41"/>
      <c r="ALY4777" s="41"/>
      <c r="ALZ4777" s="41"/>
      <c r="AMA4777" s="41"/>
      <c r="AMB4777" s="41"/>
      <c r="AMC4777" s="41"/>
      <c r="AMD4777" s="41"/>
      <c r="AME4777" s="41"/>
      <c r="AMF4777" s="41"/>
      <c r="AMG4777" s="0"/>
      <c r="AMH4777" s="0"/>
      <c r="AMI4777" s="0"/>
      <c r="AMJ4777" s="0"/>
    </row>
    <row r="4778" s="4" customFormat="true" ht="37.5" hidden="false" customHeight="true" outlineLevel="0" collapsed="false">
      <c r="A4778" s="23" t="s">
        <v>1337</v>
      </c>
      <c r="B4778" s="23" t="n">
        <v>7834</v>
      </c>
      <c r="C4778" s="25" t="n">
        <f aca="false">VLOOKUP(B4778,[1]Planilha8!$X$4:$Y$6629,2,0)</f>
        <v>2039645</v>
      </c>
      <c r="D4778" s="26" t="s">
        <v>1384</v>
      </c>
      <c r="E4778" s="26" t="str">
        <f aca="false">VLOOKUP(B4778,[1]Planilha8!$X$4:$Z$6629,3,0)</f>
        <v>UNIDADE DE TERAPIA INTENSIVA</v>
      </c>
      <c r="F4778" s="26" t="str">
        <f aca="false">VLOOKUP(B4778,[1]Planilha8!$X$4:$AD$6629,7,0)</f>
        <v>REGULAR</v>
      </c>
      <c r="G4778" s="27" t="n">
        <v>41311</v>
      </c>
      <c r="H4778" s="28" t="n">
        <v>225.12</v>
      </c>
      <c r="I4778" s="29" t="s">
        <v>23</v>
      </c>
      <c r="J4778" s="70" t="s">
        <v>1385</v>
      </c>
      <c r="K4778" s="71" t="n">
        <v>60</v>
      </c>
      <c r="L4778" s="72" t="n">
        <v>2012003135</v>
      </c>
      <c r="M4778" s="73" t="n">
        <v>43465</v>
      </c>
      <c r="N4778" s="74" t="n">
        <v>207.8608</v>
      </c>
      <c r="O4778" s="75" t="n">
        <v>1</v>
      </c>
      <c r="P4778" s="76" t="n">
        <v>0.0833333333333333</v>
      </c>
      <c r="Q4778" s="77" t="n">
        <v>0</v>
      </c>
      <c r="R4778" s="78" t="n">
        <v>207.8608</v>
      </c>
      <c r="S4778" s="39" t="n">
        <v>17.2592000000001</v>
      </c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LF4778" s="41"/>
      <c r="ALG4778" s="41"/>
      <c r="ALH4778" s="41"/>
      <c r="ALI4778" s="41"/>
      <c r="ALJ4778" s="41"/>
      <c r="ALK4778" s="41"/>
      <c r="ALL4778" s="41"/>
      <c r="ALM4778" s="41"/>
      <c r="ALN4778" s="41"/>
      <c r="ALO4778" s="41"/>
      <c r="ALP4778" s="41"/>
      <c r="ALQ4778" s="41"/>
      <c r="ALR4778" s="41"/>
      <c r="ALS4778" s="41"/>
      <c r="ALT4778" s="41"/>
      <c r="ALU4778" s="41"/>
      <c r="ALV4778" s="41"/>
      <c r="ALW4778" s="41"/>
      <c r="ALX4778" s="41"/>
      <c r="ALY4778" s="41"/>
      <c r="ALZ4778" s="41"/>
      <c r="AMA4778" s="41"/>
      <c r="AMB4778" s="41"/>
      <c r="AMC4778" s="41"/>
      <c r="AMD4778" s="41"/>
      <c r="AME4778" s="41"/>
      <c r="AMF4778" s="41"/>
      <c r="AMG4778" s="0"/>
      <c r="AMH4778" s="0"/>
      <c r="AMI4778" s="0"/>
      <c r="AMJ4778" s="0"/>
    </row>
    <row r="4779" s="4" customFormat="true" ht="37.5" hidden="false" customHeight="true" outlineLevel="0" collapsed="false">
      <c r="A4779" s="23" t="s">
        <v>1337</v>
      </c>
      <c r="B4779" s="23" t="n">
        <v>7835</v>
      </c>
      <c r="C4779" s="25" t="n">
        <f aca="false">VLOOKUP(B4779,[1]Planilha8!$X$4:$Y$6629,2,0)</f>
        <v>2039646</v>
      </c>
      <c r="D4779" s="26" t="s">
        <v>1384</v>
      </c>
      <c r="E4779" s="26" t="str">
        <f aca="false">VLOOKUP(B4779,[1]Planilha8!$X$4:$Z$6629,3,0)</f>
        <v>UNIDADE DE TERAPIA INTENSIVA</v>
      </c>
      <c r="F4779" s="26" t="str">
        <f aca="false">VLOOKUP(B4779,[1]Planilha8!$X$4:$AD$6629,7,0)</f>
        <v>REGULAR</v>
      </c>
      <c r="G4779" s="27" t="n">
        <v>41311</v>
      </c>
      <c r="H4779" s="28" t="n">
        <v>225.12</v>
      </c>
      <c r="I4779" s="29" t="s">
        <v>23</v>
      </c>
      <c r="J4779" s="70" t="s">
        <v>1385</v>
      </c>
      <c r="K4779" s="71" t="n">
        <v>60</v>
      </c>
      <c r="L4779" s="72" t="n">
        <v>2012003135</v>
      </c>
      <c r="M4779" s="73" t="n">
        <v>43465</v>
      </c>
      <c r="N4779" s="74" t="n">
        <v>207.8608</v>
      </c>
      <c r="O4779" s="75" t="n">
        <v>1</v>
      </c>
      <c r="P4779" s="76" t="n">
        <v>0.0833333333333333</v>
      </c>
      <c r="Q4779" s="77" t="n">
        <v>0</v>
      </c>
      <c r="R4779" s="78" t="n">
        <v>207.8608</v>
      </c>
      <c r="S4779" s="39" t="n">
        <v>17.2592000000001</v>
      </c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LF4779" s="41"/>
      <c r="ALG4779" s="41"/>
      <c r="ALH4779" s="41"/>
      <c r="ALI4779" s="41"/>
      <c r="ALJ4779" s="41"/>
      <c r="ALK4779" s="41"/>
      <c r="ALL4779" s="41"/>
      <c r="ALM4779" s="41"/>
      <c r="ALN4779" s="41"/>
      <c r="ALO4779" s="41"/>
      <c r="ALP4779" s="41"/>
      <c r="ALQ4779" s="41"/>
      <c r="ALR4779" s="41"/>
      <c r="ALS4779" s="41"/>
      <c r="ALT4779" s="41"/>
      <c r="ALU4779" s="41"/>
      <c r="ALV4779" s="41"/>
      <c r="ALW4779" s="41"/>
      <c r="ALX4779" s="41"/>
      <c r="ALY4779" s="41"/>
      <c r="ALZ4779" s="41"/>
      <c r="AMA4779" s="41"/>
      <c r="AMB4779" s="41"/>
      <c r="AMC4779" s="41"/>
      <c r="AMD4779" s="41"/>
      <c r="AME4779" s="41"/>
      <c r="AMF4779" s="41"/>
      <c r="AMG4779" s="0"/>
      <c r="AMH4779" s="0"/>
      <c r="AMI4779" s="0"/>
      <c r="AMJ4779" s="0"/>
    </row>
    <row r="4780" s="4" customFormat="true" ht="37.5" hidden="false" customHeight="true" outlineLevel="0" collapsed="false">
      <c r="A4780" s="23" t="s">
        <v>1337</v>
      </c>
      <c r="B4780" s="23" t="n">
        <v>7836</v>
      </c>
      <c r="C4780" s="25" t="n">
        <f aca="false">VLOOKUP(B4780,[1]Planilha8!$X$4:$Y$6629,2,0)</f>
        <v>2039647</v>
      </c>
      <c r="D4780" s="26" t="s">
        <v>1384</v>
      </c>
      <c r="E4780" s="26" t="str">
        <f aca="false">VLOOKUP(B4780,[1]Planilha8!$X$4:$Z$6629,3,0)</f>
        <v>UNIDADE DE TERAPIA INTENSIVA</v>
      </c>
      <c r="F4780" s="26" t="str">
        <f aca="false">VLOOKUP(B4780,[1]Planilha8!$X$4:$AD$6629,7,0)</f>
        <v>REGULAR</v>
      </c>
      <c r="G4780" s="27" t="n">
        <v>41311</v>
      </c>
      <c r="H4780" s="28" t="n">
        <v>225.12</v>
      </c>
      <c r="I4780" s="29" t="s">
        <v>23</v>
      </c>
      <c r="J4780" s="70" t="s">
        <v>1385</v>
      </c>
      <c r="K4780" s="71" t="n">
        <v>60</v>
      </c>
      <c r="L4780" s="72" t="n">
        <v>2012003135</v>
      </c>
      <c r="M4780" s="73" t="n">
        <v>43465</v>
      </c>
      <c r="N4780" s="74" t="n">
        <v>207.8608</v>
      </c>
      <c r="O4780" s="75" t="n">
        <v>1</v>
      </c>
      <c r="P4780" s="76" t="n">
        <v>0.0833333333333333</v>
      </c>
      <c r="Q4780" s="77" t="n">
        <v>0</v>
      </c>
      <c r="R4780" s="78" t="n">
        <v>207.8608</v>
      </c>
      <c r="S4780" s="39" t="n">
        <v>17.2592000000001</v>
      </c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LF4780" s="41"/>
      <c r="ALG4780" s="41"/>
      <c r="ALH4780" s="41"/>
      <c r="ALI4780" s="41"/>
      <c r="ALJ4780" s="41"/>
      <c r="ALK4780" s="41"/>
      <c r="ALL4780" s="41"/>
      <c r="ALM4780" s="41"/>
      <c r="ALN4780" s="41"/>
      <c r="ALO4780" s="41"/>
      <c r="ALP4780" s="41"/>
      <c r="ALQ4780" s="41"/>
      <c r="ALR4780" s="41"/>
      <c r="ALS4780" s="41"/>
      <c r="ALT4780" s="41"/>
      <c r="ALU4780" s="41"/>
      <c r="ALV4780" s="41"/>
      <c r="ALW4780" s="41"/>
      <c r="ALX4780" s="41"/>
      <c r="ALY4780" s="41"/>
      <c r="ALZ4780" s="41"/>
      <c r="AMA4780" s="41"/>
      <c r="AMB4780" s="41"/>
      <c r="AMC4780" s="41"/>
      <c r="AMD4780" s="41"/>
      <c r="AME4780" s="41"/>
      <c r="AMF4780" s="41"/>
      <c r="AMG4780" s="0"/>
      <c r="AMH4780" s="0"/>
      <c r="AMI4780" s="0"/>
      <c r="AMJ4780" s="0"/>
    </row>
    <row r="4781" s="4" customFormat="true" ht="37.5" hidden="false" customHeight="true" outlineLevel="0" collapsed="false">
      <c r="A4781" s="23" t="s">
        <v>1337</v>
      </c>
      <c r="B4781" s="23" t="n">
        <v>7837</v>
      </c>
      <c r="C4781" s="25" t="n">
        <f aca="false">VLOOKUP(B4781,[1]Planilha8!$X$4:$Y$6629,2,0)</f>
        <v>2039648</v>
      </c>
      <c r="D4781" s="26" t="s">
        <v>1384</v>
      </c>
      <c r="E4781" s="26" t="str">
        <f aca="false">VLOOKUP(B4781,[1]Planilha8!$X$4:$Z$6629,3,0)</f>
        <v>UNIDADE DE TERAPIA INTENSIVA</v>
      </c>
      <c r="F4781" s="26" t="str">
        <f aca="false">VLOOKUP(B4781,[1]Planilha8!$X$4:$AD$6629,7,0)</f>
        <v>REGULAR</v>
      </c>
      <c r="G4781" s="27" t="n">
        <v>41311</v>
      </c>
      <c r="H4781" s="28" t="n">
        <v>225.12</v>
      </c>
      <c r="I4781" s="29" t="s">
        <v>23</v>
      </c>
      <c r="J4781" s="70" t="s">
        <v>1385</v>
      </c>
      <c r="K4781" s="71" t="n">
        <v>60</v>
      </c>
      <c r="L4781" s="72" t="n">
        <v>2012003135</v>
      </c>
      <c r="M4781" s="73" t="n">
        <v>43465</v>
      </c>
      <c r="N4781" s="74" t="n">
        <v>207.8608</v>
      </c>
      <c r="O4781" s="75" t="n">
        <v>1</v>
      </c>
      <c r="P4781" s="76" t="n">
        <v>0.0833333333333333</v>
      </c>
      <c r="Q4781" s="77" t="n">
        <v>0</v>
      </c>
      <c r="R4781" s="78" t="n">
        <v>207.8608</v>
      </c>
      <c r="S4781" s="39" t="n">
        <v>17.2592000000001</v>
      </c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LF4781" s="41"/>
      <c r="ALG4781" s="41"/>
      <c r="ALH4781" s="41"/>
      <c r="ALI4781" s="41"/>
      <c r="ALJ4781" s="41"/>
      <c r="ALK4781" s="41"/>
      <c r="ALL4781" s="41"/>
      <c r="ALM4781" s="41"/>
      <c r="ALN4781" s="41"/>
      <c r="ALO4781" s="41"/>
      <c r="ALP4781" s="41"/>
      <c r="ALQ4781" s="41"/>
      <c r="ALR4781" s="41"/>
      <c r="ALS4781" s="41"/>
      <c r="ALT4781" s="41"/>
      <c r="ALU4781" s="41"/>
      <c r="ALV4781" s="41"/>
      <c r="ALW4781" s="41"/>
      <c r="ALX4781" s="41"/>
      <c r="ALY4781" s="41"/>
      <c r="ALZ4781" s="41"/>
      <c r="AMA4781" s="41"/>
      <c r="AMB4781" s="41"/>
      <c r="AMC4781" s="41"/>
      <c r="AMD4781" s="41"/>
      <c r="AME4781" s="41"/>
      <c r="AMF4781" s="41"/>
      <c r="AMG4781" s="0"/>
      <c r="AMH4781" s="0"/>
      <c r="AMI4781" s="0"/>
      <c r="AMJ4781" s="0"/>
    </row>
    <row r="4782" s="4" customFormat="true" ht="37.5" hidden="false" customHeight="true" outlineLevel="0" collapsed="false">
      <c r="A4782" s="23" t="s">
        <v>1337</v>
      </c>
      <c r="B4782" s="23" t="n">
        <v>7838</v>
      </c>
      <c r="C4782" s="25" t="n">
        <f aca="false">VLOOKUP(B4782,[1]Planilha8!$X$4:$Y$6629,2,0)</f>
        <v>2039649</v>
      </c>
      <c r="D4782" s="26" t="s">
        <v>1384</v>
      </c>
      <c r="E4782" s="26" t="str">
        <f aca="false">VLOOKUP(B4782,[1]Planilha8!$X$4:$Z$6629,3,0)</f>
        <v>UNIDADE DE TERAPIA INTENSIVA</v>
      </c>
      <c r="F4782" s="26" t="str">
        <f aca="false">VLOOKUP(B4782,[1]Planilha8!$X$4:$AD$6629,7,0)</f>
        <v>REGULAR</v>
      </c>
      <c r="G4782" s="27" t="n">
        <v>41311</v>
      </c>
      <c r="H4782" s="28" t="n">
        <v>225.12</v>
      </c>
      <c r="I4782" s="29" t="s">
        <v>23</v>
      </c>
      <c r="J4782" s="70" t="s">
        <v>1385</v>
      </c>
      <c r="K4782" s="71" t="n">
        <v>60</v>
      </c>
      <c r="L4782" s="72" t="n">
        <v>2012003135</v>
      </c>
      <c r="M4782" s="73" t="n">
        <v>43465</v>
      </c>
      <c r="N4782" s="74" t="n">
        <v>207.8608</v>
      </c>
      <c r="O4782" s="75" t="n">
        <v>1</v>
      </c>
      <c r="P4782" s="76" t="n">
        <v>0.0833333333333333</v>
      </c>
      <c r="Q4782" s="77" t="n">
        <v>0</v>
      </c>
      <c r="R4782" s="78" t="n">
        <v>207.8608</v>
      </c>
      <c r="S4782" s="39" t="n">
        <v>17.2592000000001</v>
      </c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LF4782" s="41"/>
      <c r="ALG4782" s="41"/>
      <c r="ALH4782" s="41"/>
      <c r="ALI4782" s="41"/>
      <c r="ALJ4782" s="41"/>
      <c r="ALK4782" s="41"/>
      <c r="ALL4782" s="41"/>
      <c r="ALM4782" s="41"/>
      <c r="ALN4782" s="41"/>
      <c r="ALO4782" s="41"/>
      <c r="ALP4782" s="41"/>
      <c r="ALQ4782" s="41"/>
      <c r="ALR4782" s="41"/>
      <c r="ALS4782" s="41"/>
      <c r="ALT4782" s="41"/>
      <c r="ALU4782" s="41"/>
      <c r="ALV4782" s="41"/>
      <c r="ALW4782" s="41"/>
      <c r="ALX4782" s="41"/>
      <c r="ALY4782" s="41"/>
      <c r="ALZ4782" s="41"/>
      <c r="AMA4782" s="41"/>
      <c r="AMB4782" s="41"/>
      <c r="AMC4782" s="41"/>
      <c r="AMD4782" s="41"/>
      <c r="AME4782" s="41"/>
      <c r="AMF4782" s="41"/>
      <c r="AMG4782" s="0"/>
      <c r="AMH4782" s="0"/>
      <c r="AMI4782" s="0"/>
      <c r="AMJ4782" s="0"/>
    </row>
    <row r="4783" s="4" customFormat="true" ht="37.5" hidden="false" customHeight="true" outlineLevel="0" collapsed="false">
      <c r="A4783" s="23" t="s">
        <v>1337</v>
      </c>
      <c r="B4783" s="23" t="n">
        <v>7839</v>
      </c>
      <c r="C4783" s="25" t="n">
        <f aca="false">VLOOKUP(B4783,[1]Planilha8!$X$4:$Y$6629,2,0)</f>
        <v>2039650</v>
      </c>
      <c r="D4783" s="26" t="s">
        <v>1384</v>
      </c>
      <c r="E4783" s="26" t="str">
        <f aca="false">VLOOKUP(B4783,[1]Planilha8!$X$4:$Z$6629,3,0)</f>
        <v>UNIDADE DE TERAPIA INTENSIVA</v>
      </c>
      <c r="F4783" s="26" t="str">
        <f aca="false">VLOOKUP(B4783,[1]Planilha8!$X$4:$AD$6629,7,0)</f>
        <v>REGULAR</v>
      </c>
      <c r="G4783" s="27" t="n">
        <v>41311</v>
      </c>
      <c r="H4783" s="28" t="n">
        <v>225.12</v>
      </c>
      <c r="I4783" s="29" t="s">
        <v>23</v>
      </c>
      <c r="J4783" s="70" t="s">
        <v>1385</v>
      </c>
      <c r="K4783" s="71" t="n">
        <v>60</v>
      </c>
      <c r="L4783" s="72" t="n">
        <v>2012003135</v>
      </c>
      <c r="M4783" s="73" t="n">
        <v>43465</v>
      </c>
      <c r="N4783" s="74" t="n">
        <v>207.8608</v>
      </c>
      <c r="O4783" s="75" t="n">
        <v>1</v>
      </c>
      <c r="P4783" s="76" t="n">
        <v>0.0833333333333333</v>
      </c>
      <c r="Q4783" s="77" t="n">
        <v>0</v>
      </c>
      <c r="R4783" s="78" t="n">
        <v>207.8608</v>
      </c>
      <c r="S4783" s="39" t="n">
        <v>17.2592000000001</v>
      </c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LF4783" s="41"/>
      <c r="ALG4783" s="41"/>
      <c r="ALH4783" s="41"/>
      <c r="ALI4783" s="41"/>
      <c r="ALJ4783" s="41"/>
      <c r="ALK4783" s="41"/>
      <c r="ALL4783" s="41"/>
      <c r="ALM4783" s="41"/>
      <c r="ALN4783" s="41"/>
      <c r="ALO4783" s="41"/>
      <c r="ALP4783" s="41"/>
      <c r="ALQ4783" s="41"/>
      <c r="ALR4783" s="41"/>
      <c r="ALS4783" s="41"/>
      <c r="ALT4783" s="41"/>
      <c r="ALU4783" s="41"/>
      <c r="ALV4783" s="41"/>
      <c r="ALW4783" s="41"/>
      <c r="ALX4783" s="41"/>
      <c r="ALY4783" s="41"/>
      <c r="ALZ4783" s="41"/>
      <c r="AMA4783" s="41"/>
      <c r="AMB4783" s="41"/>
      <c r="AMC4783" s="41"/>
      <c r="AMD4783" s="41"/>
      <c r="AME4783" s="41"/>
      <c r="AMF4783" s="41"/>
      <c r="AMG4783" s="0"/>
      <c r="AMH4783" s="0"/>
      <c r="AMI4783" s="0"/>
      <c r="AMJ4783" s="0"/>
    </row>
    <row r="4784" s="4" customFormat="true" ht="37.5" hidden="false" customHeight="true" outlineLevel="0" collapsed="false">
      <c r="A4784" s="23" t="s">
        <v>1337</v>
      </c>
      <c r="B4784" s="23" t="n">
        <v>7840</v>
      </c>
      <c r="C4784" s="25" t="n">
        <f aca="false">VLOOKUP(B4784,[1]Planilha8!$X$4:$Y$6629,2,0)</f>
        <v>2039651</v>
      </c>
      <c r="D4784" s="26" t="s">
        <v>1384</v>
      </c>
      <c r="E4784" s="26" t="str">
        <f aca="false">VLOOKUP(B4784,[1]Planilha8!$X$4:$Z$6629,3,0)</f>
        <v>UNIDADE DE TERAPIA INTENSIVA</v>
      </c>
      <c r="F4784" s="26" t="str">
        <f aca="false">VLOOKUP(B4784,[1]Planilha8!$X$4:$AD$6629,7,0)</f>
        <v>REGULAR</v>
      </c>
      <c r="G4784" s="27" t="n">
        <v>41311</v>
      </c>
      <c r="H4784" s="28" t="n">
        <v>225.12</v>
      </c>
      <c r="I4784" s="29" t="s">
        <v>23</v>
      </c>
      <c r="J4784" s="70" t="s">
        <v>1385</v>
      </c>
      <c r="K4784" s="71" t="n">
        <v>60</v>
      </c>
      <c r="L4784" s="72" t="n">
        <v>2012003135</v>
      </c>
      <c r="M4784" s="73" t="n">
        <v>43465</v>
      </c>
      <c r="N4784" s="74" t="n">
        <v>207.8608</v>
      </c>
      <c r="O4784" s="75" t="n">
        <v>1</v>
      </c>
      <c r="P4784" s="76" t="n">
        <v>0.0833333333333333</v>
      </c>
      <c r="Q4784" s="77" t="n">
        <v>0</v>
      </c>
      <c r="R4784" s="78" t="n">
        <v>207.8608</v>
      </c>
      <c r="S4784" s="39" t="n">
        <v>17.2592000000001</v>
      </c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LF4784" s="41"/>
      <c r="ALG4784" s="41"/>
      <c r="ALH4784" s="41"/>
      <c r="ALI4784" s="41"/>
      <c r="ALJ4784" s="41"/>
      <c r="ALK4784" s="41"/>
      <c r="ALL4784" s="41"/>
      <c r="ALM4784" s="41"/>
      <c r="ALN4784" s="41"/>
      <c r="ALO4784" s="41"/>
      <c r="ALP4784" s="41"/>
      <c r="ALQ4784" s="41"/>
      <c r="ALR4784" s="41"/>
      <c r="ALS4784" s="41"/>
      <c r="ALT4784" s="41"/>
      <c r="ALU4784" s="41"/>
      <c r="ALV4784" s="41"/>
      <c r="ALW4784" s="41"/>
      <c r="ALX4784" s="41"/>
      <c r="ALY4784" s="41"/>
      <c r="ALZ4784" s="41"/>
      <c r="AMA4784" s="41"/>
      <c r="AMB4784" s="41"/>
      <c r="AMC4784" s="41"/>
      <c r="AMD4784" s="41"/>
      <c r="AME4784" s="41"/>
      <c r="AMF4784" s="41"/>
      <c r="AMG4784" s="0"/>
      <c r="AMH4784" s="0"/>
      <c r="AMI4784" s="0"/>
      <c r="AMJ4784" s="0"/>
    </row>
    <row r="4785" s="4" customFormat="true" ht="37.5" hidden="false" customHeight="true" outlineLevel="0" collapsed="false">
      <c r="A4785" s="23" t="s">
        <v>1337</v>
      </c>
      <c r="B4785" s="23" t="n">
        <v>7841</v>
      </c>
      <c r="C4785" s="25" t="n">
        <f aca="false">VLOOKUP(B4785,[1]Planilha8!$X$4:$Y$6629,2,0)</f>
        <v>2039652</v>
      </c>
      <c r="D4785" s="26" t="s">
        <v>1384</v>
      </c>
      <c r="E4785" s="26" t="str">
        <f aca="false">VLOOKUP(B4785,[1]Planilha8!$X$4:$Z$6629,3,0)</f>
        <v>UNIDADE DE TERAPIA INTENSIVA</v>
      </c>
      <c r="F4785" s="26" t="str">
        <f aca="false">VLOOKUP(B4785,[1]Planilha8!$X$4:$AD$6629,7,0)</f>
        <v>REGULAR</v>
      </c>
      <c r="G4785" s="27" t="n">
        <v>41311</v>
      </c>
      <c r="H4785" s="28" t="n">
        <v>225.12</v>
      </c>
      <c r="I4785" s="29" t="s">
        <v>23</v>
      </c>
      <c r="J4785" s="70" t="s">
        <v>1385</v>
      </c>
      <c r="K4785" s="71" t="n">
        <v>60</v>
      </c>
      <c r="L4785" s="72" t="n">
        <v>2012003135</v>
      </c>
      <c r="M4785" s="73" t="n">
        <v>43465</v>
      </c>
      <c r="N4785" s="74" t="n">
        <v>207.8608</v>
      </c>
      <c r="O4785" s="75" t="n">
        <v>1</v>
      </c>
      <c r="P4785" s="76" t="n">
        <v>0.0833333333333333</v>
      </c>
      <c r="Q4785" s="77" t="n">
        <v>0</v>
      </c>
      <c r="R4785" s="78" t="n">
        <v>207.8608</v>
      </c>
      <c r="S4785" s="39" t="n">
        <v>17.2592000000001</v>
      </c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LF4785" s="41"/>
      <c r="ALG4785" s="41"/>
      <c r="ALH4785" s="41"/>
      <c r="ALI4785" s="41"/>
      <c r="ALJ4785" s="41"/>
      <c r="ALK4785" s="41"/>
      <c r="ALL4785" s="41"/>
      <c r="ALM4785" s="41"/>
      <c r="ALN4785" s="41"/>
      <c r="ALO4785" s="41"/>
      <c r="ALP4785" s="41"/>
      <c r="ALQ4785" s="41"/>
      <c r="ALR4785" s="41"/>
      <c r="ALS4785" s="41"/>
      <c r="ALT4785" s="41"/>
      <c r="ALU4785" s="41"/>
      <c r="ALV4785" s="41"/>
      <c r="ALW4785" s="41"/>
      <c r="ALX4785" s="41"/>
      <c r="ALY4785" s="41"/>
      <c r="ALZ4785" s="41"/>
      <c r="AMA4785" s="41"/>
      <c r="AMB4785" s="41"/>
      <c r="AMC4785" s="41"/>
      <c r="AMD4785" s="41"/>
      <c r="AME4785" s="41"/>
      <c r="AMF4785" s="41"/>
      <c r="AMG4785" s="0"/>
      <c r="AMH4785" s="0"/>
      <c r="AMI4785" s="0"/>
      <c r="AMJ4785" s="0"/>
    </row>
    <row r="4786" s="4" customFormat="true" ht="37.5" hidden="false" customHeight="true" outlineLevel="0" collapsed="false">
      <c r="A4786" s="23" t="s">
        <v>1337</v>
      </c>
      <c r="B4786" s="23" t="n">
        <v>7842</v>
      </c>
      <c r="C4786" s="25" t="n">
        <f aca="false">VLOOKUP(B4786,[1]Planilha8!$X$4:$Y$6629,2,0)</f>
        <v>2039653</v>
      </c>
      <c r="D4786" s="26" t="s">
        <v>1384</v>
      </c>
      <c r="E4786" s="26" t="str">
        <f aca="false">VLOOKUP(B4786,[1]Planilha8!$X$4:$Z$6629,3,0)</f>
        <v>UNIDADE DE TERAPIA INTENSIVA</v>
      </c>
      <c r="F4786" s="26" t="str">
        <f aca="false">VLOOKUP(B4786,[1]Planilha8!$X$4:$AD$6629,7,0)</f>
        <v>REGULAR</v>
      </c>
      <c r="G4786" s="27" t="n">
        <v>41311</v>
      </c>
      <c r="H4786" s="28" t="n">
        <v>225.12</v>
      </c>
      <c r="I4786" s="29" t="s">
        <v>23</v>
      </c>
      <c r="J4786" s="70" t="s">
        <v>1385</v>
      </c>
      <c r="K4786" s="71" t="n">
        <v>60</v>
      </c>
      <c r="L4786" s="72" t="n">
        <v>2012003135</v>
      </c>
      <c r="M4786" s="73" t="n">
        <v>43465</v>
      </c>
      <c r="N4786" s="74" t="n">
        <v>207.8608</v>
      </c>
      <c r="O4786" s="75" t="n">
        <v>1</v>
      </c>
      <c r="P4786" s="76" t="n">
        <v>0.0833333333333333</v>
      </c>
      <c r="Q4786" s="77" t="n">
        <v>0</v>
      </c>
      <c r="R4786" s="78" t="n">
        <v>207.8608</v>
      </c>
      <c r="S4786" s="39" t="n">
        <v>17.2592000000001</v>
      </c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LF4786" s="41"/>
      <c r="ALG4786" s="41"/>
      <c r="ALH4786" s="41"/>
      <c r="ALI4786" s="41"/>
      <c r="ALJ4786" s="41"/>
      <c r="ALK4786" s="41"/>
      <c r="ALL4786" s="41"/>
      <c r="ALM4786" s="41"/>
      <c r="ALN4786" s="41"/>
      <c r="ALO4786" s="41"/>
      <c r="ALP4786" s="41"/>
      <c r="ALQ4786" s="41"/>
      <c r="ALR4786" s="41"/>
      <c r="ALS4786" s="41"/>
      <c r="ALT4786" s="41"/>
      <c r="ALU4786" s="41"/>
      <c r="ALV4786" s="41"/>
      <c r="ALW4786" s="41"/>
      <c r="ALX4786" s="41"/>
      <c r="ALY4786" s="41"/>
      <c r="ALZ4786" s="41"/>
      <c r="AMA4786" s="41"/>
      <c r="AMB4786" s="41"/>
      <c r="AMC4786" s="41"/>
      <c r="AMD4786" s="41"/>
      <c r="AME4786" s="41"/>
      <c r="AMF4786" s="41"/>
      <c r="AMG4786" s="0"/>
      <c r="AMH4786" s="0"/>
      <c r="AMI4786" s="0"/>
      <c r="AMJ4786" s="0"/>
    </row>
    <row r="4787" s="4" customFormat="true" ht="37.5" hidden="false" customHeight="true" outlineLevel="0" collapsed="false">
      <c r="A4787" s="23" t="s">
        <v>1337</v>
      </c>
      <c r="B4787" s="23" t="n">
        <v>7843</v>
      </c>
      <c r="C4787" s="25" t="n">
        <f aca="false">VLOOKUP(B4787,[1]Planilha8!$X$4:$Y$6629,2,0)</f>
        <v>2039654</v>
      </c>
      <c r="D4787" s="26" t="s">
        <v>1384</v>
      </c>
      <c r="E4787" s="26" t="str">
        <f aca="false">VLOOKUP(B4787,[1]Planilha8!$X$4:$Z$6629,3,0)</f>
        <v>UNIDADE DE TERAPIA INTENSIVA</v>
      </c>
      <c r="F4787" s="26" t="str">
        <f aca="false">VLOOKUP(B4787,[1]Planilha8!$X$4:$AD$6629,7,0)</f>
        <v>REGULAR</v>
      </c>
      <c r="G4787" s="27" t="n">
        <v>41311</v>
      </c>
      <c r="H4787" s="28" t="n">
        <v>225.12</v>
      </c>
      <c r="I4787" s="29" t="s">
        <v>23</v>
      </c>
      <c r="J4787" s="70" t="s">
        <v>1385</v>
      </c>
      <c r="K4787" s="71" t="n">
        <v>60</v>
      </c>
      <c r="L4787" s="72" t="n">
        <v>2012003135</v>
      </c>
      <c r="M4787" s="73" t="n">
        <v>43465</v>
      </c>
      <c r="N4787" s="74" t="n">
        <v>207.8608</v>
      </c>
      <c r="O4787" s="75" t="n">
        <v>1</v>
      </c>
      <c r="P4787" s="76" t="n">
        <v>0.0833333333333333</v>
      </c>
      <c r="Q4787" s="77" t="n">
        <v>0</v>
      </c>
      <c r="R4787" s="78" t="n">
        <v>207.8608</v>
      </c>
      <c r="S4787" s="39" t="n">
        <v>17.2592000000001</v>
      </c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LF4787" s="41"/>
      <c r="ALG4787" s="41"/>
      <c r="ALH4787" s="41"/>
      <c r="ALI4787" s="41"/>
      <c r="ALJ4787" s="41"/>
      <c r="ALK4787" s="41"/>
      <c r="ALL4787" s="41"/>
      <c r="ALM4787" s="41"/>
      <c r="ALN4787" s="41"/>
      <c r="ALO4787" s="41"/>
      <c r="ALP4787" s="41"/>
      <c r="ALQ4787" s="41"/>
      <c r="ALR4787" s="41"/>
      <c r="ALS4787" s="41"/>
      <c r="ALT4787" s="41"/>
      <c r="ALU4787" s="41"/>
      <c r="ALV4787" s="41"/>
      <c r="ALW4787" s="41"/>
      <c r="ALX4787" s="41"/>
      <c r="ALY4787" s="41"/>
      <c r="ALZ4787" s="41"/>
      <c r="AMA4787" s="41"/>
      <c r="AMB4787" s="41"/>
      <c r="AMC4787" s="41"/>
      <c r="AMD4787" s="41"/>
      <c r="AME4787" s="41"/>
      <c r="AMF4787" s="41"/>
      <c r="AMG4787" s="0"/>
      <c r="AMH4787" s="0"/>
      <c r="AMI4787" s="0"/>
      <c r="AMJ4787" s="0"/>
    </row>
    <row r="4788" s="4" customFormat="true" ht="37.5" hidden="false" customHeight="true" outlineLevel="0" collapsed="false">
      <c r="A4788" s="23" t="s">
        <v>1337</v>
      </c>
      <c r="B4788" s="23" t="n">
        <v>7844</v>
      </c>
      <c r="C4788" s="25" t="n">
        <f aca="false">VLOOKUP(B4788,[1]Planilha8!$X$4:$Y$6629,2,0)</f>
        <v>2039655</v>
      </c>
      <c r="D4788" s="26" t="s">
        <v>1384</v>
      </c>
      <c r="E4788" s="26" t="str">
        <f aca="false">VLOOKUP(B4788,[1]Planilha8!$X$4:$Z$6629,3,0)</f>
        <v>UNIDADE DE TERAPIA INTENSIVA</v>
      </c>
      <c r="F4788" s="26" t="str">
        <f aca="false">VLOOKUP(B4788,[1]Planilha8!$X$4:$AD$6629,7,0)</f>
        <v>REGULAR</v>
      </c>
      <c r="G4788" s="27" t="n">
        <v>41311</v>
      </c>
      <c r="H4788" s="28" t="n">
        <v>225.12</v>
      </c>
      <c r="I4788" s="29" t="s">
        <v>23</v>
      </c>
      <c r="J4788" s="70" t="s">
        <v>1385</v>
      </c>
      <c r="K4788" s="71" t="n">
        <v>60</v>
      </c>
      <c r="L4788" s="72" t="n">
        <v>2012003135</v>
      </c>
      <c r="M4788" s="73" t="n">
        <v>43465</v>
      </c>
      <c r="N4788" s="74" t="n">
        <v>207.8608</v>
      </c>
      <c r="O4788" s="75" t="n">
        <v>1</v>
      </c>
      <c r="P4788" s="76" t="n">
        <v>0.0833333333333333</v>
      </c>
      <c r="Q4788" s="77" t="n">
        <v>0</v>
      </c>
      <c r="R4788" s="78" t="n">
        <v>207.8608</v>
      </c>
      <c r="S4788" s="39" t="n">
        <v>17.2592000000001</v>
      </c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LF4788" s="41"/>
      <c r="ALG4788" s="41"/>
      <c r="ALH4788" s="41"/>
      <c r="ALI4788" s="41"/>
      <c r="ALJ4788" s="41"/>
      <c r="ALK4788" s="41"/>
      <c r="ALL4788" s="41"/>
      <c r="ALM4788" s="41"/>
      <c r="ALN4788" s="41"/>
      <c r="ALO4788" s="41"/>
      <c r="ALP4788" s="41"/>
      <c r="ALQ4788" s="41"/>
      <c r="ALR4788" s="41"/>
      <c r="ALS4788" s="41"/>
      <c r="ALT4788" s="41"/>
      <c r="ALU4788" s="41"/>
      <c r="ALV4788" s="41"/>
      <c r="ALW4788" s="41"/>
      <c r="ALX4788" s="41"/>
      <c r="ALY4788" s="41"/>
      <c r="ALZ4788" s="41"/>
      <c r="AMA4788" s="41"/>
      <c r="AMB4788" s="41"/>
      <c r="AMC4788" s="41"/>
      <c r="AMD4788" s="41"/>
      <c r="AME4788" s="41"/>
      <c r="AMF4788" s="41"/>
      <c r="AMG4788" s="0"/>
      <c r="AMH4788" s="0"/>
      <c r="AMI4788" s="0"/>
      <c r="AMJ4788" s="0"/>
    </row>
    <row r="4789" s="4" customFormat="true" ht="37.5" hidden="false" customHeight="true" outlineLevel="0" collapsed="false">
      <c r="A4789" s="23" t="s">
        <v>1337</v>
      </c>
      <c r="B4789" s="23" t="n">
        <v>7845</v>
      </c>
      <c r="C4789" s="25" t="n">
        <f aca="false">VLOOKUP(B4789,[1]Planilha8!$X$4:$Y$6629,2,0)</f>
        <v>2039656</v>
      </c>
      <c r="D4789" s="26" t="s">
        <v>1384</v>
      </c>
      <c r="E4789" s="26" t="str">
        <f aca="false">VLOOKUP(B4789,[1]Planilha8!$X$4:$Z$6629,3,0)</f>
        <v>UNIDADE DE TERAPIA INTENSIVA</v>
      </c>
      <c r="F4789" s="26" t="str">
        <f aca="false">VLOOKUP(B4789,[1]Planilha8!$X$4:$AD$6629,7,0)</f>
        <v>REGULAR</v>
      </c>
      <c r="G4789" s="27" t="n">
        <v>41311</v>
      </c>
      <c r="H4789" s="28" t="n">
        <v>225.12</v>
      </c>
      <c r="I4789" s="29" t="s">
        <v>23</v>
      </c>
      <c r="J4789" s="70" t="s">
        <v>1385</v>
      </c>
      <c r="K4789" s="71" t="n">
        <v>60</v>
      </c>
      <c r="L4789" s="72" t="n">
        <v>2012003135</v>
      </c>
      <c r="M4789" s="73" t="n">
        <v>43465</v>
      </c>
      <c r="N4789" s="74" t="n">
        <v>207.8608</v>
      </c>
      <c r="O4789" s="75" t="n">
        <v>1</v>
      </c>
      <c r="P4789" s="76" t="n">
        <v>0.0833333333333333</v>
      </c>
      <c r="Q4789" s="77" t="n">
        <v>0</v>
      </c>
      <c r="R4789" s="78" t="n">
        <v>207.8608</v>
      </c>
      <c r="S4789" s="39" t="n">
        <v>17.2592000000001</v>
      </c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LF4789" s="41"/>
      <c r="ALG4789" s="41"/>
      <c r="ALH4789" s="41"/>
      <c r="ALI4789" s="41"/>
      <c r="ALJ4789" s="41"/>
      <c r="ALK4789" s="41"/>
      <c r="ALL4789" s="41"/>
      <c r="ALM4789" s="41"/>
      <c r="ALN4789" s="41"/>
      <c r="ALO4789" s="41"/>
      <c r="ALP4789" s="41"/>
      <c r="ALQ4789" s="41"/>
      <c r="ALR4789" s="41"/>
      <c r="ALS4789" s="41"/>
      <c r="ALT4789" s="41"/>
      <c r="ALU4789" s="41"/>
      <c r="ALV4789" s="41"/>
      <c r="ALW4789" s="41"/>
      <c r="ALX4789" s="41"/>
      <c r="ALY4789" s="41"/>
      <c r="ALZ4789" s="41"/>
      <c r="AMA4789" s="41"/>
      <c r="AMB4789" s="41"/>
      <c r="AMC4789" s="41"/>
      <c r="AMD4789" s="41"/>
      <c r="AME4789" s="41"/>
      <c r="AMF4789" s="41"/>
      <c r="AMG4789" s="0"/>
      <c r="AMH4789" s="0"/>
      <c r="AMI4789" s="0"/>
      <c r="AMJ4789" s="0"/>
    </row>
    <row r="4790" s="4" customFormat="true" ht="37.5" hidden="false" customHeight="true" outlineLevel="0" collapsed="false">
      <c r="A4790" s="23" t="s">
        <v>1337</v>
      </c>
      <c r="B4790" s="23" t="n">
        <v>7846</v>
      </c>
      <c r="C4790" s="25" t="n">
        <f aca="false">VLOOKUP(B4790,[1]Planilha8!$X$4:$Y$6629,2,0)</f>
        <v>2039657</v>
      </c>
      <c r="D4790" s="26" t="s">
        <v>1384</v>
      </c>
      <c r="E4790" s="26" t="str">
        <f aca="false">VLOOKUP(B4790,[1]Planilha8!$X$4:$Z$6629,3,0)</f>
        <v>UNIDADE DE TERAPIA INTENSIVA</v>
      </c>
      <c r="F4790" s="26" t="str">
        <f aca="false">VLOOKUP(B4790,[1]Planilha8!$X$4:$AD$6629,7,0)</f>
        <v>REGULAR</v>
      </c>
      <c r="G4790" s="27" t="n">
        <v>41311</v>
      </c>
      <c r="H4790" s="28" t="n">
        <v>225.12</v>
      </c>
      <c r="I4790" s="29" t="s">
        <v>23</v>
      </c>
      <c r="J4790" s="70" t="s">
        <v>1385</v>
      </c>
      <c r="K4790" s="71" t="n">
        <v>60</v>
      </c>
      <c r="L4790" s="72" t="n">
        <v>2012003135</v>
      </c>
      <c r="M4790" s="73" t="n">
        <v>43465</v>
      </c>
      <c r="N4790" s="74" t="n">
        <v>207.8608</v>
      </c>
      <c r="O4790" s="75" t="n">
        <v>1</v>
      </c>
      <c r="P4790" s="76" t="n">
        <v>0.0833333333333333</v>
      </c>
      <c r="Q4790" s="77" t="n">
        <v>0</v>
      </c>
      <c r="R4790" s="78" t="n">
        <v>207.8608</v>
      </c>
      <c r="S4790" s="39" t="n">
        <v>17.2592000000001</v>
      </c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LF4790" s="41"/>
      <c r="ALG4790" s="41"/>
      <c r="ALH4790" s="41"/>
      <c r="ALI4790" s="41"/>
      <c r="ALJ4790" s="41"/>
      <c r="ALK4790" s="41"/>
      <c r="ALL4790" s="41"/>
      <c r="ALM4790" s="41"/>
      <c r="ALN4790" s="41"/>
      <c r="ALO4790" s="41"/>
      <c r="ALP4790" s="41"/>
      <c r="ALQ4790" s="41"/>
      <c r="ALR4790" s="41"/>
      <c r="ALS4790" s="41"/>
      <c r="ALT4790" s="41"/>
      <c r="ALU4790" s="41"/>
      <c r="ALV4790" s="41"/>
      <c r="ALW4790" s="41"/>
      <c r="ALX4790" s="41"/>
      <c r="ALY4790" s="41"/>
      <c r="ALZ4790" s="41"/>
      <c r="AMA4790" s="41"/>
      <c r="AMB4790" s="41"/>
      <c r="AMC4790" s="41"/>
      <c r="AMD4790" s="41"/>
      <c r="AME4790" s="41"/>
      <c r="AMF4790" s="41"/>
      <c r="AMG4790" s="0"/>
      <c r="AMH4790" s="0"/>
      <c r="AMI4790" s="0"/>
      <c r="AMJ4790" s="0"/>
    </row>
    <row r="4791" s="4" customFormat="true" ht="37.5" hidden="false" customHeight="true" outlineLevel="0" collapsed="false">
      <c r="A4791" s="23" t="s">
        <v>1337</v>
      </c>
      <c r="B4791" s="23" t="n">
        <v>7847</v>
      </c>
      <c r="C4791" s="25" t="n">
        <f aca="false">VLOOKUP(B4791,[1]Planilha8!$X$4:$Y$6629,2,0)</f>
        <v>2039658</v>
      </c>
      <c r="D4791" s="26" t="s">
        <v>1384</v>
      </c>
      <c r="E4791" s="26" t="str">
        <f aca="false">VLOOKUP(B4791,[1]Planilha8!$X$4:$Z$6629,3,0)</f>
        <v>UNIDADE DE TERAPIA INTENSIVA</v>
      </c>
      <c r="F4791" s="26" t="str">
        <f aca="false">VLOOKUP(B4791,[1]Planilha8!$X$4:$AD$6629,7,0)</f>
        <v>REGULAR</v>
      </c>
      <c r="G4791" s="27" t="n">
        <v>41311</v>
      </c>
      <c r="H4791" s="28" t="n">
        <v>225.12</v>
      </c>
      <c r="I4791" s="29" t="s">
        <v>23</v>
      </c>
      <c r="J4791" s="70" t="s">
        <v>1385</v>
      </c>
      <c r="K4791" s="71" t="n">
        <v>60</v>
      </c>
      <c r="L4791" s="72" t="n">
        <v>2012003135</v>
      </c>
      <c r="M4791" s="73" t="n">
        <v>43465</v>
      </c>
      <c r="N4791" s="74" t="n">
        <v>207.8608</v>
      </c>
      <c r="O4791" s="75" t="n">
        <v>1</v>
      </c>
      <c r="P4791" s="76" t="n">
        <v>0.0833333333333333</v>
      </c>
      <c r="Q4791" s="77" t="n">
        <v>0</v>
      </c>
      <c r="R4791" s="78" t="n">
        <v>207.8608</v>
      </c>
      <c r="S4791" s="39" t="n">
        <v>17.2592000000001</v>
      </c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LF4791" s="41"/>
      <c r="ALG4791" s="41"/>
      <c r="ALH4791" s="41"/>
      <c r="ALI4791" s="41"/>
      <c r="ALJ4791" s="41"/>
      <c r="ALK4791" s="41"/>
      <c r="ALL4791" s="41"/>
      <c r="ALM4791" s="41"/>
      <c r="ALN4791" s="41"/>
      <c r="ALO4791" s="41"/>
      <c r="ALP4791" s="41"/>
      <c r="ALQ4791" s="41"/>
      <c r="ALR4791" s="41"/>
      <c r="ALS4791" s="41"/>
      <c r="ALT4791" s="41"/>
      <c r="ALU4791" s="41"/>
      <c r="ALV4791" s="41"/>
      <c r="ALW4791" s="41"/>
      <c r="ALX4791" s="41"/>
      <c r="ALY4791" s="41"/>
      <c r="ALZ4791" s="41"/>
      <c r="AMA4791" s="41"/>
      <c r="AMB4791" s="41"/>
      <c r="AMC4791" s="41"/>
      <c r="AMD4791" s="41"/>
      <c r="AME4791" s="41"/>
      <c r="AMF4791" s="41"/>
      <c r="AMG4791" s="0"/>
      <c r="AMH4791" s="0"/>
      <c r="AMI4791" s="0"/>
      <c r="AMJ4791" s="0"/>
    </row>
    <row r="4792" s="4" customFormat="true" ht="37.5" hidden="false" customHeight="true" outlineLevel="0" collapsed="false">
      <c r="A4792" s="23" t="s">
        <v>1337</v>
      </c>
      <c r="B4792" s="23" t="n">
        <v>7848</v>
      </c>
      <c r="C4792" s="25" t="n">
        <f aca="false">VLOOKUP(B4792,[1]Planilha8!$X$4:$Y$6629,2,0)</f>
        <v>2039659</v>
      </c>
      <c r="D4792" s="26" t="s">
        <v>1384</v>
      </c>
      <c r="E4792" s="26" t="str">
        <f aca="false">VLOOKUP(B4792,[1]Planilha8!$X$4:$Z$6629,3,0)</f>
        <v>UNIDADE DE TERAPIA INTENSIVA</v>
      </c>
      <c r="F4792" s="26" t="str">
        <f aca="false">VLOOKUP(B4792,[1]Planilha8!$X$4:$AD$6629,7,0)</f>
        <v>REGULAR</v>
      </c>
      <c r="G4792" s="27" t="n">
        <v>41311</v>
      </c>
      <c r="H4792" s="28" t="n">
        <v>225.12</v>
      </c>
      <c r="I4792" s="29" t="s">
        <v>23</v>
      </c>
      <c r="J4792" s="70" t="s">
        <v>1385</v>
      </c>
      <c r="K4792" s="71" t="n">
        <v>60</v>
      </c>
      <c r="L4792" s="72" t="n">
        <v>2012003135</v>
      </c>
      <c r="M4792" s="73" t="n">
        <v>43465</v>
      </c>
      <c r="N4792" s="74" t="n">
        <v>207.8608</v>
      </c>
      <c r="O4792" s="75" t="n">
        <v>1</v>
      </c>
      <c r="P4792" s="76" t="n">
        <v>0.0833333333333333</v>
      </c>
      <c r="Q4792" s="77" t="n">
        <v>0</v>
      </c>
      <c r="R4792" s="78" t="n">
        <v>207.8608</v>
      </c>
      <c r="S4792" s="39" t="n">
        <v>17.2592000000001</v>
      </c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LF4792" s="41"/>
      <c r="ALG4792" s="41"/>
      <c r="ALH4792" s="41"/>
      <c r="ALI4792" s="41"/>
      <c r="ALJ4792" s="41"/>
      <c r="ALK4792" s="41"/>
      <c r="ALL4792" s="41"/>
      <c r="ALM4792" s="41"/>
      <c r="ALN4792" s="41"/>
      <c r="ALO4792" s="41"/>
      <c r="ALP4792" s="41"/>
      <c r="ALQ4792" s="41"/>
      <c r="ALR4792" s="41"/>
      <c r="ALS4792" s="41"/>
      <c r="ALT4792" s="41"/>
      <c r="ALU4792" s="41"/>
      <c r="ALV4792" s="41"/>
      <c r="ALW4792" s="41"/>
      <c r="ALX4792" s="41"/>
      <c r="ALY4792" s="41"/>
      <c r="ALZ4792" s="41"/>
      <c r="AMA4792" s="41"/>
      <c r="AMB4792" s="41"/>
      <c r="AMC4792" s="41"/>
      <c r="AMD4792" s="41"/>
      <c r="AME4792" s="41"/>
      <c r="AMF4792" s="41"/>
      <c r="AMG4792" s="0"/>
      <c r="AMH4792" s="0"/>
      <c r="AMI4792" s="0"/>
      <c r="AMJ4792" s="0"/>
    </row>
    <row r="4793" s="4" customFormat="true" ht="37.5" hidden="false" customHeight="true" outlineLevel="0" collapsed="false">
      <c r="A4793" s="23" t="s">
        <v>1337</v>
      </c>
      <c r="B4793" s="23" t="n">
        <v>7849</v>
      </c>
      <c r="C4793" s="25" t="n">
        <f aca="false">VLOOKUP(B4793,[1]Planilha8!$X$4:$Y$6629,2,0)</f>
        <v>2039660</v>
      </c>
      <c r="D4793" s="26" t="s">
        <v>1384</v>
      </c>
      <c r="E4793" s="26" t="str">
        <f aca="false">VLOOKUP(B4793,[1]Planilha8!$X$4:$Z$6629,3,0)</f>
        <v>UNIDADE DE TERAPIA INTENSIVA</v>
      </c>
      <c r="F4793" s="26" t="str">
        <f aca="false">VLOOKUP(B4793,[1]Planilha8!$X$4:$AD$6629,7,0)</f>
        <v>REGULAR</v>
      </c>
      <c r="G4793" s="27" t="n">
        <v>41311</v>
      </c>
      <c r="H4793" s="28" t="n">
        <v>225.12</v>
      </c>
      <c r="I4793" s="29" t="s">
        <v>23</v>
      </c>
      <c r="J4793" s="70" t="s">
        <v>1385</v>
      </c>
      <c r="K4793" s="71" t="n">
        <v>60</v>
      </c>
      <c r="L4793" s="72" t="n">
        <v>2012003135</v>
      </c>
      <c r="M4793" s="73" t="n">
        <v>43465</v>
      </c>
      <c r="N4793" s="74" t="n">
        <v>207.8608</v>
      </c>
      <c r="O4793" s="75" t="n">
        <v>1</v>
      </c>
      <c r="P4793" s="76" t="n">
        <v>0.0833333333333333</v>
      </c>
      <c r="Q4793" s="77" t="n">
        <v>0</v>
      </c>
      <c r="R4793" s="78" t="n">
        <v>207.8608</v>
      </c>
      <c r="S4793" s="39" t="n">
        <v>17.2592000000001</v>
      </c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LF4793" s="41"/>
      <c r="ALG4793" s="41"/>
      <c r="ALH4793" s="41"/>
      <c r="ALI4793" s="41"/>
      <c r="ALJ4793" s="41"/>
      <c r="ALK4793" s="41"/>
      <c r="ALL4793" s="41"/>
      <c r="ALM4793" s="41"/>
      <c r="ALN4793" s="41"/>
      <c r="ALO4793" s="41"/>
      <c r="ALP4793" s="41"/>
      <c r="ALQ4793" s="41"/>
      <c r="ALR4793" s="41"/>
      <c r="ALS4793" s="41"/>
      <c r="ALT4793" s="41"/>
      <c r="ALU4793" s="41"/>
      <c r="ALV4793" s="41"/>
      <c r="ALW4793" s="41"/>
      <c r="ALX4793" s="41"/>
      <c r="ALY4793" s="41"/>
      <c r="ALZ4793" s="41"/>
      <c r="AMA4793" s="41"/>
      <c r="AMB4793" s="41"/>
      <c r="AMC4793" s="41"/>
      <c r="AMD4793" s="41"/>
      <c r="AME4793" s="41"/>
      <c r="AMF4793" s="41"/>
      <c r="AMG4793" s="0"/>
      <c r="AMH4793" s="0"/>
      <c r="AMI4793" s="0"/>
      <c r="AMJ4793" s="0"/>
    </row>
    <row r="4794" s="4" customFormat="true" ht="37.5" hidden="false" customHeight="true" outlineLevel="0" collapsed="false">
      <c r="A4794" s="23" t="s">
        <v>1337</v>
      </c>
      <c r="B4794" s="23" t="n">
        <v>7931</v>
      </c>
      <c r="C4794" s="25" t="n">
        <f aca="false">VLOOKUP(B4794,[1]Planilha8!$X$4:$Y$6629,2,0)</f>
        <v>2039661</v>
      </c>
      <c r="D4794" s="26" t="s">
        <v>1384</v>
      </c>
      <c r="E4794" s="26" t="str">
        <f aca="false">VLOOKUP(B4794,[1]Planilha8!$X$4:$Z$6629,3,0)</f>
        <v>UNIDADE DE TERAPIA INTENSIVA</v>
      </c>
      <c r="F4794" s="26" t="str">
        <f aca="false">VLOOKUP(B4794,[1]Planilha8!$X$4:$AD$6629,7,0)</f>
        <v>REGULAR</v>
      </c>
      <c r="G4794" s="27" t="n">
        <v>41311</v>
      </c>
      <c r="H4794" s="28" t="n">
        <v>225.12</v>
      </c>
      <c r="I4794" s="29" t="s">
        <v>23</v>
      </c>
      <c r="J4794" s="70" t="s">
        <v>1385</v>
      </c>
      <c r="K4794" s="71" t="n">
        <v>60</v>
      </c>
      <c r="L4794" s="72" t="n">
        <v>2012003135</v>
      </c>
      <c r="M4794" s="73" t="n">
        <v>43465</v>
      </c>
      <c r="N4794" s="74" t="n">
        <v>207.8608</v>
      </c>
      <c r="O4794" s="75" t="n">
        <v>1</v>
      </c>
      <c r="P4794" s="76" t="n">
        <v>0.0833333333333333</v>
      </c>
      <c r="Q4794" s="77" t="n">
        <v>0</v>
      </c>
      <c r="R4794" s="78" t="n">
        <v>207.8608</v>
      </c>
      <c r="S4794" s="39" t="n">
        <v>17.2592000000001</v>
      </c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LF4794" s="41"/>
      <c r="ALG4794" s="41"/>
      <c r="ALH4794" s="41"/>
      <c r="ALI4794" s="41"/>
      <c r="ALJ4794" s="41"/>
      <c r="ALK4794" s="41"/>
      <c r="ALL4794" s="41"/>
      <c r="ALM4794" s="41"/>
      <c r="ALN4794" s="41"/>
      <c r="ALO4794" s="41"/>
      <c r="ALP4794" s="41"/>
      <c r="ALQ4794" s="41"/>
      <c r="ALR4794" s="41"/>
      <c r="ALS4794" s="41"/>
      <c r="ALT4794" s="41"/>
      <c r="ALU4794" s="41"/>
      <c r="ALV4794" s="41"/>
      <c r="ALW4794" s="41"/>
      <c r="ALX4794" s="41"/>
      <c r="ALY4794" s="41"/>
      <c r="ALZ4794" s="41"/>
      <c r="AMA4794" s="41"/>
      <c r="AMB4794" s="41"/>
      <c r="AMC4794" s="41"/>
      <c r="AMD4794" s="41"/>
      <c r="AME4794" s="41"/>
      <c r="AMF4794" s="41"/>
      <c r="AMG4794" s="0"/>
      <c r="AMH4794" s="0"/>
      <c r="AMI4794" s="0"/>
      <c r="AMJ4794" s="0"/>
    </row>
    <row r="4795" s="4" customFormat="true" ht="37.5" hidden="false" customHeight="true" outlineLevel="0" collapsed="false">
      <c r="A4795" s="23" t="s">
        <v>1337</v>
      </c>
      <c r="B4795" s="23" t="n">
        <v>7932</v>
      </c>
      <c r="C4795" s="25" t="n">
        <f aca="false">VLOOKUP(B4795,[1]Planilha8!$X$4:$Y$6629,2,0)</f>
        <v>2039662</v>
      </c>
      <c r="D4795" s="26" t="s">
        <v>1384</v>
      </c>
      <c r="E4795" s="26" t="str">
        <f aca="false">VLOOKUP(B4795,[1]Planilha8!$X$4:$Z$6629,3,0)</f>
        <v>UNIDADE DE TERAPIA INTENSIVA</v>
      </c>
      <c r="F4795" s="26" t="str">
        <f aca="false">VLOOKUP(B4795,[1]Planilha8!$X$4:$AD$6629,7,0)</f>
        <v>REGULAR</v>
      </c>
      <c r="G4795" s="27" t="n">
        <v>41311</v>
      </c>
      <c r="H4795" s="28" t="n">
        <v>225.12</v>
      </c>
      <c r="I4795" s="29" t="s">
        <v>23</v>
      </c>
      <c r="J4795" s="70" t="s">
        <v>1385</v>
      </c>
      <c r="K4795" s="71" t="n">
        <v>60</v>
      </c>
      <c r="L4795" s="72" t="n">
        <v>2012003135</v>
      </c>
      <c r="M4795" s="73" t="n">
        <v>43465</v>
      </c>
      <c r="N4795" s="74" t="n">
        <v>207.8608</v>
      </c>
      <c r="O4795" s="75" t="n">
        <v>1</v>
      </c>
      <c r="P4795" s="76" t="n">
        <v>0.0833333333333333</v>
      </c>
      <c r="Q4795" s="77" t="n">
        <v>0</v>
      </c>
      <c r="R4795" s="78" t="n">
        <v>207.8608</v>
      </c>
      <c r="S4795" s="39" t="n">
        <v>17.2592000000001</v>
      </c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LF4795" s="41"/>
      <c r="ALG4795" s="41"/>
      <c r="ALH4795" s="41"/>
      <c r="ALI4795" s="41"/>
      <c r="ALJ4795" s="41"/>
      <c r="ALK4795" s="41"/>
      <c r="ALL4795" s="41"/>
      <c r="ALM4795" s="41"/>
      <c r="ALN4795" s="41"/>
      <c r="ALO4795" s="41"/>
      <c r="ALP4795" s="41"/>
      <c r="ALQ4795" s="41"/>
      <c r="ALR4795" s="41"/>
      <c r="ALS4795" s="41"/>
      <c r="ALT4795" s="41"/>
      <c r="ALU4795" s="41"/>
      <c r="ALV4795" s="41"/>
      <c r="ALW4795" s="41"/>
      <c r="ALX4795" s="41"/>
      <c r="ALY4795" s="41"/>
      <c r="ALZ4795" s="41"/>
      <c r="AMA4795" s="41"/>
      <c r="AMB4795" s="41"/>
      <c r="AMC4795" s="41"/>
      <c r="AMD4795" s="41"/>
      <c r="AME4795" s="41"/>
      <c r="AMF4795" s="41"/>
      <c r="AMG4795" s="0"/>
      <c r="AMH4795" s="0"/>
      <c r="AMI4795" s="0"/>
      <c r="AMJ4795" s="0"/>
    </row>
    <row r="4796" s="4" customFormat="true" ht="37.5" hidden="false" customHeight="true" outlineLevel="0" collapsed="false">
      <c r="A4796" s="23" t="s">
        <v>1337</v>
      </c>
      <c r="B4796" s="23" t="n">
        <v>7933</v>
      </c>
      <c r="C4796" s="25" t="n">
        <f aca="false">VLOOKUP(B4796,[1]Planilha8!$X$4:$Y$6629,2,0)</f>
        <v>2039663</v>
      </c>
      <c r="D4796" s="26" t="s">
        <v>1384</v>
      </c>
      <c r="E4796" s="26" t="str">
        <f aca="false">VLOOKUP(B4796,[1]Planilha8!$X$4:$Z$6629,3,0)</f>
        <v>UNIDADE DE TERAPIA INTENSIVA</v>
      </c>
      <c r="F4796" s="26" t="str">
        <f aca="false">VLOOKUP(B4796,[1]Planilha8!$X$4:$AD$6629,7,0)</f>
        <v>REGULAR</v>
      </c>
      <c r="G4796" s="27" t="n">
        <v>41311</v>
      </c>
      <c r="H4796" s="28" t="n">
        <v>225.12</v>
      </c>
      <c r="I4796" s="29" t="s">
        <v>23</v>
      </c>
      <c r="J4796" s="70" t="s">
        <v>1385</v>
      </c>
      <c r="K4796" s="71" t="n">
        <v>60</v>
      </c>
      <c r="L4796" s="72" t="n">
        <v>2012003135</v>
      </c>
      <c r="M4796" s="73" t="n">
        <v>43465</v>
      </c>
      <c r="N4796" s="74" t="n">
        <v>207.8608</v>
      </c>
      <c r="O4796" s="75" t="n">
        <v>1</v>
      </c>
      <c r="P4796" s="76" t="n">
        <v>0.0833333333333333</v>
      </c>
      <c r="Q4796" s="77" t="n">
        <v>0</v>
      </c>
      <c r="R4796" s="78" t="n">
        <v>207.8608</v>
      </c>
      <c r="S4796" s="39" t="n">
        <v>17.2592000000001</v>
      </c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LF4796" s="41"/>
      <c r="ALG4796" s="41"/>
      <c r="ALH4796" s="41"/>
      <c r="ALI4796" s="41"/>
      <c r="ALJ4796" s="41"/>
      <c r="ALK4796" s="41"/>
      <c r="ALL4796" s="41"/>
      <c r="ALM4796" s="41"/>
      <c r="ALN4796" s="41"/>
      <c r="ALO4796" s="41"/>
      <c r="ALP4796" s="41"/>
      <c r="ALQ4796" s="41"/>
      <c r="ALR4796" s="41"/>
      <c r="ALS4796" s="41"/>
      <c r="ALT4796" s="41"/>
      <c r="ALU4796" s="41"/>
      <c r="ALV4796" s="41"/>
      <c r="ALW4796" s="41"/>
      <c r="ALX4796" s="41"/>
      <c r="ALY4796" s="41"/>
      <c r="ALZ4796" s="41"/>
      <c r="AMA4796" s="41"/>
      <c r="AMB4796" s="41"/>
      <c r="AMC4796" s="41"/>
      <c r="AMD4796" s="41"/>
      <c r="AME4796" s="41"/>
      <c r="AMF4796" s="41"/>
      <c r="AMG4796" s="0"/>
      <c r="AMH4796" s="0"/>
      <c r="AMI4796" s="0"/>
      <c r="AMJ4796" s="0"/>
    </row>
    <row r="4797" s="4" customFormat="true" ht="37.5" hidden="false" customHeight="true" outlineLevel="0" collapsed="false">
      <c r="A4797" s="23" t="s">
        <v>1337</v>
      </c>
      <c r="B4797" s="23" t="n">
        <v>7934</v>
      </c>
      <c r="C4797" s="25" t="n">
        <f aca="false">VLOOKUP(B4797,[1]Planilha8!$X$4:$Y$6629,2,0)</f>
        <v>2039664</v>
      </c>
      <c r="D4797" s="26" t="s">
        <v>1384</v>
      </c>
      <c r="E4797" s="26" t="str">
        <f aca="false">VLOOKUP(B4797,[1]Planilha8!$X$4:$Z$6629,3,0)</f>
        <v>UNIDADE DE TERAPIA INTENSIVA</v>
      </c>
      <c r="F4797" s="26" t="str">
        <f aca="false">VLOOKUP(B4797,[1]Planilha8!$X$4:$AD$6629,7,0)</f>
        <v>REGULAR</v>
      </c>
      <c r="G4797" s="27" t="n">
        <v>41311</v>
      </c>
      <c r="H4797" s="28" t="n">
        <v>225.12</v>
      </c>
      <c r="I4797" s="29" t="s">
        <v>23</v>
      </c>
      <c r="J4797" s="70" t="s">
        <v>1385</v>
      </c>
      <c r="K4797" s="71" t="n">
        <v>60</v>
      </c>
      <c r="L4797" s="72" t="n">
        <v>2012003135</v>
      </c>
      <c r="M4797" s="73" t="n">
        <v>43465</v>
      </c>
      <c r="N4797" s="74" t="n">
        <v>207.8608</v>
      </c>
      <c r="O4797" s="75" t="n">
        <v>1</v>
      </c>
      <c r="P4797" s="76" t="n">
        <v>0.0833333333333333</v>
      </c>
      <c r="Q4797" s="77" t="n">
        <v>0</v>
      </c>
      <c r="R4797" s="78" t="n">
        <v>207.8608</v>
      </c>
      <c r="S4797" s="39" t="n">
        <v>17.2592000000001</v>
      </c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LF4797" s="41"/>
      <c r="ALG4797" s="41"/>
      <c r="ALH4797" s="41"/>
      <c r="ALI4797" s="41"/>
      <c r="ALJ4797" s="41"/>
      <c r="ALK4797" s="41"/>
      <c r="ALL4797" s="41"/>
      <c r="ALM4797" s="41"/>
      <c r="ALN4797" s="41"/>
      <c r="ALO4797" s="41"/>
      <c r="ALP4797" s="41"/>
      <c r="ALQ4797" s="41"/>
      <c r="ALR4797" s="41"/>
      <c r="ALS4797" s="41"/>
      <c r="ALT4797" s="41"/>
      <c r="ALU4797" s="41"/>
      <c r="ALV4797" s="41"/>
      <c r="ALW4797" s="41"/>
      <c r="ALX4797" s="41"/>
      <c r="ALY4797" s="41"/>
      <c r="ALZ4797" s="41"/>
      <c r="AMA4797" s="41"/>
      <c r="AMB4797" s="41"/>
      <c r="AMC4797" s="41"/>
      <c r="AMD4797" s="41"/>
      <c r="AME4797" s="41"/>
      <c r="AMF4797" s="41"/>
      <c r="AMG4797" s="0"/>
      <c r="AMH4797" s="0"/>
      <c r="AMI4797" s="0"/>
      <c r="AMJ4797" s="0"/>
    </row>
    <row r="4798" s="4" customFormat="true" ht="37.5" hidden="false" customHeight="true" outlineLevel="0" collapsed="false">
      <c r="A4798" s="23" t="s">
        <v>1337</v>
      </c>
      <c r="B4798" s="23" t="n">
        <v>7935</v>
      </c>
      <c r="C4798" s="25" t="n">
        <f aca="false">VLOOKUP(B4798,[1]Planilha8!$X$4:$Y$6629,2,0)</f>
        <v>2039665</v>
      </c>
      <c r="D4798" s="26" t="s">
        <v>1384</v>
      </c>
      <c r="E4798" s="26" t="str">
        <f aca="false">VLOOKUP(B4798,[1]Planilha8!$X$4:$Z$6629,3,0)</f>
        <v>UNIDADE DE TERAPIA INTENSIVA</v>
      </c>
      <c r="F4798" s="26" t="str">
        <f aca="false">VLOOKUP(B4798,[1]Planilha8!$X$4:$AD$6629,7,0)</f>
        <v>REGULAR</v>
      </c>
      <c r="G4798" s="27" t="n">
        <v>41311</v>
      </c>
      <c r="H4798" s="28" t="n">
        <v>225.12</v>
      </c>
      <c r="I4798" s="29" t="s">
        <v>23</v>
      </c>
      <c r="J4798" s="70" t="s">
        <v>1385</v>
      </c>
      <c r="K4798" s="71" t="n">
        <v>60</v>
      </c>
      <c r="L4798" s="72" t="n">
        <v>2012003135</v>
      </c>
      <c r="M4798" s="73" t="n">
        <v>43465</v>
      </c>
      <c r="N4798" s="74" t="n">
        <v>207.8608</v>
      </c>
      <c r="O4798" s="75" t="n">
        <v>1</v>
      </c>
      <c r="P4798" s="76" t="n">
        <v>0.0833333333333333</v>
      </c>
      <c r="Q4798" s="77" t="n">
        <v>0</v>
      </c>
      <c r="R4798" s="78" t="n">
        <v>207.8608</v>
      </c>
      <c r="S4798" s="39" t="n">
        <v>17.2592000000001</v>
      </c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LF4798" s="41"/>
      <c r="ALG4798" s="41"/>
      <c r="ALH4798" s="41"/>
      <c r="ALI4798" s="41"/>
      <c r="ALJ4798" s="41"/>
      <c r="ALK4798" s="41"/>
      <c r="ALL4798" s="41"/>
      <c r="ALM4798" s="41"/>
      <c r="ALN4798" s="41"/>
      <c r="ALO4798" s="41"/>
      <c r="ALP4798" s="41"/>
      <c r="ALQ4798" s="41"/>
      <c r="ALR4798" s="41"/>
      <c r="ALS4798" s="41"/>
      <c r="ALT4798" s="41"/>
      <c r="ALU4798" s="41"/>
      <c r="ALV4798" s="41"/>
      <c r="ALW4798" s="41"/>
      <c r="ALX4798" s="41"/>
      <c r="ALY4798" s="41"/>
      <c r="ALZ4798" s="41"/>
      <c r="AMA4798" s="41"/>
      <c r="AMB4798" s="41"/>
      <c r="AMC4798" s="41"/>
      <c r="AMD4798" s="41"/>
      <c r="AME4798" s="41"/>
      <c r="AMF4798" s="41"/>
      <c r="AMG4798" s="0"/>
      <c r="AMH4798" s="0"/>
      <c r="AMI4798" s="0"/>
      <c r="AMJ4798" s="0"/>
    </row>
    <row r="4799" s="4" customFormat="true" ht="37.5" hidden="false" customHeight="true" outlineLevel="0" collapsed="false">
      <c r="A4799" s="23" t="s">
        <v>1337</v>
      </c>
      <c r="B4799" s="23" t="n">
        <v>7936</v>
      </c>
      <c r="C4799" s="25" t="n">
        <f aca="false">VLOOKUP(B4799,[1]Planilha8!$X$4:$Y$6629,2,0)</f>
        <v>2039666</v>
      </c>
      <c r="D4799" s="26" t="s">
        <v>1384</v>
      </c>
      <c r="E4799" s="26" t="str">
        <f aca="false">VLOOKUP(B4799,[1]Planilha8!$X$4:$Z$6629,3,0)</f>
        <v>UNIDADE DE TERAPIA INTENSIVA</v>
      </c>
      <c r="F4799" s="26" t="str">
        <f aca="false">VLOOKUP(B4799,[1]Planilha8!$X$4:$AD$6629,7,0)</f>
        <v>REGULAR</v>
      </c>
      <c r="G4799" s="27" t="n">
        <v>41311</v>
      </c>
      <c r="H4799" s="28" t="n">
        <v>225.12</v>
      </c>
      <c r="I4799" s="29" t="s">
        <v>23</v>
      </c>
      <c r="J4799" s="70" t="s">
        <v>1385</v>
      </c>
      <c r="K4799" s="71" t="n">
        <v>60</v>
      </c>
      <c r="L4799" s="72" t="n">
        <v>2012003135</v>
      </c>
      <c r="M4799" s="73" t="n">
        <v>43465</v>
      </c>
      <c r="N4799" s="74" t="n">
        <v>207.8608</v>
      </c>
      <c r="O4799" s="75" t="n">
        <v>1</v>
      </c>
      <c r="P4799" s="76" t="n">
        <v>0.0833333333333333</v>
      </c>
      <c r="Q4799" s="77" t="n">
        <v>0</v>
      </c>
      <c r="R4799" s="78" t="n">
        <v>207.8608</v>
      </c>
      <c r="S4799" s="39" t="n">
        <v>17.2592000000001</v>
      </c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LF4799" s="41"/>
      <c r="ALG4799" s="41"/>
      <c r="ALH4799" s="41"/>
      <c r="ALI4799" s="41"/>
      <c r="ALJ4799" s="41"/>
      <c r="ALK4799" s="41"/>
      <c r="ALL4799" s="41"/>
      <c r="ALM4799" s="41"/>
      <c r="ALN4799" s="41"/>
      <c r="ALO4799" s="41"/>
      <c r="ALP4799" s="41"/>
      <c r="ALQ4799" s="41"/>
      <c r="ALR4799" s="41"/>
      <c r="ALS4799" s="41"/>
      <c r="ALT4799" s="41"/>
      <c r="ALU4799" s="41"/>
      <c r="ALV4799" s="41"/>
      <c r="ALW4799" s="41"/>
      <c r="ALX4799" s="41"/>
      <c r="ALY4799" s="41"/>
      <c r="ALZ4799" s="41"/>
      <c r="AMA4799" s="41"/>
      <c r="AMB4799" s="41"/>
      <c r="AMC4799" s="41"/>
      <c r="AMD4799" s="41"/>
      <c r="AME4799" s="41"/>
      <c r="AMF4799" s="41"/>
      <c r="AMG4799" s="0"/>
      <c r="AMH4799" s="0"/>
      <c r="AMI4799" s="0"/>
      <c r="AMJ4799" s="0"/>
    </row>
    <row r="4800" s="4" customFormat="true" ht="37.5" hidden="false" customHeight="true" outlineLevel="0" collapsed="false">
      <c r="A4800" s="23" t="s">
        <v>1337</v>
      </c>
      <c r="B4800" s="23" t="n">
        <v>7937</v>
      </c>
      <c r="C4800" s="25" t="n">
        <f aca="false">VLOOKUP(B4800,[1]Planilha8!$X$4:$Y$6629,2,0)</f>
        <v>2039667</v>
      </c>
      <c r="D4800" s="26" t="s">
        <v>1384</v>
      </c>
      <c r="E4800" s="26" t="str">
        <f aca="false">VLOOKUP(B4800,[1]Planilha8!$X$4:$Z$6629,3,0)</f>
        <v>UNIDADE DE TERAPIA INTENSIVA</v>
      </c>
      <c r="F4800" s="26" t="str">
        <f aca="false">VLOOKUP(B4800,[1]Planilha8!$X$4:$AD$6629,7,0)</f>
        <v>REGULAR</v>
      </c>
      <c r="G4800" s="27" t="n">
        <v>41311</v>
      </c>
      <c r="H4800" s="28" t="n">
        <v>225.12</v>
      </c>
      <c r="I4800" s="29" t="s">
        <v>23</v>
      </c>
      <c r="J4800" s="70" t="s">
        <v>1385</v>
      </c>
      <c r="K4800" s="71" t="n">
        <v>60</v>
      </c>
      <c r="L4800" s="72" t="n">
        <v>2012003135</v>
      </c>
      <c r="M4800" s="73" t="n">
        <v>43465</v>
      </c>
      <c r="N4800" s="74" t="n">
        <v>207.8608</v>
      </c>
      <c r="O4800" s="75" t="n">
        <v>1</v>
      </c>
      <c r="P4800" s="76" t="n">
        <v>0.0833333333333333</v>
      </c>
      <c r="Q4800" s="77" t="n">
        <v>0</v>
      </c>
      <c r="R4800" s="78" t="n">
        <v>207.8608</v>
      </c>
      <c r="S4800" s="39" t="n">
        <v>17.2592000000001</v>
      </c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LF4800" s="41"/>
      <c r="ALG4800" s="41"/>
      <c r="ALH4800" s="41"/>
      <c r="ALI4800" s="41"/>
      <c r="ALJ4800" s="41"/>
      <c r="ALK4800" s="41"/>
      <c r="ALL4800" s="41"/>
      <c r="ALM4800" s="41"/>
      <c r="ALN4800" s="41"/>
      <c r="ALO4800" s="41"/>
      <c r="ALP4800" s="41"/>
      <c r="ALQ4800" s="41"/>
      <c r="ALR4800" s="41"/>
      <c r="ALS4800" s="41"/>
      <c r="ALT4800" s="41"/>
      <c r="ALU4800" s="41"/>
      <c r="ALV4800" s="41"/>
      <c r="ALW4800" s="41"/>
      <c r="ALX4800" s="41"/>
      <c r="ALY4800" s="41"/>
      <c r="ALZ4800" s="41"/>
      <c r="AMA4800" s="41"/>
      <c r="AMB4800" s="41"/>
      <c r="AMC4800" s="41"/>
      <c r="AMD4800" s="41"/>
      <c r="AME4800" s="41"/>
      <c r="AMF4800" s="41"/>
      <c r="AMG4800" s="0"/>
      <c r="AMH4800" s="0"/>
      <c r="AMI4800" s="0"/>
      <c r="AMJ4800" s="0"/>
    </row>
    <row r="4801" s="4" customFormat="true" ht="37.5" hidden="false" customHeight="true" outlineLevel="0" collapsed="false">
      <c r="A4801" s="23" t="s">
        <v>1337</v>
      </c>
      <c r="B4801" s="23" t="n">
        <v>7938</v>
      </c>
      <c r="C4801" s="25" t="n">
        <f aca="false">VLOOKUP(B4801,[1]Planilha8!$X$4:$Y$6629,2,0)</f>
        <v>2039668</v>
      </c>
      <c r="D4801" s="26" t="s">
        <v>1384</v>
      </c>
      <c r="E4801" s="26" t="str">
        <f aca="false">VLOOKUP(B4801,[1]Planilha8!$X$4:$Z$6629,3,0)</f>
        <v>UNIDADE DE TERAPIA INTENSIVA</v>
      </c>
      <c r="F4801" s="26" t="str">
        <f aca="false">VLOOKUP(B4801,[1]Planilha8!$X$4:$AD$6629,7,0)</f>
        <v>REGULAR</v>
      </c>
      <c r="G4801" s="27" t="n">
        <v>41311</v>
      </c>
      <c r="H4801" s="28" t="n">
        <v>225.12</v>
      </c>
      <c r="I4801" s="29" t="s">
        <v>23</v>
      </c>
      <c r="J4801" s="70" t="s">
        <v>1385</v>
      </c>
      <c r="K4801" s="71" t="n">
        <v>60</v>
      </c>
      <c r="L4801" s="72" t="n">
        <v>2012003135</v>
      </c>
      <c r="M4801" s="73" t="n">
        <v>43465</v>
      </c>
      <c r="N4801" s="74" t="n">
        <v>207.8608</v>
      </c>
      <c r="O4801" s="75" t="n">
        <v>1</v>
      </c>
      <c r="P4801" s="76" t="n">
        <v>0.0833333333333333</v>
      </c>
      <c r="Q4801" s="77" t="n">
        <v>0</v>
      </c>
      <c r="R4801" s="78" t="n">
        <v>207.8608</v>
      </c>
      <c r="S4801" s="39" t="n">
        <v>17.2592000000001</v>
      </c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LF4801" s="41"/>
      <c r="ALG4801" s="41"/>
      <c r="ALH4801" s="41"/>
      <c r="ALI4801" s="41"/>
      <c r="ALJ4801" s="41"/>
      <c r="ALK4801" s="41"/>
      <c r="ALL4801" s="41"/>
      <c r="ALM4801" s="41"/>
      <c r="ALN4801" s="41"/>
      <c r="ALO4801" s="41"/>
      <c r="ALP4801" s="41"/>
      <c r="ALQ4801" s="41"/>
      <c r="ALR4801" s="41"/>
      <c r="ALS4801" s="41"/>
      <c r="ALT4801" s="41"/>
      <c r="ALU4801" s="41"/>
      <c r="ALV4801" s="41"/>
      <c r="ALW4801" s="41"/>
      <c r="ALX4801" s="41"/>
      <c r="ALY4801" s="41"/>
      <c r="ALZ4801" s="41"/>
      <c r="AMA4801" s="41"/>
      <c r="AMB4801" s="41"/>
      <c r="AMC4801" s="41"/>
      <c r="AMD4801" s="41"/>
      <c r="AME4801" s="41"/>
      <c r="AMF4801" s="41"/>
      <c r="AMG4801" s="0"/>
      <c r="AMH4801" s="0"/>
      <c r="AMI4801" s="0"/>
      <c r="AMJ4801" s="0"/>
    </row>
    <row r="4802" s="4" customFormat="true" ht="37.5" hidden="false" customHeight="true" outlineLevel="0" collapsed="false">
      <c r="A4802" s="23" t="s">
        <v>1337</v>
      </c>
      <c r="B4802" s="23" t="n">
        <v>7939</v>
      </c>
      <c r="C4802" s="25" t="n">
        <f aca="false">VLOOKUP(B4802,[1]Planilha8!$X$4:$Y$6629,2,0)</f>
        <v>2039669</v>
      </c>
      <c r="D4802" s="26" t="s">
        <v>1384</v>
      </c>
      <c r="E4802" s="26" t="str">
        <f aca="false">VLOOKUP(B4802,[1]Planilha8!$X$4:$Z$6629,3,0)</f>
        <v>UNIDADE DE TERAPIA INTENSIVA</v>
      </c>
      <c r="F4802" s="26" t="str">
        <f aca="false">VLOOKUP(B4802,[1]Planilha8!$X$4:$AD$6629,7,0)</f>
        <v>REGULAR</v>
      </c>
      <c r="G4802" s="27" t="n">
        <v>41311</v>
      </c>
      <c r="H4802" s="28" t="n">
        <v>225.12</v>
      </c>
      <c r="I4802" s="29" t="s">
        <v>23</v>
      </c>
      <c r="J4802" s="70" t="s">
        <v>1385</v>
      </c>
      <c r="K4802" s="71" t="n">
        <v>60</v>
      </c>
      <c r="L4802" s="72" t="n">
        <v>2012003135</v>
      </c>
      <c r="M4802" s="73" t="n">
        <v>43465</v>
      </c>
      <c r="N4802" s="74" t="n">
        <v>207.8608</v>
      </c>
      <c r="O4802" s="75" t="n">
        <v>1</v>
      </c>
      <c r="P4802" s="76" t="n">
        <v>0.0833333333333333</v>
      </c>
      <c r="Q4802" s="77" t="n">
        <v>0</v>
      </c>
      <c r="R4802" s="78" t="n">
        <v>207.8608</v>
      </c>
      <c r="S4802" s="39" t="n">
        <v>17.2592000000001</v>
      </c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LF4802" s="41"/>
      <c r="ALG4802" s="41"/>
      <c r="ALH4802" s="41"/>
      <c r="ALI4802" s="41"/>
      <c r="ALJ4802" s="41"/>
      <c r="ALK4802" s="41"/>
      <c r="ALL4802" s="41"/>
      <c r="ALM4802" s="41"/>
      <c r="ALN4802" s="41"/>
      <c r="ALO4802" s="41"/>
      <c r="ALP4802" s="41"/>
      <c r="ALQ4802" s="41"/>
      <c r="ALR4802" s="41"/>
      <c r="ALS4802" s="41"/>
      <c r="ALT4802" s="41"/>
      <c r="ALU4802" s="41"/>
      <c r="ALV4802" s="41"/>
      <c r="ALW4802" s="41"/>
      <c r="ALX4802" s="41"/>
      <c r="ALY4802" s="41"/>
      <c r="ALZ4802" s="41"/>
      <c r="AMA4802" s="41"/>
      <c r="AMB4802" s="41"/>
      <c r="AMC4802" s="41"/>
      <c r="AMD4802" s="41"/>
      <c r="AME4802" s="41"/>
      <c r="AMF4802" s="41"/>
      <c r="AMG4802" s="0"/>
      <c r="AMH4802" s="0"/>
      <c r="AMI4802" s="0"/>
      <c r="AMJ4802" s="0"/>
    </row>
    <row r="4803" s="4" customFormat="true" ht="37.5" hidden="false" customHeight="true" outlineLevel="0" collapsed="false">
      <c r="A4803" s="23" t="s">
        <v>1337</v>
      </c>
      <c r="B4803" s="23" t="n">
        <v>7940</v>
      </c>
      <c r="C4803" s="25" t="n">
        <f aca="false">VLOOKUP(B4803,[1]Planilha8!$X$4:$Y$6629,2,0)</f>
        <v>2039670</v>
      </c>
      <c r="D4803" s="26" t="s">
        <v>1384</v>
      </c>
      <c r="E4803" s="26" t="str">
        <f aca="false">VLOOKUP(B4803,[1]Planilha8!$X$4:$Z$6629,3,0)</f>
        <v>UNIDADE DE TERAPIA INTENSIVA</v>
      </c>
      <c r="F4803" s="26" t="str">
        <f aca="false">VLOOKUP(B4803,[1]Planilha8!$X$4:$AD$6629,7,0)</f>
        <v>REGULAR</v>
      </c>
      <c r="G4803" s="27" t="n">
        <v>41311</v>
      </c>
      <c r="H4803" s="28" t="n">
        <v>225.12</v>
      </c>
      <c r="I4803" s="29" t="s">
        <v>23</v>
      </c>
      <c r="J4803" s="70" t="s">
        <v>1385</v>
      </c>
      <c r="K4803" s="71" t="n">
        <v>60</v>
      </c>
      <c r="L4803" s="72" t="n">
        <v>2012003135</v>
      </c>
      <c r="M4803" s="73" t="n">
        <v>43465</v>
      </c>
      <c r="N4803" s="74" t="n">
        <v>207.8608</v>
      </c>
      <c r="O4803" s="75" t="n">
        <v>1</v>
      </c>
      <c r="P4803" s="76" t="n">
        <v>0.0833333333333333</v>
      </c>
      <c r="Q4803" s="77" t="n">
        <v>0</v>
      </c>
      <c r="R4803" s="78" t="n">
        <v>207.8608</v>
      </c>
      <c r="S4803" s="39" t="n">
        <v>17.2592000000001</v>
      </c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LF4803" s="41"/>
      <c r="ALG4803" s="41"/>
      <c r="ALH4803" s="41"/>
      <c r="ALI4803" s="41"/>
      <c r="ALJ4803" s="41"/>
      <c r="ALK4803" s="41"/>
      <c r="ALL4803" s="41"/>
      <c r="ALM4803" s="41"/>
      <c r="ALN4803" s="41"/>
      <c r="ALO4803" s="41"/>
      <c r="ALP4803" s="41"/>
      <c r="ALQ4803" s="41"/>
      <c r="ALR4803" s="41"/>
      <c r="ALS4803" s="41"/>
      <c r="ALT4803" s="41"/>
      <c r="ALU4803" s="41"/>
      <c r="ALV4803" s="41"/>
      <c r="ALW4803" s="41"/>
      <c r="ALX4803" s="41"/>
      <c r="ALY4803" s="41"/>
      <c r="ALZ4803" s="41"/>
      <c r="AMA4803" s="41"/>
      <c r="AMB4803" s="41"/>
      <c r="AMC4803" s="41"/>
      <c r="AMD4803" s="41"/>
      <c r="AME4803" s="41"/>
      <c r="AMF4803" s="41"/>
      <c r="AMG4803" s="0"/>
      <c r="AMH4803" s="0"/>
      <c r="AMI4803" s="0"/>
      <c r="AMJ4803" s="0"/>
    </row>
    <row r="4804" s="4" customFormat="true" ht="37.5" hidden="false" customHeight="true" outlineLevel="0" collapsed="false">
      <c r="A4804" s="23" t="s">
        <v>1337</v>
      </c>
      <c r="B4804" s="23" t="n">
        <v>7823</v>
      </c>
      <c r="C4804" s="25" t="n">
        <f aca="false">VLOOKUP(B4804,[1]Planilha8!$X$4:$Y$6629,2,0)</f>
        <v>2039705</v>
      </c>
      <c r="D4804" s="26" t="s">
        <v>492</v>
      </c>
      <c r="E4804" s="26" t="str">
        <f aca="false">VLOOKUP(B4804,[1]Planilha8!$X$4:$Z$6629,3,0)</f>
        <v>UNIDADE DE TERAPIA INTENSIVA</v>
      </c>
      <c r="F4804" s="26" t="str">
        <f aca="false">VLOOKUP(B4804,[1]Planilha8!$X$4:$AD$6629,7,0)</f>
        <v>BOM</v>
      </c>
      <c r="G4804" s="27" t="n">
        <v>41333</v>
      </c>
      <c r="H4804" s="28" t="n">
        <v>118.9</v>
      </c>
      <c r="I4804" s="29" t="s">
        <v>23</v>
      </c>
      <c r="J4804" s="70" t="s">
        <v>69</v>
      </c>
      <c r="K4804" s="71" t="n">
        <v>10324</v>
      </c>
      <c r="L4804" s="72" t="n">
        <v>2012002644</v>
      </c>
      <c r="M4804" s="73" t="n">
        <v>43465</v>
      </c>
      <c r="N4804" s="74" t="n">
        <v>91.9493333333334</v>
      </c>
      <c r="O4804" s="75" t="n">
        <v>0.2</v>
      </c>
      <c r="P4804" s="76" t="n">
        <v>0.0166666666666667</v>
      </c>
      <c r="Q4804" s="77" t="n">
        <v>1.98166666666667</v>
      </c>
      <c r="R4804" s="78" t="n">
        <v>93.931</v>
      </c>
      <c r="S4804" s="39" t="n">
        <v>24.969</v>
      </c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LF4804" s="41"/>
      <c r="ALG4804" s="41"/>
      <c r="ALH4804" s="41"/>
      <c r="ALI4804" s="41"/>
      <c r="ALJ4804" s="41"/>
      <c r="ALK4804" s="41"/>
      <c r="ALL4804" s="41"/>
      <c r="ALM4804" s="41"/>
      <c r="ALN4804" s="41"/>
      <c r="ALO4804" s="41"/>
      <c r="ALP4804" s="41"/>
      <c r="ALQ4804" s="41"/>
      <c r="ALR4804" s="41"/>
      <c r="ALS4804" s="41"/>
      <c r="ALT4804" s="41"/>
      <c r="ALU4804" s="41"/>
      <c r="ALV4804" s="41"/>
      <c r="ALW4804" s="41"/>
      <c r="ALX4804" s="41"/>
      <c r="ALY4804" s="41"/>
      <c r="ALZ4804" s="41"/>
      <c r="AMA4804" s="41"/>
      <c r="AMB4804" s="41"/>
      <c r="AMC4804" s="41"/>
      <c r="AMD4804" s="41"/>
      <c r="AME4804" s="41"/>
      <c r="AMF4804" s="41"/>
      <c r="AMG4804" s="0"/>
      <c r="AMH4804" s="0"/>
      <c r="AMI4804" s="0"/>
      <c r="AMJ4804" s="0"/>
    </row>
    <row r="4805" s="4" customFormat="true" ht="37.5" hidden="false" customHeight="true" outlineLevel="0" collapsed="false">
      <c r="A4805" s="23" t="s">
        <v>1337</v>
      </c>
      <c r="B4805" s="23" t="n">
        <v>7824</v>
      </c>
      <c r="C4805" s="25" t="n">
        <f aca="false">VLOOKUP(B4805,[1]Planilha8!$X$4:$Y$6629,2,0)</f>
        <v>2039706</v>
      </c>
      <c r="D4805" s="26" t="s">
        <v>492</v>
      </c>
      <c r="E4805" s="26" t="str">
        <f aca="false">VLOOKUP(B4805,[1]Planilha8!$X$4:$Z$6629,3,0)</f>
        <v>UNIDADE DE TERAPIA INTENSIVA</v>
      </c>
      <c r="F4805" s="26" t="str">
        <f aca="false">VLOOKUP(B4805,[1]Planilha8!$X$4:$AD$6629,7,0)</f>
        <v>BOM</v>
      </c>
      <c r="G4805" s="27" t="n">
        <v>41333</v>
      </c>
      <c r="H4805" s="28" t="n">
        <v>118.9</v>
      </c>
      <c r="I4805" s="29" t="s">
        <v>23</v>
      </c>
      <c r="J4805" s="70" t="s">
        <v>69</v>
      </c>
      <c r="K4805" s="71" t="n">
        <v>10324</v>
      </c>
      <c r="L4805" s="72" t="n">
        <v>2012002644</v>
      </c>
      <c r="M4805" s="73" t="n">
        <v>43465</v>
      </c>
      <c r="N4805" s="74" t="n">
        <v>91.9493333333334</v>
      </c>
      <c r="O4805" s="75" t="n">
        <v>0.2</v>
      </c>
      <c r="P4805" s="76" t="n">
        <v>0.0166666666666667</v>
      </c>
      <c r="Q4805" s="77" t="n">
        <v>1.98166666666667</v>
      </c>
      <c r="R4805" s="78" t="n">
        <v>93.931</v>
      </c>
      <c r="S4805" s="39" t="n">
        <v>24.969</v>
      </c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LF4805" s="41"/>
      <c r="ALG4805" s="41"/>
      <c r="ALH4805" s="41"/>
      <c r="ALI4805" s="41"/>
      <c r="ALJ4805" s="41"/>
      <c r="ALK4805" s="41"/>
      <c r="ALL4805" s="41"/>
      <c r="ALM4805" s="41"/>
      <c r="ALN4805" s="41"/>
      <c r="ALO4805" s="41"/>
      <c r="ALP4805" s="41"/>
      <c r="ALQ4805" s="41"/>
      <c r="ALR4805" s="41"/>
      <c r="ALS4805" s="41"/>
      <c r="ALT4805" s="41"/>
      <c r="ALU4805" s="41"/>
      <c r="ALV4805" s="41"/>
      <c r="ALW4805" s="41"/>
      <c r="ALX4805" s="41"/>
      <c r="ALY4805" s="41"/>
      <c r="ALZ4805" s="41"/>
      <c r="AMA4805" s="41"/>
      <c r="AMB4805" s="41"/>
      <c r="AMC4805" s="41"/>
      <c r="AMD4805" s="41"/>
      <c r="AME4805" s="41"/>
      <c r="AMF4805" s="41"/>
      <c r="AMG4805" s="0"/>
      <c r="AMH4805" s="0"/>
      <c r="AMI4805" s="0"/>
      <c r="AMJ4805" s="0"/>
    </row>
    <row r="4806" s="4" customFormat="true" ht="37.5" hidden="false" customHeight="true" outlineLevel="0" collapsed="false">
      <c r="A4806" s="23" t="s">
        <v>1337</v>
      </c>
      <c r="B4806" s="23" t="n">
        <v>7825</v>
      </c>
      <c r="C4806" s="25" t="n">
        <f aca="false">VLOOKUP(B4806,[1]Planilha8!$X$4:$Y$6629,2,0)</f>
        <v>2039707</v>
      </c>
      <c r="D4806" s="26" t="s">
        <v>492</v>
      </c>
      <c r="E4806" s="26" t="str">
        <f aca="false">VLOOKUP(B4806,[1]Planilha8!$X$4:$Z$6629,3,0)</f>
        <v>UNIDADE DE TERAPIA INTENSIVA</v>
      </c>
      <c r="F4806" s="26" t="str">
        <f aca="false">VLOOKUP(B4806,[1]Planilha8!$X$4:$AD$6629,7,0)</f>
        <v>BOM</v>
      </c>
      <c r="G4806" s="27" t="n">
        <v>41333</v>
      </c>
      <c r="H4806" s="28" t="n">
        <v>118.9</v>
      </c>
      <c r="I4806" s="29" t="s">
        <v>23</v>
      </c>
      <c r="J4806" s="70" t="s">
        <v>69</v>
      </c>
      <c r="K4806" s="71" t="n">
        <v>10324</v>
      </c>
      <c r="L4806" s="72" t="n">
        <v>2012002644</v>
      </c>
      <c r="M4806" s="73" t="n">
        <v>43465</v>
      </c>
      <c r="N4806" s="74" t="n">
        <v>91.9493333333334</v>
      </c>
      <c r="O4806" s="75" t="n">
        <v>0.2</v>
      </c>
      <c r="P4806" s="76" t="n">
        <v>0.0166666666666667</v>
      </c>
      <c r="Q4806" s="77" t="n">
        <v>1.98166666666667</v>
      </c>
      <c r="R4806" s="78" t="n">
        <v>93.931</v>
      </c>
      <c r="S4806" s="39" t="n">
        <v>24.969</v>
      </c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LF4806" s="41"/>
      <c r="ALG4806" s="41"/>
      <c r="ALH4806" s="41"/>
      <c r="ALI4806" s="41"/>
      <c r="ALJ4806" s="41"/>
      <c r="ALK4806" s="41"/>
      <c r="ALL4806" s="41"/>
      <c r="ALM4806" s="41"/>
      <c r="ALN4806" s="41"/>
      <c r="ALO4806" s="41"/>
      <c r="ALP4806" s="41"/>
      <c r="ALQ4806" s="41"/>
      <c r="ALR4806" s="41"/>
      <c r="ALS4806" s="41"/>
      <c r="ALT4806" s="41"/>
      <c r="ALU4806" s="41"/>
      <c r="ALV4806" s="41"/>
      <c r="ALW4806" s="41"/>
      <c r="ALX4806" s="41"/>
      <c r="ALY4806" s="41"/>
      <c r="ALZ4806" s="41"/>
      <c r="AMA4806" s="41"/>
      <c r="AMB4806" s="41"/>
      <c r="AMC4806" s="41"/>
      <c r="AMD4806" s="41"/>
      <c r="AME4806" s="41"/>
      <c r="AMF4806" s="41"/>
      <c r="AMG4806" s="0"/>
      <c r="AMH4806" s="0"/>
      <c r="AMI4806" s="0"/>
      <c r="AMJ4806" s="0"/>
    </row>
    <row r="4807" s="4" customFormat="true" ht="37.5" hidden="false" customHeight="true" outlineLevel="0" collapsed="false">
      <c r="A4807" s="23" t="s">
        <v>1337</v>
      </c>
      <c r="B4807" s="23" t="n">
        <v>7826</v>
      </c>
      <c r="C4807" s="25" t="n">
        <f aca="false">VLOOKUP(B4807,[1]Planilha8!$X$4:$Y$6629,2,0)</f>
        <v>2039708</v>
      </c>
      <c r="D4807" s="26" t="s">
        <v>492</v>
      </c>
      <c r="E4807" s="26" t="str">
        <f aca="false">VLOOKUP(B4807,[1]Planilha8!$X$4:$Z$6629,3,0)</f>
        <v>UNIDADE DE TERAPIA INTENSIVA</v>
      </c>
      <c r="F4807" s="26" t="str">
        <f aca="false">VLOOKUP(B4807,[1]Planilha8!$X$4:$AD$6629,7,0)</f>
        <v>BOM</v>
      </c>
      <c r="G4807" s="27" t="n">
        <v>41333</v>
      </c>
      <c r="H4807" s="28" t="n">
        <v>118.9</v>
      </c>
      <c r="I4807" s="29" t="s">
        <v>23</v>
      </c>
      <c r="J4807" s="70" t="s">
        <v>69</v>
      </c>
      <c r="K4807" s="71" t="n">
        <v>10324</v>
      </c>
      <c r="L4807" s="72" t="n">
        <v>2012002644</v>
      </c>
      <c r="M4807" s="73" t="n">
        <v>43465</v>
      </c>
      <c r="N4807" s="74" t="n">
        <v>91.9493333333334</v>
      </c>
      <c r="O4807" s="75" t="n">
        <v>0.2</v>
      </c>
      <c r="P4807" s="76" t="n">
        <v>0.0166666666666667</v>
      </c>
      <c r="Q4807" s="77" t="n">
        <v>1.98166666666667</v>
      </c>
      <c r="R4807" s="78" t="n">
        <v>93.931</v>
      </c>
      <c r="S4807" s="39" t="n">
        <v>24.969</v>
      </c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LF4807" s="41"/>
      <c r="ALG4807" s="41"/>
      <c r="ALH4807" s="41"/>
      <c r="ALI4807" s="41"/>
      <c r="ALJ4807" s="41"/>
      <c r="ALK4807" s="41"/>
      <c r="ALL4807" s="41"/>
      <c r="ALM4807" s="41"/>
      <c r="ALN4807" s="41"/>
      <c r="ALO4807" s="41"/>
      <c r="ALP4807" s="41"/>
      <c r="ALQ4807" s="41"/>
      <c r="ALR4807" s="41"/>
      <c r="ALS4807" s="41"/>
      <c r="ALT4807" s="41"/>
      <c r="ALU4807" s="41"/>
      <c r="ALV4807" s="41"/>
      <c r="ALW4807" s="41"/>
      <c r="ALX4807" s="41"/>
      <c r="ALY4807" s="41"/>
      <c r="ALZ4807" s="41"/>
      <c r="AMA4807" s="41"/>
      <c r="AMB4807" s="41"/>
      <c r="AMC4807" s="41"/>
      <c r="AMD4807" s="41"/>
      <c r="AME4807" s="41"/>
      <c r="AMF4807" s="41"/>
      <c r="AMG4807" s="0"/>
      <c r="AMH4807" s="0"/>
      <c r="AMI4807" s="0"/>
      <c r="AMJ4807" s="0"/>
    </row>
    <row r="4808" s="4" customFormat="true" ht="37.5" hidden="false" customHeight="true" outlineLevel="0" collapsed="false">
      <c r="A4808" s="23" t="s">
        <v>1337</v>
      </c>
      <c r="B4808" s="23" t="n">
        <v>7827</v>
      </c>
      <c r="C4808" s="25" t="n">
        <f aca="false">VLOOKUP(B4808,[1]Planilha8!$X$4:$Y$6629,2,0)</f>
        <v>2039709</v>
      </c>
      <c r="D4808" s="26" t="s">
        <v>492</v>
      </c>
      <c r="E4808" s="26" t="str">
        <f aca="false">VLOOKUP(B4808,[1]Planilha8!$X$4:$Z$6629,3,0)</f>
        <v>UNIDADE DE TERAPIA INTENSIVA</v>
      </c>
      <c r="F4808" s="26" t="str">
        <f aca="false">VLOOKUP(B4808,[1]Planilha8!$X$4:$AD$6629,7,0)</f>
        <v>BOM</v>
      </c>
      <c r="G4808" s="27" t="n">
        <v>41333</v>
      </c>
      <c r="H4808" s="28" t="n">
        <v>118.9</v>
      </c>
      <c r="I4808" s="29" t="s">
        <v>23</v>
      </c>
      <c r="J4808" s="70" t="s">
        <v>69</v>
      </c>
      <c r="K4808" s="71" t="n">
        <v>10324</v>
      </c>
      <c r="L4808" s="72" t="n">
        <v>2012002644</v>
      </c>
      <c r="M4808" s="73" t="n">
        <v>43465</v>
      </c>
      <c r="N4808" s="74" t="n">
        <v>91.9493333333334</v>
      </c>
      <c r="O4808" s="75" t="n">
        <v>0.2</v>
      </c>
      <c r="P4808" s="76" t="n">
        <v>0.0166666666666667</v>
      </c>
      <c r="Q4808" s="77" t="n">
        <v>1.98166666666667</v>
      </c>
      <c r="R4808" s="78" t="n">
        <v>93.931</v>
      </c>
      <c r="S4808" s="39" t="n">
        <v>24.969</v>
      </c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LF4808" s="41"/>
      <c r="ALG4808" s="41"/>
      <c r="ALH4808" s="41"/>
      <c r="ALI4808" s="41"/>
      <c r="ALJ4808" s="41"/>
      <c r="ALK4808" s="41"/>
      <c r="ALL4808" s="41"/>
      <c r="ALM4808" s="41"/>
      <c r="ALN4808" s="41"/>
      <c r="ALO4808" s="41"/>
      <c r="ALP4808" s="41"/>
      <c r="ALQ4808" s="41"/>
      <c r="ALR4808" s="41"/>
      <c r="ALS4808" s="41"/>
      <c r="ALT4808" s="41"/>
      <c r="ALU4808" s="41"/>
      <c r="ALV4808" s="41"/>
      <c r="ALW4808" s="41"/>
      <c r="ALX4808" s="41"/>
      <c r="ALY4808" s="41"/>
      <c r="ALZ4808" s="41"/>
      <c r="AMA4808" s="41"/>
      <c r="AMB4808" s="41"/>
      <c r="AMC4808" s="41"/>
      <c r="AMD4808" s="41"/>
      <c r="AME4808" s="41"/>
      <c r="AMF4808" s="41"/>
      <c r="AMG4808" s="0"/>
      <c r="AMH4808" s="0"/>
      <c r="AMI4808" s="0"/>
      <c r="AMJ4808" s="0"/>
    </row>
    <row r="4809" s="4" customFormat="true" ht="37.5" hidden="false" customHeight="true" outlineLevel="0" collapsed="false">
      <c r="A4809" s="23" t="s">
        <v>1337</v>
      </c>
      <c r="B4809" s="23" t="n">
        <v>7828</v>
      </c>
      <c r="C4809" s="25" t="n">
        <f aca="false">VLOOKUP(B4809,[1]Planilha8!$X$4:$Y$6629,2,0)</f>
        <v>2039710</v>
      </c>
      <c r="D4809" s="26" t="s">
        <v>492</v>
      </c>
      <c r="E4809" s="26" t="str">
        <f aca="false">VLOOKUP(B4809,[1]Planilha8!$X$4:$Z$6629,3,0)</f>
        <v>UNIDADE DE TERAPIA INTENSIVA</v>
      </c>
      <c r="F4809" s="26" t="str">
        <f aca="false">VLOOKUP(B4809,[1]Planilha8!$X$4:$AD$6629,7,0)</f>
        <v>BOM</v>
      </c>
      <c r="G4809" s="27" t="n">
        <v>41333</v>
      </c>
      <c r="H4809" s="28" t="n">
        <v>118.9</v>
      </c>
      <c r="I4809" s="29" t="s">
        <v>23</v>
      </c>
      <c r="J4809" s="70" t="s">
        <v>69</v>
      </c>
      <c r="K4809" s="71" t="n">
        <v>10324</v>
      </c>
      <c r="L4809" s="72" t="n">
        <v>2012002644</v>
      </c>
      <c r="M4809" s="73" t="n">
        <v>43465</v>
      </c>
      <c r="N4809" s="74" t="n">
        <v>91.9493333333334</v>
      </c>
      <c r="O4809" s="75" t="n">
        <v>0.2</v>
      </c>
      <c r="P4809" s="76" t="n">
        <v>0.0166666666666667</v>
      </c>
      <c r="Q4809" s="77" t="n">
        <v>1.98166666666667</v>
      </c>
      <c r="R4809" s="78" t="n">
        <v>93.931</v>
      </c>
      <c r="S4809" s="39" t="n">
        <v>24.969</v>
      </c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LF4809" s="41"/>
      <c r="ALG4809" s="41"/>
      <c r="ALH4809" s="41"/>
      <c r="ALI4809" s="41"/>
      <c r="ALJ4809" s="41"/>
      <c r="ALK4809" s="41"/>
      <c r="ALL4809" s="41"/>
      <c r="ALM4809" s="41"/>
      <c r="ALN4809" s="41"/>
      <c r="ALO4809" s="41"/>
      <c r="ALP4809" s="41"/>
      <c r="ALQ4809" s="41"/>
      <c r="ALR4809" s="41"/>
      <c r="ALS4809" s="41"/>
      <c r="ALT4809" s="41"/>
      <c r="ALU4809" s="41"/>
      <c r="ALV4809" s="41"/>
      <c r="ALW4809" s="41"/>
      <c r="ALX4809" s="41"/>
      <c r="ALY4809" s="41"/>
      <c r="ALZ4809" s="41"/>
      <c r="AMA4809" s="41"/>
      <c r="AMB4809" s="41"/>
      <c r="AMC4809" s="41"/>
      <c r="AMD4809" s="41"/>
      <c r="AME4809" s="41"/>
      <c r="AMF4809" s="41"/>
      <c r="AMG4809" s="0"/>
      <c r="AMH4809" s="0"/>
      <c r="AMI4809" s="0"/>
      <c r="AMJ4809" s="0"/>
    </row>
    <row r="4810" s="4" customFormat="true" ht="37.5" hidden="false" customHeight="true" outlineLevel="0" collapsed="false">
      <c r="A4810" s="23" t="s">
        <v>1337</v>
      </c>
      <c r="B4810" s="23" t="n">
        <v>7829</v>
      </c>
      <c r="C4810" s="25" t="n">
        <f aca="false">VLOOKUP(B4810,[1]Planilha8!$X$4:$Y$6629,2,0)</f>
        <v>2039711</v>
      </c>
      <c r="D4810" s="26" t="s">
        <v>492</v>
      </c>
      <c r="E4810" s="26" t="str">
        <f aca="false">VLOOKUP(B4810,[1]Planilha8!$X$4:$Z$6629,3,0)</f>
        <v>UNIDADE DE TERAPIA INTENSIVA</v>
      </c>
      <c r="F4810" s="26" t="str">
        <f aca="false">VLOOKUP(B4810,[1]Planilha8!$X$4:$AD$6629,7,0)</f>
        <v>BOM</v>
      </c>
      <c r="G4810" s="27" t="n">
        <v>41333</v>
      </c>
      <c r="H4810" s="28" t="n">
        <v>118.9</v>
      </c>
      <c r="I4810" s="29" t="s">
        <v>23</v>
      </c>
      <c r="J4810" s="70" t="s">
        <v>69</v>
      </c>
      <c r="K4810" s="71" t="n">
        <v>10324</v>
      </c>
      <c r="L4810" s="72" t="n">
        <v>2012002644</v>
      </c>
      <c r="M4810" s="73" t="n">
        <v>43465</v>
      </c>
      <c r="N4810" s="74" t="n">
        <v>91.9493333333334</v>
      </c>
      <c r="O4810" s="75" t="n">
        <v>0.2</v>
      </c>
      <c r="P4810" s="76" t="n">
        <v>0.0166666666666667</v>
      </c>
      <c r="Q4810" s="77" t="n">
        <v>1.98166666666667</v>
      </c>
      <c r="R4810" s="78" t="n">
        <v>93.931</v>
      </c>
      <c r="S4810" s="39" t="n">
        <v>24.969</v>
      </c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LF4810" s="41"/>
      <c r="ALG4810" s="41"/>
      <c r="ALH4810" s="41"/>
      <c r="ALI4810" s="41"/>
      <c r="ALJ4810" s="41"/>
      <c r="ALK4810" s="41"/>
      <c r="ALL4810" s="41"/>
      <c r="ALM4810" s="41"/>
      <c r="ALN4810" s="41"/>
      <c r="ALO4810" s="41"/>
      <c r="ALP4810" s="41"/>
      <c r="ALQ4810" s="41"/>
      <c r="ALR4810" s="41"/>
      <c r="ALS4810" s="41"/>
      <c r="ALT4810" s="41"/>
      <c r="ALU4810" s="41"/>
      <c r="ALV4810" s="41"/>
      <c r="ALW4810" s="41"/>
      <c r="ALX4810" s="41"/>
      <c r="ALY4810" s="41"/>
      <c r="ALZ4810" s="41"/>
      <c r="AMA4810" s="41"/>
      <c r="AMB4810" s="41"/>
      <c r="AMC4810" s="41"/>
      <c r="AMD4810" s="41"/>
      <c r="AME4810" s="41"/>
      <c r="AMF4810" s="41"/>
      <c r="AMG4810" s="0"/>
      <c r="AMH4810" s="0"/>
      <c r="AMI4810" s="0"/>
      <c r="AMJ4810" s="0"/>
    </row>
    <row r="4811" s="4" customFormat="true" ht="37.5" hidden="false" customHeight="true" outlineLevel="0" collapsed="false">
      <c r="A4811" s="23" t="s">
        <v>1337</v>
      </c>
      <c r="B4811" s="23" t="n">
        <v>7761</v>
      </c>
      <c r="C4811" s="25" t="n">
        <f aca="false">VLOOKUP(B4811,[1]Planilha8!$X$4:$Y$6629,2,0)</f>
        <v>2039719</v>
      </c>
      <c r="D4811" s="26" t="s">
        <v>1386</v>
      </c>
      <c r="E4811" s="26" t="str">
        <f aca="false">VLOOKUP(B4811,[1]Planilha8!$X$4:$Z$6629,3,0)</f>
        <v>UNIDADE DE TERAPIA INTENSIVA</v>
      </c>
      <c r="F4811" s="26" t="str">
        <f aca="false">VLOOKUP(B4811,[1]Planilha8!$X$4:$AD$6629,7,0)</f>
        <v>BOM</v>
      </c>
      <c r="G4811" s="27" t="n">
        <v>41340</v>
      </c>
      <c r="H4811" s="28" t="n">
        <v>301.19</v>
      </c>
      <c r="I4811" s="29" t="s">
        <v>23</v>
      </c>
      <c r="J4811" s="70" t="s">
        <v>108</v>
      </c>
      <c r="K4811" s="71" t="n">
        <v>13697</v>
      </c>
      <c r="L4811" s="72" t="n">
        <v>2013000598</v>
      </c>
      <c r="M4811" s="73" t="n">
        <v>43465</v>
      </c>
      <c r="N4811" s="74" t="n">
        <v>195.931174252137</v>
      </c>
      <c r="O4811" s="75" t="n">
        <v>0.33</v>
      </c>
      <c r="P4811" s="76" t="n">
        <v>0.0275</v>
      </c>
      <c r="Q4811" s="77" t="n">
        <v>8.282725</v>
      </c>
      <c r="R4811" s="78" t="n">
        <v>204.213899252137</v>
      </c>
      <c r="S4811" s="39" t="n">
        <v>96.9761007478633</v>
      </c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LF4811" s="41"/>
      <c r="ALG4811" s="41"/>
      <c r="ALH4811" s="41"/>
      <c r="ALI4811" s="41"/>
      <c r="ALJ4811" s="41"/>
      <c r="ALK4811" s="41"/>
      <c r="ALL4811" s="41"/>
      <c r="ALM4811" s="41"/>
      <c r="ALN4811" s="41"/>
      <c r="ALO4811" s="41"/>
      <c r="ALP4811" s="41"/>
      <c r="ALQ4811" s="41"/>
      <c r="ALR4811" s="41"/>
      <c r="ALS4811" s="41"/>
      <c r="ALT4811" s="41"/>
      <c r="ALU4811" s="41"/>
      <c r="ALV4811" s="41"/>
      <c r="ALW4811" s="41"/>
      <c r="ALX4811" s="41"/>
      <c r="ALY4811" s="41"/>
      <c r="ALZ4811" s="41"/>
      <c r="AMA4811" s="41"/>
      <c r="AMB4811" s="41"/>
      <c r="AMC4811" s="41"/>
      <c r="AMD4811" s="41"/>
      <c r="AME4811" s="41"/>
      <c r="AMF4811" s="41"/>
      <c r="AMG4811" s="0"/>
      <c r="AMH4811" s="0"/>
      <c r="AMI4811" s="0"/>
      <c r="AMJ4811" s="0"/>
    </row>
    <row r="4812" s="4" customFormat="true" ht="37.5" hidden="false" customHeight="true" outlineLevel="0" collapsed="false">
      <c r="A4812" s="23" t="s">
        <v>1337</v>
      </c>
      <c r="B4812" s="23" t="n">
        <v>7762</v>
      </c>
      <c r="C4812" s="25" t="n">
        <f aca="false">VLOOKUP(B4812,[1]Planilha8!$X$4:$Y$6629,2,0)</f>
        <v>2039720</v>
      </c>
      <c r="D4812" s="26" t="s">
        <v>1386</v>
      </c>
      <c r="E4812" s="26" t="str">
        <f aca="false">VLOOKUP(B4812,[1]Planilha8!$X$4:$Z$6629,3,0)</f>
        <v>UNIDADE DE TERAPIA INTENSIVA</v>
      </c>
      <c r="F4812" s="26" t="str">
        <f aca="false">VLOOKUP(B4812,[1]Planilha8!$X$4:$AD$6629,7,0)</f>
        <v>BOM</v>
      </c>
      <c r="G4812" s="27" t="n">
        <v>41340</v>
      </c>
      <c r="H4812" s="28" t="n">
        <v>301.19</v>
      </c>
      <c r="I4812" s="29" t="s">
        <v>23</v>
      </c>
      <c r="J4812" s="70" t="s">
        <v>108</v>
      </c>
      <c r="K4812" s="71" t="n">
        <v>13697</v>
      </c>
      <c r="L4812" s="72" t="n">
        <v>2013000598</v>
      </c>
      <c r="M4812" s="73" t="n">
        <v>43465</v>
      </c>
      <c r="N4812" s="74" t="n">
        <v>195.931174252137</v>
      </c>
      <c r="O4812" s="75" t="n">
        <v>0.33</v>
      </c>
      <c r="P4812" s="76" t="n">
        <v>0.0275</v>
      </c>
      <c r="Q4812" s="77" t="n">
        <v>8.282725</v>
      </c>
      <c r="R4812" s="78" t="n">
        <v>204.213899252137</v>
      </c>
      <c r="S4812" s="39" t="n">
        <v>96.9761007478633</v>
      </c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LF4812" s="41"/>
      <c r="ALG4812" s="41"/>
      <c r="ALH4812" s="41"/>
      <c r="ALI4812" s="41"/>
      <c r="ALJ4812" s="41"/>
      <c r="ALK4812" s="41"/>
      <c r="ALL4812" s="41"/>
      <c r="ALM4812" s="41"/>
      <c r="ALN4812" s="41"/>
      <c r="ALO4812" s="41"/>
      <c r="ALP4812" s="41"/>
      <c r="ALQ4812" s="41"/>
      <c r="ALR4812" s="41"/>
      <c r="ALS4812" s="41"/>
      <c r="ALT4812" s="41"/>
      <c r="ALU4812" s="41"/>
      <c r="ALV4812" s="41"/>
      <c r="ALW4812" s="41"/>
      <c r="ALX4812" s="41"/>
      <c r="ALY4812" s="41"/>
      <c r="ALZ4812" s="41"/>
      <c r="AMA4812" s="41"/>
      <c r="AMB4812" s="41"/>
      <c r="AMC4812" s="41"/>
      <c r="AMD4812" s="41"/>
      <c r="AME4812" s="41"/>
      <c r="AMF4812" s="41"/>
      <c r="AMG4812" s="0"/>
      <c r="AMH4812" s="0"/>
      <c r="AMI4812" s="0"/>
      <c r="AMJ4812" s="0"/>
    </row>
    <row r="4813" s="4" customFormat="true" ht="37.5" hidden="false" customHeight="true" outlineLevel="0" collapsed="false">
      <c r="A4813" s="23" t="s">
        <v>1337</v>
      </c>
      <c r="B4813" s="23" t="n">
        <v>7763</v>
      </c>
      <c r="C4813" s="25" t="n">
        <f aca="false">VLOOKUP(B4813,[1]Planilha8!$X$4:$Y$6629,2,0)</f>
        <v>2039721</v>
      </c>
      <c r="D4813" s="26" t="s">
        <v>1386</v>
      </c>
      <c r="E4813" s="26" t="str">
        <f aca="false">VLOOKUP(B4813,[1]Planilha8!$X$4:$Z$6629,3,0)</f>
        <v>UNIDADE DE TERAPIA INTENSIVA</v>
      </c>
      <c r="F4813" s="26" t="str">
        <f aca="false">VLOOKUP(B4813,[1]Planilha8!$X$4:$AD$6629,7,0)</f>
        <v>BOM</v>
      </c>
      <c r="G4813" s="27" t="n">
        <v>41340</v>
      </c>
      <c r="H4813" s="28" t="n">
        <v>301.19</v>
      </c>
      <c r="I4813" s="29" t="s">
        <v>23</v>
      </c>
      <c r="J4813" s="70" t="s">
        <v>108</v>
      </c>
      <c r="K4813" s="71" t="n">
        <v>13697</v>
      </c>
      <c r="L4813" s="72" t="n">
        <v>2013000598</v>
      </c>
      <c r="M4813" s="73" t="n">
        <v>43465</v>
      </c>
      <c r="N4813" s="74" t="n">
        <v>195.931174252137</v>
      </c>
      <c r="O4813" s="75" t="n">
        <v>0.33</v>
      </c>
      <c r="P4813" s="76" t="n">
        <v>0.0275</v>
      </c>
      <c r="Q4813" s="77" t="n">
        <v>8.282725</v>
      </c>
      <c r="R4813" s="78" t="n">
        <v>204.213899252137</v>
      </c>
      <c r="S4813" s="39" t="n">
        <v>96.9761007478633</v>
      </c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LF4813" s="41"/>
      <c r="ALG4813" s="41"/>
      <c r="ALH4813" s="41"/>
      <c r="ALI4813" s="41"/>
      <c r="ALJ4813" s="41"/>
      <c r="ALK4813" s="41"/>
      <c r="ALL4813" s="41"/>
      <c r="ALM4813" s="41"/>
      <c r="ALN4813" s="41"/>
      <c r="ALO4813" s="41"/>
      <c r="ALP4813" s="41"/>
      <c r="ALQ4813" s="41"/>
      <c r="ALR4813" s="41"/>
      <c r="ALS4813" s="41"/>
      <c r="ALT4813" s="41"/>
      <c r="ALU4813" s="41"/>
      <c r="ALV4813" s="41"/>
      <c r="ALW4813" s="41"/>
      <c r="ALX4813" s="41"/>
      <c r="ALY4813" s="41"/>
      <c r="ALZ4813" s="41"/>
      <c r="AMA4813" s="41"/>
      <c r="AMB4813" s="41"/>
      <c r="AMC4813" s="41"/>
      <c r="AMD4813" s="41"/>
      <c r="AME4813" s="41"/>
      <c r="AMF4813" s="41"/>
      <c r="AMG4813" s="0"/>
      <c r="AMH4813" s="0"/>
      <c r="AMI4813" s="0"/>
      <c r="AMJ4813" s="0"/>
    </row>
    <row r="4814" s="4" customFormat="true" ht="37.5" hidden="false" customHeight="true" outlineLevel="0" collapsed="false">
      <c r="A4814" s="23" t="s">
        <v>1337</v>
      </c>
      <c r="B4814" s="23" t="n">
        <v>7764</v>
      </c>
      <c r="C4814" s="25" t="n">
        <f aca="false">VLOOKUP(B4814,[1]Planilha8!$X$4:$Y$6629,2,0)</f>
        <v>2039722</v>
      </c>
      <c r="D4814" s="26" t="s">
        <v>1386</v>
      </c>
      <c r="E4814" s="26" t="str">
        <f aca="false">VLOOKUP(B4814,[1]Planilha8!$X$4:$Z$6629,3,0)</f>
        <v>UNIDADE DE TERAPIA INTENSIVA</v>
      </c>
      <c r="F4814" s="26" t="str">
        <f aca="false">VLOOKUP(B4814,[1]Planilha8!$X$4:$AD$6629,7,0)</f>
        <v>BOM</v>
      </c>
      <c r="G4814" s="27" t="n">
        <v>41340</v>
      </c>
      <c r="H4814" s="28" t="n">
        <v>301.19</v>
      </c>
      <c r="I4814" s="29" t="s">
        <v>23</v>
      </c>
      <c r="J4814" s="70" t="s">
        <v>108</v>
      </c>
      <c r="K4814" s="71" t="n">
        <v>13697</v>
      </c>
      <c r="L4814" s="72" t="n">
        <v>2013000598</v>
      </c>
      <c r="M4814" s="73" t="n">
        <v>43465</v>
      </c>
      <c r="N4814" s="74" t="n">
        <v>195.931174252137</v>
      </c>
      <c r="O4814" s="75" t="n">
        <v>0.33</v>
      </c>
      <c r="P4814" s="76" t="n">
        <v>0.0275</v>
      </c>
      <c r="Q4814" s="77" t="n">
        <v>8.282725</v>
      </c>
      <c r="R4814" s="78" t="n">
        <v>204.213899252137</v>
      </c>
      <c r="S4814" s="39" t="n">
        <v>96.9761007478633</v>
      </c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LF4814" s="41"/>
      <c r="ALG4814" s="41"/>
      <c r="ALH4814" s="41"/>
      <c r="ALI4814" s="41"/>
      <c r="ALJ4814" s="41"/>
      <c r="ALK4814" s="41"/>
      <c r="ALL4814" s="41"/>
      <c r="ALM4814" s="41"/>
      <c r="ALN4814" s="41"/>
      <c r="ALO4814" s="41"/>
      <c r="ALP4814" s="41"/>
      <c r="ALQ4814" s="41"/>
      <c r="ALR4814" s="41"/>
      <c r="ALS4814" s="41"/>
      <c r="ALT4814" s="41"/>
      <c r="ALU4814" s="41"/>
      <c r="ALV4814" s="41"/>
      <c r="ALW4814" s="41"/>
      <c r="ALX4814" s="41"/>
      <c r="ALY4814" s="41"/>
      <c r="ALZ4814" s="41"/>
      <c r="AMA4814" s="41"/>
      <c r="AMB4814" s="41"/>
      <c r="AMC4814" s="41"/>
      <c r="AMD4814" s="41"/>
      <c r="AME4814" s="41"/>
      <c r="AMF4814" s="41"/>
      <c r="AMG4814" s="0"/>
      <c r="AMH4814" s="0"/>
      <c r="AMI4814" s="0"/>
      <c r="AMJ4814" s="0"/>
    </row>
    <row r="4815" s="4" customFormat="true" ht="37.5" hidden="false" customHeight="true" outlineLevel="0" collapsed="false">
      <c r="A4815" s="23" t="s">
        <v>1337</v>
      </c>
      <c r="B4815" s="23" t="n">
        <v>7765</v>
      </c>
      <c r="C4815" s="25" t="n">
        <f aca="false">VLOOKUP(B4815,[1]Planilha8!$X$4:$Y$6629,2,0)</f>
        <v>2039723</v>
      </c>
      <c r="D4815" s="26" t="s">
        <v>1386</v>
      </c>
      <c r="E4815" s="26" t="str">
        <f aca="false">VLOOKUP(B4815,[1]Planilha8!$X$4:$Z$6629,3,0)</f>
        <v>UNIDADE DE TERAPIA INTENSIVA</v>
      </c>
      <c r="F4815" s="26" t="str">
        <f aca="false">VLOOKUP(B4815,[1]Planilha8!$X$4:$AD$6629,7,0)</f>
        <v>BOM</v>
      </c>
      <c r="G4815" s="27" t="n">
        <v>41340</v>
      </c>
      <c r="H4815" s="28" t="n">
        <v>301.19</v>
      </c>
      <c r="I4815" s="29" t="s">
        <v>23</v>
      </c>
      <c r="J4815" s="70" t="s">
        <v>108</v>
      </c>
      <c r="K4815" s="71" t="n">
        <v>13697</v>
      </c>
      <c r="L4815" s="72" t="n">
        <v>2013000598</v>
      </c>
      <c r="M4815" s="73" t="n">
        <v>43465</v>
      </c>
      <c r="N4815" s="74" t="n">
        <v>195.931174252137</v>
      </c>
      <c r="O4815" s="75" t="n">
        <v>0.33</v>
      </c>
      <c r="P4815" s="76" t="n">
        <v>0.0275</v>
      </c>
      <c r="Q4815" s="77" t="n">
        <v>8.282725</v>
      </c>
      <c r="R4815" s="78" t="n">
        <v>204.213899252137</v>
      </c>
      <c r="S4815" s="39" t="n">
        <v>96.9761007478633</v>
      </c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LF4815" s="41"/>
      <c r="ALG4815" s="41"/>
      <c r="ALH4815" s="41"/>
      <c r="ALI4815" s="41"/>
      <c r="ALJ4815" s="41"/>
      <c r="ALK4815" s="41"/>
      <c r="ALL4815" s="41"/>
      <c r="ALM4815" s="41"/>
      <c r="ALN4815" s="41"/>
      <c r="ALO4815" s="41"/>
      <c r="ALP4815" s="41"/>
      <c r="ALQ4815" s="41"/>
      <c r="ALR4815" s="41"/>
      <c r="ALS4815" s="41"/>
      <c r="ALT4815" s="41"/>
      <c r="ALU4815" s="41"/>
      <c r="ALV4815" s="41"/>
      <c r="ALW4815" s="41"/>
      <c r="ALX4815" s="41"/>
      <c r="ALY4815" s="41"/>
      <c r="ALZ4815" s="41"/>
      <c r="AMA4815" s="41"/>
      <c r="AMB4815" s="41"/>
      <c r="AMC4815" s="41"/>
      <c r="AMD4815" s="41"/>
      <c r="AME4815" s="41"/>
      <c r="AMF4815" s="41"/>
      <c r="AMG4815" s="0"/>
      <c r="AMH4815" s="0"/>
      <c r="AMI4815" s="0"/>
      <c r="AMJ4815" s="0"/>
    </row>
    <row r="4816" s="4" customFormat="true" ht="37.5" hidden="false" customHeight="true" outlineLevel="0" collapsed="false">
      <c r="A4816" s="23" t="s">
        <v>1337</v>
      </c>
      <c r="B4816" s="23" t="n">
        <v>7766</v>
      </c>
      <c r="C4816" s="25" t="n">
        <f aca="false">VLOOKUP(B4816,[1]Planilha8!$X$4:$Y$6629,2,0)</f>
        <v>2039724</v>
      </c>
      <c r="D4816" s="26" t="s">
        <v>1386</v>
      </c>
      <c r="E4816" s="26" t="str">
        <f aca="false">VLOOKUP(B4816,[1]Planilha8!$X$4:$Z$6629,3,0)</f>
        <v>UNIDADE DE TERAPIA INTENSIVA</v>
      </c>
      <c r="F4816" s="26" t="str">
        <f aca="false">VLOOKUP(B4816,[1]Planilha8!$X$4:$AD$6629,7,0)</f>
        <v>BOM</v>
      </c>
      <c r="G4816" s="27" t="n">
        <v>41340</v>
      </c>
      <c r="H4816" s="28" t="n">
        <v>301.19</v>
      </c>
      <c r="I4816" s="29" t="s">
        <v>23</v>
      </c>
      <c r="J4816" s="70" t="s">
        <v>108</v>
      </c>
      <c r="K4816" s="71" t="n">
        <v>13697</v>
      </c>
      <c r="L4816" s="72" t="n">
        <v>2013000598</v>
      </c>
      <c r="M4816" s="73" t="n">
        <v>43465</v>
      </c>
      <c r="N4816" s="74" t="n">
        <v>195.931174252137</v>
      </c>
      <c r="O4816" s="75" t="n">
        <v>0.33</v>
      </c>
      <c r="P4816" s="76" t="n">
        <v>0.0275</v>
      </c>
      <c r="Q4816" s="77" t="n">
        <v>8.282725</v>
      </c>
      <c r="R4816" s="78" t="n">
        <v>204.213899252137</v>
      </c>
      <c r="S4816" s="39" t="n">
        <v>96.9761007478633</v>
      </c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LF4816" s="41"/>
      <c r="ALG4816" s="41"/>
      <c r="ALH4816" s="41"/>
      <c r="ALI4816" s="41"/>
      <c r="ALJ4816" s="41"/>
      <c r="ALK4816" s="41"/>
      <c r="ALL4816" s="41"/>
      <c r="ALM4816" s="41"/>
      <c r="ALN4816" s="41"/>
      <c r="ALO4816" s="41"/>
      <c r="ALP4816" s="41"/>
      <c r="ALQ4816" s="41"/>
      <c r="ALR4816" s="41"/>
      <c r="ALS4816" s="41"/>
      <c r="ALT4816" s="41"/>
      <c r="ALU4816" s="41"/>
      <c r="ALV4816" s="41"/>
      <c r="ALW4816" s="41"/>
      <c r="ALX4816" s="41"/>
      <c r="ALY4816" s="41"/>
      <c r="ALZ4816" s="41"/>
      <c r="AMA4816" s="41"/>
      <c r="AMB4816" s="41"/>
      <c r="AMC4816" s="41"/>
      <c r="AMD4816" s="41"/>
      <c r="AME4816" s="41"/>
      <c r="AMF4816" s="41"/>
      <c r="AMG4816" s="0"/>
      <c r="AMH4816" s="0"/>
      <c r="AMI4816" s="0"/>
      <c r="AMJ4816" s="0"/>
    </row>
    <row r="4817" s="4" customFormat="true" ht="37.5" hidden="false" customHeight="true" outlineLevel="0" collapsed="false">
      <c r="A4817" s="23" t="s">
        <v>1337</v>
      </c>
      <c r="B4817" s="23" t="n">
        <v>7767</v>
      </c>
      <c r="C4817" s="25" t="n">
        <f aca="false">VLOOKUP(B4817,[1]Planilha8!$X$4:$Y$6629,2,0)</f>
        <v>2039725</v>
      </c>
      <c r="D4817" s="26" t="s">
        <v>1386</v>
      </c>
      <c r="E4817" s="26" t="str">
        <f aca="false">VLOOKUP(B4817,[1]Planilha8!$X$4:$Z$6629,3,0)</f>
        <v>UNIDADE DE TERAPIA INTENSIVA</v>
      </c>
      <c r="F4817" s="26" t="str">
        <f aca="false">VLOOKUP(B4817,[1]Planilha8!$X$4:$AD$6629,7,0)</f>
        <v>BOM</v>
      </c>
      <c r="G4817" s="27" t="n">
        <v>41340</v>
      </c>
      <c r="H4817" s="28" t="n">
        <v>301.19</v>
      </c>
      <c r="I4817" s="29" t="s">
        <v>23</v>
      </c>
      <c r="J4817" s="70" t="s">
        <v>108</v>
      </c>
      <c r="K4817" s="71" t="n">
        <v>13697</v>
      </c>
      <c r="L4817" s="72" t="n">
        <v>2013000598</v>
      </c>
      <c r="M4817" s="73" t="n">
        <v>43465</v>
      </c>
      <c r="N4817" s="74" t="n">
        <v>195.931174252137</v>
      </c>
      <c r="O4817" s="75" t="n">
        <v>0.33</v>
      </c>
      <c r="P4817" s="76" t="n">
        <v>0.0275</v>
      </c>
      <c r="Q4817" s="77" t="n">
        <v>8.282725</v>
      </c>
      <c r="R4817" s="78" t="n">
        <v>204.213899252137</v>
      </c>
      <c r="S4817" s="39" t="n">
        <v>96.9761007478633</v>
      </c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LF4817" s="41"/>
      <c r="ALG4817" s="41"/>
      <c r="ALH4817" s="41"/>
      <c r="ALI4817" s="41"/>
      <c r="ALJ4817" s="41"/>
      <c r="ALK4817" s="41"/>
      <c r="ALL4817" s="41"/>
      <c r="ALM4817" s="41"/>
      <c r="ALN4817" s="41"/>
      <c r="ALO4817" s="41"/>
      <c r="ALP4817" s="41"/>
      <c r="ALQ4817" s="41"/>
      <c r="ALR4817" s="41"/>
      <c r="ALS4817" s="41"/>
      <c r="ALT4817" s="41"/>
      <c r="ALU4817" s="41"/>
      <c r="ALV4817" s="41"/>
      <c r="ALW4817" s="41"/>
      <c r="ALX4817" s="41"/>
      <c r="ALY4817" s="41"/>
      <c r="ALZ4817" s="41"/>
      <c r="AMA4817" s="41"/>
      <c r="AMB4817" s="41"/>
      <c r="AMC4817" s="41"/>
      <c r="AMD4817" s="41"/>
      <c r="AME4817" s="41"/>
      <c r="AMF4817" s="41"/>
      <c r="AMG4817" s="0"/>
      <c r="AMH4817" s="0"/>
      <c r="AMI4817" s="0"/>
      <c r="AMJ4817" s="0"/>
    </row>
    <row r="4818" s="4" customFormat="true" ht="37.5" hidden="false" customHeight="true" outlineLevel="0" collapsed="false">
      <c r="A4818" s="23" t="s">
        <v>1337</v>
      </c>
      <c r="B4818" s="23" t="n">
        <v>7768</v>
      </c>
      <c r="C4818" s="25" t="n">
        <f aca="false">VLOOKUP(B4818,[1]Planilha8!$X$4:$Y$6629,2,0)</f>
        <v>2039726</v>
      </c>
      <c r="D4818" s="26" t="s">
        <v>1386</v>
      </c>
      <c r="E4818" s="26" t="str">
        <f aca="false">VLOOKUP(B4818,[1]Planilha8!$X$4:$Z$6629,3,0)</f>
        <v>UNIDADE DE TERAPIA INTENSIVA</v>
      </c>
      <c r="F4818" s="26" t="str">
        <f aca="false">VLOOKUP(B4818,[1]Planilha8!$X$4:$AD$6629,7,0)</f>
        <v>BOM</v>
      </c>
      <c r="G4818" s="27" t="n">
        <v>41340</v>
      </c>
      <c r="H4818" s="28" t="n">
        <v>301.19</v>
      </c>
      <c r="I4818" s="29" t="s">
        <v>23</v>
      </c>
      <c r="J4818" s="70" t="s">
        <v>108</v>
      </c>
      <c r="K4818" s="71" t="n">
        <v>13697</v>
      </c>
      <c r="L4818" s="72" t="n">
        <v>2013000598</v>
      </c>
      <c r="M4818" s="73" t="n">
        <v>43465</v>
      </c>
      <c r="N4818" s="74" t="n">
        <v>195.931174252137</v>
      </c>
      <c r="O4818" s="75" t="n">
        <v>0.33</v>
      </c>
      <c r="P4818" s="76" t="n">
        <v>0.0275</v>
      </c>
      <c r="Q4818" s="77" t="n">
        <v>8.282725</v>
      </c>
      <c r="R4818" s="78" t="n">
        <v>204.213899252137</v>
      </c>
      <c r="S4818" s="39" t="n">
        <v>96.9761007478633</v>
      </c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LF4818" s="41"/>
      <c r="ALG4818" s="41"/>
      <c r="ALH4818" s="41"/>
      <c r="ALI4818" s="41"/>
      <c r="ALJ4818" s="41"/>
      <c r="ALK4818" s="41"/>
      <c r="ALL4818" s="41"/>
      <c r="ALM4818" s="41"/>
      <c r="ALN4818" s="41"/>
      <c r="ALO4818" s="41"/>
      <c r="ALP4818" s="41"/>
      <c r="ALQ4818" s="41"/>
      <c r="ALR4818" s="41"/>
      <c r="ALS4818" s="41"/>
      <c r="ALT4818" s="41"/>
      <c r="ALU4818" s="41"/>
      <c r="ALV4818" s="41"/>
      <c r="ALW4818" s="41"/>
      <c r="ALX4818" s="41"/>
      <c r="ALY4818" s="41"/>
      <c r="ALZ4818" s="41"/>
      <c r="AMA4818" s="41"/>
      <c r="AMB4818" s="41"/>
      <c r="AMC4818" s="41"/>
      <c r="AMD4818" s="41"/>
      <c r="AME4818" s="41"/>
      <c r="AMF4818" s="41"/>
      <c r="AMG4818" s="0"/>
      <c r="AMH4818" s="0"/>
      <c r="AMI4818" s="0"/>
      <c r="AMJ4818" s="0"/>
    </row>
    <row r="4819" s="4" customFormat="true" ht="37.5" hidden="false" customHeight="true" outlineLevel="0" collapsed="false">
      <c r="A4819" s="23" t="s">
        <v>1337</v>
      </c>
      <c r="B4819" s="23" t="n">
        <v>7769</v>
      </c>
      <c r="C4819" s="25" t="n">
        <f aca="false">VLOOKUP(B4819,[1]Planilha8!$X$4:$Y$6629,2,0)</f>
        <v>2039727</v>
      </c>
      <c r="D4819" s="26" t="s">
        <v>1386</v>
      </c>
      <c r="E4819" s="26" t="str">
        <f aca="false">VLOOKUP(B4819,[1]Planilha8!$X$4:$Z$6629,3,0)</f>
        <v>UNIDADE DE TERAPIA INTENSIVA</v>
      </c>
      <c r="F4819" s="26" t="str">
        <f aca="false">VLOOKUP(B4819,[1]Planilha8!$X$4:$AD$6629,7,0)</f>
        <v>BOM</v>
      </c>
      <c r="G4819" s="27" t="n">
        <v>41340</v>
      </c>
      <c r="H4819" s="28" t="n">
        <v>301.19</v>
      </c>
      <c r="I4819" s="29" t="s">
        <v>23</v>
      </c>
      <c r="J4819" s="70" t="s">
        <v>108</v>
      </c>
      <c r="K4819" s="71" t="n">
        <v>13697</v>
      </c>
      <c r="L4819" s="72" t="n">
        <v>2013000598</v>
      </c>
      <c r="M4819" s="73" t="n">
        <v>43465</v>
      </c>
      <c r="N4819" s="74" t="n">
        <v>195.931174252137</v>
      </c>
      <c r="O4819" s="75" t="n">
        <v>0.33</v>
      </c>
      <c r="P4819" s="76" t="n">
        <v>0.0275</v>
      </c>
      <c r="Q4819" s="77" t="n">
        <v>8.282725</v>
      </c>
      <c r="R4819" s="78" t="n">
        <v>204.213899252137</v>
      </c>
      <c r="S4819" s="39" t="n">
        <v>96.9761007478633</v>
      </c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LF4819" s="41"/>
      <c r="ALG4819" s="41"/>
      <c r="ALH4819" s="41"/>
      <c r="ALI4819" s="41"/>
      <c r="ALJ4819" s="41"/>
      <c r="ALK4819" s="41"/>
      <c r="ALL4819" s="41"/>
      <c r="ALM4819" s="41"/>
      <c r="ALN4819" s="41"/>
      <c r="ALO4819" s="41"/>
      <c r="ALP4819" s="41"/>
      <c r="ALQ4819" s="41"/>
      <c r="ALR4819" s="41"/>
      <c r="ALS4819" s="41"/>
      <c r="ALT4819" s="41"/>
      <c r="ALU4819" s="41"/>
      <c r="ALV4819" s="41"/>
      <c r="ALW4819" s="41"/>
      <c r="ALX4819" s="41"/>
      <c r="ALY4819" s="41"/>
      <c r="ALZ4819" s="41"/>
      <c r="AMA4819" s="41"/>
      <c r="AMB4819" s="41"/>
      <c r="AMC4819" s="41"/>
      <c r="AMD4819" s="41"/>
      <c r="AME4819" s="41"/>
      <c r="AMF4819" s="41"/>
      <c r="AMG4819" s="0"/>
      <c r="AMH4819" s="0"/>
      <c r="AMI4819" s="0"/>
      <c r="AMJ4819" s="0"/>
    </row>
    <row r="4820" s="4" customFormat="true" ht="37.5" hidden="false" customHeight="true" outlineLevel="0" collapsed="false">
      <c r="A4820" s="23" t="s">
        <v>1337</v>
      </c>
      <c r="B4820" s="23" t="n">
        <v>7770</v>
      </c>
      <c r="C4820" s="25" t="n">
        <f aca="false">VLOOKUP(B4820,[1]Planilha8!$X$4:$Y$6629,2,0)</f>
        <v>2039728</v>
      </c>
      <c r="D4820" s="26" t="s">
        <v>1386</v>
      </c>
      <c r="E4820" s="26" t="str">
        <f aca="false">VLOOKUP(B4820,[1]Planilha8!$X$4:$Z$6629,3,0)</f>
        <v>UNIDADE DE TERAPIA INTENSIVA</v>
      </c>
      <c r="F4820" s="26" t="str">
        <f aca="false">VLOOKUP(B4820,[1]Planilha8!$X$4:$AD$6629,7,0)</f>
        <v>BOM</v>
      </c>
      <c r="G4820" s="27" t="n">
        <v>41340</v>
      </c>
      <c r="H4820" s="28" t="n">
        <v>301.19</v>
      </c>
      <c r="I4820" s="29" t="s">
        <v>23</v>
      </c>
      <c r="J4820" s="70" t="s">
        <v>108</v>
      </c>
      <c r="K4820" s="71" t="n">
        <v>13697</v>
      </c>
      <c r="L4820" s="72" t="n">
        <v>2013000598</v>
      </c>
      <c r="M4820" s="73" t="n">
        <v>43465</v>
      </c>
      <c r="N4820" s="74" t="n">
        <v>195.931174252137</v>
      </c>
      <c r="O4820" s="75" t="n">
        <v>0.33</v>
      </c>
      <c r="P4820" s="76" t="n">
        <v>0.0275</v>
      </c>
      <c r="Q4820" s="77" t="n">
        <v>8.282725</v>
      </c>
      <c r="R4820" s="78" t="n">
        <v>204.213899252137</v>
      </c>
      <c r="S4820" s="39" t="n">
        <v>96.9761007478633</v>
      </c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LF4820" s="41"/>
      <c r="ALG4820" s="41"/>
      <c r="ALH4820" s="41"/>
      <c r="ALI4820" s="41"/>
      <c r="ALJ4820" s="41"/>
      <c r="ALK4820" s="41"/>
      <c r="ALL4820" s="41"/>
      <c r="ALM4820" s="41"/>
      <c r="ALN4820" s="41"/>
      <c r="ALO4820" s="41"/>
      <c r="ALP4820" s="41"/>
      <c r="ALQ4820" s="41"/>
      <c r="ALR4820" s="41"/>
      <c r="ALS4820" s="41"/>
      <c r="ALT4820" s="41"/>
      <c r="ALU4820" s="41"/>
      <c r="ALV4820" s="41"/>
      <c r="ALW4820" s="41"/>
      <c r="ALX4820" s="41"/>
      <c r="ALY4820" s="41"/>
      <c r="ALZ4820" s="41"/>
      <c r="AMA4820" s="41"/>
      <c r="AMB4820" s="41"/>
      <c r="AMC4820" s="41"/>
      <c r="AMD4820" s="41"/>
      <c r="AME4820" s="41"/>
      <c r="AMF4820" s="41"/>
      <c r="AMG4820" s="0"/>
      <c r="AMH4820" s="0"/>
      <c r="AMI4820" s="0"/>
      <c r="AMJ4820" s="0"/>
    </row>
    <row r="4821" s="4" customFormat="true" ht="37.5" hidden="false" customHeight="true" outlineLevel="0" collapsed="false">
      <c r="A4821" s="23" t="s">
        <v>1337</v>
      </c>
      <c r="B4821" s="23" t="n">
        <v>7771</v>
      </c>
      <c r="C4821" s="25" t="n">
        <f aca="false">VLOOKUP(B4821,[1]Planilha8!$X$4:$Y$6629,2,0)</f>
        <v>2039729</v>
      </c>
      <c r="D4821" s="26" t="s">
        <v>1386</v>
      </c>
      <c r="E4821" s="26" t="str">
        <f aca="false">VLOOKUP(B4821,[1]Planilha8!$X$4:$Z$6629,3,0)</f>
        <v>UNIDADE DE TERAPIA INTENSIVA</v>
      </c>
      <c r="F4821" s="26" t="str">
        <f aca="false">VLOOKUP(B4821,[1]Planilha8!$X$4:$AD$6629,7,0)</f>
        <v>BOM</v>
      </c>
      <c r="G4821" s="27" t="n">
        <v>41340</v>
      </c>
      <c r="H4821" s="28" t="n">
        <v>301.19</v>
      </c>
      <c r="I4821" s="29" t="s">
        <v>23</v>
      </c>
      <c r="J4821" s="70" t="s">
        <v>108</v>
      </c>
      <c r="K4821" s="71" t="n">
        <v>13697</v>
      </c>
      <c r="L4821" s="72" t="n">
        <v>2013000598</v>
      </c>
      <c r="M4821" s="73" t="n">
        <v>43465</v>
      </c>
      <c r="N4821" s="74" t="n">
        <v>195.931174252137</v>
      </c>
      <c r="O4821" s="75" t="n">
        <v>0.33</v>
      </c>
      <c r="P4821" s="76" t="n">
        <v>0.0275</v>
      </c>
      <c r="Q4821" s="77" t="n">
        <v>8.282725</v>
      </c>
      <c r="R4821" s="78" t="n">
        <v>204.213899252137</v>
      </c>
      <c r="S4821" s="39" t="n">
        <v>96.9761007478633</v>
      </c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LF4821" s="41"/>
      <c r="ALG4821" s="41"/>
      <c r="ALH4821" s="41"/>
      <c r="ALI4821" s="41"/>
      <c r="ALJ4821" s="41"/>
      <c r="ALK4821" s="41"/>
      <c r="ALL4821" s="41"/>
      <c r="ALM4821" s="41"/>
      <c r="ALN4821" s="41"/>
      <c r="ALO4821" s="41"/>
      <c r="ALP4821" s="41"/>
      <c r="ALQ4821" s="41"/>
      <c r="ALR4821" s="41"/>
      <c r="ALS4821" s="41"/>
      <c r="ALT4821" s="41"/>
      <c r="ALU4821" s="41"/>
      <c r="ALV4821" s="41"/>
      <c r="ALW4821" s="41"/>
      <c r="ALX4821" s="41"/>
      <c r="ALY4821" s="41"/>
      <c r="ALZ4821" s="41"/>
      <c r="AMA4821" s="41"/>
      <c r="AMB4821" s="41"/>
      <c r="AMC4821" s="41"/>
      <c r="AMD4821" s="41"/>
      <c r="AME4821" s="41"/>
      <c r="AMF4821" s="41"/>
      <c r="AMG4821" s="0"/>
      <c r="AMH4821" s="0"/>
      <c r="AMI4821" s="0"/>
      <c r="AMJ4821" s="0"/>
    </row>
    <row r="4822" s="4" customFormat="true" ht="37.5" hidden="false" customHeight="true" outlineLevel="0" collapsed="false">
      <c r="A4822" s="23" t="s">
        <v>1337</v>
      </c>
      <c r="B4822" s="23" t="n">
        <v>7772</v>
      </c>
      <c r="C4822" s="25" t="n">
        <f aca="false">VLOOKUP(B4822,[1]Planilha8!$X$4:$Y$6629,2,0)</f>
        <v>2039730</v>
      </c>
      <c r="D4822" s="26" t="s">
        <v>1386</v>
      </c>
      <c r="E4822" s="26" t="str">
        <f aca="false">VLOOKUP(B4822,[1]Planilha8!$X$4:$Z$6629,3,0)</f>
        <v>UNIDADE DE TERAPIA INTENSIVA</v>
      </c>
      <c r="F4822" s="26" t="str">
        <f aca="false">VLOOKUP(B4822,[1]Planilha8!$X$4:$AD$6629,7,0)</f>
        <v>BOM</v>
      </c>
      <c r="G4822" s="27" t="n">
        <v>41340</v>
      </c>
      <c r="H4822" s="28" t="n">
        <v>301.19</v>
      </c>
      <c r="I4822" s="29" t="s">
        <v>23</v>
      </c>
      <c r="J4822" s="70" t="s">
        <v>108</v>
      </c>
      <c r="K4822" s="71" t="n">
        <v>13697</v>
      </c>
      <c r="L4822" s="72" t="n">
        <v>2013000598</v>
      </c>
      <c r="M4822" s="73" t="n">
        <v>43465</v>
      </c>
      <c r="N4822" s="74" t="n">
        <v>195.931174252137</v>
      </c>
      <c r="O4822" s="75" t="n">
        <v>0.33</v>
      </c>
      <c r="P4822" s="76" t="n">
        <v>0.0275</v>
      </c>
      <c r="Q4822" s="77" t="n">
        <v>8.282725</v>
      </c>
      <c r="R4822" s="78" t="n">
        <v>204.213899252137</v>
      </c>
      <c r="S4822" s="39" t="n">
        <v>96.9761007478633</v>
      </c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LF4822" s="41"/>
      <c r="ALG4822" s="41"/>
      <c r="ALH4822" s="41"/>
      <c r="ALI4822" s="41"/>
      <c r="ALJ4822" s="41"/>
      <c r="ALK4822" s="41"/>
      <c r="ALL4822" s="41"/>
      <c r="ALM4822" s="41"/>
      <c r="ALN4822" s="41"/>
      <c r="ALO4822" s="41"/>
      <c r="ALP4822" s="41"/>
      <c r="ALQ4822" s="41"/>
      <c r="ALR4822" s="41"/>
      <c r="ALS4822" s="41"/>
      <c r="ALT4822" s="41"/>
      <c r="ALU4822" s="41"/>
      <c r="ALV4822" s="41"/>
      <c r="ALW4822" s="41"/>
      <c r="ALX4822" s="41"/>
      <c r="ALY4822" s="41"/>
      <c r="ALZ4822" s="41"/>
      <c r="AMA4822" s="41"/>
      <c r="AMB4822" s="41"/>
      <c r="AMC4822" s="41"/>
      <c r="AMD4822" s="41"/>
      <c r="AME4822" s="41"/>
      <c r="AMF4822" s="41"/>
      <c r="AMG4822" s="0"/>
      <c r="AMH4822" s="0"/>
      <c r="AMI4822" s="0"/>
      <c r="AMJ4822" s="0"/>
    </row>
    <row r="4823" s="4" customFormat="true" ht="37.5" hidden="false" customHeight="true" outlineLevel="0" collapsed="false">
      <c r="A4823" s="23" t="s">
        <v>1337</v>
      </c>
      <c r="B4823" s="23" t="n">
        <v>7773</v>
      </c>
      <c r="C4823" s="25" t="n">
        <f aca="false">VLOOKUP(B4823,[1]Planilha8!$X$4:$Y$6629,2,0)</f>
        <v>2039731</v>
      </c>
      <c r="D4823" s="26" t="s">
        <v>1386</v>
      </c>
      <c r="E4823" s="26" t="str">
        <f aca="false">VLOOKUP(B4823,[1]Planilha8!$X$4:$Z$6629,3,0)</f>
        <v>UNIDADE DE TERAPIA INTENSIVA</v>
      </c>
      <c r="F4823" s="26" t="str">
        <f aca="false">VLOOKUP(B4823,[1]Planilha8!$X$4:$AD$6629,7,0)</f>
        <v>BOM</v>
      </c>
      <c r="G4823" s="27" t="n">
        <v>41340</v>
      </c>
      <c r="H4823" s="28" t="n">
        <v>301.19</v>
      </c>
      <c r="I4823" s="29" t="s">
        <v>23</v>
      </c>
      <c r="J4823" s="70" t="s">
        <v>108</v>
      </c>
      <c r="K4823" s="71" t="n">
        <v>13697</v>
      </c>
      <c r="L4823" s="72" t="n">
        <v>2013000598</v>
      </c>
      <c r="M4823" s="73" t="n">
        <v>43465</v>
      </c>
      <c r="N4823" s="74" t="n">
        <v>195.931174252137</v>
      </c>
      <c r="O4823" s="75" t="n">
        <v>0.33</v>
      </c>
      <c r="P4823" s="76" t="n">
        <v>0.0275</v>
      </c>
      <c r="Q4823" s="77" t="n">
        <v>8.282725</v>
      </c>
      <c r="R4823" s="78" t="n">
        <v>204.213899252137</v>
      </c>
      <c r="S4823" s="39" t="n">
        <v>96.9761007478633</v>
      </c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LF4823" s="41"/>
      <c r="ALG4823" s="41"/>
      <c r="ALH4823" s="41"/>
      <c r="ALI4823" s="41"/>
      <c r="ALJ4823" s="41"/>
      <c r="ALK4823" s="41"/>
      <c r="ALL4823" s="41"/>
      <c r="ALM4823" s="41"/>
      <c r="ALN4823" s="41"/>
      <c r="ALO4823" s="41"/>
      <c r="ALP4823" s="41"/>
      <c r="ALQ4823" s="41"/>
      <c r="ALR4823" s="41"/>
      <c r="ALS4823" s="41"/>
      <c r="ALT4823" s="41"/>
      <c r="ALU4823" s="41"/>
      <c r="ALV4823" s="41"/>
      <c r="ALW4823" s="41"/>
      <c r="ALX4823" s="41"/>
      <c r="ALY4823" s="41"/>
      <c r="ALZ4823" s="41"/>
      <c r="AMA4823" s="41"/>
      <c r="AMB4823" s="41"/>
      <c r="AMC4823" s="41"/>
      <c r="AMD4823" s="41"/>
      <c r="AME4823" s="41"/>
      <c r="AMF4823" s="41"/>
      <c r="AMG4823" s="0"/>
      <c r="AMH4823" s="0"/>
      <c r="AMI4823" s="0"/>
      <c r="AMJ4823" s="0"/>
    </row>
    <row r="4824" s="4" customFormat="true" ht="37.5" hidden="false" customHeight="true" outlineLevel="0" collapsed="false">
      <c r="A4824" s="23" t="s">
        <v>1337</v>
      </c>
      <c r="B4824" s="23" t="n">
        <v>7774</v>
      </c>
      <c r="C4824" s="25" t="n">
        <f aca="false">VLOOKUP(B4824,[1]Planilha8!$X$4:$Y$6629,2,0)</f>
        <v>2039732</v>
      </c>
      <c r="D4824" s="26" t="s">
        <v>1386</v>
      </c>
      <c r="E4824" s="26" t="str">
        <f aca="false">VLOOKUP(B4824,[1]Planilha8!$X$4:$Z$6629,3,0)</f>
        <v>UNIDADE DE TERAPIA INTENSIVA</v>
      </c>
      <c r="F4824" s="26" t="str">
        <f aca="false">VLOOKUP(B4824,[1]Planilha8!$X$4:$AD$6629,7,0)</f>
        <v>BOM</v>
      </c>
      <c r="G4824" s="27" t="n">
        <v>41340</v>
      </c>
      <c r="H4824" s="28" t="n">
        <v>301.19</v>
      </c>
      <c r="I4824" s="29" t="s">
        <v>23</v>
      </c>
      <c r="J4824" s="70" t="s">
        <v>108</v>
      </c>
      <c r="K4824" s="71" t="n">
        <v>13697</v>
      </c>
      <c r="L4824" s="72" t="n">
        <v>2013000598</v>
      </c>
      <c r="M4824" s="73" t="n">
        <v>43465</v>
      </c>
      <c r="N4824" s="74" t="n">
        <v>195.931174252137</v>
      </c>
      <c r="O4824" s="75" t="n">
        <v>0.33</v>
      </c>
      <c r="P4824" s="76" t="n">
        <v>0.0275</v>
      </c>
      <c r="Q4824" s="77" t="n">
        <v>8.282725</v>
      </c>
      <c r="R4824" s="78" t="n">
        <v>204.213899252137</v>
      </c>
      <c r="S4824" s="39" t="n">
        <v>96.9761007478633</v>
      </c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LF4824" s="41"/>
      <c r="ALG4824" s="41"/>
      <c r="ALH4824" s="41"/>
      <c r="ALI4824" s="41"/>
      <c r="ALJ4824" s="41"/>
      <c r="ALK4824" s="41"/>
      <c r="ALL4824" s="41"/>
      <c r="ALM4824" s="41"/>
      <c r="ALN4824" s="41"/>
      <c r="ALO4824" s="41"/>
      <c r="ALP4824" s="41"/>
      <c r="ALQ4824" s="41"/>
      <c r="ALR4824" s="41"/>
      <c r="ALS4824" s="41"/>
      <c r="ALT4824" s="41"/>
      <c r="ALU4824" s="41"/>
      <c r="ALV4824" s="41"/>
      <c r="ALW4824" s="41"/>
      <c r="ALX4824" s="41"/>
      <c r="ALY4824" s="41"/>
      <c r="ALZ4824" s="41"/>
      <c r="AMA4824" s="41"/>
      <c r="AMB4824" s="41"/>
      <c r="AMC4824" s="41"/>
      <c r="AMD4824" s="41"/>
      <c r="AME4824" s="41"/>
      <c r="AMF4824" s="41"/>
      <c r="AMG4824" s="0"/>
      <c r="AMH4824" s="0"/>
      <c r="AMI4824" s="0"/>
      <c r="AMJ4824" s="0"/>
    </row>
    <row r="4825" s="4" customFormat="true" ht="37.5" hidden="false" customHeight="true" outlineLevel="0" collapsed="false">
      <c r="A4825" s="23" t="s">
        <v>1337</v>
      </c>
      <c r="B4825" s="23" t="n">
        <v>7775</v>
      </c>
      <c r="C4825" s="25" t="n">
        <f aca="false">VLOOKUP(B4825,[1]Planilha8!$X$4:$Y$6629,2,0)</f>
        <v>2039733</v>
      </c>
      <c r="D4825" s="26" t="s">
        <v>1386</v>
      </c>
      <c r="E4825" s="26" t="str">
        <f aca="false">VLOOKUP(B4825,[1]Planilha8!$X$4:$Z$6629,3,0)</f>
        <v>UNIDADE DE TERAPIA INTENSIVA</v>
      </c>
      <c r="F4825" s="26" t="str">
        <f aca="false">VLOOKUP(B4825,[1]Planilha8!$X$4:$AD$6629,7,0)</f>
        <v>BOM</v>
      </c>
      <c r="G4825" s="27" t="n">
        <v>41340</v>
      </c>
      <c r="H4825" s="28" t="n">
        <v>301.19</v>
      </c>
      <c r="I4825" s="29" t="s">
        <v>23</v>
      </c>
      <c r="J4825" s="70" t="s">
        <v>108</v>
      </c>
      <c r="K4825" s="71" t="n">
        <v>13697</v>
      </c>
      <c r="L4825" s="72" t="n">
        <v>2013000598</v>
      </c>
      <c r="M4825" s="73" t="n">
        <v>43465</v>
      </c>
      <c r="N4825" s="74" t="n">
        <v>195.931174252137</v>
      </c>
      <c r="O4825" s="75" t="n">
        <v>0.33</v>
      </c>
      <c r="P4825" s="76" t="n">
        <v>0.0275</v>
      </c>
      <c r="Q4825" s="77" t="n">
        <v>8.282725</v>
      </c>
      <c r="R4825" s="78" t="n">
        <v>204.213899252137</v>
      </c>
      <c r="S4825" s="39" t="n">
        <v>96.9761007478633</v>
      </c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LF4825" s="41"/>
      <c r="ALG4825" s="41"/>
      <c r="ALH4825" s="41"/>
      <c r="ALI4825" s="41"/>
      <c r="ALJ4825" s="41"/>
      <c r="ALK4825" s="41"/>
      <c r="ALL4825" s="41"/>
      <c r="ALM4825" s="41"/>
      <c r="ALN4825" s="41"/>
      <c r="ALO4825" s="41"/>
      <c r="ALP4825" s="41"/>
      <c r="ALQ4825" s="41"/>
      <c r="ALR4825" s="41"/>
      <c r="ALS4825" s="41"/>
      <c r="ALT4825" s="41"/>
      <c r="ALU4825" s="41"/>
      <c r="ALV4825" s="41"/>
      <c r="ALW4825" s="41"/>
      <c r="ALX4825" s="41"/>
      <c r="ALY4825" s="41"/>
      <c r="ALZ4825" s="41"/>
      <c r="AMA4825" s="41"/>
      <c r="AMB4825" s="41"/>
      <c r="AMC4825" s="41"/>
      <c r="AMD4825" s="41"/>
      <c r="AME4825" s="41"/>
      <c r="AMF4825" s="41"/>
      <c r="AMG4825" s="0"/>
      <c r="AMH4825" s="0"/>
      <c r="AMI4825" s="0"/>
      <c r="AMJ4825" s="0"/>
    </row>
    <row r="4826" s="4" customFormat="true" ht="37.5" hidden="false" customHeight="true" outlineLevel="0" collapsed="false">
      <c r="A4826" s="23" t="s">
        <v>1337</v>
      </c>
      <c r="B4826" s="23" t="n">
        <v>7776</v>
      </c>
      <c r="C4826" s="25" t="n">
        <f aca="false">VLOOKUP(B4826,[1]Planilha8!$X$4:$Y$6629,2,0)</f>
        <v>2039734</v>
      </c>
      <c r="D4826" s="26" t="s">
        <v>1386</v>
      </c>
      <c r="E4826" s="26" t="str">
        <f aca="false">VLOOKUP(B4826,[1]Planilha8!$X$4:$Z$6629,3,0)</f>
        <v>UNIDADE DE TERAPIA INTENSIVA</v>
      </c>
      <c r="F4826" s="26" t="str">
        <f aca="false">VLOOKUP(B4826,[1]Planilha8!$X$4:$AD$6629,7,0)</f>
        <v>BOM</v>
      </c>
      <c r="G4826" s="27" t="n">
        <v>41340</v>
      </c>
      <c r="H4826" s="28" t="n">
        <v>301.19</v>
      </c>
      <c r="I4826" s="29" t="s">
        <v>23</v>
      </c>
      <c r="J4826" s="70" t="s">
        <v>108</v>
      </c>
      <c r="K4826" s="71" t="n">
        <v>13697</v>
      </c>
      <c r="L4826" s="72" t="n">
        <v>2013000598</v>
      </c>
      <c r="M4826" s="73" t="n">
        <v>43465</v>
      </c>
      <c r="N4826" s="74" t="n">
        <v>195.931174252137</v>
      </c>
      <c r="O4826" s="75" t="n">
        <v>0.33</v>
      </c>
      <c r="P4826" s="76" t="n">
        <v>0.0275</v>
      </c>
      <c r="Q4826" s="77" t="n">
        <v>8.282725</v>
      </c>
      <c r="R4826" s="78" t="n">
        <v>204.213899252137</v>
      </c>
      <c r="S4826" s="39" t="n">
        <v>96.9761007478633</v>
      </c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LF4826" s="41"/>
      <c r="ALG4826" s="41"/>
      <c r="ALH4826" s="41"/>
      <c r="ALI4826" s="41"/>
      <c r="ALJ4826" s="41"/>
      <c r="ALK4826" s="41"/>
      <c r="ALL4826" s="41"/>
      <c r="ALM4826" s="41"/>
      <c r="ALN4826" s="41"/>
      <c r="ALO4826" s="41"/>
      <c r="ALP4826" s="41"/>
      <c r="ALQ4826" s="41"/>
      <c r="ALR4826" s="41"/>
      <c r="ALS4826" s="41"/>
      <c r="ALT4826" s="41"/>
      <c r="ALU4826" s="41"/>
      <c r="ALV4826" s="41"/>
      <c r="ALW4826" s="41"/>
      <c r="ALX4826" s="41"/>
      <c r="ALY4826" s="41"/>
      <c r="ALZ4826" s="41"/>
      <c r="AMA4826" s="41"/>
      <c r="AMB4826" s="41"/>
      <c r="AMC4826" s="41"/>
      <c r="AMD4826" s="41"/>
      <c r="AME4826" s="41"/>
      <c r="AMF4826" s="41"/>
      <c r="AMG4826" s="0"/>
      <c r="AMH4826" s="0"/>
      <c r="AMI4826" s="0"/>
      <c r="AMJ4826" s="0"/>
    </row>
    <row r="4827" s="4" customFormat="true" ht="37.5" hidden="false" customHeight="true" outlineLevel="0" collapsed="false">
      <c r="A4827" s="23" t="s">
        <v>1337</v>
      </c>
      <c r="B4827" s="23" t="n">
        <v>7777</v>
      </c>
      <c r="C4827" s="25" t="n">
        <f aca="false">VLOOKUP(B4827,[1]Planilha8!$X$4:$Y$6629,2,0)</f>
        <v>2039735</v>
      </c>
      <c r="D4827" s="26" t="s">
        <v>1386</v>
      </c>
      <c r="E4827" s="26" t="str">
        <f aca="false">VLOOKUP(B4827,[1]Planilha8!$X$4:$Z$6629,3,0)</f>
        <v>UNIDADE DE TERAPIA INTENSIVA</v>
      </c>
      <c r="F4827" s="26" t="str">
        <f aca="false">VLOOKUP(B4827,[1]Planilha8!$X$4:$AD$6629,7,0)</f>
        <v>BOM</v>
      </c>
      <c r="G4827" s="27" t="n">
        <v>41340</v>
      </c>
      <c r="H4827" s="28" t="n">
        <v>301.19</v>
      </c>
      <c r="I4827" s="29" t="s">
        <v>23</v>
      </c>
      <c r="J4827" s="70" t="s">
        <v>108</v>
      </c>
      <c r="K4827" s="71" t="n">
        <v>13697</v>
      </c>
      <c r="L4827" s="72" t="n">
        <v>2013000598</v>
      </c>
      <c r="M4827" s="73" t="n">
        <v>43465</v>
      </c>
      <c r="N4827" s="74" t="n">
        <v>195.931174252137</v>
      </c>
      <c r="O4827" s="75" t="n">
        <v>0.33</v>
      </c>
      <c r="P4827" s="76" t="n">
        <v>0.0275</v>
      </c>
      <c r="Q4827" s="77" t="n">
        <v>8.282725</v>
      </c>
      <c r="R4827" s="78" t="n">
        <v>204.213899252137</v>
      </c>
      <c r="S4827" s="39" t="n">
        <v>96.9761007478633</v>
      </c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LF4827" s="41"/>
      <c r="ALG4827" s="41"/>
      <c r="ALH4827" s="41"/>
      <c r="ALI4827" s="41"/>
      <c r="ALJ4827" s="41"/>
      <c r="ALK4827" s="41"/>
      <c r="ALL4827" s="41"/>
      <c r="ALM4827" s="41"/>
      <c r="ALN4827" s="41"/>
      <c r="ALO4827" s="41"/>
      <c r="ALP4827" s="41"/>
      <c r="ALQ4827" s="41"/>
      <c r="ALR4827" s="41"/>
      <c r="ALS4827" s="41"/>
      <c r="ALT4827" s="41"/>
      <c r="ALU4827" s="41"/>
      <c r="ALV4827" s="41"/>
      <c r="ALW4827" s="41"/>
      <c r="ALX4827" s="41"/>
      <c r="ALY4827" s="41"/>
      <c r="ALZ4827" s="41"/>
      <c r="AMA4827" s="41"/>
      <c r="AMB4827" s="41"/>
      <c r="AMC4827" s="41"/>
      <c r="AMD4827" s="41"/>
      <c r="AME4827" s="41"/>
      <c r="AMF4827" s="41"/>
      <c r="AMG4827" s="0"/>
      <c r="AMH4827" s="0"/>
      <c r="AMI4827" s="0"/>
      <c r="AMJ4827" s="0"/>
    </row>
    <row r="4828" s="4" customFormat="true" ht="37.5" hidden="false" customHeight="true" outlineLevel="0" collapsed="false">
      <c r="A4828" s="23" t="s">
        <v>1337</v>
      </c>
      <c r="B4828" s="23" t="n">
        <v>7778</v>
      </c>
      <c r="C4828" s="25" t="n">
        <f aca="false">VLOOKUP(B4828,[1]Planilha8!$X$4:$Y$6629,2,0)</f>
        <v>2039736</v>
      </c>
      <c r="D4828" s="26" t="s">
        <v>1386</v>
      </c>
      <c r="E4828" s="26" t="str">
        <f aca="false">VLOOKUP(B4828,[1]Planilha8!$X$4:$Z$6629,3,0)</f>
        <v>UNIDADE DE TERAPIA INTENSIVA</v>
      </c>
      <c r="F4828" s="26" t="str">
        <f aca="false">VLOOKUP(B4828,[1]Planilha8!$X$4:$AD$6629,7,0)</f>
        <v>BOM</v>
      </c>
      <c r="G4828" s="27" t="n">
        <v>41340</v>
      </c>
      <c r="H4828" s="28" t="n">
        <v>301.19</v>
      </c>
      <c r="I4828" s="29" t="s">
        <v>23</v>
      </c>
      <c r="J4828" s="70" t="s">
        <v>108</v>
      </c>
      <c r="K4828" s="71" t="n">
        <v>13697</v>
      </c>
      <c r="L4828" s="72" t="n">
        <v>2013000598</v>
      </c>
      <c r="M4828" s="73" t="n">
        <v>43465</v>
      </c>
      <c r="N4828" s="74" t="n">
        <v>195.931174252137</v>
      </c>
      <c r="O4828" s="75" t="n">
        <v>0.33</v>
      </c>
      <c r="P4828" s="76" t="n">
        <v>0.0275</v>
      </c>
      <c r="Q4828" s="77" t="n">
        <v>8.282725</v>
      </c>
      <c r="R4828" s="78" t="n">
        <v>204.213899252137</v>
      </c>
      <c r="S4828" s="39" t="n">
        <v>96.9761007478633</v>
      </c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LF4828" s="41"/>
      <c r="ALG4828" s="41"/>
      <c r="ALH4828" s="41"/>
      <c r="ALI4828" s="41"/>
      <c r="ALJ4828" s="41"/>
      <c r="ALK4828" s="41"/>
      <c r="ALL4828" s="41"/>
      <c r="ALM4828" s="41"/>
      <c r="ALN4828" s="41"/>
      <c r="ALO4828" s="41"/>
      <c r="ALP4828" s="41"/>
      <c r="ALQ4828" s="41"/>
      <c r="ALR4828" s="41"/>
      <c r="ALS4828" s="41"/>
      <c r="ALT4828" s="41"/>
      <c r="ALU4828" s="41"/>
      <c r="ALV4828" s="41"/>
      <c r="ALW4828" s="41"/>
      <c r="ALX4828" s="41"/>
      <c r="ALY4828" s="41"/>
      <c r="ALZ4828" s="41"/>
      <c r="AMA4828" s="41"/>
      <c r="AMB4828" s="41"/>
      <c r="AMC4828" s="41"/>
      <c r="AMD4828" s="41"/>
      <c r="AME4828" s="41"/>
      <c r="AMF4828" s="41"/>
      <c r="AMG4828" s="0"/>
      <c r="AMH4828" s="0"/>
      <c r="AMI4828" s="0"/>
      <c r="AMJ4828" s="0"/>
    </row>
    <row r="4829" s="4" customFormat="true" ht="37.5" hidden="false" customHeight="true" outlineLevel="0" collapsed="false">
      <c r="A4829" s="23" t="s">
        <v>1337</v>
      </c>
      <c r="B4829" s="23" t="n">
        <v>7779</v>
      </c>
      <c r="C4829" s="25" t="n">
        <f aca="false">VLOOKUP(B4829,[1]Planilha8!$X$4:$Y$6629,2,0)</f>
        <v>2039737</v>
      </c>
      <c r="D4829" s="26" t="s">
        <v>1386</v>
      </c>
      <c r="E4829" s="26" t="str">
        <f aca="false">VLOOKUP(B4829,[1]Planilha8!$X$4:$Z$6629,3,0)</f>
        <v>UNIDADE DE TERAPIA INTENSIVA</v>
      </c>
      <c r="F4829" s="26" t="str">
        <f aca="false">VLOOKUP(B4829,[1]Planilha8!$X$4:$AD$6629,7,0)</f>
        <v>BOM</v>
      </c>
      <c r="G4829" s="27" t="n">
        <v>41340</v>
      </c>
      <c r="H4829" s="28" t="n">
        <v>301.19</v>
      </c>
      <c r="I4829" s="29" t="s">
        <v>23</v>
      </c>
      <c r="J4829" s="70" t="s">
        <v>108</v>
      </c>
      <c r="K4829" s="71" t="n">
        <v>13697</v>
      </c>
      <c r="L4829" s="72" t="n">
        <v>2013000598</v>
      </c>
      <c r="M4829" s="73" t="n">
        <v>43465</v>
      </c>
      <c r="N4829" s="74" t="n">
        <v>195.931174252137</v>
      </c>
      <c r="O4829" s="75" t="n">
        <v>0.33</v>
      </c>
      <c r="P4829" s="76" t="n">
        <v>0.0275</v>
      </c>
      <c r="Q4829" s="77" t="n">
        <v>8.282725</v>
      </c>
      <c r="R4829" s="78" t="n">
        <v>204.213899252137</v>
      </c>
      <c r="S4829" s="39" t="n">
        <v>96.9761007478633</v>
      </c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LF4829" s="41"/>
      <c r="ALG4829" s="41"/>
      <c r="ALH4829" s="41"/>
      <c r="ALI4829" s="41"/>
      <c r="ALJ4829" s="41"/>
      <c r="ALK4829" s="41"/>
      <c r="ALL4829" s="41"/>
      <c r="ALM4829" s="41"/>
      <c r="ALN4829" s="41"/>
      <c r="ALO4829" s="41"/>
      <c r="ALP4829" s="41"/>
      <c r="ALQ4829" s="41"/>
      <c r="ALR4829" s="41"/>
      <c r="ALS4829" s="41"/>
      <c r="ALT4829" s="41"/>
      <c r="ALU4829" s="41"/>
      <c r="ALV4829" s="41"/>
      <c r="ALW4829" s="41"/>
      <c r="ALX4829" s="41"/>
      <c r="ALY4829" s="41"/>
      <c r="ALZ4829" s="41"/>
      <c r="AMA4829" s="41"/>
      <c r="AMB4829" s="41"/>
      <c r="AMC4829" s="41"/>
      <c r="AMD4829" s="41"/>
      <c r="AME4829" s="41"/>
      <c r="AMF4829" s="41"/>
      <c r="AMG4829" s="0"/>
      <c r="AMH4829" s="0"/>
      <c r="AMI4829" s="0"/>
      <c r="AMJ4829" s="0"/>
    </row>
    <row r="4830" s="4" customFormat="true" ht="37.5" hidden="false" customHeight="true" outlineLevel="0" collapsed="false">
      <c r="A4830" s="23" t="s">
        <v>1337</v>
      </c>
      <c r="B4830" s="23" t="n">
        <v>7780</v>
      </c>
      <c r="C4830" s="25" t="n">
        <f aca="false">VLOOKUP(B4830,[1]Planilha8!$X$4:$Y$6629,2,0)</f>
        <v>2039738</v>
      </c>
      <c r="D4830" s="26" t="s">
        <v>1386</v>
      </c>
      <c r="E4830" s="26" t="str">
        <f aca="false">VLOOKUP(B4830,[1]Planilha8!$X$4:$Z$6629,3,0)</f>
        <v>UNIDADE DE TERAPIA INTENSIVA</v>
      </c>
      <c r="F4830" s="26" t="str">
        <f aca="false">VLOOKUP(B4830,[1]Planilha8!$X$4:$AD$6629,7,0)</f>
        <v>BOM</v>
      </c>
      <c r="G4830" s="27" t="n">
        <v>41340</v>
      </c>
      <c r="H4830" s="28" t="n">
        <v>301.19</v>
      </c>
      <c r="I4830" s="29" t="s">
        <v>23</v>
      </c>
      <c r="J4830" s="70" t="s">
        <v>108</v>
      </c>
      <c r="K4830" s="71" t="n">
        <v>13697</v>
      </c>
      <c r="L4830" s="72" t="n">
        <v>2013000598</v>
      </c>
      <c r="M4830" s="73" t="n">
        <v>43465</v>
      </c>
      <c r="N4830" s="74" t="n">
        <v>195.931174252137</v>
      </c>
      <c r="O4830" s="75" t="n">
        <v>0.33</v>
      </c>
      <c r="P4830" s="76" t="n">
        <v>0.0275</v>
      </c>
      <c r="Q4830" s="77" t="n">
        <v>8.282725</v>
      </c>
      <c r="R4830" s="78" t="n">
        <v>204.213899252137</v>
      </c>
      <c r="S4830" s="39" t="n">
        <v>96.9761007478633</v>
      </c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LF4830" s="41"/>
      <c r="ALG4830" s="41"/>
      <c r="ALH4830" s="41"/>
      <c r="ALI4830" s="41"/>
      <c r="ALJ4830" s="41"/>
      <c r="ALK4830" s="41"/>
      <c r="ALL4830" s="41"/>
      <c r="ALM4830" s="41"/>
      <c r="ALN4830" s="41"/>
      <c r="ALO4830" s="41"/>
      <c r="ALP4830" s="41"/>
      <c r="ALQ4830" s="41"/>
      <c r="ALR4830" s="41"/>
      <c r="ALS4830" s="41"/>
      <c r="ALT4830" s="41"/>
      <c r="ALU4830" s="41"/>
      <c r="ALV4830" s="41"/>
      <c r="ALW4830" s="41"/>
      <c r="ALX4830" s="41"/>
      <c r="ALY4830" s="41"/>
      <c r="ALZ4830" s="41"/>
      <c r="AMA4830" s="41"/>
      <c r="AMB4830" s="41"/>
      <c r="AMC4830" s="41"/>
      <c r="AMD4830" s="41"/>
      <c r="AME4830" s="41"/>
      <c r="AMF4830" s="41"/>
      <c r="AMG4830" s="0"/>
      <c r="AMH4830" s="0"/>
      <c r="AMI4830" s="0"/>
      <c r="AMJ4830" s="0"/>
    </row>
    <row r="4831" s="4" customFormat="true" ht="37.5" hidden="false" customHeight="true" outlineLevel="0" collapsed="false">
      <c r="A4831" s="23" t="s">
        <v>1337</v>
      </c>
      <c r="B4831" s="23" t="n">
        <v>7781</v>
      </c>
      <c r="C4831" s="25" t="n">
        <f aca="false">VLOOKUP(B4831,[1]Planilha8!$X$4:$Y$6629,2,0)</f>
        <v>2039739</v>
      </c>
      <c r="D4831" s="26" t="s">
        <v>1386</v>
      </c>
      <c r="E4831" s="26" t="str">
        <f aca="false">VLOOKUP(B4831,[1]Planilha8!$X$4:$Z$6629,3,0)</f>
        <v>UNIDADE DE TERAPIA INTENSIVA</v>
      </c>
      <c r="F4831" s="26" t="str">
        <f aca="false">VLOOKUP(B4831,[1]Planilha8!$X$4:$AD$6629,7,0)</f>
        <v>BOM</v>
      </c>
      <c r="G4831" s="27" t="n">
        <v>41340</v>
      </c>
      <c r="H4831" s="28" t="n">
        <v>301.19</v>
      </c>
      <c r="I4831" s="29" t="s">
        <v>23</v>
      </c>
      <c r="J4831" s="70" t="s">
        <v>108</v>
      </c>
      <c r="K4831" s="71" t="n">
        <v>13697</v>
      </c>
      <c r="L4831" s="72" t="n">
        <v>2013000598</v>
      </c>
      <c r="M4831" s="73" t="n">
        <v>43465</v>
      </c>
      <c r="N4831" s="74" t="n">
        <v>195.931174252137</v>
      </c>
      <c r="O4831" s="75" t="n">
        <v>0.33</v>
      </c>
      <c r="P4831" s="76" t="n">
        <v>0.0275</v>
      </c>
      <c r="Q4831" s="77" t="n">
        <v>8.282725</v>
      </c>
      <c r="R4831" s="78" t="n">
        <v>204.213899252137</v>
      </c>
      <c r="S4831" s="39" t="n">
        <v>96.9761007478633</v>
      </c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LF4831" s="41"/>
      <c r="ALG4831" s="41"/>
      <c r="ALH4831" s="41"/>
      <c r="ALI4831" s="41"/>
      <c r="ALJ4831" s="41"/>
      <c r="ALK4831" s="41"/>
      <c r="ALL4831" s="41"/>
      <c r="ALM4831" s="41"/>
      <c r="ALN4831" s="41"/>
      <c r="ALO4831" s="41"/>
      <c r="ALP4831" s="41"/>
      <c r="ALQ4831" s="41"/>
      <c r="ALR4831" s="41"/>
      <c r="ALS4831" s="41"/>
      <c r="ALT4831" s="41"/>
      <c r="ALU4831" s="41"/>
      <c r="ALV4831" s="41"/>
      <c r="ALW4831" s="41"/>
      <c r="ALX4831" s="41"/>
      <c r="ALY4831" s="41"/>
      <c r="ALZ4831" s="41"/>
      <c r="AMA4831" s="41"/>
      <c r="AMB4831" s="41"/>
      <c r="AMC4831" s="41"/>
      <c r="AMD4831" s="41"/>
      <c r="AME4831" s="41"/>
      <c r="AMF4831" s="41"/>
      <c r="AMG4831" s="0"/>
      <c r="AMH4831" s="0"/>
      <c r="AMI4831" s="0"/>
      <c r="AMJ4831" s="0"/>
    </row>
    <row r="4832" s="4" customFormat="true" ht="37.5" hidden="false" customHeight="true" outlineLevel="0" collapsed="false">
      <c r="A4832" s="23" t="s">
        <v>1337</v>
      </c>
      <c r="B4832" s="23" t="n">
        <v>7782</v>
      </c>
      <c r="C4832" s="25" t="n">
        <f aca="false">VLOOKUP(B4832,[1]Planilha8!$X$4:$Y$6629,2,0)</f>
        <v>2039740</v>
      </c>
      <c r="D4832" s="26" t="s">
        <v>1386</v>
      </c>
      <c r="E4832" s="26" t="str">
        <f aca="false">VLOOKUP(B4832,[1]Planilha8!$X$4:$Z$6629,3,0)</f>
        <v>UNIDADE DE TERAPIA INTENSIVA</v>
      </c>
      <c r="F4832" s="26" t="str">
        <f aca="false">VLOOKUP(B4832,[1]Planilha8!$X$4:$AD$6629,7,0)</f>
        <v>BOM</v>
      </c>
      <c r="G4832" s="27" t="n">
        <v>41340</v>
      </c>
      <c r="H4832" s="28" t="n">
        <v>301.19</v>
      </c>
      <c r="I4832" s="29" t="s">
        <v>23</v>
      </c>
      <c r="J4832" s="70" t="s">
        <v>108</v>
      </c>
      <c r="K4832" s="71" t="n">
        <v>13697</v>
      </c>
      <c r="L4832" s="72" t="n">
        <v>2013000598</v>
      </c>
      <c r="M4832" s="73" t="n">
        <v>43465</v>
      </c>
      <c r="N4832" s="74" t="n">
        <v>195.931174252137</v>
      </c>
      <c r="O4832" s="75" t="n">
        <v>0.33</v>
      </c>
      <c r="P4832" s="76" t="n">
        <v>0.0275</v>
      </c>
      <c r="Q4832" s="77" t="n">
        <v>8.282725</v>
      </c>
      <c r="R4832" s="78" t="n">
        <v>204.213899252137</v>
      </c>
      <c r="S4832" s="39" t="n">
        <v>96.9761007478633</v>
      </c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LF4832" s="41"/>
      <c r="ALG4832" s="41"/>
      <c r="ALH4832" s="41"/>
      <c r="ALI4832" s="41"/>
      <c r="ALJ4832" s="41"/>
      <c r="ALK4832" s="41"/>
      <c r="ALL4832" s="41"/>
      <c r="ALM4832" s="41"/>
      <c r="ALN4832" s="41"/>
      <c r="ALO4832" s="41"/>
      <c r="ALP4832" s="41"/>
      <c r="ALQ4832" s="41"/>
      <c r="ALR4832" s="41"/>
      <c r="ALS4832" s="41"/>
      <c r="ALT4832" s="41"/>
      <c r="ALU4832" s="41"/>
      <c r="ALV4832" s="41"/>
      <c r="ALW4832" s="41"/>
      <c r="ALX4832" s="41"/>
      <c r="ALY4832" s="41"/>
      <c r="ALZ4832" s="41"/>
      <c r="AMA4832" s="41"/>
      <c r="AMB4832" s="41"/>
      <c r="AMC4832" s="41"/>
      <c r="AMD4832" s="41"/>
      <c r="AME4832" s="41"/>
      <c r="AMF4832" s="41"/>
      <c r="AMG4832" s="0"/>
      <c r="AMH4832" s="0"/>
      <c r="AMI4832" s="0"/>
      <c r="AMJ4832" s="0"/>
    </row>
    <row r="4833" s="4" customFormat="true" ht="37.5" hidden="false" customHeight="true" outlineLevel="0" collapsed="false">
      <c r="A4833" s="23" t="s">
        <v>1337</v>
      </c>
      <c r="B4833" s="23" t="n">
        <v>7783</v>
      </c>
      <c r="C4833" s="25" t="n">
        <f aca="false">VLOOKUP(B4833,[1]Planilha8!$X$4:$Y$6629,2,0)</f>
        <v>2039741</v>
      </c>
      <c r="D4833" s="26" t="s">
        <v>1386</v>
      </c>
      <c r="E4833" s="26" t="str">
        <f aca="false">VLOOKUP(B4833,[1]Planilha8!$X$4:$Z$6629,3,0)</f>
        <v>UNIDADE DE TERAPIA INTENSIVA</v>
      </c>
      <c r="F4833" s="26" t="str">
        <f aca="false">VLOOKUP(B4833,[1]Planilha8!$X$4:$AD$6629,7,0)</f>
        <v>BOM</v>
      </c>
      <c r="G4833" s="27" t="n">
        <v>41340</v>
      </c>
      <c r="H4833" s="28" t="n">
        <v>301.19</v>
      </c>
      <c r="I4833" s="29" t="s">
        <v>23</v>
      </c>
      <c r="J4833" s="70" t="s">
        <v>108</v>
      </c>
      <c r="K4833" s="71" t="n">
        <v>13697</v>
      </c>
      <c r="L4833" s="72" t="n">
        <v>2013000598</v>
      </c>
      <c r="M4833" s="73" t="n">
        <v>43465</v>
      </c>
      <c r="N4833" s="74" t="n">
        <v>195.931174252137</v>
      </c>
      <c r="O4833" s="75" t="n">
        <v>0.33</v>
      </c>
      <c r="P4833" s="76" t="n">
        <v>0.0275</v>
      </c>
      <c r="Q4833" s="77" t="n">
        <v>8.282725</v>
      </c>
      <c r="R4833" s="78" t="n">
        <v>204.213899252137</v>
      </c>
      <c r="S4833" s="39" t="n">
        <v>96.9761007478633</v>
      </c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LF4833" s="41"/>
      <c r="ALG4833" s="41"/>
      <c r="ALH4833" s="41"/>
      <c r="ALI4833" s="41"/>
      <c r="ALJ4833" s="41"/>
      <c r="ALK4833" s="41"/>
      <c r="ALL4833" s="41"/>
      <c r="ALM4833" s="41"/>
      <c r="ALN4833" s="41"/>
      <c r="ALO4833" s="41"/>
      <c r="ALP4833" s="41"/>
      <c r="ALQ4833" s="41"/>
      <c r="ALR4833" s="41"/>
      <c r="ALS4833" s="41"/>
      <c r="ALT4833" s="41"/>
      <c r="ALU4833" s="41"/>
      <c r="ALV4833" s="41"/>
      <c r="ALW4833" s="41"/>
      <c r="ALX4833" s="41"/>
      <c r="ALY4833" s="41"/>
      <c r="ALZ4833" s="41"/>
      <c r="AMA4833" s="41"/>
      <c r="AMB4833" s="41"/>
      <c r="AMC4833" s="41"/>
      <c r="AMD4833" s="41"/>
      <c r="AME4833" s="41"/>
      <c r="AMF4833" s="41"/>
      <c r="AMG4833" s="0"/>
      <c r="AMH4833" s="0"/>
      <c r="AMI4833" s="0"/>
      <c r="AMJ4833" s="0"/>
    </row>
    <row r="4834" s="4" customFormat="true" ht="37.5" hidden="false" customHeight="true" outlineLevel="0" collapsed="false">
      <c r="A4834" s="23" t="s">
        <v>1337</v>
      </c>
      <c r="B4834" s="23" t="n">
        <v>7784</v>
      </c>
      <c r="C4834" s="25" t="n">
        <f aca="false">VLOOKUP(B4834,[1]Planilha8!$X$4:$Y$6629,2,0)</f>
        <v>2039742</v>
      </c>
      <c r="D4834" s="26" t="s">
        <v>1386</v>
      </c>
      <c r="E4834" s="26" t="str">
        <f aca="false">VLOOKUP(B4834,[1]Planilha8!$X$4:$Z$6629,3,0)</f>
        <v>UNIDADE DE TERAPIA INTENSIVA</v>
      </c>
      <c r="F4834" s="26" t="str">
        <f aca="false">VLOOKUP(B4834,[1]Planilha8!$X$4:$AD$6629,7,0)</f>
        <v>BOM</v>
      </c>
      <c r="G4834" s="27" t="n">
        <v>41340</v>
      </c>
      <c r="H4834" s="28" t="n">
        <v>301.19</v>
      </c>
      <c r="I4834" s="29" t="s">
        <v>23</v>
      </c>
      <c r="J4834" s="70" t="s">
        <v>108</v>
      </c>
      <c r="K4834" s="71" t="n">
        <v>13697</v>
      </c>
      <c r="L4834" s="72" t="n">
        <v>2013000598</v>
      </c>
      <c r="M4834" s="73" t="n">
        <v>43465</v>
      </c>
      <c r="N4834" s="74" t="n">
        <v>195.931174252137</v>
      </c>
      <c r="O4834" s="75" t="n">
        <v>0.33</v>
      </c>
      <c r="P4834" s="76" t="n">
        <v>0.0275</v>
      </c>
      <c r="Q4834" s="77" t="n">
        <v>8.282725</v>
      </c>
      <c r="R4834" s="78" t="n">
        <v>204.213899252137</v>
      </c>
      <c r="S4834" s="39" t="n">
        <v>96.9761007478633</v>
      </c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LF4834" s="41"/>
      <c r="ALG4834" s="41"/>
      <c r="ALH4834" s="41"/>
      <c r="ALI4834" s="41"/>
      <c r="ALJ4834" s="41"/>
      <c r="ALK4834" s="41"/>
      <c r="ALL4834" s="41"/>
      <c r="ALM4834" s="41"/>
      <c r="ALN4834" s="41"/>
      <c r="ALO4834" s="41"/>
      <c r="ALP4834" s="41"/>
      <c r="ALQ4834" s="41"/>
      <c r="ALR4834" s="41"/>
      <c r="ALS4834" s="41"/>
      <c r="ALT4834" s="41"/>
      <c r="ALU4834" s="41"/>
      <c r="ALV4834" s="41"/>
      <c r="ALW4834" s="41"/>
      <c r="ALX4834" s="41"/>
      <c r="ALY4834" s="41"/>
      <c r="ALZ4834" s="41"/>
      <c r="AMA4834" s="41"/>
      <c r="AMB4834" s="41"/>
      <c r="AMC4834" s="41"/>
      <c r="AMD4834" s="41"/>
      <c r="AME4834" s="41"/>
      <c r="AMF4834" s="41"/>
      <c r="AMG4834" s="0"/>
      <c r="AMH4834" s="0"/>
      <c r="AMI4834" s="0"/>
      <c r="AMJ4834" s="0"/>
    </row>
    <row r="4835" s="4" customFormat="true" ht="37.5" hidden="false" customHeight="true" outlineLevel="0" collapsed="false">
      <c r="A4835" s="23" t="s">
        <v>1337</v>
      </c>
      <c r="B4835" s="23" t="n">
        <v>7785</v>
      </c>
      <c r="C4835" s="25" t="n">
        <f aca="false">VLOOKUP(B4835,[1]Planilha8!$X$4:$Y$6629,2,0)</f>
        <v>2039743</v>
      </c>
      <c r="D4835" s="26" t="s">
        <v>1386</v>
      </c>
      <c r="E4835" s="26" t="str">
        <f aca="false">VLOOKUP(B4835,[1]Planilha8!$X$4:$Z$6629,3,0)</f>
        <v>UNIDADE DE TERAPIA INTENSIVA</v>
      </c>
      <c r="F4835" s="26" t="str">
        <f aca="false">VLOOKUP(B4835,[1]Planilha8!$X$4:$AD$6629,7,0)</f>
        <v>BOM</v>
      </c>
      <c r="G4835" s="27" t="n">
        <v>41340</v>
      </c>
      <c r="H4835" s="28" t="n">
        <v>301.19</v>
      </c>
      <c r="I4835" s="29" t="s">
        <v>23</v>
      </c>
      <c r="J4835" s="70" t="s">
        <v>108</v>
      </c>
      <c r="K4835" s="71" t="n">
        <v>13697</v>
      </c>
      <c r="L4835" s="72" t="n">
        <v>2013000598</v>
      </c>
      <c r="M4835" s="73" t="n">
        <v>43465</v>
      </c>
      <c r="N4835" s="74" t="n">
        <v>195.931174252137</v>
      </c>
      <c r="O4835" s="75" t="n">
        <v>0.33</v>
      </c>
      <c r="P4835" s="76" t="n">
        <v>0.0275</v>
      </c>
      <c r="Q4835" s="77" t="n">
        <v>8.282725</v>
      </c>
      <c r="R4835" s="78" t="n">
        <v>204.213899252137</v>
      </c>
      <c r="S4835" s="39" t="n">
        <v>96.9761007478633</v>
      </c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LF4835" s="41"/>
      <c r="ALG4835" s="41"/>
      <c r="ALH4835" s="41"/>
      <c r="ALI4835" s="41"/>
      <c r="ALJ4835" s="41"/>
      <c r="ALK4835" s="41"/>
      <c r="ALL4835" s="41"/>
      <c r="ALM4835" s="41"/>
      <c r="ALN4835" s="41"/>
      <c r="ALO4835" s="41"/>
      <c r="ALP4835" s="41"/>
      <c r="ALQ4835" s="41"/>
      <c r="ALR4835" s="41"/>
      <c r="ALS4835" s="41"/>
      <c r="ALT4835" s="41"/>
      <c r="ALU4835" s="41"/>
      <c r="ALV4835" s="41"/>
      <c r="ALW4835" s="41"/>
      <c r="ALX4835" s="41"/>
      <c r="ALY4835" s="41"/>
      <c r="ALZ4835" s="41"/>
      <c r="AMA4835" s="41"/>
      <c r="AMB4835" s="41"/>
      <c r="AMC4835" s="41"/>
      <c r="AMD4835" s="41"/>
      <c r="AME4835" s="41"/>
      <c r="AMF4835" s="41"/>
      <c r="AMG4835" s="0"/>
      <c r="AMH4835" s="0"/>
      <c r="AMI4835" s="0"/>
      <c r="AMJ4835" s="0"/>
    </row>
    <row r="4836" s="4" customFormat="true" ht="37.5" hidden="false" customHeight="true" outlineLevel="0" collapsed="false">
      <c r="A4836" s="23" t="s">
        <v>1337</v>
      </c>
      <c r="B4836" s="23" t="n">
        <v>7786</v>
      </c>
      <c r="C4836" s="25" t="n">
        <f aca="false">VLOOKUP(B4836,[1]Planilha8!$X$4:$Y$6629,2,0)</f>
        <v>2039744</v>
      </c>
      <c r="D4836" s="26" t="s">
        <v>1386</v>
      </c>
      <c r="E4836" s="26" t="str">
        <f aca="false">VLOOKUP(B4836,[1]Planilha8!$X$4:$Z$6629,3,0)</f>
        <v>UNIDADE DE TERAPIA INTENSIVA</v>
      </c>
      <c r="F4836" s="26" t="str">
        <f aca="false">VLOOKUP(B4836,[1]Planilha8!$X$4:$AD$6629,7,0)</f>
        <v>BOM</v>
      </c>
      <c r="G4836" s="27" t="n">
        <v>41340</v>
      </c>
      <c r="H4836" s="28" t="n">
        <v>301.19</v>
      </c>
      <c r="I4836" s="29" t="s">
        <v>23</v>
      </c>
      <c r="J4836" s="70" t="s">
        <v>108</v>
      </c>
      <c r="K4836" s="71" t="n">
        <v>13697</v>
      </c>
      <c r="L4836" s="72" t="n">
        <v>2013000598</v>
      </c>
      <c r="M4836" s="73" t="n">
        <v>43465</v>
      </c>
      <c r="N4836" s="74" t="n">
        <v>195.931174252137</v>
      </c>
      <c r="O4836" s="75" t="n">
        <v>0.33</v>
      </c>
      <c r="P4836" s="76" t="n">
        <v>0.0275</v>
      </c>
      <c r="Q4836" s="77" t="n">
        <v>8.282725</v>
      </c>
      <c r="R4836" s="78" t="n">
        <v>204.213899252137</v>
      </c>
      <c r="S4836" s="39" t="n">
        <v>96.9761007478633</v>
      </c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LF4836" s="41"/>
      <c r="ALG4836" s="41"/>
      <c r="ALH4836" s="41"/>
      <c r="ALI4836" s="41"/>
      <c r="ALJ4836" s="41"/>
      <c r="ALK4836" s="41"/>
      <c r="ALL4836" s="41"/>
      <c r="ALM4836" s="41"/>
      <c r="ALN4836" s="41"/>
      <c r="ALO4836" s="41"/>
      <c r="ALP4836" s="41"/>
      <c r="ALQ4836" s="41"/>
      <c r="ALR4836" s="41"/>
      <c r="ALS4836" s="41"/>
      <c r="ALT4836" s="41"/>
      <c r="ALU4836" s="41"/>
      <c r="ALV4836" s="41"/>
      <c r="ALW4836" s="41"/>
      <c r="ALX4836" s="41"/>
      <c r="ALY4836" s="41"/>
      <c r="ALZ4836" s="41"/>
      <c r="AMA4836" s="41"/>
      <c r="AMB4836" s="41"/>
      <c r="AMC4836" s="41"/>
      <c r="AMD4836" s="41"/>
      <c r="AME4836" s="41"/>
      <c r="AMF4836" s="41"/>
      <c r="AMG4836" s="0"/>
      <c r="AMH4836" s="0"/>
      <c r="AMI4836" s="0"/>
      <c r="AMJ4836" s="0"/>
    </row>
    <row r="4837" s="4" customFormat="true" ht="37.5" hidden="false" customHeight="true" outlineLevel="0" collapsed="false">
      <c r="A4837" s="23" t="s">
        <v>1337</v>
      </c>
      <c r="B4837" s="23" t="n">
        <v>7787</v>
      </c>
      <c r="C4837" s="25" t="n">
        <f aca="false">VLOOKUP(B4837,[1]Planilha8!$X$4:$Y$6629,2,0)</f>
        <v>2039745</v>
      </c>
      <c r="D4837" s="26" t="s">
        <v>1386</v>
      </c>
      <c r="E4837" s="26" t="str">
        <f aca="false">VLOOKUP(B4837,[1]Planilha8!$X$4:$Z$6629,3,0)</f>
        <v>UNIDADE DE TERAPIA INTENSIVA</v>
      </c>
      <c r="F4837" s="26" t="str">
        <f aca="false">VLOOKUP(B4837,[1]Planilha8!$X$4:$AD$6629,7,0)</f>
        <v>BOM</v>
      </c>
      <c r="G4837" s="27" t="n">
        <v>41340</v>
      </c>
      <c r="H4837" s="28" t="n">
        <v>301.19</v>
      </c>
      <c r="I4837" s="29" t="s">
        <v>23</v>
      </c>
      <c r="J4837" s="70" t="s">
        <v>108</v>
      </c>
      <c r="K4837" s="71" t="n">
        <v>13697</v>
      </c>
      <c r="L4837" s="72" t="n">
        <v>2013000598</v>
      </c>
      <c r="M4837" s="73" t="n">
        <v>43465</v>
      </c>
      <c r="N4837" s="74" t="n">
        <v>195.931174252137</v>
      </c>
      <c r="O4837" s="75" t="n">
        <v>0.33</v>
      </c>
      <c r="P4837" s="76" t="n">
        <v>0.0275</v>
      </c>
      <c r="Q4837" s="77" t="n">
        <v>8.282725</v>
      </c>
      <c r="R4837" s="78" t="n">
        <v>204.213899252137</v>
      </c>
      <c r="S4837" s="39" t="n">
        <v>96.9761007478633</v>
      </c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LF4837" s="41"/>
      <c r="ALG4837" s="41"/>
      <c r="ALH4837" s="41"/>
      <c r="ALI4837" s="41"/>
      <c r="ALJ4837" s="41"/>
      <c r="ALK4837" s="41"/>
      <c r="ALL4837" s="41"/>
      <c r="ALM4837" s="41"/>
      <c r="ALN4837" s="41"/>
      <c r="ALO4837" s="41"/>
      <c r="ALP4837" s="41"/>
      <c r="ALQ4837" s="41"/>
      <c r="ALR4837" s="41"/>
      <c r="ALS4837" s="41"/>
      <c r="ALT4837" s="41"/>
      <c r="ALU4837" s="41"/>
      <c r="ALV4837" s="41"/>
      <c r="ALW4837" s="41"/>
      <c r="ALX4837" s="41"/>
      <c r="ALY4837" s="41"/>
      <c r="ALZ4837" s="41"/>
      <c r="AMA4837" s="41"/>
      <c r="AMB4837" s="41"/>
      <c r="AMC4837" s="41"/>
      <c r="AMD4837" s="41"/>
      <c r="AME4837" s="41"/>
      <c r="AMF4837" s="41"/>
      <c r="AMG4837" s="0"/>
      <c r="AMH4837" s="0"/>
      <c r="AMI4837" s="0"/>
      <c r="AMJ4837" s="0"/>
    </row>
    <row r="4838" s="4" customFormat="true" ht="37.5" hidden="false" customHeight="true" outlineLevel="0" collapsed="false">
      <c r="A4838" s="23" t="s">
        <v>1337</v>
      </c>
      <c r="B4838" s="23" t="n">
        <v>7788</v>
      </c>
      <c r="C4838" s="25" t="n">
        <f aca="false">VLOOKUP(B4838,[1]Planilha8!$X$4:$Y$6629,2,0)</f>
        <v>2039746</v>
      </c>
      <c r="D4838" s="26" t="s">
        <v>1386</v>
      </c>
      <c r="E4838" s="26" t="str">
        <f aca="false">VLOOKUP(B4838,[1]Planilha8!$X$4:$Z$6629,3,0)</f>
        <v>UNIDADE DE TERAPIA INTENSIVA</v>
      </c>
      <c r="F4838" s="26" t="str">
        <f aca="false">VLOOKUP(B4838,[1]Planilha8!$X$4:$AD$6629,7,0)</f>
        <v>BOM</v>
      </c>
      <c r="G4838" s="27" t="n">
        <v>41340</v>
      </c>
      <c r="H4838" s="28" t="n">
        <v>301.19</v>
      </c>
      <c r="I4838" s="29" t="s">
        <v>23</v>
      </c>
      <c r="J4838" s="70" t="s">
        <v>108</v>
      </c>
      <c r="K4838" s="71" t="n">
        <v>13697</v>
      </c>
      <c r="L4838" s="72" t="n">
        <v>2013000598</v>
      </c>
      <c r="M4838" s="73" t="n">
        <v>43465</v>
      </c>
      <c r="N4838" s="74" t="n">
        <v>195.931174252137</v>
      </c>
      <c r="O4838" s="75" t="n">
        <v>0.33</v>
      </c>
      <c r="P4838" s="76" t="n">
        <v>0.0275</v>
      </c>
      <c r="Q4838" s="77" t="n">
        <v>8.282725</v>
      </c>
      <c r="R4838" s="78" t="n">
        <v>204.213899252137</v>
      </c>
      <c r="S4838" s="39" t="n">
        <v>96.9761007478633</v>
      </c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LF4838" s="41"/>
      <c r="ALG4838" s="41"/>
      <c r="ALH4838" s="41"/>
      <c r="ALI4838" s="41"/>
      <c r="ALJ4838" s="41"/>
      <c r="ALK4838" s="41"/>
      <c r="ALL4838" s="41"/>
      <c r="ALM4838" s="41"/>
      <c r="ALN4838" s="41"/>
      <c r="ALO4838" s="41"/>
      <c r="ALP4838" s="41"/>
      <c r="ALQ4838" s="41"/>
      <c r="ALR4838" s="41"/>
      <c r="ALS4838" s="41"/>
      <c r="ALT4838" s="41"/>
      <c r="ALU4838" s="41"/>
      <c r="ALV4838" s="41"/>
      <c r="ALW4838" s="41"/>
      <c r="ALX4838" s="41"/>
      <c r="ALY4838" s="41"/>
      <c r="ALZ4838" s="41"/>
      <c r="AMA4838" s="41"/>
      <c r="AMB4838" s="41"/>
      <c r="AMC4838" s="41"/>
      <c r="AMD4838" s="41"/>
      <c r="AME4838" s="41"/>
      <c r="AMF4838" s="41"/>
      <c r="AMG4838" s="0"/>
      <c r="AMH4838" s="0"/>
      <c r="AMI4838" s="0"/>
      <c r="AMJ4838" s="0"/>
    </row>
    <row r="4839" s="4" customFormat="true" ht="37.5" hidden="false" customHeight="true" outlineLevel="0" collapsed="false">
      <c r="A4839" s="23" t="s">
        <v>1337</v>
      </c>
      <c r="B4839" s="23" t="n">
        <v>7789</v>
      </c>
      <c r="C4839" s="25" t="n">
        <f aca="false">VLOOKUP(B4839,[1]Planilha8!$X$4:$Y$6629,2,0)</f>
        <v>2039747</v>
      </c>
      <c r="D4839" s="26" t="s">
        <v>1386</v>
      </c>
      <c r="E4839" s="26" t="str">
        <f aca="false">VLOOKUP(B4839,[1]Planilha8!$X$4:$Z$6629,3,0)</f>
        <v>UNIDADE DE TERAPIA INTENSIVA</v>
      </c>
      <c r="F4839" s="26" t="str">
        <f aca="false">VLOOKUP(B4839,[1]Planilha8!$X$4:$AD$6629,7,0)</f>
        <v>BOM</v>
      </c>
      <c r="G4839" s="27" t="n">
        <v>41340</v>
      </c>
      <c r="H4839" s="28" t="n">
        <v>301.19</v>
      </c>
      <c r="I4839" s="29" t="s">
        <v>23</v>
      </c>
      <c r="J4839" s="70" t="s">
        <v>108</v>
      </c>
      <c r="K4839" s="71" t="n">
        <v>13697</v>
      </c>
      <c r="L4839" s="72" t="n">
        <v>2013000598</v>
      </c>
      <c r="M4839" s="73" t="n">
        <v>43465</v>
      </c>
      <c r="N4839" s="74" t="n">
        <v>195.931174252137</v>
      </c>
      <c r="O4839" s="75" t="n">
        <v>0.33</v>
      </c>
      <c r="P4839" s="76" t="n">
        <v>0.0275</v>
      </c>
      <c r="Q4839" s="77" t="n">
        <v>8.282725</v>
      </c>
      <c r="R4839" s="78" t="n">
        <v>204.213899252137</v>
      </c>
      <c r="S4839" s="39" t="n">
        <v>96.9761007478633</v>
      </c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LF4839" s="41"/>
      <c r="ALG4839" s="41"/>
      <c r="ALH4839" s="41"/>
      <c r="ALI4839" s="41"/>
      <c r="ALJ4839" s="41"/>
      <c r="ALK4839" s="41"/>
      <c r="ALL4839" s="41"/>
      <c r="ALM4839" s="41"/>
      <c r="ALN4839" s="41"/>
      <c r="ALO4839" s="41"/>
      <c r="ALP4839" s="41"/>
      <c r="ALQ4839" s="41"/>
      <c r="ALR4839" s="41"/>
      <c r="ALS4839" s="41"/>
      <c r="ALT4839" s="41"/>
      <c r="ALU4839" s="41"/>
      <c r="ALV4839" s="41"/>
      <c r="ALW4839" s="41"/>
      <c r="ALX4839" s="41"/>
      <c r="ALY4839" s="41"/>
      <c r="ALZ4839" s="41"/>
      <c r="AMA4839" s="41"/>
      <c r="AMB4839" s="41"/>
      <c r="AMC4839" s="41"/>
      <c r="AMD4839" s="41"/>
      <c r="AME4839" s="41"/>
      <c r="AMF4839" s="41"/>
      <c r="AMG4839" s="0"/>
      <c r="AMH4839" s="0"/>
      <c r="AMI4839" s="0"/>
      <c r="AMJ4839" s="0"/>
    </row>
    <row r="4840" s="4" customFormat="true" ht="37.5" hidden="false" customHeight="true" outlineLevel="0" collapsed="false">
      <c r="A4840" s="23" t="s">
        <v>1337</v>
      </c>
      <c r="B4840" s="23" t="n">
        <v>7830</v>
      </c>
      <c r="C4840" s="25" t="n">
        <f aca="false">VLOOKUP(B4840,[1]Planilha8!$X$4:$Y$6629,2,0)</f>
        <v>2039759</v>
      </c>
      <c r="D4840" s="26" t="s">
        <v>1387</v>
      </c>
      <c r="E4840" s="26" t="str">
        <f aca="false">VLOOKUP(B4840,[1]Planilha8!$X$4:$Z$6629,3,0)</f>
        <v>UNIDADE DE TERAPIA INTENSIVA</v>
      </c>
      <c r="F4840" s="26" t="str">
        <f aca="false">VLOOKUP(B4840,[1]Planilha8!$X$4:$AD$6629,7,0)</f>
        <v>BOM</v>
      </c>
      <c r="G4840" s="27" t="n">
        <v>41346</v>
      </c>
      <c r="H4840" s="28" t="n">
        <v>31000</v>
      </c>
      <c r="I4840" s="29" t="s">
        <v>23</v>
      </c>
      <c r="J4840" s="70" t="s">
        <v>1388</v>
      </c>
      <c r="K4840" s="71" t="n">
        <v>1798</v>
      </c>
      <c r="L4840" s="72" t="n">
        <v>2012002647</v>
      </c>
      <c r="M4840" s="73" t="n">
        <v>43465</v>
      </c>
      <c r="N4840" s="74" t="n">
        <v>30888.7179487187</v>
      </c>
      <c r="O4840" s="75" t="n">
        <v>0.33</v>
      </c>
      <c r="P4840" s="76" t="n">
        <v>0.0275</v>
      </c>
      <c r="Q4840" s="77" t="n">
        <v>0</v>
      </c>
      <c r="R4840" s="78" t="n">
        <v>30888.7179487187</v>
      </c>
      <c r="S4840" s="39" t="n">
        <v>111.28205128132</v>
      </c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LF4840" s="41"/>
      <c r="ALG4840" s="41"/>
      <c r="ALH4840" s="41"/>
      <c r="ALI4840" s="41"/>
      <c r="ALJ4840" s="41"/>
      <c r="ALK4840" s="41"/>
      <c r="ALL4840" s="41"/>
      <c r="ALM4840" s="41"/>
      <c r="ALN4840" s="41"/>
      <c r="ALO4840" s="41"/>
      <c r="ALP4840" s="41"/>
      <c r="ALQ4840" s="41"/>
      <c r="ALR4840" s="41"/>
      <c r="ALS4840" s="41"/>
      <c r="ALT4840" s="41"/>
      <c r="ALU4840" s="41"/>
      <c r="ALV4840" s="41"/>
      <c r="ALW4840" s="41"/>
      <c r="ALX4840" s="41"/>
      <c r="ALY4840" s="41"/>
      <c r="ALZ4840" s="41"/>
      <c r="AMA4840" s="41"/>
      <c r="AMB4840" s="41"/>
      <c r="AMC4840" s="41"/>
      <c r="AMD4840" s="41"/>
      <c r="AME4840" s="41"/>
      <c r="AMF4840" s="41"/>
      <c r="AMG4840" s="0"/>
      <c r="AMH4840" s="0"/>
      <c r="AMI4840" s="0"/>
      <c r="AMJ4840" s="0"/>
    </row>
    <row r="4841" s="4" customFormat="true" ht="37.5" hidden="false" customHeight="true" outlineLevel="0" collapsed="false">
      <c r="A4841" s="23" t="s">
        <v>1337</v>
      </c>
      <c r="B4841" s="23" t="n">
        <v>7791</v>
      </c>
      <c r="C4841" s="25" t="n">
        <f aca="false">VLOOKUP(B4841,[1]Planilha8!$X$4:$Y$6629,2,0)</f>
        <v>2039783</v>
      </c>
      <c r="D4841" s="26" t="s">
        <v>1389</v>
      </c>
      <c r="E4841" s="26" t="str">
        <f aca="false">VLOOKUP(B4841,[1]Planilha8!$X$4:$Z$6629,3,0)</f>
        <v>UNIDADE DE TERAPIA INTENSIVA</v>
      </c>
      <c r="F4841" s="26" t="str">
        <f aca="false">VLOOKUP(B4841,[1]Planilha8!$X$4:$AD$6629,7,0)</f>
        <v>BOM</v>
      </c>
      <c r="G4841" s="27" t="n">
        <v>41351</v>
      </c>
      <c r="H4841" s="28" t="n">
        <v>1987</v>
      </c>
      <c r="I4841" s="29" t="s">
        <v>23</v>
      </c>
      <c r="J4841" s="70" t="s">
        <v>1390</v>
      </c>
      <c r="K4841" s="71" t="n">
        <v>92</v>
      </c>
      <c r="L4841" s="72" t="n">
        <v>2012002642</v>
      </c>
      <c r="M4841" s="73" t="n">
        <v>43465</v>
      </c>
      <c r="N4841" s="74" t="n">
        <v>997.271620370371</v>
      </c>
      <c r="O4841" s="75" t="n">
        <v>0.17</v>
      </c>
      <c r="P4841" s="76" t="n">
        <v>0.0141666666666667</v>
      </c>
      <c r="Q4841" s="77" t="n">
        <v>28.1491666666667</v>
      </c>
      <c r="R4841" s="78" t="n">
        <v>1025.42078703704</v>
      </c>
      <c r="S4841" s="39" t="n">
        <v>961.579212962963</v>
      </c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LF4841" s="41"/>
      <c r="ALG4841" s="41"/>
      <c r="ALH4841" s="41"/>
      <c r="ALI4841" s="41"/>
      <c r="ALJ4841" s="41"/>
      <c r="ALK4841" s="41"/>
      <c r="ALL4841" s="41"/>
      <c r="ALM4841" s="41"/>
      <c r="ALN4841" s="41"/>
      <c r="ALO4841" s="41"/>
      <c r="ALP4841" s="41"/>
      <c r="ALQ4841" s="41"/>
      <c r="ALR4841" s="41"/>
      <c r="ALS4841" s="41"/>
      <c r="ALT4841" s="41"/>
      <c r="ALU4841" s="41"/>
      <c r="ALV4841" s="41"/>
      <c r="ALW4841" s="41"/>
      <c r="ALX4841" s="41"/>
      <c r="ALY4841" s="41"/>
      <c r="ALZ4841" s="41"/>
      <c r="AMA4841" s="41"/>
      <c r="AMB4841" s="41"/>
      <c r="AMC4841" s="41"/>
      <c r="AMD4841" s="41"/>
      <c r="AME4841" s="41"/>
      <c r="AMF4841" s="41"/>
      <c r="AMG4841" s="0"/>
      <c r="AMH4841" s="0"/>
      <c r="AMI4841" s="0"/>
      <c r="AMJ4841" s="0"/>
    </row>
    <row r="4842" s="4" customFormat="true" ht="37.5" hidden="false" customHeight="true" outlineLevel="0" collapsed="false">
      <c r="A4842" s="23" t="s">
        <v>1337</v>
      </c>
      <c r="B4842" s="23" t="n">
        <v>7792</v>
      </c>
      <c r="C4842" s="25" t="n">
        <f aca="false">VLOOKUP(B4842,[1]Planilha8!$X$4:$Y$6629,2,0)</f>
        <v>2039784</v>
      </c>
      <c r="D4842" s="26" t="s">
        <v>1391</v>
      </c>
      <c r="E4842" s="26" t="str">
        <f aca="false">VLOOKUP(B4842,[1]Planilha8!$X$4:$Z$6629,3,0)</f>
        <v>UNIDADE DE TERAPIA INTENSIVA</v>
      </c>
      <c r="F4842" s="26" t="str">
        <f aca="false">VLOOKUP(B4842,[1]Planilha8!$X$4:$AD$6629,7,0)</f>
        <v>BOM</v>
      </c>
      <c r="G4842" s="27" t="n">
        <v>41351</v>
      </c>
      <c r="H4842" s="28" t="n">
        <v>3705</v>
      </c>
      <c r="I4842" s="29" t="s">
        <v>23</v>
      </c>
      <c r="J4842" s="70" t="s">
        <v>1390</v>
      </c>
      <c r="K4842" s="71" t="n">
        <v>92</v>
      </c>
      <c r="L4842" s="72" t="n">
        <v>2012002642</v>
      </c>
      <c r="M4842" s="73" t="n">
        <v>43465</v>
      </c>
      <c r="N4842" s="74" t="n">
        <v>1859.53263888889</v>
      </c>
      <c r="O4842" s="75" t="n">
        <v>0.17</v>
      </c>
      <c r="P4842" s="76" t="n">
        <v>0.0141666666666667</v>
      </c>
      <c r="Q4842" s="77" t="n">
        <v>52.4875</v>
      </c>
      <c r="R4842" s="78" t="n">
        <v>1912.02013888889</v>
      </c>
      <c r="S4842" s="39" t="n">
        <v>1792.97986111111</v>
      </c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LF4842" s="41"/>
      <c r="ALG4842" s="41"/>
      <c r="ALH4842" s="41"/>
      <c r="ALI4842" s="41"/>
      <c r="ALJ4842" s="41"/>
      <c r="ALK4842" s="41"/>
      <c r="ALL4842" s="41"/>
      <c r="ALM4842" s="41"/>
      <c r="ALN4842" s="41"/>
      <c r="ALO4842" s="41"/>
      <c r="ALP4842" s="41"/>
      <c r="ALQ4842" s="41"/>
      <c r="ALR4842" s="41"/>
      <c r="ALS4842" s="41"/>
      <c r="ALT4842" s="41"/>
      <c r="ALU4842" s="41"/>
      <c r="ALV4842" s="41"/>
      <c r="ALW4842" s="41"/>
      <c r="ALX4842" s="41"/>
      <c r="ALY4842" s="41"/>
      <c r="ALZ4842" s="41"/>
      <c r="AMA4842" s="41"/>
      <c r="AMB4842" s="41"/>
      <c r="AMC4842" s="41"/>
      <c r="AMD4842" s="41"/>
      <c r="AME4842" s="41"/>
      <c r="AMF4842" s="41"/>
      <c r="AMG4842" s="0"/>
      <c r="AMH4842" s="0"/>
      <c r="AMI4842" s="0"/>
      <c r="AMJ4842" s="0"/>
    </row>
    <row r="4843" s="4" customFormat="true" ht="37.5" hidden="false" customHeight="true" outlineLevel="0" collapsed="false">
      <c r="A4843" s="23" t="s">
        <v>1337</v>
      </c>
      <c r="B4843" s="23" t="n">
        <v>7793</v>
      </c>
      <c r="C4843" s="25" t="n">
        <f aca="false">VLOOKUP(B4843,[1]Planilha8!$X$4:$Y$6629,2,0)</f>
        <v>2039785</v>
      </c>
      <c r="D4843" s="26" t="s">
        <v>1392</v>
      </c>
      <c r="E4843" s="26" t="str">
        <f aca="false">VLOOKUP(B4843,[1]Planilha8!$X$4:$Z$6629,3,0)</f>
        <v>UNIDADE DE TERAPIA INTENSIVA</v>
      </c>
      <c r="F4843" s="26" t="str">
        <f aca="false">VLOOKUP(B4843,[1]Planilha8!$X$4:$AD$6629,7,0)</f>
        <v>BOM</v>
      </c>
      <c r="G4843" s="27" t="n">
        <v>41351</v>
      </c>
      <c r="H4843" s="28" t="n">
        <v>900</v>
      </c>
      <c r="I4843" s="29" t="s">
        <v>23</v>
      </c>
      <c r="J4843" s="70" t="s">
        <v>1390</v>
      </c>
      <c r="K4843" s="71" t="n">
        <v>92</v>
      </c>
      <c r="L4843" s="72" t="n">
        <v>2012002642</v>
      </c>
      <c r="M4843" s="73" t="n">
        <v>43465</v>
      </c>
      <c r="N4843" s="74" t="n">
        <v>451.708333333333</v>
      </c>
      <c r="O4843" s="75" t="n">
        <v>0.17</v>
      </c>
      <c r="P4843" s="76" t="n">
        <v>0.0141666666666667</v>
      </c>
      <c r="Q4843" s="77" t="n">
        <v>12.75</v>
      </c>
      <c r="R4843" s="78" t="n">
        <v>464.458333333333</v>
      </c>
      <c r="S4843" s="39" t="n">
        <v>435.541666666667</v>
      </c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LF4843" s="41"/>
      <c r="ALG4843" s="41"/>
      <c r="ALH4843" s="41"/>
      <c r="ALI4843" s="41"/>
      <c r="ALJ4843" s="41"/>
      <c r="ALK4843" s="41"/>
      <c r="ALL4843" s="41"/>
      <c r="ALM4843" s="41"/>
      <c r="ALN4843" s="41"/>
      <c r="ALO4843" s="41"/>
      <c r="ALP4843" s="41"/>
      <c r="ALQ4843" s="41"/>
      <c r="ALR4843" s="41"/>
      <c r="ALS4843" s="41"/>
      <c r="ALT4843" s="41"/>
      <c r="ALU4843" s="41"/>
      <c r="ALV4843" s="41"/>
      <c r="ALW4843" s="41"/>
      <c r="ALX4843" s="41"/>
      <c r="ALY4843" s="41"/>
      <c r="ALZ4843" s="41"/>
      <c r="AMA4843" s="41"/>
      <c r="AMB4843" s="41"/>
      <c r="AMC4843" s="41"/>
      <c r="AMD4843" s="41"/>
      <c r="AME4843" s="41"/>
      <c r="AMF4843" s="41"/>
      <c r="AMG4843" s="0"/>
      <c r="AMH4843" s="0"/>
      <c r="AMI4843" s="0"/>
      <c r="AMJ4843" s="0"/>
    </row>
    <row r="4844" s="4" customFormat="true" ht="37.5" hidden="false" customHeight="true" outlineLevel="0" collapsed="false">
      <c r="A4844" s="23" t="s">
        <v>1337</v>
      </c>
      <c r="B4844" s="23" t="n">
        <v>7794</v>
      </c>
      <c r="C4844" s="25" t="n">
        <f aca="false">VLOOKUP(B4844,[1]Planilha8!$X$4:$Y$6629,2,0)</f>
        <v>2039786</v>
      </c>
      <c r="D4844" s="26" t="s">
        <v>1393</v>
      </c>
      <c r="E4844" s="26" t="str">
        <f aca="false">VLOOKUP(B4844,[1]Planilha8!$X$4:$Z$6629,3,0)</f>
        <v>UNIDADE DE TERAPIA INTENSIVA</v>
      </c>
      <c r="F4844" s="26" t="str">
        <f aca="false">VLOOKUP(B4844,[1]Planilha8!$X$4:$AD$6629,7,0)</f>
        <v>BOM</v>
      </c>
      <c r="G4844" s="27" t="n">
        <v>41351</v>
      </c>
      <c r="H4844" s="28" t="n">
        <v>4486</v>
      </c>
      <c r="I4844" s="29" t="s">
        <v>23</v>
      </c>
      <c r="J4844" s="70" t="s">
        <v>1390</v>
      </c>
      <c r="K4844" s="71" t="n">
        <v>92</v>
      </c>
      <c r="L4844" s="72" t="n">
        <v>2012002642</v>
      </c>
      <c r="M4844" s="73" t="n">
        <v>43465</v>
      </c>
      <c r="N4844" s="74" t="n">
        <v>2251.51509259259</v>
      </c>
      <c r="O4844" s="75" t="n">
        <v>0.17</v>
      </c>
      <c r="P4844" s="76" t="n">
        <v>0.0141666666666667</v>
      </c>
      <c r="Q4844" s="77" t="n">
        <v>63.5516666666667</v>
      </c>
      <c r="R4844" s="78" t="n">
        <v>2315.06675925926</v>
      </c>
      <c r="S4844" s="39" t="n">
        <v>2170.93324074074</v>
      </c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LF4844" s="41"/>
      <c r="ALG4844" s="41"/>
      <c r="ALH4844" s="41"/>
      <c r="ALI4844" s="41"/>
      <c r="ALJ4844" s="41"/>
      <c r="ALK4844" s="41"/>
      <c r="ALL4844" s="41"/>
      <c r="ALM4844" s="41"/>
      <c r="ALN4844" s="41"/>
      <c r="ALO4844" s="41"/>
      <c r="ALP4844" s="41"/>
      <c r="ALQ4844" s="41"/>
      <c r="ALR4844" s="41"/>
      <c r="ALS4844" s="41"/>
      <c r="ALT4844" s="41"/>
      <c r="ALU4844" s="41"/>
      <c r="ALV4844" s="41"/>
      <c r="ALW4844" s="41"/>
      <c r="ALX4844" s="41"/>
      <c r="ALY4844" s="41"/>
      <c r="ALZ4844" s="41"/>
      <c r="AMA4844" s="41"/>
      <c r="AMB4844" s="41"/>
      <c r="AMC4844" s="41"/>
      <c r="AMD4844" s="41"/>
      <c r="AME4844" s="41"/>
      <c r="AMF4844" s="41"/>
      <c r="AMG4844" s="0"/>
      <c r="AMH4844" s="0"/>
      <c r="AMI4844" s="0"/>
      <c r="AMJ4844" s="0"/>
    </row>
    <row r="4845" s="4" customFormat="true" ht="37.5" hidden="false" customHeight="true" outlineLevel="0" collapsed="false">
      <c r="A4845" s="23" t="s">
        <v>1337</v>
      </c>
      <c r="B4845" s="23" t="n">
        <v>7795</v>
      </c>
      <c r="C4845" s="25" t="n">
        <f aca="false">VLOOKUP(B4845,[1]Planilha8!$X$4:$Y$6629,2,0)</f>
        <v>2039787</v>
      </c>
      <c r="D4845" s="26" t="s">
        <v>1391</v>
      </c>
      <c r="E4845" s="26" t="str">
        <f aca="false">VLOOKUP(B4845,[1]Planilha8!$X$4:$Z$6629,3,0)</f>
        <v>UNIDADE DE TERAPIA INTENSIVA</v>
      </c>
      <c r="F4845" s="26" t="str">
        <f aca="false">VLOOKUP(B4845,[1]Planilha8!$X$4:$AD$6629,7,0)</f>
        <v>BOM</v>
      </c>
      <c r="G4845" s="27" t="n">
        <v>41351</v>
      </c>
      <c r="H4845" s="28" t="n">
        <v>2964</v>
      </c>
      <c r="I4845" s="29" t="s">
        <v>23</v>
      </c>
      <c r="J4845" s="70" t="s">
        <v>1390</v>
      </c>
      <c r="K4845" s="71" t="n">
        <v>92</v>
      </c>
      <c r="L4845" s="72" t="n">
        <v>2012002642</v>
      </c>
      <c r="M4845" s="73" t="n">
        <v>43465</v>
      </c>
      <c r="N4845" s="74" t="n">
        <v>1487.62611111111</v>
      </c>
      <c r="O4845" s="75" t="n">
        <v>0.17</v>
      </c>
      <c r="P4845" s="76" t="n">
        <v>0.0141666666666667</v>
      </c>
      <c r="Q4845" s="77" t="n">
        <v>41.99</v>
      </c>
      <c r="R4845" s="78" t="n">
        <v>1529.61611111111</v>
      </c>
      <c r="S4845" s="39" t="n">
        <v>1434.38388888889</v>
      </c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LF4845" s="41"/>
      <c r="ALG4845" s="41"/>
      <c r="ALH4845" s="41"/>
      <c r="ALI4845" s="41"/>
      <c r="ALJ4845" s="41"/>
      <c r="ALK4845" s="41"/>
      <c r="ALL4845" s="41"/>
      <c r="ALM4845" s="41"/>
      <c r="ALN4845" s="41"/>
      <c r="ALO4845" s="41"/>
      <c r="ALP4845" s="41"/>
      <c r="ALQ4845" s="41"/>
      <c r="ALR4845" s="41"/>
      <c r="ALS4845" s="41"/>
      <c r="ALT4845" s="41"/>
      <c r="ALU4845" s="41"/>
      <c r="ALV4845" s="41"/>
      <c r="ALW4845" s="41"/>
      <c r="ALX4845" s="41"/>
      <c r="ALY4845" s="41"/>
      <c r="ALZ4845" s="41"/>
      <c r="AMA4845" s="41"/>
      <c r="AMB4845" s="41"/>
      <c r="AMC4845" s="41"/>
      <c r="AMD4845" s="41"/>
      <c r="AME4845" s="41"/>
      <c r="AMF4845" s="41"/>
      <c r="AMG4845" s="0"/>
      <c r="AMH4845" s="0"/>
      <c r="AMI4845" s="0"/>
      <c r="AMJ4845" s="0"/>
    </row>
    <row r="4846" s="4" customFormat="true" ht="37.5" hidden="false" customHeight="true" outlineLevel="0" collapsed="false">
      <c r="A4846" s="23" t="s">
        <v>1337</v>
      </c>
      <c r="B4846" s="23" t="n">
        <v>7796</v>
      </c>
      <c r="C4846" s="25" t="n">
        <f aca="false">VLOOKUP(B4846,[1]Planilha8!$X$4:$Y$6629,2,0)</f>
        <v>2039788</v>
      </c>
      <c r="D4846" s="26" t="s">
        <v>1394</v>
      </c>
      <c r="E4846" s="26" t="str">
        <f aca="false">VLOOKUP(B4846,[1]Planilha8!$X$4:$Z$6629,3,0)</f>
        <v>UNIDADE DE TERAPIA INTENSIVA</v>
      </c>
      <c r="F4846" s="26" t="str">
        <f aca="false">VLOOKUP(B4846,[1]Planilha8!$X$4:$AD$6629,7,0)</f>
        <v>BOM</v>
      </c>
      <c r="G4846" s="27" t="n">
        <v>41351</v>
      </c>
      <c r="H4846" s="28" t="n">
        <v>2011</v>
      </c>
      <c r="I4846" s="29" t="s">
        <v>23</v>
      </c>
      <c r="J4846" s="70" t="s">
        <v>1390</v>
      </c>
      <c r="K4846" s="71" t="n">
        <v>92</v>
      </c>
      <c r="L4846" s="72" t="n">
        <v>2012002642</v>
      </c>
      <c r="M4846" s="73" t="n">
        <v>43465</v>
      </c>
      <c r="N4846" s="74" t="n">
        <v>1009.31717592593</v>
      </c>
      <c r="O4846" s="75" t="n">
        <v>0.17</v>
      </c>
      <c r="P4846" s="76" t="n">
        <v>0.0141666666666667</v>
      </c>
      <c r="Q4846" s="77" t="n">
        <v>28.4891666666667</v>
      </c>
      <c r="R4846" s="78" t="n">
        <v>1037.80634259259</v>
      </c>
      <c r="S4846" s="39" t="n">
        <v>973.193657407408</v>
      </c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LF4846" s="41"/>
      <c r="ALG4846" s="41"/>
      <c r="ALH4846" s="41"/>
      <c r="ALI4846" s="41"/>
      <c r="ALJ4846" s="41"/>
      <c r="ALK4846" s="41"/>
      <c r="ALL4846" s="41"/>
      <c r="ALM4846" s="41"/>
      <c r="ALN4846" s="41"/>
      <c r="ALO4846" s="41"/>
      <c r="ALP4846" s="41"/>
      <c r="ALQ4846" s="41"/>
      <c r="ALR4846" s="41"/>
      <c r="ALS4846" s="41"/>
      <c r="ALT4846" s="41"/>
      <c r="ALU4846" s="41"/>
      <c r="ALV4846" s="41"/>
      <c r="ALW4846" s="41"/>
      <c r="ALX4846" s="41"/>
      <c r="ALY4846" s="41"/>
      <c r="ALZ4846" s="41"/>
      <c r="AMA4846" s="41"/>
      <c r="AMB4846" s="41"/>
      <c r="AMC4846" s="41"/>
      <c r="AMD4846" s="41"/>
      <c r="AME4846" s="41"/>
      <c r="AMF4846" s="41"/>
      <c r="AMG4846" s="0"/>
      <c r="AMH4846" s="0"/>
      <c r="AMI4846" s="0"/>
      <c r="AMJ4846" s="0"/>
    </row>
    <row r="4847" s="4" customFormat="true" ht="37.5" hidden="false" customHeight="true" outlineLevel="0" collapsed="false">
      <c r="A4847" s="23" t="s">
        <v>1337</v>
      </c>
      <c r="B4847" s="23" t="n">
        <v>7797</v>
      </c>
      <c r="C4847" s="25" t="n">
        <f aca="false">VLOOKUP(B4847,[1]Planilha8!$X$4:$Y$6629,2,0)</f>
        <v>2039789</v>
      </c>
      <c r="D4847" s="26" t="s">
        <v>1392</v>
      </c>
      <c r="E4847" s="26" t="str">
        <f aca="false">VLOOKUP(B4847,[1]Planilha8!$X$4:$Z$6629,3,0)</f>
        <v>UNIDADE DE TERAPIA INTENSIVA</v>
      </c>
      <c r="F4847" s="26" t="str">
        <f aca="false">VLOOKUP(B4847,[1]Planilha8!$X$4:$AD$6629,7,0)</f>
        <v>BOM</v>
      </c>
      <c r="G4847" s="27" t="n">
        <v>41351</v>
      </c>
      <c r="H4847" s="28" t="n">
        <v>900</v>
      </c>
      <c r="I4847" s="29" t="s">
        <v>23</v>
      </c>
      <c r="J4847" s="70" t="s">
        <v>1390</v>
      </c>
      <c r="K4847" s="71" t="n">
        <v>92</v>
      </c>
      <c r="L4847" s="72" t="n">
        <v>2012002642</v>
      </c>
      <c r="M4847" s="73" t="n">
        <v>43465</v>
      </c>
      <c r="N4847" s="74" t="n">
        <v>451.708333333333</v>
      </c>
      <c r="O4847" s="75" t="n">
        <v>0.17</v>
      </c>
      <c r="P4847" s="76" t="n">
        <v>0.0141666666666667</v>
      </c>
      <c r="Q4847" s="77" t="n">
        <v>12.75</v>
      </c>
      <c r="R4847" s="78" t="n">
        <v>464.458333333333</v>
      </c>
      <c r="S4847" s="39" t="n">
        <v>435.541666666667</v>
      </c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LF4847" s="41"/>
      <c r="ALG4847" s="41"/>
      <c r="ALH4847" s="41"/>
      <c r="ALI4847" s="41"/>
      <c r="ALJ4847" s="41"/>
      <c r="ALK4847" s="41"/>
      <c r="ALL4847" s="41"/>
      <c r="ALM4847" s="41"/>
      <c r="ALN4847" s="41"/>
      <c r="ALO4847" s="41"/>
      <c r="ALP4847" s="41"/>
      <c r="ALQ4847" s="41"/>
      <c r="ALR4847" s="41"/>
      <c r="ALS4847" s="41"/>
      <c r="ALT4847" s="41"/>
      <c r="ALU4847" s="41"/>
      <c r="ALV4847" s="41"/>
      <c r="ALW4847" s="41"/>
      <c r="ALX4847" s="41"/>
      <c r="ALY4847" s="41"/>
      <c r="ALZ4847" s="41"/>
      <c r="AMA4847" s="41"/>
      <c r="AMB4847" s="41"/>
      <c r="AMC4847" s="41"/>
      <c r="AMD4847" s="41"/>
      <c r="AME4847" s="41"/>
      <c r="AMF4847" s="41"/>
      <c r="AMG4847" s="0"/>
      <c r="AMH4847" s="0"/>
      <c r="AMI4847" s="0"/>
      <c r="AMJ4847" s="0"/>
    </row>
    <row r="4848" s="4" customFormat="true" ht="37.5" hidden="false" customHeight="true" outlineLevel="0" collapsed="false">
      <c r="A4848" s="23" t="s">
        <v>1337</v>
      </c>
      <c r="B4848" s="23" t="n">
        <v>7798</v>
      </c>
      <c r="C4848" s="25" t="n">
        <f aca="false">VLOOKUP(B4848,[1]Planilha8!$X$4:$Y$6629,2,0)</f>
        <v>2039790</v>
      </c>
      <c r="D4848" s="26" t="s">
        <v>1395</v>
      </c>
      <c r="E4848" s="26" t="str">
        <f aca="false">VLOOKUP(B4848,[1]Planilha8!$X$4:$Z$6629,3,0)</f>
        <v>UNIDADE DE TERAPIA INTENSIVA</v>
      </c>
      <c r="F4848" s="26" t="str">
        <f aca="false">VLOOKUP(B4848,[1]Planilha8!$X$4:$AD$6629,7,0)</f>
        <v>BOM</v>
      </c>
      <c r="G4848" s="27" t="n">
        <v>41351</v>
      </c>
      <c r="H4848" s="28" t="n">
        <v>794</v>
      </c>
      <c r="I4848" s="29" t="s">
        <v>23</v>
      </c>
      <c r="J4848" s="70" t="s">
        <v>1390</v>
      </c>
      <c r="K4848" s="71" t="n">
        <v>92</v>
      </c>
      <c r="L4848" s="72" t="n">
        <v>2012002642</v>
      </c>
      <c r="M4848" s="73" t="n">
        <v>43465</v>
      </c>
      <c r="N4848" s="74" t="n">
        <v>398.50712962963</v>
      </c>
      <c r="O4848" s="75" t="n">
        <v>0.17</v>
      </c>
      <c r="P4848" s="76" t="n">
        <v>0.0141666666666667</v>
      </c>
      <c r="Q4848" s="77" t="n">
        <v>11.2483333333333</v>
      </c>
      <c r="R4848" s="78" t="n">
        <v>409.755462962963</v>
      </c>
      <c r="S4848" s="39" t="n">
        <v>384.244537037037</v>
      </c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LF4848" s="41"/>
      <c r="ALG4848" s="41"/>
      <c r="ALH4848" s="41"/>
      <c r="ALI4848" s="41"/>
      <c r="ALJ4848" s="41"/>
      <c r="ALK4848" s="41"/>
      <c r="ALL4848" s="41"/>
      <c r="ALM4848" s="41"/>
      <c r="ALN4848" s="41"/>
      <c r="ALO4848" s="41"/>
      <c r="ALP4848" s="41"/>
      <c r="ALQ4848" s="41"/>
      <c r="ALR4848" s="41"/>
      <c r="ALS4848" s="41"/>
      <c r="ALT4848" s="41"/>
      <c r="ALU4848" s="41"/>
      <c r="ALV4848" s="41"/>
      <c r="ALW4848" s="41"/>
      <c r="ALX4848" s="41"/>
      <c r="ALY4848" s="41"/>
      <c r="ALZ4848" s="41"/>
      <c r="AMA4848" s="41"/>
      <c r="AMB4848" s="41"/>
      <c r="AMC4848" s="41"/>
      <c r="AMD4848" s="41"/>
      <c r="AME4848" s="41"/>
      <c r="AMF4848" s="41"/>
      <c r="AMG4848" s="0"/>
      <c r="AMH4848" s="0"/>
      <c r="AMI4848" s="0"/>
      <c r="AMJ4848" s="0"/>
    </row>
    <row r="4849" s="4" customFormat="true" ht="37.5" hidden="false" customHeight="true" outlineLevel="0" collapsed="false">
      <c r="A4849" s="23" t="s">
        <v>1337</v>
      </c>
      <c r="B4849" s="23" t="n">
        <v>7799</v>
      </c>
      <c r="C4849" s="25" t="n">
        <f aca="false">VLOOKUP(B4849,[1]Planilha8!$X$4:$Y$6629,2,0)</f>
        <v>2039791</v>
      </c>
      <c r="D4849" s="26" t="s">
        <v>1396</v>
      </c>
      <c r="E4849" s="26" t="str">
        <f aca="false">VLOOKUP(B4849,[1]Planilha8!$X$4:$Z$6629,3,0)</f>
        <v>UNIDADE DE TERAPIA INTENSIVA</v>
      </c>
      <c r="F4849" s="26" t="str">
        <f aca="false">VLOOKUP(B4849,[1]Planilha8!$X$4:$AD$6629,7,0)</f>
        <v>BOM</v>
      </c>
      <c r="G4849" s="27" t="n">
        <v>41351</v>
      </c>
      <c r="H4849" s="28" t="n">
        <v>1029</v>
      </c>
      <c r="I4849" s="29" t="s">
        <v>23</v>
      </c>
      <c r="J4849" s="70" t="s">
        <v>1390</v>
      </c>
      <c r="K4849" s="71" t="n">
        <v>92</v>
      </c>
      <c r="L4849" s="72" t="n">
        <v>2012002642</v>
      </c>
      <c r="M4849" s="73" t="n">
        <v>43465</v>
      </c>
      <c r="N4849" s="74" t="n">
        <v>516.453194444444</v>
      </c>
      <c r="O4849" s="75" t="n">
        <v>0.17</v>
      </c>
      <c r="P4849" s="76" t="n">
        <v>0.0141666666666667</v>
      </c>
      <c r="Q4849" s="77" t="n">
        <v>14.5775</v>
      </c>
      <c r="R4849" s="78" t="n">
        <v>531.030694444444</v>
      </c>
      <c r="S4849" s="39" t="n">
        <v>497.969305555556</v>
      </c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LF4849" s="41"/>
      <c r="ALG4849" s="41"/>
      <c r="ALH4849" s="41"/>
      <c r="ALI4849" s="41"/>
      <c r="ALJ4849" s="41"/>
      <c r="ALK4849" s="41"/>
      <c r="ALL4849" s="41"/>
      <c r="ALM4849" s="41"/>
      <c r="ALN4849" s="41"/>
      <c r="ALO4849" s="41"/>
      <c r="ALP4849" s="41"/>
      <c r="ALQ4849" s="41"/>
      <c r="ALR4849" s="41"/>
      <c r="ALS4849" s="41"/>
      <c r="ALT4849" s="41"/>
      <c r="ALU4849" s="41"/>
      <c r="ALV4849" s="41"/>
      <c r="ALW4849" s="41"/>
      <c r="ALX4849" s="41"/>
      <c r="ALY4849" s="41"/>
      <c r="ALZ4849" s="41"/>
      <c r="AMA4849" s="41"/>
      <c r="AMB4849" s="41"/>
      <c r="AMC4849" s="41"/>
      <c r="AMD4849" s="41"/>
      <c r="AME4849" s="41"/>
      <c r="AMF4849" s="41"/>
      <c r="AMG4849" s="0"/>
      <c r="AMH4849" s="0"/>
      <c r="AMI4849" s="0"/>
      <c r="AMJ4849" s="0"/>
    </row>
    <row r="4850" s="4" customFormat="true" ht="37.5" hidden="false" customHeight="true" outlineLevel="0" collapsed="false">
      <c r="A4850" s="23" t="s">
        <v>1337</v>
      </c>
      <c r="B4850" s="23" t="n">
        <v>7800</v>
      </c>
      <c r="C4850" s="25" t="n">
        <f aca="false">VLOOKUP(B4850,[1]Planilha8!$X$4:$Y$6629,2,0)</f>
        <v>2039792</v>
      </c>
      <c r="D4850" s="26" t="s">
        <v>1397</v>
      </c>
      <c r="E4850" s="26" t="str">
        <f aca="false">VLOOKUP(B4850,[1]Planilha8!$X$4:$Z$6629,3,0)</f>
        <v>UNIDADE DE TERAPIA INTENSIVA</v>
      </c>
      <c r="F4850" s="26" t="str">
        <f aca="false">VLOOKUP(B4850,[1]Planilha8!$X$4:$AD$6629,7,0)</f>
        <v>BOM</v>
      </c>
      <c r="G4850" s="27" t="n">
        <v>41351</v>
      </c>
      <c r="H4850" s="28" t="n">
        <v>900</v>
      </c>
      <c r="I4850" s="29" t="s">
        <v>23</v>
      </c>
      <c r="J4850" s="70" t="s">
        <v>1390</v>
      </c>
      <c r="K4850" s="71" t="n">
        <v>92</v>
      </c>
      <c r="L4850" s="72" t="n">
        <v>2012002642</v>
      </c>
      <c r="M4850" s="73" t="n">
        <v>43465</v>
      </c>
      <c r="N4850" s="74" t="n">
        <v>451.708333333333</v>
      </c>
      <c r="O4850" s="75" t="n">
        <v>0.17</v>
      </c>
      <c r="P4850" s="76" t="n">
        <v>0.0141666666666667</v>
      </c>
      <c r="Q4850" s="77" t="n">
        <v>12.75</v>
      </c>
      <c r="R4850" s="78" t="n">
        <v>464.458333333333</v>
      </c>
      <c r="S4850" s="39" t="n">
        <v>435.541666666667</v>
      </c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LF4850" s="41"/>
      <c r="ALG4850" s="41"/>
      <c r="ALH4850" s="41"/>
      <c r="ALI4850" s="41"/>
      <c r="ALJ4850" s="41"/>
      <c r="ALK4850" s="41"/>
      <c r="ALL4850" s="41"/>
      <c r="ALM4850" s="41"/>
      <c r="ALN4850" s="41"/>
      <c r="ALO4850" s="41"/>
      <c r="ALP4850" s="41"/>
      <c r="ALQ4850" s="41"/>
      <c r="ALR4850" s="41"/>
      <c r="ALS4850" s="41"/>
      <c r="ALT4850" s="41"/>
      <c r="ALU4850" s="41"/>
      <c r="ALV4850" s="41"/>
      <c r="ALW4850" s="41"/>
      <c r="ALX4850" s="41"/>
      <c r="ALY4850" s="41"/>
      <c r="ALZ4850" s="41"/>
      <c r="AMA4850" s="41"/>
      <c r="AMB4850" s="41"/>
      <c r="AMC4850" s="41"/>
      <c r="AMD4850" s="41"/>
      <c r="AME4850" s="41"/>
      <c r="AMF4850" s="41"/>
      <c r="AMG4850" s="0"/>
      <c r="AMH4850" s="0"/>
      <c r="AMI4850" s="0"/>
      <c r="AMJ4850" s="0"/>
    </row>
    <row r="4851" s="4" customFormat="true" ht="37.5" hidden="false" customHeight="true" outlineLevel="0" collapsed="false">
      <c r="A4851" s="23" t="s">
        <v>1337</v>
      </c>
      <c r="B4851" s="23" t="n">
        <v>7801</v>
      </c>
      <c r="C4851" s="25" t="n">
        <f aca="false">VLOOKUP(B4851,[1]Planilha8!$X$4:$Y$6629,2,0)</f>
        <v>2039793</v>
      </c>
      <c r="D4851" s="26" t="s">
        <v>1395</v>
      </c>
      <c r="E4851" s="26" t="str">
        <f aca="false">VLOOKUP(B4851,[1]Planilha8!$X$4:$Z$6629,3,0)</f>
        <v>UNIDADE DE TERAPIA INTENSIVA</v>
      </c>
      <c r="F4851" s="26" t="str">
        <f aca="false">VLOOKUP(B4851,[1]Planilha8!$X$4:$AD$6629,7,0)</f>
        <v>BOM</v>
      </c>
      <c r="G4851" s="27" t="n">
        <v>41351</v>
      </c>
      <c r="H4851" s="28" t="n">
        <v>794</v>
      </c>
      <c r="I4851" s="29" t="s">
        <v>23</v>
      </c>
      <c r="J4851" s="70" t="s">
        <v>1390</v>
      </c>
      <c r="K4851" s="71" t="n">
        <v>92</v>
      </c>
      <c r="L4851" s="72" t="n">
        <v>2012002642</v>
      </c>
      <c r="M4851" s="73" t="n">
        <v>43465</v>
      </c>
      <c r="N4851" s="74" t="n">
        <v>398.50712962963</v>
      </c>
      <c r="O4851" s="75" t="n">
        <v>0.17</v>
      </c>
      <c r="P4851" s="76" t="n">
        <v>0.0141666666666667</v>
      </c>
      <c r="Q4851" s="77" t="n">
        <v>11.2483333333333</v>
      </c>
      <c r="R4851" s="78" t="n">
        <v>409.755462962963</v>
      </c>
      <c r="S4851" s="39" t="n">
        <v>384.244537037037</v>
      </c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LF4851" s="41"/>
      <c r="ALG4851" s="41"/>
      <c r="ALH4851" s="41"/>
      <c r="ALI4851" s="41"/>
      <c r="ALJ4851" s="41"/>
      <c r="ALK4851" s="41"/>
      <c r="ALL4851" s="41"/>
      <c r="ALM4851" s="41"/>
      <c r="ALN4851" s="41"/>
      <c r="ALO4851" s="41"/>
      <c r="ALP4851" s="41"/>
      <c r="ALQ4851" s="41"/>
      <c r="ALR4851" s="41"/>
      <c r="ALS4851" s="41"/>
      <c r="ALT4851" s="41"/>
      <c r="ALU4851" s="41"/>
      <c r="ALV4851" s="41"/>
      <c r="ALW4851" s="41"/>
      <c r="ALX4851" s="41"/>
      <c r="ALY4851" s="41"/>
      <c r="ALZ4851" s="41"/>
      <c r="AMA4851" s="41"/>
      <c r="AMB4851" s="41"/>
      <c r="AMC4851" s="41"/>
      <c r="AMD4851" s="41"/>
      <c r="AME4851" s="41"/>
      <c r="AMF4851" s="41"/>
      <c r="AMG4851" s="0"/>
      <c r="AMH4851" s="0"/>
      <c r="AMI4851" s="0"/>
      <c r="AMJ4851" s="0"/>
    </row>
    <row r="4852" s="4" customFormat="true" ht="37.5" hidden="false" customHeight="true" outlineLevel="0" collapsed="false">
      <c r="A4852" s="23" t="s">
        <v>1337</v>
      </c>
      <c r="B4852" s="23" t="n">
        <v>7802</v>
      </c>
      <c r="C4852" s="25" t="n">
        <f aca="false">VLOOKUP(B4852,[1]Planilha8!$X$4:$Y$6629,2,0)</f>
        <v>2039794</v>
      </c>
      <c r="D4852" s="26" t="s">
        <v>1392</v>
      </c>
      <c r="E4852" s="26" t="str">
        <f aca="false">VLOOKUP(B4852,[1]Planilha8!$X$4:$Z$6629,3,0)</f>
        <v>UNIDADE DE TERAPIA INTENSIVA</v>
      </c>
      <c r="F4852" s="26" t="str">
        <f aca="false">VLOOKUP(B4852,[1]Planilha8!$X$4:$AD$6629,7,0)</f>
        <v>BOM</v>
      </c>
      <c r="G4852" s="27" t="n">
        <v>41351</v>
      </c>
      <c r="H4852" s="28" t="n">
        <v>900</v>
      </c>
      <c r="I4852" s="29" t="s">
        <v>23</v>
      </c>
      <c r="J4852" s="70" t="s">
        <v>1390</v>
      </c>
      <c r="K4852" s="71" t="n">
        <v>92</v>
      </c>
      <c r="L4852" s="72" t="n">
        <v>2012002642</v>
      </c>
      <c r="M4852" s="73" t="n">
        <v>43465</v>
      </c>
      <c r="N4852" s="74" t="n">
        <v>451.708333333333</v>
      </c>
      <c r="O4852" s="75" t="n">
        <v>0.17</v>
      </c>
      <c r="P4852" s="76" t="n">
        <v>0.0141666666666667</v>
      </c>
      <c r="Q4852" s="77" t="n">
        <v>12.75</v>
      </c>
      <c r="R4852" s="78" t="n">
        <v>464.458333333333</v>
      </c>
      <c r="S4852" s="39" t="n">
        <v>435.541666666667</v>
      </c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LF4852" s="41"/>
      <c r="ALG4852" s="41"/>
      <c r="ALH4852" s="41"/>
      <c r="ALI4852" s="41"/>
      <c r="ALJ4852" s="41"/>
      <c r="ALK4852" s="41"/>
      <c r="ALL4852" s="41"/>
      <c r="ALM4852" s="41"/>
      <c r="ALN4852" s="41"/>
      <c r="ALO4852" s="41"/>
      <c r="ALP4852" s="41"/>
      <c r="ALQ4852" s="41"/>
      <c r="ALR4852" s="41"/>
      <c r="ALS4852" s="41"/>
      <c r="ALT4852" s="41"/>
      <c r="ALU4852" s="41"/>
      <c r="ALV4852" s="41"/>
      <c r="ALW4852" s="41"/>
      <c r="ALX4852" s="41"/>
      <c r="ALY4852" s="41"/>
      <c r="ALZ4852" s="41"/>
      <c r="AMA4852" s="41"/>
      <c r="AMB4852" s="41"/>
      <c r="AMC4852" s="41"/>
      <c r="AMD4852" s="41"/>
      <c r="AME4852" s="41"/>
      <c r="AMF4852" s="41"/>
      <c r="AMG4852" s="0"/>
      <c r="AMH4852" s="0"/>
      <c r="AMI4852" s="0"/>
      <c r="AMJ4852" s="0"/>
    </row>
    <row r="4853" s="4" customFormat="true" ht="37.5" hidden="false" customHeight="true" outlineLevel="0" collapsed="false">
      <c r="A4853" s="23" t="s">
        <v>1337</v>
      </c>
      <c r="B4853" s="23" t="n">
        <v>7803</v>
      </c>
      <c r="C4853" s="25" t="n">
        <f aca="false">VLOOKUP(B4853,[1]Planilha8!$X$4:$Y$6629,2,0)</f>
        <v>2039795</v>
      </c>
      <c r="D4853" s="26" t="s">
        <v>1398</v>
      </c>
      <c r="E4853" s="26" t="str">
        <f aca="false">VLOOKUP(B4853,[1]Planilha8!$X$4:$Z$6629,3,0)</f>
        <v>UNIDADE DE TERAPIA INTENSIVA</v>
      </c>
      <c r="F4853" s="26" t="str">
        <f aca="false">VLOOKUP(B4853,[1]Planilha8!$X$4:$AD$6629,7,0)</f>
        <v>BOM</v>
      </c>
      <c r="G4853" s="27" t="n">
        <v>41351</v>
      </c>
      <c r="H4853" s="28" t="n">
        <v>1799</v>
      </c>
      <c r="I4853" s="29" t="s">
        <v>23</v>
      </c>
      <c r="J4853" s="70" t="s">
        <v>1390</v>
      </c>
      <c r="K4853" s="71" t="n">
        <v>92</v>
      </c>
      <c r="L4853" s="72" t="n">
        <v>2012002642</v>
      </c>
      <c r="M4853" s="73" t="n">
        <v>43465</v>
      </c>
      <c r="N4853" s="74" t="n">
        <v>902.914768518518</v>
      </c>
      <c r="O4853" s="75" t="n">
        <v>0.17</v>
      </c>
      <c r="P4853" s="76" t="n">
        <v>0.0141666666666667</v>
      </c>
      <c r="Q4853" s="77" t="n">
        <v>25.4858333333333</v>
      </c>
      <c r="R4853" s="78" t="n">
        <v>928.400601851851</v>
      </c>
      <c r="S4853" s="39" t="n">
        <v>870.599398148149</v>
      </c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LF4853" s="41"/>
      <c r="ALG4853" s="41"/>
      <c r="ALH4853" s="41"/>
      <c r="ALI4853" s="41"/>
      <c r="ALJ4853" s="41"/>
      <c r="ALK4853" s="41"/>
      <c r="ALL4853" s="41"/>
      <c r="ALM4853" s="41"/>
      <c r="ALN4853" s="41"/>
      <c r="ALO4853" s="41"/>
      <c r="ALP4853" s="41"/>
      <c r="ALQ4853" s="41"/>
      <c r="ALR4853" s="41"/>
      <c r="ALS4853" s="41"/>
      <c r="ALT4853" s="41"/>
      <c r="ALU4853" s="41"/>
      <c r="ALV4853" s="41"/>
      <c r="ALW4853" s="41"/>
      <c r="ALX4853" s="41"/>
      <c r="ALY4853" s="41"/>
      <c r="ALZ4853" s="41"/>
      <c r="AMA4853" s="41"/>
      <c r="AMB4853" s="41"/>
      <c r="AMC4853" s="41"/>
      <c r="AMD4853" s="41"/>
      <c r="AME4853" s="41"/>
      <c r="AMF4853" s="41"/>
      <c r="AMG4853" s="0"/>
      <c r="AMH4853" s="0"/>
      <c r="AMI4853" s="0"/>
      <c r="AMJ4853" s="0"/>
    </row>
    <row r="4854" s="4" customFormat="true" ht="37.5" hidden="false" customHeight="true" outlineLevel="0" collapsed="false">
      <c r="A4854" s="23" t="s">
        <v>1337</v>
      </c>
      <c r="B4854" s="23" t="n">
        <v>7804</v>
      </c>
      <c r="C4854" s="25" t="n">
        <f aca="false">VLOOKUP(B4854,[1]Planilha8!$X$4:$Y$6629,2,0)</f>
        <v>2039796</v>
      </c>
      <c r="D4854" s="26" t="s">
        <v>1399</v>
      </c>
      <c r="E4854" s="26" t="str">
        <f aca="false">VLOOKUP(B4854,[1]Planilha8!$X$4:$Z$6629,3,0)</f>
        <v>UNIDADE DE TERAPIA INTENSIVA</v>
      </c>
      <c r="F4854" s="26" t="str">
        <f aca="false">VLOOKUP(B4854,[1]Planilha8!$X$4:$AD$6629,7,0)</f>
        <v>BOM</v>
      </c>
      <c r="G4854" s="27" t="n">
        <v>41351</v>
      </c>
      <c r="H4854" s="28" t="n">
        <v>1852</v>
      </c>
      <c r="I4854" s="29" t="s">
        <v>23</v>
      </c>
      <c r="J4854" s="70" t="s">
        <v>1390</v>
      </c>
      <c r="K4854" s="71" t="n">
        <v>92</v>
      </c>
      <c r="L4854" s="72" t="n">
        <v>2012002642</v>
      </c>
      <c r="M4854" s="73" t="n">
        <v>43465</v>
      </c>
      <c r="N4854" s="74" t="n">
        <v>929.515370370371</v>
      </c>
      <c r="O4854" s="75" t="n">
        <v>0.17</v>
      </c>
      <c r="P4854" s="76" t="n">
        <v>0.0141666666666667</v>
      </c>
      <c r="Q4854" s="77" t="n">
        <v>26.2366666666667</v>
      </c>
      <c r="R4854" s="78" t="n">
        <v>955.752037037037</v>
      </c>
      <c r="S4854" s="39" t="n">
        <v>896.247962962963</v>
      </c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LF4854" s="41"/>
      <c r="ALG4854" s="41"/>
      <c r="ALH4854" s="41"/>
      <c r="ALI4854" s="41"/>
      <c r="ALJ4854" s="41"/>
      <c r="ALK4854" s="41"/>
      <c r="ALL4854" s="41"/>
      <c r="ALM4854" s="41"/>
      <c r="ALN4854" s="41"/>
      <c r="ALO4854" s="41"/>
      <c r="ALP4854" s="41"/>
      <c r="ALQ4854" s="41"/>
      <c r="ALR4854" s="41"/>
      <c r="ALS4854" s="41"/>
      <c r="ALT4854" s="41"/>
      <c r="ALU4854" s="41"/>
      <c r="ALV4854" s="41"/>
      <c r="ALW4854" s="41"/>
      <c r="ALX4854" s="41"/>
      <c r="ALY4854" s="41"/>
      <c r="ALZ4854" s="41"/>
      <c r="AMA4854" s="41"/>
      <c r="AMB4854" s="41"/>
      <c r="AMC4854" s="41"/>
      <c r="AMD4854" s="41"/>
      <c r="AME4854" s="41"/>
      <c r="AMF4854" s="41"/>
      <c r="AMG4854" s="0"/>
      <c r="AMH4854" s="0"/>
      <c r="AMI4854" s="0"/>
      <c r="AMJ4854" s="0"/>
    </row>
    <row r="4855" s="4" customFormat="true" ht="37.5" hidden="false" customHeight="true" outlineLevel="0" collapsed="false">
      <c r="A4855" s="23" t="s">
        <v>1337</v>
      </c>
      <c r="B4855" s="23" t="n">
        <v>7805</v>
      </c>
      <c r="C4855" s="25" t="n">
        <f aca="false">VLOOKUP(B4855,[1]Planilha8!$X$4:$Y$6629,2,0)</f>
        <v>2039797</v>
      </c>
      <c r="D4855" s="26" t="s">
        <v>1399</v>
      </c>
      <c r="E4855" s="26" t="str">
        <f aca="false">VLOOKUP(B4855,[1]Planilha8!$X$4:$Z$6629,3,0)</f>
        <v>UNIDADE DE TERAPIA INTENSIVA</v>
      </c>
      <c r="F4855" s="26" t="str">
        <f aca="false">VLOOKUP(B4855,[1]Planilha8!$X$4:$AD$6629,7,0)</f>
        <v>BOM</v>
      </c>
      <c r="G4855" s="27" t="n">
        <v>41351</v>
      </c>
      <c r="H4855" s="28" t="n">
        <v>2488</v>
      </c>
      <c r="I4855" s="29" t="s">
        <v>23</v>
      </c>
      <c r="J4855" s="70" t="s">
        <v>1390</v>
      </c>
      <c r="K4855" s="71" t="n">
        <v>92</v>
      </c>
      <c r="L4855" s="72" t="n">
        <v>2012002642</v>
      </c>
      <c r="M4855" s="73" t="n">
        <v>43465</v>
      </c>
      <c r="N4855" s="74" t="n">
        <v>1248.72259259259</v>
      </c>
      <c r="O4855" s="75" t="n">
        <v>0.17</v>
      </c>
      <c r="P4855" s="76" t="n">
        <v>0.0141666666666667</v>
      </c>
      <c r="Q4855" s="77" t="n">
        <v>35.2466666666667</v>
      </c>
      <c r="R4855" s="78" t="n">
        <v>1283.96925925926</v>
      </c>
      <c r="S4855" s="39" t="n">
        <v>1204.03074074074</v>
      </c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LF4855" s="41"/>
      <c r="ALG4855" s="41"/>
      <c r="ALH4855" s="41"/>
      <c r="ALI4855" s="41"/>
      <c r="ALJ4855" s="41"/>
      <c r="ALK4855" s="41"/>
      <c r="ALL4855" s="41"/>
      <c r="ALM4855" s="41"/>
      <c r="ALN4855" s="41"/>
      <c r="ALO4855" s="41"/>
      <c r="ALP4855" s="41"/>
      <c r="ALQ4855" s="41"/>
      <c r="ALR4855" s="41"/>
      <c r="ALS4855" s="41"/>
      <c r="ALT4855" s="41"/>
      <c r="ALU4855" s="41"/>
      <c r="ALV4855" s="41"/>
      <c r="ALW4855" s="41"/>
      <c r="ALX4855" s="41"/>
      <c r="ALY4855" s="41"/>
      <c r="ALZ4855" s="41"/>
      <c r="AMA4855" s="41"/>
      <c r="AMB4855" s="41"/>
      <c r="AMC4855" s="41"/>
      <c r="AMD4855" s="41"/>
      <c r="AME4855" s="41"/>
      <c r="AMF4855" s="41"/>
      <c r="AMG4855" s="0"/>
      <c r="AMH4855" s="0"/>
      <c r="AMI4855" s="0"/>
      <c r="AMJ4855" s="0"/>
    </row>
    <row r="4856" s="4" customFormat="true" ht="37.5" hidden="false" customHeight="true" outlineLevel="0" collapsed="false">
      <c r="A4856" s="23" t="s">
        <v>1337</v>
      </c>
      <c r="B4856" s="23" t="n">
        <v>7806</v>
      </c>
      <c r="C4856" s="25" t="n">
        <f aca="false">VLOOKUP(B4856,[1]Planilha8!$X$4:$Y$6629,2,0)</f>
        <v>2039798</v>
      </c>
      <c r="D4856" s="26" t="s">
        <v>1400</v>
      </c>
      <c r="E4856" s="26" t="str">
        <f aca="false">VLOOKUP(B4856,[1]Planilha8!$X$4:$Z$6629,3,0)</f>
        <v>UNIDADE DE TERAPIA INTENSIVA</v>
      </c>
      <c r="F4856" s="26" t="str">
        <f aca="false">VLOOKUP(B4856,[1]Planilha8!$X$4:$AD$6629,7,0)</f>
        <v>BOM</v>
      </c>
      <c r="G4856" s="27" t="n">
        <v>41351</v>
      </c>
      <c r="H4856" s="28" t="n">
        <v>6241</v>
      </c>
      <c r="I4856" s="29" t="s">
        <v>23</v>
      </c>
      <c r="J4856" s="70" t="s">
        <v>1390</v>
      </c>
      <c r="K4856" s="71" t="n">
        <v>92</v>
      </c>
      <c r="L4856" s="72" t="n">
        <v>2012002642</v>
      </c>
      <c r="M4856" s="73" t="n">
        <v>43465</v>
      </c>
      <c r="N4856" s="74" t="n">
        <v>3132.34634259259</v>
      </c>
      <c r="O4856" s="75" t="n">
        <v>0.17</v>
      </c>
      <c r="P4856" s="76" t="n">
        <v>0.0141666666666667</v>
      </c>
      <c r="Q4856" s="77" t="n">
        <v>88.4141666666667</v>
      </c>
      <c r="R4856" s="78" t="n">
        <v>3220.76050925926</v>
      </c>
      <c r="S4856" s="39" t="n">
        <v>3020.23949074074</v>
      </c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LF4856" s="41"/>
      <c r="ALG4856" s="41"/>
      <c r="ALH4856" s="41"/>
      <c r="ALI4856" s="41"/>
      <c r="ALJ4856" s="41"/>
      <c r="ALK4856" s="41"/>
      <c r="ALL4856" s="41"/>
      <c r="ALM4856" s="41"/>
      <c r="ALN4856" s="41"/>
      <c r="ALO4856" s="41"/>
      <c r="ALP4856" s="41"/>
      <c r="ALQ4856" s="41"/>
      <c r="ALR4856" s="41"/>
      <c r="ALS4856" s="41"/>
      <c r="ALT4856" s="41"/>
      <c r="ALU4856" s="41"/>
      <c r="ALV4856" s="41"/>
      <c r="ALW4856" s="41"/>
      <c r="ALX4856" s="41"/>
      <c r="ALY4856" s="41"/>
      <c r="ALZ4856" s="41"/>
      <c r="AMA4856" s="41"/>
      <c r="AMB4856" s="41"/>
      <c r="AMC4856" s="41"/>
      <c r="AMD4856" s="41"/>
      <c r="AME4856" s="41"/>
      <c r="AMF4856" s="41"/>
      <c r="AMG4856" s="0"/>
      <c r="AMH4856" s="0"/>
      <c r="AMI4856" s="0"/>
      <c r="AMJ4856" s="0"/>
    </row>
    <row r="4857" s="4" customFormat="true" ht="37.5" hidden="false" customHeight="true" outlineLevel="0" collapsed="false">
      <c r="A4857" s="23" t="s">
        <v>1337</v>
      </c>
      <c r="B4857" s="23" t="n">
        <v>7807</v>
      </c>
      <c r="C4857" s="25" t="n">
        <f aca="false">VLOOKUP(B4857,[1]Planilha8!$X$4:$Y$6629,2,0)</f>
        <v>2039799</v>
      </c>
      <c r="D4857" s="26" t="s">
        <v>1396</v>
      </c>
      <c r="E4857" s="26" t="str">
        <f aca="false">VLOOKUP(B4857,[1]Planilha8!$X$4:$Z$6629,3,0)</f>
        <v>UNIDADE DE TERAPIA INTENSIVA</v>
      </c>
      <c r="F4857" s="26" t="str">
        <f aca="false">VLOOKUP(B4857,[1]Planilha8!$X$4:$AD$6629,7,0)</f>
        <v>BOM</v>
      </c>
      <c r="G4857" s="27" t="n">
        <v>41351</v>
      </c>
      <c r="H4857" s="28" t="n">
        <v>1397</v>
      </c>
      <c r="I4857" s="29" t="s">
        <v>23</v>
      </c>
      <c r="J4857" s="70" t="s">
        <v>1390</v>
      </c>
      <c r="K4857" s="71" t="n">
        <v>92</v>
      </c>
      <c r="L4857" s="72" t="n">
        <v>2012002642</v>
      </c>
      <c r="M4857" s="73" t="n">
        <v>43465</v>
      </c>
      <c r="N4857" s="74" t="n">
        <v>701.151712962963</v>
      </c>
      <c r="O4857" s="75" t="n">
        <v>0.17</v>
      </c>
      <c r="P4857" s="76" t="n">
        <v>0.0141666666666667</v>
      </c>
      <c r="Q4857" s="77" t="n">
        <v>19.7908333333333</v>
      </c>
      <c r="R4857" s="78" t="n">
        <v>720.942546296296</v>
      </c>
      <c r="S4857" s="39" t="n">
        <v>676.057453703704</v>
      </c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LF4857" s="41"/>
      <c r="ALG4857" s="41"/>
      <c r="ALH4857" s="41"/>
      <c r="ALI4857" s="41"/>
      <c r="ALJ4857" s="41"/>
      <c r="ALK4857" s="41"/>
      <c r="ALL4857" s="41"/>
      <c r="ALM4857" s="41"/>
      <c r="ALN4857" s="41"/>
      <c r="ALO4857" s="41"/>
      <c r="ALP4857" s="41"/>
      <c r="ALQ4857" s="41"/>
      <c r="ALR4857" s="41"/>
      <c r="ALS4857" s="41"/>
      <c r="ALT4857" s="41"/>
      <c r="ALU4857" s="41"/>
      <c r="ALV4857" s="41"/>
      <c r="ALW4857" s="41"/>
      <c r="ALX4857" s="41"/>
      <c r="ALY4857" s="41"/>
      <c r="ALZ4857" s="41"/>
      <c r="AMA4857" s="41"/>
      <c r="AMB4857" s="41"/>
      <c r="AMC4857" s="41"/>
      <c r="AMD4857" s="41"/>
      <c r="AME4857" s="41"/>
      <c r="AMF4857" s="41"/>
      <c r="AMG4857" s="0"/>
      <c r="AMH4857" s="0"/>
      <c r="AMI4857" s="0"/>
      <c r="AMJ4857" s="0"/>
    </row>
    <row r="4858" s="4" customFormat="true" ht="37.5" hidden="false" customHeight="true" outlineLevel="0" collapsed="false">
      <c r="A4858" s="23" t="s">
        <v>1337</v>
      </c>
      <c r="B4858" s="23" t="n">
        <v>7808</v>
      </c>
      <c r="C4858" s="25" t="n">
        <f aca="false">VLOOKUP(B4858,[1]Planilha8!$X$4:$Y$6629,2,0)</f>
        <v>2039800</v>
      </c>
      <c r="D4858" s="26" t="s">
        <v>1401</v>
      </c>
      <c r="E4858" s="26" t="str">
        <f aca="false">VLOOKUP(B4858,[1]Planilha8!$X$4:$Z$6629,3,0)</f>
        <v>UNIDADE DE TERAPIA INTENSIVA</v>
      </c>
      <c r="F4858" s="26" t="str">
        <f aca="false">VLOOKUP(B4858,[1]Planilha8!$X$4:$AD$6629,7,0)</f>
        <v>BOM</v>
      </c>
      <c r="G4858" s="27" t="n">
        <v>41351</v>
      </c>
      <c r="H4858" s="28" t="n">
        <v>7517</v>
      </c>
      <c r="I4858" s="29" t="s">
        <v>23</v>
      </c>
      <c r="J4858" s="70" t="s">
        <v>1390</v>
      </c>
      <c r="K4858" s="71" t="n">
        <v>92</v>
      </c>
      <c r="L4858" s="72" t="n">
        <v>2012002642</v>
      </c>
      <c r="M4858" s="73" t="n">
        <v>43465</v>
      </c>
      <c r="N4858" s="74" t="n">
        <v>3772.76837962963</v>
      </c>
      <c r="O4858" s="75" t="n">
        <v>0.17</v>
      </c>
      <c r="P4858" s="76" t="n">
        <v>0.0141666666666667</v>
      </c>
      <c r="Q4858" s="77" t="n">
        <v>106.490833333333</v>
      </c>
      <c r="R4858" s="78" t="n">
        <v>3879.25921296297</v>
      </c>
      <c r="S4858" s="39" t="n">
        <v>3637.74078703703</v>
      </c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LF4858" s="41"/>
      <c r="ALG4858" s="41"/>
      <c r="ALH4858" s="41"/>
      <c r="ALI4858" s="41"/>
      <c r="ALJ4858" s="41"/>
      <c r="ALK4858" s="41"/>
      <c r="ALL4858" s="41"/>
      <c r="ALM4858" s="41"/>
      <c r="ALN4858" s="41"/>
      <c r="ALO4858" s="41"/>
      <c r="ALP4858" s="41"/>
      <c r="ALQ4858" s="41"/>
      <c r="ALR4858" s="41"/>
      <c r="ALS4858" s="41"/>
      <c r="ALT4858" s="41"/>
      <c r="ALU4858" s="41"/>
      <c r="ALV4858" s="41"/>
      <c r="ALW4858" s="41"/>
      <c r="ALX4858" s="41"/>
      <c r="ALY4858" s="41"/>
      <c r="ALZ4858" s="41"/>
      <c r="AMA4858" s="41"/>
      <c r="AMB4858" s="41"/>
      <c r="AMC4858" s="41"/>
      <c r="AMD4858" s="41"/>
      <c r="AME4858" s="41"/>
      <c r="AMF4858" s="41"/>
      <c r="AMG4858" s="0"/>
      <c r="AMH4858" s="0"/>
      <c r="AMI4858" s="0"/>
      <c r="AMJ4858" s="0"/>
    </row>
    <row r="4859" s="4" customFormat="true" ht="37.5" hidden="false" customHeight="true" outlineLevel="0" collapsed="false">
      <c r="A4859" s="23" t="s">
        <v>1337</v>
      </c>
      <c r="B4859" s="23" t="n">
        <v>7946</v>
      </c>
      <c r="C4859" s="25" t="n">
        <f aca="false">VLOOKUP(B4859,[1]Planilha8!$X$4:$Y$6629,2,0)</f>
        <v>2039801</v>
      </c>
      <c r="D4859" s="26" t="s">
        <v>1395</v>
      </c>
      <c r="E4859" s="26" t="str">
        <f aca="false">VLOOKUP(B4859,[1]Planilha8!$X$4:$Z$6629,3,0)</f>
        <v>UNIDADE DE TERAPIA INTENSIVA</v>
      </c>
      <c r="F4859" s="26" t="str">
        <f aca="false">VLOOKUP(B4859,[1]Planilha8!$X$4:$AD$6629,7,0)</f>
        <v>BOM</v>
      </c>
      <c r="G4859" s="27" t="n">
        <v>41351</v>
      </c>
      <c r="H4859" s="28" t="n">
        <v>794</v>
      </c>
      <c r="I4859" s="29" t="s">
        <v>23</v>
      </c>
      <c r="J4859" s="70" t="s">
        <v>1390</v>
      </c>
      <c r="K4859" s="71" t="n">
        <v>92</v>
      </c>
      <c r="L4859" s="72" t="n">
        <v>2012002642</v>
      </c>
      <c r="M4859" s="73" t="n">
        <v>43465</v>
      </c>
      <c r="N4859" s="74" t="n">
        <v>398.50712962963</v>
      </c>
      <c r="O4859" s="75" t="n">
        <v>0.17</v>
      </c>
      <c r="P4859" s="76" t="n">
        <v>0.0141666666666667</v>
      </c>
      <c r="Q4859" s="77" t="n">
        <v>11.2483333333333</v>
      </c>
      <c r="R4859" s="78" t="n">
        <v>409.755462962963</v>
      </c>
      <c r="S4859" s="39" t="n">
        <v>384.244537037037</v>
      </c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LF4859" s="41"/>
      <c r="ALG4859" s="41"/>
      <c r="ALH4859" s="41"/>
      <c r="ALI4859" s="41"/>
      <c r="ALJ4859" s="41"/>
      <c r="ALK4859" s="41"/>
      <c r="ALL4859" s="41"/>
      <c r="ALM4859" s="41"/>
      <c r="ALN4859" s="41"/>
      <c r="ALO4859" s="41"/>
      <c r="ALP4859" s="41"/>
      <c r="ALQ4859" s="41"/>
      <c r="ALR4859" s="41"/>
      <c r="ALS4859" s="41"/>
      <c r="ALT4859" s="41"/>
      <c r="ALU4859" s="41"/>
      <c r="ALV4859" s="41"/>
      <c r="ALW4859" s="41"/>
      <c r="ALX4859" s="41"/>
      <c r="ALY4859" s="41"/>
      <c r="ALZ4859" s="41"/>
      <c r="AMA4859" s="41"/>
      <c r="AMB4859" s="41"/>
      <c r="AMC4859" s="41"/>
      <c r="AMD4859" s="41"/>
      <c r="AME4859" s="41"/>
      <c r="AMF4859" s="41"/>
      <c r="AMG4859" s="0"/>
      <c r="AMH4859" s="0"/>
      <c r="AMI4859" s="0"/>
      <c r="AMJ4859" s="0"/>
    </row>
    <row r="4860" s="4" customFormat="true" ht="37.5" hidden="false" customHeight="true" outlineLevel="0" collapsed="false">
      <c r="A4860" s="23" t="s">
        <v>1337</v>
      </c>
      <c r="B4860" s="23" t="n">
        <v>7947</v>
      </c>
      <c r="C4860" s="25" t="n">
        <f aca="false">VLOOKUP(B4860,[1]Planilha8!$X$4:$Y$6629,2,0)</f>
        <v>2039802</v>
      </c>
      <c r="D4860" s="26" t="s">
        <v>1392</v>
      </c>
      <c r="E4860" s="26" t="str">
        <f aca="false">VLOOKUP(B4860,[1]Planilha8!$X$4:$Z$6629,3,0)</f>
        <v>UNIDADE DE TERAPIA INTENSIVA</v>
      </c>
      <c r="F4860" s="26" t="str">
        <f aca="false">VLOOKUP(B4860,[1]Planilha8!$X$4:$AD$6629,7,0)</f>
        <v>BOM</v>
      </c>
      <c r="G4860" s="27" t="n">
        <v>41351</v>
      </c>
      <c r="H4860" s="28" t="n">
        <v>900</v>
      </c>
      <c r="I4860" s="29" t="s">
        <v>23</v>
      </c>
      <c r="J4860" s="70" t="s">
        <v>1390</v>
      </c>
      <c r="K4860" s="71" t="n">
        <v>92</v>
      </c>
      <c r="L4860" s="72" t="n">
        <v>2012002642</v>
      </c>
      <c r="M4860" s="73" t="n">
        <v>43465</v>
      </c>
      <c r="N4860" s="74" t="n">
        <v>451.708333333333</v>
      </c>
      <c r="O4860" s="75" t="n">
        <v>0.17</v>
      </c>
      <c r="P4860" s="76" t="n">
        <v>0.0141666666666667</v>
      </c>
      <c r="Q4860" s="77" t="n">
        <v>12.75</v>
      </c>
      <c r="R4860" s="78" t="n">
        <v>464.458333333333</v>
      </c>
      <c r="S4860" s="39" t="n">
        <v>435.541666666667</v>
      </c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LF4860" s="41"/>
      <c r="ALG4860" s="41"/>
      <c r="ALH4860" s="41"/>
      <c r="ALI4860" s="41"/>
      <c r="ALJ4860" s="41"/>
      <c r="ALK4860" s="41"/>
      <c r="ALL4860" s="41"/>
      <c r="ALM4860" s="41"/>
      <c r="ALN4860" s="41"/>
      <c r="ALO4860" s="41"/>
      <c r="ALP4860" s="41"/>
      <c r="ALQ4860" s="41"/>
      <c r="ALR4860" s="41"/>
      <c r="ALS4860" s="41"/>
      <c r="ALT4860" s="41"/>
      <c r="ALU4860" s="41"/>
      <c r="ALV4860" s="41"/>
      <c r="ALW4860" s="41"/>
      <c r="ALX4860" s="41"/>
      <c r="ALY4860" s="41"/>
      <c r="ALZ4860" s="41"/>
      <c r="AMA4860" s="41"/>
      <c r="AMB4860" s="41"/>
      <c r="AMC4860" s="41"/>
      <c r="AMD4860" s="41"/>
      <c r="AME4860" s="41"/>
      <c r="AMF4860" s="41"/>
      <c r="AMG4860" s="0"/>
      <c r="AMH4860" s="0"/>
      <c r="AMI4860" s="0"/>
      <c r="AMJ4860" s="0"/>
    </row>
    <row r="4861" s="4" customFormat="true" ht="37.5" hidden="false" customHeight="true" outlineLevel="0" collapsed="false">
      <c r="A4861" s="23" t="s">
        <v>1337</v>
      </c>
      <c r="B4861" s="23" t="n">
        <v>7948</v>
      </c>
      <c r="C4861" s="25" t="n">
        <f aca="false">VLOOKUP(B4861,[1]Planilha8!$X$4:$Y$6629,2,0)</f>
        <v>2039803</v>
      </c>
      <c r="D4861" s="26" t="s">
        <v>1397</v>
      </c>
      <c r="E4861" s="26" t="str">
        <f aca="false">VLOOKUP(B4861,[1]Planilha8!$X$4:$Z$6629,3,0)</f>
        <v>UNIDADE DE TERAPIA INTENSIVA</v>
      </c>
      <c r="F4861" s="26" t="str">
        <f aca="false">VLOOKUP(B4861,[1]Planilha8!$X$4:$AD$6629,7,0)</f>
        <v>BOM</v>
      </c>
      <c r="G4861" s="27" t="n">
        <v>41351</v>
      </c>
      <c r="H4861" s="28" t="n">
        <v>1202</v>
      </c>
      <c r="I4861" s="29" t="s">
        <v>23</v>
      </c>
      <c r="J4861" s="70" t="s">
        <v>1390</v>
      </c>
      <c r="K4861" s="71" t="n">
        <v>92</v>
      </c>
      <c r="L4861" s="72" t="n">
        <v>2012002642</v>
      </c>
      <c r="M4861" s="73" t="n">
        <v>43465</v>
      </c>
      <c r="N4861" s="74" t="n">
        <v>603.281574074073</v>
      </c>
      <c r="O4861" s="75" t="n">
        <v>0.17</v>
      </c>
      <c r="P4861" s="76" t="n">
        <v>0.0141666666666667</v>
      </c>
      <c r="Q4861" s="77" t="n">
        <v>17.0283333333333</v>
      </c>
      <c r="R4861" s="78" t="n">
        <v>620.309907407407</v>
      </c>
      <c r="S4861" s="39" t="n">
        <v>581.690092592593</v>
      </c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LF4861" s="41"/>
      <c r="ALG4861" s="41"/>
      <c r="ALH4861" s="41"/>
      <c r="ALI4861" s="41"/>
      <c r="ALJ4861" s="41"/>
      <c r="ALK4861" s="41"/>
      <c r="ALL4861" s="41"/>
      <c r="ALM4861" s="41"/>
      <c r="ALN4861" s="41"/>
      <c r="ALO4861" s="41"/>
      <c r="ALP4861" s="41"/>
      <c r="ALQ4861" s="41"/>
      <c r="ALR4861" s="41"/>
      <c r="ALS4861" s="41"/>
      <c r="ALT4861" s="41"/>
      <c r="ALU4861" s="41"/>
      <c r="ALV4861" s="41"/>
      <c r="ALW4861" s="41"/>
      <c r="ALX4861" s="41"/>
      <c r="ALY4861" s="41"/>
      <c r="ALZ4861" s="41"/>
      <c r="AMA4861" s="41"/>
      <c r="AMB4861" s="41"/>
      <c r="AMC4861" s="41"/>
      <c r="AMD4861" s="41"/>
      <c r="AME4861" s="41"/>
      <c r="AMF4861" s="41"/>
      <c r="AMG4861" s="0"/>
      <c r="AMH4861" s="0"/>
      <c r="AMI4861" s="0"/>
      <c r="AMJ4861" s="0"/>
    </row>
    <row r="4862" s="4" customFormat="true" ht="37.5" hidden="false" customHeight="true" outlineLevel="0" collapsed="false">
      <c r="A4862" s="23" t="s">
        <v>1337</v>
      </c>
      <c r="B4862" s="23" t="n">
        <v>7949</v>
      </c>
      <c r="C4862" s="25" t="n">
        <f aca="false">VLOOKUP(B4862,[1]Planilha8!$X$4:$Y$6629,2,0)</f>
        <v>2039804</v>
      </c>
      <c r="D4862" s="26" t="s">
        <v>1402</v>
      </c>
      <c r="E4862" s="26" t="str">
        <f aca="false">VLOOKUP(B4862,[1]Planilha8!$X$4:$Z$6629,3,0)</f>
        <v>UNIDADE DE TERAPIA INTENSIVA</v>
      </c>
      <c r="F4862" s="26" t="str">
        <f aca="false">VLOOKUP(B4862,[1]Planilha8!$X$4:$AD$6629,7,0)</f>
        <v>BOM</v>
      </c>
      <c r="G4862" s="27" t="n">
        <v>41351</v>
      </c>
      <c r="H4862" s="28" t="n">
        <v>2519</v>
      </c>
      <c r="I4862" s="29" t="s">
        <v>23</v>
      </c>
      <c r="J4862" s="70" t="s">
        <v>1390</v>
      </c>
      <c r="K4862" s="71" t="n">
        <v>92</v>
      </c>
      <c r="L4862" s="72" t="n">
        <v>2012002642</v>
      </c>
      <c r="M4862" s="73" t="n">
        <v>43465</v>
      </c>
      <c r="N4862" s="74" t="n">
        <v>1264.28143518519</v>
      </c>
      <c r="O4862" s="75" t="n">
        <v>0.17</v>
      </c>
      <c r="P4862" s="76" t="n">
        <v>0.0141666666666667</v>
      </c>
      <c r="Q4862" s="77" t="n">
        <v>35.6858333333333</v>
      </c>
      <c r="R4862" s="78" t="n">
        <v>1299.96726851852</v>
      </c>
      <c r="S4862" s="39" t="n">
        <v>1219.03273148148</v>
      </c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LF4862" s="41"/>
      <c r="ALG4862" s="41"/>
      <c r="ALH4862" s="41"/>
      <c r="ALI4862" s="41"/>
      <c r="ALJ4862" s="41"/>
      <c r="ALK4862" s="41"/>
      <c r="ALL4862" s="41"/>
      <c r="ALM4862" s="41"/>
      <c r="ALN4862" s="41"/>
      <c r="ALO4862" s="41"/>
      <c r="ALP4862" s="41"/>
      <c r="ALQ4862" s="41"/>
      <c r="ALR4862" s="41"/>
      <c r="ALS4862" s="41"/>
      <c r="ALT4862" s="41"/>
      <c r="ALU4862" s="41"/>
      <c r="ALV4862" s="41"/>
      <c r="ALW4862" s="41"/>
      <c r="ALX4862" s="41"/>
      <c r="ALY4862" s="41"/>
      <c r="ALZ4862" s="41"/>
      <c r="AMA4862" s="41"/>
      <c r="AMB4862" s="41"/>
      <c r="AMC4862" s="41"/>
      <c r="AMD4862" s="41"/>
      <c r="AME4862" s="41"/>
      <c r="AMF4862" s="41"/>
      <c r="AMG4862" s="0"/>
      <c r="AMH4862" s="0"/>
      <c r="AMI4862" s="0"/>
      <c r="AMJ4862" s="0"/>
    </row>
    <row r="4863" s="4" customFormat="true" ht="37.5" hidden="false" customHeight="true" outlineLevel="0" collapsed="false">
      <c r="A4863" s="23" t="s">
        <v>1337</v>
      </c>
      <c r="B4863" s="23" t="n">
        <v>7950</v>
      </c>
      <c r="C4863" s="25" t="n">
        <f aca="false">VLOOKUP(B4863,[1]Planilha8!$X$4:$Y$6629,2,0)</f>
        <v>2039805</v>
      </c>
      <c r="D4863" s="26" t="s">
        <v>1403</v>
      </c>
      <c r="E4863" s="26" t="str">
        <f aca="false">VLOOKUP(B4863,[1]Planilha8!$X$4:$Z$6629,3,0)</f>
        <v>UNIDADE DE TERAPIA INTENSIVA</v>
      </c>
      <c r="F4863" s="26" t="str">
        <f aca="false">VLOOKUP(B4863,[1]Planilha8!$X$4:$AD$6629,7,0)</f>
        <v>BOM</v>
      </c>
      <c r="G4863" s="27" t="n">
        <v>41351</v>
      </c>
      <c r="H4863" s="28" t="n">
        <v>2594</v>
      </c>
      <c r="I4863" s="29" t="s">
        <v>23</v>
      </c>
      <c r="J4863" s="70" t="s">
        <v>1390</v>
      </c>
      <c r="K4863" s="71" t="n">
        <v>92</v>
      </c>
      <c r="L4863" s="72" t="n">
        <v>2012002642</v>
      </c>
      <c r="M4863" s="73" t="n">
        <v>43465</v>
      </c>
      <c r="N4863" s="74" t="n">
        <v>1301.9237962963</v>
      </c>
      <c r="O4863" s="75" t="n">
        <v>0.17</v>
      </c>
      <c r="P4863" s="76" t="n">
        <v>0.0141666666666667</v>
      </c>
      <c r="Q4863" s="77" t="n">
        <v>36.7483333333333</v>
      </c>
      <c r="R4863" s="78" t="n">
        <v>1338.67212962963</v>
      </c>
      <c r="S4863" s="39" t="n">
        <v>1255.32787037037</v>
      </c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LF4863" s="41"/>
      <c r="ALG4863" s="41"/>
      <c r="ALH4863" s="41"/>
      <c r="ALI4863" s="41"/>
      <c r="ALJ4863" s="41"/>
      <c r="ALK4863" s="41"/>
      <c r="ALL4863" s="41"/>
      <c r="ALM4863" s="41"/>
      <c r="ALN4863" s="41"/>
      <c r="ALO4863" s="41"/>
      <c r="ALP4863" s="41"/>
      <c r="ALQ4863" s="41"/>
      <c r="ALR4863" s="41"/>
      <c r="ALS4863" s="41"/>
      <c r="ALT4863" s="41"/>
      <c r="ALU4863" s="41"/>
      <c r="ALV4863" s="41"/>
      <c r="ALW4863" s="41"/>
      <c r="ALX4863" s="41"/>
      <c r="ALY4863" s="41"/>
      <c r="ALZ4863" s="41"/>
      <c r="AMA4863" s="41"/>
      <c r="AMB4863" s="41"/>
      <c r="AMC4863" s="41"/>
      <c r="AMD4863" s="41"/>
      <c r="AME4863" s="41"/>
      <c r="AMF4863" s="41"/>
      <c r="AMG4863" s="0"/>
      <c r="AMH4863" s="0"/>
      <c r="AMI4863" s="0"/>
      <c r="AMJ4863" s="0"/>
    </row>
    <row r="4864" s="4" customFormat="true" ht="37.5" hidden="false" customHeight="true" outlineLevel="0" collapsed="false">
      <c r="A4864" s="23" t="s">
        <v>1337</v>
      </c>
      <c r="B4864" s="23" t="n">
        <v>7951</v>
      </c>
      <c r="C4864" s="25" t="n">
        <f aca="false">VLOOKUP(B4864,[1]Planilha8!$X$4:$Y$6629,2,0)</f>
        <v>2039806</v>
      </c>
      <c r="D4864" s="26" t="s">
        <v>1404</v>
      </c>
      <c r="E4864" s="26" t="str">
        <f aca="false">VLOOKUP(B4864,[1]Planilha8!$X$4:$Z$6629,3,0)</f>
        <v>UNIDADE DE TERAPIA INTENSIVA</v>
      </c>
      <c r="F4864" s="26" t="str">
        <f aca="false">VLOOKUP(B4864,[1]Planilha8!$X$4:$AD$6629,7,0)</f>
        <v>BOM</v>
      </c>
      <c r="G4864" s="27" t="n">
        <v>41351</v>
      </c>
      <c r="H4864" s="28" t="n">
        <v>3070</v>
      </c>
      <c r="I4864" s="29" t="s">
        <v>23</v>
      </c>
      <c r="J4864" s="70" t="s">
        <v>1390</v>
      </c>
      <c r="K4864" s="71" t="n">
        <v>92</v>
      </c>
      <c r="L4864" s="72" t="n">
        <v>2012002642</v>
      </c>
      <c r="M4864" s="73" t="n">
        <v>43465</v>
      </c>
      <c r="N4864" s="74" t="n">
        <v>1540.82731481481</v>
      </c>
      <c r="O4864" s="75" t="n">
        <v>0.17</v>
      </c>
      <c r="P4864" s="76" t="n">
        <v>0.0141666666666667</v>
      </c>
      <c r="Q4864" s="77" t="n">
        <v>43.4916666666667</v>
      </c>
      <c r="R4864" s="78" t="n">
        <v>1584.31898148148</v>
      </c>
      <c r="S4864" s="39" t="n">
        <v>1485.68101851852</v>
      </c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LF4864" s="41"/>
      <c r="ALG4864" s="41"/>
      <c r="ALH4864" s="41"/>
      <c r="ALI4864" s="41"/>
      <c r="ALJ4864" s="41"/>
      <c r="ALK4864" s="41"/>
      <c r="ALL4864" s="41"/>
      <c r="ALM4864" s="41"/>
      <c r="ALN4864" s="41"/>
      <c r="ALO4864" s="41"/>
      <c r="ALP4864" s="41"/>
      <c r="ALQ4864" s="41"/>
      <c r="ALR4864" s="41"/>
      <c r="ALS4864" s="41"/>
      <c r="ALT4864" s="41"/>
      <c r="ALU4864" s="41"/>
      <c r="ALV4864" s="41"/>
      <c r="ALW4864" s="41"/>
      <c r="ALX4864" s="41"/>
      <c r="ALY4864" s="41"/>
      <c r="ALZ4864" s="41"/>
      <c r="AMA4864" s="41"/>
      <c r="AMB4864" s="41"/>
      <c r="AMC4864" s="41"/>
      <c r="AMD4864" s="41"/>
      <c r="AME4864" s="41"/>
      <c r="AMF4864" s="41"/>
      <c r="AMG4864" s="0"/>
      <c r="AMH4864" s="0"/>
      <c r="AMI4864" s="0"/>
      <c r="AMJ4864" s="0"/>
    </row>
    <row r="4865" s="4" customFormat="true" ht="37.5" hidden="false" customHeight="true" outlineLevel="0" collapsed="false">
      <c r="A4865" s="23" t="s">
        <v>1337</v>
      </c>
      <c r="B4865" s="23" t="n">
        <v>7873</v>
      </c>
      <c r="C4865" s="25" t="n">
        <f aca="false">VLOOKUP(B4865,[1]Planilha8!$X$4:$Y$6629,2,0)</f>
        <v>2039808</v>
      </c>
      <c r="D4865" s="26" t="s">
        <v>1405</v>
      </c>
      <c r="E4865" s="26" t="str">
        <f aca="false">VLOOKUP(B4865,[1]Planilha8!$X$4:$Z$6629,3,0)</f>
        <v>ROUPARIA</v>
      </c>
      <c r="F4865" s="26" t="str">
        <f aca="false">VLOOKUP(B4865,[1]Planilha8!$X$4:$AD$6629,7,0)</f>
        <v>REGULAR</v>
      </c>
      <c r="G4865" s="27" t="n">
        <v>41353</v>
      </c>
      <c r="H4865" s="28" t="n">
        <v>510</v>
      </c>
      <c r="I4865" s="29" t="s">
        <v>23</v>
      </c>
      <c r="J4865" s="70" t="s">
        <v>1406</v>
      </c>
      <c r="K4865" s="71" t="n">
        <v>2318</v>
      </c>
      <c r="L4865" s="72" t="n">
        <v>2013000543</v>
      </c>
      <c r="M4865" s="73" t="n">
        <v>43465</v>
      </c>
      <c r="N4865" s="74" t="n">
        <v>480.122863247875</v>
      </c>
      <c r="O4865" s="75" t="n">
        <v>1</v>
      </c>
      <c r="P4865" s="76" t="n">
        <v>0.0833333333333333</v>
      </c>
      <c r="Q4865" s="77" t="n">
        <v>0</v>
      </c>
      <c r="R4865" s="78" t="n">
        <v>480.122863247875</v>
      </c>
      <c r="S4865" s="39" t="n">
        <v>29.8771367521251</v>
      </c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LF4865" s="41"/>
      <c r="ALG4865" s="41"/>
      <c r="ALH4865" s="41"/>
      <c r="ALI4865" s="41"/>
      <c r="ALJ4865" s="41"/>
      <c r="ALK4865" s="41"/>
      <c r="ALL4865" s="41"/>
      <c r="ALM4865" s="41"/>
      <c r="ALN4865" s="41"/>
      <c r="ALO4865" s="41"/>
      <c r="ALP4865" s="41"/>
      <c r="ALQ4865" s="41"/>
      <c r="ALR4865" s="41"/>
      <c r="ALS4865" s="41"/>
      <c r="ALT4865" s="41"/>
      <c r="ALU4865" s="41"/>
      <c r="ALV4865" s="41"/>
      <c r="ALW4865" s="41"/>
      <c r="ALX4865" s="41"/>
      <c r="ALY4865" s="41"/>
      <c r="ALZ4865" s="41"/>
      <c r="AMA4865" s="41"/>
      <c r="AMB4865" s="41"/>
      <c r="AMC4865" s="41"/>
      <c r="AMD4865" s="41"/>
      <c r="AME4865" s="41"/>
      <c r="AMF4865" s="41"/>
      <c r="AMG4865" s="0"/>
      <c r="AMH4865" s="0"/>
      <c r="AMI4865" s="0"/>
      <c r="AMJ4865" s="0"/>
    </row>
    <row r="4866" s="4" customFormat="true" ht="37.5" hidden="false" customHeight="true" outlineLevel="0" collapsed="false">
      <c r="A4866" s="23" t="s">
        <v>1337</v>
      </c>
      <c r="B4866" s="23" t="n">
        <v>7874</v>
      </c>
      <c r="C4866" s="25" t="n">
        <f aca="false">VLOOKUP(B4866,[1]Planilha8!$X$4:$Y$6629,2,0)</f>
        <v>2039809</v>
      </c>
      <c r="D4866" s="26" t="s">
        <v>1405</v>
      </c>
      <c r="E4866" s="26" t="str">
        <f aca="false">VLOOKUP(B4866,[1]Planilha8!$X$4:$Z$6629,3,0)</f>
        <v>ROUPARIA</v>
      </c>
      <c r="F4866" s="26" t="str">
        <f aca="false">VLOOKUP(B4866,[1]Planilha8!$X$4:$AD$6629,7,0)</f>
        <v>REGULAR</v>
      </c>
      <c r="G4866" s="27" t="n">
        <v>41353</v>
      </c>
      <c r="H4866" s="28" t="n">
        <v>510</v>
      </c>
      <c r="I4866" s="29" t="s">
        <v>23</v>
      </c>
      <c r="J4866" s="70" t="s">
        <v>1406</v>
      </c>
      <c r="K4866" s="71" t="n">
        <v>2318</v>
      </c>
      <c r="L4866" s="72" t="n">
        <v>2013000543</v>
      </c>
      <c r="M4866" s="73" t="n">
        <v>43465</v>
      </c>
      <c r="N4866" s="74" t="n">
        <v>480.122863247875</v>
      </c>
      <c r="O4866" s="75" t="n">
        <v>1</v>
      </c>
      <c r="P4866" s="76" t="n">
        <v>0.0833333333333333</v>
      </c>
      <c r="Q4866" s="77" t="n">
        <v>0</v>
      </c>
      <c r="R4866" s="78" t="n">
        <v>480.122863247875</v>
      </c>
      <c r="S4866" s="39" t="n">
        <v>29.8771367521251</v>
      </c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LF4866" s="41"/>
      <c r="ALG4866" s="41"/>
      <c r="ALH4866" s="41"/>
      <c r="ALI4866" s="41"/>
      <c r="ALJ4866" s="41"/>
      <c r="ALK4866" s="41"/>
      <c r="ALL4866" s="41"/>
      <c r="ALM4866" s="41"/>
      <c r="ALN4866" s="41"/>
      <c r="ALO4866" s="41"/>
      <c r="ALP4866" s="41"/>
      <c r="ALQ4866" s="41"/>
      <c r="ALR4866" s="41"/>
      <c r="ALS4866" s="41"/>
      <c r="ALT4866" s="41"/>
      <c r="ALU4866" s="41"/>
      <c r="ALV4866" s="41"/>
      <c r="ALW4866" s="41"/>
      <c r="ALX4866" s="41"/>
      <c r="ALY4866" s="41"/>
      <c r="ALZ4866" s="41"/>
      <c r="AMA4866" s="41"/>
      <c r="AMB4866" s="41"/>
      <c r="AMC4866" s="41"/>
      <c r="AMD4866" s="41"/>
      <c r="AME4866" s="41"/>
      <c r="AMF4866" s="41"/>
      <c r="AMG4866" s="0"/>
      <c r="AMH4866" s="0"/>
      <c r="AMI4866" s="0"/>
      <c r="AMJ4866" s="0"/>
    </row>
    <row r="4867" s="4" customFormat="true" ht="37.5" hidden="false" customHeight="true" outlineLevel="0" collapsed="false">
      <c r="A4867" s="23" t="s">
        <v>1337</v>
      </c>
      <c r="B4867" s="23" t="n">
        <v>7875</v>
      </c>
      <c r="C4867" s="25" t="n">
        <f aca="false">VLOOKUP(B4867,[1]Planilha8!$X$4:$Y$6629,2,0)</f>
        <v>2039810</v>
      </c>
      <c r="D4867" s="26" t="s">
        <v>1405</v>
      </c>
      <c r="E4867" s="26" t="str">
        <f aca="false">VLOOKUP(B4867,[1]Planilha8!$X$4:$Z$6629,3,0)</f>
        <v>ROUPARIA</v>
      </c>
      <c r="F4867" s="26" t="str">
        <f aca="false">VLOOKUP(B4867,[1]Planilha8!$X$4:$AD$6629,7,0)</f>
        <v>REGULAR</v>
      </c>
      <c r="G4867" s="27" t="n">
        <v>41353</v>
      </c>
      <c r="H4867" s="28" t="n">
        <v>510</v>
      </c>
      <c r="I4867" s="29" t="s">
        <v>23</v>
      </c>
      <c r="J4867" s="70" t="s">
        <v>1406</v>
      </c>
      <c r="K4867" s="71" t="n">
        <v>2318</v>
      </c>
      <c r="L4867" s="72" t="n">
        <v>2013000543</v>
      </c>
      <c r="M4867" s="73" t="n">
        <v>43465</v>
      </c>
      <c r="N4867" s="74" t="n">
        <v>480.122863247875</v>
      </c>
      <c r="O4867" s="75" t="n">
        <v>1</v>
      </c>
      <c r="P4867" s="76" t="n">
        <v>0.0833333333333333</v>
      </c>
      <c r="Q4867" s="77" t="n">
        <v>0</v>
      </c>
      <c r="R4867" s="78" t="n">
        <v>480.122863247875</v>
      </c>
      <c r="S4867" s="39" t="n">
        <v>29.8771367521251</v>
      </c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LF4867" s="41"/>
      <c r="ALG4867" s="41"/>
      <c r="ALH4867" s="41"/>
      <c r="ALI4867" s="41"/>
      <c r="ALJ4867" s="41"/>
      <c r="ALK4867" s="41"/>
      <c r="ALL4867" s="41"/>
      <c r="ALM4867" s="41"/>
      <c r="ALN4867" s="41"/>
      <c r="ALO4867" s="41"/>
      <c r="ALP4867" s="41"/>
      <c r="ALQ4867" s="41"/>
      <c r="ALR4867" s="41"/>
      <c r="ALS4867" s="41"/>
      <c r="ALT4867" s="41"/>
      <c r="ALU4867" s="41"/>
      <c r="ALV4867" s="41"/>
      <c r="ALW4867" s="41"/>
      <c r="ALX4867" s="41"/>
      <c r="ALY4867" s="41"/>
      <c r="ALZ4867" s="41"/>
      <c r="AMA4867" s="41"/>
      <c r="AMB4867" s="41"/>
      <c r="AMC4867" s="41"/>
      <c r="AMD4867" s="41"/>
      <c r="AME4867" s="41"/>
      <c r="AMF4867" s="41"/>
      <c r="AMG4867" s="0"/>
      <c r="AMH4867" s="0"/>
      <c r="AMI4867" s="0"/>
      <c r="AMJ4867" s="0"/>
    </row>
    <row r="4868" s="4" customFormat="true" ht="37.5" hidden="false" customHeight="true" outlineLevel="0" collapsed="false">
      <c r="A4868" s="23" t="s">
        <v>1337</v>
      </c>
      <c r="B4868" s="23" t="n">
        <v>7993</v>
      </c>
      <c r="C4868" s="25" t="n">
        <f aca="false">VLOOKUP(B4868,[1]Planilha8!$X$4:$Y$6629,2,0)</f>
        <v>2039904</v>
      </c>
      <c r="D4868" s="26" t="s">
        <v>1407</v>
      </c>
      <c r="E4868" s="26" t="str">
        <f aca="false">VLOOKUP(B4868,[1]Planilha8!$X$4:$Z$6629,3,0)</f>
        <v>UNIDADE DE TERAPIA INTENSIVA</v>
      </c>
      <c r="F4868" s="26" t="str">
        <f aca="false">VLOOKUP(B4868,[1]Planilha8!$X$4:$AD$6629,7,0)</f>
        <v>BOM</v>
      </c>
      <c r="G4868" s="27" t="n">
        <v>41355</v>
      </c>
      <c r="H4868" s="28" t="n">
        <v>674.19</v>
      </c>
      <c r="I4868" s="29" t="s">
        <v>23</v>
      </c>
      <c r="J4868" s="70" t="s">
        <v>1364</v>
      </c>
      <c r="K4868" s="71" t="n">
        <v>14911</v>
      </c>
      <c r="L4868" s="72" t="n">
        <v>2013000356</v>
      </c>
      <c r="M4868" s="73" t="n">
        <v>43465</v>
      </c>
      <c r="N4868" s="74" t="n">
        <v>337.894520192307</v>
      </c>
      <c r="O4868" s="75" t="n">
        <v>0.17</v>
      </c>
      <c r="P4868" s="76" t="n">
        <v>0.0141666666666667</v>
      </c>
      <c r="Q4868" s="77" t="n">
        <v>9.551025</v>
      </c>
      <c r="R4868" s="78" t="n">
        <v>347.445545192307</v>
      </c>
      <c r="S4868" s="39" t="n">
        <v>326.744454807693</v>
      </c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LF4868" s="41"/>
      <c r="ALG4868" s="41"/>
      <c r="ALH4868" s="41"/>
      <c r="ALI4868" s="41"/>
      <c r="ALJ4868" s="41"/>
      <c r="ALK4868" s="41"/>
      <c r="ALL4868" s="41"/>
      <c r="ALM4868" s="41"/>
      <c r="ALN4868" s="41"/>
      <c r="ALO4868" s="41"/>
      <c r="ALP4868" s="41"/>
      <c r="ALQ4868" s="41"/>
      <c r="ALR4868" s="41"/>
      <c r="ALS4868" s="41"/>
      <c r="ALT4868" s="41"/>
      <c r="ALU4868" s="41"/>
      <c r="ALV4868" s="41"/>
      <c r="ALW4868" s="41"/>
      <c r="ALX4868" s="41"/>
      <c r="ALY4868" s="41"/>
      <c r="ALZ4868" s="41"/>
      <c r="AMA4868" s="41"/>
      <c r="AMB4868" s="41"/>
      <c r="AMC4868" s="41"/>
      <c r="AMD4868" s="41"/>
      <c r="AME4868" s="41"/>
      <c r="AMF4868" s="41"/>
      <c r="AMG4868" s="0"/>
      <c r="AMH4868" s="0"/>
      <c r="AMI4868" s="0"/>
      <c r="AMJ4868" s="0"/>
    </row>
    <row r="4869" s="4" customFormat="true" ht="37.5" hidden="false" customHeight="true" outlineLevel="0" collapsed="false">
      <c r="A4869" s="23" t="s">
        <v>1337</v>
      </c>
      <c r="B4869" s="23" t="n">
        <v>7994</v>
      </c>
      <c r="C4869" s="25" t="n">
        <f aca="false">VLOOKUP(B4869,[1]Planilha8!$X$4:$Y$6629,2,0)</f>
        <v>2039905</v>
      </c>
      <c r="D4869" s="26" t="s">
        <v>1407</v>
      </c>
      <c r="E4869" s="26" t="str">
        <f aca="false">VLOOKUP(B4869,[1]Planilha8!$X$4:$Z$6629,3,0)</f>
        <v>UNIDADE DE TERAPIA INTENSIVA</v>
      </c>
      <c r="F4869" s="26" t="str">
        <f aca="false">VLOOKUP(B4869,[1]Planilha8!$X$4:$AD$6629,7,0)</f>
        <v>BOM</v>
      </c>
      <c r="G4869" s="27" t="n">
        <v>41355</v>
      </c>
      <c r="H4869" s="28" t="n">
        <v>674.19</v>
      </c>
      <c r="I4869" s="29" t="s">
        <v>23</v>
      </c>
      <c r="J4869" s="70" t="s">
        <v>1364</v>
      </c>
      <c r="K4869" s="71" t="n">
        <v>14911</v>
      </c>
      <c r="L4869" s="72" t="n">
        <v>2013000356</v>
      </c>
      <c r="M4869" s="73" t="n">
        <v>43465</v>
      </c>
      <c r="N4869" s="74" t="n">
        <v>337.894520192307</v>
      </c>
      <c r="O4869" s="75" t="n">
        <v>0.17</v>
      </c>
      <c r="P4869" s="76" t="n">
        <v>0.0141666666666667</v>
      </c>
      <c r="Q4869" s="77" t="n">
        <v>9.551025</v>
      </c>
      <c r="R4869" s="78" t="n">
        <v>347.445545192307</v>
      </c>
      <c r="S4869" s="39" t="n">
        <v>326.744454807693</v>
      </c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LF4869" s="41"/>
      <c r="ALG4869" s="41"/>
      <c r="ALH4869" s="41"/>
      <c r="ALI4869" s="41"/>
      <c r="ALJ4869" s="41"/>
      <c r="ALK4869" s="41"/>
      <c r="ALL4869" s="41"/>
      <c r="ALM4869" s="41"/>
      <c r="ALN4869" s="41"/>
      <c r="ALO4869" s="41"/>
      <c r="ALP4869" s="41"/>
      <c r="ALQ4869" s="41"/>
      <c r="ALR4869" s="41"/>
      <c r="ALS4869" s="41"/>
      <c r="ALT4869" s="41"/>
      <c r="ALU4869" s="41"/>
      <c r="ALV4869" s="41"/>
      <c r="ALW4869" s="41"/>
      <c r="ALX4869" s="41"/>
      <c r="ALY4869" s="41"/>
      <c r="ALZ4869" s="41"/>
      <c r="AMA4869" s="41"/>
      <c r="AMB4869" s="41"/>
      <c r="AMC4869" s="41"/>
      <c r="AMD4869" s="41"/>
      <c r="AME4869" s="41"/>
      <c r="AMF4869" s="41"/>
      <c r="AMG4869" s="0"/>
      <c r="AMH4869" s="0"/>
      <c r="AMI4869" s="0"/>
      <c r="AMJ4869" s="0"/>
    </row>
    <row r="4870" s="4" customFormat="true" ht="37.5" hidden="false" customHeight="true" outlineLevel="0" collapsed="false">
      <c r="A4870" s="23" t="s">
        <v>1337</v>
      </c>
      <c r="B4870" s="23" t="n">
        <v>7995</v>
      </c>
      <c r="C4870" s="25" t="n">
        <f aca="false">VLOOKUP(B4870,[1]Planilha8!$X$4:$Y$6629,2,0)</f>
        <v>2039906</v>
      </c>
      <c r="D4870" s="26" t="s">
        <v>1407</v>
      </c>
      <c r="E4870" s="26" t="str">
        <f aca="false">VLOOKUP(B4870,[1]Planilha8!$X$4:$Z$6629,3,0)</f>
        <v>UNIDADE DE TERAPIA INTENSIVA</v>
      </c>
      <c r="F4870" s="26" t="str">
        <f aca="false">VLOOKUP(B4870,[1]Planilha8!$X$4:$AD$6629,7,0)</f>
        <v>BOM</v>
      </c>
      <c r="G4870" s="27" t="n">
        <v>41355</v>
      </c>
      <c r="H4870" s="28" t="n">
        <v>674.19</v>
      </c>
      <c r="I4870" s="29" t="s">
        <v>23</v>
      </c>
      <c r="J4870" s="70" t="s">
        <v>1364</v>
      </c>
      <c r="K4870" s="71" t="n">
        <v>14911</v>
      </c>
      <c r="L4870" s="72" t="n">
        <v>2013000356</v>
      </c>
      <c r="M4870" s="73" t="n">
        <v>43465</v>
      </c>
      <c r="N4870" s="74" t="n">
        <v>337.894520192307</v>
      </c>
      <c r="O4870" s="75" t="n">
        <v>0.17</v>
      </c>
      <c r="P4870" s="76" t="n">
        <v>0.0141666666666667</v>
      </c>
      <c r="Q4870" s="77" t="n">
        <v>9.551025</v>
      </c>
      <c r="R4870" s="78" t="n">
        <v>347.445545192307</v>
      </c>
      <c r="S4870" s="39" t="n">
        <v>326.744454807693</v>
      </c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LF4870" s="41"/>
      <c r="ALG4870" s="41"/>
      <c r="ALH4870" s="41"/>
      <c r="ALI4870" s="41"/>
      <c r="ALJ4870" s="41"/>
      <c r="ALK4870" s="41"/>
      <c r="ALL4870" s="41"/>
      <c r="ALM4870" s="41"/>
      <c r="ALN4870" s="41"/>
      <c r="ALO4870" s="41"/>
      <c r="ALP4870" s="41"/>
      <c r="ALQ4870" s="41"/>
      <c r="ALR4870" s="41"/>
      <c r="ALS4870" s="41"/>
      <c r="ALT4870" s="41"/>
      <c r="ALU4870" s="41"/>
      <c r="ALV4870" s="41"/>
      <c r="ALW4870" s="41"/>
      <c r="ALX4870" s="41"/>
      <c r="ALY4870" s="41"/>
      <c r="ALZ4870" s="41"/>
      <c r="AMA4870" s="41"/>
      <c r="AMB4870" s="41"/>
      <c r="AMC4870" s="41"/>
      <c r="AMD4870" s="41"/>
      <c r="AME4870" s="41"/>
      <c r="AMF4870" s="41"/>
      <c r="AMG4870" s="0"/>
      <c r="AMH4870" s="0"/>
      <c r="AMI4870" s="0"/>
      <c r="AMJ4870" s="0"/>
    </row>
    <row r="4871" s="4" customFormat="true" ht="37.5" hidden="false" customHeight="true" outlineLevel="0" collapsed="false">
      <c r="A4871" s="23" t="s">
        <v>1337</v>
      </c>
      <c r="B4871" s="23" t="n">
        <v>7996</v>
      </c>
      <c r="C4871" s="25" t="n">
        <f aca="false">VLOOKUP(B4871,[1]Planilha8!$X$4:$Y$6629,2,0)</f>
        <v>2039907</v>
      </c>
      <c r="D4871" s="26" t="s">
        <v>1408</v>
      </c>
      <c r="E4871" s="26" t="str">
        <f aca="false">VLOOKUP(B4871,[1]Planilha8!$X$4:$Z$6629,3,0)</f>
        <v>UNIDADE DE TERAPIA INTENSIVA</v>
      </c>
      <c r="F4871" s="26" t="str">
        <f aca="false">VLOOKUP(B4871,[1]Planilha8!$X$4:$AD$6629,7,0)</f>
        <v>BOM</v>
      </c>
      <c r="G4871" s="27" t="n">
        <v>41355</v>
      </c>
      <c r="H4871" s="28" t="n">
        <v>405.5</v>
      </c>
      <c r="I4871" s="29" t="s">
        <v>23</v>
      </c>
      <c r="J4871" s="70" t="s">
        <v>1364</v>
      </c>
      <c r="K4871" s="71" t="n">
        <v>14911</v>
      </c>
      <c r="L4871" s="72" t="n">
        <v>2013000356</v>
      </c>
      <c r="M4871" s="73" t="n">
        <v>43465</v>
      </c>
      <c r="N4871" s="74" t="n">
        <v>203.230881410256</v>
      </c>
      <c r="O4871" s="75" t="n">
        <v>0.17</v>
      </c>
      <c r="P4871" s="76" t="n">
        <v>0.0141666666666667</v>
      </c>
      <c r="Q4871" s="77" t="n">
        <v>5.74458333333333</v>
      </c>
      <c r="R4871" s="78" t="n">
        <v>208.97546474359</v>
      </c>
      <c r="S4871" s="39" t="n">
        <v>196.52453525641</v>
      </c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LF4871" s="41"/>
      <c r="ALG4871" s="41"/>
      <c r="ALH4871" s="41"/>
      <c r="ALI4871" s="41"/>
      <c r="ALJ4871" s="41"/>
      <c r="ALK4871" s="41"/>
      <c r="ALL4871" s="41"/>
      <c r="ALM4871" s="41"/>
      <c r="ALN4871" s="41"/>
      <c r="ALO4871" s="41"/>
      <c r="ALP4871" s="41"/>
      <c r="ALQ4871" s="41"/>
      <c r="ALR4871" s="41"/>
      <c r="ALS4871" s="41"/>
      <c r="ALT4871" s="41"/>
      <c r="ALU4871" s="41"/>
      <c r="ALV4871" s="41"/>
      <c r="ALW4871" s="41"/>
      <c r="ALX4871" s="41"/>
      <c r="ALY4871" s="41"/>
      <c r="ALZ4871" s="41"/>
      <c r="AMA4871" s="41"/>
      <c r="AMB4871" s="41"/>
      <c r="AMC4871" s="41"/>
      <c r="AMD4871" s="41"/>
      <c r="AME4871" s="41"/>
      <c r="AMF4871" s="41"/>
      <c r="AMG4871" s="0"/>
      <c r="AMH4871" s="0"/>
      <c r="AMI4871" s="0"/>
      <c r="AMJ4871" s="0"/>
    </row>
    <row r="4872" s="4" customFormat="true" ht="37.5" hidden="false" customHeight="true" outlineLevel="0" collapsed="false">
      <c r="A4872" s="23" t="s">
        <v>1337</v>
      </c>
      <c r="B4872" s="23" t="n">
        <v>7997</v>
      </c>
      <c r="C4872" s="25" t="n">
        <f aca="false">VLOOKUP(B4872,[1]Planilha8!$X$4:$Y$6629,2,0)</f>
        <v>2039908</v>
      </c>
      <c r="D4872" s="26" t="s">
        <v>1409</v>
      </c>
      <c r="E4872" s="26" t="str">
        <f aca="false">VLOOKUP(B4872,[1]Planilha8!$X$4:$Z$6629,3,0)</f>
        <v>UNIDADE DE TERAPIA INTENSIVA</v>
      </c>
      <c r="F4872" s="26" t="str">
        <f aca="false">VLOOKUP(B4872,[1]Planilha8!$X$4:$AD$6629,7,0)</f>
        <v>BOM</v>
      </c>
      <c r="G4872" s="27" t="n">
        <v>41355</v>
      </c>
      <c r="H4872" s="28" t="n">
        <v>751.3</v>
      </c>
      <c r="I4872" s="29" t="s">
        <v>23</v>
      </c>
      <c r="J4872" s="70" t="s">
        <v>1364</v>
      </c>
      <c r="K4872" s="71" t="n">
        <v>14911</v>
      </c>
      <c r="L4872" s="72" t="n">
        <v>2013000356</v>
      </c>
      <c r="M4872" s="73" t="n">
        <v>43465</v>
      </c>
      <c r="N4872" s="74" t="n">
        <v>376.54096474359</v>
      </c>
      <c r="O4872" s="75" t="n">
        <v>0.17</v>
      </c>
      <c r="P4872" s="76" t="n">
        <v>0.0141666666666667</v>
      </c>
      <c r="Q4872" s="77" t="n">
        <v>10.6434166666667</v>
      </c>
      <c r="R4872" s="78" t="n">
        <v>387.184381410256</v>
      </c>
      <c r="S4872" s="39" t="n">
        <v>364.115618589744</v>
      </c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LF4872" s="41"/>
      <c r="ALG4872" s="41"/>
      <c r="ALH4872" s="41"/>
      <c r="ALI4872" s="41"/>
      <c r="ALJ4872" s="41"/>
      <c r="ALK4872" s="41"/>
      <c r="ALL4872" s="41"/>
      <c r="ALM4872" s="41"/>
      <c r="ALN4872" s="41"/>
      <c r="ALO4872" s="41"/>
      <c r="ALP4872" s="41"/>
      <c r="ALQ4872" s="41"/>
      <c r="ALR4872" s="41"/>
      <c r="ALS4872" s="41"/>
      <c r="ALT4872" s="41"/>
      <c r="ALU4872" s="41"/>
      <c r="ALV4872" s="41"/>
      <c r="ALW4872" s="41"/>
      <c r="ALX4872" s="41"/>
      <c r="ALY4872" s="41"/>
      <c r="ALZ4872" s="41"/>
      <c r="AMA4872" s="41"/>
      <c r="AMB4872" s="41"/>
      <c r="AMC4872" s="41"/>
      <c r="AMD4872" s="41"/>
      <c r="AME4872" s="41"/>
      <c r="AMF4872" s="41"/>
      <c r="AMG4872" s="0"/>
      <c r="AMH4872" s="0"/>
      <c r="AMI4872" s="0"/>
      <c r="AMJ4872" s="0"/>
    </row>
    <row r="4873" s="4" customFormat="true" ht="37.5" hidden="false" customHeight="true" outlineLevel="0" collapsed="false">
      <c r="A4873" s="23" t="s">
        <v>1337</v>
      </c>
      <c r="B4873" s="23" t="n">
        <v>7284</v>
      </c>
      <c r="C4873" s="25" t="n">
        <f aca="false">VLOOKUP(B4873,[1]Planilha8!$X$4:$Y$6629,2,0)</f>
        <v>2039940</v>
      </c>
      <c r="D4873" s="26" t="s">
        <v>1410</v>
      </c>
      <c r="E4873" s="26" t="str">
        <f aca="false">VLOOKUP(B4873,[1]Planilha8!$X$4:$Z$6629,3,0)</f>
        <v>ASTEC</v>
      </c>
      <c r="F4873" s="26" t="str">
        <f aca="false">VLOOKUP(B4873,[1]Planilha8!$X$4:$AD$6629,7,0)</f>
        <v>BOM</v>
      </c>
      <c r="G4873" s="27" t="n">
        <v>41366</v>
      </c>
      <c r="H4873" s="28" t="n">
        <v>1380</v>
      </c>
      <c r="I4873" s="29" t="s">
        <v>23</v>
      </c>
      <c r="J4873" s="70" t="s">
        <v>48</v>
      </c>
      <c r="K4873" s="71" t="n">
        <v>46591</v>
      </c>
      <c r="L4873" s="72" t="n">
        <v>2013000486</v>
      </c>
      <c r="M4873" s="73" t="n">
        <v>43465</v>
      </c>
      <c r="N4873" s="74" t="n">
        <v>688.830341880342</v>
      </c>
      <c r="O4873" s="75" t="n">
        <v>0.17</v>
      </c>
      <c r="P4873" s="76" t="n">
        <v>0.0141666666666667</v>
      </c>
      <c r="Q4873" s="77" t="n">
        <v>19.55</v>
      </c>
      <c r="R4873" s="78" t="n">
        <v>708.380341880342</v>
      </c>
      <c r="S4873" s="39" t="n">
        <v>671.619658119659</v>
      </c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LF4873" s="41"/>
      <c r="ALG4873" s="41"/>
      <c r="ALH4873" s="41"/>
      <c r="ALI4873" s="41"/>
      <c r="ALJ4873" s="41"/>
      <c r="ALK4873" s="41"/>
      <c r="ALL4873" s="41"/>
      <c r="ALM4873" s="41"/>
      <c r="ALN4873" s="41"/>
      <c r="ALO4873" s="41"/>
      <c r="ALP4873" s="41"/>
      <c r="ALQ4873" s="41"/>
      <c r="ALR4873" s="41"/>
      <c r="ALS4873" s="41"/>
      <c r="ALT4873" s="41"/>
      <c r="ALU4873" s="41"/>
      <c r="ALV4873" s="41"/>
      <c r="ALW4873" s="41"/>
      <c r="ALX4873" s="41"/>
      <c r="ALY4873" s="41"/>
      <c r="ALZ4873" s="41"/>
      <c r="AMA4873" s="41"/>
      <c r="AMB4873" s="41"/>
      <c r="AMC4873" s="41"/>
      <c r="AMD4873" s="41"/>
      <c r="AME4873" s="41"/>
      <c r="AMF4873" s="41"/>
      <c r="AMG4873" s="0"/>
      <c r="AMH4873" s="0"/>
      <c r="AMI4873" s="0"/>
      <c r="AMJ4873" s="0"/>
    </row>
    <row r="4874" s="4" customFormat="true" ht="37.5" hidden="false" customHeight="true" outlineLevel="0" collapsed="false">
      <c r="A4874" s="23" t="s">
        <v>1337</v>
      </c>
      <c r="B4874" s="23" t="n">
        <v>7285</v>
      </c>
      <c r="C4874" s="25" t="n">
        <f aca="false">VLOOKUP(B4874,[1]Planilha8!$X$4:$Y$6629,2,0)</f>
        <v>2039942</v>
      </c>
      <c r="D4874" s="26" t="s">
        <v>1411</v>
      </c>
      <c r="E4874" s="26" t="str">
        <f aca="false">VLOOKUP(B4874,[1]Planilha8!$X$4:$Z$6629,3,0)</f>
        <v>UNIDADE DE TERAPIA INTENSIVA</v>
      </c>
      <c r="F4874" s="26" t="str">
        <f aca="false">VLOOKUP(B4874,[1]Planilha8!$X$4:$AD$6629,7,0)</f>
        <v>BOM</v>
      </c>
      <c r="G4874" s="27" t="n">
        <v>41367</v>
      </c>
      <c r="H4874" s="28" t="n">
        <v>365.145</v>
      </c>
      <c r="I4874" s="29" t="s">
        <v>23</v>
      </c>
      <c r="J4874" s="70" t="s">
        <v>1364</v>
      </c>
      <c r="K4874" s="71" t="n">
        <v>15179</v>
      </c>
      <c r="L4874" s="72" t="n">
        <v>2013000356</v>
      </c>
      <c r="M4874" s="73" t="n">
        <v>43465</v>
      </c>
      <c r="N4874" s="74" t="n">
        <v>192.239479807692</v>
      </c>
      <c r="O4874" s="75" t="n">
        <v>0.2</v>
      </c>
      <c r="P4874" s="76" t="n">
        <v>0.0166666666666667</v>
      </c>
      <c r="Q4874" s="77" t="n">
        <v>6.08575</v>
      </c>
      <c r="R4874" s="78" t="n">
        <v>198.325229807692</v>
      </c>
      <c r="S4874" s="39" t="n">
        <v>166.819770192308</v>
      </c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LF4874" s="41"/>
      <c r="ALG4874" s="41"/>
      <c r="ALH4874" s="41"/>
      <c r="ALI4874" s="41"/>
      <c r="ALJ4874" s="41"/>
      <c r="ALK4874" s="41"/>
      <c r="ALL4874" s="41"/>
      <c r="ALM4874" s="41"/>
      <c r="ALN4874" s="41"/>
      <c r="ALO4874" s="41"/>
      <c r="ALP4874" s="41"/>
      <c r="ALQ4874" s="41"/>
      <c r="ALR4874" s="41"/>
      <c r="ALS4874" s="41"/>
      <c r="ALT4874" s="41"/>
      <c r="ALU4874" s="41"/>
      <c r="ALV4874" s="41"/>
      <c r="ALW4874" s="41"/>
      <c r="ALX4874" s="41"/>
      <c r="ALY4874" s="41"/>
      <c r="ALZ4874" s="41"/>
      <c r="AMA4874" s="41"/>
      <c r="AMB4874" s="41"/>
      <c r="AMC4874" s="41"/>
      <c r="AMD4874" s="41"/>
      <c r="AME4874" s="41"/>
      <c r="AMF4874" s="41"/>
      <c r="AMG4874" s="0"/>
      <c r="AMH4874" s="0"/>
      <c r="AMI4874" s="0"/>
      <c r="AMJ4874" s="0"/>
    </row>
    <row r="4875" s="4" customFormat="true" ht="37.5" hidden="false" customHeight="true" outlineLevel="0" collapsed="false">
      <c r="A4875" s="23" t="s">
        <v>1337</v>
      </c>
      <c r="B4875" s="23" t="n">
        <v>7286</v>
      </c>
      <c r="C4875" s="25" t="n">
        <f aca="false">VLOOKUP(B4875,[1]Planilha8!$X$4:$Y$6629,2,0)</f>
        <v>2039943</v>
      </c>
      <c r="D4875" s="26" t="s">
        <v>1411</v>
      </c>
      <c r="E4875" s="26" t="str">
        <f aca="false">VLOOKUP(B4875,[1]Planilha8!$X$4:$Z$6629,3,0)</f>
        <v>UNIDADE DE TERAPIA INTENSIVA</v>
      </c>
      <c r="F4875" s="26" t="str">
        <f aca="false">VLOOKUP(B4875,[1]Planilha8!$X$4:$AD$6629,7,0)</f>
        <v>BOM</v>
      </c>
      <c r="G4875" s="27" t="n">
        <v>41367</v>
      </c>
      <c r="H4875" s="28" t="n">
        <v>365.145</v>
      </c>
      <c r="I4875" s="29" t="s">
        <v>23</v>
      </c>
      <c r="J4875" s="70" t="s">
        <v>1364</v>
      </c>
      <c r="K4875" s="71" t="n">
        <v>15179</v>
      </c>
      <c r="L4875" s="72" t="n">
        <v>2013000356</v>
      </c>
      <c r="M4875" s="73" t="n">
        <v>43465</v>
      </c>
      <c r="N4875" s="74" t="n">
        <v>192.239479807692</v>
      </c>
      <c r="O4875" s="75" t="n">
        <v>0.2</v>
      </c>
      <c r="P4875" s="76" t="n">
        <v>0.0166666666666667</v>
      </c>
      <c r="Q4875" s="77" t="n">
        <v>6.08575</v>
      </c>
      <c r="R4875" s="78" t="n">
        <v>198.325229807692</v>
      </c>
      <c r="S4875" s="39" t="n">
        <v>166.819770192308</v>
      </c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LF4875" s="41"/>
      <c r="ALG4875" s="41"/>
      <c r="ALH4875" s="41"/>
      <c r="ALI4875" s="41"/>
      <c r="ALJ4875" s="41"/>
      <c r="ALK4875" s="41"/>
      <c r="ALL4875" s="41"/>
      <c r="ALM4875" s="41"/>
      <c r="ALN4875" s="41"/>
      <c r="ALO4875" s="41"/>
      <c r="ALP4875" s="41"/>
      <c r="ALQ4875" s="41"/>
      <c r="ALR4875" s="41"/>
      <c r="ALS4875" s="41"/>
      <c r="ALT4875" s="41"/>
      <c r="ALU4875" s="41"/>
      <c r="ALV4875" s="41"/>
      <c r="ALW4875" s="41"/>
      <c r="ALX4875" s="41"/>
      <c r="ALY4875" s="41"/>
      <c r="ALZ4875" s="41"/>
      <c r="AMA4875" s="41"/>
      <c r="AMB4875" s="41"/>
      <c r="AMC4875" s="41"/>
      <c r="AMD4875" s="41"/>
      <c r="AME4875" s="41"/>
      <c r="AMF4875" s="41"/>
      <c r="AMG4875" s="0"/>
      <c r="AMH4875" s="0"/>
      <c r="AMI4875" s="0"/>
      <c r="AMJ4875" s="0"/>
    </row>
    <row r="4876" s="4" customFormat="true" ht="37.5" hidden="false" customHeight="true" outlineLevel="0" collapsed="false">
      <c r="A4876" s="23" t="s">
        <v>1337</v>
      </c>
      <c r="B4876" s="23" t="n">
        <v>7287</v>
      </c>
      <c r="C4876" s="25" t="n">
        <f aca="false">VLOOKUP(B4876,[1]Planilha8!$X$4:$Y$6629,2,0)</f>
        <v>2039944</v>
      </c>
      <c r="D4876" s="26" t="s">
        <v>1412</v>
      </c>
      <c r="E4876" s="26" t="str">
        <f aca="false">VLOOKUP(B4876,[1]Planilha8!$X$4:$Z$6629,3,0)</f>
        <v>GALPÃO ALMOXARIFADO</v>
      </c>
      <c r="F4876" s="26" t="str">
        <f aca="false">VLOOKUP(B4876,[1]Planilha8!$X$4:$AD$6629,7,0)</f>
        <v>SUCATA</v>
      </c>
      <c r="G4876" s="27" t="n">
        <v>41367</v>
      </c>
      <c r="H4876" s="28" t="n">
        <v>456.492222222222</v>
      </c>
      <c r="I4876" s="29" t="s">
        <v>23</v>
      </c>
      <c r="J4876" s="70" t="s">
        <v>1364</v>
      </c>
      <c r="K4876" s="71" t="n">
        <v>15179</v>
      </c>
      <c r="L4876" s="72" t="n">
        <v>2013000356</v>
      </c>
      <c r="M4876" s="73" t="n">
        <v>43465</v>
      </c>
      <c r="N4876" s="74" t="n">
        <v>240.331450071225</v>
      </c>
      <c r="O4876" s="75" t="n">
        <v>0.2</v>
      </c>
      <c r="P4876" s="76" t="n">
        <v>0.0166666666666667</v>
      </c>
      <c r="Q4876" s="77" t="n">
        <v>7.6082037037037</v>
      </c>
      <c r="R4876" s="78" t="n">
        <v>247.939653774929</v>
      </c>
      <c r="S4876" s="39" t="n">
        <v>208.552568447293</v>
      </c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LF4876" s="41"/>
      <c r="ALG4876" s="41"/>
      <c r="ALH4876" s="41"/>
      <c r="ALI4876" s="41"/>
      <c r="ALJ4876" s="41"/>
      <c r="ALK4876" s="41"/>
      <c r="ALL4876" s="41"/>
      <c r="ALM4876" s="41"/>
      <c r="ALN4876" s="41"/>
      <c r="ALO4876" s="41"/>
      <c r="ALP4876" s="41"/>
      <c r="ALQ4876" s="41"/>
      <c r="ALR4876" s="41"/>
      <c r="ALS4876" s="41"/>
      <c r="ALT4876" s="41"/>
      <c r="ALU4876" s="41"/>
      <c r="ALV4876" s="41"/>
      <c r="ALW4876" s="41"/>
      <c r="ALX4876" s="41"/>
      <c r="ALY4876" s="41"/>
      <c r="ALZ4876" s="41"/>
      <c r="AMA4876" s="41"/>
      <c r="AMB4876" s="41"/>
      <c r="AMC4876" s="41"/>
      <c r="AMD4876" s="41"/>
      <c r="AME4876" s="41"/>
      <c r="AMF4876" s="41"/>
      <c r="AMG4876" s="0"/>
      <c r="AMH4876" s="0"/>
      <c r="AMI4876" s="0"/>
      <c r="AMJ4876" s="0"/>
    </row>
    <row r="4877" s="4" customFormat="true" ht="37.5" hidden="false" customHeight="true" outlineLevel="0" collapsed="false">
      <c r="A4877" s="23" t="s">
        <v>1337</v>
      </c>
      <c r="B4877" s="23" t="n">
        <v>7288</v>
      </c>
      <c r="C4877" s="25" t="n">
        <f aca="false">VLOOKUP(B4877,[1]Planilha8!$X$4:$Y$6629,2,0)</f>
        <v>2039945</v>
      </c>
      <c r="D4877" s="26" t="s">
        <v>1412</v>
      </c>
      <c r="E4877" s="26" t="str">
        <f aca="false">VLOOKUP(B4877,[1]Planilha8!$X$4:$Z$6629,3,0)</f>
        <v>UNIDADE DE TERAPIA INTENSIVA</v>
      </c>
      <c r="F4877" s="26" t="str">
        <f aca="false">VLOOKUP(B4877,[1]Planilha8!$X$4:$AD$6629,7,0)</f>
        <v>BOM</v>
      </c>
      <c r="G4877" s="27" t="n">
        <v>41367</v>
      </c>
      <c r="H4877" s="28" t="n">
        <v>456.492222222222</v>
      </c>
      <c r="I4877" s="29" t="s">
        <v>23</v>
      </c>
      <c r="J4877" s="70" t="s">
        <v>1364</v>
      </c>
      <c r="K4877" s="71" t="n">
        <v>15179</v>
      </c>
      <c r="L4877" s="72" t="n">
        <v>2013000356</v>
      </c>
      <c r="M4877" s="73" t="n">
        <v>43465</v>
      </c>
      <c r="N4877" s="74" t="n">
        <v>240.331450071225</v>
      </c>
      <c r="O4877" s="75" t="n">
        <v>0.2</v>
      </c>
      <c r="P4877" s="76" t="n">
        <v>0.0166666666666667</v>
      </c>
      <c r="Q4877" s="77" t="n">
        <v>7.6082037037037</v>
      </c>
      <c r="R4877" s="78" t="n">
        <v>247.939653774929</v>
      </c>
      <c r="S4877" s="39" t="n">
        <v>208.552568447293</v>
      </c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LF4877" s="41"/>
      <c r="ALG4877" s="41"/>
      <c r="ALH4877" s="41"/>
      <c r="ALI4877" s="41"/>
      <c r="ALJ4877" s="41"/>
      <c r="ALK4877" s="41"/>
      <c r="ALL4877" s="41"/>
      <c r="ALM4877" s="41"/>
      <c r="ALN4877" s="41"/>
      <c r="ALO4877" s="41"/>
      <c r="ALP4877" s="41"/>
      <c r="ALQ4877" s="41"/>
      <c r="ALR4877" s="41"/>
      <c r="ALS4877" s="41"/>
      <c r="ALT4877" s="41"/>
      <c r="ALU4877" s="41"/>
      <c r="ALV4877" s="41"/>
      <c r="ALW4877" s="41"/>
      <c r="ALX4877" s="41"/>
      <c r="ALY4877" s="41"/>
      <c r="ALZ4877" s="41"/>
      <c r="AMA4877" s="41"/>
      <c r="AMB4877" s="41"/>
      <c r="AMC4877" s="41"/>
      <c r="AMD4877" s="41"/>
      <c r="AME4877" s="41"/>
      <c r="AMF4877" s="41"/>
      <c r="AMG4877" s="0"/>
      <c r="AMH4877" s="0"/>
      <c r="AMI4877" s="0"/>
      <c r="AMJ4877" s="0"/>
    </row>
    <row r="4878" s="4" customFormat="true" ht="37.5" hidden="false" customHeight="true" outlineLevel="0" collapsed="false">
      <c r="A4878" s="23" t="s">
        <v>1337</v>
      </c>
      <c r="B4878" s="23" t="n">
        <v>7289</v>
      </c>
      <c r="C4878" s="25" t="n">
        <f aca="false">VLOOKUP(B4878,[1]Planilha8!$X$4:$Y$6629,2,0)</f>
        <v>2039946</v>
      </c>
      <c r="D4878" s="26" t="s">
        <v>1412</v>
      </c>
      <c r="E4878" s="26" t="str">
        <f aca="false">VLOOKUP(B4878,[1]Planilha8!$X$4:$Z$6629,3,0)</f>
        <v>GALPÃO ALMOXARIFADO</v>
      </c>
      <c r="F4878" s="26" t="str">
        <f aca="false">VLOOKUP(B4878,[1]Planilha8!$X$4:$AD$6629,7,0)</f>
        <v>SUCATA</v>
      </c>
      <c r="G4878" s="27" t="n">
        <v>41367</v>
      </c>
      <c r="H4878" s="28" t="n">
        <v>456.492222222222</v>
      </c>
      <c r="I4878" s="29" t="s">
        <v>23</v>
      </c>
      <c r="J4878" s="70" t="s">
        <v>1364</v>
      </c>
      <c r="K4878" s="71" t="n">
        <v>15179</v>
      </c>
      <c r="L4878" s="72" t="n">
        <v>2013000356</v>
      </c>
      <c r="M4878" s="73" t="n">
        <v>43465</v>
      </c>
      <c r="N4878" s="74" t="n">
        <v>240.331450071225</v>
      </c>
      <c r="O4878" s="75" t="n">
        <v>0.2</v>
      </c>
      <c r="P4878" s="76" t="n">
        <v>0.0166666666666667</v>
      </c>
      <c r="Q4878" s="77" t="n">
        <v>7.6082037037037</v>
      </c>
      <c r="R4878" s="78" t="n">
        <v>247.939653774929</v>
      </c>
      <c r="S4878" s="39" t="n">
        <v>208.552568447293</v>
      </c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LF4878" s="41"/>
      <c r="ALG4878" s="41"/>
      <c r="ALH4878" s="41"/>
      <c r="ALI4878" s="41"/>
      <c r="ALJ4878" s="41"/>
      <c r="ALK4878" s="41"/>
      <c r="ALL4878" s="41"/>
      <c r="ALM4878" s="41"/>
      <c r="ALN4878" s="41"/>
      <c r="ALO4878" s="41"/>
      <c r="ALP4878" s="41"/>
      <c r="ALQ4878" s="41"/>
      <c r="ALR4878" s="41"/>
      <c r="ALS4878" s="41"/>
      <c r="ALT4878" s="41"/>
      <c r="ALU4878" s="41"/>
      <c r="ALV4878" s="41"/>
      <c r="ALW4878" s="41"/>
      <c r="ALX4878" s="41"/>
      <c r="ALY4878" s="41"/>
      <c r="ALZ4878" s="41"/>
      <c r="AMA4878" s="41"/>
      <c r="AMB4878" s="41"/>
      <c r="AMC4878" s="41"/>
      <c r="AMD4878" s="41"/>
      <c r="AME4878" s="41"/>
      <c r="AMF4878" s="41"/>
      <c r="AMG4878" s="0"/>
      <c r="AMH4878" s="0"/>
      <c r="AMI4878" s="0"/>
      <c r="AMJ4878" s="0"/>
    </row>
    <row r="4879" s="4" customFormat="true" ht="37.5" hidden="false" customHeight="true" outlineLevel="0" collapsed="false">
      <c r="A4879" s="23" t="s">
        <v>1337</v>
      </c>
      <c r="B4879" s="23" t="n">
        <v>7290</v>
      </c>
      <c r="C4879" s="25" t="n">
        <f aca="false">VLOOKUP(B4879,[1]Planilha8!$X$4:$Y$6629,2,0)</f>
        <v>2039947</v>
      </c>
      <c r="D4879" s="26" t="s">
        <v>1412</v>
      </c>
      <c r="E4879" s="26" t="str">
        <f aca="false">VLOOKUP(B4879,[1]Planilha8!$X$4:$Z$6629,3,0)</f>
        <v>UNIDADE DE TERAPIA INTENSIVA</v>
      </c>
      <c r="F4879" s="26" t="str">
        <f aca="false">VLOOKUP(B4879,[1]Planilha8!$X$4:$AD$6629,7,0)</f>
        <v>BOM</v>
      </c>
      <c r="G4879" s="27" t="n">
        <v>41367</v>
      </c>
      <c r="H4879" s="28" t="n">
        <v>456.492222222222</v>
      </c>
      <c r="I4879" s="29" t="s">
        <v>23</v>
      </c>
      <c r="J4879" s="70" t="s">
        <v>1364</v>
      </c>
      <c r="K4879" s="71" t="n">
        <v>15179</v>
      </c>
      <c r="L4879" s="72" t="n">
        <v>2013000356</v>
      </c>
      <c r="M4879" s="73" t="n">
        <v>43465</v>
      </c>
      <c r="N4879" s="74" t="n">
        <v>240.331450071225</v>
      </c>
      <c r="O4879" s="75" t="n">
        <v>0.2</v>
      </c>
      <c r="P4879" s="76" t="n">
        <v>0.0166666666666667</v>
      </c>
      <c r="Q4879" s="77" t="n">
        <v>7.6082037037037</v>
      </c>
      <c r="R4879" s="78" t="n">
        <v>247.939653774929</v>
      </c>
      <c r="S4879" s="39" t="n">
        <v>208.552568447293</v>
      </c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LF4879" s="41"/>
      <c r="ALG4879" s="41"/>
      <c r="ALH4879" s="41"/>
      <c r="ALI4879" s="41"/>
      <c r="ALJ4879" s="41"/>
      <c r="ALK4879" s="41"/>
      <c r="ALL4879" s="41"/>
      <c r="ALM4879" s="41"/>
      <c r="ALN4879" s="41"/>
      <c r="ALO4879" s="41"/>
      <c r="ALP4879" s="41"/>
      <c r="ALQ4879" s="41"/>
      <c r="ALR4879" s="41"/>
      <c r="ALS4879" s="41"/>
      <c r="ALT4879" s="41"/>
      <c r="ALU4879" s="41"/>
      <c r="ALV4879" s="41"/>
      <c r="ALW4879" s="41"/>
      <c r="ALX4879" s="41"/>
      <c r="ALY4879" s="41"/>
      <c r="ALZ4879" s="41"/>
      <c r="AMA4879" s="41"/>
      <c r="AMB4879" s="41"/>
      <c r="AMC4879" s="41"/>
      <c r="AMD4879" s="41"/>
      <c r="AME4879" s="41"/>
      <c r="AMF4879" s="41"/>
      <c r="AMG4879" s="0"/>
      <c r="AMH4879" s="0"/>
      <c r="AMI4879" s="0"/>
      <c r="AMJ4879" s="0"/>
    </row>
    <row r="4880" s="4" customFormat="true" ht="37.5" hidden="false" customHeight="true" outlineLevel="0" collapsed="false">
      <c r="A4880" s="23" t="s">
        <v>1337</v>
      </c>
      <c r="B4880" s="23" t="n">
        <v>7291</v>
      </c>
      <c r="C4880" s="25" t="n">
        <f aca="false">VLOOKUP(B4880,[1]Planilha8!$X$4:$Y$6629,2,0)</f>
        <v>2039948</v>
      </c>
      <c r="D4880" s="26" t="s">
        <v>1412</v>
      </c>
      <c r="E4880" s="26" t="str">
        <f aca="false">VLOOKUP(B4880,[1]Planilha8!$X$4:$Z$6629,3,0)</f>
        <v>UNIDADE DE TERAPIA INTENSIVA</v>
      </c>
      <c r="F4880" s="26" t="str">
        <f aca="false">VLOOKUP(B4880,[1]Planilha8!$X$4:$AD$6629,7,0)</f>
        <v>BOM</v>
      </c>
      <c r="G4880" s="27" t="n">
        <v>41367</v>
      </c>
      <c r="H4880" s="28" t="n">
        <v>456.492222222222</v>
      </c>
      <c r="I4880" s="29" t="s">
        <v>23</v>
      </c>
      <c r="J4880" s="70" t="s">
        <v>1364</v>
      </c>
      <c r="K4880" s="71" t="n">
        <v>15179</v>
      </c>
      <c r="L4880" s="72" t="n">
        <v>2013000356</v>
      </c>
      <c r="M4880" s="73" t="n">
        <v>43465</v>
      </c>
      <c r="N4880" s="74" t="n">
        <v>240.331450071225</v>
      </c>
      <c r="O4880" s="75" t="n">
        <v>0.2</v>
      </c>
      <c r="P4880" s="76" t="n">
        <v>0.0166666666666667</v>
      </c>
      <c r="Q4880" s="77" t="n">
        <v>7.6082037037037</v>
      </c>
      <c r="R4880" s="78" t="n">
        <v>247.939653774929</v>
      </c>
      <c r="S4880" s="39" t="n">
        <v>208.552568447293</v>
      </c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LF4880" s="41"/>
      <c r="ALG4880" s="41"/>
      <c r="ALH4880" s="41"/>
      <c r="ALI4880" s="41"/>
      <c r="ALJ4880" s="41"/>
      <c r="ALK4880" s="41"/>
      <c r="ALL4880" s="41"/>
      <c r="ALM4880" s="41"/>
      <c r="ALN4880" s="41"/>
      <c r="ALO4880" s="41"/>
      <c r="ALP4880" s="41"/>
      <c r="ALQ4880" s="41"/>
      <c r="ALR4880" s="41"/>
      <c r="ALS4880" s="41"/>
      <c r="ALT4880" s="41"/>
      <c r="ALU4880" s="41"/>
      <c r="ALV4880" s="41"/>
      <c r="ALW4880" s="41"/>
      <c r="ALX4880" s="41"/>
      <c r="ALY4880" s="41"/>
      <c r="ALZ4880" s="41"/>
      <c r="AMA4880" s="41"/>
      <c r="AMB4880" s="41"/>
      <c r="AMC4880" s="41"/>
      <c r="AMD4880" s="41"/>
      <c r="AME4880" s="41"/>
      <c r="AMF4880" s="41"/>
      <c r="AMG4880" s="0"/>
      <c r="AMH4880" s="0"/>
      <c r="AMI4880" s="0"/>
      <c r="AMJ4880" s="0"/>
    </row>
    <row r="4881" s="4" customFormat="true" ht="37.5" hidden="false" customHeight="true" outlineLevel="0" collapsed="false">
      <c r="A4881" s="23" t="s">
        <v>1337</v>
      </c>
      <c r="B4881" s="23" t="n">
        <v>7292</v>
      </c>
      <c r="C4881" s="25" t="n">
        <f aca="false">VLOOKUP(B4881,[1]Planilha8!$X$4:$Y$6629,2,0)</f>
        <v>2039949</v>
      </c>
      <c r="D4881" s="26" t="s">
        <v>1412</v>
      </c>
      <c r="E4881" s="26" t="str">
        <f aca="false">VLOOKUP(B4881,[1]Planilha8!$X$4:$Z$6629,3,0)</f>
        <v>UNIDADE DE TERAPIA INTENSIVA</v>
      </c>
      <c r="F4881" s="26" t="str">
        <f aca="false">VLOOKUP(B4881,[1]Planilha8!$X$4:$AD$6629,7,0)</f>
        <v>BOM</v>
      </c>
      <c r="G4881" s="27" t="n">
        <v>41367</v>
      </c>
      <c r="H4881" s="28" t="n">
        <v>456.492222222222</v>
      </c>
      <c r="I4881" s="29" t="s">
        <v>23</v>
      </c>
      <c r="J4881" s="70" t="s">
        <v>1364</v>
      </c>
      <c r="K4881" s="71" t="n">
        <v>15179</v>
      </c>
      <c r="L4881" s="72" t="n">
        <v>2013000356</v>
      </c>
      <c r="M4881" s="73" t="n">
        <v>43465</v>
      </c>
      <c r="N4881" s="74" t="n">
        <v>240.331450071225</v>
      </c>
      <c r="O4881" s="75" t="n">
        <v>0.2</v>
      </c>
      <c r="P4881" s="76" t="n">
        <v>0.0166666666666667</v>
      </c>
      <c r="Q4881" s="77" t="n">
        <v>7.6082037037037</v>
      </c>
      <c r="R4881" s="78" t="n">
        <v>247.939653774929</v>
      </c>
      <c r="S4881" s="39" t="n">
        <v>208.552568447293</v>
      </c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LF4881" s="41"/>
      <c r="ALG4881" s="41"/>
      <c r="ALH4881" s="41"/>
      <c r="ALI4881" s="41"/>
      <c r="ALJ4881" s="41"/>
      <c r="ALK4881" s="41"/>
      <c r="ALL4881" s="41"/>
      <c r="ALM4881" s="41"/>
      <c r="ALN4881" s="41"/>
      <c r="ALO4881" s="41"/>
      <c r="ALP4881" s="41"/>
      <c r="ALQ4881" s="41"/>
      <c r="ALR4881" s="41"/>
      <c r="ALS4881" s="41"/>
      <c r="ALT4881" s="41"/>
      <c r="ALU4881" s="41"/>
      <c r="ALV4881" s="41"/>
      <c r="ALW4881" s="41"/>
      <c r="ALX4881" s="41"/>
      <c r="ALY4881" s="41"/>
      <c r="ALZ4881" s="41"/>
      <c r="AMA4881" s="41"/>
      <c r="AMB4881" s="41"/>
      <c r="AMC4881" s="41"/>
      <c r="AMD4881" s="41"/>
      <c r="AME4881" s="41"/>
      <c r="AMF4881" s="41"/>
      <c r="AMG4881" s="0"/>
      <c r="AMH4881" s="0"/>
      <c r="AMI4881" s="0"/>
      <c r="AMJ4881" s="0"/>
    </row>
    <row r="4882" s="4" customFormat="true" ht="37.5" hidden="false" customHeight="true" outlineLevel="0" collapsed="false">
      <c r="A4882" s="23" t="s">
        <v>1337</v>
      </c>
      <c r="B4882" s="23" t="n">
        <v>7293</v>
      </c>
      <c r="C4882" s="25" t="n">
        <f aca="false">VLOOKUP(B4882,[1]Planilha8!$X$4:$Y$6629,2,0)</f>
        <v>2039950</v>
      </c>
      <c r="D4882" s="26" t="s">
        <v>1412</v>
      </c>
      <c r="E4882" s="26" t="str">
        <f aca="false">VLOOKUP(B4882,[1]Planilha8!$X$4:$Z$6629,3,0)</f>
        <v>UNIDADE DE TERAPIA INTENSIVA</v>
      </c>
      <c r="F4882" s="26" t="str">
        <f aca="false">VLOOKUP(B4882,[1]Planilha8!$X$4:$AD$6629,7,0)</f>
        <v>BOM</v>
      </c>
      <c r="G4882" s="27" t="n">
        <v>41367</v>
      </c>
      <c r="H4882" s="28" t="n">
        <v>456.492222222222</v>
      </c>
      <c r="I4882" s="29" t="s">
        <v>23</v>
      </c>
      <c r="J4882" s="70" t="s">
        <v>1364</v>
      </c>
      <c r="K4882" s="71" t="n">
        <v>15179</v>
      </c>
      <c r="L4882" s="72" t="n">
        <v>2013000356</v>
      </c>
      <c r="M4882" s="73" t="n">
        <v>43465</v>
      </c>
      <c r="N4882" s="74" t="n">
        <v>240.331450071225</v>
      </c>
      <c r="O4882" s="75" t="n">
        <v>0.2</v>
      </c>
      <c r="P4882" s="76" t="n">
        <v>0.0166666666666667</v>
      </c>
      <c r="Q4882" s="77" t="n">
        <v>7.6082037037037</v>
      </c>
      <c r="R4882" s="78" t="n">
        <v>247.939653774929</v>
      </c>
      <c r="S4882" s="39" t="n">
        <v>208.552568447293</v>
      </c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LF4882" s="41"/>
      <c r="ALG4882" s="41"/>
      <c r="ALH4882" s="41"/>
      <c r="ALI4882" s="41"/>
      <c r="ALJ4882" s="41"/>
      <c r="ALK4882" s="41"/>
      <c r="ALL4882" s="41"/>
      <c r="ALM4882" s="41"/>
      <c r="ALN4882" s="41"/>
      <c r="ALO4882" s="41"/>
      <c r="ALP4882" s="41"/>
      <c r="ALQ4882" s="41"/>
      <c r="ALR4882" s="41"/>
      <c r="ALS4882" s="41"/>
      <c r="ALT4882" s="41"/>
      <c r="ALU4882" s="41"/>
      <c r="ALV4882" s="41"/>
      <c r="ALW4882" s="41"/>
      <c r="ALX4882" s="41"/>
      <c r="ALY4882" s="41"/>
      <c r="ALZ4882" s="41"/>
      <c r="AMA4882" s="41"/>
      <c r="AMB4882" s="41"/>
      <c r="AMC4882" s="41"/>
      <c r="AMD4882" s="41"/>
      <c r="AME4882" s="41"/>
      <c r="AMF4882" s="41"/>
      <c r="AMG4882" s="0"/>
      <c r="AMH4882" s="0"/>
      <c r="AMI4882" s="0"/>
      <c r="AMJ4882" s="0"/>
    </row>
    <row r="4883" s="4" customFormat="true" ht="37.5" hidden="false" customHeight="true" outlineLevel="0" collapsed="false">
      <c r="A4883" s="23" t="s">
        <v>1337</v>
      </c>
      <c r="B4883" s="23" t="n">
        <v>7294</v>
      </c>
      <c r="C4883" s="25" t="n">
        <f aca="false">VLOOKUP(B4883,[1]Planilha8!$X$4:$Y$6629,2,0)</f>
        <v>2039951</v>
      </c>
      <c r="D4883" s="26" t="s">
        <v>1412</v>
      </c>
      <c r="E4883" s="26" t="str">
        <f aca="false">VLOOKUP(B4883,[1]Planilha8!$X$4:$Z$6629,3,0)</f>
        <v>UNIDADE DE TERAPIA INTENSIVA</v>
      </c>
      <c r="F4883" s="26" t="str">
        <f aca="false">VLOOKUP(B4883,[1]Planilha8!$X$4:$AD$6629,7,0)</f>
        <v>BOM</v>
      </c>
      <c r="G4883" s="27" t="n">
        <v>41367</v>
      </c>
      <c r="H4883" s="28" t="n">
        <v>456.492222222222</v>
      </c>
      <c r="I4883" s="29" t="s">
        <v>23</v>
      </c>
      <c r="J4883" s="70" t="s">
        <v>1364</v>
      </c>
      <c r="K4883" s="71" t="n">
        <v>15179</v>
      </c>
      <c r="L4883" s="72" t="n">
        <v>2013000356</v>
      </c>
      <c r="M4883" s="73" t="n">
        <v>43465</v>
      </c>
      <c r="N4883" s="74" t="n">
        <v>240.331450071225</v>
      </c>
      <c r="O4883" s="75" t="n">
        <v>0.2</v>
      </c>
      <c r="P4883" s="76" t="n">
        <v>0.0166666666666667</v>
      </c>
      <c r="Q4883" s="77" t="n">
        <v>7.6082037037037</v>
      </c>
      <c r="R4883" s="78" t="n">
        <v>247.939653774929</v>
      </c>
      <c r="S4883" s="39" t="n">
        <v>208.552568447293</v>
      </c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LF4883" s="41"/>
      <c r="ALG4883" s="41"/>
      <c r="ALH4883" s="41"/>
      <c r="ALI4883" s="41"/>
      <c r="ALJ4883" s="41"/>
      <c r="ALK4883" s="41"/>
      <c r="ALL4883" s="41"/>
      <c r="ALM4883" s="41"/>
      <c r="ALN4883" s="41"/>
      <c r="ALO4883" s="41"/>
      <c r="ALP4883" s="41"/>
      <c r="ALQ4883" s="41"/>
      <c r="ALR4883" s="41"/>
      <c r="ALS4883" s="41"/>
      <c r="ALT4883" s="41"/>
      <c r="ALU4883" s="41"/>
      <c r="ALV4883" s="41"/>
      <c r="ALW4883" s="41"/>
      <c r="ALX4883" s="41"/>
      <c r="ALY4883" s="41"/>
      <c r="ALZ4883" s="41"/>
      <c r="AMA4883" s="41"/>
      <c r="AMB4883" s="41"/>
      <c r="AMC4883" s="41"/>
      <c r="AMD4883" s="41"/>
      <c r="AME4883" s="41"/>
      <c r="AMF4883" s="41"/>
      <c r="AMG4883" s="0"/>
      <c r="AMH4883" s="0"/>
      <c r="AMI4883" s="0"/>
      <c r="AMJ4883" s="0"/>
    </row>
    <row r="4884" s="4" customFormat="true" ht="37.5" hidden="false" customHeight="true" outlineLevel="0" collapsed="false">
      <c r="A4884" s="23" t="s">
        <v>1337</v>
      </c>
      <c r="B4884" s="23" t="n">
        <v>7295</v>
      </c>
      <c r="C4884" s="25" t="n">
        <f aca="false">VLOOKUP(B4884,[1]Planilha8!$X$4:$Y$6629,2,0)</f>
        <v>2039952</v>
      </c>
      <c r="D4884" s="26" t="s">
        <v>1412</v>
      </c>
      <c r="E4884" s="26" t="str">
        <f aca="false">VLOOKUP(B4884,[1]Planilha8!$X$4:$Z$6629,3,0)</f>
        <v>UNIDADE DE TERAPIA INTENSIVA</v>
      </c>
      <c r="F4884" s="26" t="str">
        <f aca="false">VLOOKUP(B4884,[1]Planilha8!$X$4:$AD$6629,7,0)</f>
        <v>BOM</v>
      </c>
      <c r="G4884" s="27" t="n">
        <v>41367</v>
      </c>
      <c r="H4884" s="28" t="n">
        <v>456.492222222222</v>
      </c>
      <c r="I4884" s="29" t="s">
        <v>23</v>
      </c>
      <c r="J4884" s="70" t="s">
        <v>1364</v>
      </c>
      <c r="K4884" s="71" t="n">
        <v>15179</v>
      </c>
      <c r="L4884" s="72" t="n">
        <v>2013000356</v>
      </c>
      <c r="M4884" s="73" t="n">
        <v>43465</v>
      </c>
      <c r="N4884" s="74" t="n">
        <v>240.331450071225</v>
      </c>
      <c r="O4884" s="75" t="n">
        <v>0.2</v>
      </c>
      <c r="P4884" s="76" t="n">
        <v>0.0166666666666667</v>
      </c>
      <c r="Q4884" s="77" t="n">
        <v>7.6082037037037</v>
      </c>
      <c r="R4884" s="78" t="n">
        <v>247.939653774929</v>
      </c>
      <c r="S4884" s="39" t="n">
        <v>208.552568447293</v>
      </c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LF4884" s="41"/>
      <c r="ALG4884" s="41"/>
      <c r="ALH4884" s="41"/>
      <c r="ALI4884" s="41"/>
      <c r="ALJ4884" s="41"/>
      <c r="ALK4884" s="41"/>
      <c r="ALL4884" s="41"/>
      <c r="ALM4884" s="41"/>
      <c r="ALN4884" s="41"/>
      <c r="ALO4884" s="41"/>
      <c r="ALP4884" s="41"/>
      <c r="ALQ4884" s="41"/>
      <c r="ALR4884" s="41"/>
      <c r="ALS4884" s="41"/>
      <c r="ALT4884" s="41"/>
      <c r="ALU4884" s="41"/>
      <c r="ALV4884" s="41"/>
      <c r="ALW4884" s="41"/>
      <c r="ALX4884" s="41"/>
      <c r="ALY4884" s="41"/>
      <c r="ALZ4884" s="41"/>
      <c r="AMA4884" s="41"/>
      <c r="AMB4884" s="41"/>
      <c r="AMC4884" s="41"/>
      <c r="AMD4884" s="41"/>
      <c r="AME4884" s="41"/>
      <c r="AMF4884" s="41"/>
      <c r="AMG4884" s="0"/>
      <c r="AMH4884" s="0"/>
      <c r="AMI4884" s="0"/>
      <c r="AMJ4884" s="0"/>
    </row>
    <row r="4885" s="4" customFormat="true" ht="37.5" hidden="false" customHeight="true" outlineLevel="0" collapsed="false">
      <c r="A4885" s="23" t="s">
        <v>1337</v>
      </c>
      <c r="B4885" s="23" t="n">
        <v>7296</v>
      </c>
      <c r="C4885" s="25" t="n">
        <f aca="false">VLOOKUP(B4885,[1]Planilha8!$X$4:$Y$6629,2,0)</f>
        <v>2039953</v>
      </c>
      <c r="D4885" s="26" t="s">
        <v>1412</v>
      </c>
      <c r="E4885" s="26" t="str">
        <f aca="false">VLOOKUP(B4885,[1]Planilha8!$X$4:$Z$6629,3,0)</f>
        <v>UNIDADE DE TERAPIA INTENSIVA</v>
      </c>
      <c r="F4885" s="26" t="str">
        <f aca="false">VLOOKUP(B4885,[1]Planilha8!$X$4:$AD$6629,7,0)</f>
        <v>BOM</v>
      </c>
      <c r="G4885" s="27" t="n">
        <v>41367</v>
      </c>
      <c r="H4885" s="28" t="n">
        <v>456.492222222222</v>
      </c>
      <c r="I4885" s="29" t="s">
        <v>23</v>
      </c>
      <c r="J4885" s="70" t="s">
        <v>1364</v>
      </c>
      <c r="K4885" s="71" t="n">
        <v>15179</v>
      </c>
      <c r="L4885" s="72" t="n">
        <v>2013000356</v>
      </c>
      <c r="M4885" s="73" t="n">
        <v>43465</v>
      </c>
      <c r="N4885" s="74" t="n">
        <v>240.331450071225</v>
      </c>
      <c r="O4885" s="75" t="n">
        <v>0.2</v>
      </c>
      <c r="P4885" s="76" t="n">
        <v>0.0166666666666667</v>
      </c>
      <c r="Q4885" s="77" t="n">
        <v>7.6082037037037</v>
      </c>
      <c r="R4885" s="78" t="n">
        <v>247.939653774929</v>
      </c>
      <c r="S4885" s="39" t="n">
        <v>208.552568447293</v>
      </c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LF4885" s="41"/>
      <c r="ALG4885" s="41"/>
      <c r="ALH4885" s="41"/>
      <c r="ALI4885" s="41"/>
      <c r="ALJ4885" s="41"/>
      <c r="ALK4885" s="41"/>
      <c r="ALL4885" s="41"/>
      <c r="ALM4885" s="41"/>
      <c r="ALN4885" s="41"/>
      <c r="ALO4885" s="41"/>
      <c r="ALP4885" s="41"/>
      <c r="ALQ4885" s="41"/>
      <c r="ALR4885" s="41"/>
      <c r="ALS4885" s="41"/>
      <c r="ALT4885" s="41"/>
      <c r="ALU4885" s="41"/>
      <c r="ALV4885" s="41"/>
      <c r="ALW4885" s="41"/>
      <c r="ALX4885" s="41"/>
      <c r="ALY4885" s="41"/>
      <c r="ALZ4885" s="41"/>
      <c r="AMA4885" s="41"/>
      <c r="AMB4885" s="41"/>
      <c r="AMC4885" s="41"/>
      <c r="AMD4885" s="41"/>
      <c r="AME4885" s="41"/>
      <c r="AMF4885" s="41"/>
      <c r="AMG4885" s="0"/>
      <c r="AMH4885" s="0"/>
      <c r="AMI4885" s="0"/>
      <c r="AMJ4885" s="0"/>
    </row>
    <row r="4886" s="4" customFormat="true" ht="37.5" hidden="false" customHeight="true" outlineLevel="0" collapsed="false">
      <c r="A4886" s="23" t="s">
        <v>1337</v>
      </c>
      <c r="B4886" s="23" t="n">
        <v>7297</v>
      </c>
      <c r="C4886" s="25" t="n">
        <f aca="false">VLOOKUP(B4886,[1]Planilha8!$X$4:$Y$6629,2,0)</f>
        <v>2039954</v>
      </c>
      <c r="D4886" s="26" t="s">
        <v>1412</v>
      </c>
      <c r="E4886" s="26" t="str">
        <f aca="false">VLOOKUP(B4886,[1]Planilha8!$X$4:$Z$6629,3,0)</f>
        <v>UNIDADE DE TERAPIA INTENSIVA</v>
      </c>
      <c r="F4886" s="26" t="str">
        <f aca="false">VLOOKUP(B4886,[1]Planilha8!$X$4:$AD$6629,7,0)</f>
        <v>BOM</v>
      </c>
      <c r="G4886" s="27" t="n">
        <v>41367</v>
      </c>
      <c r="H4886" s="28" t="n">
        <v>456.492222222222</v>
      </c>
      <c r="I4886" s="29" t="s">
        <v>23</v>
      </c>
      <c r="J4886" s="70" t="s">
        <v>1364</v>
      </c>
      <c r="K4886" s="71" t="n">
        <v>15179</v>
      </c>
      <c r="L4886" s="72" t="n">
        <v>2013000356</v>
      </c>
      <c r="M4886" s="73" t="n">
        <v>43465</v>
      </c>
      <c r="N4886" s="74" t="n">
        <v>240.331450071225</v>
      </c>
      <c r="O4886" s="75" t="n">
        <v>0.2</v>
      </c>
      <c r="P4886" s="76" t="n">
        <v>0.0166666666666667</v>
      </c>
      <c r="Q4886" s="77" t="n">
        <v>7.6082037037037</v>
      </c>
      <c r="R4886" s="78" t="n">
        <v>247.939653774929</v>
      </c>
      <c r="S4886" s="39" t="n">
        <v>208.552568447293</v>
      </c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LF4886" s="41"/>
      <c r="ALG4886" s="41"/>
      <c r="ALH4886" s="41"/>
      <c r="ALI4886" s="41"/>
      <c r="ALJ4886" s="41"/>
      <c r="ALK4886" s="41"/>
      <c r="ALL4886" s="41"/>
      <c r="ALM4886" s="41"/>
      <c r="ALN4886" s="41"/>
      <c r="ALO4886" s="41"/>
      <c r="ALP4886" s="41"/>
      <c r="ALQ4886" s="41"/>
      <c r="ALR4886" s="41"/>
      <c r="ALS4886" s="41"/>
      <c r="ALT4886" s="41"/>
      <c r="ALU4886" s="41"/>
      <c r="ALV4886" s="41"/>
      <c r="ALW4886" s="41"/>
      <c r="ALX4886" s="41"/>
      <c r="ALY4886" s="41"/>
      <c r="ALZ4886" s="41"/>
      <c r="AMA4886" s="41"/>
      <c r="AMB4886" s="41"/>
      <c r="AMC4886" s="41"/>
      <c r="AMD4886" s="41"/>
      <c r="AME4886" s="41"/>
      <c r="AMF4886" s="41"/>
      <c r="AMG4886" s="0"/>
      <c r="AMH4886" s="0"/>
      <c r="AMI4886" s="0"/>
      <c r="AMJ4886" s="0"/>
    </row>
    <row r="4887" s="4" customFormat="true" ht="37.5" hidden="false" customHeight="true" outlineLevel="0" collapsed="false">
      <c r="A4887" s="23" t="s">
        <v>1337</v>
      </c>
      <c r="B4887" s="23" t="n">
        <v>7298</v>
      </c>
      <c r="C4887" s="25" t="n">
        <f aca="false">VLOOKUP(B4887,[1]Planilha8!$X$4:$Y$6629,2,0)</f>
        <v>2039955</v>
      </c>
      <c r="D4887" s="26" t="s">
        <v>1412</v>
      </c>
      <c r="E4887" s="26" t="str">
        <f aca="false">VLOOKUP(B4887,[1]Planilha8!$X$4:$Z$6629,3,0)</f>
        <v>UNIDADE DE TERAPIA INTENSIVA</v>
      </c>
      <c r="F4887" s="26" t="str">
        <f aca="false">VLOOKUP(B4887,[1]Planilha8!$X$4:$AD$6629,7,0)</f>
        <v>BOM</v>
      </c>
      <c r="G4887" s="27" t="n">
        <v>41367</v>
      </c>
      <c r="H4887" s="28" t="n">
        <v>456.492222222222</v>
      </c>
      <c r="I4887" s="29" t="s">
        <v>23</v>
      </c>
      <c r="J4887" s="70" t="s">
        <v>1364</v>
      </c>
      <c r="K4887" s="71" t="n">
        <v>15179</v>
      </c>
      <c r="L4887" s="72" t="n">
        <v>2013000356</v>
      </c>
      <c r="M4887" s="73" t="n">
        <v>43465</v>
      </c>
      <c r="N4887" s="74" t="n">
        <v>240.331450071225</v>
      </c>
      <c r="O4887" s="75" t="n">
        <v>0.2</v>
      </c>
      <c r="P4887" s="76" t="n">
        <v>0.0166666666666667</v>
      </c>
      <c r="Q4887" s="77" t="n">
        <v>7.6082037037037</v>
      </c>
      <c r="R4887" s="78" t="n">
        <v>247.939653774929</v>
      </c>
      <c r="S4887" s="39" t="n">
        <v>208.552568447293</v>
      </c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LF4887" s="41"/>
      <c r="ALG4887" s="41"/>
      <c r="ALH4887" s="41"/>
      <c r="ALI4887" s="41"/>
      <c r="ALJ4887" s="41"/>
      <c r="ALK4887" s="41"/>
      <c r="ALL4887" s="41"/>
      <c r="ALM4887" s="41"/>
      <c r="ALN4887" s="41"/>
      <c r="ALO4887" s="41"/>
      <c r="ALP4887" s="41"/>
      <c r="ALQ4887" s="41"/>
      <c r="ALR4887" s="41"/>
      <c r="ALS4887" s="41"/>
      <c r="ALT4887" s="41"/>
      <c r="ALU4887" s="41"/>
      <c r="ALV4887" s="41"/>
      <c r="ALW4887" s="41"/>
      <c r="ALX4887" s="41"/>
      <c r="ALY4887" s="41"/>
      <c r="ALZ4887" s="41"/>
      <c r="AMA4887" s="41"/>
      <c r="AMB4887" s="41"/>
      <c r="AMC4887" s="41"/>
      <c r="AMD4887" s="41"/>
      <c r="AME4887" s="41"/>
      <c r="AMF4887" s="41"/>
      <c r="AMG4887" s="0"/>
      <c r="AMH4887" s="0"/>
      <c r="AMI4887" s="0"/>
      <c r="AMJ4887" s="0"/>
    </row>
    <row r="4888" s="4" customFormat="true" ht="37.5" hidden="false" customHeight="true" outlineLevel="0" collapsed="false">
      <c r="A4888" s="23" t="s">
        <v>1337</v>
      </c>
      <c r="B4888" s="23" t="n">
        <v>7299</v>
      </c>
      <c r="C4888" s="25" t="n">
        <f aca="false">VLOOKUP(B4888,[1]Planilha8!$X$4:$Y$6629,2,0)</f>
        <v>2039956</v>
      </c>
      <c r="D4888" s="26" t="s">
        <v>1412</v>
      </c>
      <c r="E4888" s="26" t="str">
        <f aca="false">VLOOKUP(B4888,[1]Planilha8!$X$4:$Z$6629,3,0)</f>
        <v>UNIDADE DE TERAPIA INTENSIVA</v>
      </c>
      <c r="F4888" s="26" t="str">
        <f aca="false">VLOOKUP(B4888,[1]Planilha8!$X$4:$AD$6629,7,0)</f>
        <v>BOM</v>
      </c>
      <c r="G4888" s="27" t="n">
        <v>41367</v>
      </c>
      <c r="H4888" s="28" t="n">
        <v>456.492222222222</v>
      </c>
      <c r="I4888" s="29" t="s">
        <v>23</v>
      </c>
      <c r="J4888" s="70" t="s">
        <v>1364</v>
      </c>
      <c r="K4888" s="71" t="n">
        <v>15179</v>
      </c>
      <c r="L4888" s="72" t="n">
        <v>2013000356</v>
      </c>
      <c r="M4888" s="73" t="n">
        <v>43465</v>
      </c>
      <c r="N4888" s="74" t="n">
        <v>240.331450071225</v>
      </c>
      <c r="O4888" s="75" t="n">
        <v>0.2</v>
      </c>
      <c r="P4888" s="76" t="n">
        <v>0.0166666666666667</v>
      </c>
      <c r="Q4888" s="77" t="n">
        <v>7.6082037037037</v>
      </c>
      <c r="R4888" s="78" t="n">
        <v>247.939653774929</v>
      </c>
      <c r="S4888" s="39" t="n">
        <v>208.552568447293</v>
      </c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LF4888" s="41"/>
      <c r="ALG4888" s="41"/>
      <c r="ALH4888" s="41"/>
      <c r="ALI4888" s="41"/>
      <c r="ALJ4888" s="41"/>
      <c r="ALK4888" s="41"/>
      <c r="ALL4888" s="41"/>
      <c r="ALM4888" s="41"/>
      <c r="ALN4888" s="41"/>
      <c r="ALO4888" s="41"/>
      <c r="ALP4888" s="41"/>
      <c r="ALQ4888" s="41"/>
      <c r="ALR4888" s="41"/>
      <c r="ALS4888" s="41"/>
      <c r="ALT4888" s="41"/>
      <c r="ALU4888" s="41"/>
      <c r="ALV4888" s="41"/>
      <c r="ALW4888" s="41"/>
      <c r="ALX4888" s="41"/>
      <c r="ALY4888" s="41"/>
      <c r="ALZ4888" s="41"/>
      <c r="AMA4888" s="41"/>
      <c r="AMB4888" s="41"/>
      <c r="AMC4888" s="41"/>
      <c r="AMD4888" s="41"/>
      <c r="AME4888" s="41"/>
      <c r="AMF4888" s="41"/>
      <c r="AMG4888" s="0"/>
      <c r="AMH4888" s="0"/>
      <c r="AMI4888" s="0"/>
      <c r="AMJ4888" s="0"/>
    </row>
    <row r="4889" s="4" customFormat="true" ht="37.5" hidden="false" customHeight="true" outlineLevel="0" collapsed="false">
      <c r="A4889" s="23" t="s">
        <v>1337</v>
      </c>
      <c r="B4889" s="23" t="n">
        <v>7300</v>
      </c>
      <c r="C4889" s="25" t="n">
        <f aca="false">VLOOKUP(B4889,[1]Planilha8!$X$4:$Y$6629,2,0)</f>
        <v>2039957</v>
      </c>
      <c r="D4889" s="26" t="s">
        <v>1412</v>
      </c>
      <c r="E4889" s="26" t="str">
        <f aca="false">VLOOKUP(B4889,[1]Planilha8!$X$4:$Z$6629,3,0)</f>
        <v>UNIDADE DE TERAPIA INTENSIVA</v>
      </c>
      <c r="F4889" s="26" t="str">
        <f aca="false">VLOOKUP(B4889,[1]Planilha8!$X$4:$AD$6629,7,0)</f>
        <v>BOM</v>
      </c>
      <c r="G4889" s="27" t="n">
        <v>41367</v>
      </c>
      <c r="H4889" s="28" t="n">
        <v>456.492222222222</v>
      </c>
      <c r="I4889" s="29" t="s">
        <v>23</v>
      </c>
      <c r="J4889" s="70" t="s">
        <v>1364</v>
      </c>
      <c r="K4889" s="71" t="n">
        <v>15179</v>
      </c>
      <c r="L4889" s="72" t="n">
        <v>2013000356</v>
      </c>
      <c r="M4889" s="73" t="n">
        <v>43465</v>
      </c>
      <c r="N4889" s="74" t="n">
        <v>240.331450071225</v>
      </c>
      <c r="O4889" s="75" t="n">
        <v>0.2</v>
      </c>
      <c r="P4889" s="76" t="n">
        <v>0.0166666666666667</v>
      </c>
      <c r="Q4889" s="77" t="n">
        <v>7.6082037037037</v>
      </c>
      <c r="R4889" s="78" t="n">
        <v>247.939653774929</v>
      </c>
      <c r="S4889" s="39" t="n">
        <v>208.552568447293</v>
      </c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LF4889" s="41"/>
      <c r="ALG4889" s="41"/>
      <c r="ALH4889" s="41"/>
      <c r="ALI4889" s="41"/>
      <c r="ALJ4889" s="41"/>
      <c r="ALK4889" s="41"/>
      <c r="ALL4889" s="41"/>
      <c r="ALM4889" s="41"/>
      <c r="ALN4889" s="41"/>
      <c r="ALO4889" s="41"/>
      <c r="ALP4889" s="41"/>
      <c r="ALQ4889" s="41"/>
      <c r="ALR4889" s="41"/>
      <c r="ALS4889" s="41"/>
      <c r="ALT4889" s="41"/>
      <c r="ALU4889" s="41"/>
      <c r="ALV4889" s="41"/>
      <c r="ALW4889" s="41"/>
      <c r="ALX4889" s="41"/>
      <c r="ALY4889" s="41"/>
      <c r="ALZ4889" s="41"/>
      <c r="AMA4889" s="41"/>
      <c r="AMB4889" s="41"/>
      <c r="AMC4889" s="41"/>
      <c r="AMD4889" s="41"/>
      <c r="AME4889" s="41"/>
      <c r="AMF4889" s="41"/>
      <c r="AMG4889" s="0"/>
      <c r="AMH4889" s="0"/>
      <c r="AMI4889" s="0"/>
      <c r="AMJ4889" s="0"/>
    </row>
    <row r="4890" s="4" customFormat="true" ht="37.5" hidden="false" customHeight="true" outlineLevel="0" collapsed="false">
      <c r="A4890" s="23" t="s">
        <v>1337</v>
      </c>
      <c r="B4890" s="23" t="n">
        <v>7301</v>
      </c>
      <c r="C4890" s="25" t="n">
        <f aca="false">VLOOKUP(B4890,[1]Planilha8!$X$4:$Y$6629,2,0)</f>
        <v>2039958</v>
      </c>
      <c r="D4890" s="26" t="s">
        <v>1412</v>
      </c>
      <c r="E4890" s="26" t="str">
        <f aca="false">VLOOKUP(B4890,[1]Planilha8!$X$4:$Z$6629,3,0)</f>
        <v>UNIDADE DE TERAPIA INTENSIVA</v>
      </c>
      <c r="F4890" s="26" t="str">
        <f aca="false">VLOOKUP(B4890,[1]Planilha8!$X$4:$AD$6629,7,0)</f>
        <v>BOM</v>
      </c>
      <c r="G4890" s="27" t="n">
        <v>41367</v>
      </c>
      <c r="H4890" s="28" t="n">
        <v>456.492222222222</v>
      </c>
      <c r="I4890" s="29" t="s">
        <v>23</v>
      </c>
      <c r="J4890" s="70" t="s">
        <v>1364</v>
      </c>
      <c r="K4890" s="71" t="n">
        <v>15179</v>
      </c>
      <c r="L4890" s="72" t="n">
        <v>2013000356</v>
      </c>
      <c r="M4890" s="73" t="n">
        <v>43465</v>
      </c>
      <c r="N4890" s="74" t="n">
        <v>240.331450071225</v>
      </c>
      <c r="O4890" s="75" t="n">
        <v>0.2</v>
      </c>
      <c r="P4890" s="76" t="n">
        <v>0.0166666666666667</v>
      </c>
      <c r="Q4890" s="77" t="n">
        <v>7.6082037037037</v>
      </c>
      <c r="R4890" s="78" t="n">
        <v>247.939653774929</v>
      </c>
      <c r="S4890" s="39" t="n">
        <v>208.552568447293</v>
      </c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LF4890" s="41"/>
      <c r="ALG4890" s="41"/>
      <c r="ALH4890" s="41"/>
      <c r="ALI4890" s="41"/>
      <c r="ALJ4890" s="41"/>
      <c r="ALK4890" s="41"/>
      <c r="ALL4890" s="41"/>
      <c r="ALM4890" s="41"/>
      <c r="ALN4890" s="41"/>
      <c r="ALO4890" s="41"/>
      <c r="ALP4890" s="41"/>
      <c r="ALQ4890" s="41"/>
      <c r="ALR4890" s="41"/>
      <c r="ALS4890" s="41"/>
      <c r="ALT4890" s="41"/>
      <c r="ALU4890" s="41"/>
      <c r="ALV4890" s="41"/>
      <c r="ALW4890" s="41"/>
      <c r="ALX4890" s="41"/>
      <c r="ALY4890" s="41"/>
      <c r="ALZ4890" s="41"/>
      <c r="AMA4890" s="41"/>
      <c r="AMB4890" s="41"/>
      <c r="AMC4890" s="41"/>
      <c r="AMD4890" s="41"/>
      <c r="AME4890" s="41"/>
      <c r="AMF4890" s="41"/>
      <c r="AMG4890" s="0"/>
      <c r="AMH4890" s="0"/>
      <c r="AMI4890" s="0"/>
      <c r="AMJ4890" s="0"/>
    </row>
    <row r="4891" s="4" customFormat="true" ht="37.5" hidden="false" customHeight="true" outlineLevel="0" collapsed="false">
      <c r="A4891" s="23" t="s">
        <v>1337</v>
      </c>
      <c r="B4891" s="23" t="n">
        <v>7302</v>
      </c>
      <c r="C4891" s="25" t="n">
        <f aca="false">VLOOKUP(B4891,[1]Planilha8!$X$4:$Y$6629,2,0)</f>
        <v>2039959</v>
      </c>
      <c r="D4891" s="26" t="s">
        <v>1412</v>
      </c>
      <c r="E4891" s="26" t="str">
        <f aca="false">VLOOKUP(B4891,[1]Planilha8!$X$4:$Z$6629,3,0)</f>
        <v>UNIDADE DE TERAPIA INTENSIVA</v>
      </c>
      <c r="F4891" s="26" t="str">
        <f aca="false">VLOOKUP(B4891,[1]Planilha8!$X$4:$AD$6629,7,0)</f>
        <v>BOM</v>
      </c>
      <c r="G4891" s="27" t="n">
        <v>41367</v>
      </c>
      <c r="H4891" s="28" t="n">
        <v>456.492222222222</v>
      </c>
      <c r="I4891" s="29" t="s">
        <v>23</v>
      </c>
      <c r="J4891" s="70" t="s">
        <v>1364</v>
      </c>
      <c r="K4891" s="71" t="n">
        <v>15179</v>
      </c>
      <c r="L4891" s="72" t="n">
        <v>2013000356</v>
      </c>
      <c r="M4891" s="73" t="n">
        <v>43465</v>
      </c>
      <c r="N4891" s="74" t="n">
        <v>240.331450071225</v>
      </c>
      <c r="O4891" s="75" t="n">
        <v>0.2</v>
      </c>
      <c r="P4891" s="76" t="n">
        <v>0.0166666666666667</v>
      </c>
      <c r="Q4891" s="77" t="n">
        <v>7.6082037037037</v>
      </c>
      <c r="R4891" s="78" t="n">
        <v>247.939653774929</v>
      </c>
      <c r="S4891" s="39" t="n">
        <v>208.552568447293</v>
      </c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LF4891" s="41"/>
      <c r="ALG4891" s="41"/>
      <c r="ALH4891" s="41"/>
      <c r="ALI4891" s="41"/>
      <c r="ALJ4891" s="41"/>
      <c r="ALK4891" s="41"/>
      <c r="ALL4891" s="41"/>
      <c r="ALM4891" s="41"/>
      <c r="ALN4891" s="41"/>
      <c r="ALO4891" s="41"/>
      <c r="ALP4891" s="41"/>
      <c r="ALQ4891" s="41"/>
      <c r="ALR4891" s="41"/>
      <c r="ALS4891" s="41"/>
      <c r="ALT4891" s="41"/>
      <c r="ALU4891" s="41"/>
      <c r="ALV4891" s="41"/>
      <c r="ALW4891" s="41"/>
      <c r="ALX4891" s="41"/>
      <c r="ALY4891" s="41"/>
      <c r="ALZ4891" s="41"/>
      <c r="AMA4891" s="41"/>
      <c r="AMB4891" s="41"/>
      <c r="AMC4891" s="41"/>
      <c r="AMD4891" s="41"/>
      <c r="AME4891" s="41"/>
      <c r="AMF4891" s="41"/>
      <c r="AMG4891" s="0"/>
      <c r="AMH4891" s="0"/>
      <c r="AMI4891" s="0"/>
      <c r="AMJ4891" s="0"/>
    </row>
    <row r="4892" s="4" customFormat="true" ht="37.5" hidden="false" customHeight="true" outlineLevel="0" collapsed="false">
      <c r="A4892" s="23" t="s">
        <v>1337</v>
      </c>
      <c r="B4892" s="23" t="n">
        <v>7303</v>
      </c>
      <c r="C4892" s="25" t="n">
        <f aca="false">VLOOKUP(B4892,[1]Planilha8!$X$4:$Y$6629,2,0)</f>
        <v>2039960</v>
      </c>
      <c r="D4892" s="26" t="s">
        <v>1412</v>
      </c>
      <c r="E4892" s="26" t="str">
        <f aca="false">VLOOKUP(B4892,[1]Planilha8!$X$4:$Z$6629,3,0)</f>
        <v>UNIDADE DE TERAPIA INTENSIVA</v>
      </c>
      <c r="F4892" s="26" t="str">
        <f aca="false">VLOOKUP(B4892,[1]Planilha8!$X$4:$AD$6629,7,0)</f>
        <v>BOM</v>
      </c>
      <c r="G4892" s="27" t="n">
        <v>41367</v>
      </c>
      <c r="H4892" s="28" t="n">
        <v>456.492222222222</v>
      </c>
      <c r="I4892" s="29" t="s">
        <v>23</v>
      </c>
      <c r="J4892" s="70" t="s">
        <v>1364</v>
      </c>
      <c r="K4892" s="71" t="n">
        <v>15179</v>
      </c>
      <c r="L4892" s="72" t="n">
        <v>2013000356</v>
      </c>
      <c r="M4892" s="73" t="n">
        <v>43465</v>
      </c>
      <c r="N4892" s="74" t="n">
        <v>240.331450071225</v>
      </c>
      <c r="O4892" s="75" t="n">
        <v>0.2</v>
      </c>
      <c r="P4892" s="76" t="n">
        <v>0.0166666666666667</v>
      </c>
      <c r="Q4892" s="77" t="n">
        <v>7.6082037037037</v>
      </c>
      <c r="R4892" s="78" t="n">
        <v>247.939653774929</v>
      </c>
      <c r="S4892" s="39" t="n">
        <v>208.552568447293</v>
      </c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LF4892" s="41"/>
      <c r="ALG4892" s="41"/>
      <c r="ALH4892" s="41"/>
      <c r="ALI4892" s="41"/>
      <c r="ALJ4892" s="41"/>
      <c r="ALK4892" s="41"/>
      <c r="ALL4892" s="41"/>
      <c r="ALM4892" s="41"/>
      <c r="ALN4892" s="41"/>
      <c r="ALO4892" s="41"/>
      <c r="ALP4892" s="41"/>
      <c r="ALQ4892" s="41"/>
      <c r="ALR4892" s="41"/>
      <c r="ALS4892" s="41"/>
      <c r="ALT4892" s="41"/>
      <c r="ALU4892" s="41"/>
      <c r="ALV4892" s="41"/>
      <c r="ALW4892" s="41"/>
      <c r="ALX4892" s="41"/>
      <c r="ALY4892" s="41"/>
      <c r="ALZ4892" s="41"/>
      <c r="AMA4892" s="41"/>
      <c r="AMB4892" s="41"/>
      <c r="AMC4892" s="41"/>
      <c r="AMD4892" s="41"/>
      <c r="AME4892" s="41"/>
      <c r="AMF4892" s="41"/>
      <c r="AMG4892" s="0"/>
      <c r="AMH4892" s="0"/>
      <c r="AMI4892" s="0"/>
      <c r="AMJ4892" s="0"/>
    </row>
    <row r="4893" s="4" customFormat="true" ht="37.5" hidden="false" customHeight="true" outlineLevel="0" collapsed="false">
      <c r="A4893" s="23" t="s">
        <v>1337</v>
      </c>
      <c r="B4893" s="23" t="n">
        <v>7304</v>
      </c>
      <c r="C4893" s="25" t="n">
        <f aca="false">VLOOKUP(B4893,[1]Planilha8!$X$4:$Y$6629,2,0)</f>
        <v>2039961</v>
      </c>
      <c r="D4893" s="26" t="s">
        <v>1412</v>
      </c>
      <c r="E4893" s="26" t="str">
        <f aca="false">VLOOKUP(B4893,[1]Planilha8!$X$4:$Z$6629,3,0)</f>
        <v>UNIDADE DE TERAPIA INTENSIVA</v>
      </c>
      <c r="F4893" s="26" t="str">
        <f aca="false">VLOOKUP(B4893,[1]Planilha8!$X$4:$AD$6629,7,0)</f>
        <v>BOM</v>
      </c>
      <c r="G4893" s="27" t="n">
        <v>41367</v>
      </c>
      <c r="H4893" s="28" t="n">
        <v>456.492222222222</v>
      </c>
      <c r="I4893" s="29" t="s">
        <v>23</v>
      </c>
      <c r="J4893" s="70" t="s">
        <v>1364</v>
      </c>
      <c r="K4893" s="71" t="n">
        <v>15179</v>
      </c>
      <c r="L4893" s="72" t="n">
        <v>2013000356</v>
      </c>
      <c r="M4893" s="73" t="n">
        <v>43465</v>
      </c>
      <c r="N4893" s="74" t="n">
        <v>240.331450071225</v>
      </c>
      <c r="O4893" s="75" t="n">
        <v>0.2</v>
      </c>
      <c r="P4893" s="76" t="n">
        <v>0.0166666666666667</v>
      </c>
      <c r="Q4893" s="77" t="n">
        <v>7.6082037037037</v>
      </c>
      <c r="R4893" s="78" t="n">
        <v>247.939653774929</v>
      </c>
      <c r="S4893" s="39" t="n">
        <v>208.552568447293</v>
      </c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LF4893" s="41"/>
      <c r="ALG4893" s="41"/>
      <c r="ALH4893" s="41"/>
      <c r="ALI4893" s="41"/>
      <c r="ALJ4893" s="41"/>
      <c r="ALK4893" s="41"/>
      <c r="ALL4893" s="41"/>
      <c r="ALM4893" s="41"/>
      <c r="ALN4893" s="41"/>
      <c r="ALO4893" s="41"/>
      <c r="ALP4893" s="41"/>
      <c r="ALQ4893" s="41"/>
      <c r="ALR4893" s="41"/>
      <c r="ALS4893" s="41"/>
      <c r="ALT4893" s="41"/>
      <c r="ALU4893" s="41"/>
      <c r="ALV4893" s="41"/>
      <c r="ALW4893" s="41"/>
      <c r="ALX4893" s="41"/>
      <c r="ALY4893" s="41"/>
      <c r="ALZ4893" s="41"/>
      <c r="AMA4893" s="41"/>
      <c r="AMB4893" s="41"/>
      <c r="AMC4893" s="41"/>
      <c r="AMD4893" s="41"/>
      <c r="AME4893" s="41"/>
      <c r="AMF4893" s="41"/>
      <c r="AMG4893" s="0"/>
      <c r="AMH4893" s="0"/>
      <c r="AMI4893" s="0"/>
      <c r="AMJ4893" s="0"/>
    </row>
    <row r="4894" s="41" customFormat="true" ht="37.5" hidden="false" customHeight="true" outlineLevel="0" collapsed="false">
      <c r="A4894" s="23" t="s">
        <v>1337</v>
      </c>
      <c r="B4894" s="23" t="n">
        <v>7305</v>
      </c>
      <c r="C4894" s="25" t="n">
        <f aca="false">VLOOKUP(B4894,[1]Planilha8!$X$4:$Y$6629,2,0)</f>
        <v>2039962</v>
      </c>
      <c r="D4894" s="26" t="s">
        <v>1413</v>
      </c>
      <c r="E4894" s="26" t="str">
        <f aca="false">VLOOKUP(B4894,[1]Planilha8!$X$4:$Z$6629,3,0)</f>
        <v>GALPÃO ALMOXARIFADO</v>
      </c>
      <c r="F4894" s="26" t="str">
        <f aca="false">VLOOKUP(B4894,[1]Planilha8!$X$4:$AD$6629,7,0)</f>
        <v>SUCATA</v>
      </c>
      <c r="G4894" s="27" t="n">
        <v>41367</v>
      </c>
      <c r="H4894" s="28" t="n">
        <v>1360</v>
      </c>
      <c r="I4894" s="29" t="s">
        <v>23</v>
      </c>
      <c r="J4894" s="70" t="s">
        <v>1414</v>
      </c>
      <c r="K4894" s="71" t="n">
        <v>3784</v>
      </c>
      <c r="L4894" s="72" t="n">
        <v>2013000724</v>
      </c>
      <c r="M4894" s="73" t="n">
        <v>43465</v>
      </c>
      <c r="N4894" s="74" t="n">
        <v>1273.34358974362</v>
      </c>
      <c r="O4894" s="75" t="n">
        <v>1</v>
      </c>
      <c r="P4894" s="76" t="n">
        <v>0.0833333333333333</v>
      </c>
      <c r="Q4894" s="77" t="n">
        <v>0</v>
      </c>
      <c r="R4894" s="78" t="n">
        <v>1273.34358974362</v>
      </c>
      <c r="S4894" s="39" t="n">
        <v>86.6564102563814</v>
      </c>
      <c r="T4894" s="40"/>
      <c r="U4894" s="40"/>
      <c r="V4894" s="40"/>
      <c r="W4894" s="40"/>
      <c r="X4894" s="40"/>
      <c r="Y4894" s="40"/>
      <c r="Z4894" s="40"/>
      <c r="AA4894" s="40"/>
      <c r="AB4894" s="40"/>
      <c r="AC4894" s="40"/>
      <c r="AD4894" s="40"/>
      <c r="AE4894" s="40"/>
      <c r="AF4894" s="40"/>
      <c r="AG4894" s="40"/>
      <c r="AH4894" s="40"/>
      <c r="AI4894" s="40"/>
      <c r="AJ4894" s="40"/>
    </row>
    <row r="4895" s="41" customFormat="true" ht="37.5" hidden="false" customHeight="true" outlineLevel="0" collapsed="false">
      <c r="A4895" s="23" t="s">
        <v>1337</v>
      </c>
      <c r="B4895" s="23" t="n">
        <v>7306</v>
      </c>
      <c r="C4895" s="25" t="n">
        <f aca="false">VLOOKUP(B4895,[1]Planilha8!$X$4:$Y$6629,2,0)</f>
        <v>2039963</v>
      </c>
      <c r="D4895" s="26" t="s">
        <v>1413</v>
      </c>
      <c r="E4895" s="26" t="str">
        <f aca="false">VLOOKUP(B4895,[1]Planilha8!$X$4:$Z$6629,3,0)</f>
        <v>GALPÃO ALMOXARIFADO</v>
      </c>
      <c r="F4895" s="26" t="str">
        <f aca="false">VLOOKUP(B4895,[1]Planilha8!$X$4:$AD$6629,7,0)</f>
        <v>SUCATA</v>
      </c>
      <c r="G4895" s="27" t="n">
        <v>41367</v>
      </c>
      <c r="H4895" s="28" t="n">
        <v>1360</v>
      </c>
      <c r="I4895" s="29" t="s">
        <v>23</v>
      </c>
      <c r="J4895" s="70" t="s">
        <v>1414</v>
      </c>
      <c r="K4895" s="71" t="n">
        <v>3784</v>
      </c>
      <c r="L4895" s="72" t="n">
        <v>2013000724</v>
      </c>
      <c r="M4895" s="73" t="n">
        <v>43465</v>
      </c>
      <c r="N4895" s="74" t="n">
        <v>1273.34358974362</v>
      </c>
      <c r="O4895" s="75" t="n">
        <v>1</v>
      </c>
      <c r="P4895" s="76" t="n">
        <v>0.0833333333333333</v>
      </c>
      <c r="Q4895" s="77" t="n">
        <v>0</v>
      </c>
      <c r="R4895" s="78" t="n">
        <v>1273.34358974362</v>
      </c>
      <c r="S4895" s="39" t="n">
        <v>86.6564102563814</v>
      </c>
      <c r="T4895" s="40"/>
      <c r="U4895" s="40"/>
      <c r="V4895" s="40"/>
      <c r="W4895" s="40"/>
      <c r="X4895" s="40"/>
      <c r="Y4895" s="40"/>
      <c r="Z4895" s="40"/>
      <c r="AA4895" s="40"/>
      <c r="AB4895" s="40"/>
      <c r="AC4895" s="40"/>
      <c r="AD4895" s="40"/>
      <c r="AE4895" s="40"/>
      <c r="AF4895" s="40"/>
      <c r="AG4895" s="40"/>
      <c r="AH4895" s="40"/>
      <c r="AI4895" s="40"/>
      <c r="AJ4895" s="40"/>
    </row>
    <row r="4896" s="41" customFormat="true" ht="37.5" hidden="false" customHeight="true" outlineLevel="0" collapsed="false">
      <c r="A4896" s="23" t="s">
        <v>1337</v>
      </c>
      <c r="B4896" s="23" t="n">
        <v>7307</v>
      </c>
      <c r="C4896" s="25" t="n">
        <f aca="false">VLOOKUP(B4896,[1]Planilha8!$X$4:$Y$6629,2,0)</f>
        <v>2039964</v>
      </c>
      <c r="D4896" s="26" t="s">
        <v>1413</v>
      </c>
      <c r="E4896" s="26" t="str">
        <f aca="false">VLOOKUP(B4896,[1]Planilha8!$X$4:$Z$6629,3,0)</f>
        <v>DEPOSITO DE LIXO</v>
      </c>
      <c r="F4896" s="26" t="str">
        <f aca="false">VLOOKUP(B4896,[1]Planilha8!$X$4:$AD$6629,7,0)</f>
        <v>BOM</v>
      </c>
      <c r="G4896" s="27" t="n">
        <v>41367</v>
      </c>
      <c r="H4896" s="28" t="n">
        <v>1360</v>
      </c>
      <c r="I4896" s="29" t="s">
        <v>23</v>
      </c>
      <c r="J4896" s="70" t="s">
        <v>1414</v>
      </c>
      <c r="K4896" s="71" t="n">
        <v>3784</v>
      </c>
      <c r="L4896" s="72" t="n">
        <v>2013000724</v>
      </c>
      <c r="M4896" s="73" t="n">
        <v>43465</v>
      </c>
      <c r="N4896" s="74" t="n">
        <v>1273.34358974362</v>
      </c>
      <c r="O4896" s="75" t="n">
        <v>1</v>
      </c>
      <c r="P4896" s="76" t="n">
        <v>0.0833333333333333</v>
      </c>
      <c r="Q4896" s="77" t="n">
        <v>0</v>
      </c>
      <c r="R4896" s="78" t="n">
        <v>1273.34358974362</v>
      </c>
      <c r="S4896" s="39" t="n">
        <v>86.6564102563814</v>
      </c>
      <c r="T4896" s="40"/>
      <c r="U4896" s="40"/>
      <c r="V4896" s="40"/>
      <c r="W4896" s="40"/>
      <c r="X4896" s="40"/>
      <c r="Y4896" s="40"/>
      <c r="Z4896" s="40"/>
      <c r="AA4896" s="40"/>
      <c r="AB4896" s="40"/>
      <c r="AC4896" s="40"/>
      <c r="AD4896" s="40"/>
      <c r="AE4896" s="40"/>
      <c r="AF4896" s="40"/>
      <c r="AG4896" s="40"/>
      <c r="AH4896" s="40"/>
      <c r="AI4896" s="40"/>
      <c r="AJ4896" s="40"/>
    </row>
    <row r="4897" s="41" customFormat="true" ht="37.5" hidden="false" customHeight="true" outlineLevel="0" collapsed="false">
      <c r="A4897" s="23" t="s">
        <v>1337</v>
      </c>
      <c r="B4897" s="23" t="n">
        <v>7308</v>
      </c>
      <c r="C4897" s="25" t="n">
        <f aca="false">VLOOKUP(B4897,[1]Planilha8!$X$4:$Y$6629,2,0)</f>
        <v>2039965</v>
      </c>
      <c r="D4897" s="26" t="s">
        <v>1413</v>
      </c>
      <c r="E4897" s="26" t="str">
        <f aca="false">VLOOKUP(B4897,[1]Planilha8!$X$4:$Z$6629,3,0)</f>
        <v>DEPOSITO DE LIXO</v>
      </c>
      <c r="F4897" s="26" t="str">
        <f aca="false">VLOOKUP(B4897,[1]Planilha8!$X$4:$AD$6629,7,0)</f>
        <v>BOM</v>
      </c>
      <c r="G4897" s="27" t="n">
        <v>41367</v>
      </c>
      <c r="H4897" s="28" t="n">
        <v>1360</v>
      </c>
      <c r="I4897" s="29" t="s">
        <v>23</v>
      </c>
      <c r="J4897" s="70" t="s">
        <v>1414</v>
      </c>
      <c r="K4897" s="71" t="n">
        <v>3784</v>
      </c>
      <c r="L4897" s="72" t="n">
        <v>2013000724</v>
      </c>
      <c r="M4897" s="73" t="n">
        <v>43465</v>
      </c>
      <c r="N4897" s="74" t="n">
        <v>1273.34358974362</v>
      </c>
      <c r="O4897" s="75" t="n">
        <v>1</v>
      </c>
      <c r="P4897" s="76" t="n">
        <v>0.0833333333333333</v>
      </c>
      <c r="Q4897" s="77" t="n">
        <v>0</v>
      </c>
      <c r="R4897" s="78" t="n">
        <v>1273.34358974362</v>
      </c>
      <c r="S4897" s="39" t="n">
        <v>86.6564102563814</v>
      </c>
      <c r="T4897" s="40"/>
      <c r="U4897" s="40"/>
      <c r="V4897" s="40"/>
      <c r="W4897" s="40"/>
      <c r="X4897" s="40"/>
      <c r="Y4897" s="40"/>
      <c r="Z4897" s="40"/>
      <c r="AA4897" s="40"/>
      <c r="AB4897" s="40"/>
      <c r="AC4897" s="40"/>
      <c r="AD4897" s="40"/>
      <c r="AE4897" s="40"/>
      <c r="AF4897" s="40"/>
      <c r="AG4897" s="40"/>
      <c r="AH4897" s="40"/>
      <c r="AI4897" s="40"/>
      <c r="AJ4897" s="40"/>
    </row>
    <row r="4898" s="4" customFormat="true" ht="37.5" hidden="false" customHeight="true" outlineLevel="0" collapsed="false">
      <c r="A4898" s="23" t="s">
        <v>1337</v>
      </c>
      <c r="B4898" s="23" t="n">
        <v>7309</v>
      </c>
      <c r="C4898" s="25" t="n">
        <f aca="false">VLOOKUP(B4898,[1]Planilha8!$X$4:$Y$6629,2,0)</f>
        <v>2039966</v>
      </c>
      <c r="D4898" s="26" t="s">
        <v>1415</v>
      </c>
      <c r="E4898" s="26" t="str">
        <f aca="false">VLOOKUP(B4898,[1]Planilha8!$X$4:$Z$6629,3,0)</f>
        <v>DEPOSITO DE LIXO</v>
      </c>
      <c r="F4898" s="26" t="str">
        <f aca="false">VLOOKUP(B4898,[1]Planilha8!$X$4:$AD$6629,7,0)</f>
        <v>BOM</v>
      </c>
      <c r="G4898" s="27" t="n">
        <v>41367</v>
      </c>
      <c r="H4898" s="28" t="n">
        <v>1360</v>
      </c>
      <c r="I4898" s="29" t="s">
        <v>23</v>
      </c>
      <c r="J4898" s="70" t="s">
        <v>1414</v>
      </c>
      <c r="K4898" s="71" t="n">
        <v>3784</v>
      </c>
      <c r="L4898" s="72" t="n">
        <v>2013000724</v>
      </c>
      <c r="M4898" s="73" t="n">
        <v>43465</v>
      </c>
      <c r="N4898" s="74" t="n">
        <v>1273.34358974362</v>
      </c>
      <c r="O4898" s="75" t="n">
        <v>1</v>
      </c>
      <c r="P4898" s="76" t="n">
        <v>0.0833333333333333</v>
      </c>
      <c r="Q4898" s="77" t="n">
        <v>0</v>
      </c>
      <c r="R4898" s="78" t="n">
        <v>1273.34358974362</v>
      </c>
      <c r="S4898" s="39" t="n">
        <v>86.6564102563814</v>
      </c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LF4898" s="41"/>
      <c r="ALG4898" s="41"/>
      <c r="ALH4898" s="41"/>
      <c r="ALI4898" s="41"/>
      <c r="ALJ4898" s="41"/>
      <c r="ALK4898" s="41"/>
      <c r="ALL4898" s="41"/>
      <c r="ALM4898" s="41"/>
      <c r="ALN4898" s="41"/>
      <c r="ALO4898" s="41"/>
      <c r="ALP4898" s="41"/>
      <c r="ALQ4898" s="41"/>
      <c r="ALR4898" s="41"/>
      <c r="ALS4898" s="41"/>
      <c r="ALT4898" s="41"/>
      <c r="ALU4898" s="41"/>
      <c r="ALV4898" s="41"/>
      <c r="ALW4898" s="41"/>
      <c r="ALX4898" s="41"/>
      <c r="ALY4898" s="41"/>
      <c r="ALZ4898" s="41"/>
      <c r="AMA4898" s="41"/>
      <c r="AMB4898" s="41"/>
      <c r="AMC4898" s="41"/>
      <c r="AMD4898" s="41"/>
      <c r="AME4898" s="41"/>
      <c r="AMF4898" s="41"/>
      <c r="AMG4898" s="0"/>
      <c r="AMH4898" s="0"/>
      <c r="AMI4898" s="0"/>
      <c r="AMJ4898" s="0"/>
    </row>
    <row r="4899" s="4" customFormat="true" ht="37.5" hidden="false" customHeight="true" outlineLevel="0" collapsed="false">
      <c r="A4899" s="23" t="s">
        <v>1337</v>
      </c>
      <c r="B4899" s="23" t="n">
        <v>7310</v>
      </c>
      <c r="C4899" s="25" t="n">
        <f aca="false">VLOOKUP(B4899,[1]Planilha8!$X$4:$Y$6629,2,0)</f>
        <v>2039967</v>
      </c>
      <c r="D4899" s="26" t="s">
        <v>1415</v>
      </c>
      <c r="E4899" s="26" t="str">
        <f aca="false">VLOOKUP(B4899,[1]Planilha8!$X$4:$Z$6629,3,0)</f>
        <v>DEPOSITO DE LIXO</v>
      </c>
      <c r="F4899" s="26" t="str">
        <f aca="false">VLOOKUP(B4899,[1]Planilha8!$X$4:$AD$6629,7,0)</f>
        <v>BOM</v>
      </c>
      <c r="G4899" s="27" t="n">
        <v>41367</v>
      </c>
      <c r="H4899" s="28" t="n">
        <v>1360</v>
      </c>
      <c r="I4899" s="29" t="s">
        <v>23</v>
      </c>
      <c r="J4899" s="70" t="s">
        <v>1414</v>
      </c>
      <c r="K4899" s="71" t="n">
        <v>3784</v>
      </c>
      <c r="L4899" s="72" t="n">
        <v>2013000724</v>
      </c>
      <c r="M4899" s="73" t="n">
        <v>43465</v>
      </c>
      <c r="N4899" s="74" t="n">
        <v>1273.34358974362</v>
      </c>
      <c r="O4899" s="75" t="n">
        <v>1</v>
      </c>
      <c r="P4899" s="76" t="n">
        <v>0.0833333333333333</v>
      </c>
      <c r="Q4899" s="77" t="n">
        <v>0</v>
      </c>
      <c r="R4899" s="78" t="n">
        <v>1273.34358974362</v>
      </c>
      <c r="S4899" s="39" t="n">
        <v>86.6564102563814</v>
      </c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LF4899" s="41"/>
      <c r="ALG4899" s="41"/>
      <c r="ALH4899" s="41"/>
      <c r="ALI4899" s="41"/>
      <c r="ALJ4899" s="41"/>
      <c r="ALK4899" s="41"/>
      <c r="ALL4899" s="41"/>
      <c r="ALM4899" s="41"/>
      <c r="ALN4899" s="41"/>
      <c r="ALO4899" s="41"/>
      <c r="ALP4899" s="41"/>
      <c r="ALQ4899" s="41"/>
      <c r="ALR4899" s="41"/>
      <c r="ALS4899" s="41"/>
      <c r="ALT4899" s="41"/>
      <c r="ALU4899" s="41"/>
      <c r="ALV4899" s="41"/>
      <c r="ALW4899" s="41"/>
      <c r="ALX4899" s="41"/>
      <c r="ALY4899" s="41"/>
      <c r="ALZ4899" s="41"/>
      <c r="AMA4899" s="41"/>
      <c r="AMB4899" s="41"/>
      <c r="AMC4899" s="41"/>
      <c r="AMD4899" s="41"/>
      <c r="AME4899" s="41"/>
      <c r="AMF4899" s="41"/>
      <c r="AMG4899" s="0"/>
      <c r="AMH4899" s="0"/>
      <c r="AMI4899" s="0"/>
      <c r="AMJ4899" s="0"/>
    </row>
    <row r="4900" s="4" customFormat="true" ht="37.5" hidden="false" customHeight="true" outlineLevel="0" collapsed="false">
      <c r="A4900" s="23" t="s">
        <v>1337</v>
      </c>
      <c r="B4900" s="23" t="n">
        <v>7311</v>
      </c>
      <c r="C4900" s="25" t="n">
        <f aca="false">VLOOKUP(B4900,[1]Planilha8!$X$4:$Y$6629,2,0)</f>
        <v>2039968</v>
      </c>
      <c r="D4900" s="26" t="s">
        <v>1415</v>
      </c>
      <c r="E4900" s="26" t="str">
        <f aca="false">VLOOKUP(B4900,[1]Planilha8!$X$4:$Z$6629,3,0)</f>
        <v>DEPOSITO DE LIXO</v>
      </c>
      <c r="F4900" s="26" t="str">
        <f aca="false">VLOOKUP(B4900,[1]Planilha8!$X$4:$AD$6629,7,0)</f>
        <v>BOM</v>
      </c>
      <c r="G4900" s="27" t="n">
        <v>41367</v>
      </c>
      <c r="H4900" s="28" t="n">
        <v>1360</v>
      </c>
      <c r="I4900" s="29" t="s">
        <v>23</v>
      </c>
      <c r="J4900" s="70" t="s">
        <v>1414</v>
      </c>
      <c r="K4900" s="71" t="n">
        <v>3784</v>
      </c>
      <c r="L4900" s="72" t="n">
        <v>2013000724</v>
      </c>
      <c r="M4900" s="73" t="n">
        <v>43465</v>
      </c>
      <c r="N4900" s="74" t="n">
        <v>1273.34358974362</v>
      </c>
      <c r="O4900" s="75" t="n">
        <v>1</v>
      </c>
      <c r="P4900" s="76" t="n">
        <v>0.0833333333333333</v>
      </c>
      <c r="Q4900" s="77" t="n">
        <v>0</v>
      </c>
      <c r="R4900" s="78" t="n">
        <v>1273.34358974362</v>
      </c>
      <c r="S4900" s="39" t="n">
        <v>86.6564102563814</v>
      </c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LF4900" s="41"/>
      <c r="ALG4900" s="41"/>
      <c r="ALH4900" s="41"/>
      <c r="ALI4900" s="41"/>
      <c r="ALJ4900" s="41"/>
      <c r="ALK4900" s="41"/>
      <c r="ALL4900" s="41"/>
      <c r="ALM4900" s="41"/>
      <c r="ALN4900" s="41"/>
      <c r="ALO4900" s="41"/>
      <c r="ALP4900" s="41"/>
      <c r="ALQ4900" s="41"/>
      <c r="ALR4900" s="41"/>
      <c r="ALS4900" s="41"/>
      <c r="ALT4900" s="41"/>
      <c r="ALU4900" s="41"/>
      <c r="ALV4900" s="41"/>
      <c r="ALW4900" s="41"/>
      <c r="ALX4900" s="41"/>
      <c r="ALY4900" s="41"/>
      <c r="ALZ4900" s="41"/>
      <c r="AMA4900" s="41"/>
      <c r="AMB4900" s="41"/>
      <c r="AMC4900" s="41"/>
      <c r="AMD4900" s="41"/>
      <c r="AME4900" s="41"/>
      <c r="AMF4900" s="41"/>
      <c r="AMG4900" s="0"/>
      <c r="AMH4900" s="0"/>
      <c r="AMI4900" s="0"/>
      <c r="AMJ4900" s="0"/>
    </row>
    <row r="4901" s="4" customFormat="true" ht="37.5" hidden="false" customHeight="true" outlineLevel="0" collapsed="false">
      <c r="A4901" s="23" t="s">
        <v>1337</v>
      </c>
      <c r="B4901" s="23" t="n">
        <v>7312</v>
      </c>
      <c r="C4901" s="25" t="n">
        <f aca="false">VLOOKUP(B4901,[1]Planilha8!$X$4:$Y$6629,2,0)</f>
        <v>2039969</v>
      </c>
      <c r="D4901" s="26" t="s">
        <v>1415</v>
      </c>
      <c r="E4901" s="26" t="str">
        <f aca="false">VLOOKUP(B4901,[1]Planilha8!$X$4:$Z$6629,3,0)</f>
        <v>GALPÃO ALMOXARIFADO</v>
      </c>
      <c r="F4901" s="26" t="str">
        <f aca="false">VLOOKUP(B4901,[1]Planilha8!$X$4:$AD$6629,7,0)</f>
        <v>SUCATA</v>
      </c>
      <c r="G4901" s="27" t="n">
        <v>41367</v>
      </c>
      <c r="H4901" s="28" t="n">
        <v>1360</v>
      </c>
      <c r="I4901" s="29" t="s">
        <v>23</v>
      </c>
      <c r="J4901" s="70" t="s">
        <v>1414</v>
      </c>
      <c r="K4901" s="71" t="n">
        <v>3784</v>
      </c>
      <c r="L4901" s="72" t="n">
        <v>2013000724</v>
      </c>
      <c r="M4901" s="73" t="n">
        <v>43465</v>
      </c>
      <c r="N4901" s="74" t="n">
        <v>1273.34358974362</v>
      </c>
      <c r="O4901" s="75" t="n">
        <v>1</v>
      </c>
      <c r="P4901" s="76" t="n">
        <v>0.0833333333333333</v>
      </c>
      <c r="Q4901" s="77" t="n">
        <v>0</v>
      </c>
      <c r="R4901" s="78" t="n">
        <v>1273.34358974362</v>
      </c>
      <c r="S4901" s="39" t="n">
        <v>86.6564102563814</v>
      </c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LF4901" s="41"/>
      <c r="ALG4901" s="41"/>
      <c r="ALH4901" s="41"/>
      <c r="ALI4901" s="41"/>
      <c r="ALJ4901" s="41"/>
      <c r="ALK4901" s="41"/>
      <c r="ALL4901" s="41"/>
      <c r="ALM4901" s="41"/>
      <c r="ALN4901" s="41"/>
      <c r="ALO4901" s="41"/>
      <c r="ALP4901" s="41"/>
      <c r="ALQ4901" s="41"/>
      <c r="ALR4901" s="41"/>
      <c r="ALS4901" s="41"/>
      <c r="ALT4901" s="41"/>
      <c r="ALU4901" s="41"/>
      <c r="ALV4901" s="41"/>
      <c r="ALW4901" s="41"/>
      <c r="ALX4901" s="41"/>
      <c r="ALY4901" s="41"/>
      <c r="ALZ4901" s="41"/>
      <c r="AMA4901" s="41"/>
      <c r="AMB4901" s="41"/>
      <c r="AMC4901" s="41"/>
      <c r="AMD4901" s="41"/>
      <c r="AME4901" s="41"/>
      <c r="AMF4901" s="41"/>
      <c r="AMG4901" s="0"/>
      <c r="AMH4901" s="0"/>
      <c r="AMI4901" s="0"/>
      <c r="AMJ4901" s="0"/>
    </row>
    <row r="4902" s="4" customFormat="true" ht="37.5" hidden="false" customHeight="true" outlineLevel="0" collapsed="false">
      <c r="A4902" s="23" t="s">
        <v>1337</v>
      </c>
      <c r="B4902" s="23" t="n">
        <v>7313</v>
      </c>
      <c r="C4902" s="25" t="n">
        <f aca="false">VLOOKUP(B4902,[1]Planilha8!$X$4:$Y$6629,2,0)</f>
        <v>2039970</v>
      </c>
      <c r="D4902" s="26" t="s">
        <v>1415</v>
      </c>
      <c r="E4902" s="26" t="str">
        <f aca="false">VLOOKUP(B4902,[1]Planilha8!$X$4:$Z$6629,3,0)</f>
        <v>DEPOSITO DE LIXO</v>
      </c>
      <c r="F4902" s="26" t="str">
        <f aca="false">VLOOKUP(B4902,[1]Planilha8!$X$4:$AD$6629,7,0)</f>
        <v>BOM</v>
      </c>
      <c r="G4902" s="27" t="n">
        <v>41367</v>
      </c>
      <c r="H4902" s="28" t="n">
        <v>1360</v>
      </c>
      <c r="I4902" s="29" t="s">
        <v>23</v>
      </c>
      <c r="J4902" s="70" t="s">
        <v>1414</v>
      </c>
      <c r="K4902" s="71" t="n">
        <v>3784</v>
      </c>
      <c r="L4902" s="72" t="n">
        <v>2013000724</v>
      </c>
      <c r="M4902" s="73" t="n">
        <v>43465</v>
      </c>
      <c r="N4902" s="74" t="n">
        <v>1273.34358974362</v>
      </c>
      <c r="O4902" s="75" t="n">
        <v>1</v>
      </c>
      <c r="P4902" s="76" t="n">
        <v>0.0833333333333333</v>
      </c>
      <c r="Q4902" s="77" t="n">
        <v>0</v>
      </c>
      <c r="R4902" s="78" t="n">
        <v>1273.34358974362</v>
      </c>
      <c r="S4902" s="39" t="n">
        <v>86.6564102563814</v>
      </c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LF4902" s="41"/>
      <c r="ALG4902" s="41"/>
      <c r="ALH4902" s="41"/>
      <c r="ALI4902" s="41"/>
      <c r="ALJ4902" s="41"/>
      <c r="ALK4902" s="41"/>
      <c r="ALL4902" s="41"/>
      <c r="ALM4902" s="41"/>
      <c r="ALN4902" s="41"/>
      <c r="ALO4902" s="41"/>
      <c r="ALP4902" s="41"/>
      <c r="ALQ4902" s="41"/>
      <c r="ALR4902" s="41"/>
      <c r="ALS4902" s="41"/>
      <c r="ALT4902" s="41"/>
      <c r="ALU4902" s="41"/>
      <c r="ALV4902" s="41"/>
      <c r="ALW4902" s="41"/>
      <c r="ALX4902" s="41"/>
      <c r="ALY4902" s="41"/>
      <c r="ALZ4902" s="41"/>
      <c r="AMA4902" s="41"/>
      <c r="AMB4902" s="41"/>
      <c r="AMC4902" s="41"/>
      <c r="AMD4902" s="41"/>
      <c r="AME4902" s="41"/>
      <c r="AMF4902" s="41"/>
      <c r="AMG4902" s="0"/>
      <c r="AMH4902" s="0"/>
      <c r="AMI4902" s="0"/>
      <c r="AMJ4902" s="0"/>
    </row>
    <row r="4903" s="4" customFormat="true" ht="37.5" hidden="false" customHeight="true" outlineLevel="0" collapsed="false">
      <c r="A4903" s="23" t="s">
        <v>1337</v>
      </c>
      <c r="B4903" s="23" t="n">
        <v>7314</v>
      </c>
      <c r="C4903" s="25" t="n">
        <f aca="false">VLOOKUP(B4903,[1]Planilha8!$X$4:$Y$6629,2,0)</f>
        <v>2039971</v>
      </c>
      <c r="D4903" s="26" t="s">
        <v>1415</v>
      </c>
      <c r="E4903" s="26" t="str">
        <f aca="false">VLOOKUP(B4903,[1]Planilha8!$X$4:$Z$6629,3,0)</f>
        <v>DEPOSITO DE LIXO</v>
      </c>
      <c r="F4903" s="26" t="str">
        <f aca="false">VLOOKUP(B4903,[1]Planilha8!$X$4:$AD$6629,7,0)</f>
        <v>BOM</v>
      </c>
      <c r="G4903" s="27" t="n">
        <v>41367</v>
      </c>
      <c r="H4903" s="28" t="n">
        <v>1360</v>
      </c>
      <c r="I4903" s="29" t="s">
        <v>23</v>
      </c>
      <c r="J4903" s="70" t="s">
        <v>1414</v>
      </c>
      <c r="K4903" s="71" t="n">
        <v>3784</v>
      </c>
      <c r="L4903" s="72" t="n">
        <v>2013000724</v>
      </c>
      <c r="M4903" s="73" t="n">
        <v>43465</v>
      </c>
      <c r="N4903" s="74" t="n">
        <v>1273.34358974362</v>
      </c>
      <c r="O4903" s="75" t="n">
        <v>1</v>
      </c>
      <c r="P4903" s="76" t="n">
        <v>0.0833333333333333</v>
      </c>
      <c r="Q4903" s="77" t="n">
        <v>0</v>
      </c>
      <c r="R4903" s="78" t="n">
        <v>1273.34358974362</v>
      </c>
      <c r="S4903" s="39" t="n">
        <v>86.6564102563814</v>
      </c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LF4903" s="41"/>
      <c r="ALG4903" s="41"/>
      <c r="ALH4903" s="41"/>
      <c r="ALI4903" s="41"/>
      <c r="ALJ4903" s="41"/>
      <c r="ALK4903" s="41"/>
      <c r="ALL4903" s="41"/>
      <c r="ALM4903" s="41"/>
      <c r="ALN4903" s="41"/>
      <c r="ALO4903" s="41"/>
      <c r="ALP4903" s="41"/>
      <c r="ALQ4903" s="41"/>
      <c r="ALR4903" s="41"/>
      <c r="ALS4903" s="41"/>
      <c r="ALT4903" s="41"/>
      <c r="ALU4903" s="41"/>
      <c r="ALV4903" s="41"/>
      <c r="ALW4903" s="41"/>
      <c r="ALX4903" s="41"/>
      <c r="ALY4903" s="41"/>
      <c r="ALZ4903" s="41"/>
      <c r="AMA4903" s="41"/>
      <c r="AMB4903" s="41"/>
      <c r="AMC4903" s="41"/>
      <c r="AMD4903" s="41"/>
      <c r="AME4903" s="41"/>
      <c r="AMF4903" s="41"/>
      <c r="AMG4903" s="0"/>
      <c r="AMH4903" s="0"/>
      <c r="AMI4903" s="0"/>
      <c r="AMJ4903" s="0"/>
    </row>
    <row r="4904" s="4" customFormat="true" ht="37.5" hidden="false" customHeight="true" outlineLevel="0" collapsed="false">
      <c r="A4904" s="23" t="s">
        <v>1337</v>
      </c>
      <c r="B4904" s="23" t="n">
        <v>7262</v>
      </c>
      <c r="C4904" s="25" t="n">
        <f aca="false">VLOOKUP(B4904,[1]Planilha8!$X$4:$Y$6629,2,0)</f>
        <v>2039972</v>
      </c>
      <c r="D4904" s="26" t="s">
        <v>1416</v>
      </c>
      <c r="E4904" s="26" t="str">
        <f aca="false">VLOOKUP(B4904,[1]Planilha8!$X$4:$Z$6629,3,0)</f>
        <v>ROUPARIA</v>
      </c>
      <c r="F4904" s="26" t="str">
        <f aca="false">VLOOKUP(B4904,[1]Planilha8!$X$4:$AD$6629,7,0)</f>
        <v>BOM</v>
      </c>
      <c r="G4904" s="27" t="n">
        <v>41369</v>
      </c>
      <c r="H4904" s="28" t="n">
        <v>296</v>
      </c>
      <c r="I4904" s="29" t="s">
        <v>23</v>
      </c>
      <c r="J4904" s="70" t="s">
        <v>1417</v>
      </c>
      <c r="K4904" s="71" t="n">
        <v>5259</v>
      </c>
      <c r="L4904" s="72" t="n">
        <v>2013000173</v>
      </c>
      <c r="M4904" s="73" t="n">
        <v>43465</v>
      </c>
      <c r="N4904" s="74" t="n">
        <v>285.64</v>
      </c>
      <c r="O4904" s="75" t="n">
        <v>0.5</v>
      </c>
      <c r="P4904" s="76" t="n">
        <v>0.0416666666666667</v>
      </c>
      <c r="Q4904" s="77" t="n">
        <v>0</v>
      </c>
      <c r="R4904" s="78" t="n">
        <v>285.64</v>
      </c>
      <c r="S4904" s="39" t="n">
        <v>10.36</v>
      </c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LF4904" s="41"/>
      <c r="ALG4904" s="41"/>
      <c r="ALH4904" s="41"/>
      <c r="ALI4904" s="41"/>
      <c r="ALJ4904" s="41"/>
      <c r="ALK4904" s="41"/>
      <c r="ALL4904" s="41"/>
      <c r="ALM4904" s="41"/>
      <c r="ALN4904" s="41"/>
      <c r="ALO4904" s="41"/>
      <c r="ALP4904" s="41"/>
      <c r="ALQ4904" s="41"/>
      <c r="ALR4904" s="41"/>
      <c r="ALS4904" s="41"/>
      <c r="ALT4904" s="41"/>
      <c r="ALU4904" s="41"/>
      <c r="ALV4904" s="41"/>
      <c r="ALW4904" s="41"/>
      <c r="ALX4904" s="41"/>
      <c r="ALY4904" s="41"/>
      <c r="ALZ4904" s="41"/>
      <c r="AMA4904" s="41"/>
      <c r="AMB4904" s="41"/>
      <c r="AMC4904" s="41"/>
      <c r="AMD4904" s="41"/>
      <c r="AME4904" s="41"/>
      <c r="AMF4904" s="41"/>
      <c r="AMG4904" s="0"/>
      <c r="AMH4904" s="0"/>
      <c r="AMI4904" s="0"/>
      <c r="AMJ4904" s="0"/>
    </row>
    <row r="4905" s="4" customFormat="true" ht="37.5" hidden="false" customHeight="true" outlineLevel="0" collapsed="false">
      <c r="A4905" s="23" t="s">
        <v>1337</v>
      </c>
      <c r="B4905" s="23" t="n">
        <v>7263</v>
      </c>
      <c r="C4905" s="25" t="n">
        <f aca="false">VLOOKUP(B4905,[1]Planilha8!$X$4:$Y$6629,2,0)</f>
        <v>2039973</v>
      </c>
      <c r="D4905" s="26" t="s">
        <v>1416</v>
      </c>
      <c r="E4905" s="26" t="str">
        <f aca="false">VLOOKUP(B4905,[1]Planilha8!$X$4:$Z$6629,3,0)</f>
        <v>ROUPARIA</v>
      </c>
      <c r="F4905" s="26" t="str">
        <f aca="false">VLOOKUP(B4905,[1]Planilha8!$X$4:$AD$6629,7,0)</f>
        <v>BOM</v>
      </c>
      <c r="G4905" s="27" t="n">
        <v>41369</v>
      </c>
      <c r="H4905" s="28" t="n">
        <v>296</v>
      </c>
      <c r="I4905" s="29" t="s">
        <v>23</v>
      </c>
      <c r="J4905" s="70" t="s">
        <v>1417</v>
      </c>
      <c r="K4905" s="71" t="n">
        <v>5259</v>
      </c>
      <c r="L4905" s="72" t="n">
        <v>2013000173</v>
      </c>
      <c r="M4905" s="73" t="n">
        <v>43465</v>
      </c>
      <c r="N4905" s="74" t="n">
        <v>285.64</v>
      </c>
      <c r="O4905" s="75" t="n">
        <v>0.5</v>
      </c>
      <c r="P4905" s="76" t="n">
        <v>0.0416666666666667</v>
      </c>
      <c r="Q4905" s="77" t="n">
        <v>0</v>
      </c>
      <c r="R4905" s="78" t="n">
        <v>285.64</v>
      </c>
      <c r="S4905" s="39" t="n">
        <v>10.36</v>
      </c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LF4905" s="41"/>
      <c r="ALG4905" s="41"/>
      <c r="ALH4905" s="41"/>
      <c r="ALI4905" s="41"/>
      <c r="ALJ4905" s="41"/>
      <c r="ALK4905" s="41"/>
      <c r="ALL4905" s="41"/>
      <c r="ALM4905" s="41"/>
      <c r="ALN4905" s="41"/>
      <c r="ALO4905" s="41"/>
      <c r="ALP4905" s="41"/>
      <c r="ALQ4905" s="41"/>
      <c r="ALR4905" s="41"/>
      <c r="ALS4905" s="41"/>
      <c r="ALT4905" s="41"/>
      <c r="ALU4905" s="41"/>
      <c r="ALV4905" s="41"/>
      <c r="ALW4905" s="41"/>
      <c r="ALX4905" s="41"/>
      <c r="ALY4905" s="41"/>
      <c r="ALZ4905" s="41"/>
      <c r="AMA4905" s="41"/>
      <c r="AMB4905" s="41"/>
      <c r="AMC4905" s="41"/>
      <c r="AMD4905" s="41"/>
      <c r="AME4905" s="41"/>
      <c r="AMF4905" s="41"/>
      <c r="AMG4905" s="0"/>
      <c r="AMH4905" s="0"/>
      <c r="AMI4905" s="0"/>
      <c r="AMJ4905" s="0"/>
    </row>
    <row r="4906" s="4" customFormat="true" ht="37.5" hidden="false" customHeight="true" outlineLevel="0" collapsed="false">
      <c r="A4906" s="23" t="s">
        <v>1337</v>
      </c>
      <c r="B4906" s="23" t="n">
        <v>7264</v>
      </c>
      <c r="C4906" s="25" t="n">
        <f aca="false">VLOOKUP(B4906,[1]Planilha8!$X$4:$Y$6629,2,0)</f>
        <v>2039974</v>
      </c>
      <c r="D4906" s="26" t="s">
        <v>1416</v>
      </c>
      <c r="E4906" s="26" t="str">
        <f aca="false">VLOOKUP(B4906,[1]Planilha8!$X$4:$Z$6629,3,0)</f>
        <v>ROUPARIA</v>
      </c>
      <c r="F4906" s="26" t="str">
        <f aca="false">VLOOKUP(B4906,[1]Planilha8!$X$4:$AD$6629,7,0)</f>
        <v>BOM</v>
      </c>
      <c r="G4906" s="27" t="n">
        <v>41369</v>
      </c>
      <c r="H4906" s="28" t="n">
        <v>296</v>
      </c>
      <c r="I4906" s="29" t="s">
        <v>23</v>
      </c>
      <c r="J4906" s="70" t="s">
        <v>1417</v>
      </c>
      <c r="K4906" s="71" t="n">
        <v>5259</v>
      </c>
      <c r="L4906" s="72" t="n">
        <v>2013000173</v>
      </c>
      <c r="M4906" s="73" t="n">
        <v>43465</v>
      </c>
      <c r="N4906" s="74" t="n">
        <v>285.64</v>
      </c>
      <c r="O4906" s="75" t="n">
        <v>0.5</v>
      </c>
      <c r="P4906" s="76" t="n">
        <v>0.0416666666666667</v>
      </c>
      <c r="Q4906" s="77" t="n">
        <v>0</v>
      </c>
      <c r="R4906" s="78" t="n">
        <v>285.64</v>
      </c>
      <c r="S4906" s="39" t="n">
        <v>10.36</v>
      </c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LF4906" s="41"/>
      <c r="ALG4906" s="41"/>
      <c r="ALH4906" s="41"/>
      <c r="ALI4906" s="41"/>
      <c r="ALJ4906" s="41"/>
      <c r="ALK4906" s="41"/>
      <c r="ALL4906" s="41"/>
      <c r="ALM4906" s="41"/>
      <c r="ALN4906" s="41"/>
      <c r="ALO4906" s="41"/>
      <c r="ALP4906" s="41"/>
      <c r="ALQ4906" s="41"/>
      <c r="ALR4906" s="41"/>
      <c r="ALS4906" s="41"/>
      <c r="ALT4906" s="41"/>
      <c r="ALU4906" s="41"/>
      <c r="ALV4906" s="41"/>
      <c r="ALW4906" s="41"/>
      <c r="ALX4906" s="41"/>
      <c r="ALY4906" s="41"/>
      <c r="ALZ4906" s="41"/>
      <c r="AMA4906" s="41"/>
      <c r="AMB4906" s="41"/>
      <c r="AMC4906" s="41"/>
      <c r="AMD4906" s="41"/>
      <c r="AME4906" s="41"/>
      <c r="AMF4906" s="41"/>
      <c r="AMG4906" s="0"/>
      <c r="AMH4906" s="0"/>
      <c r="AMI4906" s="0"/>
      <c r="AMJ4906" s="0"/>
    </row>
    <row r="4907" s="4" customFormat="true" ht="37.5" hidden="false" customHeight="true" outlineLevel="0" collapsed="false">
      <c r="A4907" s="23" t="s">
        <v>1337</v>
      </c>
      <c r="B4907" s="23" t="n">
        <v>7265</v>
      </c>
      <c r="C4907" s="25" t="n">
        <f aca="false">VLOOKUP(B4907,[1]Planilha8!$X$4:$Y$6629,2,0)</f>
        <v>2039975</v>
      </c>
      <c r="D4907" s="26" t="s">
        <v>1416</v>
      </c>
      <c r="E4907" s="26" t="str">
        <f aca="false">VLOOKUP(B4907,[1]Planilha8!$X$4:$Z$6629,3,0)</f>
        <v>ROUPARIA</v>
      </c>
      <c r="F4907" s="26" t="str">
        <f aca="false">VLOOKUP(B4907,[1]Planilha8!$X$4:$AD$6629,7,0)</f>
        <v>BOM</v>
      </c>
      <c r="G4907" s="27" t="n">
        <v>41369</v>
      </c>
      <c r="H4907" s="28" t="n">
        <v>296</v>
      </c>
      <c r="I4907" s="29" t="s">
        <v>23</v>
      </c>
      <c r="J4907" s="70" t="s">
        <v>1417</v>
      </c>
      <c r="K4907" s="71" t="n">
        <v>5259</v>
      </c>
      <c r="L4907" s="72" t="n">
        <v>2013000173</v>
      </c>
      <c r="M4907" s="73" t="n">
        <v>43465</v>
      </c>
      <c r="N4907" s="74" t="n">
        <v>285.64</v>
      </c>
      <c r="O4907" s="75" t="n">
        <v>0.5</v>
      </c>
      <c r="P4907" s="76" t="n">
        <v>0.0416666666666667</v>
      </c>
      <c r="Q4907" s="77" t="n">
        <v>0</v>
      </c>
      <c r="R4907" s="78" t="n">
        <v>285.64</v>
      </c>
      <c r="S4907" s="39" t="n">
        <v>10.36</v>
      </c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LF4907" s="41"/>
      <c r="ALG4907" s="41"/>
      <c r="ALH4907" s="41"/>
      <c r="ALI4907" s="41"/>
      <c r="ALJ4907" s="41"/>
      <c r="ALK4907" s="41"/>
      <c r="ALL4907" s="41"/>
      <c r="ALM4907" s="41"/>
      <c r="ALN4907" s="41"/>
      <c r="ALO4907" s="41"/>
      <c r="ALP4907" s="41"/>
      <c r="ALQ4907" s="41"/>
      <c r="ALR4907" s="41"/>
      <c r="ALS4907" s="41"/>
      <c r="ALT4907" s="41"/>
      <c r="ALU4907" s="41"/>
      <c r="ALV4907" s="41"/>
      <c r="ALW4907" s="41"/>
      <c r="ALX4907" s="41"/>
      <c r="ALY4907" s="41"/>
      <c r="ALZ4907" s="41"/>
      <c r="AMA4907" s="41"/>
      <c r="AMB4907" s="41"/>
      <c r="AMC4907" s="41"/>
      <c r="AMD4907" s="41"/>
      <c r="AME4907" s="41"/>
      <c r="AMF4907" s="41"/>
      <c r="AMG4907" s="0"/>
      <c r="AMH4907" s="0"/>
      <c r="AMI4907" s="0"/>
      <c r="AMJ4907" s="0"/>
    </row>
    <row r="4908" s="4" customFormat="true" ht="37.5" hidden="false" customHeight="true" outlineLevel="0" collapsed="false">
      <c r="A4908" s="23" t="s">
        <v>1337</v>
      </c>
      <c r="B4908" s="23" t="n">
        <v>7266</v>
      </c>
      <c r="C4908" s="25" t="n">
        <f aca="false">VLOOKUP(B4908,[1]Planilha8!$X$4:$Y$6629,2,0)</f>
        <v>2039976</v>
      </c>
      <c r="D4908" s="26" t="s">
        <v>1416</v>
      </c>
      <c r="E4908" s="26" t="str">
        <f aca="false">VLOOKUP(B4908,[1]Planilha8!$X$4:$Z$6629,3,0)</f>
        <v>ROUPARIA</v>
      </c>
      <c r="F4908" s="26" t="str">
        <f aca="false">VLOOKUP(B4908,[1]Planilha8!$X$4:$AD$6629,7,0)</f>
        <v>BOM</v>
      </c>
      <c r="G4908" s="27" t="n">
        <v>41369</v>
      </c>
      <c r="H4908" s="28" t="n">
        <v>296</v>
      </c>
      <c r="I4908" s="29" t="s">
        <v>23</v>
      </c>
      <c r="J4908" s="70" t="s">
        <v>1417</v>
      </c>
      <c r="K4908" s="71" t="n">
        <v>5259</v>
      </c>
      <c r="L4908" s="72" t="n">
        <v>2013000173</v>
      </c>
      <c r="M4908" s="73" t="n">
        <v>43465</v>
      </c>
      <c r="N4908" s="74" t="n">
        <v>285.64</v>
      </c>
      <c r="O4908" s="75" t="n">
        <v>0.5</v>
      </c>
      <c r="P4908" s="76" t="n">
        <v>0.0416666666666667</v>
      </c>
      <c r="Q4908" s="77" t="n">
        <v>0</v>
      </c>
      <c r="R4908" s="78" t="n">
        <v>285.64</v>
      </c>
      <c r="S4908" s="39" t="n">
        <v>10.36</v>
      </c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LF4908" s="41"/>
      <c r="ALG4908" s="41"/>
      <c r="ALH4908" s="41"/>
      <c r="ALI4908" s="41"/>
      <c r="ALJ4908" s="41"/>
      <c r="ALK4908" s="41"/>
      <c r="ALL4908" s="41"/>
      <c r="ALM4908" s="41"/>
      <c r="ALN4908" s="41"/>
      <c r="ALO4908" s="41"/>
      <c r="ALP4908" s="41"/>
      <c r="ALQ4908" s="41"/>
      <c r="ALR4908" s="41"/>
      <c r="ALS4908" s="41"/>
      <c r="ALT4908" s="41"/>
      <c r="ALU4908" s="41"/>
      <c r="ALV4908" s="41"/>
      <c r="ALW4908" s="41"/>
      <c r="ALX4908" s="41"/>
      <c r="ALY4908" s="41"/>
      <c r="ALZ4908" s="41"/>
      <c r="AMA4908" s="41"/>
      <c r="AMB4908" s="41"/>
      <c r="AMC4908" s="41"/>
      <c r="AMD4908" s="41"/>
      <c r="AME4908" s="41"/>
      <c r="AMF4908" s="41"/>
      <c r="AMG4908" s="0"/>
      <c r="AMH4908" s="0"/>
      <c r="AMI4908" s="0"/>
      <c r="AMJ4908" s="0"/>
    </row>
    <row r="4909" s="4" customFormat="true" ht="37.5" hidden="false" customHeight="true" outlineLevel="0" collapsed="false">
      <c r="A4909" s="23" t="s">
        <v>1337</v>
      </c>
      <c r="B4909" s="23" t="n">
        <v>7267</v>
      </c>
      <c r="C4909" s="25" t="n">
        <f aca="false">VLOOKUP(B4909,[1]Planilha8!$X$4:$Y$6629,2,0)</f>
        <v>2039977</v>
      </c>
      <c r="D4909" s="26" t="s">
        <v>1416</v>
      </c>
      <c r="E4909" s="26" t="str">
        <f aca="false">VLOOKUP(B4909,[1]Planilha8!$X$4:$Z$6629,3,0)</f>
        <v>ROUPARIA</v>
      </c>
      <c r="F4909" s="26" t="str">
        <f aca="false">VLOOKUP(B4909,[1]Planilha8!$X$4:$AD$6629,7,0)</f>
        <v>BOM</v>
      </c>
      <c r="G4909" s="27" t="n">
        <v>41369</v>
      </c>
      <c r="H4909" s="28" t="n">
        <v>296</v>
      </c>
      <c r="I4909" s="29" t="s">
        <v>23</v>
      </c>
      <c r="J4909" s="70" t="s">
        <v>1417</v>
      </c>
      <c r="K4909" s="71" t="n">
        <v>5259</v>
      </c>
      <c r="L4909" s="72" t="n">
        <v>2013000173</v>
      </c>
      <c r="M4909" s="73" t="n">
        <v>43465</v>
      </c>
      <c r="N4909" s="74" t="n">
        <v>285.64</v>
      </c>
      <c r="O4909" s="75" t="n">
        <v>0.5</v>
      </c>
      <c r="P4909" s="76" t="n">
        <v>0.0416666666666667</v>
      </c>
      <c r="Q4909" s="77" t="n">
        <v>0</v>
      </c>
      <c r="R4909" s="78" t="n">
        <v>285.64</v>
      </c>
      <c r="S4909" s="39" t="n">
        <v>10.36</v>
      </c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LF4909" s="41"/>
      <c r="ALG4909" s="41"/>
      <c r="ALH4909" s="41"/>
      <c r="ALI4909" s="41"/>
      <c r="ALJ4909" s="41"/>
      <c r="ALK4909" s="41"/>
      <c r="ALL4909" s="41"/>
      <c r="ALM4909" s="41"/>
      <c r="ALN4909" s="41"/>
      <c r="ALO4909" s="41"/>
      <c r="ALP4909" s="41"/>
      <c r="ALQ4909" s="41"/>
      <c r="ALR4909" s="41"/>
      <c r="ALS4909" s="41"/>
      <c r="ALT4909" s="41"/>
      <c r="ALU4909" s="41"/>
      <c r="ALV4909" s="41"/>
      <c r="ALW4909" s="41"/>
      <c r="ALX4909" s="41"/>
      <c r="ALY4909" s="41"/>
      <c r="ALZ4909" s="41"/>
      <c r="AMA4909" s="41"/>
      <c r="AMB4909" s="41"/>
      <c r="AMC4909" s="41"/>
      <c r="AMD4909" s="41"/>
      <c r="AME4909" s="41"/>
      <c r="AMF4909" s="41"/>
      <c r="AMG4909" s="0"/>
      <c r="AMH4909" s="0"/>
      <c r="AMI4909" s="0"/>
      <c r="AMJ4909" s="0"/>
    </row>
    <row r="4910" s="4" customFormat="true" ht="37.5" hidden="false" customHeight="true" outlineLevel="0" collapsed="false">
      <c r="A4910" s="23" t="s">
        <v>1337</v>
      </c>
      <c r="B4910" s="23" t="n">
        <v>7268</v>
      </c>
      <c r="C4910" s="25" t="n">
        <f aca="false">VLOOKUP(B4910,[1]Planilha8!$X$4:$Y$6629,2,0)</f>
        <v>2039978</v>
      </c>
      <c r="D4910" s="26" t="s">
        <v>1416</v>
      </c>
      <c r="E4910" s="26" t="str">
        <f aca="false">VLOOKUP(B4910,[1]Planilha8!$X$4:$Z$6629,3,0)</f>
        <v>ROUPARIA</v>
      </c>
      <c r="F4910" s="26" t="str">
        <f aca="false">VLOOKUP(B4910,[1]Planilha8!$X$4:$AD$6629,7,0)</f>
        <v>BOM</v>
      </c>
      <c r="G4910" s="27" t="n">
        <v>41369</v>
      </c>
      <c r="H4910" s="28" t="n">
        <v>296</v>
      </c>
      <c r="I4910" s="29" t="s">
        <v>23</v>
      </c>
      <c r="J4910" s="70" t="s">
        <v>1417</v>
      </c>
      <c r="K4910" s="71" t="n">
        <v>5259</v>
      </c>
      <c r="L4910" s="72" t="n">
        <v>2013000173</v>
      </c>
      <c r="M4910" s="73" t="n">
        <v>43465</v>
      </c>
      <c r="N4910" s="74" t="n">
        <v>285.64</v>
      </c>
      <c r="O4910" s="75" t="n">
        <v>0.5</v>
      </c>
      <c r="P4910" s="76" t="n">
        <v>0.0416666666666667</v>
      </c>
      <c r="Q4910" s="77" t="n">
        <v>0</v>
      </c>
      <c r="R4910" s="78" t="n">
        <v>285.64</v>
      </c>
      <c r="S4910" s="39" t="n">
        <v>10.36</v>
      </c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LF4910" s="41"/>
      <c r="ALG4910" s="41"/>
      <c r="ALH4910" s="41"/>
      <c r="ALI4910" s="41"/>
      <c r="ALJ4910" s="41"/>
      <c r="ALK4910" s="41"/>
      <c r="ALL4910" s="41"/>
      <c r="ALM4910" s="41"/>
      <c r="ALN4910" s="41"/>
      <c r="ALO4910" s="41"/>
      <c r="ALP4910" s="41"/>
      <c r="ALQ4910" s="41"/>
      <c r="ALR4910" s="41"/>
      <c r="ALS4910" s="41"/>
      <c r="ALT4910" s="41"/>
      <c r="ALU4910" s="41"/>
      <c r="ALV4910" s="41"/>
      <c r="ALW4910" s="41"/>
      <c r="ALX4910" s="41"/>
      <c r="ALY4910" s="41"/>
      <c r="ALZ4910" s="41"/>
      <c r="AMA4910" s="41"/>
      <c r="AMB4910" s="41"/>
      <c r="AMC4910" s="41"/>
      <c r="AMD4910" s="41"/>
      <c r="AME4910" s="41"/>
      <c r="AMF4910" s="41"/>
      <c r="AMG4910" s="0"/>
      <c r="AMH4910" s="0"/>
      <c r="AMI4910" s="0"/>
      <c r="AMJ4910" s="0"/>
    </row>
    <row r="4911" s="4" customFormat="true" ht="37.5" hidden="false" customHeight="true" outlineLevel="0" collapsed="false">
      <c r="A4911" s="23" t="s">
        <v>1337</v>
      </c>
      <c r="B4911" s="23" t="n">
        <v>7269</v>
      </c>
      <c r="C4911" s="25" t="n">
        <f aca="false">VLOOKUP(B4911,[1]Planilha8!$X$4:$Y$6629,2,0)</f>
        <v>2039979</v>
      </c>
      <c r="D4911" s="26" t="s">
        <v>1416</v>
      </c>
      <c r="E4911" s="26" t="str">
        <f aca="false">VLOOKUP(B4911,[1]Planilha8!$X$4:$Z$6629,3,0)</f>
        <v>ROUPARIA</v>
      </c>
      <c r="F4911" s="26" t="str">
        <f aca="false">VLOOKUP(B4911,[1]Planilha8!$X$4:$AD$6629,7,0)</f>
        <v>BOM</v>
      </c>
      <c r="G4911" s="27" t="n">
        <v>41369</v>
      </c>
      <c r="H4911" s="28" t="n">
        <v>296</v>
      </c>
      <c r="I4911" s="29" t="s">
        <v>23</v>
      </c>
      <c r="J4911" s="70" t="s">
        <v>1417</v>
      </c>
      <c r="K4911" s="71" t="n">
        <v>5259</v>
      </c>
      <c r="L4911" s="72" t="n">
        <v>2013000173</v>
      </c>
      <c r="M4911" s="73" t="n">
        <v>43465</v>
      </c>
      <c r="N4911" s="74" t="n">
        <v>285.64</v>
      </c>
      <c r="O4911" s="75" t="n">
        <v>0.5</v>
      </c>
      <c r="P4911" s="76" t="n">
        <v>0.0416666666666667</v>
      </c>
      <c r="Q4911" s="77" t="n">
        <v>0</v>
      </c>
      <c r="R4911" s="78" t="n">
        <v>285.64</v>
      </c>
      <c r="S4911" s="39" t="n">
        <v>10.36</v>
      </c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LF4911" s="41"/>
      <c r="ALG4911" s="41"/>
      <c r="ALH4911" s="41"/>
      <c r="ALI4911" s="41"/>
      <c r="ALJ4911" s="41"/>
      <c r="ALK4911" s="41"/>
      <c r="ALL4911" s="41"/>
      <c r="ALM4911" s="41"/>
      <c r="ALN4911" s="41"/>
      <c r="ALO4911" s="41"/>
      <c r="ALP4911" s="41"/>
      <c r="ALQ4911" s="41"/>
      <c r="ALR4911" s="41"/>
      <c r="ALS4911" s="41"/>
      <c r="ALT4911" s="41"/>
      <c r="ALU4911" s="41"/>
      <c r="ALV4911" s="41"/>
      <c r="ALW4911" s="41"/>
      <c r="ALX4911" s="41"/>
      <c r="ALY4911" s="41"/>
      <c r="ALZ4911" s="41"/>
      <c r="AMA4911" s="41"/>
      <c r="AMB4911" s="41"/>
      <c r="AMC4911" s="41"/>
      <c r="AMD4911" s="41"/>
      <c r="AME4911" s="41"/>
      <c r="AMF4911" s="41"/>
      <c r="AMG4911" s="0"/>
      <c r="AMH4911" s="0"/>
      <c r="AMI4911" s="0"/>
      <c r="AMJ4911" s="0"/>
    </row>
    <row r="4912" s="4" customFormat="true" ht="37.5" hidden="false" customHeight="true" outlineLevel="0" collapsed="false">
      <c r="A4912" s="23" t="s">
        <v>1337</v>
      </c>
      <c r="B4912" s="23" t="n">
        <v>7270</v>
      </c>
      <c r="C4912" s="25" t="n">
        <f aca="false">VLOOKUP(B4912,[1]Planilha8!$X$4:$Y$6629,2,0)</f>
        <v>2039980</v>
      </c>
      <c r="D4912" s="26" t="s">
        <v>1416</v>
      </c>
      <c r="E4912" s="26" t="str">
        <f aca="false">VLOOKUP(B4912,[1]Planilha8!$X$4:$Z$6629,3,0)</f>
        <v>ROUPARIA</v>
      </c>
      <c r="F4912" s="26" t="str">
        <f aca="false">VLOOKUP(B4912,[1]Planilha8!$X$4:$AD$6629,7,0)</f>
        <v>BOM</v>
      </c>
      <c r="G4912" s="27" t="n">
        <v>41369</v>
      </c>
      <c r="H4912" s="28" t="n">
        <v>296</v>
      </c>
      <c r="I4912" s="29" t="s">
        <v>23</v>
      </c>
      <c r="J4912" s="70" t="s">
        <v>1417</v>
      </c>
      <c r="K4912" s="71" t="n">
        <v>5259</v>
      </c>
      <c r="L4912" s="72" t="n">
        <v>2013000173</v>
      </c>
      <c r="M4912" s="73" t="n">
        <v>43465</v>
      </c>
      <c r="N4912" s="74" t="n">
        <v>285.64</v>
      </c>
      <c r="O4912" s="75" t="n">
        <v>0.5</v>
      </c>
      <c r="P4912" s="76" t="n">
        <v>0.0416666666666667</v>
      </c>
      <c r="Q4912" s="77" t="n">
        <v>0</v>
      </c>
      <c r="R4912" s="78" t="n">
        <v>285.64</v>
      </c>
      <c r="S4912" s="39" t="n">
        <v>10.36</v>
      </c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LF4912" s="41"/>
      <c r="ALG4912" s="41"/>
      <c r="ALH4912" s="41"/>
      <c r="ALI4912" s="41"/>
      <c r="ALJ4912" s="41"/>
      <c r="ALK4912" s="41"/>
      <c r="ALL4912" s="41"/>
      <c r="ALM4912" s="41"/>
      <c r="ALN4912" s="41"/>
      <c r="ALO4912" s="41"/>
      <c r="ALP4912" s="41"/>
      <c r="ALQ4912" s="41"/>
      <c r="ALR4912" s="41"/>
      <c r="ALS4912" s="41"/>
      <c r="ALT4912" s="41"/>
      <c r="ALU4912" s="41"/>
      <c r="ALV4912" s="41"/>
      <c r="ALW4912" s="41"/>
      <c r="ALX4912" s="41"/>
      <c r="ALY4912" s="41"/>
      <c r="ALZ4912" s="41"/>
      <c r="AMA4912" s="41"/>
      <c r="AMB4912" s="41"/>
      <c r="AMC4912" s="41"/>
      <c r="AMD4912" s="41"/>
      <c r="AME4912" s="41"/>
      <c r="AMF4912" s="41"/>
      <c r="AMG4912" s="0"/>
      <c r="AMH4912" s="0"/>
      <c r="AMI4912" s="0"/>
      <c r="AMJ4912" s="0"/>
    </row>
    <row r="4913" s="4" customFormat="true" ht="37.5" hidden="false" customHeight="true" outlineLevel="0" collapsed="false">
      <c r="A4913" s="23" t="s">
        <v>1337</v>
      </c>
      <c r="B4913" s="23" t="n">
        <v>7271</v>
      </c>
      <c r="C4913" s="25" t="n">
        <f aca="false">VLOOKUP(B4913,[1]Planilha8!$X$4:$Y$6629,2,0)</f>
        <v>2039981</v>
      </c>
      <c r="D4913" s="26" t="s">
        <v>1418</v>
      </c>
      <c r="E4913" s="26" t="str">
        <f aca="false">VLOOKUP(B4913,[1]Planilha8!$X$4:$Z$6629,3,0)</f>
        <v>UNIDADE DE TERAPIA INTENSIVA</v>
      </c>
      <c r="F4913" s="26" t="str">
        <f aca="false">VLOOKUP(B4913,[1]Planilha8!$X$4:$AD$6629,7,0)</f>
        <v>BOM</v>
      </c>
      <c r="G4913" s="27" t="n">
        <v>41369</v>
      </c>
      <c r="H4913" s="28" t="n">
        <v>210.6</v>
      </c>
      <c r="I4913" s="29" t="s">
        <v>23</v>
      </c>
      <c r="J4913" s="70" t="s">
        <v>1417</v>
      </c>
      <c r="K4913" s="71" t="n">
        <v>5260</v>
      </c>
      <c r="L4913" s="72" t="n">
        <v>2013000356</v>
      </c>
      <c r="M4913" s="73" t="n">
        <v>43465</v>
      </c>
      <c r="N4913" s="74" t="n">
        <v>203.229</v>
      </c>
      <c r="O4913" s="75" t="n">
        <v>0.5</v>
      </c>
      <c r="P4913" s="76" t="n">
        <v>0.0416666666666667</v>
      </c>
      <c r="Q4913" s="77" t="n">
        <v>0</v>
      </c>
      <c r="R4913" s="78" t="n">
        <v>203.229</v>
      </c>
      <c r="S4913" s="39" t="n">
        <v>7.37099999999992</v>
      </c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LF4913" s="41"/>
      <c r="ALG4913" s="41"/>
      <c r="ALH4913" s="41"/>
      <c r="ALI4913" s="41"/>
      <c r="ALJ4913" s="41"/>
      <c r="ALK4913" s="41"/>
      <c r="ALL4913" s="41"/>
      <c r="ALM4913" s="41"/>
      <c r="ALN4913" s="41"/>
      <c r="ALO4913" s="41"/>
      <c r="ALP4913" s="41"/>
      <c r="ALQ4913" s="41"/>
      <c r="ALR4913" s="41"/>
      <c r="ALS4913" s="41"/>
      <c r="ALT4913" s="41"/>
      <c r="ALU4913" s="41"/>
      <c r="ALV4913" s="41"/>
      <c r="ALW4913" s="41"/>
      <c r="ALX4913" s="41"/>
      <c r="ALY4913" s="41"/>
      <c r="ALZ4913" s="41"/>
      <c r="AMA4913" s="41"/>
      <c r="AMB4913" s="41"/>
      <c r="AMC4913" s="41"/>
      <c r="AMD4913" s="41"/>
      <c r="AME4913" s="41"/>
      <c r="AMF4913" s="41"/>
      <c r="AMG4913" s="0"/>
      <c r="AMH4913" s="0"/>
      <c r="AMI4913" s="0"/>
      <c r="AMJ4913" s="0"/>
    </row>
    <row r="4914" s="4" customFormat="true" ht="37.5" hidden="false" customHeight="true" outlineLevel="0" collapsed="false">
      <c r="A4914" s="23" t="s">
        <v>1337</v>
      </c>
      <c r="B4914" s="23" t="n">
        <v>7272</v>
      </c>
      <c r="C4914" s="25" t="n">
        <f aca="false">VLOOKUP(B4914,[1]Planilha8!$X$4:$Y$6629,2,0)</f>
        <v>2039982</v>
      </c>
      <c r="D4914" s="26" t="s">
        <v>1418</v>
      </c>
      <c r="E4914" s="26" t="str">
        <f aca="false">VLOOKUP(B4914,[1]Planilha8!$X$4:$Z$6629,3,0)</f>
        <v>UNIDADE DE TERAPIA INTENSIVA</v>
      </c>
      <c r="F4914" s="26" t="str">
        <f aca="false">VLOOKUP(B4914,[1]Planilha8!$X$4:$AD$6629,7,0)</f>
        <v>BOM</v>
      </c>
      <c r="G4914" s="27" t="n">
        <v>41369</v>
      </c>
      <c r="H4914" s="28" t="n">
        <v>210.6</v>
      </c>
      <c r="I4914" s="29" t="s">
        <v>23</v>
      </c>
      <c r="J4914" s="70" t="s">
        <v>1417</v>
      </c>
      <c r="K4914" s="71" t="n">
        <v>5260</v>
      </c>
      <c r="L4914" s="72" t="n">
        <v>2013000356</v>
      </c>
      <c r="M4914" s="73" t="n">
        <v>43465</v>
      </c>
      <c r="N4914" s="74" t="n">
        <v>203.229</v>
      </c>
      <c r="O4914" s="75" t="n">
        <v>0.5</v>
      </c>
      <c r="P4914" s="76" t="n">
        <v>0.0416666666666667</v>
      </c>
      <c r="Q4914" s="77" t="n">
        <v>0</v>
      </c>
      <c r="R4914" s="78" t="n">
        <v>203.229</v>
      </c>
      <c r="S4914" s="39" t="n">
        <v>7.37099999999992</v>
      </c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LF4914" s="41"/>
      <c r="ALG4914" s="41"/>
      <c r="ALH4914" s="41"/>
      <c r="ALI4914" s="41"/>
      <c r="ALJ4914" s="41"/>
      <c r="ALK4914" s="41"/>
      <c r="ALL4914" s="41"/>
      <c r="ALM4914" s="41"/>
      <c r="ALN4914" s="41"/>
      <c r="ALO4914" s="41"/>
      <c r="ALP4914" s="41"/>
      <c r="ALQ4914" s="41"/>
      <c r="ALR4914" s="41"/>
      <c r="ALS4914" s="41"/>
      <c r="ALT4914" s="41"/>
      <c r="ALU4914" s="41"/>
      <c r="ALV4914" s="41"/>
      <c r="ALW4914" s="41"/>
      <c r="ALX4914" s="41"/>
      <c r="ALY4914" s="41"/>
      <c r="ALZ4914" s="41"/>
      <c r="AMA4914" s="41"/>
      <c r="AMB4914" s="41"/>
      <c r="AMC4914" s="41"/>
      <c r="AMD4914" s="41"/>
      <c r="AME4914" s="41"/>
      <c r="AMF4914" s="41"/>
      <c r="AMG4914" s="0"/>
      <c r="AMH4914" s="0"/>
      <c r="AMI4914" s="0"/>
      <c r="AMJ4914" s="0"/>
    </row>
    <row r="4915" s="4" customFormat="true" ht="37.5" hidden="false" customHeight="true" outlineLevel="0" collapsed="false">
      <c r="A4915" s="23" t="s">
        <v>1337</v>
      </c>
      <c r="B4915" s="23" t="n">
        <v>7273</v>
      </c>
      <c r="C4915" s="25" t="n">
        <f aca="false">VLOOKUP(B4915,[1]Planilha8!$X$4:$Y$6629,2,0)</f>
        <v>2039983</v>
      </c>
      <c r="D4915" s="26" t="s">
        <v>1418</v>
      </c>
      <c r="E4915" s="26" t="str">
        <f aca="false">VLOOKUP(B4915,[1]Planilha8!$X$4:$Z$6629,3,0)</f>
        <v>UNIDADE DE TERAPIA INTENSIVA</v>
      </c>
      <c r="F4915" s="26" t="str">
        <f aca="false">VLOOKUP(B4915,[1]Planilha8!$X$4:$AD$6629,7,0)</f>
        <v>BOM</v>
      </c>
      <c r="G4915" s="27" t="n">
        <v>41369</v>
      </c>
      <c r="H4915" s="28" t="n">
        <v>210.6</v>
      </c>
      <c r="I4915" s="29" t="s">
        <v>23</v>
      </c>
      <c r="J4915" s="70" t="s">
        <v>1417</v>
      </c>
      <c r="K4915" s="71" t="n">
        <v>5260</v>
      </c>
      <c r="L4915" s="72" t="n">
        <v>2013000356</v>
      </c>
      <c r="M4915" s="73" t="n">
        <v>43465</v>
      </c>
      <c r="N4915" s="74" t="n">
        <v>203.229</v>
      </c>
      <c r="O4915" s="75" t="n">
        <v>0.5</v>
      </c>
      <c r="P4915" s="76" t="n">
        <v>0.0416666666666667</v>
      </c>
      <c r="Q4915" s="77" t="n">
        <v>0</v>
      </c>
      <c r="R4915" s="78" t="n">
        <v>203.229</v>
      </c>
      <c r="S4915" s="39" t="n">
        <v>7.37099999999992</v>
      </c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LF4915" s="41"/>
      <c r="ALG4915" s="41"/>
      <c r="ALH4915" s="41"/>
      <c r="ALI4915" s="41"/>
      <c r="ALJ4915" s="41"/>
      <c r="ALK4915" s="41"/>
      <c r="ALL4915" s="41"/>
      <c r="ALM4915" s="41"/>
      <c r="ALN4915" s="41"/>
      <c r="ALO4915" s="41"/>
      <c r="ALP4915" s="41"/>
      <c r="ALQ4915" s="41"/>
      <c r="ALR4915" s="41"/>
      <c r="ALS4915" s="41"/>
      <c r="ALT4915" s="41"/>
      <c r="ALU4915" s="41"/>
      <c r="ALV4915" s="41"/>
      <c r="ALW4915" s="41"/>
      <c r="ALX4915" s="41"/>
      <c r="ALY4915" s="41"/>
      <c r="ALZ4915" s="41"/>
      <c r="AMA4915" s="41"/>
      <c r="AMB4915" s="41"/>
      <c r="AMC4915" s="41"/>
      <c r="AMD4915" s="41"/>
      <c r="AME4915" s="41"/>
      <c r="AMF4915" s="41"/>
      <c r="AMG4915" s="0"/>
      <c r="AMH4915" s="0"/>
      <c r="AMI4915" s="0"/>
      <c r="AMJ4915" s="0"/>
    </row>
    <row r="4916" s="4" customFormat="true" ht="37.5" hidden="false" customHeight="true" outlineLevel="0" collapsed="false">
      <c r="A4916" s="23" t="s">
        <v>1337</v>
      </c>
      <c r="B4916" s="23" t="n">
        <v>7274</v>
      </c>
      <c r="C4916" s="25" t="n">
        <f aca="false">VLOOKUP(B4916,[1]Planilha8!$X$4:$Y$6629,2,0)</f>
        <v>2039984</v>
      </c>
      <c r="D4916" s="26" t="s">
        <v>1418</v>
      </c>
      <c r="E4916" s="26" t="str">
        <f aca="false">VLOOKUP(B4916,[1]Planilha8!$X$4:$Z$6629,3,0)</f>
        <v>UNIDADE DE TERAPIA INTENSIVA</v>
      </c>
      <c r="F4916" s="26" t="str">
        <f aca="false">VLOOKUP(B4916,[1]Planilha8!$X$4:$AD$6629,7,0)</f>
        <v>BOM</v>
      </c>
      <c r="G4916" s="27" t="n">
        <v>41369</v>
      </c>
      <c r="H4916" s="28" t="n">
        <v>210.6</v>
      </c>
      <c r="I4916" s="29" t="s">
        <v>23</v>
      </c>
      <c r="J4916" s="70" t="s">
        <v>1417</v>
      </c>
      <c r="K4916" s="71" t="n">
        <v>5260</v>
      </c>
      <c r="L4916" s="72" t="n">
        <v>2013000356</v>
      </c>
      <c r="M4916" s="73" t="n">
        <v>43465</v>
      </c>
      <c r="N4916" s="74" t="n">
        <v>203.229</v>
      </c>
      <c r="O4916" s="75" t="n">
        <v>0.5</v>
      </c>
      <c r="P4916" s="76" t="n">
        <v>0.0416666666666667</v>
      </c>
      <c r="Q4916" s="77" t="n">
        <v>0</v>
      </c>
      <c r="R4916" s="78" t="n">
        <v>203.229</v>
      </c>
      <c r="S4916" s="39" t="n">
        <v>7.37099999999992</v>
      </c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LF4916" s="41"/>
      <c r="ALG4916" s="41"/>
      <c r="ALH4916" s="41"/>
      <c r="ALI4916" s="41"/>
      <c r="ALJ4916" s="41"/>
      <c r="ALK4916" s="41"/>
      <c r="ALL4916" s="41"/>
      <c r="ALM4916" s="41"/>
      <c r="ALN4916" s="41"/>
      <c r="ALO4916" s="41"/>
      <c r="ALP4916" s="41"/>
      <c r="ALQ4916" s="41"/>
      <c r="ALR4916" s="41"/>
      <c r="ALS4916" s="41"/>
      <c r="ALT4916" s="41"/>
      <c r="ALU4916" s="41"/>
      <c r="ALV4916" s="41"/>
      <c r="ALW4916" s="41"/>
      <c r="ALX4916" s="41"/>
      <c r="ALY4916" s="41"/>
      <c r="ALZ4916" s="41"/>
      <c r="AMA4916" s="41"/>
      <c r="AMB4916" s="41"/>
      <c r="AMC4916" s="41"/>
      <c r="AMD4916" s="41"/>
      <c r="AME4916" s="41"/>
      <c r="AMF4916" s="41"/>
      <c r="AMG4916" s="0"/>
      <c r="AMH4916" s="0"/>
      <c r="AMI4916" s="0"/>
      <c r="AMJ4916" s="0"/>
    </row>
    <row r="4917" s="4" customFormat="true" ht="37.5" hidden="false" customHeight="true" outlineLevel="0" collapsed="false">
      <c r="A4917" s="23" t="s">
        <v>1337</v>
      </c>
      <c r="B4917" s="23" t="n">
        <v>7275</v>
      </c>
      <c r="C4917" s="25" t="n">
        <f aca="false">VLOOKUP(B4917,[1]Planilha8!$X$4:$Y$6629,2,0)</f>
        <v>2039985</v>
      </c>
      <c r="D4917" s="26" t="s">
        <v>1418</v>
      </c>
      <c r="E4917" s="26" t="str">
        <f aca="false">VLOOKUP(B4917,[1]Planilha8!$X$4:$Z$6629,3,0)</f>
        <v>UNIDADE DE TERAPIA INTENSIVA</v>
      </c>
      <c r="F4917" s="26" t="str">
        <f aca="false">VLOOKUP(B4917,[1]Planilha8!$X$4:$AD$6629,7,0)</f>
        <v>BOM</v>
      </c>
      <c r="G4917" s="27" t="n">
        <v>41369</v>
      </c>
      <c r="H4917" s="28" t="n">
        <v>210.6</v>
      </c>
      <c r="I4917" s="29" t="s">
        <v>23</v>
      </c>
      <c r="J4917" s="70" t="s">
        <v>1417</v>
      </c>
      <c r="K4917" s="71" t="n">
        <v>5260</v>
      </c>
      <c r="L4917" s="72" t="n">
        <v>2013000356</v>
      </c>
      <c r="M4917" s="73" t="n">
        <v>43465</v>
      </c>
      <c r="N4917" s="74" t="n">
        <v>203.229</v>
      </c>
      <c r="O4917" s="75" t="n">
        <v>0.5</v>
      </c>
      <c r="P4917" s="76" t="n">
        <v>0.0416666666666667</v>
      </c>
      <c r="Q4917" s="77" t="n">
        <v>0</v>
      </c>
      <c r="R4917" s="78" t="n">
        <v>203.229</v>
      </c>
      <c r="S4917" s="39" t="n">
        <v>7.37099999999992</v>
      </c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LF4917" s="41"/>
      <c r="ALG4917" s="41"/>
      <c r="ALH4917" s="41"/>
      <c r="ALI4917" s="41"/>
      <c r="ALJ4917" s="41"/>
      <c r="ALK4917" s="41"/>
      <c r="ALL4917" s="41"/>
      <c r="ALM4917" s="41"/>
      <c r="ALN4917" s="41"/>
      <c r="ALO4917" s="41"/>
      <c r="ALP4917" s="41"/>
      <c r="ALQ4917" s="41"/>
      <c r="ALR4917" s="41"/>
      <c r="ALS4917" s="41"/>
      <c r="ALT4917" s="41"/>
      <c r="ALU4917" s="41"/>
      <c r="ALV4917" s="41"/>
      <c r="ALW4917" s="41"/>
      <c r="ALX4917" s="41"/>
      <c r="ALY4917" s="41"/>
      <c r="ALZ4917" s="41"/>
      <c r="AMA4917" s="41"/>
      <c r="AMB4917" s="41"/>
      <c r="AMC4917" s="41"/>
      <c r="AMD4917" s="41"/>
      <c r="AME4917" s="41"/>
      <c r="AMF4917" s="41"/>
      <c r="AMG4917" s="0"/>
      <c r="AMH4917" s="0"/>
      <c r="AMI4917" s="0"/>
      <c r="AMJ4917" s="0"/>
    </row>
    <row r="4918" s="4" customFormat="true" ht="37.5" hidden="false" customHeight="true" outlineLevel="0" collapsed="false">
      <c r="A4918" s="23" t="s">
        <v>1337</v>
      </c>
      <c r="B4918" s="23" t="n">
        <v>7276</v>
      </c>
      <c r="C4918" s="25" t="n">
        <f aca="false">VLOOKUP(B4918,[1]Planilha8!$X$4:$Y$6629,2,0)</f>
        <v>2039986</v>
      </c>
      <c r="D4918" s="26" t="s">
        <v>1419</v>
      </c>
      <c r="E4918" s="26" t="str">
        <f aca="false">VLOOKUP(B4918,[1]Planilha8!$X$4:$Z$6629,3,0)</f>
        <v>UNIDADE DE TERAPIA INTENSIVA</v>
      </c>
      <c r="F4918" s="26" t="str">
        <f aca="false">VLOOKUP(B4918,[1]Planilha8!$X$4:$AD$6629,7,0)</f>
        <v>BOM</v>
      </c>
      <c r="G4918" s="27" t="n">
        <v>41369</v>
      </c>
      <c r="H4918" s="28" t="n">
        <v>340.2</v>
      </c>
      <c r="I4918" s="29" t="s">
        <v>23</v>
      </c>
      <c r="J4918" s="70" t="s">
        <v>1417</v>
      </c>
      <c r="K4918" s="71" t="n">
        <v>5260</v>
      </c>
      <c r="L4918" s="72" t="n">
        <v>2013000356</v>
      </c>
      <c r="M4918" s="73" t="n">
        <v>43465</v>
      </c>
      <c r="N4918" s="74" t="n">
        <v>328.293</v>
      </c>
      <c r="O4918" s="75" t="n">
        <v>0.5</v>
      </c>
      <c r="P4918" s="76" t="n">
        <v>0.0416666666666667</v>
      </c>
      <c r="Q4918" s="77" t="n">
        <v>0</v>
      </c>
      <c r="R4918" s="78" t="n">
        <v>328.293</v>
      </c>
      <c r="S4918" s="39" t="n">
        <v>11.907</v>
      </c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LF4918" s="41"/>
      <c r="ALG4918" s="41"/>
      <c r="ALH4918" s="41"/>
      <c r="ALI4918" s="41"/>
      <c r="ALJ4918" s="41"/>
      <c r="ALK4918" s="41"/>
      <c r="ALL4918" s="41"/>
      <c r="ALM4918" s="41"/>
      <c r="ALN4918" s="41"/>
      <c r="ALO4918" s="41"/>
      <c r="ALP4918" s="41"/>
      <c r="ALQ4918" s="41"/>
      <c r="ALR4918" s="41"/>
      <c r="ALS4918" s="41"/>
      <c r="ALT4918" s="41"/>
      <c r="ALU4918" s="41"/>
      <c r="ALV4918" s="41"/>
      <c r="ALW4918" s="41"/>
      <c r="ALX4918" s="41"/>
      <c r="ALY4918" s="41"/>
      <c r="ALZ4918" s="41"/>
      <c r="AMA4918" s="41"/>
      <c r="AMB4918" s="41"/>
      <c r="AMC4918" s="41"/>
      <c r="AMD4918" s="41"/>
      <c r="AME4918" s="41"/>
      <c r="AMF4918" s="41"/>
      <c r="AMG4918" s="0"/>
      <c r="AMH4918" s="0"/>
      <c r="AMI4918" s="0"/>
      <c r="AMJ4918" s="0"/>
    </row>
    <row r="4919" s="4" customFormat="true" ht="37.5" hidden="false" customHeight="true" outlineLevel="0" collapsed="false">
      <c r="A4919" s="23" t="s">
        <v>1337</v>
      </c>
      <c r="B4919" s="23" t="n">
        <v>7277</v>
      </c>
      <c r="C4919" s="25" t="n">
        <f aca="false">VLOOKUP(B4919,[1]Planilha8!$X$4:$Y$6629,2,0)</f>
        <v>2039987</v>
      </c>
      <c r="D4919" s="26" t="s">
        <v>1419</v>
      </c>
      <c r="E4919" s="26" t="str">
        <f aca="false">VLOOKUP(B4919,[1]Planilha8!$X$4:$Z$6629,3,0)</f>
        <v>UNIDADE DE TERAPIA INTENSIVA</v>
      </c>
      <c r="F4919" s="26" t="str">
        <f aca="false">VLOOKUP(B4919,[1]Planilha8!$X$4:$AD$6629,7,0)</f>
        <v>BOM</v>
      </c>
      <c r="G4919" s="27" t="n">
        <v>41369</v>
      </c>
      <c r="H4919" s="28" t="n">
        <v>340.2</v>
      </c>
      <c r="I4919" s="29" t="s">
        <v>23</v>
      </c>
      <c r="J4919" s="70" t="s">
        <v>1417</v>
      </c>
      <c r="K4919" s="71" t="n">
        <v>5260</v>
      </c>
      <c r="L4919" s="72" t="n">
        <v>2013000356</v>
      </c>
      <c r="M4919" s="73" t="n">
        <v>43465</v>
      </c>
      <c r="N4919" s="74" t="n">
        <v>328.293</v>
      </c>
      <c r="O4919" s="75" t="n">
        <v>0.5</v>
      </c>
      <c r="P4919" s="76" t="n">
        <v>0.0416666666666667</v>
      </c>
      <c r="Q4919" s="77" t="n">
        <v>0</v>
      </c>
      <c r="R4919" s="78" t="n">
        <v>328.293</v>
      </c>
      <c r="S4919" s="39" t="n">
        <v>11.907</v>
      </c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LF4919" s="41"/>
      <c r="ALG4919" s="41"/>
      <c r="ALH4919" s="41"/>
      <c r="ALI4919" s="41"/>
      <c r="ALJ4919" s="41"/>
      <c r="ALK4919" s="41"/>
      <c r="ALL4919" s="41"/>
      <c r="ALM4919" s="41"/>
      <c r="ALN4919" s="41"/>
      <c r="ALO4919" s="41"/>
      <c r="ALP4919" s="41"/>
      <c r="ALQ4919" s="41"/>
      <c r="ALR4919" s="41"/>
      <c r="ALS4919" s="41"/>
      <c r="ALT4919" s="41"/>
      <c r="ALU4919" s="41"/>
      <c r="ALV4919" s="41"/>
      <c r="ALW4919" s="41"/>
      <c r="ALX4919" s="41"/>
      <c r="ALY4919" s="41"/>
      <c r="ALZ4919" s="41"/>
      <c r="AMA4919" s="41"/>
      <c r="AMB4919" s="41"/>
      <c r="AMC4919" s="41"/>
      <c r="AMD4919" s="41"/>
      <c r="AME4919" s="41"/>
      <c r="AMF4919" s="41"/>
      <c r="AMG4919" s="0"/>
      <c r="AMH4919" s="0"/>
      <c r="AMI4919" s="0"/>
      <c r="AMJ4919" s="0"/>
    </row>
    <row r="4920" s="4" customFormat="true" ht="37.5" hidden="false" customHeight="true" outlineLevel="0" collapsed="false">
      <c r="A4920" s="23" t="s">
        <v>1337</v>
      </c>
      <c r="B4920" s="23" t="n">
        <v>7278</v>
      </c>
      <c r="C4920" s="25" t="n">
        <f aca="false">VLOOKUP(B4920,[1]Planilha8!$X$4:$Y$6629,2,0)</f>
        <v>2039988</v>
      </c>
      <c r="D4920" s="26" t="s">
        <v>1419</v>
      </c>
      <c r="E4920" s="26" t="str">
        <f aca="false">VLOOKUP(B4920,[1]Planilha8!$X$4:$Z$6629,3,0)</f>
        <v>UNIDADE DE TERAPIA INTENSIVA</v>
      </c>
      <c r="F4920" s="26" t="str">
        <f aca="false">VLOOKUP(B4920,[1]Planilha8!$X$4:$AD$6629,7,0)</f>
        <v>BOM</v>
      </c>
      <c r="G4920" s="27" t="n">
        <v>41369</v>
      </c>
      <c r="H4920" s="28" t="n">
        <v>340.2</v>
      </c>
      <c r="I4920" s="29" t="s">
        <v>23</v>
      </c>
      <c r="J4920" s="70" t="s">
        <v>1417</v>
      </c>
      <c r="K4920" s="71" t="n">
        <v>5260</v>
      </c>
      <c r="L4920" s="72" t="n">
        <v>2013000356</v>
      </c>
      <c r="M4920" s="73" t="n">
        <v>43465</v>
      </c>
      <c r="N4920" s="74" t="n">
        <v>328.293</v>
      </c>
      <c r="O4920" s="75" t="n">
        <v>0.5</v>
      </c>
      <c r="P4920" s="76" t="n">
        <v>0.0416666666666667</v>
      </c>
      <c r="Q4920" s="77" t="n">
        <v>0</v>
      </c>
      <c r="R4920" s="78" t="n">
        <v>328.293</v>
      </c>
      <c r="S4920" s="39" t="n">
        <v>11.907</v>
      </c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LF4920" s="41"/>
      <c r="ALG4920" s="41"/>
      <c r="ALH4920" s="41"/>
      <c r="ALI4920" s="41"/>
      <c r="ALJ4920" s="41"/>
      <c r="ALK4920" s="41"/>
      <c r="ALL4920" s="41"/>
      <c r="ALM4920" s="41"/>
      <c r="ALN4920" s="41"/>
      <c r="ALO4920" s="41"/>
      <c r="ALP4920" s="41"/>
      <c r="ALQ4920" s="41"/>
      <c r="ALR4920" s="41"/>
      <c r="ALS4920" s="41"/>
      <c r="ALT4920" s="41"/>
      <c r="ALU4920" s="41"/>
      <c r="ALV4920" s="41"/>
      <c r="ALW4920" s="41"/>
      <c r="ALX4920" s="41"/>
      <c r="ALY4920" s="41"/>
      <c r="ALZ4920" s="41"/>
      <c r="AMA4920" s="41"/>
      <c r="AMB4920" s="41"/>
      <c r="AMC4920" s="41"/>
      <c r="AMD4920" s="41"/>
      <c r="AME4920" s="41"/>
      <c r="AMF4920" s="41"/>
      <c r="AMG4920" s="0"/>
      <c r="AMH4920" s="0"/>
      <c r="AMI4920" s="0"/>
      <c r="AMJ4920" s="0"/>
    </row>
    <row r="4921" s="4" customFormat="true" ht="37.5" hidden="false" customHeight="true" outlineLevel="0" collapsed="false">
      <c r="A4921" s="23" t="s">
        <v>1337</v>
      </c>
      <c r="B4921" s="96" t="s">
        <v>1420</v>
      </c>
      <c r="C4921" s="25" t="e">
        <f aca="false">VLOOKUP(B4921,[1]Planilha8!$X$4:$Y$6629,2,0)</f>
        <v>#N/A</v>
      </c>
      <c r="D4921" s="26" t="s">
        <v>1421</v>
      </c>
      <c r="E4921" s="26" t="e">
        <f aca="false">VLOOKUP(B4921,[1]Planilha8!$X$4:$Z$6629,3,0)</f>
        <v>#N/A</v>
      </c>
      <c r="F4921" s="26" t="e">
        <f aca="false">VLOOKUP(B4921,[1]Planilha8!$X$4:$AD$6629,7,0)</f>
        <v>#N/A</v>
      </c>
      <c r="G4921" s="27" t="n">
        <v>41376</v>
      </c>
      <c r="H4921" s="28" t="n">
        <v>679.5</v>
      </c>
      <c r="I4921" s="29" t="s">
        <v>23</v>
      </c>
      <c r="J4921" s="70" t="s">
        <v>1422</v>
      </c>
      <c r="K4921" s="71" t="n">
        <v>365</v>
      </c>
      <c r="L4921" s="72" t="n">
        <v>2013000674</v>
      </c>
      <c r="M4921" s="73" t="n">
        <v>43465</v>
      </c>
      <c r="N4921" s="74" t="n">
        <v>543.512884615385</v>
      </c>
      <c r="O4921" s="75" t="n">
        <v>0.5</v>
      </c>
      <c r="P4921" s="76" t="n">
        <v>0.0416666666666667</v>
      </c>
      <c r="Q4921" s="77" t="n">
        <v>28.3125</v>
      </c>
      <c r="R4921" s="78" t="n">
        <v>571.825384615385</v>
      </c>
      <c r="S4921" s="39" t="n">
        <v>107.674615384615</v>
      </c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LF4921" s="41"/>
      <c r="ALG4921" s="41"/>
      <c r="ALH4921" s="41"/>
      <c r="ALI4921" s="41"/>
      <c r="ALJ4921" s="41"/>
      <c r="ALK4921" s="41"/>
      <c r="ALL4921" s="41"/>
      <c r="ALM4921" s="41"/>
      <c r="ALN4921" s="41"/>
      <c r="ALO4921" s="41"/>
      <c r="ALP4921" s="41"/>
      <c r="ALQ4921" s="41"/>
      <c r="ALR4921" s="41"/>
      <c r="ALS4921" s="41"/>
      <c r="ALT4921" s="41"/>
      <c r="ALU4921" s="41"/>
      <c r="ALV4921" s="41"/>
      <c r="ALW4921" s="41"/>
      <c r="ALX4921" s="41"/>
      <c r="ALY4921" s="41"/>
      <c r="ALZ4921" s="41"/>
      <c r="AMA4921" s="41"/>
      <c r="AMB4921" s="41"/>
      <c r="AMC4921" s="41"/>
      <c r="AMD4921" s="41"/>
      <c r="AME4921" s="41"/>
      <c r="AMF4921" s="41"/>
      <c r="AMG4921" s="0"/>
      <c r="AMH4921" s="0"/>
      <c r="AMI4921" s="0"/>
      <c r="AMJ4921" s="0"/>
    </row>
    <row r="4922" s="4" customFormat="true" ht="37.5" hidden="false" customHeight="true" outlineLevel="0" collapsed="false">
      <c r="A4922" s="23" t="s">
        <v>1337</v>
      </c>
      <c r="B4922" s="96" t="s">
        <v>1423</v>
      </c>
      <c r="C4922" s="25" t="e">
        <f aca="false">VLOOKUP(B4922,[1]Planilha8!$X$4:$Y$6629,2,0)</f>
        <v>#N/A</v>
      </c>
      <c r="D4922" s="26" t="s">
        <v>1421</v>
      </c>
      <c r="E4922" s="26" t="e">
        <f aca="false">VLOOKUP(B4922,[1]Planilha8!$X$4:$Z$6629,3,0)</f>
        <v>#N/A</v>
      </c>
      <c r="F4922" s="26" t="e">
        <f aca="false">VLOOKUP(B4922,[1]Planilha8!$X$4:$AD$6629,7,0)</f>
        <v>#N/A</v>
      </c>
      <c r="G4922" s="27" t="n">
        <v>41376</v>
      </c>
      <c r="H4922" s="28" t="n">
        <v>679.5</v>
      </c>
      <c r="I4922" s="29" t="s">
        <v>23</v>
      </c>
      <c r="J4922" s="70" t="s">
        <v>1422</v>
      </c>
      <c r="K4922" s="71" t="n">
        <v>365</v>
      </c>
      <c r="L4922" s="72" t="n">
        <v>2013000674</v>
      </c>
      <c r="M4922" s="73" t="n">
        <v>43465</v>
      </c>
      <c r="N4922" s="74" t="n">
        <v>543.512884615385</v>
      </c>
      <c r="O4922" s="75" t="n">
        <v>0.5</v>
      </c>
      <c r="P4922" s="76" t="n">
        <v>0.0416666666666667</v>
      </c>
      <c r="Q4922" s="77" t="n">
        <v>28.3125</v>
      </c>
      <c r="R4922" s="78" t="n">
        <v>571.825384615385</v>
      </c>
      <c r="S4922" s="39" t="n">
        <v>107.674615384615</v>
      </c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LF4922" s="41"/>
      <c r="ALG4922" s="41"/>
      <c r="ALH4922" s="41"/>
      <c r="ALI4922" s="41"/>
      <c r="ALJ4922" s="41"/>
      <c r="ALK4922" s="41"/>
      <c r="ALL4922" s="41"/>
      <c r="ALM4922" s="41"/>
      <c r="ALN4922" s="41"/>
      <c r="ALO4922" s="41"/>
      <c r="ALP4922" s="41"/>
      <c r="ALQ4922" s="41"/>
      <c r="ALR4922" s="41"/>
      <c r="ALS4922" s="41"/>
      <c r="ALT4922" s="41"/>
      <c r="ALU4922" s="41"/>
      <c r="ALV4922" s="41"/>
      <c r="ALW4922" s="41"/>
      <c r="ALX4922" s="41"/>
      <c r="ALY4922" s="41"/>
      <c r="ALZ4922" s="41"/>
      <c r="AMA4922" s="41"/>
      <c r="AMB4922" s="41"/>
      <c r="AMC4922" s="41"/>
      <c r="AMD4922" s="41"/>
      <c r="AME4922" s="41"/>
      <c r="AMF4922" s="41"/>
      <c r="AMG4922" s="0"/>
      <c r="AMH4922" s="0"/>
      <c r="AMI4922" s="0"/>
      <c r="AMJ4922" s="0"/>
    </row>
    <row r="4923" s="41" customFormat="true" ht="37.5" hidden="false" customHeight="true" outlineLevel="0" collapsed="false">
      <c r="A4923" s="23" t="s">
        <v>1337</v>
      </c>
      <c r="B4923" s="23" t="n">
        <v>7212</v>
      </c>
      <c r="C4923" s="25" t="n">
        <f aca="false">VLOOKUP(B4923,[1]Planilha8!$X$4:$Y$6629,2,0)</f>
        <v>2039994</v>
      </c>
      <c r="D4923" s="26" t="s">
        <v>1424</v>
      </c>
      <c r="E4923" s="26" t="str">
        <f aca="false">VLOOKUP(B4923,[1]Planilha8!$X$4:$Z$6629,3,0)</f>
        <v>CLÍNICA CIRÚRGICA</v>
      </c>
      <c r="F4923" s="26" t="str">
        <f aca="false">VLOOKUP(B4923,[1]Planilha8!$X$4:$AD$6629,7,0)</f>
        <v>BOM</v>
      </c>
      <c r="G4923" s="27" t="n">
        <v>41379</v>
      </c>
      <c r="H4923" s="28" t="n">
        <v>540</v>
      </c>
      <c r="I4923" s="29" t="s">
        <v>23</v>
      </c>
      <c r="J4923" s="70" t="s">
        <v>539</v>
      </c>
      <c r="K4923" s="71" t="n">
        <v>75</v>
      </c>
      <c r="L4923" s="72" t="n">
        <v>2012003234</v>
      </c>
      <c r="M4923" s="73" t="n">
        <v>43465</v>
      </c>
      <c r="N4923" s="74" t="n">
        <v>499.142307692308</v>
      </c>
      <c r="O4923" s="75" t="n">
        <v>1</v>
      </c>
      <c r="P4923" s="76" t="n">
        <v>0.0833333333333333</v>
      </c>
      <c r="Q4923" s="77" t="n">
        <v>0</v>
      </c>
      <c r="R4923" s="78" t="n">
        <v>499.142307692308</v>
      </c>
      <c r="S4923" s="39" t="n">
        <v>40.8576923076924</v>
      </c>
      <c r="T4923" s="40"/>
      <c r="U4923" s="40"/>
      <c r="V4923" s="40"/>
      <c r="W4923" s="40"/>
      <c r="X4923" s="40"/>
      <c r="Y4923" s="40"/>
      <c r="Z4923" s="40"/>
      <c r="AA4923" s="40"/>
      <c r="AB4923" s="40"/>
      <c r="AC4923" s="40"/>
      <c r="AD4923" s="40"/>
      <c r="AE4923" s="40"/>
      <c r="AF4923" s="40"/>
      <c r="AG4923" s="40"/>
      <c r="AH4923" s="40"/>
      <c r="AI4923" s="40"/>
      <c r="AJ4923" s="40"/>
    </row>
    <row r="4924" s="41" customFormat="true" ht="37.5" hidden="false" customHeight="true" outlineLevel="0" collapsed="false">
      <c r="A4924" s="23" t="s">
        <v>1337</v>
      </c>
      <c r="B4924" s="23" t="n">
        <v>7213</v>
      </c>
      <c r="C4924" s="25" t="n">
        <f aca="false">VLOOKUP(B4924,[1]Planilha8!$X$4:$Y$6629,2,0)</f>
        <v>2039995</v>
      </c>
      <c r="D4924" s="26" t="s">
        <v>1424</v>
      </c>
      <c r="E4924" s="26" t="str">
        <f aca="false">VLOOKUP(B4924,[1]Planilha8!$X$4:$Z$6629,3,0)</f>
        <v>CLÍNICA CIRÚRGICA</v>
      </c>
      <c r="F4924" s="26" t="str">
        <f aca="false">VLOOKUP(B4924,[1]Planilha8!$X$4:$AD$6629,7,0)</f>
        <v>BOM</v>
      </c>
      <c r="G4924" s="27" t="n">
        <v>41379</v>
      </c>
      <c r="H4924" s="28" t="n">
        <v>540</v>
      </c>
      <c r="I4924" s="29" t="s">
        <v>23</v>
      </c>
      <c r="J4924" s="70" t="s">
        <v>539</v>
      </c>
      <c r="K4924" s="71" t="n">
        <v>75</v>
      </c>
      <c r="L4924" s="72" t="n">
        <v>2012003234</v>
      </c>
      <c r="M4924" s="73" t="n">
        <v>43465</v>
      </c>
      <c r="N4924" s="74" t="n">
        <v>499.142307692308</v>
      </c>
      <c r="O4924" s="75" t="n">
        <v>1</v>
      </c>
      <c r="P4924" s="76" t="n">
        <v>0.0833333333333333</v>
      </c>
      <c r="Q4924" s="77" t="n">
        <v>0</v>
      </c>
      <c r="R4924" s="78" t="n">
        <v>499.142307692308</v>
      </c>
      <c r="S4924" s="39" t="n">
        <v>40.8576923076924</v>
      </c>
      <c r="T4924" s="40"/>
      <c r="U4924" s="40"/>
      <c r="V4924" s="40"/>
      <c r="W4924" s="40"/>
      <c r="X4924" s="40"/>
      <c r="Y4924" s="40"/>
      <c r="Z4924" s="40"/>
      <c r="AA4924" s="40"/>
      <c r="AB4924" s="40"/>
      <c r="AC4924" s="40"/>
      <c r="AD4924" s="40"/>
      <c r="AE4924" s="40"/>
      <c r="AF4924" s="40"/>
      <c r="AG4924" s="40"/>
      <c r="AH4924" s="40"/>
      <c r="AI4924" s="40"/>
      <c r="AJ4924" s="40"/>
    </row>
    <row r="4925" s="41" customFormat="true" ht="37.5" hidden="false" customHeight="true" outlineLevel="0" collapsed="false">
      <c r="A4925" s="23" t="s">
        <v>1337</v>
      </c>
      <c r="B4925" s="23" t="n">
        <v>7214</v>
      </c>
      <c r="C4925" s="25" t="n">
        <f aca="false">VLOOKUP(B4925,[1]Planilha8!$X$4:$Y$6629,2,0)</f>
        <v>2039996</v>
      </c>
      <c r="D4925" s="26" t="s">
        <v>1424</v>
      </c>
      <c r="E4925" s="26" t="str">
        <f aca="false">VLOOKUP(B4925,[1]Planilha8!$X$4:$Z$6629,3,0)</f>
        <v>CLÍNICA CIRÚRGICA</v>
      </c>
      <c r="F4925" s="26" t="str">
        <f aca="false">VLOOKUP(B4925,[1]Planilha8!$X$4:$AD$6629,7,0)</f>
        <v>BOM</v>
      </c>
      <c r="G4925" s="27" t="n">
        <v>41379</v>
      </c>
      <c r="H4925" s="28" t="n">
        <v>540</v>
      </c>
      <c r="I4925" s="29" t="s">
        <v>23</v>
      </c>
      <c r="J4925" s="70" t="s">
        <v>539</v>
      </c>
      <c r="K4925" s="71" t="n">
        <v>75</v>
      </c>
      <c r="L4925" s="72" t="n">
        <v>2012003234</v>
      </c>
      <c r="M4925" s="73" t="n">
        <v>43465</v>
      </c>
      <c r="N4925" s="74" t="n">
        <v>499.142307692308</v>
      </c>
      <c r="O4925" s="75" t="n">
        <v>1</v>
      </c>
      <c r="P4925" s="76" t="n">
        <v>0.0833333333333333</v>
      </c>
      <c r="Q4925" s="77" t="n">
        <v>0</v>
      </c>
      <c r="R4925" s="78" t="n">
        <v>499.142307692308</v>
      </c>
      <c r="S4925" s="39" t="n">
        <v>40.8576923076924</v>
      </c>
      <c r="T4925" s="40"/>
      <c r="U4925" s="40"/>
      <c r="V4925" s="40"/>
      <c r="W4925" s="40"/>
      <c r="X4925" s="40"/>
      <c r="Y4925" s="40"/>
      <c r="Z4925" s="40"/>
      <c r="AA4925" s="40"/>
      <c r="AB4925" s="40"/>
      <c r="AC4925" s="40"/>
      <c r="AD4925" s="40"/>
      <c r="AE4925" s="40"/>
      <c r="AF4925" s="40"/>
      <c r="AG4925" s="40"/>
      <c r="AH4925" s="40"/>
      <c r="AI4925" s="40"/>
      <c r="AJ4925" s="40"/>
    </row>
    <row r="4926" s="41" customFormat="true" ht="37.5" hidden="false" customHeight="true" outlineLevel="0" collapsed="false">
      <c r="A4926" s="23" t="s">
        <v>1337</v>
      </c>
      <c r="B4926" s="23" t="n">
        <v>7215</v>
      </c>
      <c r="C4926" s="25" t="n">
        <f aca="false">VLOOKUP(B4926,[1]Planilha8!$X$4:$Y$6629,2,0)</f>
        <v>2039997</v>
      </c>
      <c r="D4926" s="26" t="s">
        <v>1424</v>
      </c>
      <c r="E4926" s="26" t="str">
        <f aca="false">VLOOKUP(B4926,[1]Planilha8!$X$4:$Z$6629,3,0)</f>
        <v>HEMODIALISE / DIÁLISE</v>
      </c>
      <c r="F4926" s="26" t="str">
        <f aca="false">VLOOKUP(B4926,[1]Planilha8!$X$4:$AD$6629,7,0)</f>
        <v>BOM</v>
      </c>
      <c r="G4926" s="27" t="n">
        <v>41379</v>
      </c>
      <c r="H4926" s="28" t="n">
        <v>540</v>
      </c>
      <c r="I4926" s="29" t="s">
        <v>23</v>
      </c>
      <c r="J4926" s="70" t="s">
        <v>539</v>
      </c>
      <c r="K4926" s="71" t="n">
        <v>75</v>
      </c>
      <c r="L4926" s="72" t="n">
        <v>2012003234</v>
      </c>
      <c r="M4926" s="73" t="n">
        <v>43465</v>
      </c>
      <c r="N4926" s="74" t="n">
        <v>499.142307692308</v>
      </c>
      <c r="O4926" s="75" t="n">
        <v>1</v>
      </c>
      <c r="P4926" s="76" t="n">
        <v>0.0833333333333333</v>
      </c>
      <c r="Q4926" s="77" t="n">
        <v>0</v>
      </c>
      <c r="R4926" s="78" t="n">
        <v>499.142307692308</v>
      </c>
      <c r="S4926" s="39" t="n">
        <v>40.8576923076924</v>
      </c>
      <c r="T4926" s="40"/>
      <c r="U4926" s="40"/>
      <c r="V4926" s="40"/>
      <c r="W4926" s="40"/>
      <c r="X4926" s="40"/>
      <c r="Y4926" s="40"/>
      <c r="Z4926" s="40"/>
      <c r="AA4926" s="40"/>
      <c r="AB4926" s="40"/>
      <c r="AC4926" s="40"/>
      <c r="AD4926" s="40"/>
      <c r="AE4926" s="40"/>
      <c r="AF4926" s="40"/>
      <c r="AG4926" s="40"/>
      <c r="AH4926" s="40"/>
      <c r="AI4926" s="40"/>
      <c r="AJ4926" s="40"/>
    </row>
    <row r="4927" s="41" customFormat="true" ht="37.5" hidden="false" customHeight="true" outlineLevel="0" collapsed="false">
      <c r="A4927" s="23" t="s">
        <v>1337</v>
      </c>
      <c r="B4927" s="23" t="n">
        <v>7216</v>
      </c>
      <c r="C4927" s="25" t="n">
        <f aca="false">VLOOKUP(B4927,[1]Planilha8!$X$4:$Y$6629,2,0)</f>
        <v>2039998</v>
      </c>
      <c r="D4927" s="26" t="s">
        <v>1424</v>
      </c>
      <c r="E4927" s="26" t="str">
        <f aca="false">VLOOKUP(B4927,[1]Planilha8!$X$4:$Z$6629,3,0)</f>
        <v>HEMODIALISE / DIÁLISE</v>
      </c>
      <c r="F4927" s="26" t="str">
        <f aca="false">VLOOKUP(B4927,[1]Planilha8!$X$4:$AD$6629,7,0)</f>
        <v>BOM</v>
      </c>
      <c r="G4927" s="27" t="n">
        <v>41379</v>
      </c>
      <c r="H4927" s="28" t="n">
        <v>540</v>
      </c>
      <c r="I4927" s="29" t="s">
        <v>23</v>
      </c>
      <c r="J4927" s="70" t="s">
        <v>539</v>
      </c>
      <c r="K4927" s="71" t="n">
        <v>75</v>
      </c>
      <c r="L4927" s="72" t="n">
        <v>2012003234</v>
      </c>
      <c r="M4927" s="73" t="n">
        <v>43465</v>
      </c>
      <c r="N4927" s="74" t="n">
        <v>499.142307692308</v>
      </c>
      <c r="O4927" s="75" t="n">
        <v>1</v>
      </c>
      <c r="P4927" s="76" t="n">
        <v>0.0833333333333333</v>
      </c>
      <c r="Q4927" s="77" t="n">
        <v>0</v>
      </c>
      <c r="R4927" s="78" t="n">
        <v>499.142307692308</v>
      </c>
      <c r="S4927" s="39" t="n">
        <v>40.8576923076924</v>
      </c>
      <c r="T4927" s="40"/>
      <c r="U4927" s="40"/>
      <c r="V4927" s="40"/>
      <c r="W4927" s="40"/>
      <c r="X4927" s="40"/>
      <c r="Y4927" s="40"/>
      <c r="Z4927" s="40"/>
      <c r="AA4927" s="40"/>
      <c r="AB4927" s="40"/>
      <c r="AC4927" s="40"/>
      <c r="AD4927" s="40"/>
      <c r="AE4927" s="40"/>
      <c r="AF4927" s="40"/>
      <c r="AG4927" s="40"/>
      <c r="AH4927" s="40"/>
      <c r="AI4927" s="40"/>
      <c r="AJ4927" s="40"/>
    </row>
    <row r="4928" s="41" customFormat="true" ht="37.5" hidden="false" customHeight="true" outlineLevel="0" collapsed="false">
      <c r="A4928" s="23" t="s">
        <v>1337</v>
      </c>
      <c r="B4928" s="23" t="n">
        <v>7999</v>
      </c>
      <c r="C4928" s="25" t="n">
        <f aca="false">VLOOKUP(B4928,[1]Planilha8!$X$4:$Y$6629,2,0)</f>
        <v>2039999</v>
      </c>
      <c r="D4928" s="26" t="s">
        <v>1424</v>
      </c>
      <c r="E4928" s="26" t="str">
        <f aca="false">VLOOKUP(B4928,[1]Planilha8!$X$4:$Z$6629,3,0)</f>
        <v>CLÍNICA MÉDICA</v>
      </c>
      <c r="F4928" s="26" t="str">
        <f aca="false">VLOOKUP(B4928,[1]Planilha8!$X$4:$AD$6629,7,0)</f>
        <v>BOM</v>
      </c>
      <c r="G4928" s="27" t="n">
        <v>41379</v>
      </c>
      <c r="H4928" s="28" t="n">
        <v>540</v>
      </c>
      <c r="I4928" s="29" t="s">
        <v>23</v>
      </c>
      <c r="J4928" s="70" t="s">
        <v>539</v>
      </c>
      <c r="K4928" s="71" t="n">
        <v>75</v>
      </c>
      <c r="L4928" s="72" t="n">
        <v>2012003234</v>
      </c>
      <c r="M4928" s="73" t="n">
        <v>43465</v>
      </c>
      <c r="N4928" s="74" t="n">
        <v>499.142307692308</v>
      </c>
      <c r="O4928" s="75" t="n">
        <v>1</v>
      </c>
      <c r="P4928" s="76" t="n">
        <v>0.0833333333333333</v>
      </c>
      <c r="Q4928" s="77" t="n">
        <v>0</v>
      </c>
      <c r="R4928" s="78" t="n">
        <v>499.142307692308</v>
      </c>
      <c r="S4928" s="39" t="n">
        <v>40.8576923076924</v>
      </c>
      <c r="T4928" s="40"/>
      <c r="U4928" s="40"/>
      <c r="V4928" s="40"/>
      <c r="W4928" s="40"/>
      <c r="X4928" s="40"/>
      <c r="Y4928" s="40"/>
      <c r="Z4928" s="40"/>
      <c r="AA4928" s="40"/>
      <c r="AB4928" s="40"/>
      <c r="AC4928" s="40"/>
      <c r="AD4928" s="40"/>
      <c r="AE4928" s="40"/>
      <c r="AF4928" s="40"/>
      <c r="AG4928" s="40"/>
      <c r="AH4928" s="40"/>
      <c r="AI4928" s="40"/>
      <c r="AJ4928" s="40"/>
    </row>
    <row r="4929" s="41" customFormat="true" ht="37.5" hidden="false" customHeight="true" outlineLevel="0" collapsed="false">
      <c r="A4929" s="23" t="s">
        <v>1337</v>
      </c>
      <c r="B4929" s="23" t="n">
        <v>8000</v>
      </c>
      <c r="C4929" s="25" t="n">
        <f aca="false">VLOOKUP(B4929,[1]Planilha8!$X$4:$Y$6629,2,0)</f>
        <v>2040000</v>
      </c>
      <c r="D4929" s="26" t="s">
        <v>1424</v>
      </c>
      <c r="E4929" s="26" t="str">
        <f aca="false">VLOOKUP(B4929,[1]Planilha8!$X$4:$Z$6629,3,0)</f>
        <v>CLÍNICA MÉDICA</v>
      </c>
      <c r="F4929" s="26" t="str">
        <f aca="false">VLOOKUP(B4929,[1]Planilha8!$X$4:$AD$6629,7,0)</f>
        <v>BOM</v>
      </c>
      <c r="G4929" s="27" t="n">
        <v>41379</v>
      </c>
      <c r="H4929" s="28" t="n">
        <v>540</v>
      </c>
      <c r="I4929" s="29" t="s">
        <v>23</v>
      </c>
      <c r="J4929" s="70" t="s">
        <v>539</v>
      </c>
      <c r="K4929" s="71" t="n">
        <v>75</v>
      </c>
      <c r="L4929" s="72" t="n">
        <v>2012003234</v>
      </c>
      <c r="M4929" s="73" t="n">
        <v>43465</v>
      </c>
      <c r="N4929" s="74" t="n">
        <v>499.142307692308</v>
      </c>
      <c r="O4929" s="75" t="n">
        <v>1</v>
      </c>
      <c r="P4929" s="76" t="n">
        <v>0.0833333333333333</v>
      </c>
      <c r="Q4929" s="77" t="n">
        <v>0</v>
      </c>
      <c r="R4929" s="78" t="n">
        <v>499.142307692308</v>
      </c>
      <c r="S4929" s="39" t="n">
        <v>40.8576923076924</v>
      </c>
      <c r="T4929" s="40"/>
      <c r="U4929" s="40"/>
      <c r="V4929" s="40"/>
      <c r="W4929" s="40"/>
      <c r="X4929" s="40"/>
      <c r="Y4929" s="40"/>
      <c r="Z4929" s="40"/>
      <c r="AA4929" s="40"/>
      <c r="AB4929" s="40"/>
      <c r="AC4929" s="40"/>
      <c r="AD4929" s="40"/>
      <c r="AE4929" s="40"/>
      <c r="AF4929" s="40"/>
      <c r="AG4929" s="40"/>
      <c r="AH4929" s="40"/>
      <c r="AI4929" s="40"/>
      <c r="AJ4929" s="40"/>
    </row>
    <row r="4930" s="41" customFormat="true" ht="37.5" hidden="false" customHeight="true" outlineLevel="0" collapsed="false">
      <c r="A4930" s="23" t="s">
        <v>1337</v>
      </c>
      <c r="B4930" s="23" t="n">
        <v>8001</v>
      </c>
      <c r="C4930" s="25" t="n">
        <f aca="false">VLOOKUP(B4930,[1]Planilha8!$X$4:$Y$6629,2,0)</f>
        <v>2040001</v>
      </c>
      <c r="D4930" s="26" t="s">
        <v>1424</v>
      </c>
      <c r="E4930" s="26" t="str">
        <f aca="false">VLOOKUP(B4930,[1]Planilha8!$X$4:$Z$6629,3,0)</f>
        <v>CLÍNICA MÉDICA</v>
      </c>
      <c r="F4930" s="26" t="str">
        <f aca="false">VLOOKUP(B4930,[1]Planilha8!$X$4:$AD$6629,7,0)</f>
        <v>BOM</v>
      </c>
      <c r="G4930" s="27" t="n">
        <v>41379</v>
      </c>
      <c r="H4930" s="28" t="n">
        <v>540</v>
      </c>
      <c r="I4930" s="29" t="s">
        <v>23</v>
      </c>
      <c r="J4930" s="70" t="s">
        <v>539</v>
      </c>
      <c r="K4930" s="71" t="n">
        <v>75</v>
      </c>
      <c r="L4930" s="72" t="n">
        <v>2012003234</v>
      </c>
      <c r="M4930" s="73" t="n">
        <v>43465</v>
      </c>
      <c r="N4930" s="74" t="n">
        <v>499.142307692308</v>
      </c>
      <c r="O4930" s="75" t="n">
        <v>1</v>
      </c>
      <c r="P4930" s="76" t="n">
        <v>0.0833333333333333</v>
      </c>
      <c r="Q4930" s="77" t="n">
        <v>0</v>
      </c>
      <c r="R4930" s="78" t="n">
        <v>499.142307692308</v>
      </c>
      <c r="S4930" s="39" t="n">
        <v>40.8576923076924</v>
      </c>
      <c r="T4930" s="40"/>
      <c r="U4930" s="40"/>
      <c r="V4930" s="40"/>
      <c r="W4930" s="40"/>
      <c r="X4930" s="40"/>
      <c r="Y4930" s="40"/>
      <c r="Z4930" s="40"/>
      <c r="AA4930" s="40"/>
      <c r="AB4930" s="40"/>
      <c r="AC4930" s="40"/>
      <c r="AD4930" s="40"/>
      <c r="AE4930" s="40"/>
      <c r="AF4930" s="40"/>
      <c r="AG4930" s="40"/>
      <c r="AH4930" s="40"/>
      <c r="AI4930" s="40"/>
      <c r="AJ4930" s="40"/>
    </row>
    <row r="4931" s="41" customFormat="true" ht="37.5" hidden="false" customHeight="true" outlineLevel="0" collapsed="false">
      <c r="A4931" s="23" t="s">
        <v>1337</v>
      </c>
      <c r="B4931" s="23" t="n">
        <v>8002</v>
      </c>
      <c r="C4931" s="25" t="n">
        <f aca="false">VLOOKUP(B4931,[1]Planilha8!$X$4:$Y$6629,2,0)</f>
        <v>2040002</v>
      </c>
      <c r="D4931" s="26" t="s">
        <v>1424</v>
      </c>
      <c r="E4931" s="26" t="str">
        <f aca="false">VLOOKUP(B4931,[1]Planilha8!$X$4:$Z$6629,3,0)</f>
        <v>CLÍNICA MÉDICA</v>
      </c>
      <c r="F4931" s="26" t="str">
        <f aca="false">VLOOKUP(B4931,[1]Planilha8!$X$4:$AD$6629,7,0)</f>
        <v>BOM</v>
      </c>
      <c r="G4931" s="27" t="n">
        <v>41379</v>
      </c>
      <c r="H4931" s="28" t="n">
        <v>540</v>
      </c>
      <c r="I4931" s="29" t="s">
        <v>23</v>
      </c>
      <c r="J4931" s="70" t="s">
        <v>539</v>
      </c>
      <c r="K4931" s="71" t="n">
        <v>75</v>
      </c>
      <c r="L4931" s="72" t="n">
        <v>2012003234</v>
      </c>
      <c r="M4931" s="73" t="n">
        <v>43465</v>
      </c>
      <c r="N4931" s="74" t="n">
        <v>499.142307692308</v>
      </c>
      <c r="O4931" s="75" t="n">
        <v>1</v>
      </c>
      <c r="P4931" s="76" t="n">
        <v>0.0833333333333333</v>
      </c>
      <c r="Q4931" s="77" t="n">
        <v>0</v>
      </c>
      <c r="R4931" s="78" t="n">
        <v>499.142307692308</v>
      </c>
      <c r="S4931" s="39" t="n">
        <v>40.8576923076924</v>
      </c>
      <c r="T4931" s="40"/>
      <c r="U4931" s="40"/>
      <c r="V4931" s="40"/>
      <c r="W4931" s="40"/>
      <c r="X4931" s="40"/>
      <c r="Y4931" s="40"/>
      <c r="Z4931" s="40"/>
      <c r="AA4931" s="40"/>
      <c r="AB4931" s="40"/>
      <c r="AC4931" s="40"/>
      <c r="AD4931" s="40"/>
      <c r="AE4931" s="40"/>
      <c r="AF4931" s="40"/>
      <c r="AG4931" s="40"/>
      <c r="AH4931" s="40"/>
      <c r="AI4931" s="40"/>
      <c r="AJ4931" s="40"/>
    </row>
    <row r="4932" s="41" customFormat="true" ht="37.5" hidden="false" customHeight="true" outlineLevel="0" collapsed="false">
      <c r="A4932" s="23" t="s">
        <v>1337</v>
      </c>
      <c r="B4932" s="23" t="n">
        <v>8003</v>
      </c>
      <c r="C4932" s="25" t="n">
        <f aca="false">VLOOKUP(B4932,[1]Planilha8!$X$4:$Y$6629,2,0)</f>
        <v>2040003</v>
      </c>
      <c r="D4932" s="26" t="s">
        <v>1424</v>
      </c>
      <c r="E4932" s="26" t="str">
        <f aca="false">VLOOKUP(B4932,[1]Planilha8!$X$4:$Z$6629,3,0)</f>
        <v>CLÍNICA MÉDICA</v>
      </c>
      <c r="F4932" s="26" t="str">
        <f aca="false">VLOOKUP(B4932,[1]Planilha8!$X$4:$AD$6629,7,0)</f>
        <v>BOM</v>
      </c>
      <c r="G4932" s="27" t="n">
        <v>41379</v>
      </c>
      <c r="H4932" s="28" t="n">
        <v>540</v>
      </c>
      <c r="I4932" s="29" t="s">
        <v>23</v>
      </c>
      <c r="J4932" s="70" t="s">
        <v>539</v>
      </c>
      <c r="K4932" s="71" t="n">
        <v>75</v>
      </c>
      <c r="L4932" s="72" t="n">
        <v>2012003234</v>
      </c>
      <c r="M4932" s="73" t="n">
        <v>43465</v>
      </c>
      <c r="N4932" s="74" t="n">
        <v>499.142307692308</v>
      </c>
      <c r="O4932" s="75" t="n">
        <v>1</v>
      </c>
      <c r="P4932" s="76" t="n">
        <v>0.0833333333333333</v>
      </c>
      <c r="Q4932" s="77" t="n">
        <v>0</v>
      </c>
      <c r="R4932" s="78" t="n">
        <v>499.142307692308</v>
      </c>
      <c r="S4932" s="39" t="n">
        <v>40.8576923076924</v>
      </c>
      <c r="T4932" s="40"/>
      <c r="U4932" s="40"/>
      <c r="V4932" s="40"/>
      <c r="W4932" s="40"/>
      <c r="X4932" s="40"/>
      <c r="Y4932" s="40"/>
      <c r="Z4932" s="40"/>
      <c r="AA4932" s="40"/>
      <c r="AB4932" s="40"/>
      <c r="AC4932" s="40"/>
      <c r="AD4932" s="40"/>
      <c r="AE4932" s="40"/>
      <c r="AF4932" s="40"/>
      <c r="AG4932" s="40"/>
      <c r="AH4932" s="40"/>
      <c r="AI4932" s="40"/>
      <c r="AJ4932" s="40"/>
    </row>
    <row r="4933" s="41" customFormat="true" ht="37.5" hidden="false" customHeight="true" outlineLevel="0" collapsed="false">
      <c r="A4933" s="23" t="s">
        <v>1337</v>
      </c>
      <c r="B4933" s="23" t="n">
        <v>8004</v>
      </c>
      <c r="C4933" s="25" t="n">
        <f aca="false">VLOOKUP(B4933,[1]Planilha8!$X$4:$Y$6629,2,0)</f>
        <v>2040004</v>
      </c>
      <c r="D4933" s="26" t="s">
        <v>1424</v>
      </c>
      <c r="E4933" s="26" t="str">
        <f aca="false">VLOOKUP(B4933,[1]Planilha8!$X$4:$Z$6629,3,0)</f>
        <v>CLÍNICA MÉDICA</v>
      </c>
      <c r="F4933" s="26" t="str">
        <f aca="false">VLOOKUP(B4933,[1]Planilha8!$X$4:$AD$6629,7,0)</f>
        <v>BOM</v>
      </c>
      <c r="G4933" s="27" t="n">
        <v>41379</v>
      </c>
      <c r="H4933" s="28" t="n">
        <v>540</v>
      </c>
      <c r="I4933" s="29" t="s">
        <v>23</v>
      </c>
      <c r="J4933" s="70" t="s">
        <v>539</v>
      </c>
      <c r="K4933" s="71" t="n">
        <v>75</v>
      </c>
      <c r="L4933" s="72" t="n">
        <v>2012003234</v>
      </c>
      <c r="M4933" s="73" t="n">
        <v>43465</v>
      </c>
      <c r="N4933" s="74" t="n">
        <v>499.142307692308</v>
      </c>
      <c r="O4933" s="75" t="n">
        <v>1</v>
      </c>
      <c r="P4933" s="76" t="n">
        <v>0.0833333333333333</v>
      </c>
      <c r="Q4933" s="77" t="n">
        <v>0</v>
      </c>
      <c r="R4933" s="78" t="n">
        <v>499.142307692308</v>
      </c>
      <c r="S4933" s="39" t="n">
        <v>40.8576923076924</v>
      </c>
      <c r="T4933" s="40"/>
      <c r="U4933" s="40"/>
      <c r="V4933" s="40"/>
      <c r="W4933" s="40"/>
      <c r="X4933" s="40"/>
      <c r="Y4933" s="40"/>
      <c r="Z4933" s="40"/>
      <c r="AA4933" s="40"/>
      <c r="AB4933" s="40"/>
      <c r="AC4933" s="40"/>
      <c r="AD4933" s="40"/>
      <c r="AE4933" s="40"/>
      <c r="AF4933" s="40"/>
      <c r="AG4933" s="40"/>
      <c r="AH4933" s="40"/>
      <c r="AI4933" s="40"/>
      <c r="AJ4933" s="40"/>
    </row>
    <row r="4934" s="41" customFormat="true" ht="37.5" hidden="false" customHeight="true" outlineLevel="0" collapsed="false">
      <c r="A4934" s="23" t="s">
        <v>1337</v>
      </c>
      <c r="B4934" s="23" t="n">
        <v>8005</v>
      </c>
      <c r="C4934" s="25" t="n">
        <f aca="false">VLOOKUP(B4934,[1]Planilha8!$X$4:$Y$6629,2,0)</f>
        <v>2040005</v>
      </c>
      <c r="D4934" s="26" t="s">
        <v>1424</v>
      </c>
      <c r="E4934" s="26" t="str">
        <f aca="false">VLOOKUP(B4934,[1]Planilha8!$X$4:$Z$6629,3,0)</f>
        <v>CLÍNICA MÉDICA</v>
      </c>
      <c r="F4934" s="26" t="str">
        <f aca="false">VLOOKUP(B4934,[1]Planilha8!$X$4:$AD$6629,7,0)</f>
        <v>BOM</v>
      </c>
      <c r="G4934" s="27" t="n">
        <v>41379</v>
      </c>
      <c r="H4934" s="28" t="n">
        <v>540</v>
      </c>
      <c r="I4934" s="29" t="s">
        <v>23</v>
      </c>
      <c r="J4934" s="70" t="s">
        <v>539</v>
      </c>
      <c r="K4934" s="71" t="n">
        <v>75</v>
      </c>
      <c r="L4934" s="72" t="n">
        <v>2012003234</v>
      </c>
      <c r="M4934" s="73" t="n">
        <v>43465</v>
      </c>
      <c r="N4934" s="74" t="n">
        <v>499.142307692308</v>
      </c>
      <c r="O4934" s="75" t="n">
        <v>1</v>
      </c>
      <c r="P4934" s="76" t="n">
        <v>0.0833333333333333</v>
      </c>
      <c r="Q4934" s="77" t="n">
        <v>0</v>
      </c>
      <c r="R4934" s="78" t="n">
        <v>499.142307692308</v>
      </c>
      <c r="S4934" s="39" t="n">
        <v>40.8576923076924</v>
      </c>
      <c r="T4934" s="40"/>
      <c r="U4934" s="40"/>
      <c r="V4934" s="40"/>
      <c r="W4934" s="40"/>
      <c r="X4934" s="40"/>
      <c r="Y4934" s="40"/>
      <c r="Z4934" s="40"/>
      <c r="AA4934" s="40"/>
      <c r="AB4934" s="40"/>
      <c r="AC4934" s="40"/>
      <c r="AD4934" s="40"/>
      <c r="AE4934" s="40"/>
      <c r="AF4934" s="40"/>
      <c r="AG4934" s="40"/>
      <c r="AH4934" s="40"/>
      <c r="AI4934" s="40"/>
      <c r="AJ4934" s="40"/>
    </row>
    <row r="4935" s="41" customFormat="true" ht="37.5" hidden="false" customHeight="true" outlineLevel="0" collapsed="false">
      <c r="A4935" s="23" t="s">
        <v>1337</v>
      </c>
      <c r="B4935" s="23" t="n">
        <v>8006</v>
      </c>
      <c r="C4935" s="25" t="n">
        <f aca="false">VLOOKUP(B4935,[1]Planilha8!$X$4:$Y$6629,2,0)</f>
        <v>2040006</v>
      </c>
      <c r="D4935" s="26" t="s">
        <v>1424</v>
      </c>
      <c r="E4935" s="26" t="str">
        <f aca="false">VLOOKUP(B4935,[1]Planilha8!$X$4:$Z$6629,3,0)</f>
        <v>CLÍNICA CIRÚRGICA</v>
      </c>
      <c r="F4935" s="26" t="str">
        <f aca="false">VLOOKUP(B4935,[1]Planilha8!$X$4:$AD$6629,7,0)</f>
        <v>BOM</v>
      </c>
      <c r="G4935" s="27" t="n">
        <v>41379</v>
      </c>
      <c r="H4935" s="28" t="n">
        <v>540</v>
      </c>
      <c r="I4935" s="29" t="s">
        <v>23</v>
      </c>
      <c r="J4935" s="70" t="s">
        <v>539</v>
      </c>
      <c r="K4935" s="71" t="n">
        <v>75</v>
      </c>
      <c r="L4935" s="72" t="n">
        <v>2012003234</v>
      </c>
      <c r="M4935" s="73" t="n">
        <v>43465</v>
      </c>
      <c r="N4935" s="74" t="n">
        <v>499.142307692308</v>
      </c>
      <c r="O4935" s="75" t="n">
        <v>1</v>
      </c>
      <c r="P4935" s="76" t="n">
        <v>0.0833333333333333</v>
      </c>
      <c r="Q4935" s="77" t="n">
        <v>0</v>
      </c>
      <c r="R4935" s="78" t="n">
        <v>499.142307692308</v>
      </c>
      <c r="S4935" s="39" t="n">
        <v>40.8576923076924</v>
      </c>
      <c r="T4935" s="40"/>
      <c r="U4935" s="40"/>
      <c r="V4935" s="40"/>
      <c r="W4935" s="40"/>
      <c r="X4935" s="40"/>
      <c r="Y4935" s="40"/>
      <c r="Z4935" s="40"/>
      <c r="AA4935" s="40"/>
      <c r="AB4935" s="40"/>
      <c r="AC4935" s="40"/>
      <c r="AD4935" s="40"/>
      <c r="AE4935" s="40"/>
      <c r="AF4935" s="40"/>
      <c r="AG4935" s="40"/>
      <c r="AH4935" s="40"/>
      <c r="AI4935" s="40"/>
      <c r="AJ4935" s="40"/>
    </row>
    <row r="4936" s="41" customFormat="true" ht="37.5" hidden="false" customHeight="true" outlineLevel="0" collapsed="false">
      <c r="A4936" s="23" t="s">
        <v>1337</v>
      </c>
      <c r="B4936" s="23" t="n">
        <v>8007</v>
      </c>
      <c r="C4936" s="25" t="n">
        <f aca="false">VLOOKUP(B4936,[1]Planilha8!$X$4:$Y$6629,2,0)</f>
        <v>2040007</v>
      </c>
      <c r="D4936" s="26" t="s">
        <v>1424</v>
      </c>
      <c r="E4936" s="26" t="str">
        <f aca="false">VLOOKUP(B4936,[1]Planilha8!$X$4:$Z$6629,3,0)</f>
        <v>CLÍNICA CIRÚRGICA</v>
      </c>
      <c r="F4936" s="26" t="str">
        <f aca="false">VLOOKUP(B4936,[1]Planilha8!$X$4:$AD$6629,7,0)</f>
        <v>BOM</v>
      </c>
      <c r="G4936" s="27" t="n">
        <v>41379</v>
      </c>
      <c r="H4936" s="28" t="n">
        <v>540</v>
      </c>
      <c r="I4936" s="29" t="s">
        <v>23</v>
      </c>
      <c r="J4936" s="70" t="s">
        <v>539</v>
      </c>
      <c r="K4936" s="71" t="n">
        <v>75</v>
      </c>
      <c r="L4936" s="72" t="n">
        <v>2012003234</v>
      </c>
      <c r="M4936" s="73" t="n">
        <v>43465</v>
      </c>
      <c r="N4936" s="74" t="n">
        <v>499.142307692308</v>
      </c>
      <c r="O4936" s="75" t="n">
        <v>1</v>
      </c>
      <c r="P4936" s="76" t="n">
        <v>0.0833333333333333</v>
      </c>
      <c r="Q4936" s="77" t="n">
        <v>0</v>
      </c>
      <c r="R4936" s="78" t="n">
        <v>499.142307692308</v>
      </c>
      <c r="S4936" s="39" t="n">
        <v>40.8576923076924</v>
      </c>
      <c r="T4936" s="40"/>
      <c r="U4936" s="40"/>
      <c r="V4936" s="40"/>
      <c r="W4936" s="40"/>
      <c r="X4936" s="40"/>
      <c r="Y4936" s="40"/>
      <c r="Z4936" s="40"/>
      <c r="AA4936" s="40"/>
      <c r="AB4936" s="40"/>
      <c r="AC4936" s="40"/>
      <c r="AD4936" s="40"/>
      <c r="AE4936" s="40"/>
      <c r="AF4936" s="40"/>
      <c r="AG4936" s="40"/>
      <c r="AH4936" s="40"/>
      <c r="AI4936" s="40"/>
      <c r="AJ4936" s="40"/>
    </row>
    <row r="4937" s="41" customFormat="true" ht="37.5" hidden="false" customHeight="true" outlineLevel="0" collapsed="false">
      <c r="A4937" s="23" t="s">
        <v>1337</v>
      </c>
      <c r="B4937" s="23" t="n">
        <v>8008</v>
      </c>
      <c r="C4937" s="25" t="n">
        <f aca="false">VLOOKUP(B4937,[1]Planilha8!$X$4:$Y$6629,2,0)</f>
        <v>2040008</v>
      </c>
      <c r="D4937" s="26" t="s">
        <v>1424</v>
      </c>
      <c r="E4937" s="26" t="str">
        <f aca="false">VLOOKUP(B4937,[1]Planilha8!$X$4:$Z$6629,3,0)</f>
        <v>CLÍNICA CIRÚRGICA</v>
      </c>
      <c r="F4937" s="26" t="str">
        <f aca="false">VLOOKUP(B4937,[1]Planilha8!$X$4:$AD$6629,7,0)</f>
        <v>BOM</v>
      </c>
      <c r="G4937" s="27" t="n">
        <v>41379</v>
      </c>
      <c r="H4937" s="28" t="n">
        <v>540</v>
      </c>
      <c r="I4937" s="29" t="s">
        <v>23</v>
      </c>
      <c r="J4937" s="70" t="s">
        <v>539</v>
      </c>
      <c r="K4937" s="71" t="n">
        <v>75</v>
      </c>
      <c r="L4937" s="72" t="n">
        <v>2012003234</v>
      </c>
      <c r="M4937" s="73" t="n">
        <v>43465</v>
      </c>
      <c r="N4937" s="74" t="n">
        <v>499.142307692308</v>
      </c>
      <c r="O4937" s="75" t="n">
        <v>1</v>
      </c>
      <c r="P4937" s="76" t="n">
        <v>0.0833333333333333</v>
      </c>
      <c r="Q4937" s="77" t="n">
        <v>0</v>
      </c>
      <c r="R4937" s="78" t="n">
        <v>499.142307692308</v>
      </c>
      <c r="S4937" s="39" t="n">
        <v>40.8576923076924</v>
      </c>
      <c r="T4937" s="40"/>
      <c r="U4937" s="40"/>
      <c r="V4937" s="40"/>
      <c r="W4937" s="40"/>
      <c r="X4937" s="40"/>
      <c r="Y4937" s="40"/>
      <c r="Z4937" s="40"/>
      <c r="AA4937" s="40"/>
      <c r="AB4937" s="40"/>
      <c r="AC4937" s="40"/>
      <c r="AD4937" s="40"/>
      <c r="AE4937" s="40"/>
      <c r="AF4937" s="40"/>
      <c r="AG4937" s="40"/>
      <c r="AH4937" s="40"/>
      <c r="AI4937" s="40"/>
      <c r="AJ4937" s="40"/>
    </row>
    <row r="4938" s="4" customFormat="true" ht="37.5" hidden="false" customHeight="true" outlineLevel="0" collapsed="false">
      <c r="A4938" s="23" t="s">
        <v>1337</v>
      </c>
      <c r="B4938" s="80" t="n">
        <v>6557</v>
      </c>
      <c r="C4938" s="25" t="n">
        <f aca="false">VLOOKUP(B4938,[1]Planilha8!$X$4:$Y$6629,2,0)</f>
        <v>2040009</v>
      </c>
      <c r="D4938" s="26" t="s">
        <v>1425</v>
      </c>
      <c r="E4938" s="26" t="str">
        <f aca="false">VLOOKUP(B4938,[1]Planilha8!$X$4:$Z$6629,3,0)</f>
        <v>GALPÃO ALMOXARIFADO</v>
      </c>
      <c r="F4938" s="26" t="str">
        <f aca="false">VLOOKUP(B4938,[1]Planilha8!$X$4:$AD$6629,7,0)</f>
        <v>SUCATA</v>
      </c>
      <c r="G4938" s="27" t="n">
        <v>41380</v>
      </c>
      <c r="H4938" s="28" t="n">
        <v>232</v>
      </c>
      <c r="I4938" s="29" t="s">
        <v>23</v>
      </c>
      <c r="J4938" s="70" t="s">
        <v>1426</v>
      </c>
      <c r="K4938" s="71" t="n">
        <v>3889</v>
      </c>
      <c r="L4938" s="72" t="n">
        <v>2012003057</v>
      </c>
      <c r="M4938" s="73" t="n">
        <v>43465</v>
      </c>
      <c r="N4938" s="74" t="n">
        <v>214.213333333333</v>
      </c>
      <c r="O4938" s="75" t="n">
        <v>1</v>
      </c>
      <c r="P4938" s="76" t="n">
        <v>0.0833333333333333</v>
      </c>
      <c r="Q4938" s="77" t="n">
        <v>0</v>
      </c>
      <c r="R4938" s="78" t="n">
        <v>214.213333333333</v>
      </c>
      <c r="S4938" s="39" t="n">
        <v>17.7866666666666</v>
      </c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LF4938" s="41"/>
      <c r="ALG4938" s="41"/>
      <c r="ALH4938" s="41"/>
      <c r="ALI4938" s="41"/>
      <c r="ALJ4938" s="41"/>
      <c r="ALK4938" s="41"/>
      <c r="ALL4938" s="41"/>
      <c r="ALM4938" s="41"/>
      <c r="ALN4938" s="41"/>
      <c r="ALO4938" s="41"/>
      <c r="ALP4938" s="41"/>
      <c r="ALQ4938" s="41"/>
      <c r="ALR4938" s="41"/>
      <c r="ALS4938" s="41"/>
      <c r="ALT4938" s="41"/>
      <c r="ALU4938" s="41"/>
      <c r="ALV4938" s="41"/>
      <c r="ALW4938" s="41"/>
      <c r="ALX4938" s="41"/>
      <c r="ALY4938" s="41"/>
      <c r="ALZ4938" s="41"/>
      <c r="AMA4938" s="41"/>
      <c r="AMB4938" s="41"/>
      <c r="AMC4938" s="41"/>
      <c r="AMD4938" s="41"/>
      <c r="AME4938" s="41"/>
      <c r="AMF4938" s="41"/>
      <c r="AMG4938" s="0"/>
      <c r="AMH4938" s="0"/>
      <c r="AMI4938" s="0"/>
      <c r="AMJ4938" s="0"/>
    </row>
    <row r="4939" s="4" customFormat="true" ht="37.5" hidden="false" customHeight="true" outlineLevel="0" collapsed="false">
      <c r="A4939" s="23" t="s">
        <v>1337</v>
      </c>
      <c r="B4939" s="80" t="n">
        <v>6558</v>
      </c>
      <c r="C4939" s="25" t="n">
        <f aca="false">VLOOKUP(B4939,[1]Planilha8!$X$4:$Y$6629,2,0)</f>
        <v>2040010</v>
      </c>
      <c r="D4939" s="26" t="s">
        <v>1425</v>
      </c>
      <c r="E4939" s="26" t="str">
        <f aca="false">VLOOKUP(B4939,[1]Planilha8!$X$4:$Z$6629,3,0)</f>
        <v>UNIDADE DE TERAPIA INTENSIVA</v>
      </c>
      <c r="F4939" s="26" t="str">
        <f aca="false">VLOOKUP(B4939,[1]Planilha8!$X$4:$AD$6629,7,0)</f>
        <v>REGULAR</v>
      </c>
      <c r="G4939" s="27" t="n">
        <v>41380</v>
      </c>
      <c r="H4939" s="28" t="n">
        <v>232</v>
      </c>
      <c r="I4939" s="29" t="s">
        <v>23</v>
      </c>
      <c r="J4939" s="70" t="s">
        <v>1426</v>
      </c>
      <c r="K4939" s="71" t="n">
        <v>3889</v>
      </c>
      <c r="L4939" s="72" t="n">
        <v>2012003057</v>
      </c>
      <c r="M4939" s="73" t="n">
        <v>43465</v>
      </c>
      <c r="N4939" s="74" t="n">
        <v>214.213333333333</v>
      </c>
      <c r="O4939" s="75" t="n">
        <v>1</v>
      </c>
      <c r="P4939" s="76" t="n">
        <v>0.0833333333333333</v>
      </c>
      <c r="Q4939" s="77" t="n">
        <v>0</v>
      </c>
      <c r="R4939" s="78" t="n">
        <v>214.213333333333</v>
      </c>
      <c r="S4939" s="39" t="n">
        <v>17.7866666666666</v>
      </c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LF4939" s="41"/>
      <c r="ALG4939" s="41"/>
      <c r="ALH4939" s="41"/>
      <c r="ALI4939" s="41"/>
      <c r="ALJ4939" s="41"/>
      <c r="ALK4939" s="41"/>
      <c r="ALL4939" s="41"/>
      <c r="ALM4939" s="41"/>
      <c r="ALN4939" s="41"/>
      <c r="ALO4939" s="41"/>
      <c r="ALP4939" s="41"/>
      <c r="ALQ4939" s="41"/>
      <c r="ALR4939" s="41"/>
      <c r="ALS4939" s="41"/>
      <c r="ALT4939" s="41"/>
      <c r="ALU4939" s="41"/>
      <c r="ALV4939" s="41"/>
      <c r="ALW4939" s="41"/>
      <c r="ALX4939" s="41"/>
      <c r="ALY4939" s="41"/>
      <c r="ALZ4939" s="41"/>
      <c r="AMA4939" s="41"/>
      <c r="AMB4939" s="41"/>
      <c r="AMC4939" s="41"/>
      <c r="AMD4939" s="41"/>
      <c r="AME4939" s="41"/>
      <c r="AMF4939" s="41"/>
      <c r="AMG4939" s="0"/>
      <c r="AMH4939" s="0"/>
      <c r="AMI4939" s="0"/>
      <c r="AMJ4939" s="0"/>
    </row>
    <row r="4940" s="4" customFormat="true" ht="37.5" hidden="false" customHeight="true" outlineLevel="0" collapsed="false">
      <c r="A4940" s="23" t="s">
        <v>1337</v>
      </c>
      <c r="B4940" s="80" t="n">
        <v>6559</v>
      </c>
      <c r="C4940" s="25" t="n">
        <f aca="false">VLOOKUP(B4940,[1]Planilha8!$X$4:$Y$6629,2,0)</f>
        <v>2040011</v>
      </c>
      <c r="D4940" s="26" t="s">
        <v>1425</v>
      </c>
      <c r="E4940" s="26" t="str">
        <f aca="false">VLOOKUP(B4940,[1]Planilha8!$X$4:$Z$6629,3,0)</f>
        <v>UNIDADE DE TERAPIA INTENSIVA</v>
      </c>
      <c r="F4940" s="26" t="str">
        <f aca="false">VLOOKUP(B4940,[1]Planilha8!$X$4:$AD$6629,7,0)</f>
        <v>REGULAR</v>
      </c>
      <c r="G4940" s="27" t="n">
        <v>41380</v>
      </c>
      <c r="H4940" s="28" t="n">
        <v>232</v>
      </c>
      <c r="I4940" s="29" t="s">
        <v>23</v>
      </c>
      <c r="J4940" s="70" t="s">
        <v>1426</v>
      </c>
      <c r="K4940" s="71" t="n">
        <v>3889</v>
      </c>
      <c r="L4940" s="72" t="n">
        <v>2012003057</v>
      </c>
      <c r="M4940" s="73" t="n">
        <v>43465</v>
      </c>
      <c r="N4940" s="74" t="n">
        <v>214.213333333333</v>
      </c>
      <c r="O4940" s="75" t="n">
        <v>1</v>
      </c>
      <c r="P4940" s="76" t="n">
        <v>0.0833333333333333</v>
      </c>
      <c r="Q4940" s="77" t="n">
        <v>0</v>
      </c>
      <c r="R4940" s="78" t="n">
        <v>214.213333333333</v>
      </c>
      <c r="S4940" s="39" t="n">
        <v>17.7866666666666</v>
      </c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LF4940" s="41"/>
      <c r="ALG4940" s="41"/>
      <c r="ALH4940" s="41"/>
      <c r="ALI4940" s="41"/>
      <c r="ALJ4940" s="41"/>
      <c r="ALK4940" s="41"/>
      <c r="ALL4940" s="41"/>
      <c r="ALM4940" s="41"/>
      <c r="ALN4940" s="41"/>
      <c r="ALO4940" s="41"/>
      <c r="ALP4940" s="41"/>
      <c r="ALQ4940" s="41"/>
      <c r="ALR4940" s="41"/>
      <c r="ALS4940" s="41"/>
      <c r="ALT4940" s="41"/>
      <c r="ALU4940" s="41"/>
      <c r="ALV4940" s="41"/>
      <c r="ALW4940" s="41"/>
      <c r="ALX4940" s="41"/>
      <c r="ALY4940" s="41"/>
      <c r="ALZ4940" s="41"/>
      <c r="AMA4940" s="41"/>
      <c r="AMB4940" s="41"/>
      <c r="AMC4940" s="41"/>
      <c r="AMD4940" s="41"/>
      <c r="AME4940" s="41"/>
      <c r="AMF4940" s="41"/>
      <c r="AMG4940" s="0"/>
      <c r="AMH4940" s="0"/>
      <c r="AMI4940" s="0"/>
      <c r="AMJ4940" s="0"/>
    </row>
    <row r="4941" s="4" customFormat="true" ht="37.5" hidden="false" customHeight="true" outlineLevel="0" collapsed="false">
      <c r="A4941" s="23" t="s">
        <v>1337</v>
      </c>
      <c r="B4941" s="80" t="n">
        <v>6560</v>
      </c>
      <c r="C4941" s="25" t="n">
        <f aca="false">VLOOKUP(B4941,[1]Planilha8!$X$4:$Y$6629,2,0)</f>
        <v>2040012</v>
      </c>
      <c r="D4941" s="26" t="s">
        <v>1427</v>
      </c>
      <c r="E4941" s="26" t="str">
        <f aca="false">VLOOKUP(B4941,[1]Planilha8!$X$4:$Z$6629,3,0)</f>
        <v>UNIDADE DE TERAPIA INTENSIVA</v>
      </c>
      <c r="F4941" s="26" t="str">
        <f aca="false">VLOOKUP(B4941,[1]Planilha8!$X$4:$AD$6629,7,0)</f>
        <v>REGULAR</v>
      </c>
      <c r="G4941" s="27" t="n">
        <v>41380</v>
      </c>
      <c r="H4941" s="28" t="n">
        <v>232</v>
      </c>
      <c r="I4941" s="29" t="s">
        <v>23</v>
      </c>
      <c r="J4941" s="70" t="s">
        <v>1426</v>
      </c>
      <c r="K4941" s="71" t="n">
        <v>3889</v>
      </c>
      <c r="L4941" s="72" t="n">
        <v>2012003057</v>
      </c>
      <c r="M4941" s="73" t="n">
        <v>43465</v>
      </c>
      <c r="N4941" s="74" t="n">
        <v>214.213333333333</v>
      </c>
      <c r="O4941" s="75" t="n">
        <v>1</v>
      </c>
      <c r="P4941" s="76" t="n">
        <v>0.0833333333333333</v>
      </c>
      <c r="Q4941" s="77" t="n">
        <v>0</v>
      </c>
      <c r="R4941" s="78" t="n">
        <v>214.213333333333</v>
      </c>
      <c r="S4941" s="39" t="n">
        <v>17.7866666666666</v>
      </c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LF4941" s="41"/>
      <c r="ALG4941" s="41"/>
      <c r="ALH4941" s="41"/>
      <c r="ALI4941" s="41"/>
      <c r="ALJ4941" s="41"/>
      <c r="ALK4941" s="41"/>
      <c r="ALL4941" s="41"/>
      <c r="ALM4941" s="41"/>
      <c r="ALN4941" s="41"/>
      <c r="ALO4941" s="41"/>
      <c r="ALP4941" s="41"/>
      <c r="ALQ4941" s="41"/>
      <c r="ALR4941" s="41"/>
      <c r="ALS4941" s="41"/>
      <c r="ALT4941" s="41"/>
      <c r="ALU4941" s="41"/>
      <c r="ALV4941" s="41"/>
      <c r="ALW4941" s="41"/>
      <c r="ALX4941" s="41"/>
      <c r="ALY4941" s="41"/>
      <c r="ALZ4941" s="41"/>
      <c r="AMA4941" s="41"/>
      <c r="AMB4941" s="41"/>
      <c r="AMC4941" s="41"/>
      <c r="AMD4941" s="41"/>
      <c r="AME4941" s="41"/>
      <c r="AMF4941" s="41"/>
      <c r="AMG4941" s="0"/>
      <c r="AMH4941" s="0"/>
      <c r="AMI4941" s="0"/>
      <c r="AMJ4941" s="0"/>
    </row>
    <row r="4942" s="4" customFormat="true" ht="37.5" hidden="false" customHeight="true" outlineLevel="0" collapsed="false">
      <c r="A4942" s="23" t="s">
        <v>1337</v>
      </c>
      <c r="B4942" s="80" t="n">
        <v>6561</v>
      </c>
      <c r="C4942" s="25" t="n">
        <f aca="false">VLOOKUP(B4942,[1]Planilha8!$X$4:$Y$6629,2,0)</f>
        <v>2040013</v>
      </c>
      <c r="D4942" s="26" t="s">
        <v>1427</v>
      </c>
      <c r="E4942" s="26" t="str">
        <f aca="false">VLOOKUP(B4942,[1]Planilha8!$X$4:$Z$6629,3,0)</f>
        <v>UNIDADE DE TERAPIA INTENSIVA</v>
      </c>
      <c r="F4942" s="26" t="str">
        <f aca="false">VLOOKUP(B4942,[1]Planilha8!$X$4:$AD$6629,7,0)</f>
        <v>REGULAR</v>
      </c>
      <c r="G4942" s="27" t="n">
        <v>41380</v>
      </c>
      <c r="H4942" s="28" t="n">
        <v>232</v>
      </c>
      <c r="I4942" s="29" t="s">
        <v>23</v>
      </c>
      <c r="J4942" s="70" t="s">
        <v>1426</v>
      </c>
      <c r="K4942" s="71" t="n">
        <v>3889</v>
      </c>
      <c r="L4942" s="72" t="n">
        <v>2012003057</v>
      </c>
      <c r="M4942" s="73" t="n">
        <v>43465</v>
      </c>
      <c r="N4942" s="74" t="n">
        <v>214.213333333333</v>
      </c>
      <c r="O4942" s="75" t="n">
        <v>1</v>
      </c>
      <c r="P4942" s="76" t="n">
        <v>0.0833333333333333</v>
      </c>
      <c r="Q4942" s="77" t="n">
        <v>0</v>
      </c>
      <c r="R4942" s="78" t="n">
        <v>214.213333333333</v>
      </c>
      <c r="S4942" s="39" t="n">
        <v>17.7866666666666</v>
      </c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LF4942" s="41"/>
      <c r="ALG4942" s="41"/>
      <c r="ALH4942" s="41"/>
      <c r="ALI4942" s="41"/>
      <c r="ALJ4942" s="41"/>
      <c r="ALK4942" s="41"/>
      <c r="ALL4942" s="41"/>
      <c r="ALM4942" s="41"/>
      <c r="ALN4942" s="41"/>
      <c r="ALO4942" s="41"/>
      <c r="ALP4942" s="41"/>
      <c r="ALQ4942" s="41"/>
      <c r="ALR4942" s="41"/>
      <c r="ALS4942" s="41"/>
      <c r="ALT4942" s="41"/>
      <c r="ALU4942" s="41"/>
      <c r="ALV4942" s="41"/>
      <c r="ALW4942" s="41"/>
      <c r="ALX4942" s="41"/>
      <c r="ALY4942" s="41"/>
      <c r="ALZ4942" s="41"/>
      <c r="AMA4942" s="41"/>
      <c r="AMB4942" s="41"/>
      <c r="AMC4942" s="41"/>
      <c r="AMD4942" s="41"/>
      <c r="AME4942" s="41"/>
      <c r="AMF4942" s="41"/>
      <c r="AMG4942" s="0"/>
      <c r="AMH4942" s="0"/>
      <c r="AMI4942" s="0"/>
      <c r="AMJ4942" s="0"/>
    </row>
    <row r="4943" s="4" customFormat="true" ht="37.5" hidden="false" customHeight="true" outlineLevel="0" collapsed="false">
      <c r="A4943" s="23" t="s">
        <v>1337</v>
      </c>
      <c r="B4943" s="80" t="n">
        <v>6562</v>
      </c>
      <c r="C4943" s="25" t="n">
        <f aca="false">VLOOKUP(B4943,[1]Planilha8!$X$4:$Y$6629,2,0)</f>
        <v>2040014</v>
      </c>
      <c r="D4943" s="26" t="s">
        <v>1427</v>
      </c>
      <c r="E4943" s="26" t="str">
        <f aca="false">VLOOKUP(B4943,[1]Planilha8!$X$4:$Z$6629,3,0)</f>
        <v>GALPÃO ALMOXARIFADO</v>
      </c>
      <c r="F4943" s="26" t="str">
        <f aca="false">VLOOKUP(B4943,[1]Planilha8!$X$4:$AD$6629,7,0)</f>
        <v>SUCATA</v>
      </c>
      <c r="G4943" s="27" t="n">
        <v>41380</v>
      </c>
      <c r="H4943" s="28" t="n">
        <v>232</v>
      </c>
      <c r="I4943" s="29" t="s">
        <v>23</v>
      </c>
      <c r="J4943" s="70" t="s">
        <v>1426</v>
      </c>
      <c r="K4943" s="71" t="n">
        <v>3889</v>
      </c>
      <c r="L4943" s="72" t="n">
        <v>2012003057</v>
      </c>
      <c r="M4943" s="73" t="n">
        <v>43465</v>
      </c>
      <c r="N4943" s="74" t="n">
        <v>214.213333333333</v>
      </c>
      <c r="O4943" s="75" t="n">
        <v>1</v>
      </c>
      <c r="P4943" s="76" t="n">
        <v>0.0833333333333333</v>
      </c>
      <c r="Q4943" s="77" t="n">
        <v>0</v>
      </c>
      <c r="R4943" s="78" t="n">
        <v>214.213333333333</v>
      </c>
      <c r="S4943" s="39" t="n">
        <v>17.7866666666666</v>
      </c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LF4943" s="41"/>
      <c r="ALG4943" s="41"/>
      <c r="ALH4943" s="41"/>
      <c r="ALI4943" s="41"/>
      <c r="ALJ4943" s="41"/>
      <c r="ALK4943" s="41"/>
      <c r="ALL4943" s="41"/>
      <c r="ALM4943" s="41"/>
      <c r="ALN4943" s="41"/>
      <c r="ALO4943" s="41"/>
      <c r="ALP4943" s="41"/>
      <c r="ALQ4943" s="41"/>
      <c r="ALR4943" s="41"/>
      <c r="ALS4943" s="41"/>
      <c r="ALT4943" s="41"/>
      <c r="ALU4943" s="41"/>
      <c r="ALV4943" s="41"/>
      <c r="ALW4943" s="41"/>
      <c r="ALX4943" s="41"/>
      <c r="ALY4943" s="41"/>
      <c r="ALZ4943" s="41"/>
      <c r="AMA4943" s="41"/>
      <c r="AMB4943" s="41"/>
      <c r="AMC4943" s="41"/>
      <c r="AMD4943" s="41"/>
      <c r="AME4943" s="41"/>
      <c r="AMF4943" s="41"/>
      <c r="AMG4943" s="0"/>
      <c r="AMH4943" s="0"/>
      <c r="AMI4943" s="0"/>
      <c r="AMJ4943" s="0"/>
    </row>
    <row r="4944" s="4" customFormat="true" ht="37.5" hidden="false" customHeight="true" outlineLevel="0" collapsed="false">
      <c r="A4944" s="23" t="s">
        <v>1337</v>
      </c>
      <c r="B4944" s="80" t="n">
        <v>6564</v>
      </c>
      <c r="C4944" s="25" t="n">
        <f aca="false">VLOOKUP(B4944,[1]Planilha8!$X$4:$Y$6629,2,0)</f>
        <v>2040015</v>
      </c>
      <c r="D4944" s="26" t="s">
        <v>1428</v>
      </c>
      <c r="E4944" s="26" t="str">
        <f aca="false">VLOOKUP(B4944,[1]Planilha8!$X$4:$Z$6629,3,0)</f>
        <v>UNIDADE DE TERAPIA INTENSIVA</v>
      </c>
      <c r="F4944" s="26" t="str">
        <f aca="false">VLOOKUP(B4944,[1]Planilha8!$X$4:$AD$6629,7,0)</f>
        <v>REGULAR</v>
      </c>
      <c r="G4944" s="27" t="n">
        <v>41380</v>
      </c>
      <c r="H4944" s="28" t="n">
        <v>232</v>
      </c>
      <c r="I4944" s="29" t="s">
        <v>23</v>
      </c>
      <c r="J4944" s="70" t="s">
        <v>1426</v>
      </c>
      <c r="K4944" s="71" t="n">
        <v>3889</v>
      </c>
      <c r="L4944" s="72" t="n">
        <v>2012003057</v>
      </c>
      <c r="M4944" s="73" t="n">
        <v>43465</v>
      </c>
      <c r="N4944" s="74" t="n">
        <v>214.213333333333</v>
      </c>
      <c r="O4944" s="75" t="n">
        <v>1</v>
      </c>
      <c r="P4944" s="76" t="n">
        <v>0.0833333333333333</v>
      </c>
      <c r="Q4944" s="77" t="n">
        <v>0</v>
      </c>
      <c r="R4944" s="78" t="n">
        <v>214.213333333333</v>
      </c>
      <c r="S4944" s="39" t="n">
        <v>17.7866666666666</v>
      </c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LF4944" s="41"/>
      <c r="ALG4944" s="41"/>
      <c r="ALH4944" s="41"/>
      <c r="ALI4944" s="41"/>
      <c r="ALJ4944" s="41"/>
      <c r="ALK4944" s="41"/>
      <c r="ALL4944" s="41"/>
      <c r="ALM4944" s="41"/>
      <c r="ALN4944" s="41"/>
      <c r="ALO4944" s="41"/>
      <c r="ALP4944" s="41"/>
      <c r="ALQ4944" s="41"/>
      <c r="ALR4944" s="41"/>
      <c r="ALS4944" s="41"/>
      <c r="ALT4944" s="41"/>
      <c r="ALU4944" s="41"/>
      <c r="ALV4944" s="41"/>
      <c r="ALW4944" s="41"/>
      <c r="ALX4944" s="41"/>
      <c r="ALY4944" s="41"/>
      <c r="ALZ4944" s="41"/>
      <c r="AMA4944" s="41"/>
      <c r="AMB4944" s="41"/>
      <c r="AMC4944" s="41"/>
      <c r="AMD4944" s="41"/>
      <c r="AME4944" s="41"/>
      <c r="AMF4944" s="41"/>
      <c r="AMG4944" s="0"/>
      <c r="AMH4944" s="0"/>
      <c r="AMI4944" s="0"/>
      <c r="AMJ4944" s="0"/>
    </row>
    <row r="4945" s="4" customFormat="true" ht="37.5" hidden="false" customHeight="true" outlineLevel="0" collapsed="false">
      <c r="A4945" s="23" t="s">
        <v>1337</v>
      </c>
      <c r="B4945" s="80" t="n">
        <v>6565</v>
      </c>
      <c r="C4945" s="25" t="e">
        <f aca="false">VLOOKUP(B4945,[1]Planilha8!$X$4:$Y$6629,2,0)</f>
        <v>#N/A</v>
      </c>
      <c r="D4945" s="26" t="s">
        <v>1428</v>
      </c>
      <c r="E4945" s="26" t="e">
        <f aca="false">VLOOKUP(B4945,[1]Planilha8!$X$4:$Z$6629,3,0)</f>
        <v>#N/A</v>
      </c>
      <c r="F4945" s="26" t="e">
        <f aca="false">VLOOKUP(B4945,[1]Planilha8!$X$4:$AD$6629,7,0)</f>
        <v>#N/A</v>
      </c>
      <c r="G4945" s="27" t="n">
        <v>41380</v>
      </c>
      <c r="H4945" s="28" t="n">
        <v>232</v>
      </c>
      <c r="I4945" s="29" t="s">
        <v>23</v>
      </c>
      <c r="J4945" s="70" t="s">
        <v>1426</v>
      </c>
      <c r="K4945" s="71" t="n">
        <v>3889</v>
      </c>
      <c r="L4945" s="72" t="n">
        <v>2012003057</v>
      </c>
      <c r="M4945" s="73" t="n">
        <v>43465</v>
      </c>
      <c r="N4945" s="74" t="n">
        <v>214.213333333333</v>
      </c>
      <c r="O4945" s="75" t="n">
        <v>1</v>
      </c>
      <c r="P4945" s="76" t="n">
        <v>0.0833333333333333</v>
      </c>
      <c r="Q4945" s="77" t="n">
        <v>0</v>
      </c>
      <c r="R4945" s="78" t="n">
        <v>214.213333333333</v>
      </c>
      <c r="S4945" s="39" t="n">
        <v>17.7866666666666</v>
      </c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LF4945" s="41"/>
      <c r="ALG4945" s="41"/>
      <c r="ALH4945" s="41"/>
      <c r="ALI4945" s="41"/>
      <c r="ALJ4945" s="41"/>
      <c r="ALK4945" s="41"/>
      <c r="ALL4945" s="41"/>
      <c r="ALM4945" s="41"/>
      <c r="ALN4945" s="41"/>
      <c r="ALO4945" s="41"/>
      <c r="ALP4945" s="41"/>
      <c r="ALQ4945" s="41"/>
      <c r="ALR4945" s="41"/>
      <c r="ALS4945" s="41"/>
      <c r="ALT4945" s="41"/>
      <c r="ALU4945" s="41"/>
      <c r="ALV4945" s="41"/>
      <c r="ALW4945" s="41"/>
      <c r="ALX4945" s="41"/>
      <c r="ALY4945" s="41"/>
      <c r="ALZ4945" s="41"/>
      <c r="AMA4945" s="41"/>
      <c r="AMB4945" s="41"/>
      <c r="AMC4945" s="41"/>
      <c r="AMD4945" s="41"/>
      <c r="AME4945" s="41"/>
      <c r="AMF4945" s="41"/>
      <c r="AMG4945" s="0"/>
      <c r="AMH4945" s="0"/>
      <c r="AMI4945" s="0"/>
      <c r="AMJ4945" s="0"/>
    </row>
    <row r="4946" s="4" customFormat="true" ht="37.5" hidden="false" customHeight="true" outlineLevel="0" collapsed="false">
      <c r="A4946" s="23" t="s">
        <v>1337</v>
      </c>
      <c r="B4946" s="80" t="n">
        <v>6566</v>
      </c>
      <c r="C4946" s="25" t="n">
        <f aca="false">VLOOKUP(B4946,[1]Planilha8!$X$4:$Y$6629,2,0)</f>
        <v>2040017</v>
      </c>
      <c r="D4946" s="26" t="s">
        <v>1428</v>
      </c>
      <c r="E4946" s="26" t="str">
        <f aca="false">VLOOKUP(B4946,[1]Planilha8!$X$4:$Z$6629,3,0)</f>
        <v>UNIDADE DE TERAPIA INTENSIVA</v>
      </c>
      <c r="F4946" s="26" t="str">
        <f aca="false">VLOOKUP(B4946,[1]Planilha8!$X$4:$AD$6629,7,0)</f>
        <v>REGULAR</v>
      </c>
      <c r="G4946" s="27" t="n">
        <v>41380</v>
      </c>
      <c r="H4946" s="28" t="n">
        <v>232</v>
      </c>
      <c r="I4946" s="29" t="s">
        <v>23</v>
      </c>
      <c r="J4946" s="70" t="s">
        <v>1426</v>
      </c>
      <c r="K4946" s="71" t="n">
        <v>3889</v>
      </c>
      <c r="L4946" s="72" t="n">
        <v>2012003057</v>
      </c>
      <c r="M4946" s="73" t="n">
        <v>43465</v>
      </c>
      <c r="N4946" s="74" t="n">
        <v>214.213333333333</v>
      </c>
      <c r="O4946" s="75" t="n">
        <v>1</v>
      </c>
      <c r="P4946" s="76" t="n">
        <v>0.0833333333333333</v>
      </c>
      <c r="Q4946" s="77" t="n">
        <v>0</v>
      </c>
      <c r="R4946" s="78" t="n">
        <v>214.213333333333</v>
      </c>
      <c r="S4946" s="39" t="n">
        <v>17.7866666666666</v>
      </c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LF4946" s="41"/>
      <c r="ALG4946" s="41"/>
      <c r="ALH4946" s="41"/>
      <c r="ALI4946" s="41"/>
      <c r="ALJ4946" s="41"/>
      <c r="ALK4946" s="41"/>
      <c r="ALL4946" s="41"/>
      <c r="ALM4946" s="41"/>
      <c r="ALN4946" s="41"/>
      <c r="ALO4946" s="41"/>
      <c r="ALP4946" s="41"/>
      <c r="ALQ4946" s="41"/>
      <c r="ALR4946" s="41"/>
      <c r="ALS4946" s="41"/>
      <c r="ALT4946" s="41"/>
      <c r="ALU4946" s="41"/>
      <c r="ALV4946" s="41"/>
      <c r="ALW4946" s="41"/>
      <c r="ALX4946" s="41"/>
      <c r="ALY4946" s="41"/>
      <c r="ALZ4946" s="41"/>
      <c r="AMA4946" s="41"/>
      <c r="AMB4946" s="41"/>
      <c r="AMC4946" s="41"/>
      <c r="AMD4946" s="41"/>
      <c r="AME4946" s="41"/>
      <c r="AMF4946" s="41"/>
      <c r="AMG4946" s="0"/>
      <c r="AMH4946" s="0"/>
      <c r="AMI4946" s="0"/>
      <c r="AMJ4946" s="0"/>
    </row>
    <row r="4947" s="4" customFormat="true" ht="37.5" hidden="false" customHeight="true" outlineLevel="0" collapsed="false">
      <c r="A4947" s="23" t="s">
        <v>1337</v>
      </c>
      <c r="B4947" s="23" t="n">
        <v>7407</v>
      </c>
      <c r="C4947" s="25" t="n">
        <f aca="false">VLOOKUP(B4947,[1]Planilha8!$X$4:$Y$6629,2,0)</f>
        <v>2040139</v>
      </c>
      <c r="D4947" s="26" t="s">
        <v>1429</v>
      </c>
      <c r="E4947" s="26" t="str">
        <f aca="false">VLOOKUP(B4947,[1]Planilha8!$X$4:$Z$6629,3,0)</f>
        <v>HEMODIALISE / DIÁLISE</v>
      </c>
      <c r="F4947" s="26" t="str">
        <f aca="false">VLOOKUP(B4947,[1]Planilha8!$X$4:$AD$6629,7,0)</f>
        <v>BOM</v>
      </c>
      <c r="G4947" s="27" t="n">
        <v>41397</v>
      </c>
      <c r="H4947" s="28" t="n">
        <v>370</v>
      </c>
      <c r="I4947" s="29" t="s">
        <v>23</v>
      </c>
      <c r="J4947" s="70" t="s">
        <v>1430</v>
      </c>
      <c r="K4947" s="71" t="n">
        <v>144</v>
      </c>
      <c r="L4947" s="72" t="n">
        <v>2013000356</v>
      </c>
      <c r="M4947" s="73" t="n">
        <v>43465</v>
      </c>
      <c r="N4947" s="74" t="n">
        <v>192.857229344729</v>
      </c>
      <c r="O4947" s="75" t="n">
        <v>0.2</v>
      </c>
      <c r="P4947" s="76" t="n">
        <v>0.0166666666666667</v>
      </c>
      <c r="Q4947" s="77" t="n">
        <v>6.16666666666667</v>
      </c>
      <c r="R4947" s="78" t="n">
        <v>199.023896011396</v>
      </c>
      <c r="S4947" s="39" t="n">
        <v>170.976103988604</v>
      </c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LF4947" s="41"/>
      <c r="ALG4947" s="41"/>
      <c r="ALH4947" s="41"/>
      <c r="ALI4947" s="41"/>
      <c r="ALJ4947" s="41"/>
      <c r="ALK4947" s="41"/>
      <c r="ALL4947" s="41"/>
      <c r="ALM4947" s="41"/>
      <c r="ALN4947" s="41"/>
      <c r="ALO4947" s="41"/>
      <c r="ALP4947" s="41"/>
      <c r="ALQ4947" s="41"/>
      <c r="ALR4947" s="41"/>
      <c r="ALS4947" s="41"/>
      <c r="ALT4947" s="41"/>
      <c r="ALU4947" s="41"/>
      <c r="ALV4947" s="41"/>
      <c r="ALW4947" s="41"/>
      <c r="ALX4947" s="41"/>
      <c r="ALY4947" s="41"/>
      <c r="ALZ4947" s="41"/>
      <c r="AMA4947" s="41"/>
      <c r="AMB4947" s="41"/>
      <c r="AMC4947" s="41"/>
      <c r="AMD4947" s="41"/>
      <c r="AME4947" s="41"/>
      <c r="AMF4947" s="41"/>
      <c r="AMG4947" s="0"/>
      <c r="AMH4947" s="0"/>
      <c r="AMI4947" s="0"/>
      <c r="AMJ4947" s="0"/>
    </row>
    <row r="4948" s="4" customFormat="true" ht="37.5" hidden="false" customHeight="true" outlineLevel="0" collapsed="false">
      <c r="A4948" s="23" t="s">
        <v>1337</v>
      </c>
      <c r="B4948" s="23" t="n">
        <v>7408</v>
      </c>
      <c r="C4948" s="25" t="n">
        <f aca="false">VLOOKUP(B4948,[1]Planilha8!$X$4:$Y$6629,2,0)</f>
        <v>2040140</v>
      </c>
      <c r="D4948" s="26" t="s">
        <v>1429</v>
      </c>
      <c r="E4948" s="26" t="str">
        <f aca="false">VLOOKUP(B4948,[1]Planilha8!$X$4:$Z$6629,3,0)</f>
        <v>REPOUSO STAFF – CLÍNICA MÉDICA</v>
      </c>
      <c r="F4948" s="26" t="str">
        <f aca="false">VLOOKUP(B4948,[1]Planilha8!$X$4:$AD$6629,7,0)</f>
        <v>BOM</v>
      </c>
      <c r="G4948" s="27" t="n">
        <v>41397</v>
      </c>
      <c r="H4948" s="28" t="n">
        <v>370</v>
      </c>
      <c r="I4948" s="29" t="s">
        <v>23</v>
      </c>
      <c r="J4948" s="70" t="s">
        <v>1430</v>
      </c>
      <c r="K4948" s="71" t="n">
        <v>144</v>
      </c>
      <c r="L4948" s="72" t="n">
        <v>2013000356</v>
      </c>
      <c r="M4948" s="73" t="n">
        <v>43465</v>
      </c>
      <c r="N4948" s="74" t="n">
        <v>192.857229344729</v>
      </c>
      <c r="O4948" s="75" t="n">
        <v>0.2</v>
      </c>
      <c r="P4948" s="76" t="n">
        <v>0.0166666666666667</v>
      </c>
      <c r="Q4948" s="77" t="n">
        <v>6.16666666666667</v>
      </c>
      <c r="R4948" s="78" t="n">
        <v>199.023896011396</v>
      </c>
      <c r="S4948" s="39" t="n">
        <v>170.976103988604</v>
      </c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LF4948" s="41"/>
      <c r="ALG4948" s="41"/>
      <c r="ALH4948" s="41"/>
      <c r="ALI4948" s="41"/>
      <c r="ALJ4948" s="41"/>
      <c r="ALK4948" s="41"/>
      <c r="ALL4948" s="41"/>
      <c r="ALM4948" s="41"/>
      <c r="ALN4948" s="41"/>
      <c r="ALO4948" s="41"/>
      <c r="ALP4948" s="41"/>
      <c r="ALQ4948" s="41"/>
      <c r="ALR4948" s="41"/>
      <c r="ALS4948" s="41"/>
      <c r="ALT4948" s="41"/>
      <c r="ALU4948" s="41"/>
      <c r="ALV4948" s="41"/>
      <c r="ALW4948" s="41"/>
      <c r="ALX4948" s="41"/>
      <c r="ALY4948" s="41"/>
      <c r="ALZ4948" s="41"/>
      <c r="AMA4948" s="41"/>
      <c r="AMB4948" s="41"/>
      <c r="AMC4948" s="41"/>
      <c r="AMD4948" s="41"/>
      <c r="AME4948" s="41"/>
      <c r="AMF4948" s="41"/>
      <c r="AMG4948" s="0"/>
      <c r="AMH4948" s="0"/>
      <c r="AMI4948" s="0"/>
      <c r="AMJ4948" s="0"/>
    </row>
    <row r="4949" s="4" customFormat="true" ht="37.5" hidden="false" customHeight="true" outlineLevel="0" collapsed="false">
      <c r="A4949" s="23" t="s">
        <v>1337</v>
      </c>
      <c r="B4949" s="23" t="n">
        <v>7409</v>
      </c>
      <c r="C4949" s="25" t="n">
        <f aca="false">VLOOKUP(B4949,[1]Planilha8!$X$4:$Y$6629,2,0)</f>
        <v>2040141</v>
      </c>
      <c r="D4949" s="26" t="s">
        <v>1429</v>
      </c>
      <c r="E4949" s="26" t="str">
        <f aca="false">VLOOKUP(B4949,[1]Planilha8!$X$4:$Z$6629,3,0)</f>
        <v>UNIDADE DE TERAPIA INTENSIVA</v>
      </c>
      <c r="F4949" s="26" t="str">
        <f aca="false">VLOOKUP(B4949,[1]Planilha8!$X$4:$AD$6629,7,0)</f>
        <v>BOM</v>
      </c>
      <c r="G4949" s="27" t="n">
        <v>41397</v>
      </c>
      <c r="H4949" s="28" t="n">
        <v>370</v>
      </c>
      <c r="I4949" s="29" t="s">
        <v>23</v>
      </c>
      <c r="J4949" s="70" t="s">
        <v>1430</v>
      </c>
      <c r="K4949" s="71" t="n">
        <v>144</v>
      </c>
      <c r="L4949" s="72" t="n">
        <v>2013000356</v>
      </c>
      <c r="M4949" s="73" t="n">
        <v>43465</v>
      </c>
      <c r="N4949" s="74" t="n">
        <v>192.857229344729</v>
      </c>
      <c r="O4949" s="75" t="n">
        <v>0.2</v>
      </c>
      <c r="P4949" s="76" t="n">
        <v>0.0166666666666667</v>
      </c>
      <c r="Q4949" s="77" t="n">
        <v>6.16666666666667</v>
      </c>
      <c r="R4949" s="78" t="n">
        <v>199.023896011396</v>
      </c>
      <c r="S4949" s="39" t="n">
        <v>170.976103988604</v>
      </c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LF4949" s="41"/>
      <c r="ALG4949" s="41"/>
      <c r="ALH4949" s="41"/>
      <c r="ALI4949" s="41"/>
      <c r="ALJ4949" s="41"/>
      <c r="ALK4949" s="41"/>
      <c r="ALL4949" s="41"/>
      <c r="ALM4949" s="41"/>
      <c r="ALN4949" s="41"/>
      <c r="ALO4949" s="41"/>
      <c r="ALP4949" s="41"/>
      <c r="ALQ4949" s="41"/>
      <c r="ALR4949" s="41"/>
      <c r="ALS4949" s="41"/>
      <c r="ALT4949" s="41"/>
      <c r="ALU4949" s="41"/>
      <c r="ALV4949" s="41"/>
      <c r="ALW4949" s="41"/>
      <c r="ALX4949" s="41"/>
      <c r="ALY4949" s="41"/>
      <c r="ALZ4949" s="41"/>
      <c r="AMA4949" s="41"/>
      <c r="AMB4949" s="41"/>
      <c r="AMC4949" s="41"/>
      <c r="AMD4949" s="41"/>
      <c r="AME4949" s="41"/>
      <c r="AMF4949" s="41"/>
      <c r="AMG4949" s="0"/>
      <c r="AMH4949" s="0"/>
      <c r="AMI4949" s="0"/>
      <c r="AMJ4949" s="0"/>
    </row>
    <row r="4950" s="4" customFormat="true" ht="37.5" hidden="false" customHeight="true" outlineLevel="0" collapsed="false">
      <c r="A4950" s="23" t="s">
        <v>1337</v>
      </c>
      <c r="B4950" s="23" t="n">
        <v>7410</v>
      </c>
      <c r="C4950" s="25" t="n">
        <f aca="false">VLOOKUP(B4950,[1]Planilha8!$X$4:$Y$6629,2,0)</f>
        <v>2040142</v>
      </c>
      <c r="D4950" s="26" t="s">
        <v>1429</v>
      </c>
      <c r="E4950" s="26" t="str">
        <f aca="false">VLOOKUP(B4950,[1]Planilha8!$X$4:$Z$6629,3,0)</f>
        <v>REPOUSO  MEDICO - STAFF CLINICA CIRURGICA</v>
      </c>
      <c r="F4950" s="26" t="str">
        <f aca="false">VLOOKUP(B4950,[1]Planilha8!$X$4:$AD$6629,7,0)</f>
        <v>BOM</v>
      </c>
      <c r="G4950" s="27" t="n">
        <v>41397</v>
      </c>
      <c r="H4950" s="28" t="n">
        <v>370</v>
      </c>
      <c r="I4950" s="29" t="s">
        <v>23</v>
      </c>
      <c r="J4950" s="70" t="s">
        <v>1430</v>
      </c>
      <c r="K4950" s="71" t="n">
        <v>144</v>
      </c>
      <c r="L4950" s="72" t="n">
        <v>2013000356</v>
      </c>
      <c r="M4950" s="73" t="n">
        <v>43465</v>
      </c>
      <c r="N4950" s="74" t="n">
        <v>192.857229344729</v>
      </c>
      <c r="O4950" s="75" t="n">
        <v>0.2</v>
      </c>
      <c r="P4950" s="76" t="n">
        <v>0.0166666666666667</v>
      </c>
      <c r="Q4950" s="77" t="n">
        <v>6.16666666666667</v>
      </c>
      <c r="R4950" s="78" t="n">
        <v>199.023896011396</v>
      </c>
      <c r="S4950" s="39" t="n">
        <v>170.976103988604</v>
      </c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LF4950" s="41"/>
      <c r="ALG4950" s="41"/>
      <c r="ALH4950" s="41"/>
      <c r="ALI4950" s="41"/>
      <c r="ALJ4950" s="41"/>
      <c r="ALK4950" s="41"/>
      <c r="ALL4950" s="41"/>
      <c r="ALM4950" s="41"/>
      <c r="ALN4950" s="41"/>
      <c r="ALO4950" s="41"/>
      <c r="ALP4950" s="41"/>
      <c r="ALQ4950" s="41"/>
      <c r="ALR4950" s="41"/>
      <c r="ALS4950" s="41"/>
      <c r="ALT4950" s="41"/>
      <c r="ALU4950" s="41"/>
      <c r="ALV4950" s="41"/>
      <c r="ALW4950" s="41"/>
      <c r="ALX4950" s="41"/>
      <c r="ALY4950" s="41"/>
      <c r="ALZ4950" s="41"/>
      <c r="AMA4950" s="41"/>
      <c r="AMB4950" s="41"/>
      <c r="AMC4950" s="41"/>
      <c r="AMD4950" s="41"/>
      <c r="AME4950" s="41"/>
      <c r="AMF4950" s="41"/>
      <c r="AMG4950" s="0"/>
      <c r="AMH4950" s="0"/>
      <c r="AMI4950" s="0"/>
      <c r="AMJ4950" s="0"/>
    </row>
    <row r="4951" s="4" customFormat="true" ht="37.5" hidden="false" customHeight="true" outlineLevel="0" collapsed="false">
      <c r="A4951" s="23" t="s">
        <v>1337</v>
      </c>
      <c r="B4951" s="23" t="n">
        <v>6569</v>
      </c>
      <c r="C4951" s="25" t="n">
        <f aca="false">VLOOKUP(B4951,[1]Planilha8!$X$4:$Y$6629,2,0)</f>
        <v>2040143</v>
      </c>
      <c r="D4951" s="26" t="s">
        <v>1431</v>
      </c>
      <c r="E4951" s="26" t="str">
        <f aca="false">VLOOKUP(B4951,[1]Planilha8!$X$4:$Z$6629,3,0)</f>
        <v>GALPÃO ALMOXARIFADO</v>
      </c>
      <c r="F4951" s="26" t="str">
        <f aca="false">VLOOKUP(B4951,[1]Planilha8!$X$4:$AD$6629,7,0)</f>
        <v>BOM</v>
      </c>
      <c r="G4951" s="27" t="n">
        <v>41400</v>
      </c>
      <c r="H4951" s="28" t="n">
        <v>3423.88</v>
      </c>
      <c r="I4951" s="29" t="s">
        <v>23</v>
      </c>
      <c r="J4951" s="70" t="s">
        <v>1432</v>
      </c>
      <c r="K4951" s="71" t="n">
        <v>2946</v>
      </c>
      <c r="L4951" s="72" t="n">
        <v>2013001346</v>
      </c>
      <c r="M4951" s="73" t="n">
        <v>43465</v>
      </c>
      <c r="N4951" s="74" t="n">
        <v>2724.38668105413</v>
      </c>
      <c r="O4951" s="75" t="n">
        <v>0.5</v>
      </c>
      <c r="P4951" s="76" t="n">
        <v>0.0416666666666667</v>
      </c>
      <c r="Q4951" s="77" t="n">
        <v>142.661666666667</v>
      </c>
      <c r="R4951" s="78" t="n">
        <v>2867.0483477208</v>
      </c>
      <c r="S4951" s="39" t="n">
        <v>556.831652279202</v>
      </c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LF4951" s="41"/>
      <c r="ALG4951" s="41"/>
      <c r="ALH4951" s="41"/>
      <c r="ALI4951" s="41"/>
      <c r="ALJ4951" s="41"/>
      <c r="ALK4951" s="41"/>
      <c r="ALL4951" s="41"/>
      <c r="ALM4951" s="41"/>
      <c r="ALN4951" s="41"/>
      <c r="ALO4951" s="41"/>
      <c r="ALP4951" s="41"/>
      <c r="ALQ4951" s="41"/>
      <c r="ALR4951" s="41"/>
      <c r="ALS4951" s="41"/>
      <c r="ALT4951" s="41"/>
      <c r="ALU4951" s="41"/>
      <c r="ALV4951" s="41"/>
      <c r="ALW4951" s="41"/>
      <c r="ALX4951" s="41"/>
      <c r="ALY4951" s="41"/>
      <c r="ALZ4951" s="41"/>
      <c r="AMA4951" s="41"/>
      <c r="AMB4951" s="41"/>
      <c r="AMC4951" s="41"/>
      <c r="AMD4951" s="41"/>
      <c r="AME4951" s="41"/>
      <c r="AMF4951" s="41"/>
      <c r="AMG4951" s="0"/>
      <c r="AMH4951" s="0"/>
      <c r="AMI4951" s="0"/>
      <c r="AMJ4951" s="0"/>
    </row>
    <row r="4952" s="4" customFormat="true" ht="37.5" hidden="false" customHeight="true" outlineLevel="0" collapsed="false">
      <c r="A4952" s="23" t="s">
        <v>1337</v>
      </c>
      <c r="B4952" s="23" t="n">
        <v>6768</v>
      </c>
      <c r="C4952" s="25" t="n">
        <f aca="false">VLOOKUP(B4952,[1]Planilha8!$X$4:$Y$6629,2,0)</f>
        <v>2040146</v>
      </c>
      <c r="D4952" s="26" t="s">
        <v>1433</v>
      </c>
      <c r="E4952" s="26" t="str">
        <f aca="false">VLOOKUP(B4952,[1]Planilha8!$X$4:$Z$6629,3,0)</f>
        <v>UNIDADE DE TERAPIA INTENSIVA</v>
      </c>
      <c r="F4952" s="26" t="str">
        <f aca="false">VLOOKUP(B4952,[1]Planilha8!$X$4:$AD$6629,7,0)</f>
        <v>BOM</v>
      </c>
      <c r="G4952" s="27" t="n">
        <v>41404</v>
      </c>
      <c r="H4952" s="28" t="n">
        <v>225</v>
      </c>
      <c r="I4952" s="29" t="s">
        <v>23</v>
      </c>
      <c r="J4952" s="70" t="s">
        <v>1434</v>
      </c>
      <c r="K4952" s="71" t="n">
        <v>28</v>
      </c>
      <c r="L4952" s="72" t="n">
        <v>2013000356</v>
      </c>
      <c r="M4952" s="73" t="n">
        <v>43465</v>
      </c>
      <c r="N4952" s="74" t="n">
        <v>207.75</v>
      </c>
      <c r="O4952" s="75" t="n">
        <v>1</v>
      </c>
      <c r="P4952" s="76" t="n">
        <v>0.0833333333333333</v>
      </c>
      <c r="Q4952" s="77" t="n">
        <v>0</v>
      </c>
      <c r="R4952" s="78" t="n">
        <v>207.75</v>
      </c>
      <c r="S4952" s="39" t="n">
        <v>17.25</v>
      </c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LF4952" s="41"/>
      <c r="ALG4952" s="41"/>
      <c r="ALH4952" s="41"/>
      <c r="ALI4952" s="41"/>
      <c r="ALJ4952" s="41"/>
      <c r="ALK4952" s="41"/>
      <c r="ALL4952" s="41"/>
      <c r="ALM4952" s="41"/>
      <c r="ALN4952" s="41"/>
      <c r="ALO4952" s="41"/>
      <c r="ALP4952" s="41"/>
      <c r="ALQ4952" s="41"/>
      <c r="ALR4952" s="41"/>
      <c r="ALS4952" s="41"/>
      <c r="ALT4952" s="41"/>
      <c r="ALU4952" s="41"/>
      <c r="ALV4952" s="41"/>
      <c r="ALW4952" s="41"/>
      <c r="ALX4952" s="41"/>
      <c r="ALY4952" s="41"/>
      <c r="ALZ4952" s="41"/>
      <c r="AMA4952" s="41"/>
      <c r="AMB4952" s="41"/>
      <c r="AMC4952" s="41"/>
      <c r="AMD4952" s="41"/>
      <c r="AME4952" s="41"/>
      <c r="AMF4952" s="41"/>
      <c r="AMG4952" s="0"/>
      <c r="AMH4952" s="0"/>
      <c r="AMI4952" s="0"/>
      <c r="AMJ4952" s="0"/>
    </row>
    <row r="4953" s="4" customFormat="true" ht="37.5" hidden="false" customHeight="true" outlineLevel="0" collapsed="false">
      <c r="A4953" s="23" t="s">
        <v>1337</v>
      </c>
      <c r="B4953" s="23" t="n">
        <v>6769</v>
      </c>
      <c r="C4953" s="25" t="n">
        <f aca="false">VLOOKUP(B4953,[1]Planilha8!$X$4:$Y$6629,2,0)</f>
        <v>2040147</v>
      </c>
      <c r="D4953" s="26" t="s">
        <v>1433</v>
      </c>
      <c r="E4953" s="26" t="str">
        <f aca="false">VLOOKUP(B4953,[1]Planilha8!$X$4:$Z$6629,3,0)</f>
        <v>UNIDADE DE TERAPIA INTENSIVA</v>
      </c>
      <c r="F4953" s="26" t="str">
        <f aca="false">VLOOKUP(B4953,[1]Planilha8!$X$4:$AD$6629,7,0)</f>
        <v>BOM</v>
      </c>
      <c r="G4953" s="27" t="n">
        <v>41404</v>
      </c>
      <c r="H4953" s="28" t="n">
        <v>225</v>
      </c>
      <c r="I4953" s="29" t="s">
        <v>23</v>
      </c>
      <c r="J4953" s="70" t="s">
        <v>1434</v>
      </c>
      <c r="K4953" s="71" t="n">
        <v>28</v>
      </c>
      <c r="L4953" s="72" t="n">
        <v>2013000356</v>
      </c>
      <c r="M4953" s="73" t="n">
        <v>43465</v>
      </c>
      <c r="N4953" s="74" t="n">
        <v>207.75</v>
      </c>
      <c r="O4953" s="75" t="n">
        <v>1</v>
      </c>
      <c r="P4953" s="76" t="n">
        <v>0.0833333333333333</v>
      </c>
      <c r="Q4953" s="77" t="n">
        <v>0</v>
      </c>
      <c r="R4953" s="78" t="n">
        <v>207.75</v>
      </c>
      <c r="S4953" s="39" t="n">
        <v>17.25</v>
      </c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LF4953" s="41"/>
      <c r="ALG4953" s="41"/>
      <c r="ALH4953" s="41"/>
      <c r="ALI4953" s="41"/>
      <c r="ALJ4953" s="41"/>
      <c r="ALK4953" s="41"/>
      <c r="ALL4953" s="41"/>
      <c r="ALM4953" s="41"/>
      <c r="ALN4953" s="41"/>
      <c r="ALO4953" s="41"/>
      <c r="ALP4953" s="41"/>
      <c r="ALQ4953" s="41"/>
      <c r="ALR4953" s="41"/>
      <c r="ALS4953" s="41"/>
      <c r="ALT4953" s="41"/>
      <c r="ALU4953" s="41"/>
      <c r="ALV4953" s="41"/>
      <c r="ALW4953" s="41"/>
      <c r="ALX4953" s="41"/>
      <c r="ALY4953" s="41"/>
      <c r="ALZ4953" s="41"/>
      <c r="AMA4953" s="41"/>
      <c r="AMB4953" s="41"/>
      <c r="AMC4953" s="41"/>
      <c r="AMD4953" s="41"/>
      <c r="AME4953" s="41"/>
      <c r="AMF4953" s="41"/>
      <c r="AMG4953" s="0"/>
      <c r="AMH4953" s="0"/>
      <c r="AMI4953" s="0"/>
      <c r="AMJ4953" s="0"/>
    </row>
    <row r="4954" s="4" customFormat="true" ht="37.5" hidden="false" customHeight="true" outlineLevel="0" collapsed="false">
      <c r="A4954" s="23" t="s">
        <v>1337</v>
      </c>
      <c r="B4954" s="23" t="n">
        <v>6770</v>
      </c>
      <c r="C4954" s="25" t="n">
        <f aca="false">VLOOKUP(B4954,[1]Planilha8!$X$4:$Y$6629,2,0)</f>
        <v>2040148</v>
      </c>
      <c r="D4954" s="26" t="s">
        <v>1433</v>
      </c>
      <c r="E4954" s="26" t="str">
        <f aca="false">VLOOKUP(B4954,[1]Planilha8!$X$4:$Z$6629,3,0)</f>
        <v>UNIDADE DE TERAPIA INTENSIVA</v>
      </c>
      <c r="F4954" s="26" t="str">
        <f aca="false">VLOOKUP(B4954,[1]Planilha8!$X$4:$AD$6629,7,0)</f>
        <v>BOM</v>
      </c>
      <c r="G4954" s="27" t="n">
        <v>41404</v>
      </c>
      <c r="H4954" s="28" t="n">
        <v>225</v>
      </c>
      <c r="I4954" s="29" t="s">
        <v>23</v>
      </c>
      <c r="J4954" s="70" t="s">
        <v>1434</v>
      </c>
      <c r="K4954" s="71" t="n">
        <v>28</v>
      </c>
      <c r="L4954" s="72" t="n">
        <v>2013000356</v>
      </c>
      <c r="M4954" s="73" t="n">
        <v>43465</v>
      </c>
      <c r="N4954" s="74" t="n">
        <v>207.75</v>
      </c>
      <c r="O4954" s="75" t="n">
        <v>1</v>
      </c>
      <c r="P4954" s="76" t="n">
        <v>0.0833333333333333</v>
      </c>
      <c r="Q4954" s="77" t="n">
        <v>0</v>
      </c>
      <c r="R4954" s="78" t="n">
        <v>207.75</v>
      </c>
      <c r="S4954" s="39" t="n">
        <v>17.25</v>
      </c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LF4954" s="41"/>
      <c r="ALG4954" s="41"/>
      <c r="ALH4954" s="41"/>
      <c r="ALI4954" s="41"/>
      <c r="ALJ4954" s="41"/>
      <c r="ALK4954" s="41"/>
      <c r="ALL4954" s="41"/>
      <c r="ALM4954" s="41"/>
      <c r="ALN4954" s="41"/>
      <c r="ALO4954" s="41"/>
      <c r="ALP4954" s="41"/>
      <c r="ALQ4954" s="41"/>
      <c r="ALR4954" s="41"/>
      <c r="ALS4954" s="41"/>
      <c r="ALT4954" s="41"/>
      <c r="ALU4954" s="41"/>
      <c r="ALV4954" s="41"/>
      <c r="ALW4954" s="41"/>
      <c r="ALX4954" s="41"/>
      <c r="ALY4954" s="41"/>
      <c r="ALZ4954" s="41"/>
      <c r="AMA4954" s="41"/>
      <c r="AMB4954" s="41"/>
      <c r="AMC4954" s="41"/>
      <c r="AMD4954" s="41"/>
      <c r="AME4954" s="41"/>
      <c r="AMF4954" s="41"/>
      <c r="AMG4954" s="0"/>
      <c r="AMH4954" s="0"/>
      <c r="AMI4954" s="0"/>
      <c r="AMJ4954" s="0"/>
    </row>
    <row r="4955" s="4" customFormat="true" ht="37.5" hidden="false" customHeight="true" outlineLevel="0" collapsed="false">
      <c r="A4955" s="23" t="s">
        <v>1337</v>
      </c>
      <c r="B4955" s="23" t="n">
        <v>7420</v>
      </c>
      <c r="C4955" s="25" t="n">
        <f aca="false">VLOOKUP(B4955,[1]Planilha8!$X$4:$Y$6629,2,0)</f>
        <v>2040149</v>
      </c>
      <c r="D4955" s="26" t="s">
        <v>1435</v>
      </c>
      <c r="E4955" s="26" t="str">
        <f aca="false">VLOOKUP(B4955,[1]Planilha8!$X$4:$Z$6629,3,0)</f>
        <v>UNIDADE DE TERAPIA INTENSIVA</v>
      </c>
      <c r="F4955" s="26" t="str">
        <f aca="false">VLOOKUP(B4955,[1]Planilha8!$X$4:$AD$6629,7,0)</f>
        <v>BOM</v>
      </c>
      <c r="G4955" s="27" t="n">
        <v>41407</v>
      </c>
      <c r="H4955" s="28" t="n">
        <v>320.45</v>
      </c>
      <c r="I4955" s="29" t="s">
        <v>23</v>
      </c>
      <c r="J4955" s="70" t="s">
        <v>1436</v>
      </c>
      <c r="K4955" s="71" t="n">
        <v>4062</v>
      </c>
      <c r="L4955" s="72" t="n">
        <v>2013001718</v>
      </c>
      <c r="M4955" s="73" t="n">
        <v>43465</v>
      </c>
      <c r="N4955" s="74" t="n">
        <v>309.23425</v>
      </c>
      <c r="O4955" s="75" t="n">
        <v>0.5</v>
      </c>
      <c r="P4955" s="76" t="n">
        <v>0.0416666666666667</v>
      </c>
      <c r="Q4955" s="77" t="n">
        <v>0</v>
      </c>
      <c r="R4955" s="78" t="n">
        <v>309.23425</v>
      </c>
      <c r="S4955" s="39" t="n">
        <v>11.21575</v>
      </c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LF4955" s="41"/>
      <c r="ALG4955" s="41"/>
      <c r="ALH4955" s="41"/>
      <c r="ALI4955" s="41"/>
      <c r="ALJ4955" s="41"/>
      <c r="ALK4955" s="41"/>
      <c r="ALL4955" s="41"/>
      <c r="ALM4955" s="41"/>
      <c r="ALN4955" s="41"/>
      <c r="ALO4955" s="41"/>
      <c r="ALP4955" s="41"/>
      <c r="ALQ4955" s="41"/>
      <c r="ALR4955" s="41"/>
      <c r="ALS4955" s="41"/>
      <c r="ALT4955" s="41"/>
      <c r="ALU4955" s="41"/>
      <c r="ALV4955" s="41"/>
      <c r="ALW4955" s="41"/>
      <c r="ALX4955" s="41"/>
      <c r="ALY4955" s="41"/>
      <c r="ALZ4955" s="41"/>
      <c r="AMA4955" s="41"/>
      <c r="AMB4955" s="41"/>
      <c r="AMC4955" s="41"/>
      <c r="AMD4955" s="41"/>
      <c r="AME4955" s="41"/>
      <c r="AMF4955" s="41"/>
      <c r="AMG4955" s="0"/>
      <c r="AMH4955" s="0"/>
      <c r="AMI4955" s="0"/>
      <c r="AMJ4955" s="0"/>
    </row>
    <row r="4956" s="4" customFormat="true" ht="37.5" hidden="false" customHeight="true" outlineLevel="0" collapsed="false">
      <c r="A4956" s="23" t="s">
        <v>1337</v>
      </c>
      <c r="B4956" s="23" t="n">
        <v>7421</v>
      </c>
      <c r="C4956" s="25" t="n">
        <f aca="false">VLOOKUP(B4956,[1]Planilha8!$X$4:$Y$6629,2,0)</f>
        <v>2040150</v>
      </c>
      <c r="D4956" s="26" t="s">
        <v>1435</v>
      </c>
      <c r="E4956" s="26" t="str">
        <f aca="false">VLOOKUP(B4956,[1]Planilha8!$X$4:$Z$6629,3,0)</f>
        <v>UNIDADE DE TERAPIA INTENSIVA</v>
      </c>
      <c r="F4956" s="26" t="str">
        <f aca="false">VLOOKUP(B4956,[1]Planilha8!$X$4:$AD$6629,7,0)</f>
        <v>BOM</v>
      </c>
      <c r="G4956" s="27" t="n">
        <v>41407</v>
      </c>
      <c r="H4956" s="28" t="n">
        <v>320.45</v>
      </c>
      <c r="I4956" s="29" t="s">
        <v>23</v>
      </c>
      <c r="J4956" s="70" t="s">
        <v>1436</v>
      </c>
      <c r="K4956" s="71" t="n">
        <v>4062</v>
      </c>
      <c r="L4956" s="72" t="n">
        <v>2013001718</v>
      </c>
      <c r="M4956" s="73" t="n">
        <v>43465</v>
      </c>
      <c r="N4956" s="74" t="n">
        <v>309.23425</v>
      </c>
      <c r="O4956" s="75" t="n">
        <v>0.5</v>
      </c>
      <c r="P4956" s="76" t="n">
        <v>0.0416666666666667</v>
      </c>
      <c r="Q4956" s="77" t="n">
        <v>0</v>
      </c>
      <c r="R4956" s="78" t="n">
        <v>309.23425</v>
      </c>
      <c r="S4956" s="39" t="n">
        <v>11.21575</v>
      </c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LF4956" s="41"/>
      <c r="ALG4956" s="41"/>
      <c r="ALH4956" s="41"/>
      <c r="ALI4956" s="41"/>
      <c r="ALJ4956" s="41"/>
      <c r="ALK4956" s="41"/>
      <c r="ALL4956" s="41"/>
      <c r="ALM4956" s="41"/>
      <c r="ALN4956" s="41"/>
      <c r="ALO4956" s="41"/>
      <c r="ALP4956" s="41"/>
      <c r="ALQ4956" s="41"/>
      <c r="ALR4956" s="41"/>
      <c r="ALS4956" s="41"/>
      <c r="ALT4956" s="41"/>
      <c r="ALU4956" s="41"/>
      <c r="ALV4956" s="41"/>
      <c r="ALW4956" s="41"/>
      <c r="ALX4956" s="41"/>
      <c r="ALY4956" s="41"/>
      <c r="ALZ4956" s="41"/>
      <c r="AMA4956" s="41"/>
      <c r="AMB4956" s="41"/>
      <c r="AMC4956" s="41"/>
      <c r="AMD4956" s="41"/>
      <c r="AME4956" s="41"/>
      <c r="AMF4956" s="41"/>
      <c r="AMG4956" s="0"/>
      <c r="AMH4956" s="0"/>
      <c r="AMI4956" s="0"/>
      <c r="AMJ4956" s="0"/>
    </row>
    <row r="4957" s="4" customFormat="true" ht="37.5" hidden="false" customHeight="true" outlineLevel="0" collapsed="false">
      <c r="A4957" s="23" t="s">
        <v>1337</v>
      </c>
      <c r="B4957" s="23" t="n">
        <v>7422</v>
      </c>
      <c r="C4957" s="25" t="n">
        <f aca="false">VLOOKUP(B4957,[1]Planilha8!$X$4:$Y$6629,2,0)</f>
        <v>2040151</v>
      </c>
      <c r="D4957" s="26" t="s">
        <v>1437</v>
      </c>
      <c r="E4957" s="26" t="str">
        <f aca="false">VLOOKUP(B4957,[1]Planilha8!$X$4:$Z$6629,3,0)</f>
        <v>GALPÃO ALMOXARIFADO</v>
      </c>
      <c r="F4957" s="26" t="str">
        <f aca="false">VLOOKUP(B4957,[1]Planilha8!$X$4:$AD$6629,7,0)</f>
        <v>SUCATA</v>
      </c>
      <c r="G4957" s="27" t="n">
        <v>41407</v>
      </c>
      <c r="H4957" s="28" t="n">
        <v>630</v>
      </c>
      <c r="I4957" s="29" t="s">
        <v>23</v>
      </c>
      <c r="J4957" s="70" t="s">
        <v>1436</v>
      </c>
      <c r="K4957" s="71" t="n">
        <v>4062</v>
      </c>
      <c r="L4957" s="72" t="n">
        <v>2013001718</v>
      </c>
      <c r="M4957" s="73" t="n">
        <v>43465</v>
      </c>
      <c r="N4957" s="74" t="n">
        <v>500.506730769231</v>
      </c>
      <c r="O4957" s="75" t="n">
        <v>0.5</v>
      </c>
      <c r="P4957" s="76" t="n">
        <v>0.0416666666666667</v>
      </c>
      <c r="Q4957" s="77" t="n">
        <v>26.25</v>
      </c>
      <c r="R4957" s="78" t="n">
        <v>526.756730769231</v>
      </c>
      <c r="S4957" s="39" t="n">
        <v>103.243269230769</v>
      </c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LF4957" s="41"/>
      <c r="ALG4957" s="41"/>
      <c r="ALH4957" s="41"/>
      <c r="ALI4957" s="41"/>
      <c r="ALJ4957" s="41"/>
      <c r="ALK4957" s="41"/>
      <c r="ALL4957" s="41"/>
      <c r="ALM4957" s="41"/>
      <c r="ALN4957" s="41"/>
      <c r="ALO4957" s="41"/>
      <c r="ALP4957" s="41"/>
      <c r="ALQ4957" s="41"/>
      <c r="ALR4957" s="41"/>
      <c r="ALS4957" s="41"/>
      <c r="ALT4957" s="41"/>
      <c r="ALU4957" s="41"/>
      <c r="ALV4957" s="41"/>
      <c r="ALW4957" s="41"/>
      <c r="ALX4957" s="41"/>
      <c r="ALY4957" s="41"/>
      <c r="ALZ4957" s="41"/>
      <c r="AMA4957" s="41"/>
      <c r="AMB4957" s="41"/>
      <c r="AMC4957" s="41"/>
      <c r="AMD4957" s="41"/>
      <c r="AME4957" s="41"/>
      <c r="AMF4957" s="41"/>
      <c r="AMG4957" s="0"/>
      <c r="AMH4957" s="0"/>
      <c r="AMI4957" s="0"/>
      <c r="AMJ4957" s="0"/>
    </row>
    <row r="4958" s="4" customFormat="true" ht="37.5" hidden="false" customHeight="true" outlineLevel="0" collapsed="false">
      <c r="A4958" s="23" t="s">
        <v>1337</v>
      </c>
      <c r="B4958" s="23" t="n">
        <v>7423</v>
      </c>
      <c r="C4958" s="25" t="n">
        <f aca="false">VLOOKUP(B4958,[1]Planilha8!$X$4:$Y$6629,2,0)</f>
        <v>2040152</v>
      </c>
      <c r="D4958" s="26" t="s">
        <v>1437</v>
      </c>
      <c r="E4958" s="26" t="str">
        <f aca="false">VLOOKUP(B4958,[1]Planilha8!$X$4:$Z$6629,3,0)</f>
        <v>UNIDADE DE TERAPIA INTENSIVA</v>
      </c>
      <c r="F4958" s="26" t="str">
        <f aca="false">VLOOKUP(B4958,[1]Planilha8!$X$4:$AD$6629,7,0)</f>
        <v>BOM</v>
      </c>
      <c r="G4958" s="27" t="n">
        <v>41407</v>
      </c>
      <c r="H4958" s="28" t="n">
        <v>630</v>
      </c>
      <c r="I4958" s="29" t="s">
        <v>23</v>
      </c>
      <c r="J4958" s="70" t="s">
        <v>1436</v>
      </c>
      <c r="K4958" s="71" t="n">
        <v>4062</v>
      </c>
      <c r="L4958" s="72" t="n">
        <v>2013001718</v>
      </c>
      <c r="M4958" s="73" t="n">
        <v>43465</v>
      </c>
      <c r="N4958" s="74" t="n">
        <v>500.506730769231</v>
      </c>
      <c r="O4958" s="75" t="n">
        <v>0.5</v>
      </c>
      <c r="P4958" s="76" t="n">
        <v>0.0416666666666667</v>
      </c>
      <c r="Q4958" s="77" t="n">
        <v>26.25</v>
      </c>
      <c r="R4958" s="78" t="n">
        <v>526.756730769231</v>
      </c>
      <c r="S4958" s="39" t="n">
        <v>103.243269230769</v>
      </c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LF4958" s="41"/>
      <c r="ALG4958" s="41"/>
      <c r="ALH4958" s="41"/>
      <c r="ALI4958" s="41"/>
      <c r="ALJ4958" s="41"/>
      <c r="ALK4958" s="41"/>
      <c r="ALL4958" s="41"/>
      <c r="ALM4958" s="41"/>
      <c r="ALN4958" s="41"/>
      <c r="ALO4958" s="41"/>
      <c r="ALP4958" s="41"/>
      <c r="ALQ4958" s="41"/>
      <c r="ALR4958" s="41"/>
      <c r="ALS4958" s="41"/>
      <c r="ALT4958" s="41"/>
      <c r="ALU4958" s="41"/>
      <c r="ALV4958" s="41"/>
      <c r="ALW4958" s="41"/>
      <c r="ALX4958" s="41"/>
      <c r="ALY4958" s="41"/>
      <c r="ALZ4958" s="41"/>
      <c r="AMA4958" s="41"/>
      <c r="AMB4958" s="41"/>
      <c r="AMC4958" s="41"/>
      <c r="AMD4958" s="41"/>
      <c r="AME4958" s="41"/>
      <c r="AMF4958" s="41"/>
      <c r="AMG4958" s="0"/>
      <c r="AMH4958" s="0"/>
      <c r="AMI4958" s="0"/>
      <c r="AMJ4958" s="0"/>
    </row>
    <row r="4959" s="4" customFormat="true" ht="37.5" hidden="false" customHeight="true" outlineLevel="0" collapsed="false">
      <c r="A4959" s="23" t="s">
        <v>1337</v>
      </c>
      <c r="B4959" s="80" t="n">
        <v>7484</v>
      </c>
      <c r="C4959" s="25" t="n">
        <f aca="false">VLOOKUP(B4959,[1]Planilha8!$X$4:$Y$6629,2,0)</f>
        <v>2040153</v>
      </c>
      <c r="D4959" s="26" t="s">
        <v>1438</v>
      </c>
      <c r="E4959" s="26" t="str">
        <f aca="false">VLOOKUP(B4959,[1]Planilha8!$X$4:$Z$6629,3,0)</f>
        <v>ALMOXARIFADO - DISPENSANDO PARA OS RESPECTIVOS LUGARES</v>
      </c>
      <c r="F4959" s="26" t="str">
        <f aca="false">VLOOKUP(B4959,[1]Planilha8!$X$4:$AD$6629,7,0)</f>
        <v>BOM</v>
      </c>
      <c r="G4959" s="27" t="n">
        <v>41409</v>
      </c>
      <c r="H4959" s="28" t="n">
        <v>172.45</v>
      </c>
      <c r="I4959" s="29" t="s">
        <v>23</v>
      </c>
      <c r="J4959" s="70" t="s">
        <v>1439</v>
      </c>
      <c r="K4959" s="71" t="n">
        <v>191</v>
      </c>
      <c r="L4959" s="72" t="n">
        <v>2013001541</v>
      </c>
      <c r="M4959" s="73" t="n">
        <v>43465</v>
      </c>
      <c r="N4959" s="74" t="n">
        <v>141.265291666667</v>
      </c>
      <c r="O4959" s="75" t="n">
        <v>0.25</v>
      </c>
      <c r="P4959" s="76" t="n">
        <v>0.0208333333333333</v>
      </c>
      <c r="Q4959" s="77" t="n">
        <v>3.59270833333333</v>
      </c>
      <c r="R4959" s="78" t="n">
        <v>144.858</v>
      </c>
      <c r="S4959" s="39" t="n">
        <v>27.592</v>
      </c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LF4959" s="41"/>
      <c r="ALG4959" s="41"/>
      <c r="ALH4959" s="41"/>
      <c r="ALI4959" s="41"/>
      <c r="ALJ4959" s="41"/>
      <c r="ALK4959" s="41"/>
      <c r="ALL4959" s="41"/>
      <c r="ALM4959" s="41"/>
      <c r="ALN4959" s="41"/>
      <c r="ALO4959" s="41"/>
      <c r="ALP4959" s="41"/>
      <c r="ALQ4959" s="41"/>
      <c r="ALR4959" s="41"/>
      <c r="ALS4959" s="41"/>
      <c r="ALT4959" s="41"/>
      <c r="ALU4959" s="41"/>
      <c r="ALV4959" s="41"/>
      <c r="ALW4959" s="41"/>
      <c r="ALX4959" s="41"/>
      <c r="ALY4959" s="41"/>
      <c r="ALZ4959" s="41"/>
      <c r="AMA4959" s="41"/>
      <c r="AMB4959" s="41"/>
      <c r="AMC4959" s="41"/>
      <c r="AMD4959" s="41"/>
      <c r="AME4959" s="41"/>
      <c r="AMF4959" s="41"/>
      <c r="AMG4959" s="0"/>
      <c r="AMH4959" s="0"/>
      <c r="AMI4959" s="0"/>
      <c r="AMJ4959" s="0"/>
    </row>
    <row r="4960" s="4" customFormat="true" ht="37.5" hidden="false" customHeight="true" outlineLevel="0" collapsed="false">
      <c r="A4960" s="23" t="s">
        <v>1337</v>
      </c>
      <c r="B4960" s="80" t="n">
        <v>7483</v>
      </c>
      <c r="C4960" s="25" t="n">
        <f aca="false">VLOOKUP(B4960,[1]Planilha8!$X$4:$Y$6629,2,0)</f>
        <v>2040159</v>
      </c>
      <c r="D4960" s="26" t="s">
        <v>1440</v>
      </c>
      <c r="E4960" s="26" t="str">
        <f aca="false">VLOOKUP(B4960,[1]Planilha8!$X$4:$Z$6629,3,0)</f>
        <v>UNIDADE DE TERAPIA INTENSIVA</v>
      </c>
      <c r="F4960" s="26" t="str">
        <f aca="false">VLOOKUP(B4960,[1]Planilha8!$X$4:$AD$6629,7,0)</f>
        <v>BOM</v>
      </c>
      <c r="G4960" s="27" t="n">
        <v>41416</v>
      </c>
      <c r="H4960" s="28" t="n">
        <v>201.9</v>
      </c>
      <c r="I4960" s="29" t="s">
        <v>23</v>
      </c>
      <c r="J4960" s="70" t="s">
        <v>69</v>
      </c>
      <c r="K4960" s="71" t="n">
        <v>6466</v>
      </c>
      <c r="L4960" s="72" t="n">
        <v>2013001467</v>
      </c>
      <c r="M4960" s="73" t="n">
        <v>43465</v>
      </c>
      <c r="N4960" s="74" t="n">
        <v>156.136</v>
      </c>
      <c r="O4960" s="75" t="n">
        <v>0.2</v>
      </c>
      <c r="P4960" s="76" t="n">
        <v>0.0166666666666667</v>
      </c>
      <c r="Q4960" s="77" t="n">
        <v>3.365</v>
      </c>
      <c r="R4960" s="78" t="n">
        <v>159.501</v>
      </c>
      <c r="S4960" s="39" t="n">
        <v>42.399</v>
      </c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LF4960" s="41"/>
      <c r="ALG4960" s="41"/>
      <c r="ALH4960" s="41"/>
      <c r="ALI4960" s="41"/>
      <c r="ALJ4960" s="41"/>
      <c r="ALK4960" s="41"/>
      <c r="ALL4960" s="41"/>
      <c r="ALM4960" s="41"/>
      <c r="ALN4960" s="41"/>
      <c r="ALO4960" s="41"/>
      <c r="ALP4960" s="41"/>
      <c r="ALQ4960" s="41"/>
      <c r="ALR4960" s="41"/>
      <c r="ALS4960" s="41"/>
      <c r="ALT4960" s="41"/>
      <c r="ALU4960" s="41"/>
      <c r="ALV4960" s="41"/>
      <c r="ALW4960" s="41"/>
      <c r="ALX4960" s="41"/>
      <c r="ALY4960" s="41"/>
      <c r="ALZ4960" s="41"/>
      <c r="AMA4960" s="41"/>
      <c r="AMB4960" s="41"/>
      <c r="AMC4960" s="41"/>
      <c r="AMD4960" s="41"/>
      <c r="AME4960" s="41"/>
      <c r="AMF4960" s="41"/>
      <c r="AMG4960" s="0"/>
      <c r="AMH4960" s="0"/>
      <c r="AMI4960" s="0"/>
      <c r="AMJ4960" s="0"/>
    </row>
    <row r="4961" s="4" customFormat="true" ht="37.5" hidden="false" customHeight="true" outlineLevel="0" collapsed="false">
      <c r="A4961" s="23" t="s">
        <v>1337</v>
      </c>
      <c r="B4961" s="23" t="n">
        <v>7424</v>
      </c>
      <c r="C4961" s="25" t="n">
        <f aca="false">VLOOKUP(B4961,[1]Planilha8!$X$4:$Y$6629,2,0)</f>
        <v>2040209</v>
      </c>
      <c r="D4961" s="26" t="s">
        <v>1441</v>
      </c>
      <c r="E4961" s="26" t="str">
        <f aca="false">VLOOKUP(B4961,[1]Planilha8!$X$4:$Z$6629,3,0)</f>
        <v>CLÍNICA CIRÚRGICA</v>
      </c>
      <c r="F4961" s="26" t="str">
        <f aca="false">VLOOKUP(B4961,[1]Planilha8!$X$4:$AD$6629,7,0)</f>
        <v>BOM</v>
      </c>
      <c r="G4961" s="27" t="n">
        <v>41422</v>
      </c>
      <c r="H4961" s="28" t="n">
        <v>445</v>
      </c>
      <c r="I4961" s="29" t="s">
        <v>23</v>
      </c>
      <c r="J4961" s="70" t="s">
        <v>1442</v>
      </c>
      <c r="K4961" s="71" t="n">
        <v>305</v>
      </c>
      <c r="L4961" s="72" t="n">
        <v>2013001594</v>
      </c>
      <c r="M4961" s="73" t="n">
        <v>43465</v>
      </c>
      <c r="N4961" s="74" t="n">
        <v>229.968963675213</v>
      </c>
      <c r="O4961" s="75" t="n">
        <v>0.2</v>
      </c>
      <c r="P4961" s="76" t="n">
        <v>0.0166666666666667</v>
      </c>
      <c r="Q4961" s="77" t="n">
        <v>7.41666666666667</v>
      </c>
      <c r="R4961" s="78" t="n">
        <v>237.38563034188</v>
      </c>
      <c r="S4961" s="39" t="n">
        <v>207.61436965812</v>
      </c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LF4961" s="41"/>
      <c r="ALG4961" s="41"/>
      <c r="ALH4961" s="41"/>
      <c r="ALI4961" s="41"/>
      <c r="ALJ4961" s="41"/>
      <c r="ALK4961" s="41"/>
      <c r="ALL4961" s="41"/>
      <c r="ALM4961" s="41"/>
      <c r="ALN4961" s="41"/>
      <c r="ALO4961" s="41"/>
      <c r="ALP4961" s="41"/>
      <c r="ALQ4961" s="41"/>
      <c r="ALR4961" s="41"/>
      <c r="ALS4961" s="41"/>
      <c r="ALT4961" s="41"/>
      <c r="ALU4961" s="41"/>
      <c r="ALV4961" s="41"/>
      <c r="ALW4961" s="41"/>
      <c r="ALX4961" s="41"/>
      <c r="ALY4961" s="41"/>
      <c r="ALZ4961" s="41"/>
      <c r="AMA4961" s="41"/>
      <c r="AMB4961" s="41"/>
      <c r="AMC4961" s="41"/>
      <c r="AMD4961" s="41"/>
      <c r="AME4961" s="41"/>
      <c r="AMF4961" s="41"/>
      <c r="AMG4961" s="0"/>
      <c r="AMH4961" s="0"/>
      <c r="AMI4961" s="0"/>
      <c r="AMJ4961" s="0"/>
    </row>
    <row r="4962" s="4" customFormat="true" ht="37.5" hidden="false" customHeight="true" outlineLevel="0" collapsed="false">
      <c r="A4962" s="23" t="s">
        <v>1337</v>
      </c>
      <c r="B4962" s="23" t="n">
        <v>7425</v>
      </c>
      <c r="C4962" s="25" t="n">
        <f aca="false">VLOOKUP(B4962,[1]Planilha8!$X$4:$Y$6629,2,0)</f>
        <v>2040210</v>
      </c>
      <c r="D4962" s="26" t="s">
        <v>1441</v>
      </c>
      <c r="E4962" s="26" t="str">
        <f aca="false">VLOOKUP(B4962,[1]Planilha8!$X$4:$Z$6629,3,0)</f>
        <v>CLÍNICA CIRÚRGICA</v>
      </c>
      <c r="F4962" s="26" t="str">
        <f aca="false">VLOOKUP(B4962,[1]Planilha8!$X$4:$AD$6629,7,0)</f>
        <v>BOM</v>
      </c>
      <c r="G4962" s="27" t="n">
        <v>41422</v>
      </c>
      <c r="H4962" s="28" t="n">
        <v>445</v>
      </c>
      <c r="I4962" s="29" t="s">
        <v>23</v>
      </c>
      <c r="J4962" s="70" t="s">
        <v>1442</v>
      </c>
      <c r="K4962" s="71" t="n">
        <v>305</v>
      </c>
      <c r="L4962" s="72" t="n">
        <v>2013001594</v>
      </c>
      <c r="M4962" s="73" t="n">
        <v>43465</v>
      </c>
      <c r="N4962" s="74" t="n">
        <v>229.968963675213</v>
      </c>
      <c r="O4962" s="75" t="n">
        <v>0.2</v>
      </c>
      <c r="P4962" s="76" t="n">
        <v>0.0166666666666667</v>
      </c>
      <c r="Q4962" s="77" t="n">
        <v>7.41666666666667</v>
      </c>
      <c r="R4962" s="78" t="n">
        <v>237.38563034188</v>
      </c>
      <c r="S4962" s="39" t="n">
        <v>207.61436965812</v>
      </c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LF4962" s="41"/>
      <c r="ALG4962" s="41"/>
      <c r="ALH4962" s="41"/>
      <c r="ALI4962" s="41"/>
      <c r="ALJ4962" s="41"/>
      <c r="ALK4962" s="41"/>
      <c r="ALL4962" s="41"/>
      <c r="ALM4962" s="41"/>
      <c r="ALN4962" s="41"/>
      <c r="ALO4962" s="41"/>
      <c r="ALP4962" s="41"/>
      <c r="ALQ4962" s="41"/>
      <c r="ALR4962" s="41"/>
      <c r="ALS4962" s="41"/>
      <c r="ALT4962" s="41"/>
      <c r="ALU4962" s="41"/>
      <c r="ALV4962" s="41"/>
      <c r="ALW4962" s="41"/>
      <c r="ALX4962" s="41"/>
      <c r="ALY4962" s="41"/>
      <c r="ALZ4962" s="41"/>
      <c r="AMA4962" s="41"/>
      <c r="AMB4962" s="41"/>
      <c r="AMC4962" s="41"/>
      <c r="AMD4962" s="41"/>
      <c r="AME4962" s="41"/>
      <c r="AMF4962" s="41"/>
      <c r="AMG4962" s="0"/>
      <c r="AMH4962" s="0"/>
      <c r="AMI4962" s="0"/>
      <c r="AMJ4962" s="0"/>
    </row>
    <row r="4963" s="4" customFormat="true" ht="37.5" hidden="false" customHeight="true" outlineLevel="0" collapsed="false">
      <c r="A4963" s="23" t="s">
        <v>1337</v>
      </c>
      <c r="B4963" s="23" t="n">
        <v>7426</v>
      </c>
      <c r="C4963" s="25" t="n">
        <f aca="false">VLOOKUP(B4963,[1]Planilha8!$X$4:$Y$6629,2,0)</f>
        <v>2040211</v>
      </c>
      <c r="D4963" s="26" t="s">
        <v>1441</v>
      </c>
      <c r="E4963" s="26" t="str">
        <f aca="false">VLOOKUP(B4963,[1]Planilha8!$X$4:$Z$6629,3,0)</f>
        <v>CLÍNICA CIRÚRGICA</v>
      </c>
      <c r="F4963" s="26" t="str">
        <f aca="false">VLOOKUP(B4963,[1]Planilha8!$X$4:$AD$6629,7,0)</f>
        <v>BOM</v>
      </c>
      <c r="G4963" s="27" t="n">
        <v>41422</v>
      </c>
      <c r="H4963" s="28" t="n">
        <v>445</v>
      </c>
      <c r="I4963" s="29" t="s">
        <v>23</v>
      </c>
      <c r="J4963" s="70" t="s">
        <v>1442</v>
      </c>
      <c r="K4963" s="71" t="n">
        <v>305</v>
      </c>
      <c r="L4963" s="72" t="n">
        <v>2013001594</v>
      </c>
      <c r="M4963" s="73" t="n">
        <v>43465</v>
      </c>
      <c r="N4963" s="74" t="n">
        <v>229.968963675213</v>
      </c>
      <c r="O4963" s="75" t="n">
        <v>0.2</v>
      </c>
      <c r="P4963" s="76" t="n">
        <v>0.0166666666666667</v>
      </c>
      <c r="Q4963" s="77" t="n">
        <v>7.41666666666667</v>
      </c>
      <c r="R4963" s="78" t="n">
        <v>237.38563034188</v>
      </c>
      <c r="S4963" s="39" t="n">
        <v>207.61436965812</v>
      </c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LF4963" s="41"/>
      <c r="ALG4963" s="41"/>
      <c r="ALH4963" s="41"/>
      <c r="ALI4963" s="41"/>
      <c r="ALJ4963" s="41"/>
      <c r="ALK4963" s="41"/>
      <c r="ALL4963" s="41"/>
      <c r="ALM4963" s="41"/>
      <c r="ALN4963" s="41"/>
      <c r="ALO4963" s="41"/>
      <c r="ALP4963" s="41"/>
      <c r="ALQ4963" s="41"/>
      <c r="ALR4963" s="41"/>
      <c r="ALS4963" s="41"/>
      <c r="ALT4963" s="41"/>
      <c r="ALU4963" s="41"/>
      <c r="ALV4963" s="41"/>
      <c r="ALW4963" s="41"/>
      <c r="ALX4963" s="41"/>
      <c r="ALY4963" s="41"/>
      <c r="ALZ4963" s="41"/>
      <c r="AMA4963" s="41"/>
      <c r="AMB4963" s="41"/>
      <c r="AMC4963" s="41"/>
      <c r="AMD4963" s="41"/>
      <c r="AME4963" s="41"/>
      <c r="AMF4963" s="41"/>
      <c r="AMG4963" s="0"/>
      <c r="AMH4963" s="0"/>
      <c r="AMI4963" s="0"/>
      <c r="AMJ4963" s="0"/>
    </row>
    <row r="4964" s="4" customFormat="true" ht="37.5" hidden="false" customHeight="true" outlineLevel="0" collapsed="false">
      <c r="A4964" s="23" t="s">
        <v>1337</v>
      </c>
      <c r="B4964" s="23" t="n">
        <v>7427</v>
      </c>
      <c r="C4964" s="25" t="n">
        <f aca="false">VLOOKUP(B4964,[1]Planilha8!$X$4:$Y$6629,2,0)</f>
        <v>2040212</v>
      </c>
      <c r="D4964" s="26" t="s">
        <v>1441</v>
      </c>
      <c r="E4964" s="26" t="str">
        <f aca="false">VLOOKUP(B4964,[1]Planilha8!$X$4:$Z$6629,3,0)</f>
        <v>CLÍNICA CIRÚRGICA</v>
      </c>
      <c r="F4964" s="26" t="str">
        <f aca="false">VLOOKUP(B4964,[1]Planilha8!$X$4:$AD$6629,7,0)</f>
        <v>BOM</v>
      </c>
      <c r="G4964" s="27" t="n">
        <v>41422</v>
      </c>
      <c r="H4964" s="28" t="n">
        <v>445</v>
      </c>
      <c r="I4964" s="29" t="s">
        <v>23</v>
      </c>
      <c r="J4964" s="70" t="s">
        <v>1442</v>
      </c>
      <c r="K4964" s="71" t="n">
        <v>305</v>
      </c>
      <c r="L4964" s="72" t="n">
        <v>2013001594</v>
      </c>
      <c r="M4964" s="73" t="n">
        <v>43465</v>
      </c>
      <c r="N4964" s="74" t="n">
        <v>229.968963675213</v>
      </c>
      <c r="O4964" s="75" t="n">
        <v>0.2</v>
      </c>
      <c r="P4964" s="76" t="n">
        <v>0.0166666666666667</v>
      </c>
      <c r="Q4964" s="77" t="n">
        <v>7.41666666666667</v>
      </c>
      <c r="R4964" s="78" t="n">
        <v>237.38563034188</v>
      </c>
      <c r="S4964" s="39" t="n">
        <v>207.61436965812</v>
      </c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LF4964" s="41"/>
      <c r="ALG4964" s="41"/>
      <c r="ALH4964" s="41"/>
      <c r="ALI4964" s="41"/>
      <c r="ALJ4964" s="41"/>
      <c r="ALK4964" s="41"/>
      <c r="ALL4964" s="41"/>
      <c r="ALM4964" s="41"/>
      <c r="ALN4964" s="41"/>
      <c r="ALO4964" s="41"/>
      <c r="ALP4964" s="41"/>
      <c r="ALQ4964" s="41"/>
      <c r="ALR4964" s="41"/>
      <c r="ALS4964" s="41"/>
      <c r="ALT4964" s="41"/>
      <c r="ALU4964" s="41"/>
      <c r="ALV4964" s="41"/>
      <c r="ALW4964" s="41"/>
      <c r="ALX4964" s="41"/>
      <c r="ALY4964" s="41"/>
      <c r="ALZ4964" s="41"/>
      <c r="AMA4964" s="41"/>
      <c r="AMB4964" s="41"/>
      <c r="AMC4964" s="41"/>
      <c r="AMD4964" s="41"/>
      <c r="AME4964" s="41"/>
      <c r="AMF4964" s="41"/>
      <c r="AMG4964" s="0"/>
      <c r="AMH4964" s="0"/>
      <c r="AMI4964" s="0"/>
      <c r="AMJ4964" s="0"/>
    </row>
    <row r="4965" s="4" customFormat="true" ht="37.5" hidden="false" customHeight="true" outlineLevel="0" collapsed="false">
      <c r="A4965" s="23" t="s">
        <v>1337</v>
      </c>
      <c r="B4965" s="23" t="n">
        <v>7428</v>
      </c>
      <c r="C4965" s="25" t="n">
        <f aca="false">VLOOKUP(B4965,[1]Planilha8!$X$4:$Y$6629,2,0)</f>
        <v>2040213</v>
      </c>
      <c r="D4965" s="26" t="s">
        <v>1441</v>
      </c>
      <c r="E4965" s="26" t="str">
        <f aca="false">VLOOKUP(B4965,[1]Planilha8!$X$4:$Z$6629,3,0)</f>
        <v>SESMT</v>
      </c>
      <c r="F4965" s="26" t="str">
        <f aca="false">VLOOKUP(B4965,[1]Planilha8!$X$4:$AD$6629,7,0)</f>
        <v>BOM</v>
      </c>
      <c r="G4965" s="27" t="n">
        <v>41422</v>
      </c>
      <c r="H4965" s="28" t="n">
        <v>445</v>
      </c>
      <c r="I4965" s="29" t="s">
        <v>23</v>
      </c>
      <c r="J4965" s="70" t="s">
        <v>1442</v>
      </c>
      <c r="K4965" s="71" t="n">
        <v>305</v>
      </c>
      <c r="L4965" s="72" t="n">
        <v>2013001594</v>
      </c>
      <c r="M4965" s="73" t="n">
        <v>43465</v>
      </c>
      <c r="N4965" s="74" t="n">
        <v>229.968963675213</v>
      </c>
      <c r="O4965" s="75" t="n">
        <v>0.2</v>
      </c>
      <c r="P4965" s="76" t="n">
        <v>0.0166666666666667</v>
      </c>
      <c r="Q4965" s="77" t="n">
        <v>7.41666666666667</v>
      </c>
      <c r="R4965" s="78" t="n">
        <v>237.38563034188</v>
      </c>
      <c r="S4965" s="39" t="n">
        <v>207.61436965812</v>
      </c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LF4965" s="41"/>
      <c r="ALG4965" s="41"/>
      <c r="ALH4965" s="41"/>
      <c r="ALI4965" s="41"/>
      <c r="ALJ4965" s="41"/>
      <c r="ALK4965" s="41"/>
      <c r="ALL4965" s="41"/>
      <c r="ALM4965" s="41"/>
      <c r="ALN4965" s="41"/>
      <c r="ALO4965" s="41"/>
      <c r="ALP4965" s="41"/>
      <c r="ALQ4965" s="41"/>
      <c r="ALR4965" s="41"/>
      <c r="ALS4965" s="41"/>
      <c r="ALT4965" s="41"/>
      <c r="ALU4965" s="41"/>
      <c r="ALV4965" s="41"/>
      <c r="ALW4965" s="41"/>
      <c r="ALX4965" s="41"/>
      <c r="ALY4965" s="41"/>
      <c r="ALZ4965" s="41"/>
      <c r="AMA4965" s="41"/>
      <c r="AMB4965" s="41"/>
      <c r="AMC4965" s="41"/>
      <c r="AMD4965" s="41"/>
      <c r="AME4965" s="41"/>
      <c r="AMF4965" s="41"/>
      <c r="AMG4965" s="0"/>
      <c r="AMH4965" s="0"/>
      <c r="AMI4965" s="0"/>
      <c r="AMJ4965" s="0"/>
    </row>
    <row r="4966" s="4" customFormat="true" ht="37.5" hidden="false" customHeight="true" outlineLevel="0" collapsed="false">
      <c r="A4966" s="23" t="s">
        <v>1337</v>
      </c>
      <c r="B4966" s="23" t="n">
        <v>7429</v>
      </c>
      <c r="C4966" s="25" t="n">
        <f aca="false">VLOOKUP(B4966,[1]Planilha8!$X$4:$Y$6629,2,0)</f>
        <v>2040214</v>
      </c>
      <c r="D4966" s="26" t="s">
        <v>1441</v>
      </c>
      <c r="E4966" s="26" t="str">
        <f aca="false">VLOOKUP(B4966,[1]Planilha8!$X$4:$Z$6629,3,0)</f>
        <v>CHI – NÚCLEO MÉDICO</v>
      </c>
      <c r="F4966" s="26" t="str">
        <f aca="false">VLOOKUP(B4966,[1]Planilha8!$X$4:$AD$6629,7,0)</f>
        <v>BOM</v>
      </c>
      <c r="G4966" s="27" t="n">
        <v>41422</v>
      </c>
      <c r="H4966" s="28" t="n">
        <v>445</v>
      </c>
      <c r="I4966" s="29" t="s">
        <v>23</v>
      </c>
      <c r="J4966" s="70" t="s">
        <v>1442</v>
      </c>
      <c r="K4966" s="71" t="n">
        <v>305</v>
      </c>
      <c r="L4966" s="72" t="n">
        <v>2013001594</v>
      </c>
      <c r="M4966" s="73" t="n">
        <v>43465</v>
      </c>
      <c r="N4966" s="74" t="n">
        <v>229.968963675213</v>
      </c>
      <c r="O4966" s="75" t="n">
        <v>0.2</v>
      </c>
      <c r="P4966" s="76" t="n">
        <v>0.0166666666666667</v>
      </c>
      <c r="Q4966" s="77" t="n">
        <v>7.41666666666667</v>
      </c>
      <c r="R4966" s="78" t="n">
        <v>237.38563034188</v>
      </c>
      <c r="S4966" s="39" t="n">
        <v>207.61436965812</v>
      </c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LF4966" s="41"/>
      <c r="ALG4966" s="41"/>
      <c r="ALH4966" s="41"/>
      <c r="ALI4966" s="41"/>
      <c r="ALJ4966" s="41"/>
      <c r="ALK4966" s="41"/>
      <c r="ALL4966" s="41"/>
      <c r="ALM4966" s="41"/>
      <c r="ALN4966" s="41"/>
      <c r="ALO4966" s="41"/>
      <c r="ALP4966" s="41"/>
      <c r="ALQ4966" s="41"/>
      <c r="ALR4966" s="41"/>
      <c r="ALS4966" s="41"/>
      <c r="ALT4966" s="41"/>
      <c r="ALU4966" s="41"/>
      <c r="ALV4966" s="41"/>
      <c r="ALW4966" s="41"/>
      <c r="ALX4966" s="41"/>
      <c r="ALY4966" s="41"/>
      <c r="ALZ4966" s="41"/>
      <c r="AMA4966" s="41"/>
      <c r="AMB4966" s="41"/>
      <c r="AMC4966" s="41"/>
      <c r="AMD4966" s="41"/>
      <c r="AME4966" s="41"/>
      <c r="AMF4966" s="41"/>
      <c r="AMG4966" s="0"/>
      <c r="AMH4966" s="0"/>
      <c r="AMI4966" s="0"/>
      <c r="AMJ4966" s="0"/>
    </row>
    <row r="4967" s="4" customFormat="true" ht="37.5" hidden="false" customHeight="true" outlineLevel="0" collapsed="false">
      <c r="A4967" s="23" t="s">
        <v>1337</v>
      </c>
      <c r="B4967" s="23" t="n">
        <v>7430</v>
      </c>
      <c r="C4967" s="25" t="n">
        <f aca="false">VLOOKUP(B4967,[1]Planilha8!$X$4:$Y$6629,2,0)</f>
        <v>2040215</v>
      </c>
      <c r="D4967" s="26" t="s">
        <v>1441</v>
      </c>
      <c r="E4967" s="26" t="str">
        <f aca="false">VLOOKUP(B4967,[1]Planilha8!$X$4:$Z$6629,3,0)</f>
        <v>CLÍNICA CIRÚRGICA</v>
      </c>
      <c r="F4967" s="26" t="str">
        <f aca="false">VLOOKUP(B4967,[1]Planilha8!$X$4:$AD$6629,7,0)</f>
        <v>BOM</v>
      </c>
      <c r="G4967" s="27" t="n">
        <v>41422</v>
      </c>
      <c r="H4967" s="28" t="n">
        <v>445</v>
      </c>
      <c r="I4967" s="29" t="s">
        <v>23</v>
      </c>
      <c r="J4967" s="70" t="s">
        <v>1442</v>
      </c>
      <c r="K4967" s="71" t="n">
        <v>305</v>
      </c>
      <c r="L4967" s="72" t="n">
        <v>2013001594</v>
      </c>
      <c r="M4967" s="73" t="n">
        <v>43465</v>
      </c>
      <c r="N4967" s="74" t="n">
        <v>229.968963675213</v>
      </c>
      <c r="O4967" s="75" t="n">
        <v>0.2</v>
      </c>
      <c r="P4967" s="76" t="n">
        <v>0.0166666666666667</v>
      </c>
      <c r="Q4967" s="77" t="n">
        <v>7.41666666666667</v>
      </c>
      <c r="R4967" s="78" t="n">
        <v>237.38563034188</v>
      </c>
      <c r="S4967" s="39" t="n">
        <v>207.61436965812</v>
      </c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LF4967" s="41"/>
      <c r="ALG4967" s="41"/>
      <c r="ALH4967" s="41"/>
      <c r="ALI4967" s="41"/>
      <c r="ALJ4967" s="41"/>
      <c r="ALK4967" s="41"/>
      <c r="ALL4967" s="41"/>
      <c r="ALM4967" s="41"/>
      <c r="ALN4967" s="41"/>
      <c r="ALO4967" s="41"/>
      <c r="ALP4967" s="41"/>
      <c r="ALQ4967" s="41"/>
      <c r="ALR4967" s="41"/>
      <c r="ALS4967" s="41"/>
      <c r="ALT4967" s="41"/>
      <c r="ALU4967" s="41"/>
      <c r="ALV4967" s="41"/>
      <c r="ALW4967" s="41"/>
      <c r="ALX4967" s="41"/>
      <c r="ALY4967" s="41"/>
      <c r="ALZ4967" s="41"/>
      <c r="AMA4967" s="41"/>
      <c r="AMB4967" s="41"/>
      <c r="AMC4967" s="41"/>
      <c r="AMD4967" s="41"/>
      <c r="AME4967" s="41"/>
      <c r="AMF4967" s="41"/>
      <c r="AMG4967" s="0"/>
      <c r="AMH4967" s="0"/>
      <c r="AMI4967" s="0"/>
      <c r="AMJ4967" s="0"/>
    </row>
    <row r="4968" s="4" customFormat="true" ht="37.5" hidden="false" customHeight="true" outlineLevel="0" collapsed="false">
      <c r="A4968" s="23" t="s">
        <v>1337</v>
      </c>
      <c r="B4968" s="23" t="n">
        <v>7431</v>
      </c>
      <c r="C4968" s="25" t="n">
        <f aca="false">VLOOKUP(B4968,[1]Planilha8!$X$4:$Y$6629,2,0)</f>
        <v>2040216</v>
      </c>
      <c r="D4968" s="26" t="s">
        <v>1441</v>
      </c>
      <c r="E4968" s="26" t="str">
        <f aca="false">VLOOKUP(B4968,[1]Planilha8!$X$4:$Z$6629,3,0)</f>
        <v>CLÍNICA CIRÚRGICA</v>
      </c>
      <c r="F4968" s="26" t="str">
        <f aca="false">VLOOKUP(B4968,[1]Planilha8!$X$4:$AD$6629,7,0)</f>
        <v>BOM</v>
      </c>
      <c r="G4968" s="27" t="n">
        <v>41422</v>
      </c>
      <c r="H4968" s="28" t="n">
        <v>445</v>
      </c>
      <c r="I4968" s="29" t="s">
        <v>23</v>
      </c>
      <c r="J4968" s="70" t="s">
        <v>1442</v>
      </c>
      <c r="K4968" s="71" t="n">
        <v>305</v>
      </c>
      <c r="L4968" s="72" t="n">
        <v>2013001594</v>
      </c>
      <c r="M4968" s="73" t="n">
        <v>43465</v>
      </c>
      <c r="N4968" s="74" t="n">
        <v>229.968963675213</v>
      </c>
      <c r="O4968" s="75" t="n">
        <v>0.2</v>
      </c>
      <c r="P4968" s="76" t="n">
        <v>0.0166666666666667</v>
      </c>
      <c r="Q4968" s="77" t="n">
        <v>7.41666666666667</v>
      </c>
      <c r="R4968" s="78" t="n">
        <v>237.38563034188</v>
      </c>
      <c r="S4968" s="39" t="n">
        <v>207.61436965812</v>
      </c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LF4968" s="41"/>
      <c r="ALG4968" s="41"/>
      <c r="ALH4968" s="41"/>
      <c r="ALI4968" s="41"/>
      <c r="ALJ4968" s="41"/>
      <c r="ALK4968" s="41"/>
      <c r="ALL4968" s="41"/>
      <c r="ALM4968" s="41"/>
      <c r="ALN4968" s="41"/>
      <c r="ALO4968" s="41"/>
      <c r="ALP4968" s="41"/>
      <c r="ALQ4968" s="41"/>
      <c r="ALR4968" s="41"/>
      <c r="ALS4968" s="41"/>
      <c r="ALT4968" s="41"/>
      <c r="ALU4968" s="41"/>
      <c r="ALV4968" s="41"/>
      <c r="ALW4968" s="41"/>
      <c r="ALX4968" s="41"/>
      <c r="ALY4968" s="41"/>
      <c r="ALZ4968" s="41"/>
      <c r="AMA4968" s="41"/>
      <c r="AMB4968" s="41"/>
      <c r="AMC4968" s="41"/>
      <c r="AMD4968" s="41"/>
      <c r="AME4968" s="41"/>
      <c r="AMF4968" s="41"/>
      <c r="AMG4968" s="0"/>
      <c r="AMH4968" s="0"/>
      <c r="AMI4968" s="0"/>
      <c r="AMJ4968" s="0"/>
    </row>
    <row r="4969" s="4" customFormat="true" ht="37.5" hidden="false" customHeight="true" outlineLevel="0" collapsed="false">
      <c r="A4969" s="23" t="s">
        <v>1337</v>
      </c>
      <c r="B4969" s="23" t="n">
        <v>7432</v>
      </c>
      <c r="C4969" s="25" t="n">
        <f aca="false">VLOOKUP(B4969,[1]Planilha8!$X$4:$Y$6629,2,0)</f>
        <v>2040217</v>
      </c>
      <c r="D4969" s="26" t="s">
        <v>1441</v>
      </c>
      <c r="E4969" s="26" t="str">
        <f aca="false">VLOOKUP(B4969,[1]Planilha8!$X$4:$Z$6629,3,0)</f>
        <v>CLÍNICA CIRÚRGICA</v>
      </c>
      <c r="F4969" s="26" t="str">
        <f aca="false">VLOOKUP(B4969,[1]Planilha8!$X$4:$AD$6629,7,0)</f>
        <v>BOM</v>
      </c>
      <c r="G4969" s="27" t="n">
        <v>41422</v>
      </c>
      <c r="H4969" s="28" t="n">
        <v>445</v>
      </c>
      <c r="I4969" s="29" t="s">
        <v>23</v>
      </c>
      <c r="J4969" s="70" t="s">
        <v>1442</v>
      </c>
      <c r="K4969" s="71" t="n">
        <v>305</v>
      </c>
      <c r="L4969" s="72" t="n">
        <v>2013001594</v>
      </c>
      <c r="M4969" s="73" t="n">
        <v>43465</v>
      </c>
      <c r="N4969" s="74" t="n">
        <v>229.968963675213</v>
      </c>
      <c r="O4969" s="75" t="n">
        <v>0.2</v>
      </c>
      <c r="P4969" s="76" t="n">
        <v>0.0166666666666667</v>
      </c>
      <c r="Q4969" s="77" t="n">
        <v>7.41666666666667</v>
      </c>
      <c r="R4969" s="78" t="n">
        <v>237.38563034188</v>
      </c>
      <c r="S4969" s="39" t="n">
        <v>207.61436965812</v>
      </c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LF4969" s="41"/>
      <c r="ALG4969" s="41"/>
      <c r="ALH4969" s="41"/>
      <c r="ALI4969" s="41"/>
      <c r="ALJ4969" s="41"/>
      <c r="ALK4969" s="41"/>
      <c r="ALL4969" s="41"/>
      <c r="ALM4969" s="41"/>
      <c r="ALN4969" s="41"/>
      <c r="ALO4969" s="41"/>
      <c r="ALP4969" s="41"/>
      <c r="ALQ4969" s="41"/>
      <c r="ALR4969" s="41"/>
      <c r="ALS4969" s="41"/>
      <c r="ALT4969" s="41"/>
      <c r="ALU4969" s="41"/>
      <c r="ALV4969" s="41"/>
      <c r="ALW4969" s="41"/>
      <c r="ALX4969" s="41"/>
      <c r="ALY4969" s="41"/>
      <c r="ALZ4969" s="41"/>
      <c r="AMA4969" s="41"/>
      <c r="AMB4969" s="41"/>
      <c r="AMC4969" s="41"/>
      <c r="AMD4969" s="41"/>
      <c r="AME4969" s="41"/>
      <c r="AMF4969" s="41"/>
      <c r="AMG4969" s="0"/>
      <c r="AMH4969" s="0"/>
      <c r="AMI4969" s="0"/>
      <c r="AMJ4969" s="0"/>
    </row>
    <row r="4970" s="4" customFormat="true" ht="37.5" hidden="false" customHeight="true" outlineLevel="0" collapsed="false">
      <c r="A4970" s="23" t="s">
        <v>1337</v>
      </c>
      <c r="B4970" s="23" t="n">
        <v>7433</v>
      </c>
      <c r="C4970" s="25" t="n">
        <f aca="false">VLOOKUP(B4970,[1]Planilha8!$X$4:$Y$6629,2,0)</f>
        <v>2040218</v>
      </c>
      <c r="D4970" s="26" t="s">
        <v>1441</v>
      </c>
      <c r="E4970" s="26" t="str">
        <f aca="false">VLOOKUP(B4970,[1]Planilha8!$X$4:$Z$6629,3,0)</f>
        <v>CLÍNICA CIRÚRGICA</v>
      </c>
      <c r="F4970" s="26" t="str">
        <f aca="false">VLOOKUP(B4970,[1]Planilha8!$X$4:$AD$6629,7,0)</f>
        <v>BOM</v>
      </c>
      <c r="G4970" s="27" t="n">
        <v>41422</v>
      </c>
      <c r="H4970" s="28" t="n">
        <v>445</v>
      </c>
      <c r="I4970" s="29" t="s">
        <v>23</v>
      </c>
      <c r="J4970" s="70" t="s">
        <v>1442</v>
      </c>
      <c r="K4970" s="71" t="n">
        <v>305</v>
      </c>
      <c r="L4970" s="72" t="n">
        <v>2013001594</v>
      </c>
      <c r="M4970" s="73" t="n">
        <v>43465</v>
      </c>
      <c r="N4970" s="74" t="n">
        <v>229.968963675213</v>
      </c>
      <c r="O4970" s="75" t="n">
        <v>0.2</v>
      </c>
      <c r="P4970" s="76" t="n">
        <v>0.0166666666666667</v>
      </c>
      <c r="Q4970" s="77" t="n">
        <v>7.41666666666667</v>
      </c>
      <c r="R4970" s="78" t="n">
        <v>237.38563034188</v>
      </c>
      <c r="S4970" s="39" t="n">
        <v>207.61436965812</v>
      </c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LF4970" s="41"/>
      <c r="ALG4970" s="41"/>
      <c r="ALH4970" s="41"/>
      <c r="ALI4970" s="41"/>
      <c r="ALJ4970" s="41"/>
      <c r="ALK4970" s="41"/>
      <c r="ALL4970" s="41"/>
      <c r="ALM4970" s="41"/>
      <c r="ALN4970" s="41"/>
      <c r="ALO4970" s="41"/>
      <c r="ALP4970" s="41"/>
      <c r="ALQ4970" s="41"/>
      <c r="ALR4970" s="41"/>
      <c r="ALS4970" s="41"/>
      <c r="ALT4970" s="41"/>
      <c r="ALU4970" s="41"/>
      <c r="ALV4970" s="41"/>
      <c r="ALW4970" s="41"/>
      <c r="ALX4970" s="41"/>
      <c r="ALY4970" s="41"/>
      <c r="ALZ4970" s="41"/>
      <c r="AMA4970" s="41"/>
      <c r="AMB4970" s="41"/>
      <c r="AMC4970" s="41"/>
      <c r="AMD4970" s="41"/>
      <c r="AME4970" s="41"/>
      <c r="AMF4970" s="41"/>
      <c r="AMG4970" s="0"/>
      <c r="AMH4970" s="0"/>
      <c r="AMI4970" s="0"/>
      <c r="AMJ4970" s="0"/>
    </row>
    <row r="4971" s="4" customFormat="true" ht="37.5" hidden="false" customHeight="true" outlineLevel="0" collapsed="false">
      <c r="A4971" s="23" t="s">
        <v>1337</v>
      </c>
      <c r="B4971" s="23" t="n">
        <v>7434</v>
      </c>
      <c r="C4971" s="25" t="n">
        <f aca="false">VLOOKUP(B4971,[1]Planilha8!$X$4:$Y$6629,2,0)</f>
        <v>2040219</v>
      </c>
      <c r="D4971" s="26" t="s">
        <v>1441</v>
      </c>
      <c r="E4971" s="26" t="str">
        <f aca="false">VLOOKUP(B4971,[1]Planilha8!$X$4:$Z$6629,3,0)</f>
        <v>CLÍNICA CIRÚRGICA</v>
      </c>
      <c r="F4971" s="26" t="str">
        <f aca="false">VLOOKUP(B4971,[1]Planilha8!$X$4:$AD$6629,7,0)</f>
        <v>BOM</v>
      </c>
      <c r="G4971" s="27" t="n">
        <v>41422</v>
      </c>
      <c r="H4971" s="28" t="n">
        <v>445</v>
      </c>
      <c r="I4971" s="29" t="s">
        <v>23</v>
      </c>
      <c r="J4971" s="70" t="s">
        <v>1442</v>
      </c>
      <c r="K4971" s="71" t="n">
        <v>305</v>
      </c>
      <c r="L4971" s="72" t="n">
        <v>2013001594</v>
      </c>
      <c r="M4971" s="73" t="n">
        <v>43465</v>
      </c>
      <c r="N4971" s="74" t="n">
        <v>229.968963675213</v>
      </c>
      <c r="O4971" s="75" t="n">
        <v>0.2</v>
      </c>
      <c r="P4971" s="76" t="n">
        <v>0.0166666666666667</v>
      </c>
      <c r="Q4971" s="77" t="n">
        <v>7.41666666666667</v>
      </c>
      <c r="R4971" s="78" t="n">
        <v>237.38563034188</v>
      </c>
      <c r="S4971" s="39" t="n">
        <v>207.61436965812</v>
      </c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LF4971" s="41"/>
      <c r="ALG4971" s="41"/>
      <c r="ALH4971" s="41"/>
      <c r="ALI4971" s="41"/>
      <c r="ALJ4971" s="41"/>
      <c r="ALK4971" s="41"/>
      <c r="ALL4971" s="41"/>
      <c r="ALM4971" s="41"/>
      <c r="ALN4971" s="41"/>
      <c r="ALO4971" s="41"/>
      <c r="ALP4971" s="41"/>
      <c r="ALQ4971" s="41"/>
      <c r="ALR4971" s="41"/>
      <c r="ALS4971" s="41"/>
      <c r="ALT4971" s="41"/>
      <c r="ALU4971" s="41"/>
      <c r="ALV4971" s="41"/>
      <c r="ALW4971" s="41"/>
      <c r="ALX4971" s="41"/>
      <c r="ALY4971" s="41"/>
      <c r="ALZ4971" s="41"/>
      <c r="AMA4971" s="41"/>
      <c r="AMB4971" s="41"/>
      <c r="AMC4971" s="41"/>
      <c r="AMD4971" s="41"/>
      <c r="AME4971" s="41"/>
      <c r="AMF4971" s="41"/>
      <c r="AMG4971" s="0"/>
      <c r="AMH4971" s="0"/>
      <c r="AMI4971" s="0"/>
      <c r="AMJ4971" s="0"/>
    </row>
    <row r="4972" s="4" customFormat="true" ht="37.5" hidden="false" customHeight="true" outlineLevel="0" collapsed="false">
      <c r="A4972" s="23" t="s">
        <v>1337</v>
      </c>
      <c r="B4972" s="23" t="n">
        <v>7435</v>
      </c>
      <c r="C4972" s="25" t="n">
        <f aca="false">VLOOKUP(B4972,[1]Planilha8!$X$4:$Y$6629,2,0)</f>
        <v>2040220</v>
      </c>
      <c r="D4972" s="26" t="s">
        <v>1441</v>
      </c>
      <c r="E4972" s="26" t="str">
        <f aca="false">VLOOKUP(B4972,[1]Planilha8!$X$4:$Z$6629,3,0)</f>
        <v>CHI – NÚCLEO MÉDICO</v>
      </c>
      <c r="F4972" s="26" t="str">
        <f aca="false">VLOOKUP(B4972,[1]Planilha8!$X$4:$AD$6629,7,0)</f>
        <v>BOM</v>
      </c>
      <c r="G4972" s="27" t="n">
        <v>41422</v>
      </c>
      <c r="H4972" s="28" t="n">
        <v>445</v>
      </c>
      <c r="I4972" s="29" t="s">
        <v>23</v>
      </c>
      <c r="J4972" s="70" t="s">
        <v>1442</v>
      </c>
      <c r="K4972" s="71" t="n">
        <v>305</v>
      </c>
      <c r="L4972" s="72" t="n">
        <v>2013001594</v>
      </c>
      <c r="M4972" s="73" t="n">
        <v>43465</v>
      </c>
      <c r="N4972" s="74" t="n">
        <v>229.968963675213</v>
      </c>
      <c r="O4972" s="75" t="n">
        <v>0.2</v>
      </c>
      <c r="P4972" s="76" t="n">
        <v>0.0166666666666667</v>
      </c>
      <c r="Q4972" s="77" t="n">
        <v>7.41666666666667</v>
      </c>
      <c r="R4972" s="78" t="n">
        <v>237.38563034188</v>
      </c>
      <c r="S4972" s="39" t="n">
        <v>207.61436965812</v>
      </c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LF4972" s="41"/>
      <c r="ALG4972" s="41"/>
      <c r="ALH4972" s="41"/>
      <c r="ALI4972" s="41"/>
      <c r="ALJ4972" s="41"/>
      <c r="ALK4972" s="41"/>
      <c r="ALL4972" s="41"/>
      <c r="ALM4972" s="41"/>
      <c r="ALN4972" s="41"/>
      <c r="ALO4972" s="41"/>
      <c r="ALP4972" s="41"/>
      <c r="ALQ4972" s="41"/>
      <c r="ALR4972" s="41"/>
      <c r="ALS4972" s="41"/>
      <c r="ALT4972" s="41"/>
      <c r="ALU4972" s="41"/>
      <c r="ALV4972" s="41"/>
      <c r="ALW4972" s="41"/>
      <c r="ALX4972" s="41"/>
      <c r="ALY4972" s="41"/>
      <c r="ALZ4972" s="41"/>
      <c r="AMA4972" s="41"/>
      <c r="AMB4972" s="41"/>
      <c r="AMC4972" s="41"/>
      <c r="AMD4972" s="41"/>
      <c r="AME4972" s="41"/>
      <c r="AMF4972" s="41"/>
      <c r="AMG4972" s="0"/>
      <c r="AMH4972" s="0"/>
      <c r="AMI4972" s="0"/>
      <c r="AMJ4972" s="0"/>
    </row>
    <row r="4973" s="4" customFormat="true" ht="37.5" hidden="false" customHeight="true" outlineLevel="0" collapsed="false">
      <c r="A4973" s="23" t="s">
        <v>1337</v>
      </c>
      <c r="B4973" s="23" t="n">
        <v>7436</v>
      </c>
      <c r="C4973" s="25" t="n">
        <f aca="false">VLOOKUP(B4973,[1]Planilha8!$X$4:$Y$6629,2,0)</f>
        <v>2040221</v>
      </c>
      <c r="D4973" s="26" t="s">
        <v>1441</v>
      </c>
      <c r="E4973" s="26" t="str">
        <f aca="false">VLOOKUP(B4973,[1]Planilha8!$X$4:$Z$6629,3,0)</f>
        <v>CLINICA MEDICA</v>
      </c>
      <c r="F4973" s="26" t="str">
        <f aca="false">VLOOKUP(B4973,[1]Planilha8!$X$4:$AD$6629,7,0)</f>
        <v>BOM</v>
      </c>
      <c r="G4973" s="27" t="n">
        <v>41422</v>
      </c>
      <c r="H4973" s="28" t="n">
        <v>445</v>
      </c>
      <c r="I4973" s="29" t="s">
        <v>23</v>
      </c>
      <c r="J4973" s="70" t="s">
        <v>1442</v>
      </c>
      <c r="K4973" s="71" t="n">
        <v>305</v>
      </c>
      <c r="L4973" s="72" t="n">
        <v>2013001594</v>
      </c>
      <c r="M4973" s="73" t="n">
        <v>43465</v>
      </c>
      <c r="N4973" s="74" t="n">
        <v>229.968963675213</v>
      </c>
      <c r="O4973" s="75" t="n">
        <v>0.2</v>
      </c>
      <c r="P4973" s="76" t="n">
        <v>0.0166666666666667</v>
      </c>
      <c r="Q4973" s="77" t="n">
        <v>7.41666666666667</v>
      </c>
      <c r="R4973" s="78" t="n">
        <v>237.38563034188</v>
      </c>
      <c r="S4973" s="39" t="n">
        <v>207.61436965812</v>
      </c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LF4973" s="41"/>
      <c r="ALG4973" s="41"/>
      <c r="ALH4973" s="41"/>
      <c r="ALI4973" s="41"/>
      <c r="ALJ4973" s="41"/>
      <c r="ALK4973" s="41"/>
      <c r="ALL4973" s="41"/>
      <c r="ALM4973" s="41"/>
      <c r="ALN4973" s="41"/>
      <c r="ALO4973" s="41"/>
      <c r="ALP4973" s="41"/>
      <c r="ALQ4973" s="41"/>
      <c r="ALR4973" s="41"/>
      <c r="ALS4973" s="41"/>
      <c r="ALT4973" s="41"/>
      <c r="ALU4973" s="41"/>
      <c r="ALV4973" s="41"/>
      <c r="ALW4973" s="41"/>
      <c r="ALX4973" s="41"/>
      <c r="ALY4973" s="41"/>
      <c r="ALZ4973" s="41"/>
      <c r="AMA4973" s="41"/>
      <c r="AMB4973" s="41"/>
      <c r="AMC4973" s="41"/>
      <c r="AMD4973" s="41"/>
      <c r="AME4973" s="41"/>
      <c r="AMF4973" s="41"/>
      <c r="AMG4973" s="0"/>
      <c r="AMH4973" s="0"/>
      <c r="AMI4973" s="0"/>
      <c r="AMJ4973" s="0"/>
    </row>
    <row r="4974" s="4" customFormat="true" ht="37.5" hidden="false" customHeight="true" outlineLevel="0" collapsed="false">
      <c r="A4974" s="23" t="s">
        <v>1337</v>
      </c>
      <c r="B4974" s="23" t="n">
        <v>7437</v>
      </c>
      <c r="C4974" s="25" t="n">
        <f aca="false">VLOOKUP(B4974,[1]Planilha8!$X$4:$Y$6629,2,0)</f>
        <v>2040222</v>
      </c>
      <c r="D4974" s="26" t="s">
        <v>1441</v>
      </c>
      <c r="E4974" s="26" t="str">
        <f aca="false">VLOOKUP(B4974,[1]Planilha8!$X$4:$Z$6629,3,0)</f>
        <v>PSICOLOGIA</v>
      </c>
      <c r="F4974" s="26" t="str">
        <f aca="false">VLOOKUP(B4974,[1]Planilha8!$X$4:$AD$6629,7,0)</f>
        <v>BOM</v>
      </c>
      <c r="G4974" s="27" t="n">
        <v>41422</v>
      </c>
      <c r="H4974" s="28" t="n">
        <v>445</v>
      </c>
      <c r="I4974" s="29" t="s">
        <v>23</v>
      </c>
      <c r="J4974" s="70" t="s">
        <v>1442</v>
      </c>
      <c r="K4974" s="71" t="n">
        <v>305</v>
      </c>
      <c r="L4974" s="72" t="n">
        <v>2013001594</v>
      </c>
      <c r="M4974" s="73" t="n">
        <v>43465</v>
      </c>
      <c r="N4974" s="74" t="n">
        <v>229.968963675213</v>
      </c>
      <c r="O4974" s="75" t="n">
        <v>0.2</v>
      </c>
      <c r="P4974" s="76" t="n">
        <v>0.0166666666666667</v>
      </c>
      <c r="Q4974" s="77" t="n">
        <v>7.41666666666667</v>
      </c>
      <c r="R4974" s="78" t="n">
        <v>237.38563034188</v>
      </c>
      <c r="S4974" s="39" t="n">
        <v>207.61436965812</v>
      </c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LF4974" s="41"/>
      <c r="ALG4974" s="41"/>
      <c r="ALH4974" s="41"/>
      <c r="ALI4974" s="41"/>
      <c r="ALJ4974" s="41"/>
      <c r="ALK4974" s="41"/>
      <c r="ALL4974" s="41"/>
      <c r="ALM4974" s="41"/>
      <c r="ALN4974" s="41"/>
      <c r="ALO4974" s="41"/>
      <c r="ALP4974" s="41"/>
      <c r="ALQ4974" s="41"/>
      <c r="ALR4974" s="41"/>
      <c r="ALS4974" s="41"/>
      <c r="ALT4974" s="41"/>
      <c r="ALU4974" s="41"/>
      <c r="ALV4974" s="41"/>
      <c r="ALW4974" s="41"/>
      <c r="ALX4974" s="41"/>
      <c r="ALY4974" s="41"/>
      <c r="ALZ4974" s="41"/>
      <c r="AMA4974" s="41"/>
      <c r="AMB4974" s="41"/>
      <c r="AMC4974" s="41"/>
      <c r="AMD4974" s="41"/>
      <c r="AME4974" s="41"/>
      <c r="AMF4974" s="41"/>
      <c r="AMG4974" s="0"/>
      <c r="AMH4974" s="0"/>
      <c r="AMI4974" s="0"/>
      <c r="AMJ4974" s="0"/>
    </row>
    <row r="4975" s="4" customFormat="true" ht="37.5" hidden="false" customHeight="true" outlineLevel="0" collapsed="false">
      <c r="A4975" s="23" t="s">
        <v>1337</v>
      </c>
      <c r="B4975" s="23" t="n">
        <v>7438</v>
      </c>
      <c r="C4975" s="25" t="n">
        <f aca="false">VLOOKUP(B4975,[1]Planilha8!$X$4:$Y$6629,2,0)</f>
        <v>2040223</v>
      </c>
      <c r="D4975" s="26" t="s">
        <v>1441</v>
      </c>
      <c r="E4975" s="26" t="str">
        <f aca="false">VLOOKUP(B4975,[1]Planilha8!$X$4:$Z$6629,3,0)</f>
        <v>CLINICA CIRURGICA</v>
      </c>
      <c r="F4975" s="26" t="str">
        <f aca="false">VLOOKUP(B4975,[1]Planilha8!$X$4:$AD$6629,7,0)</f>
        <v>BOM</v>
      </c>
      <c r="G4975" s="27" t="n">
        <v>41422</v>
      </c>
      <c r="H4975" s="28" t="n">
        <v>445</v>
      </c>
      <c r="I4975" s="29" t="s">
        <v>23</v>
      </c>
      <c r="J4975" s="70" t="s">
        <v>1442</v>
      </c>
      <c r="K4975" s="71" t="n">
        <v>305</v>
      </c>
      <c r="L4975" s="72" t="n">
        <v>2013001594</v>
      </c>
      <c r="M4975" s="73" t="n">
        <v>43465</v>
      </c>
      <c r="N4975" s="74" t="n">
        <v>229.968963675213</v>
      </c>
      <c r="O4975" s="75" t="n">
        <v>0.2</v>
      </c>
      <c r="P4975" s="76" t="n">
        <v>0.0166666666666667</v>
      </c>
      <c r="Q4975" s="77" t="n">
        <v>7.41666666666667</v>
      </c>
      <c r="R4975" s="78" t="n">
        <v>237.38563034188</v>
      </c>
      <c r="S4975" s="39" t="n">
        <v>207.61436965812</v>
      </c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LF4975" s="41"/>
      <c r="ALG4975" s="41"/>
      <c r="ALH4975" s="41"/>
      <c r="ALI4975" s="41"/>
      <c r="ALJ4975" s="41"/>
      <c r="ALK4975" s="41"/>
      <c r="ALL4975" s="41"/>
      <c r="ALM4975" s="41"/>
      <c r="ALN4975" s="41"/>
      <c r="ALO4975" s="41"/>
      <c r="ALP4975" s="41"/>
      <c r="ALQ4975" s="41"/>
      <c r="ALR4975" s="41"/>
      <c r="ALS4975" s="41"/>
      <c r="ALT4975" s="41"/>
      <c r="ALU4975" s="41"/>
      <c r="ALV4975" s="41"/>
      <c r="ALW4975" s="41"/>
      <c r="ALX4975" s="41"/>
      <c r="ALY4975" s="41"/>
      <c r="ALZ4975" s="41"/>
      <c r="AMA4975" s="41"/>
      <c r="AMB4975" s="41"/>
      <c r="AMC4975" s="41"/>
      <c r="AMD4975" s="41"/>
      <c r="AME4975" s="41"/>
      <c r="AMF4975" s="41"/>
      <c r="AMG4975" s="0"/>
      <c r="AMH4975" s="0"/>
      <c r="AMI4975" s="0"/>
      <c r="AMJ4975" s="0"/>
    </row>
    <row r="4976" s="4" customFormat="true" ht="37.5" hidden="false" customHeight="true" outlineLevel="0" collapsed="false">
      <c r="A4976" s="23" t="s">
        <v>1337</v>
      </c>
      <c r="B4976" s="23" t="n">
        <v>7439</v>
      </c>
      <c r="C4976" s="25" t="n">
        <f aca="false">VLOOKUP(B4976,[1]Planilha8!$X$4:$Y$6629,2,0)</f>
        <v>2040224</v>
      </c>
      <c r="D4976" s="26" t="s">
        <v>1441</v>
      </c>
      <c r="E4976" s="26" t="str">
        <f aca="false">VLOOKUP(B4976,[1]Planilha8!$X$4:$Z$6629,3,0)</f>
        <v>CLINICA CIRURGICA</v>
      </c>
      <c r="F4976" s="26" t="str">
        <f aca="false">VLOOKUP(B4976,[1]Planilha8!$X$4:$AD$6629,7,0)</f>
        <v>BOM</v>
      </c>
      <c r="G4976" s="27" t="n">
        <v>41422</v>
      </c>
      <c r="H4976" s="28" t="n">
        <v>445</v>
      </c>
      <c r="I4976" s="29" t="s">
        <v>23</v>
      </c>
      <c r="J4976" s="70" t="s">
        <v>1442</v>
      </c>
      <c r="K4976" s="71" t="n">
        <v>305</v>
      </c>
      <c r="L4976" s="72" t="n">
        <v>2013001594</v>
      </c>
      <c r="M4976" s="73" t="n">
        <v>43465</v>
      </c>
      <c r="N4976" s="74" t="n">
        <v>229.968963675213</v>
      </c>
      <c r="O4976" s="75" t="n">
        <v>0.2</v>
      </c>
      <c r="P4976" s="76" t="n">
        <v>0.0166666666666667</v>
      </c>
      <c r="Q4976" s="77" t="n">
        <v>7.41666666666667</v>
      </c>
      <c r="R4976" s="78" t="n">
        <v>237.38563034188</v>
      </c>
      <c r="S4976" s="39" t="n">
        <v>207.61436965812</v>
      </c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LF4976" s="41"/>
      <c r="ALG4976" s="41"/>
      <c r="ALH4976" s="41"/>
      <c r="ALI4976" s="41"/>
      <c r="ALJ4976" s="41"/>
      <c r="ALK4976" s="41"/>
      <c r="ALL4976" s="41"/>
      <c r="ALM4976" s="41"/>
      <c r="ALN4976" s="41"/>
      <c r="ALO4976" s="41"/>
      <c r="ALP4976" s="41"/>
      <c r="ALQ4976" s="41"/>
      <c r="ALR4976" s="41"/>
      <c r="ALS4976" s="41"/>
      <c r="ALT4976" s="41"/>
      <c r="ALU4976" s="41"/>
      <c r="ALV4976" s="41"/>
      <c r="ALW4976" s="41"/>
      <c r="ALX4976" s="41"/>
      <c r="ALY4976" s="41"/>
      <c r="ALZ4976" s="41"/>
      <c r="AMA4976" s="41"/>
      <c r="AMB4976" s="41"/>
      <c r="AMC4976" s="41"/>
      <c r="AMD4976" s="41"/>
      <c r="AME4976" s="41"/>
      <c r="AMF4976" s="41"/>
      <c r="AMG4976" s="0"/>
      <c r="AMH4976" s="0"/>
      <c r="AMI4976" s="0"/>
      <c r="AMJ4976" s="0"/>
    </row>
    <row r="4977" s="4" customFormat="true" ht="37.5" hidden="false" customHeight="true" outlineLevel="0" collapsed="false">
      <c r="A4977" s="23" t="s">
        <v>1337</v>
      </c>
      <c r="B4977" s="23" t="n">
        <v>7440</v>
      </c>
      <c r="C4977" s="25" t="n">
        <f aca="false">VLOOKUP(B4977,[1]Planilha8!$X$4:$Y$6629,2,0)</f>
        <v>2040225</v>
      </c>
      <c r="D4977" s="26" t="s">
        <v>1441</v>
      </c>
      <c r="E4977" s="26" t="str">
        <f aca="false">VLOOKUP(B4977,[1]Planilha8!$X$4:$Z$6629,3,0)</f>
        <v>CLINICA MEDICA</v>
      </c>
      <c r="F4977" s="26" t="str">
        <f aca="false">VLOOKUP(B4977,[1]Planilha8!$X$4:$AD$6629,7,0)</f>
        <v>BOM</v>
      </c>
      <c r="G4977" s="27" t="n">
        <v>41422</v>
      </c>
      <c r="H4977" s="28" t="n">
        <v>445</v>
      </c>
      <c r="I4977" s="29" t="s">
        <v>23</v>
      </c>
      <c r="J4977" s="70" t="s">
        <v>1442</v>
      </c>
      <c r="K4977" s="71" t="n">
        <v>305</v>
      </c>
      <c r="L4977" s="72" t="n">
        <v>2013001594</v>
      </c>
      <c r="M4977" s="73" t="n">
        <v>43465</v>
      </c>
      <c r="N4977" s="74" t="n">
        <v>229.968963675213</v>
      </c>
      <c r="O4977" s="75" t="n">
        <v>0.2</v>
      </c>
      <c r="P4977" s="76" t="n">
        <v>0.0166666666666667</v>
      </c>
      <c r="Q4977" s="77" t="n">
        <v>7.41666666666667</v>
      </c>
      <c r="R4977" s="78" t="n">
        <v>237.38563034188</v>
      </c>
      <c r="S4977" s="39" t="n">
        <v>207.61436965812</v>
      </c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LF4977" s="41"/>
      <c r="ALG4977" s="41"/>
      <c r="ALH4977" s="41"/>
      <c r="ALI4977" s="41"/>
      <c r="ALJ4977" s="41"/>
      <c r="ALK4977" s="41"/>
      <c r="ALL4977" s="41"/>
      <c r="ALM4977" s="41"/>
      <c r="ALN4977" s="41"/>
      <c r="ALO4977" s="41"/>
      <c r="ALP4977" s="41"/>
      <c r="ALQ4977" s="41"/>
      <c r="ALR4977" s="41"/>
      <c r="ALS4977" s="41"/>
      <c r="ALT4977" s="41"/>
      <c r="ALU4977" s="41"/>
      <c r="ALV4977" s="41"/>
      <c r="ALW4977" s="41"/>
      <c r="ALX4977" s="41"/>
      <c r="ALY4977" s="41"/>
      <c r="ALZ4977" s="41"/>
      <c r="AMA4977" s="41"/>
      <c r="AMB4977" s="41"/>
      <c r="AMC4977" s="41"/>
      <c r="AMD4977" s="41"/>
      <c r="AME4977" s="41"/>
      <c r="AMF4977" s="41"/>
      <c r="AMG4977" s="0"/>
      <c r="AMH4977" s="0"/>
      <c r="AMI4977" s="0"/>
      <c r="AMJ4977" s="0"/>
    </row>
    <row r="4978" s="4" customFormat="true" ht="37.5" hidden="false" customHeight="true" outlineLevel="0" collapsed="false">
      <c r="A4978" s="23" t="s">
        <v>1337</v>
      </c>
      <c r="B4978" s="23" t="n">
        <v>7441</v>
      </c>
      <c r="C4978" s="25" t="n">
        <f aca="false">VLOOKUP(B4978,[1]Planilha8!$X$4:$Y$6629,2,0)</f>
        <v>2040226</v>
      </c>
      <c r="D4978" s="26" t="s">
        <v>1441</v>
      </c>
      <c r="E4978" s="26" t="str">
        <f aca="false">VLOOKUP(B4978,[1]Planilha8!$X$4:$Z$6629,3,0)</f>
        <v>CLÍNICA MÉDICA</v>
      </c>
      <c r="F4978" s="26" t="str">
        <f aca="false">VLOOKUP(B4978,[1]Planilha8!$X$4:$AD$6629,7,0)</f>
        <v>BOM</v>
      </c>
      <c r="G4978" s="27" t="n">
        <v>41422</v>
      </c>
      <c r="H4978" s="28" t="n">
        <v>445</v>
      </c>
      <c r="I4978" s="29" t="s">
        <v>23</v>
      </c>
      <c r="J4978" s="70" t="s">
        <v>1442</v>
      </c>
      <c r="K4978" s="71" t="n">
        <v>305</v>
      </c>
      <c r="L4978" s="72" t="n">
        <v>2013001594</v>
      </c>
      <c r="M4978" s="73" t="n">
        <v>43465</v>
      </c>
      <c r="N4978" s="74" t="n">
        <v>229.968963675213</v>
      </c>
      <c r="O4978" s="75" t="n">
        <v>0.2</v>
      </c>
      <c r="P4978" s="76" t="n">
        <v>0.0166666666666667</v>
      </c>
      <c r="Q4978" s="77" t="n">
        <v>7.41666666666667</v>
      </c>
      <c r="R4978" s="78" t="n">
        <v>237.38563034188</v>
      </c>
      <c r="S4978" s="39" t="n">
        <v>207.61436965812</v>
      </c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LF4978" s="41"/>
      <c r="ALG4978" s="41"/>
      <c r="ALH4978" s="41"/>
      <c r="ALI4978" s="41"/>
      <c r="ALJ4978" s="41"/>
      <c r="ALK4978" s="41"/>
      <c r="ALL4978" s="41"/>
      <c r="ALM4978" s="41"/>
      <c r="ALN4978" s="41"/>
      <c r="ALO4978" s="41"/>
      <c r="ALP4978" s="41"/>
      <c r="ALQ4978" s="41"/>
      <c r="ALR4978" s="41"/>
      <c r="ALS4978" s="41"/>
      <c r="ALT4978" s="41"/>
      <c r="ALU4978" s="41"/>
      <c r="ALV4978" s="41"/>
      <c r="ALW4978" s="41"/>
      <c r="ALX4978" s="41"/>
      <c r="ALY4978" s="41"/>
      <c r="ALZ4978" s="41"/>
      <c r="AMA4978" s="41"/>
      <c r="AMB4978" s="41"/>
      <c r="AMC4978" s="41"/>
      <c r="AMD4978" s="41"/>
      <c r="AME4978" s="41"/>
      <c r="AMF4978" s="41"/>
      <c r="AMG4978" s="0"/>
      <c r="AMH4978" s="0"/>
      <c r="AMI4978" s="0"/>
      <c r="AMJ4978" s="0"/>
    </row>
    <row r="4979" s="4" customFormat="true" ht="37.5" hidden="false" customHeight="true" outlineLevel="0" collapsed="false">
      <c r="A4979" s="23" t="s">
        <v>1337</v>
      </c>
      <c r="B4979" s="23" t="n">
        <v>7442</v>
      </c>
      <c r="C4979" s="25" t="n">
        <f aca="false">VLOOKUP(B4979,[1]Planilha8!$X$4:$Y$6629,2,0)</f>
        <v>2040227</v>
      </c>
      <c r="D4979" s="26" t="s">
        <v>1441</v>
      </c>
      <c r="E4979" s="26" t="str">
        <f aca="false">VLOOKUP(B4979,[1]Planilha8!$X$4:$Z$6629,3,0)</f>
        <v>CLÍNICA MÉDICA</v>
      </c>
      <c r="F4979" s="26" t="str">
        <f aca="false">VLOOKUP(B4979,[1]Planilha8!$X$4:$AD$6629,7,0)</f>
        <v>BOM</v>
      </c>
      <c r="G4979" s="27" t="n">
        <v>41422</v>
      </c>
      <c r="H4979" s="28" t="n">
        <v>445</v>
      </c>
      <c r="I4979" s="29" t="s">
        <v>23</v>
      </c>
      <c r="J4979" s="70" t="s">
        <v>1442</v>
      </c>
      <c r="K4979" s="71" t="n">
        <v>305</v>
      </c>
      <c r="L4979" s="72" t="n">
        <v>2013001594</v>
      </c>
      <c r="M4979" s="73" t="n">
        <v>43465</v>
      </c>
      <c r="N4979" s="74" t="n">
        <v>229.968963675213</v>
      </c>
      <c r="O4979" s="75" t="n">
        <v>0.2</v>
      </c>
      <c r="P4979" s="76" t="n">
        <v>0.0166666666666667</v>
      </c>
      <c r="Q4979" s="77" t="n">
        <v>7.41666666666667</v>
      </c>
      <c r="R4979" s="78" t="n">
        <v>237.38563034188</v>
      </c>
      <c r="S4979" s="39" t="n">
        <v>207.61436965812</v>
      </c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LF4979" s="41"/>
      <c r="ALG4979" s="41"/>
      <c r="ALH4979" s="41"/>
      <c r="ALI4979" s="41"/>
      <c r="ALJ4979" s="41"/>
      <c r="ALK4979" s="41"/>
      <c r="ALL4979" s="41"/>
      <c r="ALM4979" s="41"/>
      <c r="ALN4979" s="41"/>
      <c r="ALO4979" s="41"/>
      <c r="ALP4979" s="41"/>
      <c r="ALQ4979" s="41"/>
      <c r="ALR4979" s="41"/>
      <c r="ALS4979" s="41"/>
      <c r="ALT4979" s="41"/>
      <c r="ALU4979" s="41"/>
      <c r="ALV4979" s="41"/>
      <c r="ALW4979" s="41"/>
      <c r="ALX4979" s="41"/>
      <c r="ALY4979" s="41"/>
      <c r="ALZ4979" s="41"/>
      <c r="AMA4979" s="41"/>
      <c r="AMB4979" s="41"/>
      <c r="AMC4979" s="41"/>
      <c r="AMD4979" s="41"/>
      <c r="AME4979" s="41"/>
      <c r="AMF4979" s="41"/>
      <c r="AMG4979" s="0"/>
      <c r="AMH4979" s="0"/>
      <c r="AMI4979" s="0"/>
      <c r="AMJ4979" s="0"/>
    </row>
    <row r="4980" s="4" customFormat="true" ht="37.5" hidden="false" customHeight="true" outlineLevel="0" collapsed="false">
      <c r="A4980" s="23" t="s">
        <v>1337</v>
      </c>
      <c r="B4980" s="23" t="n">
        <v>7443</v>
      </c>
      <c r="C4980" s="25" t="n">
        <f aca="false">VLOOKUP(B4980,[1]Planilha8!$X$4:$Y$6629,2,0)</f>
        <v>2040228</v>
      </c>
      <c r="D4980" s="26" t="s">
        <v>1441</v>
      </c>
      <c r="E4980" s="26" t="str">
        <f aca="false">VLOOKUP(B4980,[1]Planilha8!$X$4:$Z$6629,3,0)</f>
        <v>CLÍNICA MÉDICA</v>
      </c>
      <c r="F4980" s="26" t="str">
        <f aca="false">VLOOKUP(B4980,[1]Planilha8!$X$4:$AD$6629,7,0)</f>
        <v>BOM</v>
      </c>
      <c r="G4980" s="27" t="n">
        <v>41422</v>
      </c>
      <c r="H4980" s="28" t="n">
        <v>445</v>
      </c>
      <c r="I4980" s="29" t="s">
        <v>23</v>
      </c>
      <c r="J4980" s="70" t="s">
        <v>1442</v>
      </c>
      <c r="K4980" s="71" t="n">
        <v>305</v>
      </c>
      <c r="L4980" s="72" t="n">
        <v>2013001594</v>
      </c>
      <c r="M4980" s="73" t="n">
        <v>43465</v>
      </c>
      <c r="N4980" s="74" t="n">
        <v>229.968963675213</v>
      </c>
      <c r="O4980" s="75" t="n">
        <v>0.2</v>
      </c>
      <c r="P4980" s="76" t="n">
        <v>0.0166666666666667</v>
      </c>
      <c r="Q4980" s="77" t="n">
        <v>7.41666666666667</v>
      </c>
      <c r="R4980" s="78" t="n">
        <v>237.38563034188</v>
      </c>
      <c r="S4980" s="39" t="n">
        <v>207.61436965812</v>
      </c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LF4980" s="41"/>
      <c r="ALG4980" s="41"/>
      <c r="ALH4980" s="41"/>
      <c r="ALI4980" s="41"/>
      <c r="ALJ4980" s="41"/>
      <c r="ALK4980" s="41"/>
      <c r="ALL4980" s="41"/>
      <c r="ALM4980" s="41"/>
      <c r="ALN4980" s="41"/>
      <c r="ALO4980" s="41"/>
      <c r="ALP4980" s="41"/>
      <c r="ALQ4980" s="41"/>
      <c r="ALR4980" s="41"/>
      <c r="ALS4980" s="41"/>
      <c r="ALT4980" s="41"/>
      <c r="ALU4980" s="41"/>
      <c r="ALV4980" s="41"/>
      <c r="ALW4980" s="41"/>
      <c r="ALX4980" s="41"/>
      <c r="ALY4980" s="41"/>
      <c r="ALZ4980" s="41"/>
      <c r="AMA4980" s="41"/>
      <c r="AMB4980" s="41"/>
      <c r="AMC4980" s="41"/>
      <c r="AMD4980" s="41"/>
      <c r="AME4980" s="41"/>
      <c r="AMF4980" s="41"/>
      <c r="AMG4980" s="0"/>
      <c r="AMH4980" s="0"/>
      <c r="AMI4980" s="0"/>
      <c r="AMJ4980" s="0"/>
    </row>
    <row r="4981" s="4" customFormat="true" ht="37.5" hidden="false" customHeight="true" outlineLevel="0" collapsed="false">
      <c r="A4981" s="23" t="s">
        <v>1337</v>
      </c>
      <c r="B4981" s="23" t="n">
        <v>7444</v>
      </c>
      <c r="C4981" s="25" t="n">
        <f aca="false">VLOOKUP(B4981,[1]Planilha8!$X$4:$Y$6629,2,0)</f>
        <v>2040229</v>
      </c>
      <c r="D4981" s="26" t="s">
        <v>1441</v>
      </c>
      <c r="E4981" s="26" t="str">
        <f aca="false">VLOOKUP(B4981,[1]Planilha8!$X$4:$Z$6629,3,0)</f>
        <v>CLÍNICA MÉDICA</v>
      </c>
      <c r="F4981" s="26" t="str">
        <f aca="false">VLOOKUP(B4981,[1]Planilha8!$X$4:$AD$6629,7,0)</f>
        <v>BOM</v>
      </c>
      <c r="G4981" s="27" t="n">
        <v>41422</v>
      </c>
      <c r="H4981" s="28" t="n">
        <v>445</v>
      </c>
      <c r="I4981" s="29" t="s">
        <v>23</v>
      </c>
      <c r="J4981" s="70" t="s">
        <v>1442</v>
      </c>
      <c r="K4981" s="71" t="n">
        <v>305</v>
      </c>
      <c r="L4981" s="72" t="n">
        <v>2013001594</v>
      </c>
      <c r="M4981" s="73" t="n">
        <v>43465</v>
      </c>
      <c r="N4981" s="74" t="n">
        <v>229.968963675213</v>
      </c>
      <c r="O4981" s="75" t="n">
        <v>0.2</v>
      </c>
      <c r="P4981" s="76" t="n">
        <v>0.0166666666666667</v>
      </c>
      <c r="Q4981" s="77" t="n">
        <v>7.41666666666667</v>
      </c>
      <c r="R4981" s="78" t="n">
        <v>237.38563034188</v>
      </c>
      <c r="S4981" s="39" t="n">
        <v>207.61436965812</v>
      </c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LF4981" s="41"/>
      <c r="ALG4981" s="41"/>
      <c r="ALH4981" s="41"/>
      <c r="ALI4981" s="41"/>
      <c r="ALJ4981" s="41"/>
      <c r="ALK4981" s="41"/>
      <c r="ALL4981" s="41"/>
      <c r="ALM4981" s="41"/>
      <c r="ALN4981" s="41"/>
      <c r="ALO4981" s="41"/>
      <c r="ALP4981" s="41"/>
      <c r="ALQ4981" s="41"/>
      <c r="ALR4981" s="41"/>
      <c r="ALS4981" s="41"/>
      <c r="ALT4981" s="41"/>
      <c r="ALU4981" s="41"/>
      <c r="ALV4981" s="41"/>
      <c r="ALW4981" s="41"/>
      <c r="ALX4981" s="41"/>
      <c r="ALY4981" s="41"/>
      <c r="ALZ4981" s="41"/>
      <c r="AMA4981" s="41"/>
      <c r="AMB4981" s="41"/>
      <c r="AMC4981" s="41"/>
      <c r="AMD4981" s="41"/>
      <c r="AME4981" s="41"/>
      <c r="AMF4981" s="41"/>
      <c r="AMG4981" s="0"/>
      <c r="AMH4981" s="0"/>
      <c r="AMI4981" s="0"/>
      <c r="AMJ4981" s="0"/>
    </row>
    <row r="4982" s="4" customFormat="true" ht="37.5" hidden="false" customHeight="true" outlineLevel="0" collapsed="false">
      <c r="A4982" s="23" t="s">
        <v>1337</v>
      </c>
      <c r="B4982" s="23" t="n">
        <v>7445</v>
      </c>
      <c r="C4982" s="25" t="n">
        <f aca="false">VLOOKUP(B4982,[1]Planilha8!$X$4:$Y$6629,2,0)</f>
        <v>2040230</v>
      </c>
      <c r="D4982" s="26" t="s">
        <v>1441</v>
      </c>
      <c r="E4982" s="26" t="str">
        <f aca="false">VLOOKUP(B4982,[1]Planilha8!$X$4:$Z$6629,3,0)</f>
        <v>CLÍNICA MÉDICA</v>
      </c>
      <c r="F4982" s="26" t="str">
        <f aca="false">VLOOKUP(B4982,[1]Planilha8!$X$4:$AD$6629,7,0)</f>
        <v>BOM</v>
      </c>
      <c r="G4982" s="27" t="n">
        <v>41422</v>
      </c>
      <c r="H4982" s="28" t="n">
        <v>445</v>
      </c>
      <c r="I4982" s="29" t="s">
        <v>23</v>
      </c>
      <c r="J4982" s="70" t="s">
        <v>1442</v>
      </c>
      <c r="K4982" s="71" t="n">
        <v>305</v>
      </c>
      <c r="L4982" s="72" t="n">
        <v>2013001594</v>
      </c>
      <c r="M4982" s="73" t="n">
        <v>43465</v>
      </c>
      <c r="N4982" s="74" t="n">
        <v>229.968963675213</v>
      </c>
      <c r="O4982" s="75" t="n">
        <v>0.2</v>
      </c>
      <c r="P4982" s="76" t="n">
        <v>0.0166666666666667</v>
      </c>
      <c r="Q4982" s="77" t="n">
        <v>7.41666666666667</v>
      </c>
      <c r="R4982" s="78" t="n">
        <v>237.38563034188</v>
      </c>
      <c r="S4982" s="39" t="n">
        <v>207.61436965812</v>
      </c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LF4982" s="41"/>
      <c r="ALG4982" s="41"/>
      <c r="ALH4982" s="41"/>
      <c r="ALI4982" s="41"/>
      <c r="ALJ4982" s="41"/>
      <c r="ALK4982" s="41"/>
      <c r="ALL4982" s="41"/>
      <c r="ALM4982" s="41"/>
      <c r="ALN4982" s="41"/>
      <c r="ALO4982" s="41"/>
      <c r="ALP4982" s="41"/>
      <c r="ALQ4982" s="41"/>
      <c r="ALR4982" s="41"/>
      <c r="ALS4982" s="41"/>
      <c r="ALT4982" s="41"/>
      <c r="ALU4982" s="41"/>
      <c r="ALV4982" s="41"/>
      <c r="ALW4982" s="41"/>
      <c r="ALX4982" s="41"/>
      <c r="ALY4982" s="41"/>
      <c r="ALZ4982" s="41"/>
      <c r="AMA4982" s="41"/>
      <c r="AMB4982" s="41"/>
      <c r="AMC4982" s="41"/>
      <c r="AMD4982" s="41"/>
      <c r="AME4982" s="41"/>
      <c r="AMF4982" s="41"/>
      <c r="AMG4982" s="0"/>
      <c r="AMH4982" s="0"/>
      <c r="AMI4982" s="0"/>
      <c r="AMJ4982" s="0"/>
    </row>
    <row r="4983" s="4" customFormat="true" ht="37.5" hidden="false" customHeight="true" outlineLevel="0" collapsed="false">
      <c r="A4983" s="23" t="s">
        <v>1337</v>
      </c>
      <c r="B4983" s="23" t="n">
        <v>7446</v>
      </c>
      <c r="C4983" s="25" t="n">
        <f aca="false">VLOOKUP(B4983,[1]Planilha8!$X$4:$Y$6629,2,0)</f>
        <v>2040231</v>
      </c>
      <c r="D4983" s="26" t="s">
        <v>1441</v>
      </c>
      <c r="E4983" s="26" t="str">
        <f aca="false">VLOOKUP(B4983,[1]Planilha8!$X$4:$Z$6629,3,0)</f>
        <v>COORDENAÇÃO DE CONDUTORES</v>
      </c>
      <c r="F4983" s="26" t="str">
        <f aca="false">VLOOKUP(B4983,[1]Planilha8!$X$4:$AD$6629,7,0)</f>
        <v>BOM</v>
      </c>
      <c r="G4983" s="27" t="n">
        <v>41422</v>
      </c>
      <c r="H4983" s="28" t="n">
        <v>445</v>
      </c>
      <c r="I4983" s="29" t="s">
        <v>23</v>
      </c>
      <c r="J4983" s="70" t="s">
        <v>1442</v>
      </c>
      <c r="K4983" s="71" t="n">
        <v>305</v>
      </c>
      <c r="L4983" s="72" t="n">
        <v>2013001594</v>
      </c>
      <c r="M4983" s="73" t="n">
        <v>43465</v>
      </c>
      <c r="N4983" s="74" t="n">
        <v>229.968963675213</v>
      </c>
      <c r="O4983" s="75" t="n">
        <v>0.2</v>
      </c>
      <c r="P4983" s="76" t="n">
        <v>0.0166666666666667</v>
      </c>
      <c r="Q4983" s="77" t="n">
        <v>7.41666666666667</v>
      </c>
      <c r="R4983" s="78" t="n">
        <v>237.38563034188</v>
      </c>
      <c r="S4983" s="39" t="n">
        <v>207.61436965812</v>
      </c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LF4983" s="41"/>
      <c r="ALG4983" s="41"/>
      <c r="ALH4983" s="41"/>
      <c r="ALI4983" s="41"/>
      <c r="ALJ4983" s="41"/>
      <c r="ALK4983" s="41"/>
      <c r="ALL4983" s="41"/>
      <c r="ALM4983" s="41"/>
      <c r="ALN4983" s="41"/>
      <c r="ALO4983" s="41"/>
      <c r="ALP4983" s="41"/>
      <c r="ALQ4983" s="41"/>
      <c r="ALR4983" s="41"/>
      <c r="ALS4983" s="41"/>
      <c r="ALT4983" s="41"/>
      <c r="ALU4983" s="41"/>
      <c r="ALV4983" s="41"/>
      <c r="ALW4983" s="41"/>
      <c r="ALX4983" s="41"/>
      <c r="ALY4983" s="41"/>
      <c r="ALZ4983" s="41"/>
      <c r="AMA4983" s="41"/>
      <c r="AMB4983" s="41"/>
      <c r="AMC4983" s="41"/>
      <c r="AMD4983" s="41"/>
      <c r="AME4983" s="41"/>
      <c r="AMF4983" s="41"/>
      <c r="AMG4983" s="0"/>
      <c r="AMH4983" s="0"/>
      <c r="AMI4983" s="0"/>
      <c r="AMJ4983" s="0"/>
    </row>
    <row r="4984" s="4" customFormat="true" ht="37.5" hidden="false" customHeight="true" outlineLevel="0" collapsed="false">
      <c r="A4984" s="23" t="s">
        <v>1337</v>
      </c>
      <c r="B4984" s="23" t="n">
        <v>7447</v>
      </c>
      <c r="C4984" s="25" t="n">
        <f aca="false">VLOOKUP(B4984,[1]Planilha8!$X$4:$Y$6629,2,0)</f>
        <v>2040232</v>
      </c>
      <c r="D4984" s="26" t="s">
        <v>1441</v>
      </c>
      <c r="E4984" s="26" t="str">
        <f aca="false">VLOOKUP(B4984,[1]Planilha8!$X$4:$Z$6629,3,0)</f>
        <v>CLÍNICA MÉDICA</v>
      </c>
      <c r="F4984" s="26" t="str">
        <f aca="false">VLOOKUP(B4984,[1]Planilha8!$X$4:$AD$6629,7,0)</f>
        <v>BOM</v>
      </c>
      <c r="G4984" s="27" t="n">
        <v>41422</v>
      </c>
      <c r="H4984" s="28" t="n">
        <v>445</v>
      </c>
      <c r="I4984" s="29" t="s">
        <v>23</v>
      </c>
      <c r="J4984" s="70" t="s">
        <v>1442</v>
      </c>
      <c r="K4984" s="71" t="n">
        <v>305</v>
      </c>
      <c r="L4984" s="72" t="n">
        <v>2013001594</v>
      </c>
      <c r="M4984" s="73" t="n">
        <v>43465</v>
      </c>
      <c r="N4984" s="74" t="n">
        <v>229.968963675213</v>
      </c>
      <c r="O4984" s="75" t="n">
        <v>0.2</v>
      </c>
      <c r="P4984" s="76" t="n">
        <v>0.0166666666666667</v>
      </c>
      <c r="Q4984" s="77" t="n">
        <v>7.41666666666667</v>
      </c>
      <c r="R4984" s="78" t="n">
        <v>237.38563034188</v>
      </c>
      <c r="S4984" s="39" t="n">
        <v>207.61436965812</v>
      </c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LF4984" s="41"/>
      <c r="ALG4984" s="41"/>
      <c r="ALH4984" s="41"/>
      <c r="ALI4984" s="41"/>
      <c r="ALJ4984" s="41"/>
      <c r="ALK4984" s="41"/>
      <c r="ALL4984" s="41"/>
      <c r="ALM4984" s="41"/>
      <c r="ALN4984" s="41"/>
      <c r="ALO4984" s="41"/>
      <c r="ALP4984" s="41"/>
      <c r="ALQ4984" s="41"/>
      <c r="ALR4984" s="41"/>
      <c r="ALS4984" s="41"/>
      <c r="ALT4984" s="41"/>
      <c r="ALU4984" s="41"/>
      <c r="ALV4984" s="41"/>
      <c r="ALW4984" s="41"/>
      <c r="ALX4984" s="41"/>
      <c r="ALY4984" s="41"/>
      <c r="ALZ4984" s="41"/>
      <c r="AMA4984" s="41"/>
      <c r="AMB4984" s="41"/>
      <c r="AMC4984" s="41"/>
      <c r="AMD4984" s="41"/>
      <c r="AME4984" s="41"/>
      <c r="AMF4984" s="41"/>
      <c r="AMG4984" s="0"/>
      <c r="AMH4984" s="0"/>
      <c r="AMI4984" s="0"/>
      <c r="AMJ4984" s="0"/>
    </row>
    <row r="4985" s="4" customFormat="true" ht="37.5" hidden="false" customHeight="true" outlineLevel="0" collapsed="false">
      <c r="A4985" s="23" t="s">
        <v>1337</v>
      </c>
      <c r="B4985" s="23" t="n">
        <v>7448</v>
      </c>
      <c r="C4985" s="25" t="n">
        <f aca="false">VLOOKUP(B4985,[1]Planilha8!$X$4:$Y$6629,2,0)</f>
        <v>2040233</v>
      </c>
      <c r="D4985" s="26" t="s">
        <v>1441</v>
      </c>
      <c r="E4985" s="26" t="str">
        <f aca="false">VLOOKUP(B4985,[1]Planilha8!$X$4:$Z$6629,3,0)</f>
        <v>CLÍNICA MÉDICA</v>
      </c>
      <c r="F4985" s="26" t="str">
        <f aca="false">VLOOKUP(B4985,[1]Planilha8!$X$4:$AD$6629,7,0)</f>
        <v>BOM</v>
      </c>
      <c r="G4985" s="27" t="n">
        <v>41422</v>
      </c>
      <c r="H4985" s="28" t="n">
        <v>445</v>
      </c>
      <c r="I4985" s="29" t="s">
        <v>23</v>
      </c>
      <c r="J4985" s="70" t="s">
        <v>1442</v>
      </c>
      <c r="K4985" s="71" t="n">
        <v>305</v>
      </c>
      <c r="L4985" s="72" t="n">
        <v>2013001594</v>
      </c>
      <c r="M4985" s="73" t="n">
        <v>43465</v>
      </c>
      <c r="N4985" s="74" t="n">
        <v>229.968963675213</v>
      </c>
      <c r="O4985" s="75" t="n">
        <v>0.2</v>
      </c>
      <c r="P4985" s="76" t="n">
        <v>0.0166666666666667</v>
      </c>
      <c r="Q4985" s="77" t="n">
        <v>7.41666666666667</v>
      </c>
      <c r="R4985" s="78" t="n">
        <v>237.38563034188</v>
      </c>
      <c r="S4985" s="39" t="n">
        <v>207.61436965812</v>
      </c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LF4985" s="41"/>
      <c r="ALG4985" s="41"/>
      <c r="ALH4985" s="41"/>
      <c r="ALI4985" s="41"/>
      <c r="ALJ4985" s="41"/>
      <c r="ALK4985" s="41"/>
      <c r="ALL4985" s="41"/>
      <c r="ALM4985" s="41"/>
      <c r="ALN4985" s="41"/>
      <c r="ALO4985" s="41"/>
      <c r="ALP4985" s="41"/>
      <c r="ALQ4985" s="41"/>
      <c r="ALR4985" s="41"/>
      <c r="ALS4985" s="41"/>
      <c r="ALT4985" s="41"/>
      <c r="ALU4985" s="41"/>
      <c r="ALV4985" s="41"/>
      <c r="ALW4985" s="41"/>
      <c r="ALX4985" s="41"/>
      <c r="ALY4985" s="41"/>
      <c r="ALZ4985" s="41"/>
      <c r="AMA4985" s="41"/>
      <c r="AMB4985" s="41"/>
      <c r="AMC4985" s="41"/>
      <c r="AMD4985" s="41"/>
      <c r="AME4985" s="41"/>
      <c r="AMF4985" s="41"/>
      <c r="AMG4985" s="0"/>
      <c r="AMH4985" s="0"/>
      <c r="AMI4985" s="0"/>
      <c r="AMJ4985" s="0"/>
    </row>
    <row r="4986" s="4" customFormat="true" ht="37.5" hidden="false" customHeight="true" outlineLevel="0" collapsed="false">
      <c r="A4986" s="23" t="s">
        <v>1337</v>
      </c>
      <c r="B4986" s="23" t="n">
        <v>7449</v>
      </c>
      <c r="C4986" s="25" t="n">
        <f aca="false">VLOOKUP(B4986,[1]Planilha8!$X$4:$Y$6629,2,0)</f>
        <v>2040234</v>
      </c>
      <c r="D4986" s="26" t="s">
        <v>1441</v>
      </c>
      <c r="E4986" s="26" t="str">
        <f aca="false">VLOOKUP(B4986,[1]Planilha8!$X$4:$Z$6629,3,0)</f>
        <v>CLÍNICA MÉDICA</v>
      </c>
      <c r="F4986" s="26" t="str">
        <f aca="false">VLOOKUP(B4986,[1]Planilha8!$X$4:$AD$6629,7,0)</f>
        <v>BOM</v>
      </c>
      <c r="G4986" s="27" t="n">
        <v>41422</v>
      </c>
      <c r="H4986" s="28" t="n">
        <v>445</v>
      </c>
      <c r="I4986" s="29" t="s">
        <v>23</v>
      </c>
      <c r="J4986" s="70" t="s">
        <v>1442</v>
      </c>
      <c r="K4986" s="71" t="n">
        <v>305</v>
      </c>
      <c r="L4986" s="72" t="n">
        <v>2013001594</v>
      </c>
      <c r="M4986" s="73" t="n">
        <v>43465</v>
      </c>
      <c r="N4986" s="74" t="n">
        <v>229.968963675213</v>
      </c>
      <c r="O4986" s="75" t="n">
        <v>0.2</v>
      </c>
      <c r="P4986" s="76" t="n">
        <v>0.0166666666666667</v>
      </c>
      <c r="Q4986" s="77" t="n">
        <v>7.41666666666667</v>
      </c>
      <c r="R4986" s="78" t="n">
        <v>237.38563034188</v>
      </c>
      <c r="S4986" s="39" t="n">
        <v>207.61436965812</v>
      </c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LF4986" s="41"/>
      <c r="ALG4986" s="41"/>
      <c r="ALH4986" s="41"/>
      <c r="ALI4986" s="41"/>
      <c r="ALJ4986" s="41"/>
      <c r="ALK4986" s="41"/>
      <c r="ALL4986" s="41"/>
      <c r="ALM4986" s="41"/>
      <c r="ALN4986" s="41"/>
      <c r="ALO4986" s="41"/>
      <c r="ALP4986" s="41"/>
      <c r="ALQ4986" s="41"/>
      <c r="ALR4986" s="41"/>
      <c r="ALS4986" s="41"/>
      <c r="ALT4986" s="41"/>
      <c r="ALU4986" s="41"/>
      <c r="ALV4986" s="41"/>
      <c r="ALW4986" s="41"/>
      <c r="ALX4986" s="41"/>
      <c r="ALY4986" s="41"/>
      <c r="ALZ4986" s="41"/>
      <c r="AMA4986" s="41"/>
      <c r="AMB4986" s="41"/>
      <c r="AMC4986" s="41"/>
      <c r="AMD4986" s="41"/>
      <c r="AME4986" s="41"/>
      <c r="AMF4986" s="41"/>
      <c r="AMG4986" s="0"/>
      <c r="AMH4986" s="0"/>
      <c r="AMI4986" s="0"/>
      <c r="AMJ4986" s="0"/>
    </row>
    <row r="4987" s="4" customFormat="true" ht="37.5" hidden="false" customHeight="true" outlineLevel="0" collapsed="false">
      <c r="A4987" s="23" t="s">
        <v>1337</v>
      </c>
      <c r="B4987" s="23" t="n">
        <v>7450</v>
      </c>
      <c r="C4987" s="25" t="n">
        <f aca="false">VLOOKUP(B4987,[1]Planilha8!$X$4:$Y$6629,2,0)</f>
        <v>2040235</v>
      </c>
      <c r="D4987" s="26" t="s">
        <v>1441</v>
      </c>
      <c r="E4987" s="26" t="str">
        <f aca="false">VLOOKUP(B4987,[1]Planilha8!$X$4:$Z$6629,3,0)</f>
        <v>HEMODIALISE / DIÁLISE</v>
      </c>
      <c r="F4987" s="26" t="str">
        <f aca="false">VLOOKUP(B4987,[1]Planilha8!$X$4:$AD$6629,7,0)</f>
        <v>BOM</v>
      </c>
      <c r="G4987" s="27" t="n">
        <v>41422</v>
      </c>
      <c r="H4987" s="28" t="n">
        <v>445</v>
      </c>
      <c r="I4987" s="29" t="s">
        <v>23</v>
      </c>
      <c r="J4987" s="70" t="s">
        <v>1442</v>
      </c>
      <c r="K4987" s="71" t="n">
        <v>305</v>
      </c>
      <c r="L4987" s="72" t="n">
        <v>2013001594</v>
      </c>
      <c r="M4987" s="73" t="n">
        <v>43465</v>
      </c>
      <c r="N4987" s="74" t="n">
        <v>229.968963675213</v>
      </c>
      <c r="O4987" s="75" t="n">
        <v>0.2</v>
      </c>
      <c r="P4987" s="76" t="n">
        <v>0.0166666666666667</v>
      </c>
      <c r="Q4987" s="77" t="n">
        <v>7.41666666666667</v>
      </c>
      <c r="R4987" s="78" t="n">
        <v>237.38563034188</v>
      </c>
      <c r="S4987" s="39" t="n">
        <v>207.61436965812</v>
      </c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LF4987" s="41"/>
      <c r="ALG4987" s="41"/>
      <c r="ALH4987" s="41"/>
      <c r="ALI4987" s="41"/>
      <c r="ALJ4987" s="41"/>
      <c r="ALK4987" s="41"/>
      <c r="ALL4987" s="41"/>
      <c r="ALM4987" s="41"/>
      <c r="ALN4987" s="41"/>
      <c r="ALO4987" s="41"/>
      <c r="ALP4987" s="41"/>
      <c r="ALQ4987" s="41"/>
      <c r="ALR4987" s="41"/>
      <c r="ALS4987" s="41"/>
      <c r="ALT4987" s="41"/>
      <c r="ALU4987" s="41"/>
      <c r="ALV4987" s="41"/>
      <c r="ALW4987" s="41"/>
      <c r="ALX4987" s="41"/>
      <c r="ALY4987" s="41"/>
      <c r="ALZ4987" s="41"/>
      <c r="AMA4987" s="41"/>
      <c r="AMB4987" s="41"/>
      <c r="AMC4987" s="41"/>
      <c r="AMD4987" s="41"/>
      <c r="AME4987" s="41"/>
      <c r="AMF4987" s="41"/>
      <c r="AMG4987" s="0"/>
      <c r="AMH4987" s="0"/>
      <c r="AMI4987" s="0"/>
      <c r="AMJ4987" s="0"/>
    </row>
    <row r="4988" s="4" customFormat="true" ht="37.5" hidden="false" customHeight="true" outlineLevel="0" collapsed="false">
      <c r="A4988" s="23" t="s">
        <v>1337</v>
      </c>
      <c r="B4988" s="23" t="n">
        <v>7451</v>
      </c>
      <c r="C4988" s="25" t="n">
        <f aca="false">VLOOKUP(B4988,[1]Planilha8!$X$4:$Y$6629,2,0)</f>
        <v>2040236</v>
      </c>
      <c r="D4988" s="26" t="s">
        <v>1441</v>
      </c>
      <c r="E4988" s="26" t="str">
        <f aca="false">VLOOKUP(B4988,[1]Planilha8!$X$4:$Z$6629,3,0)</f>
        <v>HEMODIALISE / DIÁLISE</v>
      </c>
      <c r="F4988" s="26" t="str">
        <f aca="false">VLOOKUP(B4988,[1]Planilha8!$X$4:$AD$6629,7,0)</f>
        <v>BOM</v>
      </c>
      <c r="G4988" s="27" t="n">
        <v>41422</v>
      </c>
      <c r="H4988" s="28" t="n">
        <v>445</v>
      </c>
      <c r="I4988" s="29" t="s">
        <v>23</v>
      </c>
      <c r="J4988" s="70" t="s">
        <v>1442</v>
      </c>
      <c r="K4988" s="71" t="n">
        <v>305</v>
      </c>
      <c r="L4988" s="72" t="n">
        <v>2013001594</v>
      </c>
      <c r="M4988" s="73" t="n">
        <v>43465</v>
      </c>
      <c r="N4988" s="74" t="n">
        <v>229.968963675213</v>
      </c>
      <c r="O4988" s="75" t="n">
        <v>0.2</v>
      </c>
      <c r="P4988" s="76" t="n">
        <v>0.0166666666666667</v>
      </c>
      <c r="Q4988" s="77" t="n">
        <v>7.41666666666667</v>
      </c>
      <c r="R4988" s="78" t="n">
        <v>237.38563034188</v>
      </c>
      <c r="S4988" s="39" t="n">
        <v>207.61436965812</v>
      </c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LF4988" s="41"/>
      <c r="ALG4988" s="41"/>
      <c r="ALH4988" s="41"/>
      <c r="ALI4988" s="41"/>
      <c r="ALJ4988" s="41"/>
      <c r="ALK4988" s="41"/>
      <c r="ALL4988" s="41"/>
      <c r="ALM4988" s="41"/>
      <c r="ALN4988" s="41"/>
      <c r="ALO4988" s="41"/>
      <c r="ALP4988" s="41"/>
      <c r="ALQ4988" s="41"/>
      <c r="ALR4988" s="41"/>
      <c r="ALS4988" s="41"/>
      <c r="ALT4988" s="41"/>
      <c r="ALU4988" s="41"/>
      <c r="ALV4988" s="41"/>
      <c r="ALW4988" s="41"/>
      <c r="ALX4988" s="41"/>
      <c r="ALY4988" s="41"/>
      <c r="ALZ4988" s="41"/>
      <c r="AMA4988" s="41"/>
      <c r="AMB4988" s="41"/>
      <c r="AMC4988" s="41"/>
      <c r="AMD4988" s="41"/>
      <c r="AME4988" s="41"/>
      <c r="AMF4988" s="41"/>
      <c r="AMG4988" s="0"/>
      <c r="AMH4988" s="0"/>
      <c r="AMI4988" s="0"/>
      <c r="AMJ4988" s="0"/>
    </row>
    <row r="4989" s="4" customFormat="true" ht="37.5" hidden="false" customHeight="true" outlineLevel="0" collapsed="false">
      <c r="A4989" s="23" t="s">
        <v>1337</v>
      </c>
      <c r="B4989" s="23" t="n">
        <v>7452</v>
      </c>
      <c r="C4989" s="25" t="n">
        <f aca="false">VLOOKUP(B4989,[1]Planilha8!$X$4:$Y$6629,2,0)</f>
        <v>2040237</v>
      </c>
      <c r="D4989" s="26" t="s">
        <v>1441</v>
      </c>
      <c r="E4989" s="26" t="str">
        <f aca="false">VLOOKUP(B4989,[1]Planilha8!$X$4:$Z$6629,3,0)</f>
        <v>HEMODIALISE / DIÁLISE</v>
      </c>
      <c r="F4989" s="26" t="str">
        <f aca="false">VLOOKUP(B4989,[1]Planilha8!$X$4:$AD$6629,7,0)</f>
        <v>BOM</v>
      </c>
      <c r="G4989" s="27" t="n">
        <v>41422</v>
      </c>
      <c r="H4989" s="28" t="n">
        <v>445</v>
      </c>
      <c r="I4989" s="29" t="s">
        <v>23</v>
      </c>
      <c r="J4989" s="70" t="s">
        <v>1442</v>
      </c>
      <c r="K4989" s="71" t="n">
        <v>305</v>
      </c>
      <c r="L4989" s="72" t="n">
        <v>2013001594</v>
      </c>
      <c r="M4989" s="73" t="n">
        <v>43465</v>
      </c>
      <c r="N4989" s="74" t="n">
        <v>229.968963675213</v>
      </c>
      <c r="O4989" s="75" t="n">
        <v>0.2</v>
      </c>
      <c r="P4989" s="76" t="n">
        <v>0.0166666666666667</v>
      </c>
      <c r="Q4989" s="77" t="n">
        <v>7.41666666666667</v>
      </c>
      <c r="R4989" s="78" t="n">
        <v>237.38563034188</v>
      </c>
      <c r="S4989" s="39" t="n">
        <v>207.61436965812</v>
      </c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LF4989" s="41"/>
      <c r="ALG4989" s="41"/>
      <c r="ALH4989" s="41"/>
      <c r="ALI4989" s="41"/>
      <c r="ALJ4989" s="41"/>
      <c r="ALK4989" s="41"/>
      <c r="ALL4989" s="41"/>
      <c r="ALM4989" s="41"/>
      <c r="ALN4989" s="41"/>
      <c r="ALO4989" s="41"/>
      <c r="ALP4989" s="41"/>
      <c r="ALQ4989" s="41"/>
      <c r="ALR4989" s="41"/>
      <c r="ALS4989" s="41"/>
      <c r="ALT4989" s="41"/>
      <c r="ALU4989" s="41"/>
      <c r="ALV4989" s="41"/>
      <c r="ALW4989" s="41"/>
      <c r="ALX4989" s="41"/>
      <c r="ALY4989" s="41"/>
      <c r="ALZ4989" s="41"/>
      <c r="AMA4989" s="41"/>
      <c r="AMB4989" s="41"/>
      <c r="AMC4989" s="41"/>
      <c r="AMD4989" s="41"/>
      <c r="AME4989" s="41"/>
      <c r="AMF4989" s="41"/>
      <c r="AMG4989" s="0"/>
      <c r="AMH4989" s="0"/>
      <c r="AMI4989" s="0"/>
      <c r="AMJ4989" s="0"/>
    </row>
    <row r="4990" s="4" customFormat="true" ht="37.5" hidden="false" customHeight="true" outlineLevel="0" collapsed="false">
      <c r="A4990" s="23" t="s">
        <v>1337</v>
      </c>
      <c r="B4990" s="23" t="n">
        <v>7453</v>
      </c>
      <c r="C4990" s="25" t="n">
        <f aca="false">VLOOKUP(B4990,[1]Planilha8!$X$4:$Y$6629,2,0)</f>
        <v>2040238</v>
      </c>
      <c r="D4990" s="26" t="s">
        <v>1441</v>
      </c>
      <c r="E4990" s="26" t="str">
        <f aca="false">VLOOKUP(B4990,[1]Planilha8!$X$4:$Z$6629,3,0)</f>
        <v>HEMODIALISE / DIÁLISE</v>
      </c>
      <c r="F4990" s="26" t="str">
        <f aca="false">VLOOKUP(B4990,[1]Planilha8!$X$4:$AD$6629,7,0)</f>
        <v>BOM</v>
      </c>
      <c r="G4990" s="27" t="n">
        <v>41422</v>
      </c>
      <c r="H4990" s="28" t="n">
        <v>445</v>
      </c>
      <c r="I4990" s="29" t="s">
        <v>23</v>
      </c>
      <c r="J4990" s="70" t="s">
        <v>1442</v>
      </c>
      <c r="K4990" s="71" t="n">
        <v>305</v>
      </c>
      <c r="L4990" s="72" t="n">
        <v>2013001594</v>
      </c>
      <c r="M4990" s="73" t="n">
        <v>43465</v>
      </c>
      <c r="N4990" s="74" t="n">
        <v>229.968963675213</v>
      </c>
      <c r="O4990" s="75" t="n">
        <v>0.2</v>
      </c>
      <c r="P4990" s="76" t="n">
        <v>0.0166666666666667</v>
      </c>
      <c r="Q4990" s="77" t="n">
        <v>7.41666666666667</v>
      </c>
      <c r="R4990" s="78" t="n">
        <v>237.38563034188</v>
      </c>
      <c r="S4990" s="39" t="n">
        <v>207.61436965812</v>
      </c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LF4990" s="41"/>
      <c r="ALG4990" s="41"/>
      <c r="ALH4990" s="41"/>
      <c r="ALI4990" s="41"/>
      <c r="ALJ4990" s="41"/>
      <c r="ALK4990" s="41"/>
      <c r="ALL4990" s="41"/>
      <c r="ALM4990" s="41"/>
      <c r="ALN4990" s="41"/>
      <c r="ALO4990" s="41"/>
      <c r="ALP4990" s="41"/>
      <c r="ALQ4990" s="41"/>
      <c r="ALR4990" s="41"/>
      <c r="ALS4990" s="41"/>
      <c r="ALT4990" s="41"/>
      <c r="ALU4990" s="41"/>
      <c r="ALV4990" s="41"/>
      <c r="ALW4990" s="41"/>
      <c r="ALX4990" s="41"/>
      <c r="ALY4990" s="41"/>
      <c r="ALZ4990" s="41"/>
      <c r="AMA4990" s="41"/>
      <c r="AMB4990" s="41"/>
      <c r="AMC4990" s="41"/>
      <c r="AMD4990" s="41"/>
      <c r="AME4990" s="41"/>
      <c r="AMF4990" s="41"/>
      <c r="AMG4990" s="0"/>
      <c r="AMH4990" s="0"/>
      <c r="AMI4990" s="0"/>
      <c r="AMJ4990" s="0"/>
    </row>
    <row r="4991" s="4" customFormat="true" ht="37.5" hidden="false" customHeight="true" outlineLevel="0" collapsed="false">
      <c r="A4991" s="23" t="s">
        <v>1337</v>
      </c>
      <c r="B4991" s="23" t="n">
        <v>7561</v>
      </c>
      <c r="C4991" s="25" t="n">
        <f aca="false">VLOOKUP(B4991,[1]Planilha8!$X$4:$Y$6629,2,0)</f>
        <v>2040242</v>
      </c>
      <c r="D4991" s="26" t="s">
        <v>1443</v>
      </c>
      <c r="E4991" s="26" t="str">
        <f aca="false">VLOOKUP(B4991,[1]Planilha8!$X$4:$Z$6629,3,0)</f>
        <v>UNIDADE DE TERAPIA INTENSIVA</v>
      </c>
      <c r="F4991" s="26" t="str">
        <f aca="false">VLOOKUP(B4991,[1]Planilha8!$X$4:$AD$6629,7,0)</f>
        <v>BOM</v>
      </c>
      <c r="G4991" s="27" t="n">
        <v>41430</v>
      </c>
      <c r="H4991" s="28" t="n">
        <v>248</v>
      </c>
      <c r="I4991" s="29" t="s">
        <v>23</v>
      </c>
      <c r="J4991" s="70" t="s">
        <v>1444</v>
      </c>
      <c r="K4991" s="97" t="n">
        <v>73306</v>
      </c>
      <c r="L4991" s="72" t="n">
        <v>2013001980</v>
      </c>
      <c r="M4991" s="73" t="n">
        <v>43465</v>
      </c>
      <c r="N4991" s="74" t="n">
        <v>203.153333333333</v>
      </c>
      <c r="O4991" s="75" t="n">
        <v>0.25</v>
      </c>
      <c r="P4991" s="76" t="n">
        <v>0.0208333333333333</v>
      </c>
      <c r="Q4991" s="77" t="n">
        <v>5.16666666666667</v>
      </c>
      <c r="R4991" s="78" t="n">
        <v>208.32</v>
      </c>
      <c r="S4991" s="39" t="n">
        <v>39.6800000000002</v>
      </c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LF4991" s="41"/>
      <c r="ALG4991" s="41"/>
      <c r="ALH4991" s="41"/>
      <c r="ALI4991" s="41"/>
      <c r="ALJ4991" s="41"/>
      <c r="ALK4991" s="41"/>
      <c r="ALL4991" s="41"/>
      <c r="ALM4991" s="41"/>
      <c r="ALN4991" s="41"/>
      <c r="ALO4991" s="41"/>
      <c r="ALP4991" s="41"/>
      <c r="ALQ4991" s="41"/>
      <c r="ALR4991" s="41"/>
      <c r="ALS4991" s="41"/>
      <c r="ALT4991" s="41"/>
      <c r="ALU4991" s="41"/>
      <c r="ALV4991" s="41"/>
      <c r="ALW4991" s="41"/>
      <c r="ALX4991" s="41"/>
      <c r="ALY4991" s="41"/>
      <c r="ALZ4991" s="41"/>
      <c r="AMA4991" s="41"/>
      <c r="AMB4991" s="41"/>
      <c r="AMC4991" s="41"/>
      <c r="AMD4991" s="41"/>
      <c r="AME4991" s="41"/>
      <c r="AMF4991" s="41"/>
      <c r="AMG4991" s="0"/>
      <c r="AMH4991" s="0"/>
      <c r="AMI4991" s="0"/>
      <c r="AMJ4991" s="0"/>
    </row>
    <row r="4992" s="4" customFormat="true" ht="37.5" hidden="false" customHeight="true" outlineLevel="0" collapsed="false">
      <c r="A4992" s="23" t="s">
        <v>1337</v>
      </c>
      <c r="B4992" s="23" t="n">
        <v>7521</v>
      </c>
      <c r="C4992" s="25" t="n">
        <f aca="false">VLOOKUP(B4992,[1]Planilha8!$X$4:$Y$6629,2,0)</f>
        <v>2040243</v>
      </c>
      <c r="D4992" s="26" t="s">
        <v>1445</v>
      </c>
      <c r="E4992" s="26" t="str">
        <f aca="false">VLOOKUP(B4992,[1]Planilha8!$X$4:$Z$6629,3,0)</f>
        <v>RECEPÇÃO PORTARIA “A”</v>
      </c>
      <c r="F4992" s="26" t="str">
        <f aca="false">VLOOKUP(B4992,[1]Planilha8!$X$4:$AD$6629,7,0)</f>
        <v>BOM</v>
      </c>
      <c r="G4992" s="27" t="n">
        <v>41431</v>
      </c>
      <c r="H4992" s="28" t="n">
        <v>5600</v>
      </c>
      <c r="I4992" s="29" t="s">
        <v>23</v>
      </c>
      <c r="J4992" s="70" t="s">
        <v>1446</v>
      </c>
      <c r="K4992" s="71" t="n">
        <v>105</v>
      </c>
      <c r="L4992" s="72" t="n">
        <v>2013001949</v>
      </c>
      <c r="M4992" s="73" t="n">
        <v>43465</v>
      </c>
      <c r="N4992" s="74" t="n">
        <v>2884.59829059829</v>
      </c>
      <c r="O4992" s="75" t="n">
        <v>0.2</v>
      </c>
      <c r="P4992" s="76" t="n">
        <v>0.0166666666666667</v>
      </c>
      <c r="Q4992" s="77" t="n">
        <v>93.3333333333333</v>
      </c>
      <c r="R4992" s="78" t="n">
        <v>2977.93162393163</v>
      </c>
      <c r="S4992" s="39" t="n">
        <v>2622.06837606837</v>
      </c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LF4992" s="41"/>
      <c r="ALG4992" s="41"/>
      <c r="ALH4992" s="41"/>
      <c r="ALI4992" s="41"/>
      <c r="ALJ4992" s="41"/>
      <c r="ALK4992" s="41"/>
      <c r="ALL4992" s="41"/>
      <c r="ALM4992" s="41"/>
      <c r="ALN4992" s="41"/>
      <c r="ALO4992" s="41"/>
      <c r="ALP4992" s="41"/>
      <c r="ALQ4992" s="41"/>
      <c r="ALR4992" s="41"/>
      <c r="ALS4992" s="41"/>
      <c r="ALT4992" s="41"/>
      <c r="ALU4992" s="41"/>
      <c r="ALV4992" s="41"/>
      <c r="ALW4992" s="41"/>
      <c r="ALX4992" s="41"/>
      <c r="ALY4992" s="41"/>
      <c r="ALZ4992" s="41"/>
      <c r="AMA4992" s="41"/>
      <c r="AMB4992" s="41"/>
      <c r="AMC4992" s="41"/>
      <c r="AMD4992" s="41"/>
      <c r="AME4992" s="41"/>
      <c r="AMF4992" s="41"/>
      <c r="AMG4992" s="0"/>
      <c r="AMH4992" s="0"/>
      <c r="AMI4992" s="0"/>
      <c r="AMJ4992" s="0"/>
    </row>
    <row r="4993" s="4" customFormat="true" ht="37.5" hidden="false" customHeight="true" outlineLevel="0" collapsed="false">
      <c r="A4993" s="23" t="s">
        <v>1337</v>
      </c>
      <c r="B4993" s="23" t="n">
        <v>7463</v>
      </c>
      <c r="C4993" s="25" t="n">
        <f aca="false">VLOOKUP(B4993,[1]Planilha8!$X$4:$Y$6629,2,0)</f>
        <v>2040251</v>
      </c>
      <c r="D4993" s="26" t="s">
        <v>1447</v>
      </c>
      <c r="E4993" s="26" t="str">
        <f aca="false">VLOOKUP(B4993,[1]Planilha8!$X$4:$Z$6629,3,0)</f>
        <v>SALA DE MONITORAMENTO</v>
      </c>
      <c r="F4993" s="26" t="str">
        <f aca="false">VLOOKUP(B4993,[1]Planilha8!$X$4:$AD$6629,7,0)</f>
        <v>BOM</v>
      </c>
      <c r="G4993" s="27" t="n">
        <v>41447</v>
      </c>
      <c r="H4993" s="28" t="n">
        <v>1790</v>
      </c>
      <c r="I4993" s="29" t="s">
        <v>23</v>
      </c>
      <c r="J4993" s="70" t="s">
        <v>1446</v>
      </c>
      <c r="K4993" s="71" t="n">
        <v>103</v>
      </c>
      <c r="L4993" s="72" t="n">
        <v>2013001541</v>
      </c>
      <c r="M4993" s="73" t="n">
        <v>43465</v>
      </c>
      <c r="N4993" s="74" t="n">
        <v>867.716524216524</v>
      </c>
      <c r="O4993" s="75" t="n">
        <v>0.17</v>
      </c>
      <c r="P4993" s="76" t="n">
        <v>0.0141666666666667</v>
      </c>
      <c r="Q4993" s="77" t="n">
        <v>25.3583333333333</v>
      </c>
      <c r="R4993" s="78" t="n">
        <v>893.074857549857</v>
      </c>
      <c r="S4993" s="39" t="n">
        <v>896.925142450143</v>
      </c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LF4993" s="41"/>
      <c r="ALG4993" s="41"/>
      <c r="ALH4993" s="41"/>
      <c r="ALI4993" s="41"/>
      <c r="ALJ4993" s="41"/>
      <c r="ALK4993" s="41"/>
      <c r="ALL4993" s="41"/>
      <c r="ALM4993" s="41"/>
      <c r="ALN4993" s="41"/>
      <c r="ALO4993" s="41"/>
      <c r="ALP4993" s="41"/>
      <c r="ALQ4993" s="41"/>
      <c r="ALR4993" s="41"/>
      <c r="ALS4993" s="41"/>
      <c r="ALT4993" s="41"/>
      <c r="ALU4993" s="41"/>
      <c r="ALV4993" s="41"/>
      <c r="ALW4993" s="41"/>
      <c r="ALX4993" s="41"/>
      <c r="ALY4993" s="41"/>
      <c r="ALZ4993" s="41"/>
      <c r="AMA4993" s="41"/>
      <c r="AMB4993" s="41"/>
      <c r="AMC4993" s="41"/>
      <c r="AMD4993" s="41"/>
      <c r="AME4993" s="41"/>
      <c r="AMF4993" s="41"/>
      <c r="AMG4993" s="0"/>
      <c r="AMH4993" s="0"/>
      <c r="AMI4993" s="0"/>
      <c r="AMJ4993" s="0"/>
    </row>
    <row r="4994" s="4" customFormat="true" ht="37.5" hidden="false" customHeight="true" outlineLevel="0" collapsed="false">
      <c r="A4994" s="23" t="s">
        <v>1337</v>
      </c>
      <c r="B4994" s="23" t="n">
        <v>7464</v>
      </c>
      <c r="C4994" s="25" t="n">
        <f aca="false">VLOOKUP(B4994,[1]Planilha8!$X$4:$Y$6629,2,0)</f>
        <v>2040252</v>
      </c>
      <c r="D4994" s="26" t="s">
        <v>1448</v>
      </c>
      <c r="E4994" s="26" t="str">
        <f aca="false">VLOOKUP(B4994,[1]Planilha8!$X$4:$Z$6629,3,0)</f>
        <v>SALA DE MONITORAMENTO</v>
      </c>
      <c r="F4994" s="26" t="str">
        <f aca="false">VLOOKUP(B4994,[1]Planilha8!$X$4:$AD$6629,7,0)</f>
        <v>BOM</v>
      </c>
      <c r="G4994" s="27" t="n">
        <v>41447</v>
      </c>
      <c r="H4994" s="28" t="n">
        <v>3860</v>
      </c>
      <c r="I4994" s="29" t="s">
        <v>23</v>
      </c>
      <c r="J4994" s="70" t="s">
        <v>1446</v>
      </c>
      <c r="K4994" s="71" t="n">
        <v>103</v>
      </c>
      <c r="L4994" s="72" t="n">
        <v>2013001541</v>
      </c>
      <c r="M4994" s="73" t="n">
        <v>43465</v>
      </c>
      <c r="N4994" s="74" t="n">
        <v>1977.31524216524</v>
      </c>
      <c r="O4994" s="75" t="n">
        <v>0.2</v>
      </c>
      <c r="P4994" s="76" t="n">
        <v>0.0166666666666667</v>
      </c>
      <c r="Q4994" s="77" t="n">
        <v>64.3333333333333</v>
      </c>
      <c r="R4994" s="78" t="n">
        <v>2041.64857549857</v>
      </c>
      <c r="S4994" s="39" t="n">
        <v>1818.35142450143</v>
      </c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LF4994" s="41"/>
      <c r="ALG4994" s="41"/>
      <c r="ALH4994" s="41"/>
      <c r="ALI4994" s="41"/>
      <c r="ALJ4994" s="41"/>
      <c r="ALK4994" s="41"/>
      <c r="ALL4994" s="41"/>
      <c r="ALM4994" s="41"/>
      <c r="ALN4994" s="41"/>
      <c r="ALO4994" s="41"/>
      <c r="ALP4994" s="41"/>
      <c r="ALQ4994" s="41"/>
      <c r="ALR4994" s="41"/>
      <c r="ALS4994" s="41"/>
      <c r="ALT4994" s="41"/>
      <c r="ALU4994" s="41"/>
      <c r="ALV4994" s="41"/>
      <c r="ALW4994" s="41"/>
      <c r="ALX4994" s="41"/>
      <c r="ALY4994" s="41"/>
      <c r="ALZ4994" s="41"/>
      <c r="AMA4994" s="41"/>
      <c r="AMB4994" s="41"/>
      <c r="AMC4994" s="41"/>
      <c r="AMD4994" s="41"/>
      <c r="AME4994" s="41"/>
      <c r="AMF4994" s="41"/>
      <c r="AMG4994" s="0"/>
      <c r="AMH4994" s="0"/>
      <c r="AMI4994" s="0"/>
      <c r="AMJ4994" s="0"/>
    </row>
    <row r="4995" s="4" customFormat="true" ht="37.5" hidden="false" customHeight="true" outlineLevel="0" collapsed="false">
      <c r="A4995" s="23" t="s">
        <v>1337</v>
      </c>
      <c r="B4995" s="23" t="n">
        <v>7532</v>
      </c>
      <c r="C4995" s="25" t="n">
        <f aca="false">VLOOKUP(B4995,[1]Planilha8!$X$4:$Y$6629,2,0)</f>
        <v>2040254</v>
      </c>
      <c r="D4995" s="26" t="s">
        <v>1449</v>
      </c>
      <c r="E4995" s="26" t="str">
        <f aca="false">VLOOKUP(B4995,[1]Planilha8!$X$4:$Z$6629,3,0)</f>
        <v>CLÍNICA CIRÚRGICA</v>
      </c>
      <c r="F4995" s="26" t="str">
        <f aca="false">VLOOKUP(B4995,[1]Planilha8!$X$4:$AD$6629,7,0)</f>
        <v>BOM</v>
      </c>
      <c r="G4995" s="27" t="n">
        <v>41452</v>
      </c>
      <c r="H4995" s="28" t="n">
        <v>317</v>
      </c>
      <c r="I4995" s="29" t="s">
        <v>23</v>
      </c>
      <c r="J4995" s="70" t="s">
        <v>1426</v>
      </c>
      <c r="K4995" s="71" t="n">
        <v>4086</v>
      </c>
      <c r="L4995" s="72" t="n">
        <v>2013001011</v>
      </c>
      <c r="M4995" s="73" t="n">
        <v>43465</v>
      </c>
      <c r="N4995" s="74" t="n">
        <v>292.696666666667</v>
      </c>
      <c r="O4995" s="75" t="n">
        <v>1</v>
      </c>
      <c r="P4995" s="76" t="n">
        <v>0.0833333333333333</v>
      </c>
      <c r="Q4995" s="77" t="n">
        <v>0</v>
      </c>
      <c r="R4995" s="78" t="n">
        <v>292.696666666667</v>
      </c>
      <c r="S4995" s="39" t="n">
        <v>24.3033333333333</v>
      </c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LF4995" s="41"/>
      <c r="ALG4995" s="41"/>
      <c r="ALH4995" s="41"/>
      <c r="ALI4995" s="41"/>
      <c r="ALJ4995" s="41"/>
      <c r="ALK4995" s="41"/>
      <c r="ALL4995" s="41"/>
      <c r="ALM4995" s="41"/>
      <c r="ALN4995" s="41"/>
      <c r="ALO4995" s="41"/>
      <c r="ALP4995" s="41"/>
      <c r="ALQ4995" s="41"/>
      <c r="ALR4995" s="41"/>
      <c r="ALS4995" s="41"/>
      <c r="ALT4995" s="41"/>
      <c r="ALU4995" s="41"/>
      <c r="ALV4995" s="41"/>
      <c r="ALW4995" s="41"/>
      <c r="ALX4995" s="41"/>
      <c r="ALY4995" s="41"/>
      <c r="ALZ4995" s="41"/>
      <c r="AMA4995" s="41"/>
      <c r="AMB4995" s="41"/>
      <c r="AMC4995" s="41"/>
      <c r="AMD4995" s="41"/>
      <c r="AME4995" s="41"/>
      <c r="AMF4995" s="41"/>
      <c r="AMG4995" s="0"/>
      <c r="AMH4995" s="0"/>
      <c r="AMI4995" s="0"/>
      <c r="AMJ4995" s="0"/>
    </row>
    <row r="4996" s="4" customFormat="true" ht="37.5" hidden="false" customHeight="true" outlineLevel="0" collapsed="false">
      <c r="A4996" s="23" t="s">
        <v>1337</v>
      </c>
      <c r="B4996" s="23" t="n">
        <v>7533</v>
      </c>
      <c r="C4996" s="25" t="n">
        <f aca="false">VLOOKUP(B4996,[1]Planilha8!$X$4:$Y$6629,2,0)</f>
        <v>2040255</v>
      </c>
      <c r="D4996" s="26" t="s">
        <v>1449</v>
      </c>
      <c r="E4996" s="26" t="str">
        <f aca="false">VLOOKUP(B4996,[1]Planilha8!$X$4:$Z$6629,3,0)</f>
        <v>CLÍNICA CIRÚRGICA</v>
      </c>
      <c r="F4996" s="26" t="str">
        <f aca="false">VLOOKUP(B4996,[1]Planilha8!$X$4:$AD$6629,7,0)</f>
        <v>BOM</v>
      </c>
      <c r="G4996" s="27" t="n">
        <v>41452</v>
      </c>
      <c r="H4996" s="28" t="n">
        <v>317</v>
      </c>
      <c r="I4996" s="29" t="s">
        <v>23</v>
      </c>
      <c r="J4996" s="70" t="s">
        <v>1426</v>
      </c>
      <c r="K4996" s="71" t="n">
        <v>4086</v>
      </c>
      <c r="L4996" s="72" t="n">
        <v>2013001011</v>
      </c>
      <c r="M4996" s="73" t="n">
        <v>43465</v>
      </c>
      <c r="N4996" s="74" t="n">
        <v>292.696666666667</v>
      </c>
      <c r="O4996" s="75" t="n">
        <v>1</v>
      </c>
      <c r="P4996" s="76" t="n">
        <v>0.0833333333333333</v>
      </c>
      <c r="Q4996" s="77" t="n">
        <v>0</v>
      </c>
      <c r="R4996" s="78" t="n">
        <v>292.696666666667</v>
      </c>
      <c r="S4996" s="39" t="n">
        <v>24.3033333333333</v>
      </c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LF4996" s="41"/>
      <c r="ALG4996" s="41"/>
      <c r="ALH4996" s="41"/>
      <c r="ALI4996" s="41"/>
      <c r="ALJ4996" s="41"/>
      <c r="ALK4996" s="41"/>
      <c r="ALL4996" s="41"/>
      <c r="ALM4996" s="41"/>
      <c r="ALN4996" s="41"/>
      <c r="ALO4996" s="41"/>
      <c r="ALP4996" s="41"/>
      <c r="ALQ4996" s="41"/>
      <c r="ALR4996" s="41"/>
      <c r="ALS4996" s="41"/>
      <c r="ALT4996" s="41"/>
      <c r="ALU4996" s="41"/>
      <c r="ALV4996" s="41"/>
      <c r="ALW4996" s="41"/>
      <c r="ALX4996" s="41"/>
      <c r="ALY4996" s="41"/>
      <c r="ALZ4996" s="41"/>
      <c r="AMA4996" s="41"/>
      <c r="AMB4996" s="41"/>
      <c r="AMC4996" s="41"/>
      <c r="AMD4996" s="41"/>
      <c r="AME4996" s="41"/>
      <c r="AMF4996" s="41"/>
      <c r="AMG4996" s="0"/>
      <c r="AMH4996" s="0"/>
      <c r="AMI4996" s="0"/>
      <c r="AMJ4996" s="0"/>
    </row>
    <row r="4997" s="4" customFormat="true" ht="37.5" hidden="false" customHeight="true" outlineLevel="0" collapsed="false">
      <c r="A4997" s="23" t="s">
        <v>1337</v>
      </c>
      <c r="B4997" s="23" t="n">
        <v>7534</v>
      </c>
      <c r="C4997" s="25" t="n">
        <f aca="false">VLOOKUP(B4997,[1]Planilha8!$X$4:$Y$6629,2,0)</f>
        <v>2040256</v>
      </c>
      <c r="D4997" s="26" t="s">
        <v>1449</v>
      </c>
      <c r="E4997" s="26" t="str">
        <f aca="false">VLOOKUP(B4997,[1]Planilha8!$X$4:$Z$6629,3,0)</f>
        <v>CLÍNICA CIRÚRGICA</v>
      </c>
      <c r="F4997" s="26" t="str">
        <f aca="false">VLOOKUP(B4997,[1]Planilha8!$X$4:$AD$6629,7,0)</f>
        <v>BOM</v>
      </c>
      <c r="G4997" s="27" t="n">
        <v>41452</v>
      </c>
      <c r="H4997" s="28" t="n">
        <v>317</v>
      </c>
      <c r="I4997" s="29" t="s">
        <v>23</v>
      </c>
      <c r="J4997" s="70" t="s">
        <v>1426</v>
      </c>
      <c r="K4997" s="71" t="n">
        <v>4086</v>
      </c>
      <c r="L4997" s="72" t="n">
        <v>2013001011</v>
      </c>
      <c r="M4997" s="73" t="n">
        <v>43465</v>
      </c>
      <c r="N4997" s="74" t="n">
        <v>292.696666666667</v>
      </c>
      <c r="O4997" s="75" t="n">
        <v>1</v>
      </c>
      <c r="P4997" s="76" t="n">
        <v>0.0833333333333333</v>
      </c>
      <c r="Q4997" s="77" t="n">
        <v>0</v>
      </c>
      <c r="R4997" s="78" t="n">
        <v>292.696666666667</v>
      </c>
      <c r="S4997" s="39" t="n">
        <v>24.3033333333333</v>
      </c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LF4997" s="41"/>
      <c r="ALG4997" s="41"/>
      <c r="ALH4997" s="41"/>
      <c r="ALI4997" s="41"/>
      <c r="ALJ4997" s="41"/>
      <c r="ALK4997" s="41"/>
      <c r="ALL4997" s="41"/>
      <c r="ALM4997" s="41"/>
      <c r="ALN4997" s="41"/>
      <c r="ALO4997" s="41"/>
      <c r="ALP4997" s="41"/>
      <c r="ALQ4997" s="41"/>
      <c r="ALR4997" s="41"/>
      <c r="ALS4997" s="41"/>
      <c r="ALT4997" s="41"/>
      <c r="ALU4997" s="41"/>
      <c r="ALV4997" s="41"/>
      <c r="ALW4997" s="41"/>
      <c r="ALX4997" s="41"/>
      <c r="ALY4997" s="41"/>
      <c r="ALZ4997" s="41"/>
      <c r="AMA4997" s="41"/>
      <c r="AMB4997" s="41"/>
      <c r="AMC4997" s="41"/>
      <c r="AMD4997" s="41"/>
      <c r="AME4997" s="41"/>
      <c r="AMF4997" s="41"/>
      <c r="AMG4997" s="0"/>
      <c r="AMH4997" s="0"/>
      <c r="AMI4997" s="0"/>
      <c r="AMJ4997" s="0"/>
    </row>
    <row r="4998" s="4" customFormat="true" ht="37.5" hidden="false" customHeight="true" outlineLevel="0" collapsed="false">
      <c r="A4998" s="23" t="s">
        <v>1337</v>
      </c>
      <c r="B4998" s="23" t="n">
        <v>7535</v>
      </c>
      <c r="C4998" s="25" t="n">
        <f aca="false">VLOOKUP(B4998,[1]Planilha8!$X$4:$Y$6629,2,0)</f>
        <v>2040257</v>
      </c>
      <c r="D4998" s="26" t="s">
        <v>1449</v>
      </c>
      <c r="E4998" s="26" t="str">
        <f aca="false">VLOOKUP(B4998,[1]Planilha8!$X$4:$Z$6629,3,0)</f>
        <v>CLÍNICA CIRÚRGICA</v>
      </c>
      <c r="F4998" s="26" t="str">
        <f aca="false">VLOOKUP(B4998,[1]Planilha8!$X$4:$AD$6629,7,0)</f>
        <v>BOM</v>
      </c>
      <c r="G4998" s="27" t="n">
        <v>41452</v>
      </c>
      <c r="H4998" s="28" t="n">
        <v>317</v>
      </c>
      <c r="I4998" s="29" t="s">
        <v>23</v>
      </c>
      <c r="J4998" s="70" t="s">
        <v>1426</v>
      </c>
      <c r="K4998" s="71" t="n">
        <v>4086</v>
      </c>
      <c r="L4998" s="72" t="n">
        <v>2013001011</v>
      </c>
      <c r="M4998" s="73" t="n">
        <v>43465</v>
      </c>
      <c r="N4998" s="74" t="n">
        <v>292.696666666667</v>
      </c>
      <c r="O4998" s="75" t="n">
        <v>1</v>
      </c>
      <c r="P4998" s="76" t="n">
        <v>0.0833333333333333</v>
      </c>
      <c r="Q4998" s="77" t="n">
        <v>0</v>
      </c>
      <c r="R4998" s="78" t="n">
        <v>292.696666666667</v>
      </c>
      <c r="S4998" s="39" t="n">
        <v>24.3033333333333</v>
      </c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LF4998" s="41"/>
      <c r="ALG4998" s="41"/>
      <c r="ALH4998" s="41"/>
      <c r="ALI4998" s="41"/>
      <c r="ALJ4998" s="41"/>
      <c r="ALK4998" s="41"/>
      <c r="ALL4998" s="41"/>
      <c r="ALM4998" s="41"/>
      <c r="ALN4998" s="41"/>
      <c r="ALO4998" s="41"/>
      <c r="ALP4998" s="41"/>
      <c r="ALQ4998" s="41"/>
      <c r="ALR4998" s="41"/>
      <c r="ALS4998" s="41"/>
      <c r="ALT4998" s="41"/>
      <c r="ALU4998" s="41"/>
      <c r="ALV4998" s="41"/>
      <c r="ALW4998" s="41"/>
      <c r="ALX4998" s="41"/>
      <c r="ALY4998" s="41"/>
      <c r="ALZ4998" s="41"/>
      <c r="AMA4998" s="41"/>
      <c r="AMB4998" s="41"/>
      <c r="AMC4998" s="41"/>
      <c r="AMD4998" s="41"/>
      <c r="AME4998" s="41"/>
      <c r="AMF4998" s="41"/>
      <c r="AMG4998" s="0"/>
      <c r="AMH4998" s="0"/>
      <c r="AMI4998" s="0"/>
      <c r="AMJ4998" s="0"/>
    </row>
    <row r="4999" s="4" customFormat="true" ht="37.5" hidden="false" customHeight="true" outlineLevel="0" collapsed="false">
      <c r="A4999" s="23" t="s">
        <v>1337</v>
      </c>
      <c r="B4999" s="23" t="n">
        <v>7536</v>
      </c>
      <c r="C4999" s="25" t="n">
        <f aca="false">VLOOKUP(B4999,[1]Planilha8!$X$4:$Y$6629,2,0)</f>
        <v>2040258</v>
      </c>
      <c r="D4999" s="26" t="s">
        <v>1449</v>
      </c>
      <c r="E4999" s="26" t="str">
        <f aca="false">VLOOKUP(B4999,[1]Planilha8!$X$4:$Z$6629,3,0)</f>
        <v>CLÍNICA CIRÚRGICA</v>
      </c>
      <c r="F4999" s="26" t="str">
        <f aca="false">VLOOKUP(B4999,[1]Planilha8!$X$4:$AD$6629,7,0)</f>
        <v>BOM</v>
      </c>
      <c r="G4999" s="27" t="n">
        <v>41452</v>
      </c>
      <c r="H4999" s="28" t="n">
        <v>317</v>
      </c>
      <c r="I4999" s="29" t="s">
        <v>23</v>
      </c>
      <c r="J4999" s="70" t="s">
        <v>1426</v>
      </c>
      <c r="K4999" s="71" t="n">
        <v>4086</v>
      </c>
      <c r="L4999" s="72" t="n">
        <v>2013001011</v>
      </c>
      <c r="M4999" s="73" t="n">
        <v>43465</v>
      </c>
      <c r="N4999" s="74" t="n">
        <v>292.696666666667</v>
      </c>
      <c r="O4999" s="75" t="n">
        <v>1</v>
      </c>
      <c r="P4999" s="76" t="n">
        <v>0.0833333333333333</v>
      </c>
      <c r="Q4999" s="77" t="n">
        <v>0</v>
      </c>
      <c r="R4999" s="78" t="n">
        <v>292.696666666667</v>
      </c>
      <c r="S4999" s="39" t="n">
        <v>24.3033333333333</v>
      </c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LF4999" s="41"/>
      <c r="ALG4999" s="41"/>
      <c r="ALH4999" s="41"/>
      <c r="ALI4999" s="41"/>
      <c r="ALJ4999" s="41"/>
      <c r="ALK4999" s="41"/>
      <c r="ALL4999" s="41"/>
      <c r="ALM4999" s="41"/>
      <c r="ALN4999" s="41"/>
      <c r="ALO4999" s="41"/>
      <c r="ALP4999" s="41"/>
      <c r="ALQ4999" s="41"/>
      <c r="ALR4999" s="41"/>
      <c r="ALS4999" s="41"/>
      <c r="ALT4999" s="41"/>
      <c r="ALU4999" s="41"/>
      <c r="ALV4999" s="41"/>
      <c r="ALW4999" s="41"/>
      <c r="ALX4999" s="41"/>
      <c r="ALY4999" s="41"/>
      <c r="ALZ4999" s="41"/>
      <c r="AMA4999" s="41"/>
      <c r="AMB4999" s="41"/>
      <c r="AMC4999" s="41"/>
      <c r="AMD4999" s="41"/>
      <c r="AME4999" s="41"/>
      <c r="AMF4999" s="41"/>
      <c r="AMG4999" s="0"/>
      <c r="AMH4999" s="0"/>
      <c r="AMI4999" s="0"/>
      <c r="AMJ4999" s="0"/>
    </row>
    <row r="5000" s="4" customFormat="true" ht="37.5" hidden="false" customHeight="true" outlineLevel="0" collapsed="false">
      <c r="A5000" s="23" t="s">
        <v>1337</v>
      </c>
      <c r="B5000" s="23" t="n">
        <v>7537</v>
      </c>
      <c r="C5000" s="25" t="n">
        <f aca="false">VLOOKUP(B5000,[1]Planilha8!$X$4:$Y$6629,2,0)</f>
        <v>2040259</v>
      </c>
      <c r="D5000" s="26" t="s">
        <v>1449</v>
      </c>
      <c r="E5000" s="26" t="str">
        <f aca="false">VLOOKUP(B5000,[1]Planilha8!$X$4:$Z$6629,3,0)</f>
        <v>CLÍNICA CIRÚRGICA</v>
      </c>
      <c r="F5000" s="26" t="str">
        <f aca="false">VLOOKUP(B5000,[1]Planilha8!$X$4:$AD$6629,7,0)</f>
        <v>BOM</v>
      </c>
      <c r="G5000" s="27" t="n">
        <v>41452</v>
      </c>
      <c r="H5000" s="28" t="n">
        <v>317</v>
      </c>
      <c r="I5000" s="29" t="s">
        <v>23</v>
      </c>
      <c r="J5000" s="70" t="s">
        <v>1426</v>
      </c>
      <c r="K5000" s="71" t="n">
        <v>4086</v>
      </c>
      <c r="L5000" s="72" t="n">
        <v>2013001011</v>
      </c>
      <c r="M5000" s="73" t="n">
        <v>43465</v>
      </c>
      <c r="N5000" s="74" t="n">
        <v>292.696666666667</v>
      </c>
      <c r="O5000" s="75" t="n">
        <v>1</v>
      </c>
      <c r="P5000" s="76" t="n">
        <v>0.0833333333333333</v>
      </c>
      <c r="Q5000" s="77" t="n">
        <v>0</v>
      </c>
      <c r="R5000" s="78" t="n">
        <v>292.696666666667</v>
      </c>
      <c r="S5000" s="39" t="n">
        <v>24.3033333333333</v>
      </c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LF5000" s="41"/>
      <c r="ALG5000" s="41"/>
      <c r="ALH5000" s="41"/>
      <c r="ALI5000" s="41"/>
      <c r="ALJ5000" s="41"/>
      <c r="ALK5000" s="41"/>
      <c r="ALL5000" s="41"/>
      <c r="ALM5000" s="41"/>
      <c r="ALN5000" s="41"/>
      <c r="ALO5000" s="41"/>
      <c r="ALP5000" s="41"/>
      <c r="ALQ5000" s="41"/>
      <c r="ALR5000" s="41"/>
      <c r="ALS5000" s="41"/>
      <c r="ALT5000" s="41"/>
      <c r="ALU5000" s="41"/>
      <c r="ALV5000" s="41"/>
      <c r="ALW5000" s="41"/>
      <c r="ALX5000" s="41"/>
      <c r="ALY5000" s="41"/>
      <c r="ALZ5000" s="41"/>
      <c r="AMA5000" s="41"/>
      <c r="AMB5000" s="41"/>
      <c r="AMC5000" s="41"/>
      <c r="AMD5000" s="41"/>
      <c r="AME5000" s="41"/>
      <c r="AMF5000" s="41"/>
      <c r="AMG5000" s="0"/>
      <c r="AMH5000" s="0"/>
      <c r="AMI5000" s="0"/>
      <c r="AMJ5000" s="0"/>
    </row>
    <row r="5001" s="4" customFormat="true" ht="37.5" hidden="false" customHeight="true" outlineLevel="0" collapsed="false">
      <c r="A5001" s="23" t="s">
        <v>1337</v>
      </c>
      <c r="B5001" s="23" t="n">
        <v>7538</v>
      </c>
      <c r="C5001" s="25" t="n">
        <f aca="false">VLOOKUP(B5001,[1]Planilha8!$X$4:$Y$6629,2,0)</f>
        <v>2040260</v>
      </c>
      <c r="D5001" s="26" t="s">
        <v>1449</v>
      </c>
      <c r="E5001" s="26" t="str">
        <f aca="false">VLOOKUP(B5001,[1]Planilha8!$X$4:$Z$6629,3,0)</f>
        <v>CLÍNICA CIRÚRGICA</v>
      </c>
      <c r="F5001" s="26" t="str">
        <f aca="false">VLOOKUP(B5001,[1]Planilha8!$X$4:$AD$6629,7,0)</f>
        <v>BOM</v>
      </c>
      <c r="G5001" s="27" t="n">
        <v>41452</v>
      </c>
      <c r="H5001" s="28" t="n">
        <v>317</v>
      </c>
      <c r="I5001" s="29" t="s">
        <v>23</v>
      </c>
      <c r="J5001" s="70" t="s">
        <v>1426</v>
      </c>
      <c r="K5001" s="71" t="n">
        <v>4086</v>
      </c>
      <c r="L5001" s="72" t="n">
        <v>2013001011</v>
      </c>
      <c r="M5001" s="73" t="n">
        <v>43465</v>
      </c>
      <c r="N5001" s="74" t="n">
        <v>292.696666666667</v>
      </c>
      <c r="O5001" s="75" t="n">
        <v>1</v>
      </c>
      <c r="P5001" s="76" t="n">
        <v>0.0833333333333333</v>
      </c>
      <c r="Q5001" s="77" t="n">
        <v>0</v>
      </c>
      <c r="R5001" s="78" t="n">
        <v>292.696666666667</v>
      </c>
      <c r="S5001" s="39" t="n">
        <v>24.3033333333333</v>
      </c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LF5001" s="41"/>
      <c r="ALG5001" s="41"/>
      <c r="ALH5001" s="41"/>
      <c r="ALI5001" s="41"/>
      <c r="ALJ5001" s="41"/>
      <c r="ALK5001" s="41"/>
      <c r="ALL5001" s="41"/>
      <c r="ALM5001" s="41"/>
      <c r="ALN5001" s="41"/>
      <c r="ALO5001" s="41"/>
      <c r="ALP5001" s="41"/>
      <c r="ALQ5001" s="41"/>
      <c r="ALR5001" s="41"/>
      <c r="ALS5001" s="41"/>
      <c r="ALT5001" s="41"/>
      <c r="ALU5001" s="41"/>
      <c r="ALV5001" s="41"/>
      <c r="ALW5001" s="41"/>
      <c r="ALX5001" s="41"/>
      <c r="ALY5001" s="41"/>
      <c r="ALZ5001" s="41"/>
      <c r="AMA5001" s="41"/>
      <c r="AMB5001" s="41"/>
      <c r="AMC5001" s="41"/>
      <c r="AMD5001" s="41"/>
      <c r="AME5001" s="41"/>
      <c r="AMF5001" s="41"/>
      <c r="AMG5001" s="0"/>
      <c r="AMH5001" s="0"/>
      <c r="AMI5001" s="0"/>
      <c r="AMJ5001" s="0"/>
    </row>
    <row r="5002" s="4" customFormat="true" ht="37.5" hidden="false" customHeight="true" outlineLevel="0" collapsed="false">
      <c r="A5002" s="23" t="s">
        <v>1337</v>
      </c>
      <c r="B5002" s="23" t="n">
        <v>7539</v>
      </c>
      <c r="C5002" s="25" t="n">
        <f aca="false">VLOOKUP(B5002,[1]Planilha8!$X$4:$Y$6629,2,0)</f>
        <v>2040261</v>
      </c>
      <c r="D5002" s="26" t="s">
        <v>1449</v>
      </c>
      <c r="E5002" s="26" t="str">
        <f aca="false">VLOOKUP(B5002,[1]Planilha8!$X$4:$Z$6629,3,0)</f>
        <v>CLÍNICA CIRÚRGICA</v>
      </c>
      <c r="F5002" s="26" t="str">
        <f aca="false">VLOOKUP(B5002,[1]Planilha8!$X$4:$AD$6629,7,0)</f>
        <v>BOM</v>
      </c>
      <c r="G5002" s="27" t="n">
        <v>41452</v>
      </c>
      <c r="H5002" s="28" t="n">
        <v>317</v>
      </c>
      <c r="I5002" s="29" t="s">
        <v>23</v>
      </c>
      <c r="J5002" s="70" t="s">
        <v>1426</v>
      </c>
      <c r="K5002" s="71" t="n">
        <v>4086</v>
      </c>
      <c r="L5002" s="72" t="n">
        <v>2013001011</v>
      </c>
      <c r="M5002" s="73" t="n">
        <v>43465</v>
      </c>
      <c r="N5002" s="74" t="n">
        <v>292.696666666667</v>
      </c>
      <c r="O5002" s="75" t="n">
        <v>1</v>
      </c>
      <c r="P5002" s="76" t="n">
        <v>0.0833333333333333</v>
      </c>
      <c r="Q5002" s="77" t="n">
        <v>0</v>
      </c>
      <c r="R5002" s="78" t="n">
        <v>292.696666666667</v>
      </c>
      <c r="S5002" s="39" t="n">
        <v>24.3033333333333</v>
      </c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LF5002" s="41"/>
      <c r="ALG5002" s="41"/>
      <c r="ALH5002" s="41"/>
      <c r="ALI5002" s="41"/>
      <c r="ALJ5002" s="41"/>
      <c r="ALK5002" s="41"/>
      <c r="ALL5002" s="41"/>
      <c r="ALM5002" s="41"/>
      <c r="ALN5002" s="41"/>
      <c r="ALO5002" s="41"/>
      <c r="ALP5002" s="41"/>
      <c r="ALQ5002" s="41"/>
      <c r="ALR5002" s="41"/>
      <c r="ALS5002" s="41"/>
      <c r="ALT5002" s="41"/>
      <c r="ALU5002" s="41"/>
      <c r="ALV5002" s="41"/>
      <c r="ALW5002" s="41"/>
      <c r="ALX5002" s="41"/>
      <c r="ALY5002" s="41"/>
      <c r="ALZ5002" s="41"/>
      <c r="AMA5002" s="41"/>
      <c r="AMB5002" s="41"/>
      <c r="AMC5002" s="41"/>
      <c r="AMD5002" s="41"/>
      <c r="AME5002" s="41"/>
      <c r="AMF5002" s="41"/>
      <c r="AMG5002" s="0"/>
      <c r="AMH5002" s="0"/>
      <c r="AMI5002" s="0"/>
      <c r="AMJ5002" s="0"/>
    </row>
    <row r="5003" s="4" customFormat="true" ht="37.5" hidden="false" customHeight="true" outlineLevel="0" collapsed="false">
      <c r="A5003" s="23" t="s">
        <v>1337</v>
      </c>
      <c r="B5003" s="23" t="n">
        <v>7540</v>
      </c>
      <c r="C5003" s="25" t="n">
        <f aca="false">VLOOKUP(B5003,[1]Planilha8!$X$4:$Y$6629,2,0)</f>
        <v>2040262</v>
      </c>
      <c r="D5003" s="26" t="s">
        <v>1449</v>
      </c>
      <c r="E5003" s="26" t="str">
        <f aca="false">VLOOKUP(B5003,[1]Planilha8!$X$4:$Z$6629,3,0)</f>
        <v>CLÍNICA MEDICA</v>
      </c>
      <c r="F5003" s="26" t="str">
        <f aca="false">VLOOKUP(B5003,[1]Planilha8!$X$4:$AD$6629,7,0)</f>
        <v>BOM</v>
      </c>
      <c r="G5003" s="27" t="n">
        <v>41452</v>
      </c>
      <c r="H5003" s="28" t="n">
        <v>317</v>
      </c>
      <c r="I5003" s="29" t="s">
        <v>23</v>
      </c>
      <c r="J5003" s="70" t="s">
        <v>1426</v>
      </c>
      <c r="K5003" s="71" t="n">
        <v>4086</v>
      </c>
      <c r="L5003" s="72" t="n">
        <v>2013001011</v>
      </c>
      <c r="M5003" s="73" t="n">
        <v>43465</v>
      </c>
      <c r="N5003" s="74" t="n">
        <v>292.696666666667</v>
      </c>
      <c r="O5003" s="75" t="n">
        <v>1</v>
      </c>
      <c r="P5003" s="76" t="n">
        <v>0.0833333333333333</v>
      </c>
      <c r="Q5003" s="77" t="n">
        <v>0</v>
      </c>
      <c r="R5003" s="78" t="n">
        <v>292.696666666667</v>
      </c>
      <c r="S5003" s="39" t="n">
        <v>24.3033333333333</v>
      </c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LF5003" s="41"/>
      <c r="ALG5003" s="41"/>
      <c r="ALH5003" s="41"/>
      <c r="ALI5003" s="41"/>
      <c r="ALJ5003" s="41"/>
      <c r="ALK5003" s="41"/>
      <c r="ALL5003" s="41"/>
      <c r="ALM5003" s="41"/>
      <c r="ALN5003" s="41"/>
      <c r="ALO5003" s="41"/>
      <c r="ALP5003" s="41"/>
      <c r="ALQ5003" s="41"/>
      <c r="ALR5003" s="41"/>
      <c r="ALS5003" s="41"/>
      <c r="ALT5003" s="41"/>
      <c r="ALU5003" s="41"/>
      <c r="ALV5003" s="41"/>
      <c r="ALW5003" s="41"/>
      <c r="ALX5003" s="41"/>
      <c r="ALY5003" s="41"/>
      <c r="ALZ5003" s="41"/>
      <c r="AMA5003" s="41"/>
      <c r="AMB5003" s="41"/>
      <c r="AMC5003" s="41"/>
      <c r="AMD5003" s="41"/>
      <c r="AME5003" s="41"/>
      <c r="AMF5003" s="41"/>
      <c r="AMG5003" s="0"/>
      <c r="AMH5003" s="0"/>
      <c r="AMI5003" s="0"/>
      <c r="AMJ5003" s="0"/>
    </row>
    <row r="5004" s="4" customFormat="true" ht="37.5" hidden="false" customHeight="true" outlineLevel="0" collapsed="false">
      <c r="A5004" s="23" t="s">
        <v>1337</v>
      </c>
      <c r="B5004" s="23" t="n">
        <v>7541</v>
      </c>
      <c r="C5004" s="25" t="n">
        <f aca="false">VLOOKUP(B5004,[1]Planilha8!$X$4:$Y$6629,2,0)</f>
        <v>2040263</v>
      </c>
      <c r="D5004" s="26" t="s">
        <v>1449</v>
      </c>
      <c r="E5004" s="26" t="str">
        <f aca="false">VLOOKUP(B5004,[1]Planilha8!$X$4:$Z$6629,3,0)</f>
        <v>CLÍNICA MEDICA</v>
      </c>
      <c r="F5004" s="26" t="str">
        <f aca="false">VLOOKUP(B5004,[1]Planilha8!$X$4:$AD$6629,7,0)</f>
        <v>BOM</v>
      </c>
      <c r="G5004" s="27" t="n">
        <v>41452</v>
      </c>
      <c r="H5004" s="28" t="n">
        <v>317</v>
      </c>
      <c r="I5004" s="29" t="s">
        <v>23</v>
      </c>
      <c r="J5004" s="70" t="s">
        <v>1426</v>
      </c>
      <c r="K5004" s="71" t="n">
        <v>4086</v>
      </c>
      <c r="L5004" s="72" t="n">
        <v>2013001011</v>
      </c>
      <c r="M5004" s="73" t="n">
        <v>43465</v>
      </c>
      <c r="N5004" s="74" t="n">
        <v>292.696666666667</v>
      </c>
      <c r="O5004" s="75" t="n">
        <v>1</v>
      </c>
      <c r="P5004" s="76" t="n">
        <v>0.0833333333333333</v>
      </c>
      <c r="Q5004" s="77" t="n">
        <v>0</v>
      </c>
      <c r="R5004" s="78" t="n">
        <v>292.696666666667</v>
      </c>
      <c r="S5004" s="39" t="n">
        <v>24.3033333333333</v>
      </c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LF5004" s="41"/>
      <c r="ALG5004" s="41"/>
      <c r="ALH5004" s="41"/>
      <c r="ALI5004" s="41"/>
      <c r="ALJ5004" s="41"/>
      <c r="ALK5004" s="41"/>
      <c r="ALL5004" s="41"/>
      <c r="ALM5004" s="41"/>
      <c r="ALN5004" s="41"/>
      <c r="ALO5004" s="41"/>
      <c r="ALP5004" s="41"/>
      <c r="ALQ5004" s="41"/>
      <c r="ALR5004" s="41"/>
      <c r="ALS5004" s="41"/>
      <c r="ALT5004" s="41"/>
      <c r="ALU5004" s="41"/>
      <c r="ALV5004" s="41"/>
      <c r="ALW5004" s="41"/>
      <c r="ALX5004" s="41"/>
      <c r="ALY5004" s="41"/>
      <c r="ALZ5004" s="41"/>
      <c r="AMA5004" s="41"/>
      <c r="AMB5004" s="41"/>
      <c r="AMC5004" s="41"/>
      <c r="AMD5004" s="41"/>
      <c r="AME5004" s="41"/>
      <c r="AMF5004" s="41"/>
      <c r="AMG5004" s="0"/>
      <c r="AMH5004" s="0"/>
      <c r="AMI5004" s="0"/>
      <c r="AMJ5004" s="0"/>
    </row>
    <row r="5005" s="4" customFormat="true" ht="37.5" hidden="false" customHeight="true" outlineLevel="0" collapsed="false">
      <c r="A5005" s="23" t="s">
        <v>1337</v>
      </c>
      <c r="B5005" s="23" t="n">
        <v>7542</v>
      </c>
      <c r="C5005" s="25" t="n">
        <f aca="false">VLOOKUP(B5005,[1]Planilha8!$X$4:$Y$6629,2,0)</f>
        <v>2040264</v>
      </c>
      <c r="D5005" s="26" t="s">
        <v>1449</v>
      </c>
      <c r="E5005" s="26" t="str">
        <f aca="false">VLOOKUP(B5005,[1]Planilha8!$X$4:$Z$6629,3,0)</f>
        <v>CLÍNICA MEDICA</v>
      </c>
      <c r="F5005" s="26" t="str">
        <f aca="false">VLOOKUP(B5005,[1]Planilha8!$X$4:$AD$6629,7,0)</f>
        <v>BOM</v>
      </c>
      <c r="G5005" s="27" t="n">
        <v>41452</v>
      </c>
      <c r="H5005" s="28" t="n">
        <v>317</v>
      </c>
      <c r="I5005" s="29" t="s">
        <v>23</v>
      </c>
      <c r="J5005" s="70" t="s">
        <v>1426</v>
      </c>
      <c r="K5005" s="71" t="n">
        <v>4086</v>
      </c>
      <c r="L5005" s="72" t="n">
        <v>2013001011</v>
      </c>
      <c r="M5005" s="73" t="n">
        <v>43465</v>
      </c>
      <c r="N5005" s="74" t="n">
        <v>292.696666666667</v>
      </c>
      <c r="O5005" s="75" t="n">
        <v>1</v>
      </c>
      <c r="P5005" s="76" t="n">
        <v>0.0833333333333333</v>
      </c>
      <c r="Q5005" s="77" t="n">
        <v>0</v>
      </c>
      <c r="R5005" s="78" t="n">
        <v>292.696666666667</v>
      </c>
      <c r="S5005" s="39" t="n">
        <v>24.3033333333333</v>
      </c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LF5005" s="41"/>
      <c r="ALG5005" s="41"/>
      <c r="ALH5005" s="41"/>
      <c r="ALI5005" s="41"/>
      <c r="ALJ5005" s="41"/>
      <c r="ALK5005" s="41"/>
      <c r="ALL5005" s="41"/>
      <c r="ALM5005" s="41"/>
      <c r="ALN5005" s="41"/>
      <c r="ALO5005" s="41"/>
      <c r="ALP5005" s="41"/>
      <c r="ALQ5005" s="41"/>
      <c r="ALR5005" s="41"/>
      <c r="ALS5005" s="41"/>
      <c r="ALT5005" s="41"/>
      <c r="ALU5005" s="41"/>
      <c r="ALV5005" s="41"/>
      <c r="ALW5005" s="41"/>
      <c r="ALX5005" s="41"/>
      <c r="ALY5005" s="41"/>
      <c r="ALZ5005" s="41"/>
      <c r="AMA5005" s="41"/>
      <c r="AMB5005" s="41"/>
      <c r="AMC5005" s="41"/>
      <c r="AMD5005" s="41"/>
      <c r="AME5005" s="41"/>
      <c r="AMF5005" s="41"/>
      <c r="AMG5005" s="0"/>
      <c r="AMH5005" s="0"/>
      <c r="AMI5005" s="0"/>
      <c r="AMJ5005" s="0"/>
    </row>
    <row r="5006" s="4" customFormat="true" ht="37.5" hidden="false" customHeight="true" outlineLevel="0" collapsed="false">
      <c r="A5006" s="23" t="s">
        <v>1337</v>
      </c>
      <c r="B5006" s="23" t="n">
        <v>7543</v>
      </c>
      <c r="C5006" s="25" t="n">
        <f aca="false">VLOOKUP(B5006,[1]Planilha8!$X$4:$Y$6629,2,0)</f>
        <v>2040265</v>
      </c>
      <c r="D5006" s="26" t="s">
        <v>1449</v>
      </c>
      <c r="E5006" s="26" t="str">
        <f aca="false">VLOOKUP(B5006,[1]Planilha8!$X$4:$Z$6629,3,0)</f>
        <v>HEMODIALISE / DIÁLISE</v>
      </c>
      <c r="F5006" s="26" t="str">
        <f aca="false">VLOOKUP(B5006,[1]Planilha8!$X$4:$AD$6629,7,0)</f>
        <v>BOM</v>
      </c>
      <c r="G5006" s="27" t="n">
        <v>41452</v>
      </c>
      <c r="H5006" s="28" t="n">
        <v>317</v>
      </c>
      <c r="I5006" s="29" t="s">
        <v>23</v>
      </c>
      <c r="J5006" s="70" t="s">
        <v>1426</v>
      </c>
      <c r="K5006" s="71" t="n">
        <v>4086</v>
      </c>
      <c r="L5006" s="72" t="n">
        <v>2013001011</v>
      </c>
      <c r="M5006" s="73" t="n">
        <v>43465</v>
      </c>
      <c r="N5006" s="74" t="n">
        <v>292.696666666667</v>
      </c>
      <c r="O5006" s="75" t="n">
        <v>1</v>
      </c>
      <c r="P5006" s="76" t="n">
        <v>0.0833333333333333</v>
      </c>
      <c r="Q5006" s="77" t="n">
        <v>0</v>
      </c>
      <c r="R5006" s="78" t="n">
        <v>292.696666666667</v>
      </c>
      <c r="S5006" s="39" t="n">
        <v>24.3033333333333</v>
      </c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LF5006" s="41"/>
      <c r="ALG5006" s="41"/>
      <c r="ALH5006" s="41"/>
      <c r="ALI5006" s="41"/>
      <c r="ALJ5006" s="41"/>
      <c r="ALK5006" s="41"/>
      <c r="ALL5006" s="41"/>
      <c r="ALM5006" s="41"/>
      <c r="ALN5006" s="41"/>
      <c r="ALO5006" s="41"/>
      <c r="ALP5006" s="41"/>
      <c r="ALQ5006" s="41"/>
      <c r="ALR5006" s="41"/>
      <c r="ALS5006" s="41"/>
      <c r="ALT5006" s="41"/>
      <c r="ALU5006" s="41"/>
      <c r="ALV5006" s="41"/>
      <c r="ALW5006" s="41"/>
      <c r="ALX5006" s="41"/>
      <c r="ALY5006" s="41"/>
      <c r="ALZ5006" s="41"/>
      <c r="AMA5006" s="41"/>
      <c r="AMB5006" s="41"/>
      <c r="AMC5006" s="41"/>
      <c r="AMD5006" s="41"/>
      <c r="AME5006" s="41"/>
      <c r="AMF5006" s="41"/>
      <c r="AMG5006" s="0"/>
      <c r="AMH5006" s="0"/>
      <c r="AMI5006" s="0"/>
      <c r="AMJ5006" s="0"/>
    </row>
    <row r="5007" s="4" customFormat="true" ht="37.5" hidden="false" customHeight="true" outlineLevel="0" collapsed="false">
      <c r="A5007" s="23" t="s">
        <v>1337</v>
      </c>
      <c r="B5007" s="23" t="n">
        <v>7544</v>
      </c>
      <c r="C5007" s="25" t="n">
        <f aca="false">VLOOKUP(B5007,[1]Planilha8!$X$4:$Y$6629,2,0)</f>
        <v>2040266</v>
      </c>
      <c r="D5007" s="26" t="s">
        <v>1449</v>
      </c>
      <c r="E5007" s="26" t="str">
        <f aca="false">VLOOKUP(B5007,[1]Planilha8!$X$4:$Z$6629,3,0)</f>
        <v>HEMODIALISE / DIÁLISE</v>
      </c>
      <c r="F5007" s="26" t="str">
        <f aca="false">VLOOKUP(B5007,[1]Planilha8!$X$4:$AD$6629,7,0)</f>
        <v>BOM</v>
      </c>
      <c r="G5007" s="27" t="n">
        <v>41452</v>
      </c>
      <c r="H5007" s="28" t="n">
        <v>317</v>
      </c>
      <c r="I5007" s="29" t="s">
        <v>23</v>
      </c>
      <c r="J5007" s="70" t="s">
        <v>1426</v>
      </c>
      <c r="K5007" s="71" t="n">
        <v>4086</v>
      </c>
      <c r="L5007" s="72" t="n">
        <v>2013001011</v>
      </c>
      <c r="M5007" s="73" t="n">
        <v>43465</v>
      </c>
      <c r="N5007" s="74" t="n">
        <v>292.696666666667</v>
      </c>
      <c r="O5007" s="75" t="n">
        <v>1</v>
      </c>
      <c r="P5007" s="76" t="n">
        <v>0.0833333333333333</v>
      </c>
      <c r="Q5007" s="77" t="n">
        <v>0</v>
      </c>
      <c r="R5007" s="78" t="n">
        <v>292.696666666667</v>
      </c>
      <c r="S5007" s="39" t="n">
        <v>24.3033333333333</v>
      </c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LF5007" s="41"/>
      <c r="ALG5007" s="41"/>
      <c r="ALH5007" s="41"/>
      <c r="ALI5007" s="41"/>
      <c r="ALJ5007" s="41"/>
      <c r="ALK5007" s="41"/>
      <c r="ALL5007" s="41"/>
      <c r="ALM5007" s="41"/>
      <c r="ALN5007" s="41"/>
      <c r="ALO5007" s="41"/>
      <c r="ALP5007" s="41"/>
      <c r="ALQ5007" s="41"/>
      <c r="ALR5007" s="41"/>
      <c r="ALS5007" s="41"/>
      <c r="ALT5007" s="41"/>
      <c r="ALU5007" s="41"/>
      <c r="ALV5007" s="41"/>
      <c r="ALW5007" s="41"/>
      <c r="ALX5007" s="41"/>
      <c r="ALY5007" s="41"/>
      <c r="ALZ5007" s="41"/>
      <c r="AMA5007" s="41"/>
      <c r="AMB5007" s="41"/>
      <c r="AMC5007" s="41"/>
      <c r="AMD5007" s="41"/>
      <c r="AME5007" s="41"/>
      <c r="AMF5007" s="41"/>
      <c r="AMG5007" s="0"/>
      <c r="AMH5007" s="0"/>
      <c r="AMI5007" s="0"/>
      <c r="AMJ5007" s="0"/>
    </row>
    <row r="5008" s="4" customFormat="true" ht="37.5" hidden="false" customHeight="true" outlineLevel="0" collapsed="false">
      <c r="A5008" s="23" t="s">
        <v>1337</v>
      </c>
      <c r="B5008" s="23" t="n">
        <v>7545</v>
      </c>
      <c r="C5008" s="25" t="n">
        <f aca="false">VLOOKUP(B5008,[1]Planilha8!$X$4:$Y$6629,2,0)</f>
        <v>2040267</v>
      </c>
      <c r="D5008" s="26" t="s">
        <v>1449</v>
      </c>
      <c r="E5008" s="26" t="str">
        <f aca="false">VLOOKUP(B5008,[1]Planilha8!$X$4:$Z$6629,3,0)</f>
        <v>CLÍNICA MEDICA</v>
      </c>
      <c r="F5008" s="26" t="str">
        <f aca="false">VLOOKUP(B5008,[1]Planilha8!$X$4:$AD$6629,7,0)</f>
        <v>BOM</v>
      </c>
      <c r="G5008" s="27" t="n">
        <v>41452</v>
      </c>
      <c r="H5008" s="28" t="n">
        <v>317</v>
      </c>
      <c r="I5008" s="29" t="s">
        <v>23</v>
      </c>
      <c r="J5008" s="70" t="s">
        <v>1426</v>
      </c>
      <c r="K5008" s="71" t="n">
        <v>4086</v>
      </c>
      <c r="L5008" s="72" t="n">
        <v>2013001011</v>
      </c>
      <c r="M5008" s="73" t="n">
        <v>43465</v>
      </c>
      <c r="N5008" s="74" t="n">
        <v>292.696666666667</v>
      </c>
      <c r="O5008" s="75" t="n">
        <v>1</v>
      </c>
      <c r="P5008" s="76" t="n">
        <v>0.0833333333333333</v>
      </c>
      <c r="Q5008" s="77" t="n">
        <v>0</v>
      </c>
      <c r="R5008" s="78" t="n">
        <v>292.696666666667</v>
      </c>
      <c r="S5008" s="39" t="n">
        <v>24.3033333333333</v>
      </c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LF5008" s="41"/>
      <c r="ALG5008" s="41"/>
      <c r="ALH5008" s="41"/>
      <c r="ALI5008" s="41"/>
      <c r="ALJ5008" s="41"/>
      <c r="ALK5008" s="41"/>
      <c r="ALL5008" s="41"/>
      <c r="ALM5008" s="41"/>
      <c r="ALN5008" s="41"/>
      <c r="ALO5008" s="41"/>
      <c r="ALP5008" s="41"/>
      <c r="ALQ5008" s="41"/>
      <c r="ALR5008" s="41"/>
      <c r="ALS5008" s="41"/>
      <c r="ALT5008" s="41"/>
      <c r="ALU5008" s="41"/>
      <c r="ALV5008" s="41"/>
      <c r="ALW5008" s="41"/>
      <c r="ALX5008" s="41"/>
      <c r="ALY5008" s="41"/>
      <c r="ALZ5008" s="41"/>
      <c r="AMA5008" s="41"/>
      <c r="AMB5008" s="41"/>
      <c r="AMC5008" s="41"/>
      <c r="AMD5008" s="41"/>
      <c r="AME5008" s="41"/>
      <c r="AMF5008" s="41"/>
      <c r="AMG5008" s="0"/>
      <c r="AMH5008" s="0"/>
      <c r="AMI5008" s="0"/>
      <c r="AMJ5008" s="0"/>
    </row>
    <row r="5009" s="4" customFormat="true" ht="37.5" hidden="false" customHeight="true" outlineLevel="0" collapsed="false">
      <c r="A5009" s="23" t="s">
        <v>1337</v>
      </c>
      <c r="B5009" s="23" t="n">
        <v>7546</v>
      </c>
      <c r="C5009" s="25" t="n">
        <f aca="false">VLOOKUP(B5009,[1]Planilha8!$X$4:$Y$6629,2,0)</f>
        <v>2040268</v>
      </c>
      <c r="D5009" s="26" t="s">
        <v>1449</v>
      </c>
      <c r="E5009" s="26" t="str">
        <f aca="false">VLOOKUP(B5009,[1]Planilha8!$X$4:$Z$6629,3,0)</f>
        <v>HEMODIALISE / DIÁLISE</v>
      </c>
      <c r="F5009" s="26" t="str">
        <f aca="false">VLOOKUP(B5009,[1]Planilha8!$X$4:$AD$6629,7,0)</f>
        <v>BOM</v>
      </c>
      <c r="G5009" s="27" t="n">
        <v>41452</v>
      </c>
      <c r="H5009" s="28" t="n">
        <v>317</v>
      </c>
      <c r="I5009" s="29" t="s">
        <v>23</v>
      </c>
      <c r="J5009" s="70" t="s">
        <v>1426</v>
      </c>
      <c r="K5009" s="71" t="n">
        <v>4086</v>
      </c>
      <c r="L5009" s="72" t="n">
        <v>2013001011</v>
      </c>
      <c r="M5009" s="73" t="n">
        <v>43465</v>
      </c>
      <c r="N5009" s="74" t="n">
        <v>292.696666666667</v>
      </c>
      <c r="O5009" s="75" t="n">
        <v>1</v>
      </c>
      <c r="P5009" s="76" t="n">
        <v>0.0833333333333333</v>
      </c>
      <c r="Q5009" s="77" t="n">
        <v>0</v>
      </c>
      <c r="R5009" s="78" t="n">
        <v>292.696666666667</v>
      </c>
      <c r="S5009" s="39" t="n">
        <v>24.3033333333333</v>
      </c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LF5009" s="41"/>
      <c r="ALG5009" s="41"/>
      <c r="ALH5009" s="41"/>
      <c r="ALI5009" s="41"/>
      <c r="ALJ5009" s="41"/>
      <c r="ALK5009" s="41"/>
      <c r="ALL5009" s="41"/>
      <c r="ALM5009" s="41"/>
      <c r="ALN5009" s="41"/>
      <c r="ALO5009" s="41"/>
      <c r="ALP5009" s="41"/>
      <c r="ALQ5009" s="41"/>
      <c r="ALR5009" s="41"/>
      <c r="ALS5009" s="41"/>
      <c r="ALT5009" s="41"/>
      <c r="ALU5009" s="41"/>
      <c r="ALV5009" s="41"/>
      <c r="ALW5009" s="41"/>
      <c r="ALX5009" s="41"/>
      <c r="ALY5009" s="41"/>
      <c r="ALZ5009" s="41"/>
      <c r="AMA5009" s="41"/>
      <c r="AMB5009" s="41"/>
      <c r="AMC5009" s="41"/>
      <c r="AMD5009" s="41"/>
      <c r="AME5009" s="41"/>
      <c r="AMF5009" s="41"/>
      <c r="AMG5009" s="0"/>
      <c r="AMH5009" s="0"/>
      <c r="AMI5009" s="0"/>
      <c r="AMJ5009" s="0"/>
    </row>
    <row r="5010" s="4" customFormat="true" ht="37.5" hidden="false" customHeight="true" outlineLevel="0" collapsed="false">
      <c r="A5010" s="23" t="s">
        <v>1337</v>
      </c>
      <c r="B5010" s="23" t="n">
        <v>7547</v>
      </c>
      <c r="C5010" s="25" t="n">
        <f aca="false">VLOOKUP(B5010,[1]Planilha8!$X$4:$Y$6629,2,0)</f>
        <v>2040269</v>
      </c>
      <c r="D5010" s="26" t="s">
        <v>1449</v>
      </c>
      <c r="E5010" s="26" t="str">
        <f aca="false">VLOOKUP(B5010,[1]Planilha8!$X$4:$Z$6629,3,0)</f>
        <v>CLÍNICA MEDICA</v>
      </c>
      <c r="F5010" s="26" t="str">
        <f aca="false">VLOOKUP(B5010,[1]Planilha8!$X$4:$AD$6629,7,0)</f>
        <v>BOM</v>
      </c>
      <c r="G5010" s="27" t="n">
        <v>41452</v>
      </c>
      <c r="H5010" s="28" t="n">
        <v>317</v>
      </c>
      <c r="I5010" s="29" t="s">
        <v>23</v>
      </c>
      <c r="J5010" s="70" t="s">
        <v>1426</v>
      </c>
      <c r="K5010" s="71" t="n">
        <v>4086</v>
      </c>
      <c r="L5010" s="72" t="n">
        <v>2013001011</v>
      </c>
      <c r="M5010" s="73" t="n">
        <v>43465</v>
      </c>
      <c r="N5010" s="74" t="n">
        <v>292.696666666667</v>
      </c>
      <c r="O5010" s="75" t="n">
        <v>1</v>
      </c>
      <c r="P5010" s="76" t="n">
        <v>0.0833333333333333</v>
      </c>
      <c r="Q5010" s="77" t="n">
        <v>0</v>
      </c>
      <c r="R5010" s="78" t="n">
        <v>292.696666666667</v>
      </c>
      <c r="S5010" s="39" t="n">
        <v>24.3033333333333</v>
      </c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LF5010" s="41"/>
      <c r="ALG5010" s="41"/>
      <c r="ALH5010" s="41"/>
      <c r="ALI5010" s="41"/>
      <c r="ALJ5010" s="41"/>
      <c r="ALK5010" s="41"/>
      <c r="ALL5010" s="41"/>
      <c r="ALM5010" s="41"/>
      <c r="ALN5010" s="41"/>
      <c r="ALO5010" s="41"/>
      <c r="ALP5010" s="41"/>
      <c r="ALQ5010" s="41"/>
      <c r="ALR5010" s="41"/>
      <c r="ALS5010" s="41"/>
      <c r="ALT5010" s="41"/>
      <c r="ALU5010" s="41"/>
      <c r="ALV5010" s="41"/>
      <c r="ALW5010" s="41"/>
      <c r="ALX5010" s="41"/>
      <c r="ALY5010" s="41"/>
      <c r="ALZ5010" s="41"/>
      <c r="AMA5010" s="41"/>
      <c r="AMB5010" s="41"/>
      <c r="AMC5010" s="41"/>
      <c r="AMD5010" s="41"/>
      <c r="AME5010" s="41"/>
      <c r="AMF5010" s="41"/>
      <c r="AMG5010" s="0"/>
      <c r="AMH5010" s="0"/>
      <c r="AMI5010" s="0"/>
      <c r="AMJ5010" s="0"/>
    </row>
    <row r="5011" s="4" customFormat="true" ht="37.5" hidden="false" customHeight="true" outlineLevel="0" collapsed="false">
      <c r="A5011" s="23" t="s">
        <v>1337</v>
      </c>
      <c r="B5011" s="23" t="n">
        <v>7548</v>
      </c>
      <c r="C5011" s="25" t="n">
        <f aca="false">VLOOKUP(B5011,[1]Planilha8!$X$4:$Y$6629,2,0)</f>
        <v>2040270</v>
      </c>
      <c r="D5011" s="26" t="s">
        <v>1449</v>
      </c>
      <c r="E5011" s="26" t="str">
        <f aca="false">VLOOKUP(B5011,[1]Planilha8!$X$4:$Z$6629,3,0)</f>
        <v>HEMODIALISE / DIÁLISE</v>
      </c>
      <c r="F5011" s="26" t="str">
        <f aca="false">VLOOKUP(B5011,[1]Planilha8!$X$4:$AD$6629,7,0)</f>
        <v>BOM</v>
      </c>
      <c r="G5011" s="27" t="n">
        <v>41452</v>
      </c>
      <c r="H5011" s="28" t="n">
        <v>317</v>
      </c>
      <c r="I5011" s="29" t="s">
        <v>23</v>
      </c>
      <c r="J5011" s="70" t="s">
        <v>1426</v>
      </c>
      <c r="K5011" s="71" t="n">
        <v>4086</v>
      </c>
      <c r="L5011" s="72" t="n">
        <v>2013001011</v>
      </c>
      <c r="M5011" s="73" t="n">
        <v>43465</v>
      </c>
      <c r="N5011" s="74" t="n">
        <v>292.696666666667</v>
      </c>
      <c r="O5011" s="75" t="n">
        <v>1</v>
      </c>
      <c r="P5011" s="76" t="n">
        <v>0.0833333333333333</v>
      </c>
      <c r="Q5011" s="77" t="n">
        <v>0</v>
      </c>
      <c r="R5011" s="78" t="n">
        <v>292.696666666667</v>
      </c>
      <c r="S5011" s="39" t="n">
        <v>24.3033333333333</v>
      </c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LF5011" s="41"/>
      <c r="ALG5011" s="41"/>
      <c r="ALH5011" s="41"/>
      <c r="ALI5011" s="41"/>
      <c r="ALJ5011" s="41"/>
      <c r="ALK5011" s="41"/>
      <c r="ALL5011" s="41"/>
      <c r="ALM5011" s="41"/>
      <c r="ALN5011" s="41"/>
      <c r="ALO5011" s="41"/>
      <c r="ALP5011" s="41"/>
      <c r="ALQ5011" s="41"/>
      <c r="ALR5011" s="41"/>
      <c r="ALS5011" s="41"/>
      <c r="ALT5011" s="41"/>
      <c r="ALU5011" s="41"/>
      <c r="ALV5011" s="41"/>
      <c r="ALW5011" s="41"/>
      <c r="ALX5011" s="41"/>
      <c r="ALY5011" s="41"/>
      <c r="ALZ5011" s="41"/>
      <c r="AMA5011" s="41"/>
      <c r="AMB5011" s="41"/>
      <c r="AMC5011" s="41"/>
      <c r="AMD5011" s="41"/>
      <c r="AME5011" s="41"/>
      <c r="AMF5011" s="41"/>
      <c r="AMG5011" s="0"/>
      <c r="AMH5011" s="0"/>
      <c r="AMI5011" s="0"/>
      <c r="AMJ5011" s="0"/>
    </row>
    <row r="5012" s="4" customFormat="true" ht="37.5" hidden="false" customHeight="true" outlineLevel="0" collapsed="false">
      <c r="A5012" s="23" t="s">
        <v>1337</v>
      </c>
      <c r="B5012" s="23" t="n">
        <v>7549</v>
      </c>
      <c r="C5012" s="25" t="n">
        <f aca="false">VLOOKUP(B5012,[1]Planilha8!$X$4:$Y$6629,2,0)</f>
        <v>2040271</v>
      </c>
      <c r="D5012" s="26" t="s">
        <v>1449</v>
      </c>
      <c r="E5012" s="26" t="str">
        <f aca="false">VLOOKUP(B5012,[1]Planilha8!$X$4:$Z$6629,3,0)</f>
        <v>HEMODIALISE / DIÁLISE</v>
      </c>
      <c r="F5012" s="26" t="str">
        <f aca="false">VLOOKUP(B5012,[1]Planilha8!$X$4:$AD$6629,7,0)</f>
        <v>BOM</v>
      </c>
      <c r="G5012" s="27" t="n">
        <v>41452</v>
      </c>
      <c r="H5012" s="28" t="n">
        <v>317</v>
      </c>
      <c r="I5012" s="29" t="s">
        <v>23</v>
      </c>
      <c r="J5012" s="70" t="s">
        <v>1426</v>
      </c>
      <c r="K5012" s="71" t="n">
        <v>4086</v>
      </c>
      <c r="L5012" s="72" t="n">
        <v>2013001011</v>
      </c>
      <c r="M5012" s="73" t="n">
        <v>43465</v>
      </c>
      <c r="N5012" s="74" t="n">
        <v>292.696666666667</v>
      </c>
      <c r="O5012" s="75" t="n">
        <v>1</v>
      </c>
      <c r="P5012" s="76" t="n">
        <v>0.0833333333333333</v>
      </c>
      <c r="Q5012" s="77" t="n">
        <v>0</v>
      </c>
      <c r="R5012" s="78" t="n">
        <v>292.696666666667</v>
      </c>
      <c r="S5012" s="39" t="n">
        <v>24.3033333333333</v>
      </c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LF5012" s="41"/>
      <c r="ALG5012" s="41"/>
      <c r="ALH5012" s="41"/>
      <c r="ALI5012" s="41"/>
      <c r="ALJ5012" s="41"/>
      <c r="ALK5012" s="41"/>
      <c r="ALL5012" s="41"/>
      <c r="ALM5012" s="41"/>
      <c r="ALN5012" s="41"/>
      <c r="ALO5012" s="41"/>
      <c r="ALP5012" s="41"/>
      <c r="ALQ5012" s="41"/>
      <c r="ALR5012" s="41"/>
      <c r="ALS5012" s="41"/>
      <c r="ALT5012" s="41"/>
      <c r="ALU5012" s="41"/>
      <c r="ALV5012" s="41"/>
      <c r="ALW5012" s="41"/>
      <c r="ALX5012" s="41"/>
      <c r="ALY5012" s="41"/>
      <c r="ALZ5012" s="41"/>
      <c r="AMA5012" s="41"/>
      <c r="AMB5012" s="41"/>
      <c r="AMC5012" s="41"/>
      <c r="AMD5012" s="41"/>
      <c r="AME5012" s="41"/>
      <c r="AMF5012" s="41"/>
      <c r="AMG5012" s="0"/>
      <c r="AMH5012" s="0"/>
      <c r="AMI5012" s="0"/>
      <c r="AMJ5012" s="0"/>
    </row>
    <row r="5013" s="4" customFormat="true" ht="37.5" hidden="false" customHeight="true" outlineLevel="0" collapsed="false">
      <c r="A5013" s="23" t="s">
        <v>1337</v>
      </c>
      <c r="B5013" s="23" t="n">
        <v>7550</v>
      </c>
      <c r="C5013" s="25" t="n">
        <f aca="false">VLOOKUP(B5013,[1]Planilha8!$X$4:$Y$6629,2,0)</f>
        <v>2040272</v>
      </c>
      <c r="D5013" s="26" t="s">
        <v>1449</v>
      </c>
      <c r="E5013" s="26" t="str">
        <f aca="false">VLOOKUP(B5013,[1]Planilha8!$X$4:$Z$6629,3,0)</f>
        <v>CLINICA MEDICA</v>
      </c>
      <c r="F5013" s="26" t="str">
        <f aca="false">VLOOKUP(B5013,[1]Planilha8!$X$4:$AD$6629,7,0)</f>
        <v>BOM</v>
      </c>
      <c r="G5013" s="27" t="n">
        <v>41452</v>
      </c>
      <c r="H5013" s="28" t="n">
        <v>317</v>
      </c>
      <c r="I5013" s="29" t="s">
        <v>23</v>
      </c>
      <c r="J5013" s="70" t="s">
        <v>1426</v>
      </c>
      <c r="K5013" s="71" t="n">
        <v>4086</v>
      </c>
      <c r="L5013" s="72" t="n">
        <v>2013001011</v>
      </c>
      <c r="M5013" s="73" t="n">
        <v>43465</v>
      </c>
      <c r="N5013" s="74" t="n">
        <v>292.696666666667</v>
      </c>
      <c r="O5013" s="75" t="n">
        <v>1</v>
      </c>
      <c r="P5013" s="76" t="n">
        <v>0.0833333333333333</v>
      </c>
      <c r="Q5013" s="77" t="n">
        <v>0</v>
      </c>
      <c r="R5013" s="78" t="n">
        <v>292.696666666667</v>
      </c>
      <c r="S5013" s="39" t="n">
        <v>24.3033333333333</v>
      </c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LF5013" s="41"/>
      <c r="ALG5013" s="41"/>
      <c r="ALH5013" s="41"/>
      <c r="ALI5013" s="41"/>
      <c r="ALJ5013" s="41"/>
      <c r="ALK5013" s="41"/>
      <c r="ALL5013" s="41"/>
      <c r="ALM5013" s="41"/>
      <c r="ALN5013" s="41"/>
      <c r="ALO5013" s="41"/>
      <c r="ALP5013" s="41"/>
      <c r="ALQ5013" s="41"/>
      <c r="ALR5013" s="41"/>
      <c r="ALS5013" s="41"/>
      <c r="ALT5013" s="41"/>
      <c r="ALU5013" s="41"/>
      <c r="ALV5013" s="41"/>
      <c r="ALW5013" s="41"/>
      <c r="ALX5013" s="41"/>
      <c r="ALY5013" s="41"/>
      <c r="ALZ5013" s="41"/>
      <c r="AMA5013" s="41"/>
      <c r="AMB5013" s="41"/>
      <c r="AMC5013" s="41"/>
      <c r="AMD5013" s="41"/>
      <c r="AME5013" s="41"/>
      <c r="AMF5013" s="41"/>
      <c r="AMG5013" s="0"/>
      <c r="AMH5013" s="0"/>
      <c r="AMI5013" s="0"/>
      <c r="AMJ5013" s="0"/>
    </row>
    <row r="5014" s="4" customFormat="true" ht="37.5" hidden="false" customHeight="true" outlineLevel="0" collapsed="false">
      <c r="A5014" s="23" t="s">
        <v>1337</v>
      </c>
      <c r="B5014" s="23" t="n">
        <v>7551</v>
      </c>
      <c r="C5014" s="25" t="n">
        <f aca="false">VLOOKUP(B5014,[1]Planilha8!$X$4:$Y$6629,2,0)</f>
        <v>2040273</v>
      </c>
      <c r="D5014" s="26" t="s">
        <v>1449</v>
      </c>
      <c r="E5014" s="26" t="str">
        <f aca="false">VLOOKUP(B5014,[1]Planilha8!$X$4:$Z$6629,3,0)</f>
        <v>CENTRO CIRÚRGICO</v>
      </c>
      <c r="F5014" s="26" t="str">
        <f aca="false">VLOOKUP(B5014,[1]Planilha8!$X$4:$AD$6629,7,0)</f>
        <v>BOM</v>
      </c>
      <c r="G5014" s="27" t="n">
        <v>41452</v>
      </c>
      <c r="H5014" s="28" t="n">
        <v>317</v>
      </c>
      <c r="I5014" s="29" t="s">
        <v>23</v>
      </c>
      <c r="J5014" s="70" t="s">
        <v>1426</v>
      </c>
      <c r="K5014" s="71" t="n">
        <v>4086</v>
      </c>
      <c r="L5014" s="72" t="n">
        <v>2013001011</v>
      </c>
      <c r="M5014" s="73" t="n">
        <v>43465</v>
      </c>
      <c r="N5014" s="74" t="n">
        <v>292.696666666667</v>
      </c>
      <c r="O5014" s="75" t="n">
        <v>1</v>
      </c>
      <c r="P5014" s="76" t="n">
        <v>0.0833333333333333</v>
      </c>
      <c r="Q5014" s="77" t="n">
        <v>0</v>
      </c>
      <c r="R5014" s="78" t="n">
        <v>292.696666666667</v>
      </c>
      <c r="S5014" s="39" t="n">
        <v>24.3033333333333</v>
      </c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LF5014" s="41"/>
      <c r="ALG5014" s="41"/>
      <c r="ALH5014" s="41"/>
      <c r="ALI5014" s="41"/>
      <c r="ALJ5014" s="41"/>
      <c r="ALK5014" s="41"/>
      <c r="ALL5014" s="41"/>
      <c r="ALM5014" s="41"/>
      <c r="ALN5014" s="41"/>
      <c r="ALO5014" s="41"/>
      <c r="ALP5014" s="41"/>
      <c r="ALQ5014" s="41"/>
      <c r="ALR5014" s="41"/>
      <c r="ALS5014" s="41"/>
      <c r="ALT5014" s="41"/>
      <c r="ALU5014" s="41"/>
      <c r="ALV5014" s="41"/>
      <c r="ALW5014" s="41"/>
      <c r="ALX5014" s="41"/>
      <c r="ALY5014" s="41"/>
      <c r="ALZ5014" s="41"/>
      <c r="AMA5014" s="41"/>
      <c r="AMB5014" s="41"/>
      <c r="AMC5014" s="41"/>
      <c r="AMD5014" s="41"/>
      <c r="AME5014" s="41"/>
      <c r="AMF5014" s="41"/>
      <c r="AMG5014" s="0"/>
      <c r="AMH5014" s="0"/>
      <c r="AMI5014" s="0"/>
      <c r="AMJ5014" s="0"/>
    </row>
    <row r="5015" s="4" customFormat="true" ht="37.5" hidden="false" customHeight="true" outlineLevel="0" collapsed="false">
      <c r="A5015" s="23" t="s">
        <v>1337</v>
      </c>
      <c r="B5015" s="23" t="n">
        <v>7553</v>
      </c>
      <c r="C5015" s="25" t="n">
        <f aca="false">VLOOKUP(B5015,[1]Planilha8!$X$4:$Y$6629,2,0)</f>
        <v>2040274</v>
      </c>
      <c r="D5015" s="26" t="s">
        <v>1449</v>
      </c>
      <c r="E5015" s="26" t="str">
        <f aca="false">VLOOKUP(B5015,[1]Planilha8!$X$4:$Z$6629,3,0)</f>
        <v>HEMODIALISE / DIÁLISE</v>
      </c>
      <c r="F5015" s="26" t="str">
        <f aca="false">VLOOKUP(B5015,[1]Planilha8!$X$4:$AD$6629,7,0)</f>
        <v>BOM</v>
      </c>
      <c r="G5015" s="27" t="n">
        <v>41452</v>
      </c>
      <c r="H5015" s="28" t="n">
        <v>317</v>
      </c>
      <c r="I5015" s="29" t="s">
        <v>23</v>
      </c>
      <c r="J5015" s="70" t="s">
        <v>1426</v>
      </c>
      <c r="K5015" s="71" t="n">
        <v>4086</v>
      </c>
      <c r="L5015" s="72" t="n">
        <v>2013001011</v>
      </c>
      <c r="M5015" s="73" t="n">
        <v>43465</v>
      </c>
      <c r="N5015" s="74" t="n">
        <v>292.696666666667</v>
      </c>
      <c r="O5015" s="75" t="n">
        <v>1</v>
      </c>
      <c r="P5015" s="76" t="n">
        <v>0.0833333333333333</v>
      </c>
      <c r="Q5015" s="77" t="n">
        <v>0</v>
      </c>
      <c r="R5015" s="78" t="n">
        <v>292.696666666667</v>
      </c>
      <c r="S5015" s="39" t="n">
        <v>24.3033333333333</v>
      </c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LF5015" s="41"/>
      <c r="ALG5015" s="41"/>
      <c r="ALH5015" s="41"/>
      <c r="ALI5015" s="41"/>
      <c r="ALJ5015" s="41"/>
      <c r="ALK5015" s="41"/>
      <c r="ALL5015" s="41"/>
      <c r="ALM5015" s="41"/>
      <c r="ALN5015" s="41"/>
      <c r="ALO5015" s="41"/>
      <c r="ALP5015" s="41"/>
      <c r="ALQ5015" s="41"/>
      <c r="ALR5015" s="41"/>
      <c r="ALS5015" s="41"/>
      <c r="ALT5015" s="41"/>
      <c r="ALU5015" s="41"/>
      <c r="ALV5015" s="41"/>
      <c r="ALW5015" s="41"/>
      <c r="ALX5015" s="41"/>
      <c r="ALY5015" s="41"/>
      <c r="ALZ5015" s="41"/>
      <c r="AMA5015" s="41"/>
      <c r="AMB5015" s="41"/>
      <c r="AMC5015" s="41"/>
      <c r="AMD5015" s="41"/>
      <c r="AME5015" s="41"/>
      <c r="AMF5015" s="41"/>
      <c r="AMG5015" s="0"/>
      <c r="AMH5015" s="0"/>
      <c r="AMI5015" s="0"/>
      <c r="AMJ5015" s="0"/>
    </row>
    <row r="5016" s="4" customFormat="true" ht="37.5" hidden="false" customHeight="true" outlineLevel="0" collapsed="false">
      <c r="A5016" s="23" t="s">
        <v>1337</v>
      </c>
      <c r="B5016" s="23" t="n">
        <v>7554</v>
      </c>
      <c r="C5016" s="25" t="n">
        <f aca="false">VLOOKUP(B5016,[1]Planilha8!$X$4:$Y$6629,2,0)</f>
        <v>2040275</v>
      </c>
      <c r="D5016" s="26" t="s">
        <v>1449</v>
      </c>
      <c r="E5016" s="26" t="str">
        <f aca="false">VLOOKUP(B5016,[1]Planilha8!$X$4:$Z$6629,3,0)</f>
        <v>CENTRO CIRÚRGICO</v>
      </c>
      <c r="F5016" s="26" t="str">
        <f aca="false">VLOOKUP(B5016,[1]Planilha8!$X$4:$AD$6629,7,0)</f>
        <v>BOM</v>
      </c>
      <c r="G5016" s="27" t="n">
        <v>41452</v>
      </c>
      <c r="H5016" s="28" t="n">
        <v>317</v>
      </c>
      <c r="I5016" s="29" t="s">
        <v>23</v>
      </c>
      <c r="J5016" s="70" t="s">
        <v>1426</v>
      </c>
      <c r="K5016" s="71" t="n">
        <v>4086</v>
      </c>
      <c r="L5016" s="72" t="n">
        <v>2013001011</v>
      </c>
      <c r="M5016" s="73" t="n">
        <v>43465</v>
      </c>
      <c r="N5016" s="74" t="n">
        <v>292.696666666667</v>
      </c>
      <c r="O5016" s="75" t="n">
        <v>1</v>
      </c>
      <c r="P5016" s="76" t="n">
        <v>0.0833333333333333</v>
      </c>
      <c r="Q5016" s="77" t="n">
        <v>0</v>
      </c>
      <c r="R5016" s="78" t="n">
        <v>292.696666666667</v>
      </c>
      <c r="S5016" s="39" t="n">
        <v>24.3033333333333</v>
      </c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LF5016" s="41"/>
      <c r="ALG5016" s="41"/>
      <c r="ALH5016" s="41"/>
      <c r="ALI5016" s="41"/>
      <c r="ALJ5016" s="41"/>
      <c r="ALK5016" s="41"/>
      <c r="ALL5016" s="41"/>
      <c r="ALM5016" s="41"/>
      <c r="ALN5016" s="41"/>
      <c r="ALO5016" s="41"/>
      <c r="ALP5016" s="41"/>
      <c r="ALQ5016" s="41"/>
      <c r="ALR5016" s="41"/>
      <c r="ALS5016" s="41"/>
      <c r="ALT5016" s="41"/>
      <c r="ALU5016" s="41"/>
      <c r="ALV5016" s="41"/>
      <c r="ALW5016" s="41"/>
      <c r="ALX5016" s="41"/>
      <c r="ALY5016" s="41"/>
      <c r="ALZ5016" s="41"/>
      <c r="AMA5016" s="41"/>
      <c r="AMB5016" s="41"/>
      <c r="AMC5016" s="41"/>
      <c r="AMD5016" s="41"/>
      <c r="AME5016" s="41"/>
      <c r="AMF5016" s="41"/>
      <c r="AMG5016" s="0"/>
      <c r="AMH5016" s="0"/>
      <c r="AMI5016" s="0"/>
      <c r="AMJ5016" s="0"/>
    </row>
    <row r="5017" s="4" customFormat="true" ht="37.5" hidden="false" customHeight="true" outlineLevel="0" collapsed="false">
      <c r="A5017" s="23" t="s">
        <v>1337</v>
      </c>
      <c r="B5017" s="23" t="n">
        <v>7555</v>
      </c>
      <c r="C5017" s="25" t="n">
        <f aca="false">VLOOKUP(B5017,[1]Planilha8!$X$4:$Y$6629,2,0)</f>
        <v>2040276</v>
      </c>
      <c r="D5017" s="26" t="s">
        <v>1449</v>
      </c>
      <c r="E5017" s="26" t="str">
        <f aca="false">VLOOKUP(B5017,[1]Planilha8!$X$4:$Z$6629,3,0)</f>
        <v>CENTRO CIRÚRGICO</v>
      </c>
      <c r="F5017" s="26" t="str">
        <f aca="false">VLOOKUP(B5017,[1]Planilha8!$X$4:$AD$6629,7,0)</f>
        <v>BOM</v>
      </c>
      <c r="G5017" s="27" t="n">
        <v>41452</v>
      </c>
      <c r="H5017" s="28" t="n">
        <v>317</v>
      </c>
      <c r="I5017" s="29" t="s">
        <v>23</v>
      </c>
      <c r="J5017" s="70" t="s">
        <v>1426</v>
      </c>
      <c r="K5017" s="71" t="n">
        <v>4086</v>
      </c>
      <c r="L5017" s="72" t="n">
        <v>2013001011</v>
      </c>
      <c r="M5017" s="73" t="n">
        <v>43465</v>
      </c>
      <c r="N5017" s="74" t="n">
        <v>292.696666666667</v>
      </c>
      <c r="O5017" s="75" t="n">
        <v>1</v>
      </c>
      <c r="P5017" s="76" t="n">
        <v>0.0833333333333333</v>
      </c>
      <c r="Q5017" s="77" t="n">
        <v>0</v>
      </c>
      <c r="R5017" s="78" t="n">
        <v>292.696666666667</v>
      </c>
      <c r="S5017" s="39" t="n">
        <v>24.3033333333333</v>
      </c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LF5017" s="41"/>
      <c r="ALG5017" s="41"/>
      <c r="ALH5017" s="41"/>
      <c r="ALI5017" s="41"/>
      <c r="ALJ5017" s="41"/>
      <c r="ALK5017" s="41"/>
      <c r="ALL5017" s="41"/>
      <c r="ALM5017" s="41"/>
      <c r="ALN5017" s="41"/>
      <c r="ALO5017" s="41"/>
      <c r="ALP5017" s="41"/>
      <c r="ALQ5017" s="41"/>
      <c r="ALR5017" s="41"/>
      <c r="ALS5017" s="41"/>
      <c r="ALT5017" s="41"/>
      <c r="ALU5017" s="41"/>
      <c r="ALV5017" s="41"/>
      <c r="ALW5017" s="41"/>
      <c r="ALX5017" s="41"/>
      <c r="ALY5017" s="41"/>
      <c r="ALZ5017" s="41"/>
      <c r="AMA5017" s="41"/>
      <c r="AMB5017" s="41"/>
      <c r="AMC5017" s="41"/>
      <c r="AMD5017" s="41"/>
      <c r="AME5017" s="41"/>
      <c r="AMF5017" s="41"/>
      <c r="AMG5017" s="0"/>
      <c r="AMH5017" s="0"/>
      <c r="AMI5017" s="0"/>
      <c r="AMJ5017" s="0"/>
    </row>
    <row r="5018" s="4" customFormat="true" ht="37.5" hidden="false" customHeight="true" outlineLevel="0" collapsed="false">
      <c r="A5018" s="23" t="s">
        <v>1337</v>
      </c>
      <c r="B5018" s="23" t="n">
        <v>7556</v>
      </c>
      <c r="C5018" s="25" t="n">
        <f aca="false">VLOOKUP(B5018,[1]Planilha8!$X$4:$Y$6629,2,0)</f>
        <v>2040277</v>
      </c>
      <c r="D5018" s="26" t="s">
        <v>1449</v>
      </c>
      <c r="E5018" s="26" t="str">
        <f aca="false">VLOOKUP(B5018,[1]Planilha8!$X$4:$Z$6629,3,0)</f>
        <v>AMBULATÓRIO</v>
      </c>
      <c r="F5018" s="26" t="str">
        <f aca="false">VLOOKUP(B5018,[1]Planilha8!$X$4:$AD$6629,7,0)</f>
        <v>BOM</v>
      </c>
      <c r="G5018" s="27" t="n">
        <v>41452</v>
      </c>
      <c r="H5018" s="28" t="n">
        <v>317</v>
      </c>
      <c r="I5018" s="29" t="s">
        <v>23</v>
      </c>
      <c r="J5018" s="70" t="s">
        <v>1426</v>
      </c>
      <c r="K5018" s="71" t="n">
        <v>4086</v>
      </c>
      <c r="L5018" s="72" t="n">
        <v>2013001011</v>
      </c>
      <c r="M5018" s="73" t="n">
        <v>43465</v>
      </c>
      <c r="N5018" s="74" t="n">
        <v>292.696666666667</v>
      </c>
      <c r="O5018" s="75" t="n">
        <v>1</v>
      </c>
      <c r="P5018" s="76" t="n">
        <v>0.0833333333333333</v>
      </c>
      <c r="Q5018" s="77" t="n">
        <v>0</v>
      </c>
      <c r="R5018" s="78" t="n">
        <v>292.696666666667</v>
      </c>
      <c r="S5018" s="39" t="n">
        <v>24.3033333333333</v>
      </c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LF5018" s="41"/>
      <c r="ALG5018" s="41"/>
      <c r="ALH5018" s="41"/>
      <c r="ALI5018" s="41"/>
      <c r="ALJ5018" s="41"/>
      <c r="ALK5018" s="41"/>
      <c r="ALL5018" s="41"/>
      <c r="ALM5018" s="41"/>
      <c r="ALN5018" s="41"/>
      <c r="ALO5018" s="41"/>
      <c r="ALP5018" s="41"/>
      <c r="ALQ5018" s="41"/>
      <c r="ALR5018" s="41"/>
      <c r="ALS5018" s="41"/>
      <c r="ALT5018" s="41"/>
      <c r="ALU5018" s="41"/>
      <c r="ALV5018" s="41"/>
      <c r="ALW5018" s="41"/>
      <c r="ALX5018" s="41"/>
      <c r="ALY5018" s="41"/>
      <c r="ALZ5018" s="41"/>
      <c r="AMA5018" s="41"/>
      <c r="AMB5018" s="41"/>
      <c r="AMC5018" s="41"/>
      <c r="AMD5018" s="41"/>
      <c r="AME5018" s="41"/>
      <c r="AMF5018" s="41"/>
      <c r="AMG5018" s="0"/>
      <c r="AMH5018" s="0"/>
      <c r="AMI5018" s="0"/>
      <c r="AMJ5018" s="0"/>
    </row>
    <row r="5019" s="4" customFormat="true" ht="37.5" hidden="false" customHeight="true" outlineLevel="0" collapsed="false">
      <c r="A5019" s="23" t="s">
        <v>1337</v>
      </c>
      <c r="B5019" s="23" t="n">
        <v>7557</v>
      </c>
      <c r="C5019" s="25" t="n">
        <f aca="false">VLOOKUP(B5019,[1]Planilha8!$X$4:$Y$6629,2,0)</f>
        <v>2040278</v>
      </c>
      <c r="D5019" s="26" t="s">
        <v>1449</v>
      </c>
      <c r="E5019" s="26" t="str">
        <f aca="false">VLOOKUP(B5019,[1]Planilha8!$X$4:$Z$6629,3,0)</f>
        <v>CENTRO CIRÚRGICO</v>
      </c>
      <c r="F5019" s="26" t="str">
        <f aca="false">VLOOKUP(B5019,[1]Planilha8!$X$4:$AD$6629,7,0)</f>
        <v>BOM</v>
      </c>
      <c r="G5019" s="27" t="n">
        <v>41452</v>
      </c>
      <c r="H5019" s="28" t="n">
        <v>317</v>
      </c>
      <c r="I5019" s="29" t="s">
        <v>23</v>
      </c>
      <c r="J5019" s="70" t="s">
        <v>1426</v>
      </c>
      <c r="K5019" s="71" t="n">
        <v>4086</v>
      </c>
      <c r="L5019" s="72" t="n">
        <v>2013001011</v>
      </c>
      <c r="M5019" s="73" t="n">
        <v>43465</v>
      </c>
      <c r="N5019" s="74" t="n">
        <v>292.696666666667</v>
      </c>
      <c r="O5019" s="75" t="n">
        <v>1</v>
      </c>
      <c r="P5019" s="76" t="n">
        <v>0.0833333333333333</v>
      </c>
      <c r="Q5019" s="77" t="n">
        <v>0</v>
      </c>
      <c r="R5019" s="78" t="n">
        <v>292.696666666667</v>
      </c>
      <c r="S5019" s="39" t="n">
        <v>24.3033333333333</v>
      </c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LF5019" s="41"/>
      <c r="ALG5019" s="41"/>
      <c r="ALH5019" s="41"/>
      <c r="ALI5019" s="41"/>
      <c r="ALJ5019" s="41"/>
      <c r="ALK5019" s="41"/>
      <c r="ALL5019" s="41"/>
      <c r="ALM5019" s="41"/>
      <c r="ALN5019" s="41"/>
      <c r="ALO5019" s="41"/>
      <c r="ALP5019" s="41"/>
      <c r="ALQ5019" s="41"/>
      <c r="ALR5019" s="41"/>
      <c r="ALS5019" s="41"/>
      <c r="ALT5019" s="41"/>
      <c r="ALU5019" s="41"/>
      <c r="ALV5019" s="41"/>
      <c r="ALW5019" s="41"/>
      <c r="ALX5019" s="41"/>
      <c r="ALY5019" s="41"/>
      <c r="ALZ5019" s="41"/>
      <c r="AMA5019" s="41"/>
      <c r="AMB5019" s="41"/>
      <c r="AMC5019" s="41"/>
      <c r="AMD5019" s="41"/>
      <c r="AME5019" s="41"/>
      <c r="AMF5019" s="41"/>
      <c r="AMG5019" s="0"/>
      <c r="AMH5019" s="0"/>
      <c r="AMI5019" s="0"/>
      <c r="AMJ5019" s="0"/>
    </row>
    <row r="5020" s="4" customFormat="true" ht="37.5" hidden="false" customHeight="true" outlineLevel="0" collapsed="false">
      <c r="A5020" s="23" t="s">
        <v>1337</v>
      </c>
      <c r="B5020" s="23" t="n">
        <v>7558</v>
      </c>
      <c r="C5020" s="25" t="n">
        <f aca="false">VLOOKUP(B5020,[1]Planilha8!$X$4:$Y$6629,2,0)</f>
        <v>2040279</v>
      </c>
      <c r="D5020" s="26" t="s">
        <v>1449</v>
      </c>
      <c r="E5020" s="26" t="str">
        <f aca="false">VLOOKUP(B5020,[1]Planilha8!$X$4:$Z$6629,3,0)</f>
        <v>APOIO AO DIAGNÓSTICO</v>
      </c>
      <c r="F5020" s="26" t="str">
        <f aca="false">VLOOKUP(B5020,[1]Planilha8!$X$4:$AD$6629,7,0)</f>
        <v>BOM</v>
      </c>
      <c r="G5020" s="27" t="n">
        <v>41452</v>
      </c>
      <c r="H5020" s="28" t="n">
        <v>317</v>
      </c>
      <c r="I5020" s="29" t="s">
        <v>23</v>
      </c>
      <c r="J5020" s="70" t="s">
        <v>1426</v>
      </c>
      <c r="K5020" s="71" t="n">
        <v>4086</v>
      </c>
      <c r="L5020" s="72" t="n">
        <v>2013001011</v>
      </c>
      <c r="M5020" s="73" t="n">
        <v>43465</v>
      </c>
      <c r="N5020" s="74" t="n">
        <v>292.696666666667</v>
      </c>
      <c r="O5020" s="75" t="n">
        <v>1</v>
      </c>
      <c r="P5020" s="76" t="n">
        <v>0.0833333333333333</v>
      </c>
      <c r="Q5020" s="77" t="n">
        <v>0</v>
      </c>
      <c r="R5020" s="78" t="n">
        <v>292.696666666667</v>
      </c>
      <c r="S5020" s="39" t="n">
        <v>24.3033333333333</v>
      </c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LF5020" s="41"/>
      <c r="ALG5020" s="41"/>
      <c r="ALH5020" s="41"/>
      <c r="ALI5020" s="41"/>
      <c r="ALJ5020" s="41"/>
      <c r="ALK5020" s="41"/>
      <c r="ALL5020" s="41"/>
      <c r="ALM5020" s="41"/>
      <c r="ALN5020" s="41"/>
      <c r="ALO5020" s="41"/>
      <c r="ALP5020" s="41"/>
      <c r="ALQ5020" s="41"/>
      <c r="ALR5020" s="41"/>
      <c r="ALS5020" s="41"/>
      <c r="ALT5020" s="41"/>
      <c r="ALU5020" s="41"/>
      <c r="ALV5020" s="41"/>
      <c r="ALW5020" s="41"/>
      <c r="ALX5020" s="41"/>
      <c r="ALY5020" s="41"/>
      <c r="ALZ5020" s="41"/>
      <c r="AMA5020" s="41"/>
      <c r="AMB5020" s="41"/>
      <c r="AMC5020" s="41"/>
      <c r="AMD5020" s="41"/>
      <c r="AME5020" s="41"/>
      <c r="AMF5020" s="41"/>
      <c r="AMG5020" s="0"/>
      <c r="AMH5020" s="0"/>
      <c r="AMI5020" s="0"/>
      <c r="AMJ5020" s="0"/>
    </row>
    <row r="5021" s="4" customFormat="true" ht="37.5" hidden="false" customHeight="true" outlineLevel="0" collapsed="false">
      <c r="A5021" s="23" t="s">
        <v>1337</v>
      </c>
      <c r="B5021" s="23" t="n">
        <v>7559</v>
      </c>
      <c r="C5021" s="25" t="n">
        <f aca="false">VLOOKUP(B5021,[1]Planilha8!$X$4:$Y$6629,2,0)</f>
        <v>2040280</v>
      </c>
      <c r="D5021" s="26" t="s">
        <v>1449</v>
      </c>
      <c r="E5021" s="26" t="str">
        <f aca="false">VLOOKUP(B5021,[1]Planilha8!$X$4:$Z$6629,3,0)</f>
        <v>APOIO AO DIAGNÓSTICO</v>
      </c>
      <c r="F5021" s="26" t="str">
        <f aca="false">VLOOKUP(B5021,[1]Planilha8!$X$4:$AD$6629,7,0)</f>
        <v>BOM</v>
      </c>
      <c r="G5021" s="27" t="n">
        <v>41452</v>
      </c>
      <c r="H5021" s="28" t="n">
        <v>317</v>
      </c>
      <c r="I5021" s="29" t="s">
        <v>23</v>
      </c>
      <c r="J5021" s="70" t="s">
        <v>1426</v>
      </c>
      <c r="K5021" s="71" t="n">
        <v>4086</v>
      </c>
      <c r="L5021" s="72" t="n">
        <v>2013001011</v>
      </c>
      <c r="M5021" s="73" t="n">
        <v>43465</v>
      </c>
      <c r="N5021" s="74" t="n">
        <v>292.696666666667</v>
      </c>
      <c r="O5021" s="75" t="n">
        <v>1</v>
      </c>
      <c r="P5021" s="76" t="n">
        <v>0.0833333333333333</v>
      </c>
      <c r="Q5021" s="77" t="n">
        <v>0</v>
      </c>
      <c r="R5021" s="78" t="n">
        <v>292.696666666667</v>
      </c>
      <c r="S5021" s="39" t="n">
        <v>24.3033333333333</v>
      </c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LF5021" s="41"/>
      <c r="ALG5021" s="41"/>
      <c r="ALH5021" s="41"/>
      <c r="ALI5021" s="41"/>
      <c r="ALJ5021" s="41"/>
      <c r="ALK5021" s="41"/>
      <c r="ALL5021" s="41"/>
      <c r="ALM5021" s="41"/>
      <c r="ALN5021" s="41"/>
      <c r="ALO5021" s="41"/>
      <c r="ALP5021" s="41"/>
      <c r="ALQ5021" s="41"/>
      <c r="ALR5021" s="41"/>
      <c r="ALS5021" s="41"/>
      <c r="ALT5021" s="41"/>
      <c r="ALU5021" s="41"/>
      <c r="ALV5021" s="41"/>
      <c r="ALW5021" s="41"/>
      <c r="ALX5021" s="41"/>
      <c r="ALY5021" s="41"/>
      <c r="ALZ5021" s="41"/>
      <c r="AMA5021" s="41"/>
      <c r="AMB5021" s="41"/>
      <c r="AMC5021" s="41"/>
      <c r="AMD5021" s="41"/>
      <c r="AME5021" s="41"/>
      <c r="AMF5021" s="41"/>
      <c r="AMG5021" s="0"/>
      <c r="AMH5021" s="0"/>
      <c r="AMI5021" s="0"/>
      <c r="AMJ5021" s="0"/>
    </row>
    <row r="5022" s="4" customFormat="true" ht="37.5" hidden="false" customHeight="true" outlineLevel="0" collapsed="false">
      <c r="A5022" s="23" t="s">
        <v>1337</v>
      </c>
      <c r="B5022" s="23" t="n">
        <v>7565</v>
      </c>
      <c r="C5022" s="25" t="n">
        <f aca="false">VLOOKUP(B5022,[1]Planilha8!$X$4:$Y$6629,2,0)</f>
        <v>2040281</v>
      </c>
      <c r="D5022" s="26" t="s">
        <v>1449</v>
      </c>
      <c r="E5022" s="26" t="str">
        <f aca="false">VLOOKUP(B5022,[1]Planilha8!$X$4:$Z$6629,3,0)</f>
        <v>CENTRAL DE MATERIAL E ESTERILIZAÇÃO</v>
      </c>
      <c r="F5022" s="26" t="str">
        <f aca="false">VLOOKUP(B5022,[1]Planilha8!$X$4:$AD$6629,7,0)</f>
        <v>BOM</v>
      </c>
      <c r="G5022" s="27" t="n">
        <v>41452</v>
      </c>
      <c r="H5022" s="28" t="n">
        <v>317</v>
      </c>
      <c r="I5022" s="29" t="s">
        <v>23</v>
      </c>
      <c r="J5022" s="70" t="s">
        <v>1426</v>
      </c>
      <c r="K5022" s="71" t="n">
        <v>4086</v>
      </c>
      <c r="L5022" s="72" t="n">
        <v>2013001011</v>
      </c>
      <c r="M5022" s="73" t="n">
        <v>43465</v>
      </c>
      <c r="N5022" s="74" t="n">
        <v>292.696666666667</v>
      </c>
      <c r="O5022" s="75" t="n">
        <v>1</v>
      </c>
      <c r="P5022" s="76" t="n">
        <v>0.0833333333333333</v>
      </c>
      <c r="Q5022" s="77" t="n">
        <v>0</v>
      </c>
      <c r="R5022" s="78" t="n">
        <v>292.696666666667</v>
      </c>
      <c r="S5022" s="39" t="n">
        <v>24.3033333333333</v>
      </c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LF5022" s="41"/>
      <c r="ALG5022" s="41"/>
      <c r="ALH5022" s="41"/>
      <c r="ALI5022" s="41"/>
      <c r="ALJ5022" s="41"/>
      <c r="ALK5022" s="41"/>
      <c r="ALL5022" s="41"/>
      <c r="ALM5022" s="41"/>
      <c r="ALN5022" s="41"/>
      <c r="ALO5022" s="41"/>
      <c r="ALP5022" s="41"/>
      <c r="ALQ5022" s="41"/>
      <c r="ALR5022" s="41"/>
      <c r="ALS5022" s="41"/>
      <c r="ALT5022" s="41"/>
      <c r="ALU5022" s="41"/>
      <c r="ALV5022" s="41"/>
      <c r="ALW5022" s="41"/>
      <c r="ALX5022" s="41"/>
      <c r="ALY5022" s="41"/>
      <c r="ALZ5022" s="41"/>
      <c r="AMA5022" s="41"/>
      <c r="AMB5022" s="41"/>
      <c r="AMC5022" s="41"/>
      <c r="AMD5022" s="41"/>
      <c r="AME5022" s="41"/>
      <c r="AMF5022" s="41"/>
      <c r="AMG5022" s="0"/>
      <c r="AMH5022" s="0"/>
      <c r="AMI5022" s="0"/>
      <c r="AMJ5022" s="0"/>
    </row>
    <row r="5023" s="4" customFormat="true" ht="37.5" hidden="false" customHeight="true" outlineLevel="0" collapsed="false">
      <c r="A5023" s="23" t="s">
        <v>1337</v>
      </c>
      <c r="B5023" s="23" t="n">
        <v>7564</v>
      </c>
      <c r="C5023" s="25" t="n">
        <f aca="false">VLOOKUP(B5023,[1]Planilha8!$X$4:$Y$6629,2,0)</f>
        <v>2040297</v>
      </c>
      <c r="D5023" s="26" t="s">
        <v>1377</v>
      </c>
      <c r="E5023" s="26" t="str">
        <f aca="false">VLOOKUP(B5023,[1]Planilha8!$X$4:$Z$6629,3,0)</f>
        <v>HEMODIALISE / DIÁLISE</v>
      </c>
      <c r="F5023" s="26" t="str">
        <f aca="false">VLOOKUP(B5023,[1]Planilha8!$X$4:$AD$6629,7,0)</f>
        <v>BOM</v>
      </c>
      <c r="G5023" s="27" t="n">
        <v>41456</v>
      </c>
      <c r="H5023" s="28" t="n">
        <v>300</v>
      </c>
      <c r="I5023" s="29" t="s">
        <v>23</v>
      </c>
      <c r="J5023" s="70" t="s">
        <v>1378</v>
      </c>
      <c r="K5023" s="71" t="n">
        <v>2077</v>
      </c>
      <c r="L5023" s="72" t="n">
        <v>2013001718</v>
      </c>
      <c r="M5023" s="73" t="n">
        <v>43465</v>
      </c>
      <c r="N5023" s="74" t="n">
        <v>212.75</v>
      </c>
      <c r="O5023" s="75" t="n">
        <v>0.13</v>
      </c>
      <c r="P5023" s="76" t="n">
        <v>0.0108333333333333</v>
      </c>
      <c r="Q5023" s="77" t="n">
        <v>3.25</v>
      </c>
      <c r="R5023" s="78" t="n">
        <v>216</v>
      </c>
      <c r="S5023" s="39" t="n">
        <v>84</v>
      </c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LF5023" s="41"/>
      <c r="ALG5023" s="41"/>
      <c r="ALH5023" s="41"/>
      <c r="ALI5023" s="41"/>
      <c r="ALJ5023" s="41"/>
      <c r="ALK5023" s="41"/>
      <c r="ALL5023" s="41"/>
      <c r="ALM5023" s="41"/>
      <c r="ALN5023" s="41"/>
      <c r="ALO5023" s="41"/>
      <c r="ALP5023" s="41"/>
      <c r="ALQ5023" s="41"/>
      <c r="ALR5023" s="41"/>
      <c r="ALS5023" s="41"/>
      <c r="ALT5023" s="41"/>
      <c r="ALU5023" s="41"/>
      <c r="ALV5023" s="41"/>
      <c r="ALW5023" s="41"/>
      <c r="ALX5023" s="41"/>
      <c r="ALY5023" s="41"/>
      <c r="ALZ5023" s="41"/>
      <c r="AMA5023" s="41"/>
      <c r="AMB5023" s="41"/>
      <c r="AMC5023" s="41"/>
      <c r="AMD5023" s="41"/>
      <c r="AME5023" s="41"/>
      <c r="AMF5023" s="41"/>
      <c r="AMG5023" s="0"/>
      <c r="AMH5023" s="0"/>
      <c r="AMI5023" s="0"/>
      <c r="AMJ5023" s="0"/>
    </row>
    <row r="5024" s="4" customFormat="true" ht="37.5" hidden="false" customHeight="true" outlineLevel="0" collapsed="false">
      <c r="A5024" s="23" t="s">
        <v>1337</v>
      </c>
      <c r="B5024" s="23" t="n">
        <v>6647</v>
      </c>
      <c r="C5024" s="25" t="n">
        <f aca="false">VLOOKUP(B5024,[1]Planilha8!$X$4:$Y$6629,2,0)</f>
        <v>2040300</v>
      </c>
      <c r="D5024" s="26" t="s">
        <v>1450</v>
      </c>
      <c r="E5024" s="26" t="str">
        <f aca="false">VLOOKUP(B5024,[1]Planilha8!$X$4:$Z$6629,3,0)</f>
        <v>SALA DE REUNIÃO</v>
      </c>
      <c r="F5024" s="26" t="str">
        <f aca="false">VLOOKUP(B5024,[1]Planilha8!$X$4:$AD$6629,7,0)</f>
        <v>BOM</v>
      </c>
      <c r="G5024" s="27" t="n">
        <v>41458</v>
      </c>
      <c r="H5024" s="28" t="n">
        <v>726.79</v>
      </c>
      <c r="I5024" s="29" t="s">
        <v>23</v>
      </c>
      <c r="J5024" s="70" t="s">
        <v>1439</v>
      </c>
      <c r="K5024" s="71" t="n">
        <v>211</v>
      </c>
      <c r="L5024" s="72" t="n">
        <v>2013002395</v>
      </c>
      <c r="M5024" s="73" t="n">
        <v>43465</v>
      </c>
      <c r="N5024" s="74" t="n">
        <v>404.266584366097</v>
      </c>
      <c r="O5024" s="75" t="n">
        <v>0.25</v>
      </c>
      <c r="P5024" s="76" t="n">
        <v>0.0208333333333333</v>
      </c>
      <c r="Q5024" s="77" t="n">
        <v>15.1414583333333</v>
      </c>
      <c r="R5024" s="78" t="n">
        <v>419.40804269943</v>
      </c>
      <c r="S5024" s="39" t="n">
        <v>307.38195730057</v>
      </c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LF5024" s="41"/>
      <c r="ALG5024" s="41"/>
      <c r="ALH5024" s="41"/>
      <c r="ALI5024" s="41"/>
      <c r="ALJ5024" s="41"/>
      <c r="ALK5024" s="41"/>
      <c r="ALL5024" s="41"/>
      <c r="ALM5024" s="41"/>
      <c r="ALN5024" s="41"/>
      <c r="ALO5024" s="41"/>
      <c r="ALP5024" s="41"/>
      <c r="ALQ5024" s="41"/>
      <c r="ALR5024" s="41"/>
      <c r="ALS5024" s="41"/>
      <c r="ALT5024" s="41"/>
      <c r="ALU5024" s="41"/>
      <c r="ALV5024" s="41"/>
      <c r="ALW5024" s="41"/>
      <c r="ALX5024" s="41"/>
      <c r="ALY5024" s="41"/>
      <c r="ALZ5024" s="41"/>
      <c r="AMA5024" s="41"/>
      <c r="AMB5024" s="41"/>
      <c r="AMC5024" s="41"/>
      <c r="AMD5024" s="41"/>
      <c r="AME5024" s="41"/>
      <c r="AMF5024" s="41"/>
      <c r="AMG5024" s="0"/>
      <c r="AMH5024" s="0"/>
      <c r="AMI5024" s="0"/>
      <c r="AMJ5024" s="0"/>
    </row>
    <row r="5025" s="4" customFormat="true" ht="37.5" hidden="false" customHeight="true" outlineLevel="0" collapsed="false">
      <c r="A5025" s="23" t="s">
        <v>1337</v>
      </c>
      <c r="B5025" s="23" t="n">
        <v>6648</v>
      </c>
      <c r="C5025" s="25" t="n">
        <f aca="false">VLOOKUP(B5025,[1]Planilha8!$X$4:$Y$6629,2,0)</f>
        <v>2040301</v>
      </c>
      <c r="D5025" s="26" t="s">
        <v>1450</v>
      </c>
      <c r="E5025" s="26" t="str">
        <f aca="false">VLOOKUP(B5025,[1]Planilha8!$X$4:$Z$6629,3,0)</f>
        <v>GALPÃO ALMOXARIFADO</v>
      </c>
      <c r="F5025" s="26" t="str">
        <f aca="false">VLOOKUP(B5025,[1]Planilha8!$X$4:$AD$6629,7,0)</f>
        <v>SUCATA</v>
      </c>
      <c r="G5025" s="27" t="n">
        <v>41458</v>
      </c>
      <c r="H5025" s="28" t="n">
        <v>822.41</v>
      </c>
      <c r="I5025" s="29" t="s">
        <v>23</v>
      </c>
      <c r="J5025" s="70" t="s">
        <v>1439</v>
      </c>
      <c r="K5025" s="71" t="n">
        <v>211</v>
      </c>
      <c r="L5025" s="72" t="n">
        <v>2013002395</v>
      </c>
      <c r="M5025" s="73" t="n">
        <v>43465</v>
      </c>
      <c r="N5025" s="74" t="n">
        <v>457.453847257835</v>
      </c>
      <c r="O5025" s="75" t="n">
        <v>0.25</v>
      </c>
      <c r="P5025" s="76" t="n">
        <v>0.0208333333333333</v>
      </c>
      <c r="Q5025" s="77" t="n">
        <v>17.1335416666667</v>
      </c>
      <c r="R5025" s="78" t="n">
        <v>474.587388924501</v>
      </c>
      <c r="S5025" s="39" t="n">
        <v>347.822611075499</v>
      </c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LF5025" s="41"/>
      <c r="ALG5025" s="41"/>
      <c r="ALH5025" s="41"/>
      <c r="ALI5025" s="41"/>
      <c r="ALJ5025" s="41"/>
      <c r="ALK5025" s="41"/>
      <c r="ALL5025" s="41"/>
      <c r="ALM5025" s="41"/>
      <c r="ALN5025" s="41"/>
      <c r="ALO5025" s="41"/>
      <c r="ALP5025" s="41"/>
      <c r="ALQ5025" s="41"/>
      <c r="ALR5025" s="41"/>
      <c r="ALS5025" s="41"/>
      <c r="ALT5025" s="41"/>
      <c r="ALU5025" s="41"/>
      <c r="ALV5025" s="41"/>
      <c r="ALW5025" s="41"/>
      <c r="ALX5025" s="41"/>
      <c r="ALY5025" s="41"/>
      <c r="ALZ5025" s="41"/>
      <c r="AMA5025" s="41"/>
      <c r="AMB5025" s="41"/>
      <c r="AMC5025" s="41"/>
      <c r="AMD5025" s="41"/>
      <c r="AME5025" s="41"/>
      <c r="AMF5025" s="41"/>
      <c r="AMG5025" s="0"/>
      <c r="AMH5025" s="0"/>
      <c r="AMI5025" s="0"/>
      <c r="AMJ5025" s="0"/>
    </row>
    <row r="5026" s="4" customFormat="true" ht="37.5" hidden="false" customHeight="true" outlineLevel="0" collapsed="false">
      <c r="A5026" s="23" t="s">
        <v>1337</v>
      </c>
      <c r="B5026" s="23" t="n">
        <v>6649</v>
      </c>
      <c r="C5026" s="25" t="n">
        <f aca="false">VLOOKUP(B5026,[1]Planilha8!$X$4:$Y$6629,2,0)</f>
        <v>2040302</v>
      </c>
      <c r="D5026" s="26" t="s">
        <v>1450</v>
      </c>
      <c r="E5026" s="26" t="str">
        <f aca="false">VLOOKUP(B5026,[1]Planilha8!$X$4:$Z$6629,3,0)</f>
        <v>RECEPÇÃO CENTRAL</v>
      </c>
      <c r="F5026" s="26" t="str">
        <f aca="false">VLOOKUP(B5026,[1]Planilha8!$X$4:$AD$6629,7,0)</f>
        <v>BOM</v>
      </c>
      <c r="G5026" s="27" t="n">
        <v>41458</v>
      </c>
      <c r="H5026" s="28" t="n">
        <v>804.15</v>
      </c>
      <c r="I5026" s="29" t="s">
        <v>23</v>
      </c>
      <c r="J5026" s="70" t="s">
        <v>1439</v>
      </c>
      <c r="K5026" s="71" t="n">
        <v>211</v>
      </c>
      <c r="L5026" s="72" t="n">
        <v>2013002395</v>
      </c>
      <c r="M5026" s="73" t="n">
        <v>43465</v>
      </c>
      <c r="N5026" s="74" t="n">
        <v>447.296982371795</v>
      </c>
      <c r="O5026" s="75" t="n">
        <v>0.25</v>
      </c>
      <c r="P5026" s="76" t="n">
        <v>0.0208333333333333</v>
      </c>
      <c r="Q5026" s="77" t="n">
        <v>16.753125</v>
      </c>
      <c r="R5026" s="78" t="n">
        <v>464.050107371795</v>
      </c>
      <c r="S5026" s="39" t="n">
        <v>340.099892628205</v>
      </c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LF5026" s="41"/>
      <c r="ALG5026" s="41"/>
      <c r="ALH5026" s="41"/>
      <c r="ALI5026" s="41"/>
      <c r="ALJ5026" s="41"/>
      <c r="ALK5026" s="41"/>
      <c r="ALL5026" s="41"/>
      <c r="ALM5026" s="41"/>
      <c r="ALN5026" s="41"/>
      <c r="ALO5026" s="41"/>
      <c r="ALP5026" s="41"/>
      <c r="ALQ5026" s="41"/>
      <c r="ALR5026" s="41"/>
      <c r="ALS5026" s="41"/>
      <c r="ALT5026" s="41"/>
      <c r="ALU5026" s="41"/>
      <c r="ALV5026" s="41"/>
      <c r="ALW5026" s="41"/>
      <c r="ALX5026" s="41"/>
      <c r="ALY5026" s="41"/>
      <c r="ALZ5026" s="41"/>
      <c r="AMA5026" s="41"/>
      <c r="AMB5026" s="41"/>
      <c r="AMC5026" s="41"/>
      <c r="AMD5026" s="41"/>
      <c r="AME5026" s="41"/>
      <c r="AMF5026" s="41"/>
      <c r="AMG5026" s="0"/>
      <c r="AMH5026" s="0"/>
      <c r="AMI5026" s="0"/>
      <c r="AMJ5026" s="0"/>
    </row>
    <row r="5027" s="4" customFormat="true" ht="37.5" hidden="false" customHeight="true" outlineLevel="0" collapsed="false">
      <c r="A5027" s="23" t="s">
        <v>1337</v>
      </c>
      <c r="B5027" s="23" t="n">
        <v>6650</v>
      </c>
      <c r="C5027" s="25" t="n">
        <f aca="false">VLOOKUP(B5027,[1]Planilha8!$X$4:$Y$6629,2,0)</f>
        <v>2040303</v>
      </c>
      <c r="D5027" s="26" t="s">
        <v>1450</v>
      </c>
      <c r="E5027" s="26" t="str">
        <f aca="false">VLOOKUP(B5027,[1]Planilha8!$X$4:$Z$6629,3,0)</f>
        <v>RECEPÇÃO CENTRAL</v>
      </c>
      <c r="F5027" s="26" t="str">
        <f aca="false">VLOOKUP(B5027,[1]Planilha8!$X$4:$AD$6629,7,0)</f>
        <v>BOM</v>
      </c>
      <c r="G5027" s="27" t="n">
        <v>41458</v>
      </c>
      <c r="H5027" s="28" t="n">
        <v>821.08</v>
      </c>
      <c r="I5027" s="29" t="s">
        <v>23</v>
      </c>
      <c r="J5027" s="70" t="s">
        <v>1439</v>
      </c>
      <c r="K5027" s="71" t="n">
        <v>211</v>
      </c>
      <c r="L5027" s="72" t="n">
        <v>2013002395</v>
      </c>
      <c r="M5027" s="73" t="n">
        <v>43465</v>
      </c>
      <c r="N5027" s="74" t="n">
        <v>456.714053703704</v>
      </c>
      <c r="O5027" s="75" t="n">
        <v>0.25</v>
      </c>
      <c r="P5027" s="76" t="n">
        <v>0.0208333333333333</v>
      </c>
      <c r="Q5027" s="77" t="n">
        <v>17.1058333333333</v>
      </c>
      <c r="R5027" s="78" t="n">
        <v>473.819887037037</v>
      </c>
      <c r="S5027" s="39" t="n">
        <v>347.260112962963</v>
      </c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LF5027" s="41"/>
      <c r="ALG5027" s="41"/>
      <c r="ALH5027" s="41"/>
      <c r="ALI5027" s="41"/>
      <c r="ALJ5027" s="41"/>
      <c r="ALK5027" s="41"/>
      <c r="ALL5027" s="41"/>
      <c r="ALM5027" s="41"/>
      <c r="ALN5027" s="41"/>
      <c r="ALO5027" s="41"/>
      <c r="ALP5027" s="41"/>
      <c r="ALQ5027" s="41"/>
      <c r="ALR5027" s="41"/>
      <c r="ALS5027" s="41"/>
      <c r="ALT5027" s="41"/>
      <c r="ALU5027" s="41"/>
      <c r="ALV5027" s="41"/>
      <c r="ALW5027" s="41"/>
      <c r="ALX5027" s="41"/>
      <c r="ALY5027" s="41"/>
      <c r="ALZ5027" s="41"/>
      <c r="AMA5027" s="41"/>
      <c r="AMB5027" s="41"/>
      <c r="AMC5027" s="41"/>
      <c r="AMD5027" s="41"/>
      <c r="AME5027" s="41"/>
      <c r="AMF5027" s="41"/>
      <c r="AMG5027" s="0"/>
      <c r="AMH5027" s="0"/>
      <c r="AMI5027" s="0"/>
      <c r="AMJ5027" s="0"/>
    </row>
    <row r="5028" s="4" customFormat="true" ht="37.5" hidden="false" customHeight="true" outlineLevel="0" collapsed="false">
      <c r="A5028" s="23" t="s">
        <v>1337</v>
      </c>
      <c r="B5028" s="23" t="n">
        <v>6651</v>
      </c>
      <c r="C5028" s="25" t="n">
        <f aca="false">VLOOKUP(B5028,[1]Planilha8!$X$4:$Y$6629,2,0)</f>
        <v>2040304</v>
      </c>
      <c r="D5028" s="26" t="s">
        <v>1450</v>
      </c>
      <c r="E5028" s="26" t="str">
        <f aca="false">VLOOKUP(B5028,[1]Planilha8!$X$4:$Z$6629,3,0)</f>
        <v>SALA DE REUNIÃO</v>
      </c>
      <c r="F5028" s="26" t="str">
        <f aca="false">VLOOKUP(B5028,[1]Planilha8!$X$4:$AD$6629,7,0)</f>
        <v>BOM</v>
      </c>
      <c r="G5028" s="27" t="n">
        <v>41458</v>
      </c>
      <c r="H5028" s="28" t="n">
        <v>974.8</v>
      </c>
      <c r="I5028" s="29" t="s">
        <v>23</v>
      </c>
      <c r="J5028" s="70" t="s">
        <v>1439</v>
      </c>
      <c r="K5028" s="71" t="n">
        <v>211</v>
      </c>
      <c r="L5028" s="72" t="n">
        <v>2013002395</v>
      </c>
      <c r="M5028" s="73" t="n">
        <v>43465</v>
      </c>
      <c r="N5028" s="74" t="n">
        <v>542.218613960114</v>
      </c>
      <c r="O5028" s="75" t="n">
        <v>0.25</v>
      </c>
      <c r="P5028" s="76" t="n">
        <v>0.0208333333333333</v>
      </c>
      <c r="Q5028" s="77" t="n">
        <v>20.3083333333333</v>
      </c>
      <c r="R5028" s="78" t="n">
        <v>562.526947293447</v>
      </c>
      <c r="S5028" s="39" t="n">
        <v>412.273052706553</v>
      </c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LF5028" s="41"/>
      <c r="ALG5028" s="41"/>
      <c r="ALH5028" s="41"/>
      <c r="ALI5028" s="41"/>
      <c r="ALJ5028" s="41"/>
      <c r="ALK5028" s="41"/>
      <c r="ALL5028" s="41"/>
      <c r="ALM5028" s="41"/>
      <c r="ALN5028" s="41"/>
      <c r="ALO5028" s="41"/>
      <c r="ALP5028" s="41"/>
      <c r="ALQ5028" s="41"/>
      <c r="ALR5028" s="41"/>
      <c r="ALS5028" s="41"/>
      <c r="ALT5028" s="41"/>
      <c r="ALU5028" s="41"/>
      <c r="ALV5028" s="41"/>
      <c r="ALW5028" s="41"/>
      <c r="ALX5028" s="41"/>
      <c r="ALY5028" s="41"/>
      <c r="ALZ5028" s="41"/>
      <c r="AMA5028" s="41"/>
      <c r="AMB5028" s="41"/>
      <c r="AMC5028" s="41"/>
      <c r="AMD5028" s="41"/>
      <c r="AME5028" s="41"/>
      <c r="AMF5028" s="41"/>
      <c r="AMG5028" s="0"/>
      <c r="AMH5028" s="0"/>
      <c r="AMI5028" s="0"/>
      <c r="AMJ5028" s="0"/>
    </row>
    <row r="5029" s="4" customFormat="true" ht="37.5" hidden="false" customHeight="true" outlineLevel="0" collapsed="false">
      <c r="A5029" s="23" t="s">
        <v>1337</v>
      </c>
      <c r="B5029" s="23" t="n">
        <v>6652</v>
      </c>
      <c r="C5029" s="25" t="n">
        <f aca="false">VLOOKUP(B5029,[1]Planilha8!$X$4:$Y$6629,2,0)</f>
        <v>2040305</v>
      </c>
      <c r="D5029" s="26" t="s">
        <v>1450</v>
      </c>
      <c r="E5029" s="26" t="str">
        <f aca="false">VLOOKUP(B5029,[1]Planilha8!$X$4:$Z$6629,3,0)</f>
        <v>SALA DE URODINÂMICA</v>
      </c>
      <c r="F5029" s="26" t="str">
        <f aca="false">VLOOKUP(B5029,[1]Planilha8!$X$4:$AD$6629,7,0)</f>
        <v>BOM</v>
      </c>
      <c r="G5029" s="27" t="n">
        <v>41458</v>
      </c>
      <c r="H5029" s="28" t="n">
        <v>450.77</v>
      </c>
      <c r="I5029" s="29" t="s">
        <v>23</v>
      </c>
      <c r="J5029" s="70" t="s">
        <v>1439</v>
      </c>
      <c r="K5029" s="71" t="n">
        <v>211</v>
      </c>
      <c r="L5029" s="72" t="n">
        <v>2013002395</v>
      </c>
      <c r="M5029" s="73" t="n">
        <v>43465</v>
      </c>
      <c r="N5029" s="74" t="n">
        <v>250.734391274929</v>
      </c>
      <c r="O5029" s="75" t="n">
        <v>0.25</v>
      </c>
      <c r="P5029" s="76" t="n">
        <v>0.0208333333333333</v>
      </c>
      <c r="Q5029" s="77" t="n">
        <v>9.39104166666667</v>
      </c>
      <c r="R5029" s="78" t="n">
        <v>260.125432941595</v>
      </c>
      <c r="S5029" s="39" t="n">
        <v>190.644567058405</v>
      </c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LF5029" s="41"/>
      <c r="ALG5029" s="41"/>
      <c r="ALH5029" s="41"/>
      <c r="ALI5029" s="41"/>
      <c r="ALJ5029" s="41"/>
      <c r="ALK5029" s="41"/>
      <c r="ALL5029" s="41"/>
      <c r="ALM5029" s="41"/>
      <c r="ALN5029" s="41"/>
      <c r="ALO5029" s="41"/>
      <c r="ALP5029" s="41"/>
      <c r="ALQ5029" s="41"/>
      <c r="ALR5029" s="41"/>
      <c r="ALS5029" s="41"/>
      <c r="ALT5029" s="41"/>
      <c r="ALU5029" s="41"/>
      <c r="ALV5029" s="41"/>
      <c r="ALW5029" s="41"/>
      <c r="ALX5029" s="41"/>
      <c r="ALY5029" s="41"/>
      <c r="ALZ5029" s="41"/>
      <c r="AMA5029" s="41"/>
      <c r="AMB5029" s="41"/>
      <c r="AMC5029" s="41"/>
      <c r="AMD5029" s="41"/>
      <c r="AME5029" s="41"/>
      <c r="AMF5029" s="41"/>
      <c r="AMG5029" s="0"/>
      <c r="AMH5029" s="0"/>
      <c r="AMI5029" s="0"/>
      <c r="AMJ5029" s="0"/>
    </row>
    <row r="5030" s="4" customFormat="true" ht="37.5" hidden="false" customHeight="true" outlineLevel="0" collapsed="false">
      <c r="A5030" s="23" t="s">
        <v>1337</v>
      </c>
      <c r="B5030" s="23" t="n">
        <v>6658</v>
      </c>
      <c r="C5030" s="25" t="n">
        <f aca="false">VLOOKUP(B5030,[1]Planilha8!$X$4:$Y$6629,2,0)</f>
        <v>2040340</v>
      </c>
      <c r="D5030" s="26" t="s">
        <v>1451</v>
      </c>
      <c r="E5030" s="26" t="str">
        <f aca="false">VLOOKUP(B5030,[1]Planilha8!$X$4:$Z$6629,3,0)</f>
        <v>UNIDADE DE TERAPIA INTENSIVA</v>
      </c>
      <c r="F5030" s="26" t="str">
        <f aca="false">VLOOKUP(B5030,[1]Planilha8!$X$4:$AD$6629,7,0)</f>
        <v>BOM</v>
      </c>
      <c r="G5030" s="27" t="n">
        <v>41478</v>
      </c>
      <c r="H5030" s="28" t="n">
        <v>230</v>
      </c>
      <c r="I5030" s="29" t="s">
        <v>23</v>
      </c>
      <c r="J5030" s="70" t="s">
        <v>601</v>
      </c>
      <c r="K5030" s="71" t="n">
        <v>2218</v>
      </c>
      <c r="L5030" s="72" t="n">
        <v>2013000621</v>
      </c>
      <c r="M5030" s="73" t="n">
        <v>43465</v>
      </c>
      <c r="N5030" s="74" t="n">
        <v>221.95</v>
      </c>
      <c r="O5030" s="75" t="n">
        <v>0.5</v>
      </c>
      <c r="P5030" s="76" t="n">
        <v>0.0416666666666667</v>
      </c>
      <c r="Q5030" s="77" t="n">
        <v>0</v>
      </c>
      <c r="R5030" s="78" t="n">
        <v>221.95</v>
      </c>
      <c r="S5030" s="39" t="n">
        <v>8.05000000000001</v>
      </c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LF5030" s="41"/>
      <c r="ALG5030" s="41"/>
      <c r="ALH5030" s="41"/>
      <c r="ALI5030" s="41"/>
      <c r="ALJ5030" s="41"/>
      <c r="ALK5030" s="41"/>
      <c r="ALL5030" s="41"/>
      <c r="ALM5030" s="41"/>
      <c r="ALN5030" s="41"/>
      <c r="ALO5030" s="41"/>
      <c r="ALP5030" s="41"/>
      <c r="ALQ5030" s="41"/>
      <c r="ALR5030" s="41"/>
      <c r="ALS5030" s="41"/>
      <c r="ALT5030" s="41"/>
      <c r="ALU5030" s="41"/>
      <c r="ALV5030" s="41"/>
      <c r="ALW5030" s="41"/>
      <c r="ALX5030" s="41"/>
      <c r="ALY5030" s="41"/>
      <c r="ALZ5030" s="41"/>
      <c r="AMA5030" s="41"/>
      <c r="AMB5030" s="41"/>
      <c r="AMC5030" s="41"/>
      <c r="AMD5030" s="41"/>
      <c r="AME5030" s="41"/>
      <c r="AMF5030" s="41"/>
      <c r="AMG5030" s="0"/>
      <c r="AMH5030" s="0"/>
      <c r="AMI5030" s="0"/>
      <c r="AMJ5030" s="0"/>
    </row>
    <row r="5031" s="4" customFormat="true" ht="37.5" hidden="false" customHeight="true" outlineLevel="0" collapsed="false">
      <c r="A5031" s="23" t="s">
        <v>1337</v>
      </c>
      <c r="B5031" s="23" t="n">
        <v>6659</v>
      </c>
      <c r="C5031" s="25" t="n">
        <f aca="false">VLOOKUP(B5031,[1]Planilha8!$X$4:$Y$6629,2,0)</f>
        <v>2040341</v>
      </c>
      <c r="D5031" s="26" t="s">
        <v>1451</v>
      </c>
      <c r="E5031" s="26" t="str">
        <f aca="false">VLOOKUP(B5031,[1]Planilha8!$X$4:$Z$6629,3,0)</f>
        <v>UNIDADE DE TERAPIA INTENSIVA</v>
      </c>
      <c r="F5031" s="26" t="str">
        <f aca="false">VLOOKUP(B5031,[1]Planilha8!$X$4:$AD$6629,7,0)</f>
        <v>BOM</v>
      </c>
      <c r="G5031" s="27" t="n">
        <v>41478</v>
      </c>
      <c r="H5031" s="28" t="n">
        <v>230</v>
      </c>
      <c r="I5031" s="29" t="s">
        <v>23</v>
      </c>
      <c r="J5031" s="70" t="s">
        <v>601</v>
      </c>
      <c r="K5031" s="71" t="n">
        <v>2218</v>
      </c>
      <c r="L5031" s="72" t="n">
        <v>2013000621</v>
      </c>
      <c r="M5031" s="73" t="n">
        <v>43465</v>
      </c>
      <c r="N5031" s="74" t="n">
        <v>221.95</v>
      </c>
      <c r="O5031" s="75" t="n">
        <v>0.5</v>
      </c>
      <c r="P5031" s="76" t="n">
        <v>0.0416666666666667</v>
      </c>
      <c r="Q5031" s="77" t="n">
        <v>0</v>
      </c>
      <c r="R5031" s="78" t="n">
        <v>221.95</v>
      </c>
      <c r="S5031" s="39" t="n">
        <v>8.05000000000001</v>
      </c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  <c r="ALF5031" s="41"/>
      <c r="ALG5031" s="41"/>
      <c r="ALH5031" s="41"/>
      <c r="ALI5031" s="41"/>
      <c r="ALJ5031" s="41"/>
      <c r="ALK5031" s="41"/>
      <c r="ALL5031" s="41"/>
      <c r="ALM5031" s="41"/>
      <c r="ALN5031" s="41"/>
      <c r="ALO5031" s="41"/>
      <c r="ALP5031" s="41"/>
      <c r="ALQ5031" s="41"/>
      <c r="ALR5031" s="41"/>
      <c r="ALS5031" s="41"/>
      <c r="ALT5031" s="41"/>
      <c r="ALU5031" s="41"/>
      <c r="ALV5031" s="41"/>
      <c r="ALW5031" s="41"/>
      <c r="ALX5031" s="41"/>
      <c r="ALY5031" s="41"/>
      <c r="ALZ5031" s="41"/>
      <c r="AMA5031" s="41"/>
      <c r="AMB5031" s="41"/>
      <c r="AMC5031" s="41"/>
      <c r="AMD5031" s="41"/>
      <c r="AME5031" s="41"/>
      <c r="AMF5031" s="41"/>
      <c r="AMG5031" s="0"/>
      <c r="AMH5031" s="0"/>
      <c r="AMI5031" s="0"/>
      <c r="AMJ5031" s="0"/>
    </row>
    <row r="5032" s="4" customFormat="true" ht="37.5" hidden="false" customHeight="true" outlineLevel="0" collapsed="false">
      <c r="A5032" s="23" t="s">
        <v>1337</v>
      </c>
      <c r="B5032" s="23" t="n">
        <v>6660</v>
      </c>
      <c r="C5032" s="25" t="n">
        <f aca="false">VLOOKUP(B5032,[1]Planilha8!$X$4:$Y$6629,2,0)</f>
        <v>2040342</v>
      </c>
      <c r="D5032" s="26" t="s">
        <v>1451</v>
      </c>
      <c r="E5032" s="26" t="str">
        <f aca="false">VLOOKUP(B5032,[1]Planilha8!$X$4:$Z$6629,3,0)</f>
        <v>UNIDADE DE TERAPIA INTENSIVA</v>
      </c>
      <c r="F5032" s="26" t="str">
        <f aca="false">VLOOKUP(B5032,[1]Planilha8!$X$4:$AD$6629,7,0)</f>
        <v>BOM</v>
      </c>
      <c r="G5032" s="27" t="n">
        <v>41478</v>
      </c>
      <c r="H5032" s="28" t="n">
        <v>230</v>
      </c>
      <c r="I5032" s="29" t="s">
        <v>23</v>
      </c>
      <c r="J5032" s="70" t="s">
        <v>601</v>
      </c>
      <c r="K5032" s="71" t="n">
        <v>2218</v>
      </c>
      <c r="L5032" s="72" t="n">
        <v>2013000621</v>
      </c>
      <c r="M5032" s="73" t="n">
        <v>43465</v>
      </c>
      <c r="N5032" s="74" t="n">
        <v>221.95</v>
      </c>
      <c r="O5032" s="75" t="n">
        <v>0.5</v>
      </c>
      <c r="P5032" s="76" t="n">
        <v>0.0416666666666667</v>
      </c>
      <c r="Q5032" s="77" t="n">
        <v>0</v>
      </c>
      <c r="R5032" s="78" t="n">
        <v>221.95</v>
      </c>
      <c r="S5032" s="39" t="n">
        <v>8.05000000000001</v>
      </c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  <c r="ALF5032" s="41"/>
      <c r="ALG5032" s="41"/>
      <c r="ALH5032" s="41"/>
      <c r="ALI5032" s="41"/>
      <c r="ALJ5032" s="41"/>
      <c r="ALK5032" s="41"/>
      <c r="ALL5032" s="41"/>
      <c r="ALM5032" s="41"/>
      <c r="ALN5032" s="41"/>
      <c r="ALO5032" s="41"/>
      <c r="ALP5032" s="41"/>
      <c r="ALQ5032" s="41"/>
      <c r="ALR5032" s="41"/>
      <c r="ALS5032" s="41"/>
      <c r="ALT5032" s="41"/>
      <c r="ALU5032" s="41"/>
      <c r="ALV5032" s="41"/>
      <c r="ALW5032" s="41"/>
      <c r="ALX5032" s="41"/>
      <c r="ALY5032" s="41"/>
      <c r="ALZ5032" s="41"/>
      <c r="AMA5032" s="41"/>
      <c r="AMB5032" s="41"/>
      <c r="AMC5032" s="41"/>
      <c r="AMD5032" s="41"/>
      <c r="AME5032" s="41"/>
      <c r="AMF5032" s="41"/>
      <c r="AMG5032" s="0"/>
      <c r="AMH5032" s="0"/>
      <c r="AMI5032" s="0"/>
      <c r="AMJ5032" s="0"/>
    </row>
    <row r="5033" s="4" customFormat="true" ht="37.5" hidden="false" customHeight="true" outlineLevel="0" collapsed="false">
      <c r="A5033" s="23" t="s">
        <v>1337</v>
      </c>
      <c r="B5033" s="23" t="n">
        <v>6661</v>
      </c>
      <c r="C5033" s="25" t="n">
        <f aca="false">VLOOKUP(B5033,[1]Planilha8!$X$4:$Y$6629,2,0)</f>
        <v>2040343</v>
      </c>
      <c r="D5033" s="26" t="s">
        <v>1451</v>
      </c>
      <c r="E5033" s="26" t="str">
        <f aca="false">VLOOKUP(B5033,[1]Planilha8!$X$4:$Z$6629,3,0)</f>
        <v>UNIDADE DE TERAPIA INTENSIVA</v>
      </c>
      <c r="F5033" s="26" t="str">
        <f aca="false">VLOOKUP(B5033,[1]Planilha8!$X$4:$AD$6629,7,0)</f>
        <v>BOM</v>
      </c>
      <c r="G5033" s="27" t="n">
        <v>41478</v>
      </c>
      <c r="H5033" s="28" t="n">
        <v>230</v>
      </c>
      <c r="I5033" s="29" t="s">
        <v>23</v>
      </c>
      <c r="J5033" s="70" t="s">
        <v>601</v>
      </c>
      <c r="K5033" s="71" t="n">
        <v>2218</v>
      </c>
      <c r="L5033" s="72" t="n">
        <v>2013000621</v>
      </c>
      <c r="M5033" s="73" t="n">
        <v>43465</v>
      </c>
      <c r="N5033" s="74" t="n">
        <v>221.95</v>
      </c>
      <c r="O5033" s="75" t="n">
        <v>0.5</v>
      </c>
      <c r="P5033" s="76" t="n">
        <v>0.0416666666666667</v>
      </c>
      <c r="Q5033" s="77" t="n">
        <v>0</v>
      </c>
      <c r="R5033" s="78" t="n">
        <v>221.95</v>
      </c>
      <c r="S5033" s="39" t="n">
        <v>8.05000000000001</v>
      </c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LF5033" s="41"/>
      <c r="ALG5033" s="41"/>
      <c r="ALH5033" s="41"/>
      <c r="ALI5033" s="41"/>
      <c r="ALJ5033" s="41"/>
      <c r="ALK5033" s="41"/>
      <c r="ALL5033" s="41"/>
      <c r="ALM5033" s="41"/>
      <c r="ALN5033" s="41"/>
      <c r="ALO5033" s="41"/>
      <c r="ALP5033" s="41"/>
      <c r="ALQ5033" s="41"/>
      <c r="ALR5033" s="41"/>
      <c r="ALS5033" s="41"/>
      <c r="ALT5033" s="41"/>
      <c r="ALU5033" s="41"/>
      <c r="ALV5033" s="41"/>
      <c r="ALW5033" s="41"/>
      <c r="ALX5033" s="41"/>
      <c r="ALY5033" s="41"/>
      <c r="ALZ5033" s="41"/>
      <c r="AMA5033" s="41"/>
      <c r="AMB5033" s="41"/>
      <c r="AMC5033" s="41"/>
      <c r="AMD5033" s="41"/>
      <c r="AME5033" s="41"/>
      <c r="AMF5033" s="41"/>
      <c r="AMG5033" s="0"/>
      <c r="AMH5033" s="0"/>
      <c r="AMI5033" s="0"/>
      <c r="AMJ5033" s="0"/>
    </row>
    <row r="5034" s="4" customFormat="true" ht="37.5" hidden="false" customHeight="true" outlineLevel="0" collapsed="false">
      <c r="A5034" s="23" t="s">
        <v>1337</v>
      </c>
      <c r="B5034" s="23" t="n">
        <v>6662</v>
      </c>
      <c r="C5034" s="25" t="n">
        <f aca="false">VLOOKUP(B5034,[1]Planilha8!$X$4:$Y$6629,2,0)</f>
        <v>2040344</v>
      </c>
      <c r="D5034" s="26" t="s">
        <v>1451</v>
      </c>
      <c r="E5034" s="26" t="str">
        <f aca="false">VLOOKUP(B5034,[1]Planilha8!$X$4:$Z$6629,3,0)</f>
        <v>UNIDADE DE TERAPIA INTENSIVA</v>
      </c>
      <c r="F5034" s="26" t="str">
        <f aca="false">VLOOKUP(B5034,[1]Planilha8!$X$4:$AD$6629,7,0)</f>
        <v>BOM</v>
      </c>
      <c r="G5034" s="27" t="n">
        <v>41478</v>
      </c>
      <c r="H5034" s="28" t="n">
        <v>230</v>
      </c>
      <c r="I5034" s="29" t="s">
        <v>23</v>
      </c>
      <c r="J5034" s="70" t="s">
        <v>601</v>
      </c>
      <c r="K5034" s="71" t="n">
        <v>2218</v>
      </c>
      <c r="L5034" s="72" t="n">
        <v>2013000621</v>
      </c>
      <c r="M5034" s="73" t="n">
        <v>43465</v>
      </c>
      <c r="N5034" s="74" t="n">
        <v>221.95</v>
      </c>
      <c r="O5034" s="75" t="n">
        <v>0.5</v>
      </c>
      <c r="P5034" s="76" t="n">
        <v>0.0416666666666667</v>
      </c>
      <c r="Q5034" s="77" t="n">
        <v>0</v>
      </c>
      <c r="R5034" s="78" t="n">
        <v>221.95</v>
      </c>
      <c r="S5034" s="39" t="n">
        <v>8.05000000000001</v>
      </c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LF5034" s="41"/>
      <c r="ALG5034" s="41"/>
      <c r="ALH5034" s="41"/>
      <c r="ALI5034" s="41"/>
      <c r="ALJ5034" s="41"/>
      <c r="ALK5034" s="41"/>
      <c r="ALL5034" s="41"/>
      <c r="ALM5034" s="41"/>
      <c r="ALN5034" s="41"/>
      <c r="ALO5034" s="41"/>
      <c r="ALP5034" s="41"/>
      <c r="ALQ5034" s="41"/>
      <c r="ALR5034" s="41"/>
      <c r="ALS5034" s="41"/>
      <c r="ALT5034" s="41"/>
      <c r="ALU5034" s="41"/>
      <c r="ALV5034" s="41"/>
      <c r="ALW5034" s="41"/>
      <c r="ALX5034" s="41"/>
      <c r="ALY5034" s="41"/>
      <c r="ALZ5034" s="41"/>
      <c r="AMA5034" s="41"/>
      <c r="AMB5034" s="41"/>
      <c r="AMC5034" s="41"/>
      <c r="AMD5034" s="41"/>
      <c r="AME5034" s="41"/>
      <c r="AMF5034" s="41"/>
      <c r="AMG5034" s="0"/>
      <c r="AMH5034" s="0"/>
      <c r="AMI5034" s="0"/>
      <c r="AMJ5034" s="0"/>
    </row>
    <row r="5035" s="4" customFormat="true" ht="37.5" hidden="false" customHeight="true" outlineLevel="0" collapsed="false">
      <c r="A5035" s="23" t="s">
        <v>1337</v>
      </c>
      <c r="B5035" s="23" t="n">
        <v>6663</v>
      </c>
      <c r="C5035" s="25" t="n">
        <f aca="false">VLOOKUP(B5035,[1]Planilha8!$X$4:$Y$6629,2,0)</f>
        <v>2040345</v>
      </c>
      <c r="D5035" s="26" t="s">
        <v>1451</v>
      </c>
      <c r="E5035" s="26" t="str">
        <f aca="false">VLOOKUP(B5035,[1]Planilha8!$X$4:$Z$6629,3,0)</f>
        <v>UNIDADE DE TERAPIA INTENSIVA</v>
      </c>
      <c r="F5035" s="26" t="str">
        <f aca="false">VLOOKUP(B5035,[1]Planilha8!$X$4:$AD$6629,7,0)</f>
        <v>BOM</v>
      </c>
      <c r="G5035" s="27" t="n">
        <v>41478</v>
      </c>
      <c r="H5035" s="28" t="n">
        <v>230</v>
      </c>
      <c r="I5035" s="29" t="s">
        <v>23</v>
      </c>
      <c r="J5035" s="70" t="s">
        <v>601</v>
      </c>
      <c r="K5035" s="71" t="n">
        <v>2218</v>
      </c>
      <c r="L5035" s="72" t="n">
        <v>2013000621</v>
      </c>
      <c r="M5035" s="73" t="n">
        <v>43465</v>
      </c>
      <c r="N5035" s="74" t="n">
        <v>221.95</v>
      </c>
      <c r="O5035" s="75" t="n">
        <v>0.5</v>
      </c>
      <c r="P5035" s="76" t="n">
        <v>0.0416666666666667</v>
      </c>
      <c r="Q5035" s="77" t="n">
        <v>0</v>
      </c>
      <c r="R5035" s="78" t="n">
        <v>221.95</v>
      </c>
      <c r="S5035" s="39" t="n">
        <v>8.05000000000001</v>
      </c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LF5035" s="41"/>
      <c r="ALG5035" s="41"/>
      <c r="ALH5035" s="41"/>
      <c r="ALI5035" s="41"/>
      <c r="ALJ5035" s="41"/>
      <c r="ALK5035" s="41"/>
      <c r="ALL5035" s="41"/>
      <c r="ALM5035" s="41"/>
      <c r="ALN5035" s="41"/>
      <c r="ALO5035" s="41"/>
      <c r="ALP5035" s="41"/>
      <c r="ALQ5035" s="41"/>
      <c r="ALR5035" s="41"/>
      <c r="ALS5035" s="41"/>
      <c r="ALT5035" s="41"/>
      <c r="ALU5035" s="41"/>
      <c r="ALV5035" s="41"/>
      <c r="ALW5035" s="41"/>
      <c r="ALX5035" s="41"/>
      <c r="ALY5035" s="41"/>
      <c r="ALZ5035" s="41"/>
      <c r="AMA5035" s="41"/>
      <c r="AMB5035" s="41"/>
      <c r="AMC5035" s="41"/>
      <c r="AMD5035" s="41"/>
      <c r="AME5035" s="41"/>
      <c r="AMF5035" s="41"/>
      <c r="AMG5035" s="0"/>
      <c r="AMH5035" s="0"/>
      <c r="AMI5035" s="0"/>
      <c r="AMJ5035" s="0"/>
    </row>
    <row r="5036" s="4" customFormat="true" ht="37.5" hidden="false" customHeight="true" outlineLevel="0" collapsed="false">
      <c r="A5036" s="23" t="s">
        <v>1337</v>
      </c>
      <c r="B5036" s="23" t="n">
        <v>6664</v>
      </c>
      <c r="C5036" s="25" t="n">
        <f aca="false">VLOOKUP(B5036,[1]Planilha8!$X$4:$Y$6629,2,0)</f>
        <v>2040346</v>
      </c>
      <c r="D5036" s="26" t="s">
        <v>1451</v>
      </c>
      <c r="E5036" s="26" t="str">
        <f aca="false">VLOOKUP(B5036,[1]Planilha8!$X$4:$Z$6629,3,0)</f>
        <v>UNIDADE DE TERAPIA INTENSIVA</v>
      </c>
      <c r="F5036" s="26" t="str">
        <f aca="false">VLOOKUP(B5036,[1]Planilha8!$X$4:$AD$6629,7,0)</f>
        <v>BOM</v>
      </c>
      <c r="G5036" s="27" t="n">
        <v>41478</v>
      </c>
      <c r="H5036" s="28" t="n">
        <v>230</v>
      </c>
      <c r="I5036" s="29" t="s">
        <v>23</v>
      </c>
      <c r="J5036" s="70" t="s">
        <v>601</v>
      </c>
      <c r="K5036" s="71" t="n">
        <v>2218</v>
      </c>
      <c r="L5036" s="72" t="n">
        <v>2013000621</v>
      </c>
      <c r="M5036" s="73" t="n">
        <v>43465</v>
      </c>
      <c r="N5036" s="74" t="n">
        <v>221.95</v>
      </c>
      <c r="O5036" s="75" t="n">
        <v>0.5</v>
      </c>
      <c r="P5036" s="76" t="n">
        <v>0.0416666666666667</v>
      </c>
      <c r="Q5036" s="77" t="n">
        <v>0</v>
      </c>
      <c r="R5036" s="78" t="n">
        <v>221.95</v>
      </c>
      <c r="S5036" s="39" t="n">
        <v>8.05000000000001</v>
      </c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LF5036" s="41"/>
      <c r="ALG5036" s="41"/>
      <c r="ALH5036" s="41"/>
      <c r="ALI5036" s="41"/>
      <c r="ALJ5036" s="41"/>
      <c r="ALK5036" s="41"/>
      <c r="ALL5036" s="41"/>
      <c r="ALM5036" s="41"/>
      <c r="ALN5036" s="41"/>
      <c r="ALO5036" s="41"/>
      <c r="ALP5036" s="41"/>
      <c r="ALQ5036" s="41"/>
      <c r="ALR5036" s="41"/>
      <c r="ALS5036" s="41"/>
      <c r="ALT5036" s="41"/>
      <c r="ALU5036" s="41"/>
      <c r="ALV5036" s="41"/>
      <c r="ALW5036" s="41"/>
      <c r="ALX5036" s="41"/>
      <c r="ALY5036" s="41"/>
      <c r="ALZ5036" s="41"/>
      <c r="AMA5036" s="41"/>
      <c r="AMB5036" s="41"/>
      <c r="AMC5036" s="41"/>
      <c r="AMD5036" s="41"/>
      <c r="AME5036" s="41"/>
      <c r="AMF5036" s="41"/>
      <c r="AMG5036" s="0"/>
      <c r="AMH5036" s="0"/>
      <c r="AMI5036" s="0"/>
      <c r="AMJ5036" s="0"/>
    </row>
    <row r="5037" s="4" customFormat="true" ht="37.5" hidden="false" customHeight="true" outlineLevel="0" collapsed="false">
      <c r="A5037" s="23" t="s">
        <v>1337</v>
      </c>
      <c r="B5037" s="23" t="n">
        <v>6665</v>
      </c>
      <c r="C5037" s="25" t="n">
        <f aca="false">VLOOKUP(B5037,[1]Planilha8!$X$4:$Y$6629,2,0)</f>
        <v>2040347</v>
      </c>
      <c r="D5037" s="26" t="s">
        <v>1451</v>
      </c>
      <c r="E5037" s="26" t="str">
        <f aca="false">VLOOKUP(B5037,[1]Planilha8!$X$4:$Z$6629,3,0)</f>
        <v>UNIDADE DE TERAPIA INTENSIVA</v>
      </c>
      <c r="F5037" s="26" t="str">
        <f aca="false">VLOOKUP(B5037,[1]Planilha8!$X$4:$AD$6629,7,0)</f>
        <v>BOM</v>
      </c>
      <c r="G5037" s="27" t="n">
        <v>41478</v>
      </c>
      <c r="H5037" s="28" t="n">
        <v>230</v>
      </c>
      <c r="I5037" s="29" t="s">
        <v>23</v>
      </c>
      <c r="J5037" s="70" t="s">
        <v>601</v>
      </c>
      <c r="K5037" s="71" t="n">
        <v>2218</v>
      </c>
      <c r="L5037" s="72" t="n">
        <v>2013000621</v>
      </c>
      <c r="M5037" s="73" t="n">
        <v>43465</v>
      </c>
      <c r="N5037" s="74" t="n">
        <v>221.95</v>
      </c>
      <c r="O5037" s="75" t="n">
        <v>0.5</v>
      </c>
      <c r="P5037" s="76" t="n">
        <v>0.0416666666666667</v>
      </c>
      <c r="Q5037" s="77" t="n">
        <v>0</v>
      </c>
      <c r="R5037" s="78" t="n">
        <v>221.95</v>
      </c>
      <c r="S5037" s="39" t="n">
        <v>8.05000000000001</v>
      </c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LF5037" s="41"/>
      <c r="ALG5037" s="41"/>
      <c r="ALH5037" s="41"/>
      <c r="ALI5037" s="41"/>
      <c r="ALJ5037" s="41"/>
      <c r="ALK5037" s="41"/>
      <c r="ALL5037" s="41"/>
      <c r="ALM5037" s="41"/>
      <c r="ALN5037" s="41"/>
      <c r="ALO5037" s="41"/>
      <c r="ALP5037" s="41"/>
      <c r="ALQ5037" s="41"/>
      <c r="ALR5037" s="41"/>
      <c r="ALS5037" s="41"/>
      <c r="ALT5037" s="41"/>
      <c r="ALU5037" s="41"/>
      <c r="ALV5037" s="41"/>
      <c r="ALW5037" s="41"/>
      <c r="ALX5037" s="41"/>
      <c r="ALY5037" s="41"/>
      <c r="ALZ5037" s="41"/>
      <c r="AMA5037" s="41"/>
      <c r="AMB5037" s="41"/>
      <c r="AMC5037" s="41"/>
      <c r="AMD5037" s="41"/>
      <c r="AME5037" s="41"/>
      <c r="AMF5037" s="41"/>
      <c r="AMG5037" s="0"/>
      <c r="AMH5037" s="0"/>
      <c r="AMI5037" s="0"/>
      <c r="AMJ5037" s="0"/>
    </row>
    <row r="5038" s="4" customFormat="true" ht="37.5" hidden="false" customHeight="true" outlineLevel="0" collapsed="false">
      <c r="A5038" s="23" t="s">
        <v>1337</v>
      </c>
      <c r="B5038" s="23" t="n">
        <v>6666</v>
      </c>
      <c r="C5038" s="25" t="n">
        <f aca="false">VLOOKUP(B5038,[1]Planilha8!$X$4:$Y$6629,2,0)</f>
        <v>2040348</v>
      </c>
      <c r="D5038" s="26" t="s">
        <v>1451</v>
      </c>
      <c r="E5038" s="26" t="str">
        <f aca="false">VLOOKUP(B5038,[1]Planilha8!$X$4:$Z$6629,3,0)</f>
        <v>UNIDADE DE TERAPIA INTENSIVA</v>
      </c>
      <c r="F5038" s="26" t="str">
        <f aca="false">VLOOKUP(B5038,[1]Planilha8!$X$4:$AD$6629,7,0)</f>
        <v>BOM</v>
      </c>
      <c r="G5038" s="27" t="n">
        <v>41478</v>
      </c>
      <c r="H5038" s="28" t="n">
        <v>230</v>
      </c>
      <c r="I5038" s="29" t="s">
        <v>23</v>
      </c>
      <c r="J5038" s="70" t="s">
        <v>601</v>
      </c>
      <c r="K5038" s="71" t="n">
        <v>2218</v>
      </c>
      <c r="L5038" s="72" t="n">
        <v>2013000621</v>
      </c>
      <c r="M5038" s="73" t="n">
        <v>43465</v>
      </c>
      <c r="N5038" s="74" t="n">
        <v>221.95</v>
      </c>
      <c r="O5038" s="75" t="n">
        <v>0.5</v>
      </c>
      <c r="P5038" s="76" t="n">
        <v>0.0416666666666667</v>
      </c>
      <c r="Q5038" s="77" t="n">
        <v>0</v>
      </c>
      <c r="R5038" s="78" t="n">
        <v>221.95</v>
      </c>
      <c r="S5038" s="39" t="n">
        <v>8.05000000000001</v>
      </c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LF5038" s="41"/>
      <c r="ALG5038" s="41"/>
      <c r="ALH5038" s="41"/>
      <c r="ALI5038" s="41"/>
      <c r="ALJ5038" s="41"/>
      <c r="ALK5038" s="41"/>
      <c r="ALL5038" s="41"/>
      <c r="ALM5038" s="41"/>
      <c r="ALN5038" s="41"/>
      <c r="ALO5038" s="41"/>
      <c r="ALP5038" s="41"/>
      <c r="ALQ5038" s="41"/>
      <c r="ALR5038" s="41"/>
      <c r="ALS5038" s="41"/>
      <c r="ALT5038" s="41"/>
      <c r="ALU5038" s="41"/>
      <c r="ALV5038" s="41"/>
      <c r="ALW5038" s="41"/>
      <c r="ALX5038" s="41"/>
      <c r="ALY5038" s="41"/>
      <c r="ALZ5038" s="41"/>
      <c r="AMA5038" s="41"/>
      <c r="AMB5038" s="41"/>
      <c r="AMC5038" s="41"/>
      <c r="AMD5038" s="41"/>
      <c r="AME5038" s="41"/>
      <c r="AMF5038" s="41"/>
      <c r="AMG5038" s="0"/>
      <c r="AMH5038" s="0"/>
      <c r="AMI5038" s="0"/>
      <c r="AMJ5038" s="0"/>
    </row>
    <row r="5039" s="4" customFormat="true" ht="37.5" hidden="false" customHeight="true" outlineLevel="0" collapsed="false">
      <c r="A5039" s="23" t="s">
        <v>1337</v>
      </c>
      <c r="B5039" s="23" t="n">
        <v>6667</v>
      </c>
      <c r="C5039" s="25" t="n">
        <f aca="false">VLOOKUP(B5039,[1]Planilha8!$X$4:$Y$6629,2,0)</f>
        <v>2040349</v>
      </c>
      <c r="D5039" s="26" t="s">
        <v>1451</v>
      </c>
      <c r="E5039" s="26" t="str">
        <f aca="false">VLOOKUP(B5039,[1]Planilha8!$X$4:$Z$6629,3,0)</f>
        <v>GERÊNCIA DE PESSOAL - HGG</v>
      </c>
      <c r="F5039" s="26" t="str">
        <f aca="false">VLOOKUP(B5039,[1]Planilha8!$X$4:$AD$6629,7,0)</f>
        <v>BOM</v>
      </c>
      <c r="G5039" s="27" t="n">
        <v>41478</v>
      </c>
      <c r="H5039" s="28" t="n">
        <v>230</v>
      </c>
      <c r="I5039" s="29" t="s">
        <v>23</v>
      </c>
      <c r="J5039" s="70" t="s">
        <v>601</v>
      </c>
      <c r="K5039" s="71" t="n">
        <v>2218</v>
      </c>
      <c r="L5039" s="72" t="n">
        <v>2013000621</v>
      </c>
      <c r="M5039" s="73" t="n">
        <v>43465</v>
      </c>
      <c r="N5039" s="74" t="n">
        <v>221.95</v>
      </c>
      <c r="O5039" s="75" t="n">
        <v>0.5</v>
      </c>
      <c r="P5039" s="76" t="n">
        <v>0.0416666666666667</v>
      </c>
      <c r="Q5039" s="77" t="n">
        <v>0</v>
      </c>
      <c r="R5039" s="78" t="n">
        <v>221.95</v>
      </c>
      <c r="S5039" s="39" t="n">
        <v>8.05000000000001</v>
      </c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LF5039" s="41"/>
      <c r="ALG5039" s="41"/>
      <c r="ALH5039" s="41"/>
      <c r="ALI5039" s="41"/>
      <c r="ALJ5039" s="41"/>
      <c r="ALK5039" s="41"/>
      <c r="ALL5039" s="41"/>
      <c r="ALM5039" s="41"/>
      <c r="ALN5039" s="41"/>
      <c r="ALO5039" s="41"/>
      <c r="ALP5039" s="41"/>
      <c r="ALQ5039" s="41"/>
      <c r="ALR5039" s="41"/>
      <c r="ALS5039" s="41"/>
      <c r="ALT5039" s="41"/>
      <c r="ALU5039" s="41"/>
      <c r="ALV5039" s="41"/>
      <c r="ALW5039" s="41"/>
      <c r="ALX5039" s="41"/>
      <c r="ALY5039" s="41"/>
      <c r="ALZ5039" s="41"/>
      <c r="AMA5039" s="41"/>
      <c r="AMB5039" s="41"/>
      <c r="AMC5039" s="41"/>
      <c r="AMD5039" s="41"/>
      <c r="AME5039" s="41"/>
      <c r="AMF5039" s="41"/>
      <c r="AMG5039" s="0"/>
      <c r="AMH5039" s="0"/>
      <c r="AMI5039" s="0"/>
      <c r="AMJ5039" s="0"/>
    </row>
    <row r="5040" s="4" customFormat="true" ht="37.5" hidden="false" customHeight="true" outlineLevel="0" collapsed="false">
      <c r="A5040" s="23" t="s">
        <v>1337</v>
      </c>
      <c r="B5040" s="23" t="n">
        <v>6668</v>
      </c>
      <c r="C5040" s="25" t="n">
        <f aca="false">VLOOKUP(B5040,[1]Planilha8!$X$4:$Y$6629,2,0)</f>
        <v>2040350</v>
      </c>
      <c r="D5040" s="26" t="s">
        <v>1451</v>
      </c>
      <c r="E5040" s="26" t="str">
        <f aca="false">VLOOKUP(B5040,[1]Planilha8!$X$4:$Z$6629,3,0)</f>
        <v>UNIDADE DE TERAPIA INTENSIVA</v>
      </c>
      <c r="F5040" s="26" t="str">
        <f aca="false">VLOOKUP(B5040,[1]Planilha8!$X$4:$AD$6629,7,0)</f>
        <v>BOM</v>
      </c>
      <c r="G5040" s="27" t="n">
        <v>41478</v>
      </c>
      <c r="H5040" s="28" t="n">
        <v>230</v>
      </c>
      <c r="I5040" s="29" t="s">
        <v>23</v>
      </c>
      <c r="J5040" s="70" t="s">
        <v>601</v>
      </c>
      <c r="K5040" s="71" t="n">
        <v>2218</v>
      </c>
      <c r="L5040" s="72" t="n">
        <v>2013000621</v>
      </c>
      <c r="M5040" s="73" t="n">
        <v>43465</v>
      </c>
      <c r="N5040" s="74" t="n">
        <v>221.95</v>
      </c>
      <c r="O5040" s="75" t="n">
        <v>0.5</v>
      </c>
      <c r="P5040" s="76" t="n">
        <v>0.0416666666666667</v>
      </c>
      <c r="Q5040" s="77" t="n">
        <v>0</v>
      </c>
      <c r="R5040" s="78" t="n">
        <v>221.95</v>
      </c>
      <c r="S5040" s="39" t="n">
        <v>8.05000000000001</v>
      </c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LF5040" s="41"/>
      <c r="ALG5040" s="41"/>
      <c r="ALH5040" s="41"/>
      <c r="ALI5040" s="41"/>
      <c r="ALJ5040" s="41"/>
      <c r="ALK5040" s="41"/>
      <c r="ALL5040" s="41"/>
      <c r="ALM5040" s="41"/>
      <c r="ALN5040" s="41"/>
      <c r="ALO5040" s="41"/>
      <c r="ALP5040" s="41"/>
      <c r="ALQ5040" s="41"/>
      <c r="ALR5040" s="41"/>
      <c r="ALS5040" s="41"/>
      <c r="ALT5040" s="41"/>
      <c r="ALU5040" s="41"/>
      <c r="ALV5040" s="41"/>
      <c r="ALW5040" s="41"/>
      <c r="ALX5040" s="41"/>
      <c r="ALY5040" s="41"/>
      <c r="ALZ5040" s="41"/>
      <c r="AMA5040" s="41"/>
      <c r="AMB5040" s="41"/>
      <c r="AMC5040" s="41"/>
      <c r="AMD5040" s="41"/>
      <c r="AME5040" s="41"/>
      <c r="AMF5040" s="41"/>
      <c r="AMG5040" s="0"/>
      <c r="AMH5040" s="0"/>
      <c r="AMI5040" s="0"/>
      <c r="AMJ5040" s="0"/>
    </row>
    <row r="5041" s="4" customFormat="true" ht="37.5" hidden="false" customHeight="true" outlineLevel="0" collapsed="false">
      <c r="A5041" s="23" t="s">
        <v>1337</v>
      </c>
      <c r="B5041" s="23" t="n">
        <v>6669</v>
      </c>
      <c r="C5041" s="25" t="n">
        <f aca="false">VLOOKUP(B5041,[1]Planilha8!$X$4:$Y$6629,2,0)</f>
        <v>2040351</v>
      </c>
      <c r="D5041" s="26" t="s">
        <v>1451</v>
      </c>
      <c r="E5041" s="26" t="str">
        <f aca="false">VLOOKUP(B5041,[1]Planilha8!$X$4:$Z$6629,3,0)</f>
        <v>UNIDADE DE TERAPIA INTENSIVA</v>
      </c>
      <c r="F5041" s="26" t="str">
        <f aca="false">VLOOKUP(B5041,[1]Planilha8!$X$4:$AD$6629,7,0)</f>
        <v>BOM</v>
      </c>
      <c r="G5041" s="27" t="n">
        <v>41478</v>
      </c>
      <c r="H5041" s="28" t="n">
        <v>230</v>
      </c>
      <c r="I5041" s="29" t="s">
        <v>23</v>
      </c>
      <c r="J5041" s="70" t="s">
        <v>601</v>
      </c>
      <c r="K5041" s="71" t="n">
        <v>2218</v>
      </c>
      <c r="L5041" s="72" t="n">
        <v>2013000621</v>
      </c>
      <c r="M5041" s="73" t="n">
        <v>43465</v>
      </c>
      <c r="N5041" s="74" t="n">
        <v>221.95</v>
      </c>
      <c r="O5041" s="75" t="n">
        <v>0.5</v>
      </c>
      <c r="P5041" s="76" t="n">
        <v>0.0416666666666667</v>
      </c>
      <c r="Q5041" s="77" t="n">
        <v>0</v>
      </c>
      <c r="R5041" s="78" t="n">
        <v>221.95</v>
      </c>
      <c r="S5041" s="39" t="n">
        <v>8.05000000000001</v>
      </c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LF5041" s="41"/>
      <c r="ALG5041" s="41"/>
      <c r="ALH5041" s="41"/>
      <c r="ALI5041" s="41"/>
      <c r="ALJ5041" s="41"/>
      <c r="ALK5041" s="41"/>
      <c r="ALL5041" s="41"/>
      <c r="ALM5041" s="41"/>
      <c r="ALN5041" s="41"/>
      <c r="ALO5041" s="41"/>
      <c r="ALP5041" s="41"/>
      <c r="ALQ5041" s="41"/>
      <c r="ALR5041" s="41"/>
      <c r="ALS5041" s="41"/>
      <c r="ALT5041" s="41"/>
      <c r="ALU5041" s="41"/>
      <c r="ALV5041" s="41"/>
      <c r="ALW5041" s="41"/>
      <c r="ALX5041" s="41"/>
      <c r="ALY5041" s="41"/>
      <c r="ALZ5041" s="41"/>
      <c r="AMA5041" s="41"/>
      <c r="AMB5041" s="41"/>
      <c r="AMC5041" s="41"/>
      <c r="AMD5041" s="41"/>
      <c r="AME5041" s="41"/>
      <c r="AMF5041" s="41"/>
      <c r="AMG5041" s="0"/>
      <c r="AMH5041" s="0"/>
      <c r="AMI5041" s="0"/>
      <c r="AMJ5041" s="0"/>
    </row>
    <row r="5042" s="4" customFormat="true" ht="37.5" hidden="false" customHeight="true" outlineLevel="0" collapsed="false">
      <c r="A5042" s="23" t="s">
        <v>1337</v>
      </c>
      <c r="B5042" s="23" t="n">
        <v>6670</v>
      </c>
      <c r="C5042" s="25" t="n">
        <f aca="false">VLOOKUP(B5042,[1]Planilha8!$X$4:$Y$6629,2,0)</f>
        <v>2040352</v>
      </c>
      <c r="D5042" s="26" t="s">
        <v>1451</v>
      </c>
      <c r="E5042" s="26" t="str">
        <f aca="false">VLOOKUP(B5042,[1]Planilha8!$X$4:$Z$6629,3,0)</f>
        <v>UNIDADE DE TERAPIA INTENSIVA</v>
      </c>
      <c r="F5042" s="26" t="str">
        <f aca="false">VLOOKUP(B5042,[1]Planilha8!$X$4:$AD$6629,7,0)</f>
        <v>BOM</v>
      </c>
      <c r="G5042" s="27" t="n">
        <v>41478</v>
      </c>
      <c r="H5042" s="28" t="n">
        <v>230</v>
      </c>
      <c r="I5042" s="29" t="s">
        <v>23</v>
      </c>
      <c r="J5042" s="70" t="s">
        <v>601</v>
      </c>
      <c r="K5042" s="71" t="n">
        <v>2218</v>
      </c>
      <c r="L5042" s="72" t="n">
        <v>2013000621</v>
      </c>
      <c r="M5042" s="73" t="n">
        <v>43465</v>
      </c>
      <c r="N5042" s="74" t="n">
        <v>221.95</v>
      </c>
      <c r="O5042" s="75" t="n">
        <v>0.5</v>
      </c>
      <c r="P5042" s="76" t="n">
        <v>0.0416666666666667</v>
      </c>
      <c r="Q5042" s="77" t="n">
        <v>0</v>
      </c>
      <c r="R5042" s="78" t="n">
        <v>221.95</v>
      </c>
      <c r="S5042" s="39" t="n">
        <v>8.05000000000001</v>
      </c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LF5042" s="41"/>
      <c r="ALG5042" s="41"/>
      <c r="ALH5042" s="41"/>
      <c r="ALI5042" s="41"/>
      <c r="ALJ5042" s="41"/>
      <c r="ALK5042" s="41"/>
      <c r="ALL5042" s="41"/>
      <c r="ALM5042" s="41"/>
      <c r="ALN5042" s="41"/>
      <c r="ALO5042" s="41"/>
      <c r="ALP5042" s="41"/>
      <c r="ALQ5042" s="41"/>
      <c r="ALR5042" s="41"/>
      <c r="ALS5042" s="41"/>
      <c r="ALT5042" s="41"/>
      <c r="ALU5042" s="41"/>
      <c r="ALV5042" s="41"/>
      <c r="ALW5042" s="41"/>
      <c r="ALX5042" s="41"/>
      <c r="ALY5042" s="41"/>
      <c r="ALZ5042" s="41"/>
      <c r="AMA5042" s="41"/>
      <c r="AMB5042" s="41"/>
      <c r="AMC5042" s="41"/>
      <c r="AMD5042" s="41"/>
      <c r="AME5042" s="41"/>
      <c r="AMF5042" s="41"/>
      <c r="AMG5042" s="0"/>
      <c r="AMH5042" s="0"/>
      <c r="AMI5042" s="0"/>
      <c r="AMJ5042" s="0"/>
    </row>
    <row r="5043" s="4" customFormat="true" ht="37.5" hidden="false" customHeight="true" outlineLevel="0" collapsed="false">
      <c r="A5043" s="23" t="s">
        <v>1337</v>
      </c>
      <c r="B5043" s="23" t="n">
        <v>6671</v>
      </c>
      <c r="C5043" s="25" t="n">
        <f aca="false">VLOOKUP(B5043,[1]Planilha8!$X$4:$Y$6629,2,0)</f>
        <v>2040353</v>
      </c>
      <c r="D5043" s="26" t="s">
        <v>1451</v>
      </c>
      <c r="E5043" s="26" t="str">
        <f aca="false">VLOOKUP(B5043,[1]Planilha8!$X$4:$Z$6629,3,0)</f>
        <v>UNIDADE DE TERAPIA INTENSIVA</v>
      </c>
      <c r="F5043" s="26" t="str">
        <f aca="false">VLOOKUP(B5043,[1]Planilha8!$X$4:$AD$6629,7,0)</f>
        <v>BOM</v>
      </c>
      <c r="G5043" s="27" t="n">
        <v>41478</v>
      </c>
      <c r="H5043" s="28" t="n">
        <v>230</v>
      </c>
      <c r="I5043" s="29" t="s">
        <v>23</v>
      </c>
      <c r="J5043" s="70" t="s">
        <v>601</v>
      </c>
      <c r="K5043" s="71" t="n">
        <v>2218</v>
      </c>
      <c r="L5043" s="72" t="n">
        <v>2013000621</v>
      </c>
      <c r="M5043" s="73" t="n">
        <v>43465</v>
      </c>
      <c r="N5043" s="74" t="n">
        <v>221.95</v>
      </c>
      <c r="O5043" s="75" t="n">
        <v>0.5</v>
      </c>
      <c r="P5043" s="76" t="n">
        <v>0.0416666666666667</v>
      </c>
      <c r="Q5043" s="77" t="n">
        <v>0</v>
      </c>
      <c r="R5043" s="78" t="n">
        <v>221.95</v>
      </c>
      <c r="S5043" s="39" t="n">
        <v>8.05000000000001</v>
      </c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LF5043" s="41"/>
      <c r="ALG5043" s="41"/>
      <c r="ALH5043" s="41"/>
      <c r="ALI5043" s="41"/>
      <c r="ALJ5043" s="41"/>
      <c r="ALK5043" s="41"/>
      <c r="ALL5043" s="41"/>
      <c r="ALM5043" s="41"/>
      <c r="ALN5043" s="41"/>
      <c r="ALO5043" s="41"/>
      <c r="ALP5043" s="41"/>
      <c r="ALQ5043" s="41"/>
      <c r="ALR5043" s="41"/>
      <c r="ALS5043" s="41"/>
      <c r="ALT5043" s="41"/>
      <c r="ALU5043" s="41"/>
      <c r="ALV5043" s="41"/>
      <c r="ALW5043" s="41"/>
      <c r="ALX5043" s="41"/>
      <c r="ALY5043" s="41"/>
      <c r="ALZ5043" s="41"/>
      <c r="AMA5043" s="41"/>
      <c r="AMB5043" s="41"/>
      <c r="AMC5043" s="41"/>
      <c r="AMD5043" s="41"/>
      <c r="AME5043" s="41"/>
      <c r="AMF5043" s="41"/>
      <c r="AMG5043" s="0"/>
      <c r="AMH5043" s="0"/>
      <c r="AMI5043" s="0"/>
      <c r="AMJ5043" s="0"/>
    </row>
    <row r="5044" s="4" customFormat="true" ht="37.5" hidden="false" customHeight="true" outlineLevel="0" collapsed="false">
      <c r="A5044" s="23" t="s">
        <v>1337</v>
      </c>
      <c r="B5044" s="23" t="n">
        <v>6672</v>
      </c>
      <c r="C5044" s="25" t="n">
        <f aca="false">VLOOKUP(B5044,[1]Planilha8!$X$4:$Y$6629,2,0)</f>
        <v>2040354</v>
      </c>
      <c r="D5044" s="26" t="s">
        <v>1451</v>
      </c>
      <c r="E5044" s="26" t="str">
        <f aca="false">VLOOKUP(B5044,[1]Planilha8!$X$4:$Z$6629,3,0)</f>
        <v>GALPÃO ALMOXARIFADO</v>
      </c>
      <c r="F5044" s="26" t="str">
        <f aca="false">VLOOKUP(B5044,[1]Planilha8!$X$4:$AD$6629,7,0)</f>
        <v>SUCATA</v>
      </c>
      <c r="G5044" s="27" t="n">
        <v>41478</v>
      </c>
      <c r="H5044" s="28" t="n">
        <v>230</v>
      </c>
      <c r="I5044" s="29" t="s">
        <v>23</v>
      </c>
      <c r="J5044" s="70" t="s">
        <v>601</v>
      </c>
      <c r="K5044" s="71" t="n">
        <v>2218</v>
      </c>
      <c r="L5044" s="72" t="n">
        <v>2013000621</v>
      </c>
      <c r="M5044" s="73" t="n">
        <v>43465</v>
      </c>
      <c r="N5044" s="74" t="n">
        <v>221.95</v>
      </c>
      <c r="O5044" s="75" t="n">
        <v>0.5</v>
      </c>
      <c r="P5044" s="76" t="n">
        <v>0.0416666666666667</v>
      </c>
      <c r="Q5044" s="77" t="n">
        <v>0</v>
      </c>
      <c r="R5044" s="78" t="n">
        <v>221.95</v>
      </c>
      <c r="S5044" s="39" t="n">
        <v>8.05000000000001</v>
      </c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LF5044" s="41"/>
      <c r="ALG5044" s="41"/>
      <c r="ALH5044" s="41"/>
      <c r="ALI5044" s="41"/>
      <c r="ALJ5044" s="41"/>
      <c r="ALK5044" s="41"/>
      <c r="ALL5044" s="41"/>
      <c r="ALM5044" s="41"/>
      <c r="ALN5044" s="41"/>
      <c r="ALO5044" s="41"/>
      <c r="ALP5044" s="41"/>
      <c r="ALQ5044" s="41"/>
      <c r="ALR5044" s="41"/>
      <c r="ALS5044" s="41"/>
      <c r="ALT5044" s="41"/>
      <c r="ALU5044" s="41"/>
      <c r="ALV5044" s="41"/>
      <c r="ALW5044" s="41"/>
      <c r="ALX5044" s="41"/>
      <c r="ALY5044" s="41"/>
      <c r="ALZ5044" s="41"/>
      <c r="AMA5044" s="41"/>
      <c r="AMB5044" s="41"/>
      <c r="AMC5044" s="41"/>
      <c r="AMD5044" s="41"/>
      <c r="AME5044" s="41"/>
      <c r="AMF5044" s="41"/>
      <c r="AMG5044" s="0"/>
      <c r="AMH5044" s="0"/>
      <c r="AMI5044" s="0"/>
      <c r="AMJ5044" s="0"/>
    </row>
    <row r="5045" s="4" customFormat="true" ht="37.5" hidden="false" customHeight="true" outlineLevel="0" collapsed="false">
      <c r="A5045" s="23" t="s">
        <v>1337</v>
      </c>
      <c r="B5045" s="23" t="n">
        <v>6673</v>
      </c>
      <c r="C5045" s="25" t="n">
        <f aca="false">VLOOKUP(B5045,[1]Planilha8!$X$4:$Y$6629,2,0)</f>
        <v>2040355</v>
      </c>
      <c r="D5045" s="26" t="s">
        <v>1451</v>
      </c>
      <c r="E5045" s="26" t="str">
        <f aca="false">VLOOKUP(B5045,[1]Planilha8!$X$4:$Z$6629,3,0)</f>
        <v>UNIDADE DE TERAPIA INTENSIVA</v>
      </c>
      <c r="F5045" s="26" t="str">
        <f aca="false">VLOOKUP(B5045,[1]Planilha8!$X$4:$AD$6629,7,0)</f>
        <v>BOM</v>
      </c>
      <c r="G5045" s="27" t="n">
        <v>41478</v>
      </c>
      <c r="H5045" s="28" t="n">
        <v>230</v>
      </c>
      <c r="I5045" s="29" t="s">
        <v>23</v>
      </c>
      <c r="J5045" s="70" t="s">
        <v>601</v>
      </c>
      <c r="K5045" s="71" t="n">
        <v>2218</v>
      </c>
      <c r="L5045" s="72" t="n">
        <v>2013000621</v>
      </c>
      <c r="M5045" s="73" t="n">
        <v>43465</v>
      </c>
      <c r="N5045" s="74" t="n">
        <v>221.95</v>
      </c>
      <c r="O5045" s="75" t="n">
        <v>0.5</v>
      </c>
      <c r="P5045" s="76" t="n">
        <v>0.0416666666666667</v>
      </c>
      <c r="Q5045" s="77" t="n">
        <v>0</v>
      </c>
      <c r="R5045" s="78" t="n">
        <v>221.95</v>
      </c>
      <c r="S5045" s="39" t="n">
        <v>8.05000000000001</v>
      </c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LF5045" s="41"/>
      <c r="ALG5045" s="41"/>
      <c r="ALH5045" s="41"/>
      <c r="ALI5045" s="41"/>
      <c r="ALJ5045" s="41"/>
      <c r="ALK5045" s="41"/>
      <c r="ALL5045" s="41"/>
      <c r="ALM5045" s="41"/>
      <c r="ALN5045" s="41"/>
      <c r="ALO5045" s="41"/>
      <c r="ALP5045" s="41"/>
      <c r="ALQ5045" s="41"/>
      <c r="ALR5045" s="41"/>
      <c r="ALS5045" s="41"/>
      <c r="ALT5045" s="41"/>
      <c r="ALU5045" s="41"/>
      <c r="ALV5045" s="41"/>
      <c r="ALW5045" s="41"/>
      <c r="ALX5045" s="41"/>
      <c r="ALY5045" s="41"/>
      <c r="ALZ5045" s="41"/>
      <c r="AMA5045" s="41"/>
      <c r="AMB5045" s="41"/>
      <c r="AMC5045" s="41"/>
      <c r="AMD5045" s="41"/>
      <c r="AME5045" s="41"/>
      <c r="AMF5045" s="41"/>
      <c r="AMG5045" s="0"/>
      <c r="AMH5045" s="0"/>
      <c r="AMI5045" s="0"/>
      <c r="AMJ5045" s="0"/>
    </row>
    <row r="5046" s="4" customFormat="true" ht="37.5" hidden="false" customHeight="true" outlineLevel="0" collapsed="false">
      <c r="A5046" s="23" t="s">
        <v>1337</v>
      </c>
      <c r="B5046" s="23" t="n">
        <v>6674</v>
      </c>
      <c r="C5046" s="25" t="n">
        <f aca="false">VLOOKUP(B5046,[1]Planilha8!$X$4:$Y$6629,2,0)</f>
        <v>2040356</v>
      </c>
      <c r="D5046" s="26" t="s">
        <v>1451</v>
      </c>
      <c r="E5046" s="26" t="str">
        <f aca="false">VLOOKUP(B5046,[1]Planilha8!$X$4:$Z$6629,3,0)</f>
        <v>UNIDADE DE TERAPIA INTENSIVA</v>
      </c>
      <c r="F5046" s="26" t="str">
        <f aca="false">VLOOKUP(B5046,[1]Planilha8!$X$4:$AD$6629,7,0)</f>
        <v>BOM</v>
      </c>
      <c r="G5046" s="27" t="n">
        <v>41478</v>
      </c>
      <c r="H5046" s="28" t="n">
        <v>230</v>
      </c>
      <c r="I5046" s="29" t="s">
        <v>23</v>
      </c>
      <c r="J5046" s="70" t="s">
        <v>601</v>
      </c>
      <c r="K5046" s="71" t="n">
        <v>2218</v>
      </c>
      <c r="L5046" s="72" t="n">
        <v>2013000621</v>
      </c>
      <c r="M5046" s="73" t="n">
        <v>43465</v>
      </c>
      <c r="N5046" s="74" t="n">
        <v>221.95</v>
      </c>
      <c r="O5046" s="75" t="n">
        <v>0.5</v>
      </c>
      <c r="P5046" s="76" t="n">
        <v>0.0416666666666667</v>
      </c>
      <c r="Q5046" s="77" t="n">
        <v>0</v>
      </c>
      <c r="R5046" s="78" t="n">
        <v>221.95</v>
      </c>
      <c r="S5046" s="39" t="n">
        <v>8.05000000000001</v>
      </c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LF5046" s="41"/>
      <c r="ALG5046" s="41"/>
      <c r="ALH5046" s="41"/>
      <c r="ALI5046" s="41"/>
      <c r="ALJ5046" s="41"/>
      <c r="ALK5046" s="41"/>
      <c r="ALL5046" s="41"/>
      <c r="ALM5046" s="41"/>
      <c r="ALN5046" s="41"/>
      <c r="ALO5046" s="41"/>
      <c r="ALP5046" s="41"/>
      <c r="ALQ5046" s="41"/>
      <c r="ALR5046" s="41"/>
      <c r="ALS5046" s="41"/>
      <c r="ALT5046" s="41"/>
      <c r="ALU5046" s="41"/>
      <c r="ALV5046" s="41"/>
      <c r="ALW5046" s="41"/>
      <c r="ALX5046" s="41"/>
      <c r="ALY5046" s="41"/>
      <c r="ALZ5046" s="41"/>
      <c r="AMA5046" s="41"/>
      <c r="AMB5046" s="41"/>
      <c r="AMC5046" s="41"/>
      <c r="AMD5046" s="41"/>
      <c r="AME5046" s="41"/>
      <c r="AMF5046" s="41"/>
      <c r="AMG5046" s="0"/>
      <c r="AMH5046" s="0"/>
      <c r="AMI5046" s="0"/>
      <c r="AMJ5046" s="0"/>
    </row>
    <row r="5047" s="4" customFormat="true" ht="37.5" hidden="false" customHeight="true" outlineLevel="0" collapsed="false">
      <c r="A5047" s="23" t="s">
        <v>1337</v>
      </c>
      <c r="B5047" s="23" t="n">
        <v>6675</v>
      </c>
      <c r="C5047" s="25" t="n">
        <f aca="false">VLOOKUP(B5047,[1]Planilha8!$X$4:$Y$6629,2,0)</f>
        <v>2040357</v>
      </c>
      <c r="D5047" s="26" t="s">
        <v>1451</v>
      </c>
      <c r="E5047" s="26" t="str">
        <f aca="false">VLOOKUP(B5047,[1]Planilha8!$X$4:$Z$6629,3,0)</f>
        <v>UNIDADE DE TERAPIA INTENSIVA</v>
      </c>
      <c r="F5047" s="26" t="str">
        <f aca="false">VLOOKUP(B5047,[1]Planilha8!$X$4:$AD$6629,7,0)</f>
        <v>BOM</v>
      </c>
      <c r="G5047" s="27" t="n">
        <v>41478</v>
      </c>
      <c r="H5047" s="28" t="n">
        <v>230</v>
      </c>
      <c r="I5047" s="29" t="s">
        <v>23</v>
      </c>
      <c r="J5047" s="70" t="s">
        <v>601</v>
      </c>
      <c r="K5047" s="71" t="n">
        <v>2218</v>
      </c>
      <c r="L5047" s="72" t="n">
        <v>2013000621</v>
      </c>
      <c r="M5047" s="73" t="n">
        <v>43465</v>
      </c>
      <c r="N5047" s="74" t="n">
        <v>221.95</v>
      </c>
      <c r="O5047" s="75" t="n">
        <v>0.5</v>
      </c>
      <c r="P5047" s="76" t="n">
        <v>0.0416666666666667</v>
      </c>
      <c r="Q5047" s="77" t="n">
        <v>0</v>
      </c>
      <c r="R5047" s="78" t="n">
        <v>221.95</v>
      </c>
      <c r="S5047" s="39" t="n">
        <v>8.05000000000001</v>
      </c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LF5047" s="41"/>
      <c r="ALG5047" s="41"/>
      <c r="ALH5047" s="41"/>
      <c r="ALI5047" s="41"/>
      <c r="ALJ5047" s="41"/>
      <c r="ALK5047" s="41"/>
      <c r="ALL5047" s="41"/>
      <c r="ALM5047" s="41"/>
      <c r="ALN5047" s="41"/>
      <c r="ALO5047" s="41"/>
      <c r="ALP5047" s="41"/>
      <c r="ALQ5047" s="41"/>
      <c r="ALR5047" s="41"/>
      <c r="ALS5047" s="41"/>
      <c r="ALT5047" s="41"/>
      <c r="ALU5047" s="41"/>
      <c r="ALV5047" s="41"/>
      <c r="ALW5047" s="41"/>
      <c r="ALX5047" s="41"/>
      <c r="ALY5047" s="41"/>
      <c r="ALZ5047" s="41"/>
      <c r="AMA5047" s="41"/>
      <c r="AMB5047" s="41"/>
      <c r="AMC5047" s="41"/>
      <c r="AMD5047" s="41"/>
      <c r="AME5047" s="41"/>
      <c r="AMF5047" s="41"/>
      <c r="AMG5047" s="0"/>
      <c r="AMH5047" s="0"/>
      <c r="AMI5047" s="0"/>
      <c r="AMJ5047" s="0"/>
    </row>
    <row r="5048" s="4" customFormat="true" ht="37.5" hidden="false" customHeight="true" outlineLevel="0" collapsed="false">
      <c r="A5048" s="23" t="s">
        <v>1337</v>
      </c>
      <c r="B5048" s="23" t="n">
        <v>6676</v>
      </c>
      <c r="C5048" s="25" t="n">
        <f aca="false">VLOOKUP(B5048,[1]Planilha8!$X$4:$Y$6629,2,0)</f>
        <v>2040358</v>
      </c>
      <c r="D5048" s="26" t="s">
        <v>1451</v>
      </c>
      <c r="E5048" s="26" t="str">
        <f aca="false">VLOOKUP(B5048,[1]Planilha8!$X$4:$Z$6629,3,0)</f>
        <v>UNIDADE DE TERAPIA INTENSIVA</v>
      </c>
      <c r="F5048" s="26" t="str">
        <f aca="false">VLOOKUP(B5048,[1]Planilha8!$X$4:$AD$6629,7,0)</f>
        <v>BOM</v>
      </c>
      <c r="G5048" s="27" t="n">
        <v>41478</v>
      </c>
      <c r="H5048" s="28" t="n">
        <v>230</v>
      </c>
      <c r="I5048" s="29" t="s">
        <v>23</v>
      </c>
      <c r="J5048" s="70" t="s">
        <v>601</v>
      </c>
      <c r="K5048" s="71" t="n">
        <v>2218</v>
      </c>
      <c r="L5048" s="72" t="n">
        <v>2013000621</v>
      </c>
      <c r="M5048" s="73" t="n">
        <v>43465</v>
      </c>
      <c r="N5048" s="74" t="n">
        <v>221.95</v>
      </c>
      <c r="O5048" s="75" t="n">
        <v>0.5</v>
      </c>
      <c r="P5048" s="76" t="n">
        <v>0.0416666666666667</v>
      </c>
      <c r="Q5048" s="77" t="n">
        <v>0</v>
      </c>
      <c r="R5048" s="78" t="n">
        <v>221.95</v>
      </c>
      <c r="S5048" s="39" t="n">
        <v>8.05000000000001</v>
      </c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LF5048" s="41"/>
      <c r="ALG5048" s="41"/>
      <c r="ALH5048" s="41"/>
      <c r="ALI5048" s="41"/>
      <c r="ALJ5048" s="41"/>
      <c r="ALK5048" s="41"/>
      <c r="ALL5048" s="41"/>
      <c r="ALM5048" s="41"/>
      <c r="ALN5048" s="41"/>
      <c r="ALO5048" s="41"/>
      <c r="ALP5048" s="41"/>
      <c r="ALQ5048" s="41"/>
      <c r="ALR5048" s="41"/>
      <c r="ALS5048" s="41"/>
      <c r="ALT5048" s="41"/>
      <c r="ALU5048" s="41"/>
      <c r="ALV5048" s="41"/>
      <c r="ALW5048" s="41"/>
      <c r="ALX5048" s="41"/>
      <c r="ALY5048" s="41"/>
      <c r="ALZ5048" s="41"/>
      <c r="AMA5048" s="41"/>
      <c r="AMB5048" s="41"/>
      <c r="AMC5048" s="41"/>
      <c r="AMD5048" s="41"/>
      <c r="AME5048" s="41"/>
      <c r="AMF5048" s="41"/>
      <c r="AMG5048" s="0"/>
      <c r="AMH5048" s="0"/>
      <c r="AMI5048" s="0"/>
      <c r="AMJ5048" s="0"/>
    </row>
    <row r="5049" s="4" customFormat="true" ht="37.5" hidden="false" customHeight="true" outlineLevel="0" collapsed="false">
      <c r="A5049" s="23" t="s">
        <v>1337</v>
      </c>
      <c r="B5049" s="23" t="n">
        <v>6677</v>
      </c>
      <c r="C5049" s="25" t="n">
        <f aca="false">VLOOKUP(B5049,[1]Planilha8!$X$4:$Y$6629,2,0)</f>
        <v>2040359</v>
      </c>
      <c r="D5049" s="26" t="s">
        <v>1451</v>
      </c>
      <c r="E5049" s="26" t="str">
        <f aca="false">VLOOKUP(B5049,[1]Planilha8!$X$4:$Z$6629,3,0)</f>
        <v>UNIDADE DE TERAPIA INTENSIVA</v>
      </c>
      <c r="F5049" s="26" t="str">
        <f aca="false">VLOOKUP(B5049,[1]Planilha8!$X$4:$AD$6629,7,0)</f>
        <v>BOM</v>
      </c>
      <c r="G5049" s="27" t="n">
        <v>41478</v>
      </c>
      <c r="H5049" s="28" t="n">
        <v>230</v>
      </c>
      <c r="I5049" s="29" t="s">
        <v>23</v>
      </c>
      <c r="J5049" s="70" t="s">
        <v>601</v>
      </c>
      <c r="K5049" s="71" t="n">
        <v>2218</v>
      </c>
      <c r="L5049" s="72" t="n">
        <v>2013000621</v>
      </c>
      <c r="M5049" s="73" t="n">
        <v>43465</v>
      </c>
      <c r="N5049" s="74" t="n">
        <v>221.95</v>
      </c>
      <c r="O5049" s="75" t="n">
        <v>0.5</v>
      </c>
      <c r="P5049" s="76" t="n">
        <v>0.0416666666666667</v>
      </c>
      <c r="Q5049" s="77" t="n">
        <v>0</v>
      </c>
      <c r="R5049" s="78" t="n">
        <v>221.95</v>
      </c>
      <c r="S5049" s="39" t="n">
        <v>8.05000000000001</v>
      </c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LF5049" s="41"/>
      <c r="ALG5049" s="41"/>
      <c r="ALH5049" s="41"/>
      <c r="ALI5049" s="41"/>
      <c r="ALJ5049" s="41"/>
      <c r="ALK5049" s="41"/>
      <c r="ALL5049" s="41"/>
      <c r="ALM5049" s="41"/>
      <c r="ALN5049" s="41"/>
      <c r="ALO5049" s="41"/>
      <c r="ALP5049" s="41"/>
      <c r="ALQ5049" s="41"/>
      <c r="ALR5049" s="41"/>
      <c r="ALS5049" s="41"/>
      <c r="ALT5049" s="41"/>
      <c r="ALU5049" s="41"/>
      <c r="ALV5049" s="41"/>
      <c r="ALW5049" s="41"/>
      <c r="ALX5049" s="41"/>
      <c r="ALY5049" s="41"/>
      <c r="ALZ5049" s="41"/>
      <c r="AMA5049" s="41"/>
      <c r="AMB5049" s="41"/>
      <c r="AMC5049" s="41"/>
      <c r="AMD5049" s="41"/>
      <c r="AME5049" s="41"/>
      <c r="AMF5049" s="41"/>
      <c r="AMG5049" s="0"/>
      <c r="AMH5049" s="0"/>
      <c r="AMI5049" s="0"/>
      <c r="AMJ5049" s="0"/>
    </row>
    <row r="5050" s="4" customFormat="true" ht="37.5" hidden="false" customHeight="true" outlineLevel="0" collapsed="false">
      <c r="A5050" s="23" t="s">
        <v>1337</v>
      </c>
      <c r="B5050" s="23" t="n">
        <v>6678</v>
      </c>
      <c r="C5050" s="25" t="n">
        <f aca="false">VLOOKUP(B5050,[1]Planilha8!$X$4:$Y$6629,2,0)</f>
        <v>2040360</v>
      </c>
      <c r="D5050" s="26" t="s">
        <v>1451</v>
      </c>
      <c r="E5050" s="26" t="str">
        <f aca="false">VLOOKUP(B5050,[1]Planilha8!$X$4:$Z$6629,3,0)</f>
        <v>UNIDADE DE TERAPIA INTENSIVA</v>
      </c>
      <c r="F5050" s="26" t="str">
        <f aca="false">VLOOKUP(B5050,[1]Planilha8!$X$4:$AD$6629,7,0)</f>
        <v>BOM</v>
      </c>
      <c r="G5050" s="27" t="n">
        <v>41478</v>
      </c>
      <c r="H5050" s="28" t="n">
        <v>230</v>
      </c>
      <c r="I5050" s="29" t="s">
        <v>23</v>
      </c>
      <c r="J5050" s="70" t="s">
        <v>601</v>
      </c>
      <c r="K5050" s="71" t="n">
        <v>2218</v>
      </c>
      <c r="L5050" s="72" t="n">
        <v>2013000621</v>
      </c>
      <c r="M5050" s="73" t="n">
        <v>43465</v>
      </c>
      <c r="N5050" s="74" t="n">
        <v>221.95</v>
      </c>
      <c r="O5050" s="75" t="n">
        <v>0.5</v>
      </c>
      <c r="P5050" s="76" t="n">
        <v>0.0416666666666667</v>
      </c>
      <c r="Q5050" s="77" t="n">
        <v>0</v>
      </c>
      <c r="R5050" s="78" t="n">
        <v>221.95</v>
      </c>
      <c r="S5050" s="39" t="n">
        <v>8.05000000000001</v>
      </c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LF5050" s="41"/>
      <c r="ALG5050" s="41"/>
      <c r="ALH5050" s="41"/>
      <c r="ALI5050" s="41"/>
      <c r="ALJ5050" s="41"/>
      <c r="ALK5050" s="41"/>
      <c r="ALL5050" s="41"/>
      <c r="ALM5050" s="41"/>
      <c r="ALN5050" s="41"/>
      <c r="ALO5050" s="41"/>
      <c r="ALP5050" s="41"/>
      <c r="ALQ5050" s="41"/>
      <c r="ALR5050" s="41"/>
      <c r="ALS5050" s="41"/>
      <c r="ALT5050" s="41"/>
      <c r="ALU5050" s="41"/>
      <c r="ALV5050" s="41"/>
      <c r="ALW5050" s="41"/>
      <c r="ALX5050" s="41"/>
      <c r="ALY5050" s="41"/>
      <c r="ALZ5050" s="41"/>
      <c r="AMA5050" s="41"/>
      <c r="AMB5050" s="41"/>
      <c r="AMC5050" s="41"/>
      <c r="AMD5050" s="41"/>
      <c r="AME5050" s="41"/>
      <c r="AMF5050" s="41"/>
      <c r="AMG5050" s="0"/>
      <c r="AMH5050" s="0"/>
      <c r="AMI5050" s="0"/>
      <c r="AMJ5050" s="0"/>
    </row>
    <row r="5051" s="4" customFormat="true" ht="37.5" hidden="false" customHeight="true" outlineLevel="0" collapsed="false">
      <c r="A5051" s="23" t="s">
        <v>1337</v>
      </c>
      <c r="B5051" s="23" t="n">
        <v>6679</v>
      </c>
      <c r="C5051" s="25" t="n">
        <f aca="false">VLOOKUP(B5051,[1]Planilha8!$X$4:$Y$6629,2,0)</f>
        <v>2040361</v>
      </c>
      <c r="D5051" s="26" t="s">
        <v>1451</v>
      </c>
      <c r="E5051" s="26" t="str">
        <f aca="false">VLOOKUP(B5051,[1]Planilha8!$X$4:$Z$6629,3,0)</f>
        <v>UNIDADE DE TERAPIA INTENSIVA</v>
      </c>
      <c r="F5051" s="26" t="str">
        <f aca="false">VLOOKUP(B5051,[1]Planilha8!$X$4:$AD$6629,7,0)</f>
        <v>BOM</v>
      </c>
      <c r="G5051" s="27" t="n">
        <v>41478</v>
      </c>
      <c r="H5051" s="28" t="n">
        <v>230</v>
      </c>
      <c r="I5051" s="29" t="s">
        <v>23</v>
      </c>
      <c r="J5051" s="70" t="s">
        <v>601</v>
      </c>
      <c r="K5051" s="71" t="n">
        <v>2218</v>
      </c>
      <c r="L5051" s="72" t="n">
        <v>2013000621</v>
      </c>
      <c r="M5051" s="73" t="n">
        <v>43465</v>
      </c>
      <c r="N5051" s="74" t="n">
        <v>221.95</v>
      </c>
      <c r="O5051" s="75" t="n">
        <v>0.5</v>
      </c>
      <c r="P5051" s="76" t="n">
        <v>0.0416666666666667</v>
      </c>
      <c r="Q5051" s="77" t="n">
        <v>0</v>
      </c>
      <c r="R5051" s="78" t="n">
        <v>221.95</v>
      </c>
      <c r="S5051" s="39" t="n">
        <v>8.05000000000001</v>
      </c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LF5051" s="41"/>
      <c r="ALG5051" s="41"/>
      <c r="ALH5051" s="41"/>
      <c r="ALI5051" s="41"/>
      <c r="ALJ5051" s="41"/>
      <c r="ALK5051" s="41"/>
      <c r="ALL5051" s="41"/>
      <c r="ALM5051" s="41"/>
      <c r="ALN5051" s="41"/>
      <c r="ALO5051" s="41"/>
      <c r="ALP5051" s="41"/>
      <c r="ALQ5051" s="41"/>
      <c r="ALR5051" s="41"/>
      <c r="ALS5051" s="41"/>
      <c r="ALT5051" s="41"/>
      <c r="ALU5051" s="41"/>
      <c r="ALV5051" s="41"/>
      <c r="ALW5051" s="41"/>
      <c r="ALX5051" s="41"/>
      <c r="ALY5051" s="41"/>
      <c r="ALZ5051" s="41"/>
      <c r="AMA5051" s="41"/>
      <c r="AMB5051" s="41"/>
      <c r="AMC5051" s="41"/>
      <c r="AMD5051" s="41"/>
      <c r="AME5051" s="41"/>
      <c r="AMF5051" s="41"/>
      <c r="AMG5051" s="0"/>
      <c r="AMH5051" s="0"/>
      <c r="AMI5051" s="0"/>
      <c r="AMJ5051" s="0"/>
    </row>
    <row r="5052" s="4" customFormat="true" ht="37.5" hidden="false" customHeight="true" outlineLevel="0" collapsed="false">
      <c r="A5052" s="23" t="s">
        <v>1337</v>
      </c>
      <c r="B5052" s="23" t="n">
        <v>6680</v>
      </c>
      <c r="C5052" s="25" t="n">
        <f aca="false">VLOOKUP(B5052,[1]Planilha8!$X$4:$Y$6629,2,0)</f>
        <v>2040362</v>
      </c>
      <c r="D5052" s="26" t="s">
        <v>1451</v>
      </c>
      <c r="E5052" s="26" t="str">
        <f aca="false">VLOOKUP(B5052,[1]Planilha8!$X$4:$Z$6629,3,0)</f>
        <v>GALPÃO ALMOXARIFADO</v>
      </c>
      <c r="F5052" s="26" t="str">
        <f aca="false">VLOOKUP(B5052,[1]Planilha8!$X$4:$AD$6629,7,0)</f>
        <v>SUCATA</v>
      </c>
      <c r="G5052" s="27" t="n">
        <v>41478</v>
      </c>
      <c r="H5052" s="28" t="n">
        <v>230</v>
      </c>
      <c r="I5052" s="29" t="s">
        <v>23</v>
      </c>
      <c r="J5052" s="70" t="s">
        <v>601</v>
      </c>
      <c r="K5052" s="71" t="n">
        <v>2218</v>
      </c>
      <c r="L5052" s="72" t="n">
        <v>2013000621</v>
      </c>
      <c r="M5052" s="73" t="n">
        <v>43465</v>
      </c>
      <c r="N5052" s="74" t="n">
        <v>221.95</v>
      </c>
      <c r="O5052" s="75" t="n">
        <v>0.5</v>
      </c>
      <c r="P5052" s="76" t="n">
        <v>0.0416666666666667</v>
      </c>
      <c r="Q5052" s="77" t="n">
        <v>0</v>
      </c>
      <c r="R5052" s="78" t="n">
        <v>221.95</v>
      </c>
      <c r="S5052" s="39" t="n">
        <v>8.05000000000001</v>
      </c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LF5052" s="41"/>
      <c r="ALG5052" s="41"/>
      <c r="ALH5052" s="41"/>
      <c r="ALI5052" s="41"/>
      <c r="ALJ5052" s="41"/>
      <c r="ALK5052" s="41"/>
      <c r="ALL5052" s="41"/>
      <c r="ALM5052" s="41"/>
      <c r="ALN5052" s="41"/>
      <c r="ALO5052" s="41"/>
      <c r="ALP5052" s="41"/>
      <c r="ALQ5052" s="41"/>
      <c r="ALR5052" s="41"/>
      <c r="ALS5052" s="41"/>
      <c r="ALT5052" s="41"/>
      <c r="ALU5052" s="41"/>
      <c r="ALV5052" s="41"/>
      <c r="ALW5052" s="41"/>
      <c r="ALX5052" s="41"/>
      <c r="ALY5052" s="41"/>
      <c r="ALZ5052" s="41"/>
      <c r="AMA5052" s="41"/>
      <c r="AMB5052" s="41"/>
      <c r="AMC5052" s="41"/>
      <c r="AMD5052" s="41"/>
      <c r="AME5052" s="41"/>
      <c r="AMF5052" s="41"/>
      <c r="AMG5052" s="0"/>
      <c r="AMH5052" s="0"/>
      <c r="AMI5052" s="0"/>
      <c r="AMJ5052" s="0"/>
    </row>
    <row r="5053" s="4" customFormat="true" ht="37.5" hidden="false" customHeight="true" outlineLevel="0" collapsed="false">
      <c r="A5053" s="23" t="s">
        <v>1337</v>
      </c>
      <c r="B5053" s="23" t="n">
        <v>6681</v>
      </c>
      <c r="C5053" s="25" t="n">
        <f aca="false">VLOOKUP(B5053,[1]Planilha8!$X$4:$Y$6629,2,0)</f>
        <v>2040363</v>
      </c>
      <c r="D5053" s="26" t="s">
        <v>1451</v>
      </c>
      <c r="E5053" s="26" t="str">
        <f aca="false">VLOOKUP(B5053,[1]Planilha8!$X$4:$Z$6629,3,0)</f>
        <v>UNIDADE DE TERAPIA INTENSIVA</v>
      </c>
      <c r="F5053" s="26" t="str">
        <f aca="false">VLOOKUP(B5053,[1]Planilha8!$X$4:$AD$6629,7,0)</f>
        <v>BOM</v>
      </c>
      <c r="G5053" s="27" t="n">
        <v>41478</v>
      </c>
      <c r="H5053" s="28" t="n">
        <v>230</v>
      </c>
      <c r="I5053" s="29" t="s">
        <v>23</v>
      </c>
      <c r="J5053" s="70" t="s">
        <v>601</v>
      </c>
      <c r="K5053" s="71" t="n">
        <v>2218</v>
      </c>
      <c r="L5053" s="72" t="n">
        <v>2013000621</v>
      </c>
      <c r="M5053" s="73" t="n">
        <v>43465</v>
      </c>
      <c r="N5053" s="74" t="n">
        <v>221.95</v>
      </c>
      <c r="O5053" s="75" t="n">
        <v>0.5</v>
      </c>
      <c r="P5053" s="76" t="n">
        <v>0.0416666666666667</v>
      </c>
      <c r="Q5053" s="77" t="n">
        <v>0</v>
      </c>
      <c r="R5053" s="78" t="n">
        <v>221.95</v>
      </c>
      <c r="S5053" s="39" t="n">
        <v>8.05000000000001</v>
      </c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LF5053" s="41"/>
      <c r="ALG5053" s="41"/>
      <c r="ALH5053" s="41"/>
      <c r="ALI5053" s="41"/>
      <c r="ALJ5053" s="41"/>
      <c r="ALK5053" s="41"/>
      <c r="ALL5053" s="41"/>
      <c r="ALM5053" s="41"/>
      <c r="ALN5053" s="41"/>
      <c r="ALO5053" s="41"/>
      <c r="ALP5053" s="41"/>
      <c r="ALQ5053" s="41"/>
      <c r="ALR5053" s="41"/>
      <c r="ALS5053" s="41"/>
      <c r="ALT5053" s="41"/>
      <c r="ALU5053" s="41"/>
      <c r="ALV5053" s="41"/>
      <c r="ALW5053" s="41"/>
      <c r="ALX5053" s="41"/>
      <c r="ALY5053" s="41"/>
      <c r="ALZ5053" s="41"/>
      <c r="AMA5053" s="41"/>
      <c r="AMB5053" s="41"/>
      <c r="AMC5053" s="41"/>
      <c r="AMD5053" s="41"/>
      <c r="AME5053" s="41"/>
      <c r="AMF5053" s="41"/>
      <c r="AMG5053" s="0"/>
      <c r="AMH5053" s="0"/>
      <c r="AMI5053" s="0"/>
      <c r="AMJ5053" s="0"/>
    </row>
    <row r="5054" s="4" customFormat="true" ht="37.5" hidden="false" customHeight="true" outlineLevel="0" collapsed="false">
      <c r="A5054" s="23" t="s">
        <v>1337</v>
      </c>
      <c r="B5054" s="23" t="n">
        <v>6682</v>
      </c>
      <c r="C5054" s="25" t="n">
        <f aca="false">VLOOKUP(B5054,[1]Planilha8!$X$4:$Y$6629,2,0)</f>
        <v>2040364</v>
      </c>
      <c r="D5054" s="26" t="s">
        <v>1451</v>
      </c>
      <c r="E5054" s="26" t="str">
        <f aca="false">VLOOKUP(B5054,[1]Planilha8!$X$4:$Z$6629,3,0)</f>
        <v>GALPÃO ALMOXARIFADO</v>
      </c>
      <c r="F5054" s="26" t="str">
        <f aca="false">VLOOKUP(B5054,[1]Planilha8!$X$4:$AD$6629,7,0)</f>
        <v>SUCATA</v>
      </c>
      <c r="G5054" s="27" t="n">
        <v>41478</v>
      </c>
      <c r="H5054" s="28" t="n">
        <v>230</v>
      </c>
      <c r="I5054" s="29" t="s">
        <v>23</v>
      </c>
      <c r="J5054" s="70" t="s">
        <v>601</v>
      </c>
      <c r="K5054" s="71" t="n">
        <v>2218</v>
      </c>
      <c r="L5054" s="72" t="n">
        <v>2013000621</v>
      </c>
      <c r="M5054" s="73" t="n">
        <v>43465</v>
      </c>
      <c r="N5054" s="74" t="n">
        <v>221.95</v>
      </c>
      <c r="O5054" s="75" t="n">
        <v>0.5</v>
      </c>
      <c r="P5054" s="76" t="n">
        <v>0.0416666666666667</v>
      </c>
      <c r="Q5054" s="77" t="n">
        <v>0</v>
      </c>
      <c r="R5054" s="78" t="n">
        <v>221.95</v>
      </c>
      <c r="S5054" s="39" t="n">
        <v>8.05000000000001</v>
      </c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LF5054" s="41"/>
      <c r="ALG5054" s="41"/>
      <c r="ALH5054" s="41"/>
      <c r="ALI5054" s="41"/>
      <c r="ALJ5054" s="41"/>
      <c r="ALK5054" s="41"/>
      <c r="ALL5054" s="41"/>
      <c r="ALM5054" s="41"/>
      <c r="ALN5054" s="41"/>
      <c r="ALO5054" s="41"/>
      <c r="ALP5054" s="41"/>
      <c r="ALQ5054" s="41"/>
      <c r="ALR5054" s="41"/>
      <c r="ALS5054" s="41"/>
      <c r="ALT5054" s="41"/>
      <c r="ALU5054" s="41"/>
      <c r="ALV5054" s="41"/>
      <c r="ALW5054" s="41"/>
      <c r="ALX5054" s="41"/>
      <c r="ALY5054" s="41"/>
      <c r="ALZ5054" s="41"/>
      <c r="AMA5054" s="41"/>
      <c r="AMB5054" s="41"/>
      <c r="AMC5054" s="41"/>
      <c r="AMD5054" s="41"/>
      <c r="AME5054" s="41"/>
      <c r="AMF5054" s="41"/>
      <c r="AMG5054" s="0"/>
      <c r="AMH5054" s="0"/>
      <c r="AMI5054" s="0"/>
      <c r="AMJ5054" s="0"/>
    </row>
    <row r="5055" s="4" customFormat="true" ht="37.5" hidden="false" customHeight="true" outlineLevel="0" collapsed="false">
      <c r="A5055" s="23" t="s">
        <v>1337</v>
      </c>
      <c r="B5055" s="23" t="n">
        <v>6683</v>
      </c>
      <c r="C5055" s="25" t="n">
        <f aca="false">VLOOKUP(B5055,[1]Planilha8!$X$4:$Y$6629,2,0)</f>
        <v>2040365</v>
      </c>
      <c r="D5055" s="26" t="s">
        <v>1451</v>
      </c>
      <c r="E5055" s="26" t="str">
        <f aca="false">VLOOKUP(B5055,[1]Planilha8!$X$4:$Z$6629,3,0)</f>
        <v>GALPÃO ALMOXARIFADO</v>
      </c>
      <c r="F5055" s="26" t="str">
        <f aca="false">VLOOKUP(B5055,[1]Planilha8!$X$4:$AD$6629,7,0)</f>
        <v>SUCATA</v>
      </c>
      <c r="G5055" s="27" t="n">
        <v>41478</v>
      </c>
      <c r="H5055" s="28" t="n">
        <v>230</v>
      </c>
      <c r="I5055" s="29" t="s">
        <v>23</v>
      </c>
      <c r="J5055" s="70" t="s">
        <v>601</v>
      </c>
      <c r="K5055" s="71" t="n">
        <v>2218</v>
      </c>
      <c r="L5055" s="72" t="n">
        <v>2013000621</v>
      </c>
      <c r="M5055" s="73" t="n">
        <v>43465</v>
      </c>
      <c r="N5055" s="74" t="n">
        <v>221.95</v>
      </c>
      <c r="O5055" s="75" t="n">
        <v>0.5</v>
      </c>
      <c r="P5055" s="76" t="n">
        <v>0.0416666666666667</v>
      </c>
      <c r="Q5055" s="77" t="n">
        <v>0</v>
      </c>
      <c r="R5055" s="78" t="n">
        <v>221.95</v>
      </c>
      <c r="S5055" s="39" t="n">
        <v>8.05000000000001</v>
      </c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LF5055" s="41"/>
      <c r="ALG5055" s="41"/>
      <c r="ALH5055" s="41"/>
      <c r="ALI5055" s="41"/>
      <c r="ALJ5055" s="41"/>
      <c r="ALK5055" s="41"/>
      <c r="ALL5055" s="41"/>
      <c r="ALM5055" s="41"/>
      <c r="ALN5055" s="41"/>
      <c r="ALO5055" s="41"/>
      <c r="ALP5055" s="41"/>
      <c r="ALQ5055" s="41"/>
      <c r="ALR5055" s="41"/>
      <c r="ALS5055" s="41"/>
      <c r="ALT5055" s="41"/>
      <c r="ALU5055" s="41"/>
      <c r="ALV5055" s="41"/>
      <c r="ALW5055" s="41"/>
      <c r="ALX5055" s="41"/>
      <c r="ALY5055" s="41"/>
      <c r="ALZ5055" s="41"/>
      <c r="AMA5055" s="41"/>
      <c r="AMB5055" s="41"/>
      <c r="AMC5055" s="41"/>
      <c r="AMD5055" s="41"/>
      <c r="AME5055" s="41"/>
      <c r="AMF5055" s="41"/>
      <c r="AMG5055" s="0"/>
      <c r="AMH5055" s="0"/>
      <c r="AMI5055" s="0"/>
      <c r="AMJ5055" s="0"/>
    </row>
    <row r="5056" s="4" customFormat="true" ht="37.5" hidden="false" customHeight="true" outlineLevel="0" collapsed="false">
      <c r="A5056" s="23" t="s">
        <v>1337</v>
      </c>
      <c r="B5056" s="23" t="n">
        <v>6684</v>
      </c>
      <c r="C5056" s="25" t="n">
        <f aca="false">VLOOKUP(B5056,[1]Planilha8!$X$4:$Y$6629,2,0)</f>
        <v>2040366</v>
      </c>
      <c r="D5056" s="26" t="s">
        <v>1451</v>
      </c>
      <c r="E5056" s="26" t="str">
        <f aca="false">VLOOKUP(B5056,[1]Planilha8!$X$4:$Z$6629,3,0)</f>
        <v>UNIDADE DE TERAPIA INTENSIVA</v>
      </c>
      <c r="F5056" s="26" t="str">
        <f aca="false">VLOOKUP(B5056,[1]Planilha8!$X$4:$AD$6629,7,0)</f>
        <v>BOM</v>
      </c>
      <c r="G5056" s="27" t="n">
        <v>41478</v>
      </c>
      <c r="H5056" s="28" t="n">
        <v>230</v>
      </c>
      <c r="I5056" s="29" t="s">
        <v>23</v>
      </c>
      <c r="J5056" s="70" t="s">
        <v>601</v>
      </c>
      <c r="K5056" s="71" t="n">
        <v>2218</v>
      </c>
      <c r="L5056" s="72" t="n">
        <v>2013000621</v>
      </c>
      <c r="M5056" s="73" t="n">
        <v>43465</v>
      </c>
      <c r="N5056" s="74" t="n">
        <v>221.95</v>
      </c>
      <c r="O5056" s="75" t="n">
        <v>0.5</v>
      </c>
      <c r="P5056" s="76" t="n">
        <v>0.0416666666666667</v>
      </c>
      <c r="Q5056" s="77" t="n">
        <v>0</v>
      </c>
      <c r="R5056" s="78" t="n">
        <v>221.95</v>
      </c>
      <c r="S5056" s="39" t="n">
        <v>8.05000000000001</v>
      </c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LF5056" s="41"/>
      <c r="ALG5056" s="41"/>
      <c r="ALH5056" s="41"/>
      <c r="ALI5056" s="41"/>
      <c r="ALJ5056" s="41"/>
      <c r="ALK5056" s="41"/>
      <c r="ALL5056" s="41"/>
      <c r="ALM5056" s="41"/>
      <c r="ALN5056" s="41"/>
      <c r="ALO5056" s="41"/>
      <c r="ALP5056" s="41"/>
      <c r="ALQ5056" s="41"/>
      <c r="ALR5056" s="41"/>
      <c r="ALS5056" s="41"/>
      <c r="ALT5056" s="41"/>
      <c r="ALU5056" s="41"/>
      <c r="ALV5056" s="41"/>
      <c r="ALW5056" s="41"/>
      <c r="ALX5056" s="41"/>
      <c r="ALY5056" s="41"/>
      <c r="ALZ5056" s="41"/>
      <c r="AMA5056" s="41"/>
      <c r="AMB5056" s="41"/>
      <c r="AMC5056" s="41"/>
      <c r="AMD5056" s="41"/>
      <c r="AME5056" s="41"/>
      <c r="AMF5056" s="41"/>
      <c r="AMG5056" s="0"/>
      <c r="AMH5056" s="0"/>
      <c r="AMI5056" s="0"/>
      <c r="AMJ5056" s="0"/>
    </row>
    <row r="5057" s="4" customFormat="true" ht="37.5" hidden="false" customHeight="true" outlineLevel="0" collapsed="false">
      <c r="A5057" s="23" t="s">
        <v>1337</v>
      </c>
      <c r="B5057" s="23" t="n">
        <v>6685</v>
      </c>
      <c r="C5057" s="25" t="n">
        <f aca="false">VLOOKUP(B5057,[1]Planilha8!$X$4:$Y$6629,2,0)</f>
        <v>2040367</v>
      </c>
      <c r="D5057" s="26" t="s">
        <v>1451</v>
      </c>
      <c r="E5057" s="26" t="str">
        <f aca="false">VLOOKUP(B5057,[1]Planilha8!$X$4:$Z$6629,3,0)</f>
        <v>UNIDADE DE TERAPIA INTENSIVA</v>
      </c>
      <c r="F5057" s="26" t="str">
        <f aca="false">VLOOKUP(B5057,[1]Planilha8!$X$4:$AD$6629,7,0)</f>
        <v>BOM</v>
      </c>
      <c r="G5057" s="27" t="n">
        <v>41478</v>
      </c>
      <c r="H5057" s="28" t="n">
        <v>230</v>
      </c>
      <c r="I5057" s="29" t="s">
        <v>23</v>
      </c>
      <c r="J5057" s="70" t="s">
        <v>601</v>
      </c>
      <c r="K5057" s="71" t="n">
        <v>2218</v>
      </c>
      <c r="L5057" s="72" t="n">
        <v>2013000621</v>
      </c>
      <c r="M5057" s="73" t="n">
        <v>43465</v>
      </c>
      <c r="N5057" s="74" t="n">
        <v>221.95</v>
      </c>
      <c r="O5057" s="75" t="n">
        <v>0.5</v>
      </c>
      <c r="P5057" s="76" t="n">
        <v>0.0416666666666667</v>
      </c>
      <c r="Q5057" s="77" t="n">
        <v>0</v>
      </c>
      <c r="R5057" s="78" t="n">
        <v>221.95</v>
      </c>
      <c r="S5057" s="39" t="n">
        <v>8.05000000000001</v>
      </c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LF5057" s="41"/>
      <c r="ALG5057" s="41"/>
      <c r="ALH5057" s="41"/>
      <c r="ALI5057" s="41"/>
      <c r="ALJ5057" s="41"/>
      <c r="ALK5057" s="41"/>
      <c r="ALL5057" s="41"/>
      <c r="ALM5057" s="41"/>
      <c r="ALN5057" s="41"/>
      <c r="ALO5057" s="41"/>
      <c r="ALP5057" s="41"/>
      <c r="ALQ5057" s="41"/>
      <c r="ALR5057" s="41"/>
      <c r="ALS5057" s="41"/>
      <c r="ALT5057" s="41"/>
      <c r="ALU5057" s="41"/>
      <c r="ALV5057" s="41"/>
      <c r="ALW5057" s="41"/>
      <c r="ALX5057" s="41"/>
      <c r="ALY5057" s="41"/>
      <c r="ALZ5057" s="41"/>
      <c r="AMA5057" s="41"/>
      <c r="AMB5057" s="41"/>
      <c r="AMC5057" s="41"/>
      <c r="AMD5057" s="41"/>
      <c r="AME5057" s="41"/>
      <c r="AMF5057" s="41"/>
      <c r="AMG5057" s="0"/>
      <c r="AMH5057" s="0"/>
      <c r="AMI5057" s="0"/>
      <c r="AMJ5057" s="0"/>
    </row>
    <row r="5058" s="4" customFormat="true" ht="37.5" hidden="false" customHeight="true" outlineLevel="0" collapsed="false">
      <c r="A5058" s="23" t="s">
        <v>1337</v>
      </c>
      <c r="B5058" s="23" t="n">
        <v>6653</v>
      </c>
      <c r="C5058" s="25" t="n">
        <f aca="false">VLOOKUP(B5058,[1]Planilha8!$X$4:$Y$6629,2,0)</f>
        <v>2040368</v>
      </c>
      <c r="D5058" s="26" t="s">
        <v>1452</v>
      </c>
      <c r="E5058" s="26" t="str">
        <f aca="false">VLOOKUP(B5058,[1]Planilha8!$X$4:$Z$6629,3,0)</f>
        <v>LAVANDERIA - AREA SUJA</v>
      </c>
      <c r="F5058" s="26" t="str">
        <f aca="false">VLOOKUP(B5058,[1]Planilha8!$X$4:$AD$6629,7,0)</f>
        <v>BOM</v>
      </c>
      <c r="G5058" s="27" t="n">
        <v>41479</v>
      </c>
      <c r="H5058" s="28" t="n">
        <v>164.8</v>
      </c>
      <c r="I5058" s="29" t="s">
        <v>23</v>
      </c>
      <c r="J5058" s="70" t="s">
        <v>1453</v>
      </c>
      <c r="K5058" s="71" t="n">
        <v>11247</v>
      </c>
      <c r="L5058" s="72" t="n">
        <v>2013002032</v>
      </c>
      <c r="M5058" s="73" t="n">
        <v>43465</v>
      </c>
      <c r="N5058" s="74" t="n">
        <v>147.084</v>
      </c>
      <c r="O5058" s="75" t="n">
        <v>0.33</v>
      </c>
      <c r="P5058" s="76" t="n">
        <v>0.0275</v>
      </c>
      <c r="Q5058" s="77" t="n">
        <v>4.532</v>
      </c>
      <c r="R5058" s="78" t="n">
        <v>151.616</v>
      </c>
      <c r="S5058" s="39" t="n">
        <v>13.1839999999999</v>
      </c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LF5058" s="41"/>
      <c r="ALG5058" s="41"/>
      <c r="ALH5058" s="41"/>
      <c r="ALI5058" s="41"/>
      <c r="ALJ5058" s="41"/>
      <c r="ALK5058" s="41"/>
      <c r="ALL5058" s="41"/>
      <c r="ALM5058" s="41"/>
      <c r="ALN5058" s="41"/>
      <c r="ALO5058" s="41"/>
      <c r="ALP5058" s="41"/>
      <c r="ALQ5058" s="41"/>
      <c r="ALR5058" s="41"/>
      <c r="ALS5058" s="41"/>
      <c r="ALT5058" s="41"/>
      <c r="ALU5058" s="41"/>
      <c r="ALV5058" s="41"/>
      <c r="ALW5058" s="41"/>
      <c r="ALX5058" s="41"/>
      <c r="ALY5058" s="41"/>
      <c r="ALZ5058" s="41"/>
      <c r="AMA5058" s="41"/>
      <c r="AMB5058" s="41"/>
      <c r="AMC5058" s="41"/>
      <c r="AMD5058" s="41"/>
      <c r="AME5058" s="41"/>
      <c r="AMF5058" s="41"/>
      <c r="AMG5058" s="0"/>
      <c r="AMH5058" s="0"/>
      <c r="AMI5058" s="0"/>
      <c r="AMJ5058" s="0"/>
    </row>
    <row r="5059" s="4" customFormat="true" ht="37.5" hidden="false" customHeight="true" outlineLevel="0" collapsed="false">
      <c r="A5059" s="23" t="s">
        <v>1337</v>
      </c>
      <c r="B5059" s="23" t="n">
        <v>6653</v>
      </c>
      <c r="C5059" s="25" t="n">
        <f aca="false">VLOOKUP(B5059,[1]Planilha8!$X$4:$Y$6629,2,0)</f>
        <v>2040368</v>
      </c>
      <c r="D5059" s="26" t="s">
        <v>1454</v>
      </c>
      <c r="E5059" s="26" t="str">
        <f aca="false">VLOOKUP(B5059,[1]Planilha8!$X$4:$Z$6629,3,0)</f>
        <v>LAVANDERIA - AREA SUJA</v>
      </c>
      <c r="F5059" s="26" t="str">
        <f aca="false">VLOOKUP(B5059,[1]Planilha8!$X$4:$AD$6629,7,0)</f>
        <v>BOM</v>
      </c>
      <c r="G5059" s="27" t="n">
        <v>41479</v>
      </c>
      <c r="H5059" s="28" t="n">
        <v>164.8</v>
      </c>
      <c r="I5059" s="29" t="s">
        <v>23</v>
      </c>
      <c r="J5059" s="70" t="s">
        <v>1455</v>
      </c>
      <c r="K5059" s="71" t="n">
        <v>11247</v>
      </c>
      <c r="L5059" s="72" t="n">
        <v>2013002032</v>
      </c>
      <c r="M5059" s="73" t="n">
        <v>43465</v>
      </c>
      <c r="N5059" s="74" t="n">
        <v>147.084</v>
      </c>
      <c r="O5059" s="75" t="n">
        <v>0.33</v>
      </c>
      <c r="P5059" s="76" t="n">
        <v>0.0275</v>
      </c>
      <c r="Q5059" s="77" t="n">
        <v>4.532</v>
      </c>
      <c r="R5059" s="78" t="n">
        <v>151.616</v>
      </c>
      <c r="S5059" s="39" t="n">
        <v>13.1839999999999</v>
      </c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LF5059" s="41"/>
      <c r="ALG5059" s="41"/>
      <c r="ALH5059" s="41"/>
      <c r="ALI5059" s="41"/>
      <c r="ALJ5059" s="41"/>
      <c r="ALK5059" s="41"/>
      <c r="ALL5059" s="41"/>
      <c r="ALM5059" s="41"/>
      <c r="ALN5059" s="41"/>
      <c r="ALO5059" s="41"/>
      <c r="ALP5059" s="41"/>
      <c r="ALQ5059" s="41"/>
      <c r="ALR5059" s="41"/>
      <c r="ALS5059" s="41"/>
      <c r="ALT5059" s="41"/>
      <c r="ALU5059" s="41"/>
      <c r="ALV5059" s="41"/>
      <c r="ALW5059" s="41"/>
      <c r="ALX5059" s="41"/>
      <c r="ALY5059" s="41"/>
      <c r="ALZ5059" s="41"/>
      <c r="AMA5059" s="41"/>
      <c r="AMB5059" s="41"/>
      <c r="AMC5059" s="41"/>
      <c r="AMD5059" s="41"/>
      <c r="AME5059" s="41"/>
      <c r="AMF5059" s="41"/>
      <c r="AMG5059" s="0"/>
      <c r="AMH5059" s="0"/>
      <c r="AMI5059" s="0"/>
      <c r="AMJ5059" s="0"/>
    </row>
    <row r="5060" s="4" customFormat="true" ht="37.5" hidden="false" customHeight="true" outlineLevel="0" collapsed="false">
      <c r="A5060" s="23" t="s">
        <v>1337</v>
      </c>
      <c r="B5060" s="23" t="n">
        <v>6654</v>
      </c>
      <c r="C5060" s="25" t="n">
        <f aca="false">VLOOKUP(B5060,[1]Planilha8!$X$4:$Y$6629,2,0)</f>
        <v>2040370</v>
      </c>
      <c r="D5060" s="26" t="s">
        <v>1452</v>
      </c>
      <c r="E5060" s="26" t="str">
        <f aca="false">VLOOKUP(B5060,[1]Planilha8!$X$4:$Z$6629,3,0)</f>
        <v>LAVANDERIA - AREA SUJA</v>
      </c>
      <c r="F5060" s="26" t="str">
        <f aca="false">VLOOKUP(B5060,[1]Planilha8!$X$4:$AD$6629,7,0)</f>
        <v>BOM</v>
      </c>
      <c r="G5060" s="27" t="n">
        <v>41479</v>
      </c>
      <c r="H5060" s="28" t="n">
        <v>164.8</v>
      </c>
      <c r="I5060" s="29" t="s">
        <v>23</v>
      </c>
      <c r="J5060" s="70" t="s">
        <v>1453</v>
      </c>
      <c r="K5060" s="71" t="n">
        <v>11247</v>
      </c>
      <c r="L5060" s="72" t="n">
        <v>2013002032</v>
      </c>
      <c r="M5060" s="73" t="n">
        <v>43465</v>
      </c>
      <c r="N5060" s="74" t="n">
        <v>147.084</v>
      </c>
      <c r="O5060" s="75" t="n">
        <v>0.33</v>
      </c>
      <c r="P5060" s="76" t="n">
        <v>0.0275</v>
      </c>
      <c r="Q5060" s="77" t="n">
        <v>4.532</v>
      </c>
      <c r="R5060" s="78" t="n">
        <v>151.616</v>
      </c>
      <c r="S5060" s="39" t="n">
        <v>13.1839999999999</v>
      </c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LF5060" s="41"/>
      <c r="ALG5060" s="41"/>
      <c r="ALH5060" s="41"/>
      <c r="ALI5060" s="41"/>
      <c r="ALJ5060" s="41"/>
      <c r="ALK5060" s="41"/>
      <c r="ALL5060" s="41"/>
      <c r="ALM5060" s="41"/>
      <c r="ALN5060" s="41"/>
      <c r="ALO5060" s="41"/>
      <c r="ALP5060" s="41"/>
      <c r="ALQ5060" s="41"/>
      <c r="ALR5060" s="41"/>
      <c r="ALS5060" s="41"/>
      <c r="ALT5060" s="41"/>
      <c r="ALU5060" s="41"/>
      <c r="ALV5060" s="41"/>
      <c r="ALW5060" s="41"/>
      <c r="ALX5060" s="41"/>
      <c r="ALY5060" s="41"/>
      <c r="ALZ5060" s="41"/>
      <c r="AMA5060" s="41"/>
      <c r="AMB5060" s="41"/>
      <c r="AMC5060" s="41"/>
      <c r="AMD5060" s="41"/>
      <c r="AME5060" s="41"/>
      <c r="AMF5060" s="41"/>
      <c r="AMG5060" s="0"/>
      <c r="AMH5060" s="0"/>
      <c r="AMI5060" s="0"/>
      <c r="AMJ5060" s="0"/>
    </row>
    <row r="5061" s="4" customFormat="true" ht="37.5" hidden="false" customHeight="true" outlineLevel="0" collapsed="false">
      <c r="A5061" s="23" t="s">
        <v>1337</v>
      </c>
      <c r="B5061" s="23" t="n">
        <v>6654</v>
      </c>
      <c r="C5061" s="25" t="n">
        <f aca="false">VLOOKUP(B5061,[1]Planilha8!$X$4:$Y$6629,2,0)</f>
        <v>2040370</v>
      </c>
      <c r="D5061" s="26" t="s">
        <v>1454</v>
      </c>
      <c r="E5061" s="26" t="str">
        <f aca="false">VLOOKUP(B5061,[1]Planilha8!$X$4:$Z$6629,3,0)</f>
        <v>LAVANDERIA - AREA SUJA</v>
      </c>
      <c r="F5061" s="26" t="str">
        <f aca="false">VLOOKUP(B5061,[1]Planilha8!$X$4:$AD$6629,7,0)</f>
        <v>BOM</v>
      </c>
      <c r="G5061" s="27" t="n">
        <v>41479</v>
      </c>
      <c r="H5061" s="28" t="n">
        <v>164.8</v>
      </c>
      <c r="I5061" s="29" t="s">
        <v>23</v>
      </c>
      <c r="J5061" s="70" t="s">
        <v>1455</v>
      </c>
      <c r="K5061" s="71" t="n">
        <v>11247</v>
      </c>
      <c r="L5061" s="72" t="n">
        <v>2013002032</v>
      </c>
      <c r="M5061" s="73" t="n">
        <v>43465</v>
      </c>
      <c r="N5061" s="74" t="n">
        <v>147.084</v>
      </c>
      <c r="O5061" s="75" t="n">
        <v>0.33</v>
      </c>
      <c r="P5061" s="76" t="n">
        <v>0.0275</v>
      </c>
      <c r="Q5061" s="77" t="n">
        <v>4.532</v>
      </c>
      <c r="R5061" s="78" t="n">
        <v>151.616</v>
      </c>
      <c r="S5061" s="39" t="n">
        <v>13.1839999999999</v>
      </c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LF5061" s="41"/>
      <c r="ALG5061" s="41"/>
      <c r="ALH5061" s="41"/>
      <c r="ALI5061" s="41"/>
      <c r="ALJ5061" s="41"/>
      <c r="ALK5061" s="41"/>
      <c r="ALL5061" s="41"/>
      <c r="ALM5061" s="41"/>
      <c r="ALN5061" s="41"/>
      <c r="ALO5061" s="41"/>
      <c r="ALP5061" s="41"/>
      <c r="ALQ5061" s="41"/>
      <c r="ALR5061" s="41"/>
      <c r="ALS5061" s="41"/>
      <c r="ALT5061" s="41"/>
      <c r="ALU5061" s="41"/>
      <c r="ALV5061" s="41"/>
      <c r="ALW5061" s="41"/>
      <c r="ALX5061" s="41"/>
      <c r="ALY5061" s="41"/>
      <c r="ALZ5061" s="41"/>
      <c r="AMA5061" s="41"/>
      <c r="AMB5061" s="41"/>
      <c r="AMC5061" s="41"/>
      <c r="AMD5061" s="41"/>
      <c r="AME5061" s="41"/>
      <c r="AMF5061" s="41"/>
      <c r="AMG5061" s="0"/>
      <c r="AMH5061" s="0"/>
      <c r="AMI5061" s="0"/>
      <c r="AMJ5061" s="0"/>
    </row>
    <row r="5062" s="4" customFormat="true" ht="37.5" hidden="false" customHeight="true" outlineLevel="0" collapsed="false">
      <c r="A5062" s="23" t="s">
        <v>1337</v>
      </c>
      <c r="B5062" s="23" t="n">
        <v>6655</v>
      </c>
      <c r="C5062" s="25" t="n">
        <f aca="false">VLOOKUP(B5062,[1]Planilha8!$X$4:$Y$6629,2,0)</f>
        <v>2040372</v>
      </c>
      <c r="D5062" s="26" t="s">
        <v>1452</v>
      </c>
      <c r="E5062" s="26" t="str">
        <f aca="false">VLOOKUP(B5062,[1]Planilha8!$X$4:$Z$6629,3,0)</f>
        <v>LAVANDERIA - AREA SUJA</v>
      </c>
      <c r="F5062" s="26" t="str">
        <f aca="false">VLOOKUP(B5062,[1]Planilha8!$X$4:$AD$6629,7,0)</f>
        <v>BOM</v>
      </c>
      <c r="G5062" s="27" t="n">
        <v>41479</v>
      </c>
      <c r="H5062" s="28" t="n">
        <v>164.8</v>
      </c>
      <c r="I5062" s="29" t="s">
        <v>23</v>
      </c>
      <c r="J5062" s="70" t="s">
        <v>1453</v>
      </c>
      <c r="K5062" s="71" t="n">
        <v>11247</v>
      </c>
      <c r="L5062" s="72" t="n">
        <v>2013002032</v>
      </c>
      <c r="M5062" s="73" t="n">
        <v>43465</v>
      </c>
      <c r="N5062" s="74" t="n">
        <v>147.084</v>
      </c>
      <c r="O5062" s="75" t="n">
        <v>0.33</v>
      </c>
      <c r="P5062" s="76" t="n">
        <v>0.0275</v>
      </c>
      <c r="Q5062" s="77" t="n">
        <v>4.532</v>
      </c>
      <c r="R5062" s="78" t="n">
        <v>151.616</v>
      </c>
      <c r="S5062" s="39" t="n">
        <v>13.1839999999999</v>
      </c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MG5062" s="0"/>
      <c r="AMH5062" s="0"/>
      <c r="AMI5062" s="0"/>
      <c r="AMJ5062" s="0"/>
    </row>
    <row r="5063" s="4" customFormat="true" ht="37.5" hidden="false" customHeight="true" outlineLevel="0" collapsed="false">
      <c r="A5063" s="23" t="s">
        <v>1337</v>
      </c>
      <c r="B5063" s="23" t="n">
        <v>6655</v>
      </c>
      <c r="C5063" s="25" t="n">
        <f aca="false">VLOOKUP(B5063,[1]Planilha8!$X$4:$Y$6629,2,0)</f>
        <v>2040372</v>
      </c>
      <c r="D5063" s="26" t="s">
        <v>1454</v>
      </c>
      <c r="E5063" s="26" t="str">
        <f aca="false">VLOOKUP(B5063,[1]Planilha8!$X$4:$Z$6629,3,0)</f>
        <v>LAVANDERIA - AREA SUJA</v>
      </c>
      <c r="F5063" s="26" t="str">
        <f aca="false">VLOOKUP(B5063,[1]Planilha8!$X$4:$AD$6629,7,0)</f>
        <v>BOM</v>
      </c>
      <c r="G5063" s="27" t="n">
        <v>41479</v>
      </c>
      <c r="H5063" s="28" t="n">
        <v>164.8</v>
      </c>
      <c r="I5063" s="29" t="s">
        <v>23</v>
      </c>
      <c r="J5063" s="70" t="s">
        <v>1455</v>
      </c>
      <c r="K5063" s="71" t="n">
        <v>11247</v>
      </c>
      <c r="L5063" s="72" t="n">
        <v>2013002032</v>
      </c>
      <c r="M5063" s="73" t="n">
        <v>43465</v>
      </c>
      <c r="N5063" s="74" t="n">
        <v>147.084</v>
      </c>
      <c r="O5063" s="75" t="n">
        <v>0.33</v>
      </c>
      <c r="P5063" s="76" t="n">
        <v>0.0275</v>
      </c>
      <c r="Q5063" s="77" t="n">
        <v>4.532</v>
      </c>
      <c r="R5063" s="78" t="n">
        <v>151.616</v>
      </c>
      <c r="S5063" s="39" t="n">
        <v>13.1839999999999</v>
      </c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MG5063" s="0"/>
      <c r="AMH5063" s="0"/>
      <c r="AMI5063" s="0"/>
      <c r="AMJ5063" s="0"/>
    </row>
    <row r="5064" s="4" customFormat="true" ht="37.5" hidden="false" customHeight="true" outlineLevel="0" collapsed="false">
      <c r="A5064" s="23" t="s">
        <v>1337</v>
      </c>
      <c r="B5064" s="23" t="n">
        <v>6689</v>
      </c>
      <c r="C5064" s="25" t="n">
        <f aca="false">VLOOKUP(B5064,[1]Planilha8!$X$4:$Y$6629,2,0)</f>
        <v>2040379</v>
      </c>
      <c r="D5064" s="26" t="s">
        <v>1456</v>
      </c>
      <c r="E5064" s="26" t="str">
        <f aca="false">VLOOKUP(B5064,[1]Planilha8!$X$4:$Z$6629,3,0)</f>
        <v>SALA DE MONITORAMENTO</v>
      </c>
      <c r="F5064" s="26" t="str">
        <f aca="false">VLOOKUP(B5064,[1]Planilha8!$X$4:$AD$6629,7,0)</f>
        <v>BOM</v>
      </c>
      <c r="G5064" s="27" t="n">
        <v>41491</v>
      </c>
      <c r="H5064" s="28" t="n">
        <v>3035</v>
      </c>
      <c r="I5064" s="29" t="s">
        <v>23</v>
      </c>
      <c r="J5064" s="70" t="s">
        <v>1446</v>
      </c>
      <c r="K5064" s="71" t="n">
        <v>111</v>
      </c>
      <c r="L5064" s="72" t="n">
        <v>2013002546</v>
      </c>
      <c r="M5064" s="73" t="n">
        <v>43465</v>
      </c>
      <c r="N5064" s="74" t="n">
        <v>1448.08842592593</v>
      </c>
      <c r="O5064" s="75" t="n">
        <v>0.17</v>
      </c>
      <c r="P5064" s="76" t="n">
        <v>0.0141666666666667</v>
      </c>
      <c r="Q5064" s="77" t="n">
        <v>42.9958333333333</v>
      </c>
      <c r="R5064" s="78" t="n">
        <v>1491.08425925926</v>
      </c>
      <c r="S5064" s="39" t="n">
        <v>1543.91574074074</v>
      </c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MG5064" s="0"/>
      <c r="AMH5064" s="0"/>
      <c r="AMI5064" s="0"/>
      <c r="AMJ5064" s="0"/>
    </row>
    <row r="5065" s="4" customFormat="true" ht="37.5" hidden="false" customHeight="true" outlineLevel="0" collapsed="false">
      <c r="A5065" s="80" t="s">
        <v>1337</v>
      </c>
      <c r="B5065" s="23" t="n">
        <v>6811</v>
      </c>
      <c r="C5065" s="25" t="n">
        <f aca="false">VLOOKUP(B5065,[1]Planilha8!$X$4:$Y$6629,2,0)</f>
        <v>2040437</v>
      </c>
      <c r="D5065" s="26" t="s">
        <v>1457</v>
      </c>
      <c r="E5065" s="26" t="str">
        <f aca="false">VLOOKUP(B5065,[1]Planilha8!$X$4:$Z$6629,3,0)</f>
        <v>ENSINO E PESQUISA</v>
      </c>
      <c r="F5065" s="26" t="str">
        <f aca="false">VLOOKUP(B5065,[1]Planilha8!$X$4:$AD$6629,7,0)</f>
        <v>BOM</v>
      </c>
      <c r="G5065" s="27" t="n">
        <v>41516</v>
      </c>
      <c r="H5065" s="28" t="n">
        <v>300</v>
      </c>
      <c r="I5065" s="29" t="s">
        <v>23</v>
      </c>
      <c r="J5065" s="70" t="s">
        <v>1446</v>
      </c>
      <c r="K5065" s="71" t="n">
        <v>102</v>
      </c>
      <c r="L5065" s="72" t="n">
        <v>2013001767</v>
      </c>
      <c r="M5065" s="73" t="n">
        <v>43465</v>
      </c>
      <c r="N5065" s="74" t="n">
        <v>289.5</v>
      </c>
      <c r="O5065" s="75" t="n">
        <v>0.5</v>
      </c>
      <c r="P5065" s="76" t="n">
        <v>0.0416666666666667</v>
      </c>
      <c r="Q5065" s="77" t="n">
        <v>0</v>
      </c>
      <c r="R5065" s="78" t="n">
        <v>289.5</v>
      </c>
      <c r="S5065" s="39" t="n">
        <v>10.5</v>
      </c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MG5065" s="0"/>
      <c r="AMH5065" s="0"/>
      <c r="AMI5065" s="0"/>
      <c r="AMJ5065" s="0"/>
    </row>
    <row r="5066" s="4" customFormat="true" ht="37.5" hidden="false" customHeight="true" outlineLevel="0" collapsed="false">
      <c r="A5066" s="23" t="s">
        <v>1337</v>
      </c>
      <c r="B5066" s="23" t="n">
        <v>6754</v>
      </c>
      <c r="C5066" s="25" t="n">
        <f aca="false">VLOOKUP(B5066,[1]Planilha8!$X$4:$Y$6629,2,0)</f>
        <v>2040439</v>
      </c>
      <c r="D5066" s="26" t="s">
        <v>1458</v>
      </c>
      <c r="E5066" s="26" t="str">
        <f aca="false">VLOOKUP(B5066,[1]Planilha8!$X$4:$Z$6629,3,0)</f>
        <v>NUTRIÇÃO – SALA ADMINISTRATIVA</v>
      </c>
      <c r="F5066" s="26" t="str">
        <f aca="false">VLOOKUP(B5066,[1]Planilha8!$X$4:$AD$6629,7,0)</f>
        <v>BOM</v>
      </c>
      <c r="G5066" s="27" t="n">
        <v>41529</v>
      </c>
      <c r="H5066" s="28" t="n">
        <v>612.5</v>
      </c>
      <c r="I5066" s="29" t="s">
        <v>23</v>
      </c>
      <c r="J5066" s="70" t="s">
        <v>1378</v>
      </c>
      <c r="K5066" s="71" t="n">
        <v>2255</v>
      </c>
      <c r="L5066" s="72" t="n">
        <v>2013002512</v>
      </c>
      <c r="M5066" s="73" t="n">
        <v>43465</v>
      </c>
      <c r="N5066" s="74" t="n">
        <v>265.593349358974</v>
      </c>
      <c r="O5066" s="75" t="n">
        <v>0.13</v>
      </c>
      <c r="P5066" s="76" t="n">
        <v>0.0108333333333333</v>
      </c>
      <c r="Q5066" s="77" t="n">
        <v>6.63541666666667</v>
      </c>
      <c r="R5066" s="78" t="n">
        <v>272.228766025641</v>
      </c>
      <c r="S5066" s="39" t="n">
        <v>340.271233974359</v>
      </c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MG5066" s="0"/>
      <c r="AMH5066" s="0"/>
      <c r="AMI5066" s="0"/>
      <c r="AMJ5066" s="0"/>
    </row>
    <row r="5067" s="4" customFormat="true" ht="37.5" hidden="false" customHeight="true" outlineLevel="0" collapsed="false">
      <c r="A5067" s="23" t="s">
        <v>1337</v>
      </c>
      <c r="B5067" s="23" t="n">
        <v>6755</v>
      </c>
      <c r="C5067" s="25" t="n">
        <f aca="false">VLOOKUP(B5067,[1]Planilha8!$X$4:$Y$6629,2,0)</f>
        <v>2040440</v>
      </c>
      <c r="D5067" s="26" t="s">
        <v>1459</v>
      </c>
      <c r="E5067" s="26" t="str">
        <f aca="false">VLOOKUP(B5067,[1]Planilha8!$X$4:$Z$6629,3,0)</f>
        <v>5º ANDAR – ENSINO E PESQUISA</v>
      </c>
      <c r="F5067" s="26" t="str">
        <f aca="false">VLOOKUP(B5067,[1]Planilha8!$X$4:$AD$6629,7,0)</f>
        <v>BOM</v>
      </c>
      <c r="G5067" s="27" t="n">
        <v>41529</v>
      </c>
      <c r="H5067" s="28" t="n">
        <v>682.5</v>
      </c>
      <c r="I5067" s="29" t="s">
        <v>23</v>
      </c>
      <c r="J5067" s="70" t="s">
        <v>1378</v>
      </c>
      <c r="K5067" s="71" t="n">
        <v>2255</v>
      </c>
      <c r="L5067" s="72" t="n">
        <v>2013002512</v>
      </c>
      <c r="M5067" s="73" t="n">
        <v>43465</v>
      </c>
      <c r="N5067" s="74" t="n">
        <v>295.946875</v>
      </c>
      <c r="O5067" s="75" t="n">
        <v>0.13</v>
      </c>
      <c r="P5067" s="76" t="n">
        <v>0.0108333333333333</v>
      </c>
      <c r="Q5067" s="77" t="n">
        <v>7.39375</v>
      </c>
      <c r="R5067" s="78" t="n">
        <v>303.340625</v>
      </c>
      <c r="S5067" s="39" t="n">
        <v>379.159375</v>
      </c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MG5067" s="0"/>
      <c r="AMH5067" s="0"/>
      <c r="AMI5067" s="0"/>
      <c r="AMJ5067" s="0"/>
    </row>
    <row r="5068" s="4" customFormat="true" ht="37.5" hidden="false" customHeight="true" outlineLevel="0" collapsed="false">
      <c r="A5068" s="23" t="s">
        <v>1337</v>
      </c>
      <c r="B5068" s="23" t="n">
        <v>6756</v>
      </c>
      <c r="C5068" s="25" t="n">
        <f aca="false">VLOOKUP(B5068,[1]Planilha8!$X$4:$Y$6629,2,0)</f>
        <v>2040441</v>
      </c>
      <c r="D5068" s="26" t="s">
        <v>1459</v>
      </c>
      <c r="E5068" s="26" t="str">
        <f aca="false">VLOOKUP(B5068,[1]Planilha8!$X$4:$Z$6629,3,0)</f>
        <v>3º ANDAR – CLÍNICA CIRÚRGICA</v>
      </c>
      <c r="F5068" s="26" t="str">
        <f aca="false">VLOOKUP(B5068,[1]Planilha8!$X$4:$AD$6629,7,0)</f>
        <v>BOM</v>
      </c>
      <c r="G5068" s="27" t="n">
        <v>41529</v>
      </c>
      <c r="H5068" s="28" t="n">
        <v>682.5</v>
      </c>
      <c r="I5068" s="29" t="s">
        <v>23</v>
      </c>
      <c r="J5068" s="70" t="s">
        <v>1378</v>
      </c>
      <c r="K5068" s="71" t="n">
        <v>2255</v>
      </c>
      <c r="L5068" s="72" t="n">
        <v>2013002512</v>
      </c>
      <c r="M5068" s="73" t="n">
        <v>43465</v>
      </c>
      <c r="N5068" s="74" t="n">
        <v>295.946875</v>
      </c>
      <c r="O5068" s="75" t="n">
        <v>0.13</v>
      </c>
      <c r="P5068" s="76" t="n">
        <v>0.0108333333333333</v>
      </c>
      <c r="Q5068" s="77" t="n">
        <v>7.39375</v>
      </c>
      <c r="R5068" s="78" t="n">
        <v>303.340625</v>
      </c>
      <c r="S5068" s="39" t="n">
        <v>379.159375</v>
      </c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MG5068" s="0"/>
      <c r="AMH5068" s="0"/>
      <c r="AMI5068" s="0"/>
      <c r="AMJ5068" s="0"/>
    </row>
    <row r="5069" s="4" customFormat="true" ht="37.5" hidden="false" customHeight="true" outlineLevel="0" collapsed="false">
      <c r="A5069" s="23" t="s">
        <v>1337</v>
      </c>
      <c r="B5069" s="23" t="n">
        <v>6757</v>
      </c>
      <c r="C5069" s="25" t="n">
        <f aca="false">VLOOKUP(B5069,[1]Planilha8!$X$4:$Y$6629,2,0)</f>
        <v>2040442</v>
      </c>
      <c r="D5069" s="26" t="s">
        <v>1458</v>
      </c>
      <c r="E5069" s="26" t="str">
        <f aca="false">VLOOKUP(B5069,[1]Planilha8!$X$4:$Z$6629,3,0)</f>
        <v>CORREDOR TERREO</v>
      </c>
      <c r="F5069" s="26" t="str">
        <f aca="false">VLOOKUP(B5069,[1]Planilha8!$X$4:$AD$6629,7,0)</f>
        <v>BOM</v>
      </c>
      <c r="G5069" s="27" t="n">
        <v>41529</v>
      </c>
      <c r="H5069" s="28" t="n">
        <v>612.5</v>
      </c>
      <c r="I5069" s="29" t="s">
        <v>23</v>
      </c>
      <c r="J5069" s="70" t="s">
        <v>1378</v>
      </c>
      <c r="K5069" s="71" t="n">
        <v>2255</v>
      </c>
      <c r="L5069" s="72" t="n">
        <v>2013002512</v>
      </c>
      <c r="M5069" s="73" t="n">
        <v>43465</v>
      </c>
      <c r="N5069" s="74" t="n">
        <v>265.593349358974</v>
      </c>
      <c r="O5069" s="75" t="n">
        <v>0.13</v>
      </c>
      <c r="P5069" s="76" t="n">
        <v>0.0108333333333333</v>
      </c>
      <c r="Q5069" s="77" t="n">
        <v>6.63541666666667</v>
      </c>
      <c r="R5069" s="78" t="n">
        <v>272.228766025641</v>
      </c>
      <c r="S5069" s="39" t="n">
        <v>340.271233974359</v>
      </c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MG5069" s="0"/>
      <c r="AMH5069" s="0"/>
      <c r="AMI5069" s="0"/>
      <c r="AMJ5069" s="0"/>
    </row>
    <row r="5070" s="4" customFormat="true" ht="37.5" hidden="false" customHeight="true" outlineLevel="0" collapsed="false">
      <c r="A5070" s="23" t="s">
        <v>1337</v>
      </c>
      <c r="B5070" s="23" t="n">
        <v>6758</v>
      </c>
      <c r="C5070" s="25" t="n">
        <f aca="false">VLOOKUP(B5070,[1]Planilha8!$X$4:$Y$6629,2,0)</f>
        <v>2040443</v>
      </c>
      <c r="D5070" s="26" t="s">
        <v>1458</v>
      </c>
      <c r="E5070" s="26" t="str">
        <f aca="false">VLOOKUP(B5070,[1]Planilha8!$X$4:$Z$6629,3,0)</f>
        <v>FARMÁCIA</v>
      </c>
      <c r="F5070" s="26" t="str">
        <f aca="false">VLOOKUP(B5070,[1]Planilha8!$X$4:$AD$6629,7,0)</f>
        <v>BOM</v>
      </c>
      <c r="G5070" s="27" t="n">
        <v>41529</v>
      </c>
      <c r="H5070" s="28" t="n">
        <v>612.5</v>
      </c>
      <c r="I5070" s="29" t="s">
        <v>23</v>
      </c>
      <c r="J5070" s="70" t="s">
        <v>1378</v>
      </c>
      <c r="K5070" s="71" t="n">
        <v>2255</v>
      </c>
      <c r="L5070" s="72" t="n">
        <v>2013002512</v>
      </c>
      <c r="M5070" s="73" t="n">
        <v>43465</v>
      </c>
      <c r="N5070" s="74" t="n">
        <v>265.593349358974</v>
      </c>
      <c r="O5070" s="75" t="n">
        <v>0.13</v>
      </c>
      <c r="P5070" s="76" t="n">
        <v>0.0108333333333333</v>
      </c>
      <c r="Q5070" s="77" t="n">
        <v>6.63541666666667</v>
      </c>
      <c r="R5070" s="78" t="n">
        <v>272.228766025641</v>
      </c>
      <c r="S5070" s="39" t="n">
        <v>340.271233974359</v>
      </c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MG5070" s="0"/>
      <c r="AMH5070" s="0"/>
      <c r="AMI5070" s="0"/>
      <c r="AMJ5070" s="0"/>
    </row>
    <row r="5071" s="4" customFormat="true" ht="37.5" hidden="false" customHeight="true" outlineLevel="0" collapsed="false">
      <c r="A5071" s="23" t="s">
        <v>1337</v>
      </c>
      <c r="B5071" s="23" t="n">
        <v>6759</v>
      </c>
      <c r="C5071" s="25" t="n">
        <f aca="false">VLOOKUP(B5071,[1]Planilha8!$X$4:$Y$6629,2,0)</f>
        <v>2040444</v>
      </c>
      <c r="D5071" s="26" t="s">
        <v>1459</v>
      </c>
      <c r="E5071" s="26" t="str">
        <f aca="false">VLOOKUP(B5071,[1]Planilha8!$X$4:$Z$6629,3,0)</f>
        <v>1º  ANDAR –  DIRETORIA</v>
      </c>
      <c r="F5071" s="26" t="str">
        <f aca="false">VLOOKUP(B5071,[1]Planilha8!$X$4:$AD$6629,7,0)</f>
        <v>BOM</v>
      </c>
      <c r="G5071" s="27" t="n">
        <v>41529</v>
      </c>
      <c r="H5071" s="28" t="n">
        <v>682.5</v>
      </c>
      <c r="I5071" s="29" t="s">
        <v>23</v>
      </c>
      <c r="J5071" s="70" t="s">
        <v>1378</v>
      </c>
      <c r="K5071" s="71" t="n">
        <v>2255</v>
      </c>
      <c r="L5071" s="72" t="n">
        <v>2013002512</v>
      </c>
      <c r="M5071" s="73" t="n">
        <v>43465</v>
      </c>
      <c r="N5071" s="74" t="n">
        <v>295.946875</v>
      </c>
      <c r="O5071" s="75" t="n">
        <v>0.13</v>
      </c>
      <c r="P5071" s="76" t="n">
        <v>0.0108333333333333</v>
      </c>
      <c r="Q5071" s="77" t="n">
        <v>7.39375</v>
      </c>
      <c r="R5071" s="78" t="n">
        <v>303.340625</v>
      </c>
      <c r="S5071" s="39" t="n">
        <v>379.159375</v>
      </c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MG5071" s="0"/>
      <c r="AMH5071" s="0"/>
      <c r="AMI5071" s="0"/>
      <c r="AMJ5071" s="0"/>
    </row>
    <row r="5072" s="4" customFormat="true" ht="37.5" hidden="false" customHeight="true" outlineLevel="0" collapsed="false">
      <c r="A5072" s="23" t="s">
        <v>1337</v>
      </c>
      <c r="B5072" s="23" t="n">
        <v>6760</v>
      </c>
      <c r="C5072" s="25" t="n">
        <f aca="false">VLOOKUP(B5072,[1]Planilha8!$X$4:$Y$6629,2,0)</f>
        <v>2040445</v>
      </c>
      <c r="D5072" s="26" t="s">
        <v>1459</v>
      </c>
      <c r="E5072" s="26" t="str">
        <f aca="false">VLOOKUP(B5072,[1]Planilha8!$X$4:$Z$6629,3,0)</f>
        <v>CLINICA MÉDICA</v>
      </c>
      <c r="F5072" s="26" t="str">
        <f aca="false">VLOOKUP(B5072,[1]Planilha8!$X$4:$AD$6629,7,0)</f>
        <v>BOM</v>
      </c>
      <c r="G5072" s="27" t="n">
        <v>41529</v>
      </c>
      <c r="H5072" s="28" t="n">
        <v>682.5</v>
      </c>
      <c r="I5072" s="29" t="s">
        <v>23</v>
      </c>
      <c r="J5072" s="70" t="s">
        <v>1378</v>
      </c>
      <c r="K5072" s="71" t="n">
        <v>2255</v>
      </c>
      <c r="L5072" s="72" t="n">
        <v>2013002512</v>
      </c>
      <c r="M5072" s="73" t="n">
        <v>43465</v>
      </c>
      <c r="N5072" s="74" t="n">
        <v>295.946875</v>
      </c>
      <c r="O5072" s="75" t="n">
        <v>0.13</v>
      </c>
      <c r="P5072" s="76" t="n">
        <v>0.0108333333333333</v>
      </c>
      <c r="Q5072" s="77" t="n">
        <v>7.39375</v>
      </c>
      <c r="R5072" s="78" t="n">
        <v>303.340625</v>
      </c>
      <c r="S5072" s="39" t="n">
        <v>379.159375</v>
      </c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MG5072" s="0"/>
      <c r="AMH5072" s="0"/>
      <c r="AMI5072" s="0"/>
      <c r="AMJ5072" s="0"/>
    </row>
    <row r="5073" s="4" customFormat="true" ht="37.5" hidden="false" customHeight="true" outlineLevel="0" collapsed="false">
      <c r="A5073" s="23" t="s">
        <v>1337</v>
      </c>
      <c r="B5073" s="23" t="n">
        <v>6761</v>
      </c>
      <c r="C5073" s="25" t="n">
        <f aca="false">VLOOKUP(B5073,[1]Planilha8!$X$4:$Y$6629,2,0)</f>
        <v>2040446</v>
      </c>
      <c r="D5073" s="26" t="s">
        <v>1458</v>
      </c>
      <c r="E5073" s="26" t="str">
        <f aca="false">VLOOKUP(B5073,[1]Planilha8!$X$4:$Z$6629,3,0)</f>
        <v>AMBULATÓRIO – ALA A</v>
      </c>
      <c r="F5073" s="26" t="str">
        <f aca="false">VLOOKUP(B5073,[1]Planilha8!$X$4:$AD$6629,7,0)</f>
        <v>BOM</v>
      </c>
      <c r="G5073" s="27" t="n">
        <v>41529</v>
      </c>
      <c r="H5073" s="28" t="n">
        <v>612.5</v>
      </c>
      <c r="I5073" s="29" t="s">
        <v>23</v>
      </c>
      <c r="J5073" s="70" t="s">
        <v>1378</v>
      </c>
      <c r="K5073" s="71" t="n">
        <v>2255</v>
      </c>
      <c r="L5073" s="72" t="n">
        <v>2013002512</v>
      </c>
      <c r="M5073" s="73" t="n">
        <v>43465</v>
      </c>
      <c r="N5073" s="74" t="n">
        <v>265.593349358974</v>
      </c>
      <c r="O5073" s="75" t="n">
        <v>0.13</v>
      </c>
      <c r="P5073" s="76" t="n">
        <v>0.0108333333333333</v>
      </c>
      <c r="Q5073" s="77" t="n">
        <v>6.63541666666667</v>
      </c>
      <c r="R5073" s="78" t="n">
        <v>272.228766025641</v>
      </c>
      <c r="S5073" s="39" t="n">
        <v>340.271233974359</v>
      </c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MG5073" s="0"/>
      <c r="AMH5073" s="0"/>
      <c r="AMI5073" s="0"/>
      <c r="AMJ5073" s="0"/>
    </row>
    <row r="5074" s="4" customFormat="true" ht="37.5" hidden="false" customHeight="true" outlineLevel="0" collapsed="false">
      <c r="A5074" s="23" t="s">
        <v>1337</v>
      </c>
      <c r="B5074" s="23" t="n">
        <v>6762</v>
      </c>
      <c r="C5074" s="25" t="n">
        <f aca="false">VLOOKUP(B5074,[1]Planilha8!$X$4:$Y$6629,2,0)</f>
        <v>2040447</v>
      </c>
      <c r="D5074" s="26" t="s">
        <v>1458</v>
      </c>
      <c r="E5074" s="26" t="str">
        <f aca="false">VLOOKUP(B5074,[1]Planilha8!$X$4:$Z$6629,3,0)</f>
        <v>TRANSPLANTE</v>
      </c>
      <c r="F5074" s="26" t="str">
        <f aca="false">VLOOKUP(B5074,[1]Planilha8!$X$4:$AD$6629,7,0)</f>
        <v>BOM</v>
      </c>
      <c r="G5074" s="27" t="n">
        <v>41529</v>
      </c>
      <c r="H5074" s="28" t="n">
        <v>612.5</v>
      </c>
      <c r="I5074" s="29" t="s">
        <v>23</v>
      </c>
      <c r="J5074" s="70" t="s">
        <v>1378</v>
      </c>
      <c r="K5074" s="71" t="n">
        <v>2255</v>
      </c>
      <c r="L5074" s="72" t="n">
        <v>2013002512</v>
      </c>
      <c r="M5074" s="73" t="n">
        <v>43465</v>
      </c>
      <c r="N5074" s="74" t="n">
        <v>265.593349358974</v>
      </c>
      <c r="O5074" s="75" t="n">
        <v>0.13</v>
      </c>
      <c r="P5074" s="76" t="n">
        <v>0.0108333333333333</v>
      </c>
      <c r="Q5074" s="77" t="n">
        <v>6.63541666666667</v>
      </c>
      <c r="R5074" s="78" t="n">
        <v>272.228766025641</v>
      </c>
      <c r="S5074" s="39" t="n">
        <v>340.271233974359</v>
      </c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MG5074" s="0"/>
      <c r="AMH5074" s="0"/>
      <c r="AMI5074" s="0"/>
      <c r="AMJ5074" s="0"/>
    </row>
    <row r="5075" s="4" customFormat="true" ht="37.5" hidden="false" customHeight="true" outlineLevel="0" collapsed="false">
      <c r="A5075" s="23" t="s">
        <v>1337</v>
      </c>
      <c r="B5075" s="23" t="n">
        <v>6763</v>
      </c>
      <c r="C5075" s="25" t="n">
        <f aca="false">VLOOKUP(B5075,[1]Planilha8!$X$4:$Y$6629,2,0)</f>
        <v>2040448</v>
      </c>
      <c r="D5075" s="26" t="s">
        <v>1460</v>
      </c>
      <c r="E5075" s="26" t="str">
        <f aca="false">VLOOKUP(B5075,[1]Planilha8!$X$4:$Z$6629,3,0)</f>
        <v>2º ANDAR UTI</v>
      </c>
      <c r="F5075" s="26" t="str">
        <f aca="false">VLOOKUP(B5075,[1]Planilha8!$X$4:$AD$6629,7,0)</f>
        <v>BOM</v>
      </c>
      <c r="G5075" s="27" t="n">
        <v>41529</v>
      </c>
      <c r="H5075" s="28" t="n">
        <v>612.5</v>
      </c>
      <c r="I5075" s="29" t="s">
        <v>23</v>
      </c>
      <c r="J5075" s="70" t="s">
        <v>1378</v>
      </c>
      <c r="K5075" s="71" t="n">
        <v>2255</v>
      </c>
      <c r="L5075" s="72" t="n">
        <v>2013002512</v>
      </c>
      <c r="M5075" s="73" t="n">
        <v>43465</v>
      </c>
      <c r="N5075" s="74" t="n">
        <v>265.593349358974</v>
      </c>
      <c r="O5075" s="75" t="n">
        <v>0.13</v>
      </c>
      <c r="P5075" s="76" t="n">
        <v>0.0108333333333333</v>
      </c>
      <c r="Q5075" s="77" t="n">
        <v>6.63541666666667</v>
      </c>
      <c r="R5075" s="78" t="n">
        <v>272.228766025641</v>
      </c>
      <c r="S5075" s="39" t="n">
        <v>340.271233974359</v>
      </c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MG5075" s="0"/>
      <c r="AMH5075" s="0"/>
      <c r="AMI5075" s="0"/>
      <c r="AMJ5075" s="0"/>
    </row>
    <row r="5076" s="4" customFormat="true" ht="37.5" hidden="false" customHeight="true" outlineLevel="0" collapsed="false">
      <c r="A5076" s="23" t="s">
        <v>1337</v>
      </c>
      <c r="B5076" s="23" t="n">
        <v>6764</v>
      </c>
      <c r="C5076" s="25" t="n">
        <f aca="false">VLOOKUP(B5076,[1]Planilha8!$X$4:$Y$6629,2,0)</f>
        <v>2040449</v>
      </c>
      <c r="D5076" s="26" t="s">
        <v>1458</v>
      </c>
      <c r="E5076" s="26" t="str">
        <f aca="false">VLOOKUP(B5076,[1]Planilha8!$X$4:$Z$6629,3,0)</f>
        <v>5º ANDAR – ENSINO E PESQUISA</v>
      </c>
      <c r="F5076" s="26" t="str">
        <f aca="false">VLOOKUP(B5076,[1]Planilha8!$X$4:$AD$6629,7,0)</f>
        <v>BOM</v>
      </c>
      <c r="G5076" s="27" t="n">
        <v>41529</v>
      </c>
      <c r="H5076" s="28" t="n">
        <v>612.5</v>
      </c>
      <c r="I5076" s="29" t="s">
        <v>23</v>
      </c>
      <c r="J5076" s="70" t="s">
        <v>1378</v>
      </c>
      <c r="K5076" s="71" t="n">
        <v>2255</v>
      </c>
      <c r="L5076" s="72" t="n">
        <v>2013002512</v>
      </c>
      <c r="M5076" s="73" t="n">
        <v>43465</v>
      </c>
      <c r="N5076" s="74" t="n">
        <v>265.593349358974</v>
      </c>
      <c r="O5076" s="75" t="n">
        <v>0.13</v>
      </c>
      <c r="P5076" s="76" t="n">
        <v>0.0108333333333333</v>
      </c>
      <c r="Q5076" s="77" t="n">
        <v>6.63541666666667</v>
      </c>
      <c r="R5076" s="78" t="n">
        <v>272.228766025641</v>
      </c>
      <c r="S5076" s="39" t="n">
        <v>340.271233974359</v>
      </c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MG5076" s="0"/>
      <c r="AMH5076" s="0"/>
      <c r="AMI5076" s="0"/>
      <c r="AMJ5076" s="0"/>
    </row>
    <row r="5077" s="4" customFormat="true" ht="37.5" hidden="false" customHeight="true" outlineLevel="0" collapsed="false">
      <c r="A5077" s="23" t="s">
        <v>1337</v>
      </c>
      <c r="B5077" s="23" t="n">
        <v>6765</v>
      </c>
      <c r="C5077" s="25" t="n">
        <f aca="false">VLOOKUP(B5077,[1]Planilha8!$X$4:$Y$6629,2,0)</f>
        <v>2040450</v>
      </c>
      <c r="D5077" s="26" t="s">
        <v>1459</v>
      </c>
      <c r="E5077" s="26" t="str">
        <f aca="false">VLOOKUP(B5077,[1]Planilha8!$X$4:$Z$6629,3,0)</f>
        <v>1º  ANDAR – FARMÁCIA</v>
      </c>
      <c r="F5077" s="26" t="str">
        <f aca="false">VLOOKUP(B5077,[1]Planilha8!$X$4:$AD$6629,7,0)</f>
        <v>BOM</v>
      </c>
      <c r="G5077" s="27" t="n">
        <v>41529</v>
      </c>
      <c r="H5077" s="28" t="n">
        <v>682.5</v>
      </c>
      <c r="I5077" s="29" t="s">
        <v>23</v>
      </c>
      <c r="J5077" s="70" t="s">
        <v>1378</v>
      </c>
      <c r="K5077" s="71" t="n">
        <v>2255</v>
      </c>
      <c r="L5077" s="72" t="n">
        <v>2013002512</v>
      </c>
      <c r="M5077" s="73" t="n">
        <v>43465</v>
      </c>
      <c r="N5077" s="74" t="n">
        <v>295.946875</v>
      </c>
      <c r="O5077" s="75" t="n">
        <v>0.13</v>
      </c>
      <c r="P5077" s="76" t="n">
        <v>0.0108333333333333</v>
      </c>
      <c r="Q5077" s="77" t="n">
        <v>7.39375</v>
      </c>
      <c r="R5077" s="78" t="n">
        <v>303.340625</v>
      </c>
      <c r="S5077" s="39" t="n">
        <v>379.159375</v>
      </c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MG5077" s="0"/>
      <c r="AMH5077" s="0"/>
      <c r="AMI5077" s="0"/>
      <c r="AMJ5077" s="0"/>
    </row>
    <row r="5078" s="4" customFormat="true" ht="37.5" hidden="false" customHeight="true" outlineLevel="0" collapsed="false">
      <c r="A5078" s="23" t="s">
        <v>1337</v>
      </c>
      <c r="B5078" s="23" t="n">
        <v>6766</v>
      </c>
      <c r="C5078" s="25" t="n">
        <f aca="false">VLOOKUP(B5078,[1]Planilha8!$X$4:$Y$6629,2,0)</f>
        <v>2040451</v>
      </c>
      <c r="D5078" s="26" t="s">
        <v>1461</v>
      </c>
      <c r="E5078" s="26" t="str">
        <f aca="false">VLOOKUP(B5078,[1]Planilha8!$X$4:$Z$6629,3,0)</f>
        <v>CHI – TRIAGEM MÉDICA</v>
      </c>
      <c r="F5078" s="26" t="str">
        <f aca="false">VLOOKUP(B5078,[1]Planilha8!$X$4:$AD$6629,7,0)</f>
        <v>BOM</v>
      </c>
      <c r="G5078" s="27" t="n">
        <v>41534</v>
      </c>
      <c r="H5078" s="28" t="n">
        <v>310</v>
      </c>
      <c r="I5078" s="29" t="s">
        <v>23</v>
      </c>
      <c r="J5078" s="70" t="s">
        <v>601</v>
      </c>
      <c r="K5078" s="71" t="n">
        <v>2379</v>
      </c>
      <c r="L5078" s="72" t="n">
        <v>2013002820</v>
      </c>
      <c r="M5078" s="73" t="n">
        <v>43465</v>
      </c>
      <c r="N5078" s="74" t="n">
        <v>239.288425925926</v>
      </c>
      <c r="O5078" s="75" t="n">
        <v>0.5</v>
      </c>
      <c r="P5078" s="76" t="n">
        <v>0.0416666666666667</v>
      </c>
      <c r="Q5078" s="77" t="n">
        <v>12.9166666666667</v>
      </c>
      <c r="R5078" s="78" t="n">
        <v>252.205092592592</v>
      </c>
      <c r="S5078" s="39" t="n">
        <v>57.7949074074076</v>
      </c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MG5078" s="0"/>
      <c r="AMH5078" s="0"/>
      <c r="AMI5078" s="0"/>
      <c r="AMJ5078" s="0"/>
    </row>
    <row r="5079" s="4" customFormat="true" ht="37.5" hidden="false" customHeight="true" outlineLevel="0" collapsed="false">
      <c r="A5079" s="23" t="s">
        <v>1337</v>
      </c>
      <c r="B5079" s="23" t="n">
        <v>6771</v>
      </c>
      <c r="C5079" s="25" t="n">
        <f aca="false">VLOOKUP(B5079,[1]Planilha8!$X$4:$Y$6629,2,0)</f>
        <v>2040455</v>
      </c>
      <c r="D5079" s="26" t="s">
        <v>1462</v>
      </c>
      <c r="E5079" s="26" t="str">
        <f aca="false">VLOOKUP(B5079,[1]Planilha8!$X$4:$Z$6629,3,0)</f>
        <v>CHI – CENTRAL DE RELACIONAMENTO</v>
      </c>
      <c r="F5079" s="26" t="str">
        <f aca="false">VLOOKUP(B5079,[1]Planilha8!$X$4:$AD$6629,7,0)</f>
        <v>BOM</v>
      </c>
      <c r="G5079" s="27" t="n">
        <v>41540</v>
      </c>
      <c r="H5079" s="28" t="n">
        <v>421.86</v>
      </c>
      <c r="I5079" s="29" t="s">
        <v>23</v>
      </c>
      <c r="J5079" s="70" t="s">
        <v>1364</v>
      </c>
      <c r="K5079" s="71" t="n">
        <v>17759</v>
      </c>
      <c r="L5079" s="72" t="n">
        <v>2013002917</v>
      </c>
      <c r="M5079" s="73" t="n">
        <v>43465</v>
      </c>
      <c r="N5079" s="74" t="n">
        <v>209.170747649573</v>
      </c>
      <c r="O5079" s="75" t="n">
        <v>0.2</v>
      </c>
      <c r="P5079" s="76" t="n">
        <v>0.0166666666666667</v>
      </c>
      <c r="Q5079" s="77" t="n">
        <v>7.031</v>
      </c>
      <c r="R5079" s="78" t="n">
        <v>216.201747649573</v>
      </c>
      <c r="S5079" s="39" t="n">
        <v>205.658252350427</v>
      </c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MG5079" s="0"/>
      <c r="AMH5079" s="0"/>
      <c r="AMI5079" s="0"/>
      <c r="AMJ5079" s="0"/>
    </row>
    <row r="5080" s="4" customFormat="true" ht="37.5" hidden="false" customHeight="true" outlineLevel="0" collapsed="false">
      <c r="A5080" s="23" t="s">
        <v>1337</v>
      </c>
      <c r="B5080" s="23" t="n">
        <v>6772</v>
      </c>
      <c r="C5080" s="25" t="n">
        <f aca="false">VLOOKUP(B5080,[1]Planilha8!$X$4:$Y$6629,2,0)</f>
        <v>2040456</v>
      </c>
      <c r="D5080" s="26" t="s">
        <v>1462</v>
      </c>
      <c r="E5080" s="26" t="str">
        <f aca="false">VLOOKUP(B5080,[1]Planilha8!$X$4:$Z$6629,3,0)</f>
        <v>CHI – CENTRAL DE RELACIONAMENTO</v>
      </c>
      <c r="F5080" s="26" t="str">
        <f aca="false">VLOOKUP(B5080,[1]Planilha8!$X$4:$AD$6629,7,0)</f>
        <v>BOM</v>
      </c>
      <c r="G5080" s="27" t="n">
        <v>41540</v>
      </c>
      <c r="H5080" s="28" t="n">
        <v>421.86</v>
      </c>
      <c r="I5080" s="29" t="s">
        <v>23</v>
      </c>
      <c r="J5080" s="70" t="s">
        <v>1364</v>
      </c>
      <c r="K5080" s="71" t="n">
        <v>17759</v>
      </c>
      <c r="L5080" s="72" t="n">
        <v>2013002917</v>
      </c>
      <c r="M5080" s="73" t="n">
        <v>43465</v>
      </c>
      <c r="N5080" s="74" t="n">
        <v>209.170747649573</v>
      </c>
      <c r="O5080" s="75" t="n">
        <v>0.2</v>
      </c>
      <c r="P5080" s="76" t="n">
        <v>0.0166666666666667</v>
      </c>
      <c r="Q5080" s="77" t="n">
        <v>7.031</v>
      </c>
      <c r="R5080" s="78" t="n">
        <v>216.201747649573</v>
      </c>
      <c r="S5080" s="39" t="n">
        <v>205.658252350427</v>
      </c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MG5080" s="0"/>
      <c r="AMH5080" s="0"/>
      <c r="AMI5080" s="0"/>
      <c r="AMJ5080" s="0"/>
    </row>
    <row r="5081" s="4" customFormat="true" ht="37.5" hidden="false" customHeight="true" outlineLevel="0" collapsed="false">
      <c r="A5081" s="23" t="s">
        <v>1337</v>
      </c>
      <c r="B5081" s="23" t="n">
        <v>6773</v>
      </c>
      <c r="C5081" s="25" t="n">
        <f aca="false">VLOOKUP(B5081,[1]Planilha8!$X$4:$Y$6629,2,0)</f>
        <v>2040457</v>
      </c>
      <c r="D5081" s="26" t="s">
        <v>1462</v>
      </c>
      <c r="E5081" s="26" t="str">
        <f aca="false">VLOOKUP(B5081,[1]Planilha8!$X$4:$Z$6629,3,0)</f>
        <v>CHI – CENTRAL DE RELACIONAMENTO</v>
      </c>
      <c r="F5081" s="26" t="str">
        <f aca="false">VLOOKUP(B5081,[1]Planilha8!$X$4:$AD$6629,7,0)</f>
        <v>BOM</v>
      </c>
      <c r="G5081" s="27" t="n">
        <v>41540</v>
      </c>
      <c r="H5081" s="28" t="n">
        <v>421.86</v>
      </c>
      <c r="I5081" s="29" t="s">
        <v>23</v>
      </c>
      <c r="J5081" s="70" t="s">
        <v>1364</v>
      </c>
      <c r="K5081" s="71" t="n">
        <v>17759</v>
      </c>
      <c r="L5081" s="72" t="n">
        <v>2013002917</v>
      </c>
      <c r="M5081" s="73" t="n">
        <v>43465</v>
      </c>
      <c r="N5081" s="74" t="n">
        <v>209.170747649573</v>
      </c>
      <c r="O5081" s="75" t="n">
        <v>0.2</v>
      </c>
      <c r="P5081" s="76" t="n">
        <v>0.0166666666666667</v>
      </c>
      <c r="Q5081" s="77" t="n">
        <v>7.031</v>
      </c>
      <c r="R5081" s="78" t="n">
        <v>216.201747649573</v>
      </c>
      <c r="S5081" s="39" t="n">
        <v>205.658252350427</v>
      </c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MG5081" s="0"/>
      <c r="AMH5081" s="0"/>
      <c r="AMI5081" s="0"/>
      <c r="AMJ5081" s="0"/>
    </row>
    <row r="5082" s="4" customFormat="true" ht="37.5" hidden="false" customHeight="true" outlineLevel="0" collapsed="false">
      <c r="A5082" s="23" t="s">
        <v>1337</v>
      </c>
      <c r="B5082" s="23" t="n">
        <v>6774</v>
      </c>
      <c r="C5082" s="25" t="n">
        <f aca="false">VLOOKUP(B5082,[1]Planilha8!$X$4:$Y$6629,2,0)</f>
        <v>2040458</v>
      </c>
      <c r="D5082" s="26" t="s">
        <v>1462</v>
      </c>
      <c r="E5082" s="26" t="str">
        <f aca="false">VLOOKUP(B5082,[1]Planilha8!$X$4:$Z$6629,3,0)</f>
        <v>CHI – CENTRAL HUMANIZADA DE INTERNAÇÃO</v>
      </c>
      <c r="F5082" s="26" t="str">
        <f aca="false">VLOOKUP(B5082,[1]Planilha8!$X$4:$AD$6629,7,0)</f>
        <v>BOM</v>
      </c>
      <c r="G5082" s="27" t="n">
        <v>41540</v>
      </c>
      <c r="H5082" s="28" t="n">
        <v>421.86</v>
      </c>
      <c r="I5082" s="29" t="s">
        <v>23</v>
      </c>
      <c r="J5082" s="70" t="s">
        <v>1364</v>
      </c>
      <c r="K5082" s="71" t="n">
        <v>17759</v>
      </c>
      <c r="L5082" s="72" t="n">
        <v>2013002917</v>
      </c>
      <c r="M5082" s="73" t="n">
        <v>43465</v>
      </c>
      <c r="N5082" s="74" t="n">
        <v>209.170747649573</v>
      </c>
      <c r="O5082" s="75" t="n">
        <v>0.2</v>
      </c>
      <c r="P5082" s="76" t="n">
        <v>0.0166666666666667</v>
      </c>
      <c r="Q5082" s="77" t="n">
        <v>7.031</v>
      </c>
      <c r="R5082" s="78" t="n">
        <v>216.201747649573</v>
      </c>
      <c r="S5082" s="39" t="n">
        <v>205.658252350427</v>
      </c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MG5082" s="0"/>
      <c r="AMH5082" s="0"/>
      <c r="AMI5082" s="0"/>
      <c r="AMJ5082" s="0"/>
    </row>
    <row r="5083" s="4" customFormat="true" ht="37.5" hidden="false" customHeight="true" outlineLevel="0" collapsed="false">
      <c r="A5083" s="23" t="s">
        <v>1337</v>
      </c>
      <c r="B5083" s="23" t="n">
        <v>6775</v>
      </c>
      <c r="C5083" s="25" t="n">
        <f aca="false">VLOOKUP(B5083,[1]Planilha8!$X$4:$Y$6629,2,0)</f>
        <v>2040459</v>
      </c>
      <c r="D5083" s="26" t="s">
        <v>1462</v>
      </c>
      <c r="E5083" s="26" t="str">
        <f aca="false">VLOOKUP(B5083,[1]Planilha8!$X$4:$Z$6629,3,0)</f>
        <v>CHI – CENTRAL DE RELACIONAMENTO</v>
      </c>
      <c r="F5083" s="26" t="str">
        <f aca="false">VLOOKUP(B5083,[1]Planilha8!$X$4:$AD$6629,7,0)</f>
        <v>BOM</v>
      </c>
      <c r="G5083" s="27" t="n">
        <v>41540</v>
      </c>
      <c r="H5083" s="28" t="n">
        <v>421.86</v>
      </c>
      <c r="I5083" s="29" t="s">
        <v>23</v>
      </c>
      <c r="J5083" s="70" t="s">
        <v>1364</v>
      </c>
      <c r="K5083" s="71" t="n">
        <v>17759</v>
      </c>
      <c r="L5083" s="72" t="n">
        <v>2013002917</v>
      </c>
      <c r="M5083" s="73" t="n">
        <v>43465</v>
      </c>
      <c r="N5083" s="74" t="n">
        <v>209.170747649573</v>
      </c>
      <c r="O5083" s="75" t="n">
        <v>0.2</v>
      </c>
      <c r="P5083" s="76" t="n">
        <v>0.0166666666666667</v>
      </c>
      <c r="Q5083" s="77" t="n">
        <v>7.031</v>
      </c>
      <c r="R5083" s="78" t="n">
        <v>216.201747649573</v>
      </c>
      <c r="S5083" s="39" t="n">
        <v>205.658252350427</v>
      </c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MG5083" s="0"/>
      <c r="AMH5083" s="0"/>
      <c r="AMI5083" s="0"/>
      <c r="AMJ5083" s="0"/>
    </row>
    <row r="5084" s="4" customFormat="true" ht="37.5" hidden="false" customHeight="true" outlineLevel="0" collapsed="false">
      <c r="A5084" s="23" t="s">
        <v>1337</v>
      </c>
      <c r="B5084" s="23" t="n">
        <v>6776</v>
      </c>
      <c r="C5084" s="25" t="n">
        <f aca="false">VLOOKUP(B5084,[1]Planilha8!$X$4:$Y$6629,2,0)</f>
        <v>2040460</v>
      </c>
      <c r="D5084" s="26" t="s">
        <v>1462</v>
      </c>
      <c r="E5084" s="26" t="str">
        <f aca="false">VLOOKUP(B5084,[1]Planilha8!$X$4:$Z$6629,3,0)</f>
        <v>CHI – CENTRAL DE RELACIONAMENTO</v>
      </c>
      <c r="F5084" s="26" t="str">
        <f aca="false">VLOOKUP(B5084,[1]Planilha8!$X$4:$AD$6629,7,0)</f>
        <v>BOM</v>
      </c>
      <c r="G5084" s="27" t="n">
        <v>41540</v>
      </c>
      <c r="H5084" s="28" t="n">
        <v>421.86</v>
      </c>
      <c r="I5084" s="29" t="s">
        <v>23</v>
      </c>
      <c r="J5084" s="70" t="s">
        <v>1364</v>
      </c>
      <c r="K5084" s="71" t="n">
        <v>17759</v>
      </c>
      <c r="L5084" s="72" t="n">
        <v>2013002917</v>
      </c>
      <c r="M5084" s="73" t="n">
        <v>43465</v>
      </c>
      <c r="N5084" s="74" t="n">
        <v>209.170747649573</v>
      </c>
      <c r="O5084" s="75" t="n">
        <v>0.2</v>
      </c>
      <c r="P5084" s="76" t="n">
        <v>0.0166666666666667</v>
      </c>
      <c r="Q5084" s="77" t="n">
        <v>7.031</v>
      </c>
      <c r="R5084" s="78" t="n">
        <v>216.201747649573</v>
      </c>
      <c r="S5084" s="39" t="n">
        <v>205.658252350427</v>
      </c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MG5084" s="0"/>
      <c r="AMH5084" s="0"/>
      <c r="AMI5084" s="0"/>
      <c r="AMJ5084" s="0"/>
    </row>
    <row r="5085" s="4" customFormat="true" ht="37.5" hidden="false" customHeight="true" outlineLevel="0" collapsed="false">
      <c r="A5085" s="23" t="s">
        <v>1337</v>
      </c>
      <c r="B5085" s="23" t="n">
        <v>6777</v>
      </c>
      <c r="C5085" s="25" t="n">
        <f aca="false">VLOOKUP(B5085,[1]Planilha8!$X$4:$Y$6629,2,0)</f>
        <v>2040461</v>
      </c>
      <c r="D5085" s="26" t="s">
        <v>1462</v>
      </c>
      <c r="E5085" s="26" t="str">
        <f aca="false">VLOOKUP(B5085,[1]Planilha8!$X$4:$Z$6629,3,0)</f>
        <v>CHI – CENTRAL DE RELACIONAMENTO</v>
      </c>
      <c r="F5085" s="26" t="str">
        <f aca="false">VLOOKUP(B5085,[1]Planilha8!$X$4:$AD$6629,7,0)</f>
        <v>BOM</v>
      </c>
      <c r="G5085" s="27" t="n">
        <v>41540</v>
      </c>
      <c r="H5085" s="28" t="n">
        <v>421.86</v>
      </c>
      <c r="I5085" s="29" t="s">
        <v>23</v>
      </c>
      <c r="J5085" s="70" t="s">
        <v>1364</v>
      </c>
      <c r="K5085" s="71" t="n">
        <v>17759</v>
      </c>
      <c r="L5085" s="72" t="n">
        <v>2013002917</v>
      </c>
      <c r="M5085" s="73" t="n">
        <v>43465</v>
      </c>
      <c r="N5085" s="74" t="n">
        <v>209.170747649573</v>
      </c>
      <c r="O5085" s="75" t="n">
        <v>0.2</v>
      </c>
      <c r="P5085" s="76" t="n">
        <v>0.0166666666666667</v>
      </c>
      <c r="Q5085" s="77" t="n">
        <v>7.031</v>
      </c>
      <c r="R5085" s="78" t="n">
        <v>216.201747649573</v>
      </c>
      <c r="S5085" s="39" t="n">
        <v>205.658252350427</v>
      </c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MG5085" s="0"/>
      <c r="AMH5085" s="0"/>
      <c r="AMI5085" s="0"/>
      <c r="AMJ5085" s="0"/>
    </row>
    <row r="5086" s="4" customFormat="true" ht="37.5" hidden="false" customHeight="true" outlineLevel="0" collapsed="false">
      <c r="A5086" s="23" t="s">
        <v>1337</v>
      </c>
      <c r="B5086" s="23" t="n">
        <v>6778</v>
      </c>
      <c r="C5086" s="25" t="n">
        <f aca="false">VLOOKUP(B5086,[1]Planilha8!$X$4:$Y$6629,2,0)</f>
        <v>2040462</v>
      </c>
      <c r="D5086" s="26" t="s">
        <v>1463</v>
      </c>
      <c r="E5086" s="26" t="str">
        <f aca="false">VLOOKUP(B5086,[1]Planilha8!$X$4:$Z$6629,3,0)</f>
        <v>AMBULATÓRIO – CONSULTÓRIO 3</v>
      </c>
      <c r="F5086" s="26" t="str">
        <f aca="false">VLOOKUP(B5086,[1]Planilha8!$X$4:$AD$6629,7,0)</f>
        <v>BOM</v>
      </c>
      <c r="G5086" s="27" t="n">
        <v>41540</v>
      </c>
      <c r="H5086" s="28" t="n">
        <v>363.08</v>
      </c>
      <c r="I5086" s="29" t="s">
        <v>23</v>
      </c>
      <c r="J5086" s="70" t="s">
        <v>1364</v>
      </c>
      <c r="K5086" s="71" t="n">
        <v>17759</v>
      </c>
      <c r="L5086" s="72" t="n">
        <v>2013002917</v>
      </c>
      <c r="M5086" s="73" t="n">
        <v>43465</v>
      </c>
      <c r="N5086" s="74" t="n">
        <v>170.041173646724</v>
      </c>
      <c r="O5086" s="75" t="n">
        <v>0.17</v>
      </c>
      <c r="P5086" s="76" t="n">
        <v>0.0141666666666667</v>
      </c>
      <c r="Q5086" s="77" t="n">
        <v>5.14363333333333</v>
      </c>
      <c r="R5086" s="78" t="n">
        <v>175.184806980057</v>
      </c>
      <c r="S5086" s="39" t="n">
        <v>187.895193019943</v>
      </c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  <c r="AMG5086" s="0"/>
      <c r="AMH5086" s="0"/>
      <c r="AMI5086" s="0"/>
      <c r="AMJ5086" s="0"/>
    </row>
    <row r="5087" s="4" customFormat="true" ht="37.5" hidden="false" customHeight="true" outlineLevel="0" collapsed="false">
      <c r="A5087" s="23" t="s">
        <v>1337</v>
      </c>
      <c r="B5087" s="23" t="n">
        <v>6779</v>
      </c>
      <c r="C5087" s="25" t="n">
        <f aca="false">VLOOKUP(B5087,[1]Planilha8!$X$4:$Y$6629,2,0)</f>
        <v>2040463</v>
      </c>
      <c r="D5087" s="26" t="s">
        <v>1463</v>
      </c>
      <c r="E5087" s="26" t="str">
        <f aca="false">VLOOKUP(B5087,[1]Planilha8!$X$4:$Z$6629,3,0)</f>
        <v>CHI – CENTRAL DE RELACIONAMENTO</v>
      </c>
      <c r="F5087" s="26" t="str">
        <f aca="false">VLOOKUP(B5087,[1]Planilha8!$X$4:$AD$6629,7,0)</f>
        <v>BOM</v>
      </c>
      <c r="G5087" s="27" t="n">
        <v>41540</v>
      </c>
      <c r="H5087" s="28" t="n">
        <v>363.08</v>
      </c>
      <c r="I5087" s="29" t="s">
        <v>23</v>
      </c>
      <c r="J5087" s="70" t="s">
        <v>1364</v>
      </c>
      <c r="K5087" s="71" t="n">
        <v>17759</v>
      </c>
      <c r="L5087" s="72" t="n">
        <v>2013002917</v>
      </c>
      <c r="M5087" s="73" t="n">
        <v>43465</v>
      </c>
      <c r="N5087" s="74" t="n">
        <v>170.041173646724</v>
      </c>
      <c r="O5087" s="75" t="n">
        <v>0.17</v>
      </c>
      <c r="P5087" s="76" t="n">
        <v>0.0141666666666667</v>
      </c>
      <c r="Q5087" s="77" t="n">
        <v>5.14363333333333</v>
      </c>
      <c r="R5087" s="78" t="n">
        <v>175.184806980057</v>
      </c>
      <c r="S5087" s="39" t="n">
        <v>187.895193019943</v>
      </c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  <c r="AMG5087" s="0"/>
      <c r="AMH5087" s="0"/>
      <c r="AMI5087" s="0"/>
      <c r="AMJ5087" s="0"/>
    </row>
    <row r="5088" s="4" customFormat="true" ht="37.5" hidden="false" customHeight="true" outlineLevel="0" collapsed="false">
      <c r="A5088" s="23" t="s">
        <v>1337</v>
      </c>
      <c r="B5088" s="23" t="n">
        <v>6780</v>
      </c>
      <c r="C5088" s="25" t="n">
        <f aca="false">VLOOKUP(B5088,[1]Planilha8!$X$4:$Y$6629,2,0)</f>
        <v>2040464</v>
      </c>
      <c r="D5088" s="26" t="s">
        <v>1463</v>
      </c>
      <c r="E5088" s="26" t="str">
        <f aca="false">VLOOKUP(B5088,[1]Planilha8!$X$4:$Z$6629,3,0)</f>
        <v>AMBULATORIO - CONSULTORIO 3</v>
      </c>
      <c r="F5088" s="26" t="str">
        <f aca="false">VLOOKUP(B5088,[1]Planilha8!$X$4:$AD$6629,7,0)</f>
        <v>BOM</v>
      </c>
      <c r="G5088" s="27" t="n">
        <v>41540</v>
      </c>
      <c r="H5088" s="28" t="n">
        <v>363.08</v>
      </c>
      <c r="I5088" s="29" t="s">
        <v>23</v>
      </c>
      <c r="J5088" s="70" t="s">
        <v>1364</v>
      </c>
      <c r="K5088" s="71" t="n">
        <v>17759</v>
      </c>
      <c r="L5088" s="72" t="n">
        <v>2013002917</v>
      </c>
      <c r="M5088" s="73" t="n">
        <v>43465</v>
      </c>
      <c r="N5088" s="74" t="n">
        <v>170.041173646724</v>
      </c>
      <c r="O5088" s="75" t="n">
        <v>0.17</v>
      </c>
      <c r="P5088" s="76" t="n">
        <v>0.0141666666666667</v>
      </c>
      <c r="Q5088" s="77" t="n">
        <v>5.14363333333333</v>
      </c>
      <c r="R5088" s="78" t="n">
        <v>175.184806980057</v>
      </c>
      <c r="S5088" s="39" t="n">
        <v>187.895193019943</v>
      </c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  <c r="AMG5088" s="0"/>
      <c r="AMH5088" s="0"/>
      <c r="AMI5088" s="0"/>
      <c r="AMJ5088" s="0"/>
    </row>
    <row r="5089" s="4" customFormat="true" ht="37.5" hidden="false" customHeight="true" outlineLevel="0" collapsed="false">
      <c r="A5089" s="23" t="s">
        <v>1337</v>
      </c>
      <c r="B5089" s="23" t="n">
        <v>6781</v>
      </c>
      <c r="C5089" s="25" t="n">
        <f aca="false">VLOOKUP(B5089,[1]Planilha8!$X$4:$Y$6629,2,0)</f>
        <v>2040465</v>
      </c>
      <c r="D5089" s="26" t="s">
        <v>1463</v>
      </c>
      <c r="E5089" s="26" t="str">
        <f aca="false">VLOOKUP(B5089,[1]Planilha8!$X$4:$Z$6629,3,0)</f>
        <v>AMBULATORIO - CONSULTORIO 3</v>
      </c>
      <c r="F5089" s="26" t="str">
        <f aca="false">VLOOKUP(B5089,[1]Planilha8!$X$4:$AD$6629,7,0)</f>
        <v>BOM</v>
      </c>
      <c r="G5089" s="27" t="n">
        <v>41540</v>
      </c>
      <c r="H5089" s="28" t="n">
        <v>363.08</v>
      </c>
      <c r="I5089" s="29" t="s">
        <v>23</v>
      </c>
      <c r="J5089" s="70" t="s">
        <v>1364</v>
      </c>
      <c r="K5089" s="71" t="n">
        <v>17759</v>
      </c>
      <c r="L5089" s="72" t="n">
        <v>2013002917</v>
      </c>
      <c r="M5089" s="73" t="n">
        <v>43465</v>
      </c>
      <c r="N5089" s="74" t="n">
        <v>170.041173646724</v>
      </c>
      <c r="O5089" s="75" t="n">
        <v>0.17</v>
      </c>
      <c r="P5089" s="76" t="n">
        <v>0.0141666666666667</v>
      </c>
      <c r="Q5089" s="77" t="n">
        <v>5.14363333333333</v>
      </c>
      <c r="R5089" s="78" t="n">
        <v>175.184806980057</v>
      </c>
      <c r="S5089" s="39" t="n">
        <v>187.895193019943</v>
      </c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  <c r="AMG5089" s="0"/>
      <c r="AMH5089" s="0"/>
      <c r="AMI5089" s="0"/>
      <c r="AMJ5089" s="0"/>
    </row>
    <row r="5090" s="4" customFormat="true" ht="37.5" hidden="false" customHeight="true" outlineLevel="0" collapsed="false">
      <c r="A5090" s="23" t="s">
        <v>1337</v>
      </c>
      <c r="B5090" s="23" t="n">
        <v>6782</v>
      </c>
      <c r="C5090" s="25" t="n">
        <f aca="false">VLOOKUP(B5090,[1]Planilha8!$X$4:$Y$6629,2,0)</f>
        <v>2040466</v>
      </c>
      <c r="D5090" s="26" t="s">
        <v>1464</v>
      </c>
      <c r="E5090" s="26" t="str">
        <f aca="false">VLOOKUP(B5090,[1]Planilha8!$X$4:$Z$6629,3,0)</f>
        <v>CHI - NUCLEO ADMINISTRATIVO</v>
      </c>
      <c r="F5090" s="26" t="str">
        <f aca="false">VLOOKUP(B5090,[1]Planilha8!$X$4:$AD$6629,7,0)</f>
        <v>BOM</v>
      </c>
      <c r="G5090" s="27" t="n">
        <v>41540</v>
      </c>
      <c r="H5090" s="28" t="n">
        <v>895.19</v>
      </c>
      <c r="I5090" s="29" t="s">
        <v>23</v>
      </c>
      <c r="J5090" s="70" t="s">
        <v>1364</v>
      </c>
      <c r="K5090" s="71" t="n">
        <v>17759</v>
      </c>
      <c r="L5090" s="72" t="n">
        <v>2013002917</v>
      </c>
      <c r="M5090" s="73" t="n">
        <v>43465</v>
      </c>
      <c r="N5090" s="74" t="n">
        <v>394.626403668092</v>
      </c>
      <c r="O5090" s="75" t="n">
        <v>0.14</v>
      </c>
      <c r="P5090" s="76" t="n">
        <v>0.0116666666666667</v>
      </c>
      <c r="Q5090" s="77" t="n">
        <v>10.4438833333333</v>
      </c>
      <c r="R5090" s="78" t="n">
        <v>405.070287001425</v>
      </c>
      <c r="S5090" s="39" t="n">
        <v>490.119712998575</v>
      </c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  <c r="AMG5090" s="0"/>
      <c r="AMH5090" s="0"/>
      <c r="AMI5090" s="0"/>
      <c r="AMJ5090" s="0"/>
    </row>
    <row r="5091" s="4" customFormat="true" ht="37.5" hidden="false" customHeight="true" outlineLevel="0" collapsed="false">
      <c r="A5091" s="23" t="s">
        <v>1337</v>
      </c>
      <c r="B5091" s="23" t="n">
        <v>6783</v>
      </c>
      <c r="C5091" s="25" t="n">
        <f aca="false">VLOOKUP(B5091,[1]Planilha8!$X$4:$Y$6629,2,0)</f>
        <v>2040467</v>
      </c>
      <c r="D5091" s="26" t="s">
        <v>1464</v>
      </c>
      <c r="E5091" s="26" t="str">
        <f aca="false">VLOOKUP(B5091,[1]Planilha8!$X$4:$Z$6629,3,0)</f>
        <v>CHI - NUCLEO ADMINISTRATIVO</v>
      </c>
      <c r="F5091" s="26" t="str">
        <f aca="false">VLOOKUP(B5091,[1]Planilha8!$X$4:$AD$6629,7,0)</f>
        <v>BOM</v>
      </c>
      <c r="G5091" s="27" t="n">
        <v>41540</v>
      </c>
      <c r="H5091" s="28" t="n">
        <v>895.19</v>
      </c>
      <c r="I5091" s="29" t="s">
        <v>23</v>
      </c>
      <c r="J5091" s="70" t="s">
        <v>1364</v>
      </c>
      <c r="K5091" s="71" t="n">
        <v>17759</v>
      </c>
      <c r="L5091" s="72" t="n">
        <v>2013002917</v>
      </c>
      <c r="M5091" s="73" t="n">
        <v>43465</v>
      </c>
      <c r="N5091" s="74" t="n">
        <v>394.626403668092</v>
      </c>
      <c r="O5091" s="75" t="n">
        <v>0.14</v>
      </c>
      <c r="P5091" s="76" t="n">
        <v>0.0116666666666667</v>
      </c>
      <c r="Q5091" s="77" t="n">
        <v>10.4438833333333</v>
      </c>
      <c r="R5091" s="78" t="n">
        <v>405.070287001425</v>
      </c>
      <c r="S5091" s="39" t="n">
        <v>490.119712998575</v>
      </c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  <c r="AMG5091" s="0"/>
      <c r="AMH5091" s="0"/>
      <c r="AMI5091" s="0"/>
      <c r="AMJ5091" s="0"/>
    </row>
    <row r="5092" s="4" customFormat="true" ht="37.5" hidden="false" customHeight="true" outlineLevel="0" collapsed="false">
      <c r="A5092" s="23" t="s">
        <v>1337</v>
      </c>
      <c r="B5092" s="23" t="n">
        <v>6784</v>
      </c>
      <c r="C5092" s="25" t="n">
        <f aca="false">VLOOKUP(B5092,[1]Planilha8!$X$4:$Y$6629,2,0)</f>
        <v>2040468</v>
      </c>
      <c r="D5092" s="26" t="s">
        <v>1464</v>
      </c>
      <c r="E5092" s="26" t="str">
        <f aca="false">VLOOKUP(B5092,[1]Planilha8!$X$4:$Z$6629,3,0)</f>
        <v>CHI - NUCLEO ADMINISTRATIVO</v>
      </c>
      <c r="F5092" s="26" t="str">
        <f aca="false">VLOOKUP(B5092,[1]Planilha8!$X$4:$AD$6629,7,0)</f>
        <v>BOM</v>
      </c>
      <c r="G5092" s="27" t="n">
        <v>41540</v>
      </c>
      <c r="H5092" s="28" t="n">
        <v>895.19</v>
      </c>
      <c r="I5092" s="29" t="s">
        <v>23</v>
      </c>
      <c r="J5092" s="70" t="s">
        <v>1364</v>
      </c>
      <c r="K5092" s="71" t="n">
        <v>17759</v>
      </c>
      <c r="L5092" s="72" t="n">
        <v>2013002917</v>
      </c>
      <c r="M5092" s="73" t="n">
        <v>43465</v>
      </c>
      <c r="N5092" s="74" t="n">
        <v>394.626403668092</v>
      </c>
      <c r="O5092" s="75" t="n">
        <v>0.14</v>
      </c>
      <c r="P5092" s="76" t="n">
        <v>0.0116666666666667</v>
      </c>
      <c r="Q5092" s="77" t="n">
        <v>10.4438833333333</v>
      </c>
      <c r="R5092" s="78" t="n">
        <v>405.070287001425</v>
      </c>
      <c r="S5092" s="39" t="n">
        <v>490.119712998575</v>
      </c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  <c r="AMG5092" s="0"/>
      <c r="AMH5092" s="0"/>
      <c r="AMI5092" s="0"/>
      <c r="AMJ5092" s="0"/>
    </row>
    <row r="5093" s="4" customFormat="true" ht="37.5" hidden="false" customHeight="true" outlineLevel="0" collapsed="false">
      <c r="A5093" s="23" t="s">
        <v>1337</v>
      </c>
      <c r="B5093" s="23" t="n">
        <v>6785</v>
      </c>
      <c r="C5093" s="25" t="n">
        <f aca="false">VLOOKUP(B5093,[1]Planilha8!$X$4:$Y$6629,2,0)</f>
        <v>2040469</v>
      </c>
      <c r="D5093" s="26" t="s">
        <v>1464</v>
      </c>
      <c r="E5093" s="26" t="str">
        <f aca="false">VLOOKUP(B5093,[1]Planilha8!$X$4:$Z$6629,3,0)</f>
        <v>CHI - NUCLEO ADMINISTRATIVO</v>
      </c>
      <c r="F5093" s="26" t="str">
        <f aca="false">VLOOKUP(B5093,[1]Planilha8!$X$4:$AD$6629,7,0)</f>
        <v>BOM</v>
      </c>
      <c r="G5093" s="27" t="n">
        <v>41540</v>
      </c>
      <c r="H5093" s="28" t="n">
        <v>895.19</v>
      </c>
      <c r="I5093" s="29" t="s">
        <v>23</v>
      </c>
      <c r="J5093" s="70" t="s">
        <v>1364</v>
      </c>
      <c r="K5093" s="71" t="n">
        <v>17759</v>
      </c>
      <c r="L5093" s="72" t="n">
        <v>2013002917</v>
      </c>
      <c r="M5093" s="73" t="n">
        <v>43465</v>
      </c>
      <c r="N5093" s="74" t="n">
        <v>394.626403668092</v>
      </c>
      <c r="O5093" s="75" t="n">
        <v>0.14</v>
      </c>
      <c r="P5093" s="76" t="n">
        <v>0.0116666666666667</v>
      </c>
      <c r="Q5093" s="77" t="n">
        <v>10.4438833333333</v>
      </c>
      <c r="R5093" s="78" t="n">
        <v>405.070287001425</v>
      </c>
      <c r="S5093" s="39" t="n">
        <v>490.119712998575</v>
      </c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  <c r="AMG5093" s="0"/>
      <c r="AMH5093" s="0"/>
      <c r="AMI5093" s="0"/>
      <c r="AMJ5093" s="0"/>
    </row>
    <row r="5094" s="4" customFormat="true" ht="37.5" hidden="false" customHeight="true" outlineLevel="0" collapsed="false">
      <c r="A5094" s="23" t="s">
        <v>1337</v>
      </c>
      <c r="B5094" s="23" t="n">
        <v>6786</v>
      </c>
      <c r="C5094" s="25" t="n">
        <f aca="false">VLOOKUP(B5094,[1]Planilha8!$X$4:$Y$6629,2,0)</f>
        <v>2040470</v>
      </c>
      <c r="D5094" s="26" t="s">
        <v>1464</v>
      </c>
      <c r="E5094" s="26" t="str">
        <f aca="false">VLOOKUP(B5094,[1]Planilha8!$X$4:$Z$6629,3,0)</f>
        <v>CHI - NUCLEO ADMINISTRATIVO</v>
      </c>
      <c r="F5094" s="26" t="str">
        <f aca="false">VLOOKUP(B5094,[1]Planilha8!$X$4:$AD$6629,7,0)</f>
        <v>BOM</v>
      </c>
      <c r="G5094" s="27" t="n">
        <v>41540</v>
      </c>
      <c r="H5094" s="28" t="n">
        <v>895.19</v>
      </c>
      <c r="I5094" s="29" t="s">
        <v>23</v>
      </c>
      <c r="J5094" s="70" t="s">
        <v>1364</v>
      </c>
      <c r="K5094" s="71" t="n">
        <v>17759</v>
      </c>
      <c r="L5094" s="72" t="n">
        <v>2013002917</v>
      </c>
      <c r="M5094" s="73" t="n">
        <v>43465</v>
      </c>
      <c r="N5094" s="74" t="n">
        <v>394.626403668092</v>
      </c>
      <c r="O5094" s="75" t="n">
        <v>0.14</v>
      </c>
      <c r="P5094" s="76" t="n">
        <v>0.0116666666666667</v>
      </c>
      <c r="Q5094" s="77" t="n">
        <v>10.4438833333333</v>
      </c>
      <c r="R5094" s="78" t="n">
        <v>405.070287001425</v>
      </c>
      <c r="S5094" s="39" t="n">
        <v>490.119712998575</v>
      </c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  <c r="AMG5094" s="0"/>
      <c r="AMH5094" s="0"/>
      <c r="AMI5094" s="0"/>
      <c r="AMJ5094" s="0"/>
    </row>
    <row r="5095" s="4" customFormat="true" ht="37.5" hidden="false" customHeight="true" outlineLevel="0" collapsed="false">
      <c r="A5095" s="23" t="s">
        <v>1337</v>
      </c>
      <c r="B5095" s="23" t="n">
        <v>6787</v>
      </c>
      <c r="C5095" s="25" t="n">
        <f aca="false">VLOOKUP(B5095,[1]Planilha8!$X$4:$Y$6629,2,0)</f>
        <v>2040471</v>
      </c>
      <c r="D5095" s="26" t="s">
        <v>1464</v>
      </c>
      <c r="E5095" s="26" t="str">
        <f aca="false">VLOOKUP(B5095,[1]Planilha8!$X$4:$Z$6629,3,0)</f>
        <v>CHI - NUCLEO ADMINISTRATIVO</v>
      </c>
      <c r="F5095" s="26" t="str">
        <f aca="false">VLOOKUP(B5095,[1]Planilha8!$X$4:$AD$6629,7,0)</f>
        <v>BOM</v>
      </c>
      <c r="G5095" s="27" t="n">
        <v>41540</v>
      </c>
      <c r="H5095" s="28" t="n">
        <v>895.19</v>
      </c>
      <c r="I5095" s="29" t="s">
        <v>23</v>
      </c>
      <c r="J5095" s="70" t="s">
        <v>1364</v>
      </c>
      <c r="K5095" s="71" t="n">
        <v>17759</v>
      </c>
      <c r="L5095" s="72" t="n">
        <v>2013002917</v>
      </c>
      <c r="M5095" s="73" t="n">
        <v>43465</v>
      </c>
      <c r="N5095" s="74" t="n">
        <v>394.626403668092</v>
      </c>
      <c r="O5095" s="75" t="n">
        <v>0.14</v>
      </c>
      <c r="P5095" s="76" t="n">
        <v>0.0116666666666667</v>
      </c>
      <c r="Q5095" s="77" t="n">
        <v>10.4438833333333</v>
      </c>
      <c r="R5095" s="78" t="n">
        <v>405.070287001425</v>
      </c>
      <c r="S5095" s="39" t="n">
        <v>490.119712998575</v>
      </c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  <c r="AMG5095" s="0"/>
      <c r="AMH5095" s="0"/>
      <c r="AMI5095" s="0"/>
      <c r="AMJ5095" s="0"/>
    </row>
    <row r="5096" s="4" customFormat="true" ht="37.5" hidden="false" customHeight="true" outlineLevel="0" collapsed="false">
      <c r="A5096" s="23" t="s">
        <v>1337</v>
      </c>
      <c r="B5096" s="23" t="n">
        <v>6907</v>
      </c>
      <c r="C5096" s="25" t="n">
        <f aca="false">VLOOKUP(B5096,[1]Planilha8!$X$4:$Y$6629,2,0)</f>
        <v>2040479</v>
      </c>
      <c r="D5096" s="98" t="s">
        <v>1465</v>
      </c>
      <c r="E5096" s="26" t="str">
        <f aca="false">VLOOKUP(B5096,[1]Planilha8!$X$4:$Z$6629,3,0)</f>
        <v>ESCRITÓRIO DE QUALIDADE</v>
      </c>
      <c r="F5096" s="26" t="str">
        <f aca="false">VLOOKUP(B5096,[1]Planilha8!$X$4:$AD$6629,7,0)</f>
        <v>BOM</v>
      </c>
      <c r="G5096" s="27" t="n">
        <v>41569</v>
      </c>
      <c r="H5096" s="28" t="n">
        <v>101.306</v>
      </c>
      <c r="I5096" s="29" t="s">
        <v>23</v>
      </c>
      <c r="J5096" s="70" t="s">
        <v>1466</v>
      </c>
      <c r="K5096" s="71" t="n">
        <v>14758</v>
      </c>
      <c r="L5096" s="72" t="n">
        <v>2013003480</v>
      </c>
      <c r="M5096" s="73" t="n">
        <v>43465</v>
      </c>
      <c r="N5096" s="74" t="n">
        <v>97.76029</v>
      </c>
      <c r="O5096" s="75" t="n">
        <v>0.5</v>
      </c>
      <c r="P5096" s="76" t="n">
        <v>0.0416666666666667</v>
      </c>
      <c r="Q5096" s="77" t="n">
        <v>0</v>
      </c>
      <c r="R5096" s="78" t="n">
        <v>97.76029</v>
      </c>
      <c r="S5096" s="39" t="n">
        <v>3.54571000000003</v>
      </c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  <c r="AMG5096" s="0"/>
      <c r="AMH5096" s="0"/>
      <c r="AMI5096" s="0"/>
      <c r="AMJ5096" s="0"/>
    </row>
    <row r="5097" s="4" customFormat="true" ht="37.5" hidden="false" customHeight="true" outlineLevel="0" collapsed="false">
      <c r="A5097" s="23" t="s">
        <v>1337</v>
      </c>
      <c r="B5097" s="23" t="n">
        <v>6908</v>
      </c>
      <c r="C5097" s="25" t="n">
        <f aca="false">VLOOKUP(B5097,[1]Planilha8!$X$4:$Y$6629,2,0)</f>
        <v>2040480</v>
      </c>
      <c r="D5097" s="98" t="s">
        <v>1465</v>
      </c>
      <c r="E5097" s="26" t="str">
        <f aca="false">VLOOKUP(B5097,[1]Planilha8!$X$4:$Z$6629,3,0)</f>
        <v>BIBLIOTECA</v>
      </c>
      <c r="F5097" s="26" t="str">
        <f aca="false">VLOOKUP(B5097,[1]Planilha8!$X$4:$AD$6629,7,0)</f>
        <v>BOM</v>
      </c>
      <c r="G5097" s="27" t="n">
        <v>41569</v>
      </c>
      <c r="H5097" s="28" t="n">
        <v>101.306</v>
      </c>
      <c r="I5097" s="29" t="s">
        <v>23</v>
      </c>
      <c r="J5097" s="70" t="s">
        <v>1466</v>
      </c>
      <c r="K5097" s="71" t="n">
        <v>14758</v>
      </c>
      <c r="L5097" s="72" t="n">
        <v>2013003480</v>
      </c>
      <c r="M5097" s="73" t="n">
        <v>43465</v>
      </c>
      <c r="N5097" s="74" t="n">
        <v>97.76029</v>
      </c>
      <c r="O5097" s="75" t="n">
        <v>0.5</v>
      </c>
      <c r="P5097" s="76" t="n">
        <v>0.0416666666666667</v>
      </c>
      <c r="Q5097" s="77" t="n">
        <v>0</v>
      </c>
      <c r="R5097" s="78" t="n">
        <v>97.76029</v>
      </c>
      <c r="S5097" s="39" t="n">
        <v>3.54571000000003</v>
      </c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  <c r="AMG5097" s="0"/>
      <c r="AMH5097" s="0"/>
      <c r="AMI5097" s="0"/>
      <c r="AMJ5097" s="0"/>
    </row>
    <row r="5098" s="4" customFormat="true" ht="37.5" hidden="false" customHeight="true" outlineLevel="0" collapsed="false">
      <c r="A5098" s="23" t="s">
        <v>1337</v>
      </c>
      <c r="B5098" s="23" t="n">
        <v>6909</v>
      </c>
      <c r="C5098" s="25" t="n">
        <f aca="false">VLOOKUP(B5098,[1]Planilha8!$X$4:$Y$6629,2,0)</f>
        <v>2040481</v>
      </c>
      <c r="D5098" s="98" t="s">
        <v>1465</v>
      </c>
      <c r="E5098" s="26" t="str">
        <f aca="false">VLOOKUP(B5098,[1]Planilha8!$X$4:$Z$6629,3,0)</f>
        <v>RECEPÇÃO CENTRAL – HALL</v>
      </c>
      <c r="F5098" s="26" t="str">
        <f aca="false">VLOOKUP(B5098,[1]Planilha8!$X$4:$AD$6629,7,0)</f>
        <v>BOM</v>
      </c>
      <c r="G5098" s="27" t="n">
        <v>41569</v>
      </c>
      <c r="H5098" s="28" t="n">
        <v>101.306</v>
      </c>
      <c r="I5098" s="29" t="s">
        <v>23</v>
      </c>
      <c r="J5098" s="70" t="s">
        <v>1466</v>
      </c>
      <c r="K5098" s="71" t="n">
        <v>14758</v>
      </c>
      <c r="L5098" s="72" t="n">
        <v>2013003480</v>
      </c>
      <c r="M5098" s="73" t="n">
        <v>43465</v>
      </c>
      <c r="N5098" s="74" t="n">
        <v>97.76029</v>
      </c>
      <c r="O5098" s="75" t="n">
        <v>0.5</v>
      </c>
      <c r="P5098" s="76" t="n">
        <v>0.0416666666666667</v>
      </c>
      <c r="Q5098" s="77" t="n">
        <v>0</v>
      </c>
      <c r="R5098" s="78" t="n">
        <v>97.76029</v>
      </c>
      <c r="S5098" s="39" t="n">
        <v>3.54571000000003</v>
      </c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  <c r="AMG5098" s="0"/>
      <c r="AMH5098" s="0"/>
      <c r="AMI5098" s="0"/>
      <c r="AMJ5098" s="0"/>
    </row>
    <row r="5099" s="4" customFormat="true" ht="37.5" hidden="false" customHeight="true" outlineLevel="0" collapsed="false">
      <c r="A5099" s="23" t="s">
        <v>1337</v>
      </c>
      <c r="B5099" s="23" t="n">
        <v>6910</v>
      </c>
      <c r="C5099" s="25" t="n">
        <f aca="false">VLOOKUP(B5099,[1]Planilha8!$X$4:$Y$6629,2,0)</f>
        <v>2040482</v>
      </c>
      <c r="D5099" s="98" t="s">
        <v>1465</v>
      </c>
      <c r="E5099" s="26" t="str">
        <f aca="false">VLOOKUP(B5099,[1]Planilha8!$X$4:$Z$6629,3,0)</f>
        <v>DIRETORIA MULTIDISCIPLINAR</v>
      </c>
      <c r="F5099" s="26" t="str">
        <f aca="false">VLOOKUP(B5099,[1]Planilha8!$X$4:$AD$6629,7,0)</f>
        <v>BOM</v>
      </c>
      <c r="G5099" s="27" t="n">
        <v>41569</v>
      </c>
      <c r="H5099" s="28" t="n">
        <v>101.306</v>
      </c>
      <c r="I5099" s="29" t="s">
        <v>23</v>
      </c>
      <c r="J5099" s="70" t="s">
        <v>1466</v>
      </c>
      <c r="K5099" s="71" t="n">
        <v>14758</v>
      </c>
      <c r="L5099" s="72" t="n">
        <v>2013003480</v>
      </c>
      <c r="M5099" s="73" t="n">
        <v>43465</v>
      </c>
      <c r="N5099" s="74" t="n">
        <v>97.76029</v>
      </c>
      <c r="O5099" s="75" t="n">
        <v>0.5</v>
      </c>
      <c r="P5099" s="76" t="n">
        <v>0.0416666666666667</v>
      </c>
      <c r="Q5099" s="77" t="n">
        <v>0</v>
      </c>
      <c r="R5099" s="78" t="n">
        <v>97.76029</v>
      </c>
      <c r="S5099" s="39" t="n">
        <v>3.54571000000003</v>
      </c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  <c r="AMG5099" s="0"/>
      <c r="AMH5099" s="0"/>
      <c r="AMI5099" s="0"/>
      <c r="AMJ5099" s="0"/>
    </row>
    <row r="5100" s="4" customFormat="true" ht="37.5" hidden="false" customHeight="true" outlineLevel="0" collapsed="false">
      <c r="A5100" s="23" t="s">
        <v>1337</v>
      </c>
      <c r="B5100" s="23" t="n">
        <v>6911</v>
      </c>
      <c r="C5100" s="25" t="n">
        <f aca="false">VLOOKUP(B5100,[1]Planilha8!$X$4:$Y$6629,2,0)</f>
        <v>2040483</v>
      </c>
      <c r="D5100" s="98" t="s">
        <v>1465</v>
      </c>
      <c r="E5100" s="26" t="str">
        <f aca="false">VLOOKUP(B5100,[1]Planilha8!$X$4:$Z$6629,3,0)</f>
        <v>CENTRAL DE RELACIONAMENTO</v>
      </c>
      <c r="F5100" s="26" t="str">
        <f aca="false">VLOOKUP(B5100,[1]Planilha8!$X$4:$AD$6629,7,0)</f>
        <v>BOM</v>
      </c>
      <c r="G5100" s="27" t="n">
        <v>41569</v>
      </c>
      <c r="H5100" s="28" t="n">
        <v>101.306</v>
      </c>
      <c r="I5100" s="29" t="s">
        <v>23</v>
      </c>
      <c r="J5100" s="70" t="s">
        <v>1466</v>
      </c>
      <c r="K5100" s="71" t="n">
        <v>14758</v>
      </c>
      <c r="L5100" s="72" t="n">
        <v>2013003480</v>
      </c>
      <c r="M5100" s="73" t="n">
        <v>43465</v>
      </c>
      <c r="N5100" s="74" t="n">
        <v>97.76029</v>
      </c>
      <c r="O5100" s="75" t="n">
        <v>0.5</v>
      </c>
      <c r="P5100" s="76" t="n">
        <v>0.0416666666666667</v>
      </c>
      <c r="Q5100" s="77" t="n">
        <v>0</v>
      </c>
      <c r="R5100" s="78" t="n">
        <v>97.76029</v>
      </c>
      <c r="S5100" s="39" t="n">
        <v>3.54571000000003</v>
      </c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  <c r="AMG5100" s="0"/>
      <c r="AMH5100" s="0"/>
      <c r="AMI5100" s="0"/>
      <c r="AMJ5100" s="0"/>
    </row>
    <row r="5101" s="4" customFormat="true" ht="37.5" hidden="false" customHeight="true" outlineLevel="0" collapsed="false">
      <c r="A5101" s="23" t="s">
        <v>1337</v>
      </c>
      <c r="B5101" s="23" t="n">
        <v>6912</v>
      </c>
      <c r="C5101" s="25" t="n">
        <f aca="false">VLOOKUP(B5101,[1]Planilha8!$X$4:$Y$6629,2,0)</f>
        <v>2040484</v>
      </c>
      <c r="D5101" s="98" t="s">
        <v>1465</v>
      </c>
      <c r="E5101" s="26" t="str">
        <f aca="false">VLOOKUP(B5101,[1]Planilha8!$X$4:$Z$6629,3,0)</f>
        <v>AMBULATÓRIO – GERÊNCIA</v>
      </c>
      <c r="F5101" s="26" t="str">
        <f aca="false">VLOOKUP(B5101,[1]Planilha8!$X$4:$AD$6629,7,0)</f>
        <v>BOM</v>
      </c>
      <c r="G5101" s="27" t="n">
        <v>41569</v>
      </c>
      <c r="H5101" s="28" t="n">
        <v>101.306</v>
      </c>
      <c r="I5101" s="29" t="s">
        <v>23</v>
      </c>
      <c r="J5101" s="70" t="s">
        <v>1466</v>
      </c>
      <c r="K5101" s="71" t="n">
        <v>14758</v>
      </c>
      <c r="L5101" s="72" t="n">
        <v>2013003480</v>
      </c>
      <c r="M5101" s="73" t="n">
        <v>43465</v>
      </c>
      <c r="N5101" s="74" t="n">
        <v>97.76029</v>
      </c>
      <c r="O5101" s="75" t="n">
        <v>0.5</v>
      </c>
      <c r="P5101" s="76" t="n">
        <v>0.0416666666666667</v>
      </c>
      <c r="Q5101" s="77" t="n">
        <v>0</v>
      </c>
      <c r="R5101" s="78" t="n">
        <v>97.76029</v>
      </c>
      <c r="S5101" s="39" t="n">
        <v>3.54571000000003</v>
      </c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  <c r="AMG5101" s="0"/>
      <c r="AMH5101" s="0"/>
      <c r="AMI5101" s="0"/>
      <c r="AMJ5101" s="0"/>
    </row>
    <row r="5102" s="4" customFormat="true" ht="37.5" hidden="false" customHeight="true" outlineLevel="0" collapsed="false">
      <c r="A5102" s="23" t="s">
        <v>1337</v>
      </c>
      <c r="B5102" s="23" t="n">
        <v>6913</v>
      </c>
      <c r="C5102" s="25" t="n">
        <f aca="false">VLOOKUP(B5102,[1]Planilha8!$X$4:$Y$6629,2,0)</f>
        <v>2040485</v>
      </c>
      <c r="D5102" s="98" t="s">
        <v>1465</v>
      </c>
      <c r="E5102" s="26" t="str">
        <f aca="false">VLOOKUP(B5102,[1]Planilha8!$X$4:$Z$6629,3,0)</f>
        <v>CENTRAL DE RELACIONAMENTO</v>
      </c>
      <c r="F5102" s="26" t="str">
        <f aca="false">VLOOKUP(B5102,[1]Planilha8!$X$4:$AD$6629,7,0)</f>
        <v>BOM</v>
      </c>
      <c r="G5102" s="27" t="n">
        <v>41569</v>
      </c>
      <c r="H5102" s="28" t="n">
        <v>101.306</v>
      </c>
      <c r="I5102" s="29" t="s">
        <v>23</v>
      </c>
      <c r="J5102" s="70" t="s">
        <v>1466</v>
      </c>
      <c r="K5102" s="71" t="n">
        <v>14758</v>
      </c>
      <c r="L5102" s="72" t="n">
        <v>2013003480</v>
      </c>
      <c r="M5102" s="73" t="n">
        <v>43465</v>
      </c>
      <c r="N5102" s="74" t="n">
        <v>97.76029</v>
      </c>
      <c r="O5102" s="75" t="n">
        <v>0.5</v>
      </c>
      <c r="P5102" s="76" t="n">
        <v>0.0416666666666667</v>
      </c>
      <c r="Q5102" s="77" t="n">
        <v>0</v>
      </c>
      <c r="R5102" s="78" t="n">
        <v>97.76029</v>
      </c>
      <c r="S5102" s="39" t="n">
        <v>3.54571000000003</v>
      </c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  <c r="AMG5102" s="0"/>
      <c r="AMH5102" s="0"/>
      <c r="AMI5102" s="0"/>
      <c r="AMJ5102" s="0"/>
    </row>
    <row r="5103" s="4" customFormat="true" ht="37.5" hidden="false" customHeight="true" outlineLevel="0" collapsed="false">
      <c r="A5103" s="23" t="s">
        <v>1337</v>
      </c>
      <c r="B5103" s="23" t="n">
        <v>6914</v>
      </c>
      <c r="C5103" s="25" t="n">
        <f aca="false">VLOOKUP(B5103,[1]Planilha8!$X$4:$Y$6629,2,0)</f>
        <v>2040486</v>
      </c>
      <c r="D5103" s="98" t="s">
        <v>1465</v>
      </c>
      <c r="E5103" s="26" t="str">
        <f aca="false">VLOOKUP(B5103,[1]Planilha8!$X$4:$Z$6629,3,0)</f>
        <v>OUVIDORIA</v>
      </c>
      <c r="F5103" s="26" t="str">
        <f aca="false">VLOOKUP(B5103,[1]Planilha8!$X$4:$AD$6629,7,0)</f>
        <v>BOM</v>
      </c>
      <c r="G5103" s="27" t="n">
        <v>41569</v>
      </c>
      <c r="H5103" s="28" t="n">
        <v>101.306</v>
      </c>
      <c r="I5103" s="29" t="s">
        <v>23</v>
      </c>
      <c r="J5103" s="70" t="s">
        <v>1466</v>
      </c>
      <c r="K5103" s="71" t="n">
        <v>14758</v>
      </c>
      <c r="L5103" s="72" t="n">
        <v>2013003480</v>
      </c>
      <c r="M5103" s="73" t="n">
        <v>43465</v>
      </c>
      <c r="N5103" s="74" t="n">
        <v>97.76029</v>
      </c>
      <c r="O5103" s="75" t="n">
        <v>0.5</v>
      </c>
      <c r="P5103" s="76" t="n">
        <v>0.0416666666666667</v>
      </c>
      <c r="Q5103" s="77" t="n">
        <v>0</v>
      </c>
      <c r="R5103" s="78" t="n">
        <v>97.76029</v>
      </c>
      <c r="S5103" s="39" t="n">
        <v>3.54571000000003</v>
      </c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  <c r="AMG5103" s="0"/>
      <c r="AMH5103" s="0"/>
      <c r="AMI5103" s="0"/>
      <c r="AMJ5103" s="0"/>
    </row>
    <row r="5104" s="4" customFormat="true" ht="37.5" hidden="false" customHeight="true" outlineLevel="0" collapsed="false">
      <c r="A5104" s="23" t="s">
        <v>1337</v>
      </c>
      <c r="B5104" s="23" t="n">
        <v>6915</v>
      </c>
      <c r="C5104" s="25" t="n">
        <f aca="false">VLOOKUP(B5104,[1]Planilha8!$X$4:$Y$6629,2,0)</f>
        <v>2040487</v>
      </c>
      <c r="D5104" s="98" t="s">
        <v>1465</v>
      </c>
      <c r="E5104" s="26" t="str">
        <f aca="false">VLOOKUP(B5104,[1]Planilha8!$X$4:$Z$6629,3,0)</f>
        <v>CHI – CENTRAL DE RELACIONAMENTO</v>
      </c>
      <c r="F5104" s="26" t="str">
        <f aca="false">VLOOKUP(B5104,[1]Planilha8!$X$4:$AD$6629,7,0)</f>
        <v>BOM</v>
      </c>
      <c r="G5104" s="27" t="n">
        <v>41569</v>
      </c>
      <c r="H5104" s="28" t="n">
        <v>101.306</v>
      </c>
      <c r="I5104" s="29" t="s">
        <v>23</v>
      </c>
      <c r="J5104" s="70" t="s">
        <v>1466</v>
      </c>
      <c r="K5104" s="71" t="n">
        <v>14758</v>
      </c>
      <c r="L5104" s="72" t="n">
        <v>2013003480</v>
      </c>
      <c r="M5104" s="73" t="n">
        <v>43465</v>
      </c>
      <c r="N5104" s="74" t="n">
        <v>97.76029</v>
      </c>
      <c r="O5104" s="75" t="n">
        <v>0.5</v>
      </c>
      <c r="P5104" s="76" t="n">
        <v>0.0416666666666667</v>
      </c>
      <c r="Q5104" s="77" t="n">
        <v>0</v>
      </c>
      <c r="R5104" s="78" t="n">
        <v>97.76029</v>
      </c>
      <c r="S5104" s="39" t="n">
        <v>3.54571000000003</v>
      </c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  <c r="AMG5104" s="0"/>
      <c r="AMH5104" s="0"/>
      <c r="AMI5104" s="0"/>
      <c r="AMJ5104" s="0"/>
    </row>
    <row r="5105" s="4" customFormat="true" ht="37.5" hidden="false" customHeight="true" outlineLevel="0" collapsed="false">
      <c r="A5105" s="23" t="s">
        <v>1337</v>
      </c>
      <c r="B5105" s="23" t="n">
        <v>6916</v>
      </c>
      <c r="C5105" s="25" t="n">
        <f aca="false">VLOOKUP(B5105,[1]Planilha8!$X$4:$Y$6629,2,0)</f>
        <v>2040488</v>
      </c>
      <c r="D5105" s="98" t="s">
        <v>1465</v>
      </c>
      <c r="E5105" s="26" t="str">
        <f aca="false">VLOOKUP(B5105,[1]Planilha8!$X$4:$Z$6629,3,0)</f>
        <v>CHI – CENTRAL DE RELACIONAMENTO</v>
      </c>
      <c r="F5105" s="26" t="str">
        <f aca="false">VLOOKUP(B5105,[1]Planilha8!$X$4:$AD$6629,7,0)</f>
        <v>BOM</v>
      </c>
      <c r="G5105" s="27" t="n">
        <v>41569</v>
      </c>
      <c r="H5105" s="28" t="n">
        <v>101.306</v>
      </c>
      <c r="I5105" s="29" t="s">
        <v>23</v>
      </c>
      <c r="J5105" s="70" t="s">
        <v>1466</v>
      </c>
      <c r="K5105" s="71" t="n">
        <v>14758</v>
      </c>
      <c r="L5105" s="72" t="n">
        <v>2013003480</v>
      </c>
      <c r="M5105" s="73" t="n">
        <v>43465</v>
      </c>
      <c r="N5105" s="74" t="n">
        <v>97.76029</v>
      </c>
      <c r="O5105" s="75" t="n">
        <v>0.5</v>
      </c>
      <c r="P5105" s="76" t="n">
        <v>0.0416666666666667</v>
      </c>
      <c r="Q5105" s="77" t="n">
        <v>0</v>
      </c>
      <c r="R5105" s="78" t="n">
        <v>97.76029</v>
      </c>
      <c r="S5105" s="39" t="n">
        <v>3.54571000000003</v>
      </c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  <c r="AMG5105" s="0"/>
      <c r="AMH5105" s="0"/>
      <c r="AMI5105" s="0"/>
      <c r="AMJ5105" s="0"/>
    </row>
    <row r="5106" s="4" customFormat="true" ht="37.5" hidden="false" customHeight="true" outlineLevel="0" collapsed="false">
      <c r="A5106" s="23" t="s">
        <v>1337</v>
      </c>
      <c r="B5106" s="23" t="n">
        <v>6917</v>
      </c>
      <c r="C5106" s="25" t="n">
        <f aca="false">VLOOKUP(B5106,[1]Planilha8!$X$4:$Y$6629,2,0)</f>
        <v>2040489</v>
      </c>
      <c r="D5106" s="98" t="s">
        <v>1465</v>
      </c>
      <c r="E5106" s="26" t="str">
        <f aca="false">VLOOKUP(B5106,[1]Planilha8!$X$4:$Z$6629,3,0)</f>
        <v>CHI – CENTRAL DE RELACIONAMENTO</v>
      </c>
      <c r="F5106" s="26" t="str">
        <f aca="false">VLOOKUP(B5106,[1]Planilha8!$X$4:$AD$6629,7,0)</f>
        <v>BOM</v>
      </c>
      <c r="G5106" s="27" t="n">
        <v>41569</v>
      </c>
      <c r="H5106" s="28" t="n">
        <v>101.306</v>
      </c>
      <c r="I5106" s="29" t="s">
        <v>23</v>
      </c>
      <c r="J5106" s="70" t="s">
        <v>1466</v>
      </c>
      <c r="K5106" s="71" t="n">
        <v>14758</v>
      </c>
      <c r="L5106" s="72" t="n">
        <v>2013003480</v>
      </c>
      <c r="M5106" s="73" t="n">
        <v>43465</v>
      </c>
      <c r="N5106" s="74" t="n">
        <v>97.76029</v>
      </c>
      <c r="O5106" s="75" t="n">
        <v>0.5</v>
      </c>
      <c r="P5106" s="76" t="n">
        <v>0.0416666666666667</v>
      </c>
      <c r="Q5106" s="77" t="n">
        <v>0</v>
      </c>
      <c r="R5106" s="78" t="n">
        <v>97.76029</v>
      </c>
      <c r="S5106" s="39" t="n">
        <v>3.54571000000003</v>
      </c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  <c r="AMG5106" s="0"/>
      <c r="AMH5106" s="0"/>
      <c r="AMI5106" s="0"/>
      <c r="AMJ5106" s="0"/>
    </row>
    <row r="5107" s="4" customFormat="true" ht="37.5" hidden="false" customHeight="true" outlineLevel="0" collapsed="false">
      <c r="A5107" s="23" t="s">
        <v>1337</v>
      </c>
      <c r="B5107" s="23" t="n">
        <v>6918</v>
      </c>
      <c r="C5107" s="25" t="n">
        <f aca="false">VLOOKUP(B5107,[1]Planilha8!$X$4:$Y$6629,2,0)</f>
        <v>2040490</v>
      </c>
      <c r="D5107" s="98" t="s">
        <v>1465</v>
      </c>
      <c r="E5107" s="26" t="str">
        <f aca="false">VLOOKUP(B5107,[1]Planilha8!$X$4:$Z$6629,3,0)</f>
        <v>CHI – CENTRAL DE RELACIONAMENTO</v>
      </c>
      <c r="F5107" s="26" t="str">
        <f aca="false">VLOOKUP(B5107,[1]Planilha8!$X$4:$AD$6629,7,0)</f>
        <v>BOM</v>
      </c>
      <c r="G5107" s="27" t="n">
        <v>41569</v>
      </c>
      <c r="H5107" s="28" t="n">
        <v>101.306</v>
      </c>
      <c r="I5107" s="29" t="s">
        <v>23</v>
      </c>
      <c r="J5107" s="70" t="s">
        <v>1466</v>
      </c>
      <c r="K5107" s="71" t="n">
        <v>14758</v>
      </c>
      <c r="L5107" s="72" t="n">
        <v>2013003480</v>
      </c>
      <c r="M5107" s="73" t="n">
        <v>43465</v>
      </c>
      <c r="N5107" s="74" t="n">
        <v>97.76029</v>
      </c>
      <c r="O5107" s="75" t="n">
        <v>0.5</v>
      </c>
      <c r="P5107" s="76" t="n">
        <v>0.0416666666666667</v>
      </c>
      <c r="Q5107" s="77" t="n">
        <v>0</v>
      </c>
      <c r="R5107" s="78" t="n">
        <v>97.76029</v>
      </c>
      <c r="S5107" s="39" t="n">
        <v>3.54571000000003</v>
      </c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  <c r="AMG5107" s="0"/>
      <c r="AMH5107" s="0"/>
      <c r="AMI5107" s="0"/>
      <c r="AMJ5107" s="0"/>
    </row>
    <row r="5108" s="4" customFormat="true" ht="37.5" hidden="false" customHeight="true" outlineLevel="0" collapsed="false">
      <c r="A5108" s="23" t="s">
        <v>1337</v>
      </c>
      <c r="B5108" s="23" t="n">
        <v>6919</v>
      </c>
      <c r="C5108" s="25" t="n">
        <f aca="false">VLOOKUP(B5108,[1]Planilha8!$X$4:$Y$6629,2,0)</f>
        <v>2040491</v>
      </c>
      <c r="D5108" s="98" t="s">
        <v>1465</v>
      </c>
      <c r="E5108" s="26" t="str">
        <f aca="false">VLOOKUP(B5108,[1]Planilha8!$X$4:$Z$6629,3,0)</f>
        <v>CHI – CENTRAL DE RELACIONAMENTO</v>
      </c>
      <c r="F5108" s="26" t="str">
        <f aca="false">VLOOKUP(B5108,[1]Planilha8!$X$4:$AD$6629,7,0)</f>
        <v>BOM</v>
      </c>
      <c r="G5108" s="27" t="n">
        <v>41569</v>
      </c>
      <c r="H5108" s="28" t="n">
        <v>101.306</v>
      </c>
      <c r="I5108" s="29" t="s">
        <v>23</v>
      </c>
      <c r="J5108" s="70" t="s">
        <v>1466</v>
      </c>
      <c r="K5108" s="71" t="n">
        <v>14758</v>
      </c>
      <c r="L5108" s="72" t="n">
        <v>2013003480</v>
      </c>
      <c r="M5108" s="73" t="n">
        <v>43465</v>
      </c>
      <c r="N5108" s="74" t="n">
        <v>97.76029</v>
      </c>
      <c r="O5108" s="75" t="n">
        <v>0.5</v>
      </c>
      <c r="P5108" s="76" t="n">
        <v>0.0416666666666667</v>
      </c>
      <c r="Q5108" s="77" t="n">
        <v>0</v>
      </c>
      <c r="R5108" s="78" t="n">
        <v>97.76029</v>
      </c>
      <c r="S5108" s="39" t="n">
        <v>3.54571000000003</v>
      </c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  <c r="AMG5108" s="0"/>
      <c r="AMH5108" s="0"/>
      <c r="AMI5108" s="0"/>
      <c r="AMJ5108" s="0"/>
    </row>
    <row r="5109" s="4" customFormat="true" ht="37.5" hidden="false" customHeight="true" outlineLevel="0" collapsed="false">
      <c r="A5109" s="23" t="s">
        <v>1337</v>
      </c>
      <c r="B5109" s="23" t="n">
        <v>6920</v>
      </c>
      <c r="C5109" s="25" t="n">
        <f aca="false">VLOOKUP(B5109,[1]Planilha8!$X$4:$Y$6629,2,0)</f>
        <v>2040492</v>
      </c>
      <c r="D5109" s="98" t="s">
        <v>1465</v>
      </c>
      <c r="E5109" s="26" t="str">
        <f aca="false">VLOOKUP(B5109,[1]Planilha8!$X$4:$Z$6629,3,0)</f>
        <v>CHI – CENTRAL DE RELACIONAMENTO</v>
      </c>
      <c r="F5109" s="26" t="str">
        <f aca="false">VLOOKUP(B5109,[1]Planilha8!$X$4:$AD$6629,7,0)</f>
        <v>BOM</v>
      </c>
      <c r="G5109" s="27" t="n">
        <v>41569</v>
      </c>
      <c r="H5109" s="28" t="n">
        <v>101.306</v>
      </c>
      <c r="I5109" s="29" t="s">
        <v>23</v>
      </c>
      <c r="J5109" s="70" t="s">
        <v>1466</v>
      </c>
      <c r="K5109" s="71" t="n">
        <v>14758</v>
      </c>
      <c r="L5109" s="72" t="n">
        <v>2013003480</v>
      </c>
      <c r="M5109" s="73" t="n">
        <v>43465</v>
      </c>
      <c r="N5109" s="74" t="n">
        <v>97.76029</v>
      </c>
      <c r="O5109" s="75" t="n">
        <v>0.5</v>
      </c>
      <c r="P5109" s="76" t="n">
        <v>0.0416666666666667</v>
      </c>
      <c r="Q5109" s="77" t="n">
        <v>0</v>
      </c>
      <c r="R5109" s="78" t="n">
        <v>97.76029</v>
      </c>
      <c r="S5109" s="39" t="n">
        <v>3.54571000000003</v>
      </c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  <c r="AMG5109" s="0"/>
      <c r="AMH5109" s="0"/>
      <c r="AMI5109" s="0"/>
      <c r="AMJ5109" s="0"/>
    </row>
    <row r="5110" s="4" customFormat="true" ht="37.5" hidden="false" customHeight="true" outlineLevel="0" collapsed="false">
      <c r="A5110" s="23" t="s">
        <v>1337</v>
      </c>
      <c r="B5110" s="23" t="n">
        <v>6921</v>
      </c>
      <c r="C5110" s="25" t="n">
        <f aca="false">VLOOKUP(B5110,[1]Planilha8!$X$4:$Y$6629,2,0)</f>
        <v>2040493</v>
      </c>
      <c r="D5110" s="98" t="s">
        <v>1465</v>
      </c>
      <c r="E5110" s="26" t="str">
        <f aca="false">VLOOKUP(B5110,[1]Planilha8!$X$4:$Z$6629,3,0)</f>
        <v>CHI – CENTRAL DE RELACIONAMENTO</v>
      </c>
      <c r="F5110" s="26" t="str">
        <f aca="false">VLOOKUP(B5110,[1]Planilha8!$X$4:$AD$6629,7,0)</f>
        <v>BOM</v>
      </c>
      <c r="G5110" s="27" t="n">
        <v>41569</v>
      </c>
      <c r="H5110" s="28" t="n">
        <v>101.306</v>
      </c>
      <c r="I5110" s="29" t="s">
        <v>23</v>
      </c>
      <c r="J5110" s="70" t="s">
        <v>1466</v>
      </c>
      <c r="K5110" s="71" t="n">
        <v>14758</v>
      </c>
      <c r="L5110" s="72" t="n">
        <v>2013003480</v>
      </c>
      <c r="M5110" s="73" t="n">
        <v>43465</v>
      </c>
      <c r="N5110" s="74" t="n">
        <v>97.76029</v>
      </c>
      <c r="O5110" s="75" t="n">
        <v>0.5</v>
      </c>
      <c r="P5110" s="76" t="n">
        <v>0.0416666666666667</v>
      </c>
      <c r="Q5110" s="77" t="n">
        <v>0</v>
      </c>
      <c r="R5110" s="78" t="n">
        <v>97.76029</v>
      </c>
      <c r="S5110" s="39" t="n">
        <v>3.54571000000003</v>
      </c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  <c r="AMG5110" s="0"/>
      <c r="AMH5110" s="0"/>
      <c r="AMI5110" s="0"/>
      <c r="AMJ5110" s="0"/>
    </row>
    <row r="5111" s="4" customFormat="true" ht="37.5" hidden="false" customHeight="true" outlineLevel="0" collapsed="false">
      <c r="A5111" s="23" t="s">
        <v>1337</v>
      </c>
      <c r="B5111" s="23" t="n">
        <v>6922</v>
      </c>
      <c r="C5111" s="25" t="n">
        <f aca="false">VLOOKUP(B5111,[1]Planilha8!$X$4:$Y$6629,2,0)</f>
        <v>2040494</v>
      </c>
      <c r="D5111" s="98" t="s">
        <v>1465</v>
      </c>
      <c r="E5111" s="26" t="str">
        <f aca="false">VLOOKUP(B5111,[1]Planilha8!$X$4:$Z$6629,3,0)</f>
        <v>LABORATORIO</v>
      </c>
      <c r="F5111" s="26" t="str">
        <f aca="false">VLOOKUP(B5111,[1]Planilha8!$X$4:$AD$6629,7,0)</f>
        <v>BOM</v>
      </c>
      <c r="G5111" s="27" t="n">
        <v>41569</v>
      </c>
      <c r="H5111" s="28" t="n">
        <v>101.30571</v>
      </c>
      <c r="I5111" s="29" t="s">
        <v>23</v>
      </c>
      <c r="J5111" s="70" t="s">
        <v>1466</v>
      </c>
      <c r="K5111" s="71" t="n">
        <v>14757</v>
      </c>
      <c r="L5111" s="72" t="n">
        <v>2013003476</v>
      </c>
      <c r="M5111" s="73" t="n">
        <v>43465</v>
      </c>
      <c r="N5111" s="74" t="n">
        <v>97.76001015</v>
      </c>
      <c r="O5111" s="75" t="n">
        <v>0.5</v>
      </c>
      <c r="P5111" s="76" t="n">
        <v>0.0416666666666667</v>
      </c>
      <c r="Q5111" s="77" t="n">
        <v>0</v>
      </c>
      <c r="R5111" s="78" t="n">
        <v>97.76001015</v>
      </c>
      <c r="S5111" s="39" t="n">
        <v>3.54569985000005</v>
      </c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  <c r="AMG5111" s="0"/>
      <c r="AMH5111" s="0"/>
      <c r="AMI5111" s="0"/>
      <c r="AMJ5111" s="0"/>
    </row>
    <row r="5112" s="4" customFormat="true" ht="37.5" hidden="false" customHeight="true" outlineLevel="0" collapsed="false">
      <c r="A5112" s="23" t="s">
        <v>1337</v>
      </c>
      <c r="B5112" s="23" t="n">
        <v>6923</v>
      </c>
      <c r="C5112" s="25" t="n">
        <f aca="false">VLOOKUP(B5112,[1]Planilha8!$X$4:$Y$6629,2,0)</f>
        <v>2040495</v>
      </c>
      <c r="D5112" s="98" t="s">
        <v>1465</v>
      </c>
      <c r="E5112" s="26" t="str">
        <f aca="false">VLOOKUP(B5112,[1]Planilha8!$X$4:$Z$6629,3,0)</f>
        <v>ASTEC</v>
      </c>
      <c r="F5112" s="26" t="str">
        <f aca="false">VLOOKUP(B5112,[1]Planilha8!$X$4:$AD$6629,7,0)</f>
        <v>BOM</v>
      </c>
      <c r="G5112" s="27" t="n">
        <v>41569</v>
      </c>
      <c r="H5112" s="28" t="n">
        <v>101.30571</v>
      </c>
      <c r="I5112" s="29" t="s">
        <v>23</v>
      </c>
      <c r="J5112" s="70" t="s">
        <v>1466</v>
      </c>
      <c r="K5112" s="71" t="n">
        <v>14757</v>
      </c>
      <c r="L5112" s="72" t="n">
        <v>2013003476</v>
      </c>
      <c r="M5112" s="73" t="n">
        <v>43465</v>
      </c>
      <c r="N5112" s="74" t="n">
        <v>97.76001015</v>
      </c>
      <c r="O5112" s="75" t="n">
        <v>0.5</v>
      </c>
      <c r="P5112" s="76" t="n">
        <v>0.0416666666666667</v>
      </c>
      <c r="Q5112" s="77" t="n">
        <v>0</v>
      </c>
      <c r="R5112" s="78" t="n">
        <v>97.76001015</v>
      </c>
      <c r="S5112" s="39" t="n">
        <v>3.54569985000005</v>
      </c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  <c r="AMG5112" s="0"/>
      <c r="AMH5112" s="0"/>
      <c r="AMI5112" s="0"/>
      <c r="AMJ5112" s="0"/>
    </row>
    <row r="5113" s="4" customFormat="true" ht="37.5" hidden="false" customHeight="true" outlineLevel="0" collapsed="false">
      <c r="A5113" s="23" t="s">
        <v>1337</v>
      </c>
      <c r="B5113" s="23" t="n">
        <v>6924</v>
      </c>
      <c r="C5113" s="25" t="n">
        <f aca="false">VLOOKUP(B5113,[1]Planilha8!$X$4:$Y$6629,2,0)</f>
        <v>2040496</v>
      </c>
      <c r="D5113" s="98" t="s">
        <v>1465</v>
      </c>
      <c r="E5113" s="26" t="str">
        <f aca="false">VLOOKUP(B5113,[1]Planilha8!$X$4:$Z$6629,3,0)</f>
        <v>ASTEC</v>
      </c>
      <c r="F5113" s="26" t="str">
        <f aca="false">VLOOKUP(B5113,[1]Planilha8!$X$4:$AD$6629,7,0)</f>
        <v>BOM</v>
      </c>
      <c r="G5113" s="27" t="n">
        <v>41569</v>
      </c>
      <c r="H5113" s="28" t="n">
        <v>101.30571</v>
      </c>
      <c r="I5113" s="29" t="s">
        <v>23</v>
      </c>
      <c r="J5113" s="70" t="s">
        <v>1466</v>
      </c>
      <c r="K5113" s="71" t="n">
        <v>14757</v>
      </c>
      <c r="L5113" s="72" t="n">
        <v>2013003476</v>
      </c>
      <c r="M5113" s="73" t="n">
        <v>43465</v>
      </c>
      <c r="N5113" s="74" t="n">
        <v>97.76001015</v>
      </c>
      <c r="O5113" s="75" t="n">
        <v>0.5</v>
      </c>
      <c r="P5113" s="76" t="n">
        <v>0.0416666666666667</v>
      </c>
      <c r="Q5113" s="77" t="n">
        <v>0</v>
      </c>
      <c r="R5113" s="78" t="n">
        <v>97.76001015</v>
      </c>
      <c r="S5113" s="39" t="n">
        <v>3.54569985000005</v>
      </c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  <c r="AMG5113" s="0"/>
      <c r="AMH5113" s="0"/>
      <c r="AMI5113" s="0"/>
      <c r="AMJ5113" s="0"/>
    </row>
    <row r="5114" s="4" customFormat="true" ht="37.5" hidden="false" customHeight="true" outlineLevel="0" collapsed="false">
      <c r="A5114" s="23" t="s">
        <v>1337</v>
      </c>
      <c r="B5114" s="23" t="n">
        <v>6925</v>
      </c>
      <c r="C5114" s="25" t="n">
        <f aca="false">VLOOKUP(B5114,[1]Planilha8!$X$4:$Y$6629,2,0)</f>
        <v>2040497</v>
      </c>
      <c r="D5114" s="98" t="s">
        <v>1465</v>
      </c>
      <c r="E5114" s="26" t="str">
        <f aca="false">VLOOKUP(B5114,[1]Planilha8!$X$4:$Z$6629,3,0)</f>
        <v>ASTEC</v>
      </c>
      <c r="F5114" s="26" t="str">
        <f aca="false">VLOOKUP(B5114,[1]Planilha8!$X$4:$AD$6629,7,0)</f>
        <v>BOM</v>
      </c>
      <c r="G5114" s="27" t="n">
        <v>41569</v>
      </c>
      <c r="H5114" s="28" t="n">
        <v>101.30571</v>
      </c>
      <c r="I5114" s="29" t="s">
        <v>23</v>
      </c>
      <c r="J5114" s="70" t="s">
        <v>1466</v>
      </c>
      <c r="K5114" s="71" t="n">
        <v>14757</v>
      </c>
      <c r="L5114" s="72" t="n">
        <v>2013003476</v>
      </c>
      <c r="M5114" s="73" t="n">
        <v>43465</v>
      </c>
      <c r="N5114" s="74" t="n">
        <v>97.76001015</v>
      </c>
      <c r="O5114" s="75" t="n">
        <v>0.5</v>
      </c>
      <c r="P5114" s="76" t="n">
        <v>0.0416666666666667</v>
      </c>
      <c r="Q5114" s="77" t="n">
        <v>0</v>
      </c>
      <c r="R5114" s="78" t="n">
        <v>97.76001015</v>
      </c>
      <c r="S5114" s="39" t="n">
        <v>3.54569985000005</v>
      </c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  <c r="AMG5114" s="0"/>
      <c r="AMH5114" s="0"/>
      <c r="AMI5114" s="0"/>
      <c r="AMJ5114" s="0"/>
    </row>
    <row r="5115" s="4" customFormat="true" ht="37.5" hidden="false" customHeight="true" outlineLevel="0" collapsed="false">
      <c r="A5115" s="23" t="s">
        <v>1337</v>
      </c>
      <c r="B5115" s="23" t="n">
        <v>6926</v>
      </c>
      <c r="C5115" s="25" t="n">
        <f aca="false">VLOOKUP(B5115,[1]Planilha8!$X$4:$Y$6629,2,0)</f>
        <v>2040498</v>
      </c>
      <c r="D5115" s="98" t="s">
        <v>1465</v>
      </c>
      <c r="E5115" s="26" t="str">
        <f aca="false">VLOOKUP(B5115,[1]Planilha8!$X$4:$Z$6629,3,0)</f>
        <v>ASTEC</v>
      </c>
      <c r="F5115" s="26" t="str">
        <f aca="false">VLOOKUP(B5115,[1]Planilha8!$X$4:$AD$6629,7,0)</f>
        <v>BOM</v>
      </c>
      <c r="G5115" s="27" t="n">
        <v>41569</v>
      </c>
      <c r="H5115" s="28" t="n">
        <v>101.30571</v>
      </c>
      <c r="I5115" s="29" t="s">
        <v>23</v>
      </c>
      <c r="J5115" s="70" t="s">
        <v>1466</v>
      </c>
      <c r="K5115" s="71" t="n">
        <v>14757</v>
      </c>
      <c r="L5115" s="72" t="n">
        <v>2013003476</v>
      </c>
      <c r="M5115" s="73" t="n">
        <v>43465</v>
      </c>
      <c r="N5115" s="74" t="n">
        <v>97.76001015</v>
      </c>
      <c r="O5115" s="75" t="n">
        <v>0.5</v>
      </c>
      <c r="P5115" s="76" t="n">
        <v>0.0416666666666667</v>
      </c>
      <c r="Q5115" s="77" t="n">
        <v>0</v>
      </c>
      <c r="R5115" s="78" t="n">
        <v>97.76001015</v>
      </c>
      <c r="S5115" s="39" t="n">
        <v>3.54569985000005</v>
      </c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  <c r="AMG5115" s="0"/>
      <c r="AMH5115" s="0"/>
      <c r="AMI5115" s="0"/>
      <c r="AMJ5115" s="0"/>
    </row>
    <row r="5116" s="4" customFormat="true" ht="37.5" hidden="false" customHeight="true" outlineLevel="0" collapsed="false">
      <c r="A5116" s="23" t="s">
        <v>1337</v>
      </c>
      <c r="B5116" s="23" t="n">
        <v>6927</v>
      </c>
      <c r="C5116" s="25" t="n">
        <f aca="false">VLOOKUP(B5116,[1]Planilha8!$X$4:$Y$6629,2,0)</f>
        <v>2040499</v>
      </c>
      <c r="D5116" s="98" t="s">
        <v>1465</v>
      </c>
      <c r="E5116" s="26" t="str">
        <f aca="false">VLOOKUP(B5116,[1]Planilha8!$X$4:$Z$6629,3,0)</f>
        <v>OUVIDORIA</v>
      </c>
      <c r="F5116" s="26" t="str">
        <f aca="false">VLOOKUP(B5116,[1]Planilha8!$X$4:$AD$6629,7,0)</f>
        <v>BOM</v>
      </c>
      <c r="G5116" s="27" t="n">
        <v>41569</v>
      </c>
      <c r="H5116" s="28" t="n">
        <v>101.30571</v>
      </c>
      <c r="I5116" s="29" t="s">
        <v>23</v>
      </c>
      <c r="J5116" s="70" t="s">
        <v>1466</v>
      </c>
      <c r="K5116" s="71" t="n">
        <v>14757</v>
      </c>
      <c r="L5116" s="72" t="n">
        <v>2013003476</v>
      </c>
      <c r="M5116" s="73" t="n">
        <v>43465</v>
      </c>
      <c r="N5116" s="74" t="n">
        <v>97.76001015</v>
      </c>
      <c r="O5116" s="75" t="n">
        <v>0.5</v>
      </c>
      <c r="P5116" s="76" t="n">
        <v>0.0416666666666667</v>
      </c>
      <c r="Q5116" s="77" t="n">
        <v>0</v>
      </c>
      <c r="R5116" s="78" t="n">
        <v>97.76001015</v>
      </c>
      <c r="S5116" s="39" t="n">
        <v>3.54569985000005</v>
      </c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  <c r="AMG5116" s="0"/>
      <c r="AMH5116" s="0"/>
      <c r="AMI5116" s="0"/>
      <c r="AMJ5116" s="0"/>
    </row>
    <row r="5117" s="4" customFormat="true" ht="37.5" hidden="false" customHeight="true" outlineLevel="0" collapsed="false">
      <c r="A5117" s="23" t="s">
        <v>1337</v>
      </c>
      <c r="B5117" s="23" t="n">
        <v>6928</v>
      </c>
      <c r="C5117" s="25" t="n">
        <f aca="false">VLOOKUP(B5117,[1]Planilha8!$X$4:$Y$6629,2,0)</f>
        <v>2040500</v>
      </c>
      <c r="D5117" s="98" t="s">
        <v>1465</v>
      </c>
      <c r="E5117" s="26" t="str">
        <f aca="false">VLOOKUP(B5117,[1]Planilha8!$X$4:$Z$6629,3,0)</f>
        <v>CHI – CENTRAL HUMANIZADA DE INTERNAÇÃO</v>
      </c>
      <c r="F5117" s="26" t="str">
        <f aca="false">VLOOKUP(B5117,[1]Planilha8!$X$4:$AD$6629,7,0)</f>
        <v>BOM</v>
      </c>
      <c r="G5117" s="27" t="n">
        <v>41569</v>
      </c>
      <c r="H5117" s="28" t="n">
        <v>101.30571</v>
      </c>
      <c r="I5117" s="29" t="s">
        <v>23</v>
      </c>
      <c r="J5117" s="70" t="s">
        <v>1466</v>
      </c>
      <c r="K5117" s="71" t="n">
        <v>14757</v>
      </c>
      <c r="L5117" s="72" t="n">
        <v>2013003476</v>
      </c>
      <c r="M5117" s="73" t="n">
        <v>43465</v>
      </c>
      <c r="N5117" s="74" t="n">
        <v>97.76001015</v>
      </c>
      <c r="O5117" s="75" t="n">
        <v>0.5</v>
      </c>
      <c r="P5117" s="76" t="n">
        <v>0.0416666666666667</v>
      </c>
      <c r="Q5117" s="77" t="n">
        <v>0</v>
      </c>
      <c r="R5117" s="78" t="n">
        <v>97.76001015</v>
      </c>
      <c r="S5117" s="39" t="n">
        <v>3.54569985000005</v>
      </c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  <c r="AMG5117" s="0"/>
      <c r="AMH5117" s="0"/>
      <c r="AMI5117" s="0"/>
      <c r="AMJ5117" s="0"/>
    </row>
    <row r="5118" s="4" customFormat="true" ht="37.5" hidden="false" customHeight="true" outlineLevel="0" collapsed="false">
      <c r="A5118" s="23" t="s">
        <v>1337</v>
      </c>
      <c r="B5118" s="23" t="n">
        <v>6929</v>
      </c>
      <c r="C5118" s="25" t="n">
        <f aca="false">VLOOKUP(B5118,[1]Planilha8!$X$4:$Y$6629,2,0)</f>
        <v>2040501</v>
      </c>
      <c r="D5118" s="98" t="s">
        <v>1465</v>
      </c>
      <c r="E5118" s="26" t="str">
        <f aca="false">VLOOKUP(B5118,[1]Planilha8!$X$4:$Z$6629,3,0)</f>
        <v>CHI - NUCLEO ADMINISTRATIVO</v>
      </c>
      <c r="F5118" s="26" t="str">
        <f aca="false">VLOOKUP(B5118,[1]Planilha8!$X$4:$AD$6629,7,0)</f>
        <v>BOM</v>
      </c>
      <c r="G5118" s="27" t="n">
        <v>41569</v>
      </c>
      <c r="H5118" s="28" t="n">
        <v>101.30571</v>
      </c>
      <c r="I5118" s="29" t="s">
        <v>23</v>
      </c>
      <c r="J5118" s="70" t="s">
        <v>1466</v>
      </c>
      <c r="K5118" s="71" t="n">
        <v>14757</v>
      </c>
      <c r="L5118" s="72" t="n">
        <v>2013003476</v>
      </c>
      <c r="M5118" s="73" t="n">
        <v>43465</v>
      </c>
      <c r="N5118" s="74" t="n">
        <v>97.76001015</v>
      </c>
      <c r="O5118" s="75" t="n">
        <v>0.5</v>
      </c>
      <c r="P5118" s="76" t="n">
        <v>0.0416666666666667</v>
      </c>
      <c r="Q5118" s="77" t="n">
        <v>0</v>
      </c>
      <c r="R5118" s="78" t="n">
        <v>97.76001015</v>
      </c>
      <c r="S5118" s="39" t="n">
        <v>3.54569985000005</v>
      </c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  <c r="AMG5118" s="0"/>
      <c r="AMH5118" s="0"/>
      <c r="AMI5118" s="0"/>
      <c r="AMJ5118" s="0"/>
    </row>
    <row r="5119" s="4" customFormat="true" ht="37.5" hidden="false" customHeight="true" outlineLevel="0" collapsed="false">
      <c r="A5119" s="23" t="s">
        <v>1337</v>
      </c>
      <c r="B5119" s="23" t="n">
        <v>6930</v>
      </c>
      <c r="C5119" s="25" t="n">
        <f aca="false">VLOOKUP(B5119,[1]Planilha8!$X$4:$Y$6629,2,0)</f>
        <v>2040502</v>
      </c>
      <c r="D5119" s="98" t="s">
        <v>1465</v>
      </c>
      <c r="E5119" s="26" t="str">
        <f aca="false">VLOOKUP(B5119,[1]Planilha8!$X$4:$Z$6629,3,0)</f>
        <v>CHI - NUCLEO ADMINISTRATIVO</v>
      </c>
      <c r="F5119" s="26" t="str">
        <f aca="false">VLOOKUP(B5119,[1]Planilha8!$X$4:$AD$6629,7,0)</f>
        <v>BOM</v>
      </c>
      <c r="G5119" s="27" t="n">
        <v>41569</v>
      </c>
      <c r="H5119" s="28" t="n">
        <v>101.30571</v>
      </c>
      <c r="I5119" s="29" t="s">
        <v>23</v>
      </c>
      <c r="J5119" s="70" t="s">
        <v>1466</v>
      </c>
      <c r="K5119" s="71" t="n">
        <v>14757</v>
      </c>
      <c r="L5119" s="72" t="n">
        <v>2013003476</v>
      </c>
      <c r="M5119" s="73" t="n">
        <v>43465</v>
      </c>
      <c r="N5119" s="74" t="n">
        <v>97.76001015</v>
      </c>
      <c r="O5119" s="75" t="n">
        <v>0.5</v>
      </c>
      <c r="P5119" s="76" t="n">
        <v>0.0416666666666667</v>
      </c>
      <c r="Q5119" s="77" t="n">
        <v>0</v>
      </c>
      <c r="R5119" s="78" t="n">
        <v>97.76001015</v>
      </c>
      <c r="S5119" s="39" t="n">
        <v>3.54569985000005</v>
      </c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  <c r="AMG5119" s="0"/>
      <c r="AMH5119" s="0"/>
      <c r="AMI5119" s="0"/>
      <c r="AMJ5119" s="0"/>
    </row>
    <row r="5120" s="4" customFormat="true" ht="37.5" hidden="false" customHeight="true" outlineLevel="0" collapsed="false">
      <c r="A5120" s="23" t="s">
        <v>1337</v>
      </c>
      <c r="B5120" s="23" t="n">
        <v>6931</v>
      </c>
      <c r="C5120" s="25" t="n">
        <f aca="false">VLOOKUP(B5120,[1]Planilha8!$X$4:$Y$6629,2,0)</f>
        <v>2040503</v>
      </c>
      <c r="D5120" s="98" t="s">
        <v>1465</v>
      </c>
      <c r="E5120" s="26" t="str">
        <f aca="false">VLOOKUP(B5120,[1]Planilha8!$X$4:$Z$6629,3,0)</f>
        <v>CHI – TRIAGEM MÉDICA</v>
      </c>
      <c r="F5120" s="26" t="str">
        <f aca="false">VLOOKUP(B5120,[1]Planilha8!$X$4:$AD$6629,7,0)</f>
        <v>BOM</v>
      </c>
      <c r="G5120" s="27" t="n">
        <v>41569</v>
      </c>
      <c r="H5120" s="28" t="n">
        <v>101.30571</v>
      </c>
      <c r="I5120" s="29" t="s">
        <v>23</v>
      </c>
      <c r="J5120" s="70" t="s">
        <v>1466</v>
      </c>
      <c r="K5120" s="71" t="n">
        <v>14757</v>
      </c>
      <c r="L5120" s="72" t="n">
        <v>2013003476</v>
      </c>
      <c r="M5120" s="73" t="n">
        <v>43465</v>
      </c>
      <c r="N5120" s="74" t="n">
        <v>97.76001015</v>
      </c>
      <c r="O5120" s="75" t="n">
        <v>0.5</v>
      </c>
      <c r="P5120" s="76" t="n">
        <v>0.0416666666666667</v>
      </c>
      <c r="Q5120" s="77" t="n">
        <v>0</v>
      </c>
      <c r="R5120" s="78" t="n">
        <v>97.76001015</v>
      </c>
      <c r="S5120" s="39" t="n">
        <v>3.54569985000005</v>
      </c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  <c r="AMG5120" s="0"/>
      <c r="AMH5120" s="0"/>
      <c r="AMI5120" s="0"/>
      <c r="AMJ5120" s="0"/>
    </row>
    <row r="5121" s="4" customFormat="true" ht="37.5" hidden="false" customHeight="true" outlineLevel="0" collapsed="false">
      <c r="A5121" s="23" t="s">
        <v>1337</v>
      </c>
      <c r="B5121" s="23" t="n">
        <v>6932</v>
      </c>
      <c r="C5121" s="25" t="n">
        <f aca="false">VLOOKUP(B5121,[1]Planilha8!$X$4:$Y$6629,2,0)</f>
        <v>2040504</v>
      </c>
      <c r="D5121" s="98" t="s">
        <v>1465</v>
      </c>
      <c r="E5121" s="26" t="str">
        <f aca="false">VLOOKUP(B5121,[1]Planilha8!$X$4:$Z$6629,3,0)</f>
        <v>DIRETORIA ADMINISTRATIVA</v>
      </c>
      <c r="F5121" s="26" t="str">
        <f aca="false">VLOOKUP(B5121,[1]Planilha8!$X$4:$AD$6629,7,0)</f>
        <v>BOM</v>
      </c>
      <c r="G5121" s="27" t="n">
        <v>41569</v>
      </c>
      <c r="H5121" s="28" t="n">
        <v>101.30571</v>
      </c>
      <c r="I5121" s="29" t="s">
        <v>23</v>
      </c>
      <c r="J5121" s="70" t="s">
        <v>1466</v>
      </c>
      <c r="K5121" s="71" t="n">
        <v>14757</v>
      </c>
      <c r="L5121" s="72" t="n">
        <v>2013003476</v>
      </c>
      <c r="M5121" s="73" t="n">
        <v>43465</v>
      </c>
      <c r="N5121" s="74" t="n">
        <v>97.76001015</v>
      </c>
      <c r="O5121" s="75" t="n">
        <v>0.5</v>
      </c>
      <c r="P5121" s="76" t="n">
        <v>0.0416666666666667</v>
      </c>
      <c r="Q5121" s="77" t="n">
        <v>0</v>
      </c>
      <c r="R5121" s="78" t="n">
        <v>97.76001015</v>
      </c>
      <c r="S5121" s="39" t="n">
        <v>3.54569985000005</v>
      </c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  <c r="AMG5121" s="0"/>
      <c r="AMH5121" s="0"/>
      <c r="AMI5121" s="0"/>
      <c r="AMJ5121" s="0"/>
    </row>
    <row r="5122" s="4" customFormat="true" ht="37.5" hidden="false" customHeight="true" outlineLevel="0" collapsed="false">
      <c r="A5122" s="23" t="s">
        <v>1337</v>
      </c>
      <c r="B5122" s="23" t="n">
        <v>6933</v>
      </c>
      <c r="C5122" s="25" t="n">
        <f aca="false">VLOOKUP(B5122,[1]Planilha8!$X$4:$Y$6629,2,0)</f>
        <v>2040505</v>
      </c>
      <c r="D5122" s="98" t="s">
        <v>1465</v>
      </c>
      <c r="E5122" s="26" t="str">
        <f aca="false">VLOOKUP(B5122,[1]Planilha8!$X$4:$Z$6629,3,0)</f>
        <v>CHI - NUCLEO ADMINISTRATIVO</v>
      </c>
      <c r="F5122" s="26" t="str">
        <f aca="false">VLOOKUP(B5122,[1]Planilha8!$X$4:$AD$6629,7,0)</f>
        <v>BOM</v>
      </c>
      <c r="G5122" s="27" t="n">
        <v>41569</v>
      </c>
      <c r="H5122" s="28" t="n">
        <v>101.30571</v>
      </c>
      <c r="I5122" s="29" t="s">
        <v>23</v>
      </c>
      <c r="J5122" s="70" t="s">
        <v>1466</v>
      </c>
      <c r="K5122" s="71" t="n">
        <v>14757</v>
      </c>
      <c r="L5122" s="72" t="n">
        <v>2013003476</v>
      </c>
      <c r="M5122" s="73" t="n">
        <v>43465</v>
      </c>
      <c r="N5122" s="74" t="n">
        <v>97.76001015</v>
      </c>
      <c r="O5122" s="75" t="n">
        <v>0.5</v>
      </c>
      <c r="P5122" s="76" t="n">
        <v>0.0416666666666667</v>
      </c>
      <c r="Q5122" s="77" t="n">
        <v>0</v>
      </c>
      <c r="R5122" s="78" t="n">
        <v>97.76001015</v>
      </c>
      <c r="S5122" s="39" t="n">
        <v>3.54569985000005</v>
      </c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  <c r="AMG5122" s="0"/>
      <c r="AMH5122" s="0"/>
      <c r="AMI5122" s="0"/>
      <c r="AMJ5122" s="0"/>
    </row>
    <row r="5123" s="4" customFormat="true" ht="37.5" hidden="false" customHeight="true" outlineLevel="0" collapsed="false">
      <c r="A5123" s="23" t="s">
        <v>1337</v>
      </c>
      <c r="B5123" s="23" t="n">
        <v>6934</v>
      </c>
      <c r="C5123" s="25" t="n">
        <f aca="false">VLOOKUP(B5123,[1]Planilha8!$X$4:$Y$6629,2,0)</f>
        <v>2040506</v>
      </c>
      <c r="D5123" s="98" t="s">
        <v>1465</v>
      </c>
      <c r="E5123" s="26" t="str">
        <f aca="false">VLOOKUP(B5123,[1]Planilha8!$X$4:$Z$6629,3,0)</f>
        <v>CHI - NUCLEO ADMINISTRATIVO</v>
      </c>
      <c r="F5123" s="26" t="str">
        <f aca="false">VLOOKUP(B5123,[1]Planilha8!$X$4:$AD$6629,7,0)</f>
        <v>BOM</v>
      </c>
      <c r="G5123" s="27" t="n">
        <v>41569</v>
      </c>
      <c r="H5123" s="28" t="n">
        <v>101.30571</v>
      </c>
      <c r="I5123" s="29" t="s">
        <v>23</v>
      </c>
      <c r="J5123" s="70" t="s">
        <v>1466</v>
      </c>
      <c r="K5123" s="71" t="n">
        <v>14757</v>
      </c>
      <c r="L5123" s="72" t="n">
        <v>2013003476</v>
      </c>
      <c r="M5123" s="73" t="n">
        <v>43465</v>
      </c>
      <c r="N5123" s="74" t="n">
        <v>97.76001015</v>
      </c>
      <c r="O5123" s="75" t="n">
        <v>0.5</v>
      </c>
      <c r="P5123" s="76" t="n">
        <v>0.0416666666666667</v>
      </c>
      <c r="Q5123" s="77" t="n">
        <v>0</v>
      </c>
      <c r="R5123" s="78" t="n">
        <v>97.76001015</v>
      </c>
      <c r="S5123" s="39" t="n">
        <v>3.54569985000005</v>
      </c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  <c r="AMG5123" s="0"/>
      <c r="AMH5123" s="0"/>
      <c r="AMI5123" s="0"/>
      <c r="AMJ5123" s="0"/>
    </row>
    <row r="5124" s="4" customFormat="true" ht="37.5" hidden="false" customHeight="true" outlineLevel="0" collapsed="false">
      <c r="A5124" s="23" t="s">
        <v>1337</v>
      </c>
      <c r="B5124" s="23" t="n">
        <v>6935</v>
      </c>
      <c r="C5124" s="25" t="n">
        <f aca="false">VLOOKUP(B5124,[1]Planilha8!$X$4:$Y$6629,2,0)</f>
        <v>2040507</v>
      </c>
      <c r="D5124" s="98" t="s">
        <v>1465</v>
      </c>
      <c r="E5124" s="26" t="str">
        <f aca="false">VLOOKUP(B5124,[1]Planilha8!$X$4:$Z$6629,3,0)</f>
        <v>CHI - NUCLEO ADMINISTRATIVO</v>
      </c>
      <c r="F5124" s="26" t="str">
        <f aca="false">VLOOKUP(B5124,[1]Planilha8!$X$4:$AD$6629,7,0)</f>
        <v>BOM</v>
      </c>
      <c r="G5124" s="27" t="n">
        <v>41569</v>
      </c>
      <c r="H5124" s="28" t="n">
        <v>101.30571</v>
      </c>
      <c r="I5124" s="29" t="s">
        <v>23</v>
      </c>
      <c r="J5124" s="70" t="s">
        <v>1466</v>
      </c>
      <c r="K5124" s="71" t="n">
        <v>14757</v>
      </c>
      <c r="L5124" s="72" t="n">
        <v>2013003476</v>
      </c>
      <c r="M5124" s="73" t="n">
        <v>43465</v>
      </c>
      <c r="N5124" s="74" t="n">
        <v>97.76001015</v>
      </c>
      <c r="O5124" s="75" t="n">
        <v>0.5</v>
      </c>
      <c r="P5124" s="76" t="n">
        <v>0.0416666666666667</v>
      </c>
      <c r="Q5124" s="77" t="n">
        <v>0</v>
      </c>
      <c r="R5124" s="78" t="n">
        <v>97.76001015</v>
      </c>
      <c r="S5124" s="39" t="n">
        <v>3.54569985000005</v>
      </c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  <c r="AMG5124" s="0"/>
      <c r="AMH5124" s="0"/>
      <c r="AMI5124" s="0"/>
      <c r="AMJ5124" s="0"/>
    </row>
    <row r="5125" s="4" customFormat="true" ht="37.5" hidden="false" customHeight="true" outlineLevel="0" collapsed="false">
      <c r="A5125" s="23" t="s">
        <v>1337</v>
      </c>
      <c r="B5125" s="23" t="n">
        <v>6936</v>
      </c>
      <c r="C5125" s="25" t="n">
        <f aca="false">VLOOKUP(B5125,[1]Planilha8!$X$4:$Y$6629,2,0)</f>
        <v>2040508</v>
      </c>
      <c r="D5125" s="98" t="s">
        <v>1465</v>
      </c>
      <c r="E5125" s="26" t="str">
        <f aca="false">VLOOKUP(B5125,[1]Planilha8!$X$4:$Z$6629,3,0)</f>
        <v>CHI - NUCLEO ADMINISTRATIVO</v>
      </c>
      <c r="F5125" s="26" t="str">
        <f aca="false">VLOOKUP(B5125,[1]Planilha8!$X$4:$AD$6629,7,0)</f>
        <v>BOM</v>
      </c>
      <c r="G5125" s="27" t="n">
        <v>41569</v>
      </c>
      <c r="H5125" s="28" t="n">
        <v>101.30571</v>
      </c>
      <c r="I5125" s="29" t="s">
        <v>23</v>
      </c>
      <c r="J5125" s="70" t="s">
        <v>1466</v>
      </c>
      <c r="K5125" s="71" t="n">
        <v>14757</v>
      </c>
      <c r="L5125" s="72" t="n">
        <v>2013003476</v>
      </c>
      <c r="M5125" s="73" t="n">
        <v>43465</v>
      </c>
      <c r="N5125" s="74" t="n">
        <v>97.76001015</v>
      </c>
      <c r="O5125" s="75" t="n">
        <v>0.5</v>
      </c>
      <c r="P5125" s="76" t="n">
        <v>0.0416666666666667</v>
      </c>
      <c r="Q5125" s="77" t="n">
        <v>0</v>
      </c>
      <c r="R5125" s="78" t="n">
        <v>97.76001015</v>
      </c>
      <c r="S5125" s="39" t="n">
        <v>3.54569985000005</v>
      </c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  <c r="AMG5125" s="0"/>
      <c r="AMH5125" s="0"/>
      <c r="AMI5125" s="0"/>
      <c r="AMJ5125" s="0"/>
    </row>
    <row r="5126" s="4" customFormat="true" ht="37.5" hidden="false" customHeight="true" outlineLevel="0" collapsed="false">
      <c r="A5126" s="23" t="s">
        <v>1337</v>
      </c>
      <c r="B5126" s="23" t="n">
        <v>6937</v>
      </c>
      <c r="C5126" s="25" t="n">
        <f aca="false">VLOOKUP(B5126,[1]Planilha8!$X$4:$Y$6629,2,0)</f>
        <v>2040509</v>
      </c>
      <c r="D5126" s="98" t="s">
        <v>1465</v>
      </c>
      <c r="E5126" s="26" t="str">
        <f aca="false">VLOOKUP(B5126,[1]Planilha8!$X$4:$Z$6629,3,0)</f>
        <v>CHI - NUCLEO ADMINISTRATIVO</v>
      </c>
      <c r="F5126" s="26" t="str">
        <f aca="false">VLOOKUP(B5126,[1]Planilha8!$X$4:$AD$6629,7,0)</f>
        <v>BOM</v>
      </c>
      <c r="G5126" s="27" t="n">
        <v>41569</v>
      </c>
      <c r="H5126" s="28" t="n">
        <v>101.30571</v>
      </c>
      <c r="I5126" s="29" t="s">
        <v>23</v>
      </c>
      <c r="J5126" s="70" t="s">
        <v>1466</v>
      </c>
      <c r="K5126" s="71" t="n">
        <v>14757</v>
      </c>
      <c r="L5126" s="72" t="n">
        <v>2013003476</v>
      </c>
      <c r="M5126" s="73" t="n">
        <v>43465</v>
      </c>
      <c r="N5126" s="74" t="n">
        <v>97.76001015</v>
      </c>
      <c r="O5126" s="75" t="n">
        <v>0.5</v>
      </c>
      <c r="P5126" s="76" t="n">
        <v>0.0416666666666667</v>
      </c>
      <c r="Q5126" s="77" t="n">
        <v>0</v>
      </c>
      <c r="R5126" s="78" t="n">
        <v>97.76001015</v>
      </c>
      <c r="S5126" s="39" t="n">
        <v>3.54569985000005</v>
      </c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  <c r="AMG5126" s="0"/>
      <c r="AMH5126" s="0"/>
      <c r="AMI5126" s="0"/>
      <c r="AMJ5126" s="0"/>
    </row>
    <row r="5127" s="4" customFormat="true" ht="37.5" hidden="false" customHeight="true" outlineLevel="0" collapsed="false">
      <c r="A5127" s="23" t="s">
        <v>1337</v>
      </c>
      <c r="B5127" s="23" t="n">
        <v>6938</v>
      </c>
      <c r="C5127" s="25" t="n">
        <f aca="false">VLOOKUP(B5127,[1]Planilha8!$X$4:$Y$6629,2,0)</f>
        <v>2040510</v>
      </c>
      <c r="D5127" s="98" t="s">
        <v>1465</v>
      </c>
      <c r="E5127" s="26" t="str">
        <f aca="false">VLOOKUP(B5127,[1]Planilha8!$X$4:$Z$6629,3,0)</f>
        <v>CHI - NUCLEO ADMINISTRATIVO</v>
      </c>
      <c r="F5127" s="26" t="str">
        <f aca="false">VLOOKUP(B5127,[1]Planilha8!$X$4:$AD$6629,7,0)</f>
        <v>BOM</v>
      </c>
      <c r="G5127" s="27" t="n">
        <v>41569</v>
      </c>
      <c r="H5127" s="28" t="n">
        <v>101.30571</v>
      </c>
      <c r="I5127" s="29" t="s">
        <v>23</v>
      </c>
      <c r="J5127" s="70" t="s">
        <v>1466</v>
      </c>
      <c r="K5127" s="71" t="n">
        <v>14757</v>
      </c>
      <c r="L5127" s="72" t="n">
        <v>2013003476</v>
      </c>
      <c r="M5127" s="73" t="n">
        <v>43465</v>
      </c>
      <c r="N5127" s="74" t="n">
        <v>97.76001015</v>
      </c>
      <c r="O5127" s="75" t="n">
        <v>0.5</v>
      </c>
      <c r="P5127" s="76" t="n">
        <v>0.0416666666666667</v>
      </c>
      <c r="Q5127" s="77" t="n">
        <v>0</v>
      </c>
      <c r="R5127" s="78" t="n">
        <v>97.76001015</v>
      </c>
      <c r="S5127" s="39" t="n">
        <v>3.54569985000005</v>
      </c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  <c r="AMG5127" s="0"/>
      <c r="AMH5127" s="0"/>
      <c r="AMI5127" s="0"/>
      <c r="AMJ5127" s="0"/>
    </row>
    <row r="5128" s="4" customFormat="true" ht="37.5" hidden="false" customHeight="true" outlineLevel="0" collapsed="false">
      <c r="A5128" s="23" t="s">
        <v>1337</v>
      </c>
      <c r="B5128" s="23" t="n">
        <v>6939</v>
      </c>
      <c r="C5128" s="25" t="n">
        <f aca="false">VLOOKUP(B5128,[1]Planilha8!$X$4:$Y$6629,2,0)</f>
        <v>2040511</v>
      </c>
      <c r="D5128" s="98" t="s">
        <v>1465</v>
      </c>
      <c r="E5128" s="26" t="str">
        <f aca="false">VLOOKUP(B5128,[1]Planilha8!$X$4:$Z$6629,3,0)</f>
        <v>CHI - NUCLEO ADMINISTRATIVO</v>
      </c>
      <c r="F5128" s="26" t="str">
        <f aca="false">VLOOKUP(B5128,[1]Planilha8!$X$4:$AD$6629,7,0)</f>
        <v>BOM</v>
      </c>
      <c r="G5128" s="27" t="n">
        <v>41569</v>
      </c>
      <c r="H5128" s="28" t="n">
        <v>101.30571</v>
      </c>
      <c r="I5128" s="29" t="s">
        <v>23</v>
      </c>
      <c r="J5128" s="70" t="s">
        <v>1466</v>
      </c>
      <c r="K5128" s="71" t="n">
        <v>14757</v>
      </c>
      <c r="L5128" s="72" t="n">
        <v>2013003476</v>
      </c>
      <c r="M5128" s="73" t="n">
        <v>43465</v>
      </c>
      <c r="N5128" s="74" t="n">
        <v>97.76001015</v>
      </c>
      <c r="O5128" s="75" t="n">
        <v>0.5</v>
      </c>
      <c r="P5128" s="76" t="n">
        <v>0.0416666666666667</v>
      </c>
      <c r="Q5128" s="77" t="n">
        <v>0</v>
      </c>
      <c r="R5128" s="78" t="n">
        <v>97.76001015</v>
      </c>
      <c r="S5128" s="39" t="n">
        <v>3.54569985000005</v>
      </c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  <c r="AMG5128" s="0"/>
      <c r="AMH5128" s="0"/>
      <c r="AMI5128" s="0"/>
      <c r="AMJ5128" s="0"/>
    </row>
    <row r="5129" s="4" customFormat="true" ht="37.5" hidden="false" customHeight="true" outlineLevel="0" collapsed="false">
      <c r="A5129" s="23" t="s">
        <v>1337</v>
      </c>
      <c r="B5129" s="23" t="n">
        <v>6940</v>
      </c>
      <c r="C5129" s="25" t="n">
        <f aca="false">VLOOKUP(B5129,[1]Planilha8!$X$4:$Y$6629,2,0)</f>
        <v>2040512</v>
      </c>
      <c r="D5129" s="98" t="s">
        <v>1465</v>
      </c>
      <c r="E5129" s="26" t="str">
        <f aca="false">VLOOKUP(B5129,[1]Planilha8!$X$4:$Z$6629,3,0)</f>
        <v>UNIDADE DE TERAPIA INTENSIVA</v>
      </c>
      <c r="F5129" s="26" t="str">
        <f aca="false">VLOOKUP(B5129,[1]Planilha8!$X$4:$AD$6629,7,0)</f>
        <v>BOM</v>
      </c>
      <c r="G5129" s="27" t="n">
        <v>41569</v>
      </c>
      <c r="H5129" s="28" t="n">
        <v>101.30571</v>
      </c>
      <c r="I5129" s="29" t="s">
        <v>23</v>
      </c>
      <c r="J5129" s="70" t="s">
        <v>1466</v>
      </c>
      <c r="K5129" s="71" t="n">
        <v>14757</v>
      </c>
      <c r="L5129" s="72" t="n">
        <v>2013003476</v>
      </c>
      <c r="M5129" s="73" t="n">
        <v>43465</v>
      </c>
      <c r="N5129" s="74" t="n">
        <v>97.76001015</v>
      </c>
      <c r="O5129" s="75" t="n">
        <v>0.5</v>
      </c>
      <c r="P5129" s="76" t="n">
        <v>0.0416666666666667</v>
      </c>
      <c r="Q5129" s="77" t="n">
        <v>0</v>
      </c>
      <c r="R5129" s="78" t="n">
        <v>97.76001015</v>
      </c>
      <c r="S5129" s="39" t="n">
        <v>3.54569985000005</v>
      </c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  <c r="AMG5129" s="0"/>
      <c r="AMH5129" s="0"/>
      <c r="AMI5129" s="0"/>
      <c r="AMJ5129" s="0"/>
    </row>
    <row r="5130" s="4" customFormat="true" ht="37.5" hidden="false" customHeight="true" outlineLevel="0" collapsed="false">
      <c r="A5130" s="23" t="s">
        <v>1337</v>
      </c>
      <c r="B5130" s="23" t="n">
        <v>6941</v>
      </c>
      <c r="C5130" s="25" t="n">
        <f aca="false">VLOOKUP(B5130,[1]Planilha8!$X$4:$Y$6629,2,0)</f>
        <v>2040513</v>
      </c>
      <c r="D5130" s="98" t="s">
        <v>1465</v>
      </c>
      <c r="E5130" s="26" t="str">
        <f aca="false">VLOOKUP(B5130,[1]Planilha8!$X$4:$Z$6629,3,0)</f>
        <v>UNIDADE DE TERAPIA INTENSIVA</v>
      </c>
      <c r="F5130" s="26" t="str">
        <f aca="false">VLOOKUP(B5130,[1]Planilha8!$X$4:$AD$6629,7,0)</f>
        <v>BOM</v>
      </c>
      <c r="G5130" s="27" t="n">
        <v>41569</v>
      </c>
      <c r="H5130" s="28" t="n">
        <v>101.30571</v>
      </c>
      <c r="I5130" s="29" t="s">
        <v>23</v>
      </c>
      <c r="J5130" s="70" t="s">
        <v>1466</v>
      </c>
      <c r="K5130" s="71" t="n">
        <v>14757</v>
      </c>
      <c r="L5130" s="72" t="n">
        <v>2013003476</v>
      </c>
      <c r="M5130" s="73" t="n">
        <v>43465</v>
      </c>
      <c r="N5130" s="74" t="n">
        <v>97.76001015</v>
      </c>
      <c r="O5130" s="75" t="n">
        <v>0.5</v>
      </c>
      <c r="P5130" s="76" t="n">
        <v>0.0416666666666667</v>
      </c>
      <c r="Q5130" s="77" t="n">
        <v>0</v>
      </c>
      <c r="R5130" s="78" t="n">
        <v>97.76001015</v>
      </c>
      <c r="S5130" s="39" t="n">
        <v>3.54569985000005</v>
      </c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  <c r="AMG5130" s="0"/>
      <c r="AMH5130" s="0"/>
      <c r="AMI5130" s="0"/>
      <c r="AMJ5130" s="0"/>
    </row>
    <row r="5131" s="4" customFormat="true" ht="37.5" hidden="false" customHeight="true" outlineLevel="0" collapsed="false">
      <c r="A5131" s="23" t="s">
        <v>1337</v>
      </c>
      <c r="B5131" s="23" t="n">
        <v>6942</v>
      </c>
      <c r="C5131" s="25" t="n">
        <f aca="false">VLOOKUP(B5131,[1]Planilha8!$X$4:$Y$6629,2,0)</f>
        <v>2040514</v>
      </c>
      <c r="D5131" s="98" t="s">
        <v>1465</v>
      </c>
      <c r="E5131" s="26" t="str">
        <f aca="false">VLOOKUP(B5131,[1]Planilha8!$X$4:$Z$6629,3,0)</f>
        <v>CENTRO CIRÚRGICO</v>
      </c>
      <c r="F5131" s="26" t="str">
        <f aca="false">VLOOKUP(B5131,[1]Planilha8!$X$4:$AD$6629,7,0)</f>
        <v>BOM</v>
      </c>
      <c r="G5131" s="27" t="n">
        <v>41569</v>
      </c>
      <c r="H5131" s="28" t="n">
        <v>101.30571</v>
      </c>
      <c r="I5131" s="29" t="s">
        <v>23</v>
      </c>
      <c r="J5131" s="70" t="s">
        <v>1466</v>
      </c>
      <c r="K5131" s="71" t="n">
        <v>14757</v>
      </c>
      <c r="L5131" s="72" t="n">
        <v>2013003476</v>
      </c>
      <c r="M5131" s="73" t="n">
        <v>43465</v>
      </c>
      <c r="N5131" s="74" t="n">
        <v>97.76001015</v>
      </c>
      <c r="O5131" s="75" t="n">
        <v>0.5</v>
      </c>
      <c r="P5131" s="76" t="n">
        <v>0.0416666666666667</v>
      </c>
      <c r="Q5131" s="77" t="n">
        <v>0</v>
      </c>
      <c r="R5131" s="78" t="n">
        <v>97.76001015</v>
      </c>
      <c r="S5131" s="39" t="n">
        <v>3.54569985000005</v>
      </c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  <c r="AMG5131" s="0"/>
      <c r="AMH5131" s="0"/>
      <c r="AMI5131" s="0"/>
      <c r="AMJ5131" s="0"/>
    </row>
    <row r="5132" s="4" customFormat="true" ht="37.5" hidden="false" customHeight="true" outlineLevel="0" collapsed="false">
      <c r="A5132" s="23" t="s">
        <v>1337</v>
      </c>
      <c r="B5132" s="23" t="n">
        <v>6943</v>
      </c>
      <c r="C5132" s="25" t="n">
        <f aca="false">VLOOKUP(B5132,[1]Planilha8!$X$4:$Y$6629,2,0)</f>
        <v>2040515</v>
      </c>
      <c r="D5132" s="98" t="s">
        <v>1465</v>
      </c>
      <c r="E5132" s="26" t="str">
        <f aca="false">VLOOKUP(B5132,[1]Planilha8!$X$4:$Z$6629,3,0)</f>
        <v>UNIDADE DE TERAPIA INTENSIVA</v>
      </c>
      <c r="F5132" s="26" t="str">
        <f aca="false">VLOOKUP(B5132,[1]Planilha8!$X$4:$AD$6629,7,0)</f>
        <v>BOM</v>
      </c>
      <c r="G5132" s="27" t="n">
        <v>41569</v>
      </c>
      <c r="H5132" s="28" t="n">
        <v>101.30571</v>
      </c>
      <c r="I5132" s="29" t="s">
        <v>23</v>
      </c>
      <c r="J5132" s="70" t="s">
        <v>1466</v>
      </c>
      <c r="K5132" s="71" t="n">
        <v>14757</v>
      </c>
      <c r="L5132" s="72" t="n">
        <v>2013003476</v>
      </c>
      <c r="M5132" s="73" t="n">
        <v>43465</v>
      </c>
      <c r="N5132" s="74" t="n">
        <v>97.76001015</v>
      </c>
      <c r="O5132" s="75" t="n">
        <v>0.5</v>
      </c>
      <c r="P5132" s="76" t="n">
        <v>0.0416666666666667</v>
      </c>
      <c r="Q5132" s="77" t="n">
        <v>0</v>
      </c>
      <c r="R5132" s="78" t="n">
        <v>97.76001015</v>
      </c>
      <c r="S5132" s="39" t="n">
        <v>3.54569985000005</v>
      </c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  <c r="AMG5132" s="0"/>
      <c r="AMH5132" s="0"/>
      <c r="AMI5132" s="0"/>
      <c r="AMJ5132" s="0"/>
    </row>
    <row r="5133" s="4" customFormat="true" ht="37.5" hidden="false" customHeight="true" outlineLevel="0" collapsed="false">
      <c r="A5133" s="23" t="s">
        <v>1337</v>
      </c>
      <c r="B5133" s="23" t="n">
        <v>6944</v>
      </c>
      <c r="C5133" s="25" t="n">
        <f aca="false">VLOOKUP(B5133,[1]Planilha8!$X$4:$Y$6629,2,0)</f>
        <v>2040516</v>
      </c>
      <c r="D5133" s="98" t="s">
        <v>1465</v>
      </c>
      <c r="E5133" s="26" t="str">
        <f aca="false">VLOOKUP(B5133,[1]Planilha8!$X$4:$Z$6629,3,0)</f>
        <v>UNIDADE DE TERAPIA INTENSIVA</v>
      </c>
      <c r="F5133" s="26" t="str">
        <f aca="false">VLOOKUP(B5133,[1]Planilha8!$X$4:$AD$6629,7,0)</f>
        <v>BOM</v>
      </c>
      <c r="G5133" s="27" t="n">
        <v>41569</v>
      </c>
      <c r="H5133" s="28" t="n">
        <v>101.30571</v>
      </c>
      <c r="I5133" s="29" t="s">
        <v>23</v>
      </c>
      <c r="J5133" s="70" t="s">
        <v>1466</v>
      </c>
      <c r="K5133" s="71" t="n">
        <v>14757</v>
      </c>
      <c r="L5133" s="72" t="n">
        <v>2013003476</v>
      </c>
      <c r="M5133" s="73" t="n">
        <v>43465</v>
      </c>
      <c r="N5133" s="74" t="n">
        <v>97.76001015</v>
      </c>
      <c r="O5133" s="75" t="n">
        <v>0.5</v>
      </c>
      <c r="P5133" s="76" t="n">
        <v>0.0416666666666667</v>
      </c>
      <c r="Q5133" s="77" t="n">
        <v>0</v>
      </c>
      <c r="R5133" s="78" t="n">
        <v>97.76001015</v>
      </c>
      <c r="S5133" s="39" t="n">
        <v>3.54569985000005</v>
      </c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  <c r="AMG5133" s="0"/>
      <c r="AMH5133" s="0"/>
      <c r="AMI5133" s="0"/>
      <c r="AMJ5133" s="0"/>
    </row>
    <row r="5134" s="4" customFormat="true" ht="37.5" hidden="false" customHeight="true" outlineLevel="0" collapsed="false">
      <c r="A5134" s="23" t="s">
        <v>1337</v>
      </c>
      <c r="B5134" s="23" t="n">
        <v>6945</v>
      </c>
      <c r="C5134" s="25" t="n">
        <f aca="false">VLOOKUP(B5134,[1]Planilha8!$X$4:$Y$6629,2,0)</f>
        <v>2040517</v>
      </c>
      <c r="D5134" s="98" t="s">
        <v>1465</v>
      </c>
      <c r="E5134" s="26" t="str">
        <f aca="false">VLOOKUP(B5134,[1]Planilha8!$X$4:$Z$6629,3,0)</f>
        <v>CENTRO CIRÚRGICO</v>
      </c>
      <c r="F5134" s="26" t="str">
        <f aca="false">VLOOKUP(B5134,[1]Planilha8!$X$4:$AD$6629,7,0)</f>
        <v>BOM</v>
      </c>
      <c r="G5134" s="27" t="n">
        <v>41569</v>
      </c>
      <c r="H5134" s="28" t="n">
        <v>101.30571</v>
      </c>
      <c r="I5134" s="29" t="s">
        <v>23</v>
      </c>
      <c r="J5134" s="70" t="s">
        <v>1466</v>
      </c>
      <c r="K5134" s="71" t="n">
        <v>14757</v>
      </c>
      <c r="L5134" s="72" t="n">
        <v>2013003476</v>
      </c>
      <c r="M5134" s="73" t="n">
        <v>43465</v>
      </c>
      <c r="N5134" s="74" t="n">
        <v>97.76001015</v>
      </c>
      <c r="O5134" s="75" t="n">
        <v>0.5</v>
      </c>
      <c r="P5134" s="76" t="n">
        <v>0.0416666666666667</v>
      </c>
      <c r="Q5134" s="77" t="n">
        <v>0</v>
      </c>
      <c r="R5134" s="78" t="n">
        <v>97.76001015</v>
      </c>
      <c r="S5134" s="39" t="n">
        <v>3.54569985000005</v>
      </c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  <c r="AMG5134" s="0"/>
      <c r="AMH5134" s="0"/>
      <c r="AMI5134" s="0"/>
      <c r="AMJ5134" s="0"/>
    </row>
    <row r="5135" s="4" customFormat="true" ht="37.5" hidden="false" customHeight="true" outlineLevel="0" collapsed="false">
      <c r="A5135" s="23" t="s">
        <v>1337</v>
      </c>
      <c r="B5135" s="23" t="n">
        <v>6946</v>
      </c>
      <c r="C5135" s="25" t="n">
        <f aca="false">VLOOKUP(B5135,[1]Planilha8!$X$4:$Y$6629,2,0)</f>
        <v>2040518</v>
      </c>
      <c r="D5135" s="98" t="s">
        <v>1465</v>
      </c>
      <c r="E5135" s="26" t="str">
        <f aca="false">VLOOKUP(B5135,[1]Planilha8!$X$4:$Z$6629,3,0)</f>
        <v>UNIDADE DE TERAPIA INTENSIVA</v>
      </c>
      <c r="F5135" s="26" t="str">
        <f aca="false">VLOOKUP(B5135,[1]Planilha8!$X$4:$AD$6629,7,0)</f>
        <v>BOM</v>
      </c>
      <c r="G5135" s="27" t="n">
        <v>41569</v>
      </c>
      <c r="H5135" s="28" t="n">
        <v>101.30571</v>
      </c>
      <c r="I5135" s="29" t="s">
        <v>23</v>
      </c>
      <c r="J5135" s="70" t="s">
        <v>1466</v>
      </c>
      <c r="K5135" s="71" t="n">
        <v>14757</v>
      </c>
      <c r="L5135" s="72" t="n">
        <v>2013003476</v>
      </c>
      <c r="M5135" s="73" t="n">
        <v>43465</v>
      </c>
      <c r="N5135" s="74" t="n">
        <v>97.76001015</v>
      </c>
      <c r="O5135" s="75" t="n">
        <v>0.5</v>
      </c>
      <c r="P5135" s="76" t="n">
        <v>0.0416666666666667</v>
      </c>
      <c r="Q5135" s="77" t="n">
        <v>0</v>
      </c>
      <c r="R5135" s="78" t="n">
        <v>97.76001015</v>
      </c>
      <c r="S5135" s="39" t="n">
        <v>3.54569985000005</v>
      </c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  <c r="AMG5135" s="0"/>
      <c r="AMH5135" s="0"/>
      <c r="AMI5135" s="0"/>
      <c r="AMJ5135" s="0"/>
    </row>
    <row r="5136" s="4" customFormat="true" ht="37.5" hidden="false" customHeight="true" outlineLevel="0" collapsed="false">
      <c r="A5136" s="23" t="s">
        <v>1337</v>
      </c>
      <c r="B5136" s="23" t="n">
        <v>6947</v>
      </c>
      <c r="C5136" s="25" t="n">
        <f aca="false">VLOOKUP(B5136,[1]Planilha8!$X$4:$Y$6629,2,0)</f>
        <v>2040519</v>
      </c>
      <c r="D5136" s="98" t="s">
        <v>1465</v>
      </c>
      <c r="E5136" s="26" t="str">
        <f aca="false">VLOOKUP(B5136,[1]Planilha8!$X$4:$Z$6629,3,0)</f>
        <v>UNIDADE DE TERAPIA INTENSIVA</v>
      </c>
      <c r="F5136" s="26" t="str">
        <f aca="false">VLOOKUP(B5136,[1]Planilha8!$X$4:$AD$6629,7,0)</f>
        <v>BOM</v>
      </c>
      <c r="G5136" s="27" t="n">
        <v>41569</v>
      </c>
      <c r="H5136" s="28" t="n">
        <v>101.30571</v>
      </c>
      <c r="I5136" s="29" t="s">
        <v>23</v>
      </c>
      <c r="J5136" s="70" t="s">
        <v>1466</v>
      </c>
      <c r="K5136" s="71" t="n">
        <v>14757</v>
      </c>
      <c r="L5136" s="72" t="n">
        <v>2013003476</v>
      </c>
      <c r="M5136" s="73" t="n">
        <v>43465</v>
      </c>
      <c r="N5136" s="74" t="n">
        <v>97.76001015</v>
      </c>
      <c r="O5136" s="75" t="n">
        <v>0.5</v>
      </c>
      <c r="P5136" s="76" t="n">
        <v>0.0416666666666667</v>
      </c>
      <c r="Q5136" s="77" t="n">
        <v>0</v>
      </c>
      <c r="R5136" s="78" t="n">
        <v>97.76001015</v>
      </c>
      <c r="S5136" s="39" t="n">
        <v>3.54569985000005</v>
      </c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  <c r="AMG5136" s="0"/>
      <c r="AMH5136" s="0"/>
      <c r="AMI5136" s="0"/>
      <c r="AMJ5136" s="0"/>
    </row>
    <row r="5137" s="4" customFormat="true" ht="37.5" hidden="false" customHeight="true" outlineLevel="0" collapsed="false">
      <c r="A5137" s="23" t="s">
        <v>1337</v>
      </c>
      <c r="B5137" s="23" t="n">
        <v>6948</v>
      </c>
      <c r="C5137" s="25" t="n">
        <f aca="false">VLOOKUP(B5137,[1]Planilha8!$X$4:$Y$6629,2,0)</f>
        <v>2040520</v>
      </c>
      <c r="D5137" s="98" t="s">
        <v>1465</v>
      </c>
      <c r="E5137" s="26" t="str">
        <f aca="false">VLOOKUP(B5137,[1]Planilha8!$X$4:$Z$6629,3,0)</f>
        <v>UNIDADE DE TERAPIA INTENSIVA</v>
      </c>
      <c r="F5137" s="26" t="str">
        <f aca="false">VLOOKUP(B5137,[1]Planilha8!$X$4:$AD$6629,7,0)</f>
        <v>BOM</v>
      </c>
      <c r="G5137" s="27" t="n">
        <v>41569</v>
      </c>
      <c r="H5137" s="28" t="n">
        <v>101.30571</v>
      </c>
      <c r="I5137" s="29" t="s">
        <v>23</v>
      </c>
      <c r="J5137" s="70" t="s">
        <v>1466</v>
      </c>
      <c r="K5137" s="71" t="n">
        <v>14757</v>
      </c>
      <c r="L5137" s="72" t="n">
        <v>2013003476</v>
      </c>
      <c r="M5137" s="73" t="n">
        <v>43465</v>
      </c>
      <c r="N5137" s="74" t="n">
        <v>97.76001015</v>
      </c>
      <c r="O5137" s="75" t="n">
        <v>0.5</v>
      </c>
      <c r="P5137" s="76" t="n">
        <v>0.0416666666666667</v>
      </c>
      <c r="Q5137" s="77" t="n">
        <v>0</v>
      </c>
      <c r="R5137" s="78" t="n">
        <v>97.76001015</v>
      </c>
      <c r="S5137" s="39" t="n">
        <v>3.54569985000005</v>
      </c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  <c r="AMG5137" s="0"/>
      <c r="AMH5137" s="0"/>
      <c r="AMI5137" s="0"/>
      <c r="AMJ5137" s="0"/>
    </row>
    <row r="5138" s="4" customFormat="true" ht="37.5" hidden="false" customHeight="true" outlineLevel="0" collapsed="false">
      <c r="A5138" s="23" t="s">
        <v>1337</v>
      </c>
      <c r="B5138" s="23" t="n">
        <v>6949</v>
      </c>
      <c r="C5138" s="25" t="n">
        <f aca="false">VLOOKUP(B5138,[1]Planilha8!$X$4:$Y$6629,2,0)</f>
        <v>2040521</v>
      </c>
      <c r="D5138" s="98" t="s">
        <v>1465</v>
      </c>
      <c r="E5138" s="26" t="str">
        <f aca="false">VLOOKUP(B5138,[1]Planilha8!$X$4:$Z$6629,3,0)</f>
        <v>UNIDADE DE TERAPIA INTENSIVA</v>
      </c>
      <c r="F5138" s="26" t="str">
        <f aca="false">VLOOKUP(B5138,[1]Planilha8!$X$4:$AD$6629,7,0)</f>
        <v>BOM</v>
      </c>
      <c r="G5138" s="27" t="n">
        <v>41569</v>
      </c>
      <c r="H5138" s="28" t="n">
        <v>101.30571</v>
      </c>
      <c r="I5138" s="29" t="s">
        <v>23</v>
      </c>
      <c r="J5138" s="70" t="s">
        <v>1466</v>
      </c>
      <c r="K5138" s="71" t="n">
        <v>14757</v>
      </c>
      <c r="L5138" s="72" t="n">
        <v>2013003476</v>
      </c>
      <c r="M5138" s="73" t="n">
        <v>43465</v>
      </c>
      <c r="N5138" s="74" t="n">
        <v>97.76001015</v>
      </c>
      <c r="O5138" s="75" t="n">
        <v>0.5</v>
      </c>
      <c r="P5138" s="76" t="n">
        <v>0.0416666666666667</v>
      </c>
      <c r="Q5138" s="77" t="n">
        <v>0</v>
      </c>
      <c r="R5138" s="78" t="n">
        <v>97.76001015</v>
      </c>
      <c r="S5138" s="39" t="n">
        <v>3.54569985000005</v>
      </c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  <c r="AMG5138" s="0"/>
      <c r="AMH5138" s="0"/>
      <c r="AMI5138" s="0"/>
      <c r="AMJ5138" s="0"/>
    </row>
    <row r="5139" s="4" customFormat="true" ht="37.5" hidden="false" customHeight="true" outlineLevel="0" collapsed="false">
      <c r="A5139" s="23" t="s">
        <v>1337</v>
      </c>
      <c r="B5139" s="23" t="n">
        <v>6950</v>
      </c>
      <c r="C5139" s="25" t="n">
        <f aca="false">VLOOKUP(B5139,[1]Planilha8!$X$4:$Y$6629,2,0)</f>
        <v>2040522</v>
      </c>
      <c r="D5139" s="98" t="s">
        <v>1465</v>
      </c>
      <c r="E5139" s="26" t="str">
        <f aca="false">VLOOKUP(B5139,[1]Planilha8!$X$4:$Z$6629,3,0)</f>
        <v>UNIDADE DE TERAPIA INTENSIVA</v>
      </c>
      <c r="F5139" s="26" t="str">
        <f aca="false">VLOOKUP(B5139,[1]Planilha8!$X$4:$AD$6629,7,0)</f>
        <v>BOM</v>
      </c>
      <c r="G5139" s="27" t="n">
        <v>41569</v>
      </c>
      <c r="H5139" s="28" t="n">
        <v>101.30571</v>
      </c>
      <c r="I5139" s="29" t="s">
        <v>23</v>
      </c>
      <c r="J5139" s="70" t="s">
        <v>1466</v>
      </c>
      <c r="K5139" s="71" t="n">
        <v>14757</v>
      </c>
      <c r="L5139" s="72" t="n">
        <v>2013003476</v>
      </c>
      <c r="M5139" s="73" t="n">
        <v>43465</v>
      </c>
      <c r="N5139" s="74" t="n">
        <v>97.76001015</v>
      </c>
      <c r="O5139" s="75" t="n">
        <v>0.5</v>
      </c>
      <c r="P5139" s="76" t="n">
        <v>0.0416666666666667</v>
      </c>
      <c r="Q5139" s="77" t="n">
        <v>0</v>
      </c>
      <c r="R5139" s="78" t="n">
        <v>97.76001015</v>
      </c>
      <c r="S5139" s="39" t="n">
        <v>3.54569985000005</v>
      </c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  <c r="AMG5139" s="0"/>
      <c r="AMH5139" s="0"/>
      <c r="AMI5139" s="0"/>
      <c r="AMJ5139" s="0"/>
    </row>
    <row r="5140" s="4" customFormat="true" ht="37.5" hidden="false" customHeight="true" outlineLevel="0" collapsed="false">
      <c r="A5140" s="23" t="s">
        <v>1337</v>
      </c>
      <c r="B5140" s="23" t="n">
        <v>6951</v>
      </c>
      <c r="C5140" s="25" t="n">
        <f aca="false">VLOOKUP(B5140,[1]Planilha8!$X$4:$Y$6629,2,0)</f>
        <v>2040523</v>
      </c>
      <c r="D5140" s="98" t="s">
        <v>1465</v>
      </c>
      <c r="E5140" s="26" t="str">
        <f aca="false">VLOOKUP(B5140,[1]Planilha8!$X$4:$Z$6629,3,0)</f>
        <v>UNIDADE DE TERAPIA INTENSIVA</v>
      </c>
      <c r="F5140" s="26" t="str">
        <f aca="false">VLOOKUP(B5140,[1]Planilha8!$X$4:$AD$6629,7,0)</f>
        <v>BOM</v>
      </c>
      <c r="G5140" s="27" t="n">
        <v>41569</v>
      </c>
      <c r="H5140" s="28" t="n">
        <v>101.30571</v>
      </c>
      <c r="I5140" s="29" t="s">
        <v>23</v>
      </c>
      <c r="J5140" s="70" t="s">
        <v>1466</v>
      </c>
      <c r="K5140" s="71" t="n">
        <v>14757</v>
      </c>
      <c r="L5140" s="72" t="n">
        <v>2013003476</v>
      </c>
      <c r="M5140" s="73" t="n">
        <v>43465</v>
      </c>
      <c r="N5140" s="74" t="n">
        <v>97.76001015</v>
      </c>
      <c r="O5140" s="75" t="n">
        <v>0.5</v>
      </c>
      <c r="P5140" s="76" t="n">
        <v>0.0416666666666667</v>
      </c>
      <c r="Q5140" s="77" t="n">
        <v>0</v>
      </c>
      <c r="R5140" s="78" t="n">
        <v>97.76001015</v>
      </c>
      <c r="S5140" s="39" t="n">
        <v>3.54569985000005</v>
      </c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  <c r="AMG5140" s="0"/>
      <c r="AMH5140" s="0"/>
      <c r="AMI5140" s="0"/>
      <c r="AMJ5140" s="0"/>
    </row>
    <row r="5141" s="4" customFormat="true" ht="37.5" hidden="false" customHeight="true" outlineLevel="0" collapsed="false">
      <c r="A5141" s="23" t="s">
        <v>1337</v>
      </c>
      <c r="B5141" s="23" t="n">
        <v>6952</v>
      </c>
      <c r="C5141" s="25" t="n">
        <f aca="false">VLOOKUP(B5141,[1]Planilha8!$X$4:$Y$6629,2,0)</f>
        <v>2040524</v>
      </c>
      <c r="D5141" s="98" t="s">
        <v>1465</v>
      </c>
      <c r="E5141" s="26" t="str">
        <f aca="false">VLOOKUP(B5141,[1]Planilha8!$X$4:$Z$6629,3,0)</f>
        <v>UNIDADE DE TERAPIA INTENSIVA</v>
      </c>
      <c r="F5141" s="26" t="str">
        <f aca="false">VLOOKUP(B5141,[1]Planilha8!$X$4:$AD$6629,7,0)</f>
        <v>BOM</v>
      </c>
      <c r="G5141" s="27" t="n">
        <v>41569</v>
      </c>
      <c r="H5141" s="28" t="n">
        <v>101.30571</v>
      </c>
      <c r="I5141" s="29" t="s">
        <v>23</v>
      </c>
      <c r="J5141" s="70" t="s">
        <v>1466</v>
      </c>
      <c r="K5141" s="71" t="n">
        <v>14757</v>
      </c>
      <c r="L5141" s="72" t="n">
        <v>2013003476</v>
      </c>
      <c r="M5141" s="73" t="n">
        <v>43465</v>
      </c>
      <c r="N5141" s="74" t="n">
        <v>97.76001015</v>
      </c>
      <c r="O5141" s="75" t="n">
        <v>0.5</v>
      </c>
      <c r="P5141" s="76" t="n">
        <v>0.0416666666666667</v>
      </c>
      <c r="Q5141" s="77" t="n">
        <v>0</v>
      </c>
      <c r="R5141" s="78" t="n">
        <v>97.76001015</v>
      </c>
      <c r="S5141" s="39" t="n">
        <v>3.54569985000005</v>
      </c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  <c r="AMG5141" s="0"/>
      <c r="AMH5141" s="0"/>
      <c r="AMI5141" s="0"/>
      <c r="AMJ5141" s="0"/>
    </row>
    <row r="5142" s="4" customFormat="true" ht="37.5" hidden="false" customHeight="true" outlineLevel="0" collapsed="false">
      <c r="A5142" s="23" t="s">
        <v>1337</v>
      </c>
      <c r="B5142" s="23" t="n">
        <v>6953</v>
      </c>
      <c r="C5142" s="25" t="n">
        <f aca="false">VLOOKUP(B5142,[1]Planilha8!$X$4:$Y$6629,2,0)</f>
        <v>2040525</v>
      </c>
      <c r="D5142" s="98" t="s">
        <v>1465</v>
      </c>
      <c r="E5142" s="26" t="str">
        <f aca="false">VLOOKUP(B5142,[1]Planilha8!$X$4:$Z$6629,3,0)</f>
        <v>UNIDADE DE TERAPIA INTENSIVA</v>
      </c>
      <c r="F5142" s="26" t="str">
        <f aca="false">VLOOKUP(B5142,[1]Planilha8!$X$4:$AD$6629,7,0)</f>
        <v>BOM</v>
      </c>
      <c r="G5142" s="27" t="n">
        <v>41569</v>
      </c>
      <c r="H5142" s="28" t="n">
        <v>101.30571</v>
      </c>
      <c r="I5142" s="29" t="s">
        <v>23</v>
      </c>
      <c r="J5142" s="70" t="s">
        <v>1466</v>
      </c>
      <c r="K5142" s="71" t="n">
        <v>14757</v>
      </c>
      <c r="L5142" s="72" t="n">
        <v>2013003476</v>
      </c>
      <c r="M5142" s="73" t="n">
        <v>43465</v>
      </c>
      <c r="N5142" s="74" t="n">
        <v>97.76001015</v>
      </c>
      <c r="O5142" s="75" t="n">
        <v>0.5</v>
      </c>
      <c r="P5142" s="76" t="n">
        <v>0.0416666666666667</v>
      </c>
      <c r="Q5142" s="77" t="n">
        <v>0</v>
      </c>
      <c r="R5142" s="78" t="n">
        <v>97.76001015</v>
      </c>
      <c r="S5142" s="39" t="n">
        <v>3.54569985000005</v>
      </c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  <c r="AMG5142" s="0"/>
      <c r="AMH5142" s="0"/>
      <c r="AMI5142" s="0"/>
      <c r="AMJ5142" s="0"/>
    </row>
    <row r="5143" s="4" customFormat="true" ht="37.5" hidden="false" customHeight="true" outlineLevel="0" collapsed="false">
      <c r="A5143" s="23" t="s">
        <v>1337</v>
      </c>
      <c r="B5143" s="23" t="n">
        <v>6954</v>
      </c>
      <c r="C5143" s="25" t="n">
        <f aca="false">VLOOKUP(B5143,[1]Planilha8!$X$4:$Y$6629,2,0)</f>
        <v>2040526</v>
      </c>
      <c r="D5143" s="98" t="s">
        <v>1465</v>
      </c>
      <c r="E5143" s="26" t="str">
        <f aca="false">VLOOKUP(B5143,[1]Planilha8!$X$4:$Z$6629,3,0)</f>
        <v>UNIDADE DE TERAPIA INTENSIVA</v>
      </c>
      <c r="F5143" s="26" t="str">
        <f aca="false">VLOOKUP(B5143,[1]Planilha8!$X$4:$AD$6629,7,0)</f>
        <v>BOM</v>
      </c>
      <c r="G5143" s="27" t="n">
        <v>41569</v>
      </c>
      <c r="H5143" s="28" t="n">
        <v>101.30571</v>
      </c>
      <c r="I5143" s="29" t="s">
        <v>23</v>
      </c>
      <c r="J5143" s="70" t="s">
        <v>1466</v>
      </c>
      <c r="K5143" s="71" t="n">
        <v>14757</v>
      </c>
      <c r="L5143" s="72" t="n">
        <v>2013003476</v>
      </c>
      <c r="M5143" s="73" t="n">
        <v>43465</v>
      </c>
      <c r="N5143" s="74" t="n">
        <v>97.76001015</v>
      </c>
      <c r="O5143" s="75" t="n">
        <v>0.5</v>
      </c>
      <c r="P5143" s="76" t="n">
        <v>0.0416666666666667</v>
      </c>
      <c r="Q5143" s="77" t="n">
        <v>0</v>
      </c>
      <c r="R5143" s="78" t="n">
        <v>97.76001015</v>
      </c>
      <c r="S5143" s="39" t="n">
        <v>3.54569985000005</v>
      </c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  <c r="AMG5143" s="0"/>
      <c r="AMH5143" s="0"/>
      <c r="AMI5143" s="0"/>
      <c r="AMJ5143" s="0"/>
    </row>
    <row r="5144" s="4" customFormat="true" ht="37.5" hidden="false" customHeight="true" outlineLevel="0" collapsed="false">
      <c r="A5144" s="23" t="s">
        <v>1337</v>
      </c>
      <c r="B5144" s="23" t="n">
        <v>6955</v>
      </c>
      <c r="C5144" s="25" t="n">
        <f aca="false">VLOOKUP(B5144,[1]Planilha8!$X$4:$Y$6629,2,0)</f>
        <v>2040527</v>
      </c>
      <c r="D5144" s="98" t="s">
        <v>1465</v>
      </c>
      <c r="E5144" s="26" t="str">
        <f aca="false">VLOOKUP(B5144,[1]Planilha8!$X$4:$Z$6629,3,0)</f>
        <v>UNIDADE DE TERAPIA INTENSIVA</v>
      </c>
      <c r="F5144" s="26" t="str">
        <f aca="false">VLOOKUP(B5144,[1]Planilha8!$X$4:$AD$6629,7,0)</f>
        <v>BOM</v>
      </c>
      <c r="G5144" s="27" t="n">
        <v>41569</v>
      </c>
      <c r="H5144" s="28" t="n">
        <v>101.30571</v>
      </c>
      <c r="I5144" s="29" t="s">
        <v>23</v>
      </c>
      <c r="J5144" s="70" t="s">
        <v>1466</v>
      </c>
      <c r="K5144" s="71" t="n">
        <v>14757</v>
      </c>
      <c r="L5144" s="72" t="n">
        <v>2013003476</v>
      </c>
      <c r="M5144" s="73" t="n">
        <v>43465</v>
      </c>
      <c r="N5144" s="74" t="n">
        <v>97.76001015</v>
      </c>
      <c r="O5144" s="75" t="n">
        <v>0.5</v>
      </c>
      <c r="P5144" s="76" t="n">
        <v>0.0416666666666667</v>
      </c>
      <c r="Q5144" s="77" t="n">
        <v>0</v>
      </c>
      <c r="R5144" s="78" t="n">
        <v>97.76001015</v>
      </c>
      <c r="S5144" s="39" t="n">
        <v>3.54569985000005</v>
      </c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  <c r="AMG5144" s="0"/>
      <c r="AMH5144" s="0"/>
      <c r="AMI5144" s="0"/>
      <c r="AMJ5144" s="0"/>
    </row>
    <row r="5145" s="4" customFormat="true" ht="37.5" hidden="false" customHeight="true" outlineLevel="0" collapsed="false">
      <c r="A5145" s="23" t="s">
        <v>1337</v>
      </c>
      <c r="B5145" s="23" t="n">
        <v>6956</v>
      </c>
      <c r="C5145" s="25" t="n">
        <f aca="false">VLOOKUP(B5145,[1]Planilha8!$X$4:$Y$6629,2,0)</f>
        <v>2040528</v>
      </c>
      <c r="D5145" s="98" t="s">
        <v>1465</v>
      </c>
      <c r="E5145" s="26" t="str">
        <f aca="false">VLOOKUP(B5145,[1]Planilha8!$X$4:$Z$6629,3,0)</f>
        <v>UNIDADE DE TERAPIA INTENSIVA</v>
      </c>
      <c r="F5145" s="26" t="str">
        <f aca="false">VLOOKUP(B5145,[1]Planilha8!$X$4:$AD$6629,7,0)</f>
        <v>BOM</v>
      </c>
      <c r="G5145" s="27" t="n">
        <v>41569</v>
      </c>
      <c r="H5145" s="28" t="n">
        <v>101.30571</v>
      </c>
      <c r="I5145" s="29" t="s">
        <v>23</v>
      </c>
      <c r="J5145" s="70" t="s">
        <v>1466</v>
      </c>
      <c r="K5145" s="71" t="n">
        <v>14757</v>
      </c>
      <c r="L5145" s="72" t="n">
        <v>2013003476</v>
      </c>
      <c r="M5145" s="73" t="n">
        <v>43465</v>
      </c>
      <c r="N5145" s="74" t="n">
        <v>97.76001015</v>
      </c>
      <c r="O5145" s="75" t="n">
        <v>0.5</v>
      </c>
      <c r="P5145" s="76" t="n">
        <v>0.0416666666666667</v>
      </c>
      <c r="Q5145" s="77" t="n">
        <v>0</v>
      </c>
      <c r="R5145" s="78" t="n">
        <v>97.76001015</v>
      </c>
      <c r="S5145" s="39" t="n">
        <v>3.54569985000005</v>
      </c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  <c r="AMG5145" s="0"/>
      <c r="AMH5145" s="0"/>
      <c r="AMI5145" s="0"/>
      <c r="AMJ5145" s="0"/>
    </row>
    <row r="5146" s="4" customFormat="true" ht="37.5" hidden="false" customHeight="true" outlineLevel="0" collapsed="false">
      <c r="A5146" s="23" t="s">
        <v>1337</v>
      </c>
      <c r="B5146" s="23" t="n">
        <v>6887</v>
      </c>
      <c r="C5146" s="25" t="n">
        <f aca="false">VLOOKUP(B5146,[1]Planilha8!$X$4:$Y$6629,2,0)</f>
        <v>2040541</v>
      </c>
      <c r="D5146" s="26" t="s">
        <v>1467</v>
      </c>
      <c r="E5146" s="26" t="str">
        <f aca="false">VLOOKUP(B5146,[1]Planilha8!$X$4:$Z$6629,3,0)</f>
        <v>CHI – TRIAGEM MÉDICA</v>
      </c>
      <c r="F5146" s="26" t="str">
        <f aca="false">VLOOKUP(B5146,[1]Planilha8!$X$4:$AD$6629,7,0)</f>
        <v>BOM</v>
      </c>
      <c r="G5146" s="27" t="n">
        <v>41585</v>
      </c>
      <c r="H5146" s="28" t="n">
        <v>3900</v>
      </c>
      <c r="I5146" s="29" t="s">
        <v>23</v>
      </c>
      <c r="J5146" s="70" t="s">
        <v>606</v>
      </c>
      <c r="K5146" s="71" t="n">
        <v>40620</v>
      </c>
      <c r="L5146" s="72" t="n">
        <v>2013004064</v>
      </c>
      <c r="M5146" s="73" t="n">
        <v>43465</v>
      </c>
      <c r="N5146" s="74" t="n">
        <v>1688.09722222222</v>
      </c>
      <c r="O5146" s="75" t="n">
        <v>0.14</v>
      </c>
      <c r="P5146" s="76" t="n">
        <v>0.0116666666666667</v>
      </c>
      <c r="Q5146" s="77" t="n">
        <v>45.5</v>
      </c>
      <c r="R5146" s="78" t="n">
        <v>1733.59722222222</v>
      </c>
      <c r="S5146" s="39" t="n">
        <v>2166.40277777778</v>
      </c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MG5146" s="0"/>
      <c r="AMH5146" s="0"/>
      <c r="AMI5146" s="0"/>
      <c r="AMJ5146" s="0"/>
    </row>
    <row r="5147" s="4" customFormat="true" ht="37.5" hidden="false" customHeight="true" outlineLevel="0" collapsed="false">
      <c r="A5147" s="23" t="s">
        <v>1337</v>
      </c>
      <c r="B5147" s="23" t="n">
        <v>6823</v>
      </c>
      <c r="C5147" s="25" t="n">
        <f aca="false">VLOOKUP(B5147,[1]Planilha8!$X$4:$Y$6629,2,0)</f>
        <v>2040543</v>
      </c>
      <c r="D5147" s="26" t="s">
        <v>1468</v>
      </c>
      <c r="E5147" s="26" t="str">
        <f aca="false">VLOOKUP(B5147,[1]Planilha8!$X$4:$Z$6629,3,0)</f>
        <v>UNIDADE DE TERAPIA INTENSIVA</v>
      </c>
      <c r="F5147" s="26" t="str">
        <f aca="false">VLOOKUP(B5147,[1]Planilha8!$X$4:$AD$6629,7,0)</f>
        <v>BOM</v>
      </c>
      <c r="G5147" s="27" t="n">
        <v>41591</v>
      </c>
      <c r="H5147" s="28" t="n">
        <v>456.49</v>
      </c>
      <c r="I5147" s="29" t="s">
        <v>23</v>
      </c>
      <c r="J5147" s="70" t="s">
        <v>1364</v>
      </c>
      <c r="K5147" s="71" t="n">
        <v>18356</v>
      </c>
      <c r="L5147" s="72" t="n">
        <v>2013000356</v>
      </c>
      <c r="M5147" s="73" t="n">
        <v>43465</v>
      </c>
      <c r="N5147" s="74" t="n">
        <v>222.20886264245</v>
      </c>
      <c r="O5147" s="75" t="n">
        <v>0.2</v>
      </c>
      <c r="P5147" s="76" t="n">
        <v>0.0166666666666667</v>
      </c>
      <c r="Q5147" s="77" t="n">
        <v>7.60816666666667</v>
      </c>
      <c r="R5147" s="78" t="n">
        <v>229.817029309117</v>
      </c>
      <c r="S5147" s="39" t="n">
        <v>226.672970690883</v>
      </c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  <c r="AI5147" s="3"/>
      <c r="AJ5147" s="3"/>
      <c r="AMG5147" s="0"/>
      <c r="AMH5147" s="0"/>
      <c r="AMI5147" s="0"/>
      <c r="AMJ5147" s="0"/>
    </row>
    <row r="5148" s="4" customFormat="true" ht="37.5" hidden="false" customHeight="true" outlineLevel="0" collapsed="false">
      <c r="A5148" s="23" t="s">
        <v>1337</v>
      </c>
      <c r="B5148" s="23" t="n">
        <v>6825</v>
      </c>
      <c r="C5148" s="25" t="n">
        <f aca="false">VLOOKUP(B5148,[1]Planilha8!$X$4:$Y$6629,2,0)</f>
        <v>2040544</v>
      </c>
      <c r="D5148" s="26" t="s">
        <v>1468</v>
      </c>
      <c r="E5148" s="26" t="str">
        <f aca="false">VLOOKUP(B5148,[1]Planilha8!$X$4:$Z$6629,3,0)</f>
        <v>UNIDADE DE TERAPIA INTENSIVA</v>
      </c>
      <c r="F5148" s="26" t="str">
        <f aca="false">VLOOKUP(B5148,[1]Planilha8!$X$4:$AD$6629,7,0)</f>
        <v>BOM</v>
      </c>
      <c r="G5148" s="27" t="n">
        <v>41591</v>
      </c>
      <c r="H5148" s="28" t="n">
        <v>456.49</v>
      </c>
      <c r="I5148" s="29" t="s">
        <v>23</v>
      </c>
      <c r="J5148" s="70" t="s">
        <v>1364</v>
      </c>
      <c r="K5148" s="71" t="n">
        <v>18356</v>
      </c>
      <c r="L5148" s="72" t="n">
        <v>2013000356</v>
      </c>
      <c r="M5148" s="73" t="n">
        <v>43465</v>
      </c>
      <c r="N5148" s="74" t="n">
        <v>222.20886264245</v>
      </c>
      <c r="O5148" s="75" t="n">
        <v>0.2</v>
      </c>
      <c r="P5148" s="76" t="n">
        <v>0.0166666666666667</v>
      </c>
      <c r="Q5148" s="77" t="n">
        <v>7.60816666666667</v>
      </c>
      <c r="R5148" s="78" t="n">
        <v>229.817029309117</v>
      </c>
      <c r="S5148" s="39" t="n">
        <v>226.672970690883</v>
      </c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  <c r="AI5148" s="3"/>
      <c r="AJ5148" s="3"/>
      <c r="AMG5148" s="0"/>
      <c r="AMH5148" s="0"/>
      <c r="AMI5148" s="0"/>
      <c r="AMJ5148" s="0"/>
    </row>
    <row r="5149" s="4" customFormat="true" ht="37.5" hidden="false" customHeight="true" outlineLevel="0" collapsed="false">
      <c r="A5149" s="23" t="s">
        <v>1337</v>
      </c>
      <c r="B5149" s="23" t="n">
        <v>6844</v>
      </c>
      <c r="C5149" s="25" t="n">
        <f aca="false">VLOOKUP(B5149,[1]Planilha8!$X$4:$Y$6629,2,0)</f>
        <v>2040545</v>
      </c>
      <c r="D5149" s="26" t="s">
        <v>1468</v>
      </c>
      <c r="E5149" s="26" t="str">
        <f aca="false">VLOOKUP(B5149,[1]Planilha8!$X$4:$Z$6629,3,0)</f>
        <v>UNIDADE DE TERAPIA INTENSIVA</v>
      </c>
      <c r="F5149" s="26" t="str">
        <f aca="false">VLOOKUP(B5149,[1]Planilha8!$X$4:$AD$6629,7,0)</f>
        <v>BOM</v>
      </c>
      <c r="G5149" s="27" t="n">
        <v>41591</v>
      </c>
      <c r="H5149" s="28" t="n">
        <v>456.49</v>
      </c>
      <c r="I5149" s="29" t="s">
        <v>23</v>
      </c>
      <c r="J5149" s="70" t="s">
        <v>1364</v>
      </c>
      <c r="K5149" s="71" t="n">
        <v>18356</v>
      </c>
      <c r="L5149" s="72" t="n">
        <v>2013000356</v>
      </c>
      <c r="M5149" s="73" t="n">
        <v>43465</v>
      </c>
      <c r="N5149" s="74" t="n">
        <v>222.20886264245</v>
      </c>
      <c r="O5149" s="75" t="n">
        <v>0.2</v>
      </c>
      <c r="P5149" s="76" t="n">
        <v>0.0166666666666667</v>
      </c>
      <c r="Q5149" s="77" t="n">
        <v>7.60816666666667</v>
      </c>
      <c r="R5149" s="78" t="n">
        <v>229.817029309117</v>
      </c>
      <c r="S5149" s="39" t="n">
        <v>226.672970690883</v>
      </c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  <c r="AI5149" s="3"/>
      <c r="AJ5149" s="3"/>
      <c r="AMG5149" s="0"/>
      <c r="AMH5149" s="0"/>
      <c r="AMI5149" s="0"/>
      <c r="AMJ5149" s="0"/>
    </row>
    <row r="5150" s="4" customFormat="true" ht="37.5" hidden="false" customHeight="true" outlineLevel="0" collapsed="false">
      <c r="A5150" s="23" t="s">
        <v>1337</v>
      </c>
      <c r="B5150" s="23" t="n">
        <v>6845</v>
      </c>
      <c r="C5150" s="25" t="n">
        <f aca="false">VLOOKUP(B5150,[1]Planilha8!$X$4:$Y$6629,2,0)</f>
        <v>2040546</v>
      </c>
      <c r="D5150" s="26" t="s">
        <v>1468</v>
      </c>
      <c r="E5150" s="26" t="str">
        <f aca="false">VLOOKUP(B5150,[1]Planilha8!$X$4:$Z$6629,3,0)</f>
        <v>UNIDADE DE TERAPIA INTENSIVA</v>
      </c>
      <c r="F5150" s="26" t="str">
        <f aca="false">VLOOKUP(B5150,[1]Planilha8!$X$4:$AD$6629,7,0)</f>
        <v>BOM</v>
      </c>
      <c r="G5150" s="27" t="n">
        <v>41591</v>
      </c>
      <c r="H5150" s="28" t="n">
        <v>456.49</v>
      </c>
      <c r="I5150" s="29" t="s">
        <v>23</v>
      </c>
      <c r="J5150" s="70" t="s">
        <v>1364</v>
      </c>
      <c r="K5150" s="71" t="n">
        <v>18356</v>
      </c>
      <c r="L5150" s="72" t="n">
        <v>2013000356</v>
      </c>
      <c r="M5150" s="73" t="n">
        <v>43465</v>
      </c>
      <c r="N5150" s="74" t="n">
        <v>222.20886264245</v>
      </c>
      <c r="O5150" s="75" t="n">
        <v>0.2</v>
      </c>
      <c r="P5150" s="76" t="n">
        <v>0.0166666666666667</v>
      </c>
      <c r="Q5150" s="77" t="n">
        <v>7.60816666666667</v>
      </c>
      <c r="R5150" s="78" t="n">
        <v>229.817029309117</v>
      </c>
      <c r="S5150" s="39" t="n">
        <v>226.672970690883</v>
      </c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  <c r="AI5150" s="3"/>
      <c r="AJ5150" s="3"/>
      <c r="AMG5150" s="0"/>
      <c r="AMH5150" s="0"/>
      <c r="AMI5150" s="0"/>
      <c r="AMJ5150" s="0"/>
    </row>
    <row r="5151" s="4" customFormat="true" ht="37.5" hidden="false" customHeight="true" outlineLevel="0" collapsed="false">
      <c r="A5151" s="23" t="s">
        <v>1337</v>
      </c>
      <c r="B5151" s="23" t="n">
        <v>6865</v>
      </c>
      <c r="C5151" s="25" t="n">
        <f aca="false">VLOOKUP(B5151,[1]Planilha8!$X$4:$Y$6629,2,0)</f>
        <v>2040547</v>
      </c>
      <c r="D5151" s="26" t="s">
        <v>1468</v>
      </c>
      <c r="E5151" s="26" t="str">
        <f aca="false">VLOOKUP(B5151,[1]Planilha8!$X$4:$Z$6629,3,0)</f>
        <v>UNIDADE DE TERAPIA INTENSIVA</v>
      </c>
      <c r="F5151" s="26" t="str">
        <f aca="false">VLOOKUP(B5151,[1]Planilha8!$X$4:$AD$6629,7,0)</f>
        <v>BOM</v>
      </c>
      <c r="G5151" s="27" t="n">
        <v>41591</v>
      </c>
      <c r="H5151" s="28" t="n">
        <v>456.49</v>
      </c>
      <c r="I5151" s="29" t="s">
        <v>23</v>
      </c>
      <c r="J5151" s="70" t="s">
        <v>1364</v>
      </c>
      <c r="K5151" s="71" t="n">
        <v>18356</v>
      </c>
      <c r="L5151" s="72" t="n">
        <v>2013000356</v>
      </c>
      <c r="M5151" s="73" t="n">
        <v>43465</v>
      </c>
      <c r="N5151" s="74" t="n">
        <v>222.20886264245</v>
      </c>
      <c r="O5151" s="75" t="n">
        <v>0.2</v>
      </c>
      <c r="P5151" s="76" t="n">
        <v>0.0166666666666667</v>
      </c>
      <c r="Q5151" s="77" t="n">
        <v>7.60816666666667</v>
      </c>
      <c r="R5151" s="78" t="n">
        <v>229.817029309117</v>
      </c>
      <c r="S5151" s="39" t="n">
        <v>226.672970690883</v>
      </c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  <c r="AI5151" s="3"/>
      <c r="AJ5151" s="3"/>
      <c r="AMG5151" s="0"/>
      <c r="AMH5151" s="0"/>
      <c r="AMI5151" s="0"/>
      <c r="AMJ5151" s="0"/>
    </row>
    <row r="5152" s="4" customFormat="true" ht="37.5" hidden="false" customHeight="true" outlineLevel="0" collapsed="false">
      <c r="A5152" s="23" t="s">
        <v>1337</v>
      </c>
      <c r="B5152" s="23" t="n">
        <v>6829</v>
      </c>
      <c r="C5152" s="25" t="n">
        <f aca="false">VLOOKUP(B5152,[1]Planilha8!$X$4:$Y$6629,2,0)</f>
        <v>2040561</v>
      </c>
      <c r="D5152" s="26" t="s">
        <v>1469</v>
      </c>
      <c r="E5152" s="26" t="str">
        <f aca="false">VLOOKUP(B5152,[1]Planilha8!$X$4:$Z$6629,3,0)</f>
        <v>CHI – CENTRAL HUMANIZADA DE INTERNAÇÃO</v>
      </c>
      <c r="F5152" s="26" t="str">
        <f aca="false">VLOOKUP(B5152,[1]Planilha8!$X$4:$AD$6629,7,0)</f>
        <v>BOM</v>
      </c>
      <c r="G5152" s="27" t="n">
        <v>41599</v>
      </c>
      <c r="H5152" s="28" t="n">
        <v>1467.5</v>
      </c>
      <c r="I5152" s="29" t="s">
        <v>23</v>
      </c>
      <c r="J5152" s="70" t="s">
        <v>1470</v>
      </c>
      <c r="K5152" s="71" t="n">
        <v>67</v>
      </c>
      <c r="L5152" s="72" t="n">
        <v>2013003755</v>
      </c>
      <c r="M5152" s="73" t="n">
        <v>43465</v>
      </c>
      <c r="N5152" s="74" t="n">
        <v>618.09030448718</v>
      </c>
      <c r="O5152" s="75" t="n">
        <v>0.13</v>
      </c>
      <c r="P5152" s="76" t="n">
        <v>0.0108333333333333</v>
      </c>
      <c r="Q5152" s="77" t="n">
        <v>15.8979166666667</v>
      </c>
      <c r="R5152" s="78" t="n">
        <v>633.988221153847</v>
      </c>
      <c r="S5152" s="39" t="n">
        <v>833.511778846153</v>
      </c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  <c r="AI5152" s="3"/>
      <c r="AJ5152" s="3"/>
      <c r="AMG5152" s="0"/>
      <c r="AMH5152" s="0"/>
      <c r="AMI5152" s="0"/>
      <c r="AMJ5152" s="0"/>
    </row>
    <row r="5153" s="4" customFormat="true" ht="37.5" hidden="false" customHeight="true" outlineLevel="0" collapsed="false">
      <c r="A5153" s="23" t="s">
        <v>1337</v>
      </c>
      <c r="B5153" s="23" t="n">
        <v>6838</v>
      </c>
      <c r="C5153" s="25" t="n">
        <f aca="false">VLOOKUP(B5153,[1]Planilha8!$X$4:$Y$6629,2,0)</f>
        <v>2040562</v>
      </c>
      <c r="D5153" s="26" t="s">
        <v>1471</v>
      </c>
      <c r="E5153" s="26" t="str">
        <f aca="false">VLOOKUP(B5153,[1]Planilha8!$X$4:$Z$6629,3,0)</f>
        <v>CHI – CENTRAL HUMANIZADA DE INTERNAÇÃO</v>
      </c>
      <c r="F5153" s="26" t="str">
        <f aca="false">VLOOKUP(B5153,[1]Planilha8!$X$4:$AD$6629,7,0)</f>
        <v>BOM</v>
      </c>
      <c r="G5153" s="27" t="n">
        <v>41599</v>
      </c>
      <c r="H5153" s="28" t="n">
        <v>2040.5</v>
      </c>
      <c r="I5153" s="29" t="s">
        <v>23</v>
      </c>
      <c r="J5153" s="70" t="s">
        <v>1470</v>
      </c>
      <c r="K5153" s="71" t="n">
        <v>67</v>
      </c>
      <c r="L5153" s="72" t="n">
        <v>2013003755</v>
      </c>
      <c r="M5153" s="73" t="n">
        <v>43465</v>
      </c>
      <c r="N5153" s="74" t="n">
        <v>878.134407051282</v>
      </c>
      <c r="O5153" s="75" t="n">
        <v>0.14</v>
      </c>
      <c r="P5153" s="76" t="n">
        <v>0.0116666666666667</v>
      </c>
      <c r="Q5153" s="77" t="n">
        <v>23.8058333333333</v>
      </c>
      <c r="R5153" s="78" t="n">
        <v>901.940240384616</v>
      </c>
      <c r="S5153" s="39" t="n">
        <v>1138.55975961538</v>
      </c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  <c r="AI5153" s="3"/>
      <c r="AJ5153" s="3"/>
      <c r="AMG5153" s="0"/>
      <c r="AMH5153" s="0"/>
      <c r="AMI5153" s="0"/>
      <c r="AMJ5153" s="0"/>
    </row>
    <row r="5154" s="4" customFormat="true" ht="37.5" hidden="false" customHeight="true" outlineLevel="0" collapsed="false">
      <c r="A5154" s="23" t="s">
        <v>1337</v>
      </c>
      <c r="B5154" s="23" t="n">
        <v>6849</v>
      </c>
      <c r="C5154" s="25" t="n">
        <f aca="false">VLOOKUP(B5154,[1]Planilha8!$X$4:$Y$6629,2,0)</f>
        <v>2040563</v>
      </c>
      <c r="D5154" s="26" t="s">
        <v>1469</v>
      </c>
      <c r="E5154" s="26" t="str">
        <f aca="false">VLOOKUP(B5154,[1]Planilha8!$X$4:$Z$6629,3,0)</f>
        <v>CHI – CENTRAL HUMANIZADA DE INTERNAÇÃO</v>
      </c>
      <c r="F5154" s="26" t="str">
        <f aca="false">VLOOKUP(B5154,[1]Planilha8!$X$4:$AD$6629,7,0)</f>
        <v>BOM</v>
      </c>
      <c r="G5154" s="27" t="n">
        <v>41599</v>
      </c>
      <c r="H5154" s="28" t="n">
        <v>1467.5</v>
      </c>
      <c r="I5154" s="29" t="s">
        <v>23</v>
      </c>
      <c r="J5154" s="70" t="s">
        <v>1470</v>
      </c>
      <c r="K5154" s="71" t="n">
        <v>67</v>
      </c>
      <c r="L5154" s="72" t="n">
        <v>2013003755</v>
      </c>
      <c r="M5154" s="73" t="n">
        <v>43465</v>
      </c>
      <c r="N5154" s="74" t="n">
        <v>618.09030448718</v>
      </c>
      <c r="O5154" s="75" t="n">
        <v>0.13</v>
      </c>
      <c r="P5154" s="76" t="n">
        <v>0.0108333333333333</v>
      </c>
      <c r="Q5154" s="77" t="n">
        <v>15.8979166666667</v>
      </c>
      <c r="R5154" s="78" t="n">
        <v>633.988221153847</v>
      </c>
      <c r="S5154" s="39" t="n">
        <v>833.511778846153</v>
      </c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  <c r="AI5154" s="3"/>
      <c r="AJ5154" s="3"/>
      <c r="AMG5154" s="0"/>
      <c r="AMH5154" s="0"/>
      <c r="AMI5154" s="0"/>
      <c r="AMJ5154" s="0"/>
    </row>
    <row r="5155" s="4" customFormat="true" ht="37.5" hidden="false" customHeight="true" outlineLevel="0" collapsed="false">
      <c r="A5155" s="23" t="s">
        <v>1337</v>
      </c>
      <c r="B5155" s="23" t="n">
        <v>6855</v>
      </c>
      <c r="C5155" s="25" t="n">
        <f aca="false">VLOOKUP(B5155,[1]Planilha8!$X$4:$Y$6629,2,0)</f>
        <v>2040564</v>
      </c>
      <c r="D5155" s="26" t="s">
        <v>1472</v>
      </c>
      <c r="E5155" s="26" t="str">
        <f aca="false">VLOOKUP(B5155,[1]Planilha8!$X$4:$Z$6629,3,0)</f>
        <v>CHI – CENTRAL HUMANIZADA DE INTERNAÇÃO</v>
      </c>
      <c r="F5155" s="26" t="str">
        <f aca="false">VLOOKUP(B5155,[1]Planilha8!$X$4:$AD$6629,7,0)</f>
        <v>BOM</v>
      </c>
      <c r="G5155" s="27" t="n">
        <v>41599</v>
      </c>
      <c r="H5155" s="28" t="n">
        <v>924</v>
      </c>
      <c r="I5155" s="29" t="s">
        <v>23</v>
      </c>
      <c r="J5155" s="70" t="s">
        <v>1470</v>
      </c>
      <c r="K5155" s="71" t="n">
        <v>67</v>
      </c>
      <c r="L5155" s="72" t="n">
        <v>2013003755</v>
      </c>
      <c r="M5155" s="73" t="n">
        <v>43465</v>
      </c>
      <c r="N5155" s="74" t="n">
        <v>423.055769230769</v>
      </c>
      <c r="O5155" s="75" t="n">
        <v>0.17</v>
      </c>
      <c r="P5155" s="76" t="n">
        <v>0.0141666666666667</v>
      </c>
      <c r="Q5155" s="77" t="n">
        <v>13.09</v>
      </c>
      <c r="R5155" s="78" t="n">
        <v>436.145769230769</v>
      </c>
      <c r="S5155" s="39" t="n">
        <v>487.854230769231</v>
      </c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  <c r="AI5155" s="3"/>
      <c r="AJ5155" s="3"/>
      <c r="AMG5155" s="0"/>
      <c r="AMH5155" s="0"/>
      <c r="AMI5155" s="0"/>
      <c r="AMJ5155" s="0"/>
    </row>
    <row r="5156" s="4" customFormat="true" ht="37.5" hidden="false" customHeight="true" outlineLevel="0" collapsed="false">
      <c r="A5156" s="23" t="s">
        <v>1337</v>
      </c>
      <c r="B5156" s="23" t="n">
        <v>6859</v>
      </c>
      <c r="C5156" s="25" t="n">
        <f aca="false">VLOOKUP(B5156,[1]Planilha8!$X$4:$Y$6629,2,0)</f>
        <v>2040565</v>
      </c>
      <c r="D5156" s="26" t="s">
        <v>1472</v>
      </c>
      <c r="E5156" s="26" t="str">
        <f aca="false">VLOOKUP(B5156,[1]Planilha8!$X$4:$Z$6629,3,0)</f>
        <v>CHI – CENTRAL HUMANIZADA DE INTERNAÇÃO</v>
      </c>
      <c r="F5156" s="26" t="str">
        <f aca="false">VLOOKUP(B5156,[1]Planilha8!$X$4:$AD$6629,7,0)</f>
        <v>BOM</v>
      </c>
      <c r="G5156" s="27" t="n">
        <v>41599</v>
      </c>
      <c r="H5156" s="28" t="n">
        <v>924</v>
      </c>
      <c r="I5156" s="29" t="s">
        <v>23</v>
      </c>
      <c r="J5156" s="70" t="s">
        <v>1470</v>
      </c>
      <c r="K5156" s="71" t="n">
        <v>67</v>
      </c>
      <c r="L5156" s="72" t="n">
        <v>2013003755</v>
      </c>
      <c r="M5156" s="73" t="n">
        <v>43465</v>
      </c>
      <c r="N5156" s="74" t="n">
        <v>423.055769230769</v>
      </c>
      <c r="O5156" s="75" t="n">
        <v>0.17</v>
      </c>
      <c r="P5156" s="76" t="n">
        <v>0.0141666666666667</v>
      </c>
      <c r="Q5156" s="77" t="n">
        <v>13.09</v>
      </c>
      <c r="R5156" s="78" t="n">
        <v>436.145769230769</v>
      </c>
      <c r="S5156" s="39" t="n">
        <v>487.854230769231</v>
      </c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  <c r="AI5156" s="3"/>
      <c r="AJ5156" s="3"/>
      <c r="AMG5156" s="0"/>
      <c r="AMH5156" s="0"/>
      <c r="AMI5156" s="0"/>
      <c r="AMJ5156" s="0"/>
    </row>
    <row r="5157" s="4" customFormat="true" ht="37.5" hidden="false" customHeight="true" outlineLevel="0" collapsed="false">
      <c r="A5157" s="23" t="s">
        <v>1337</v>
      </c>
      <c r="B5157" s="23" t="n">
        <v>6879</v>
      </c>
      <c r="C5157" s="25" t="n">
        <f aca="false">VLOOKUP(B5157,[1]Planilha8!$X$4:$Y$6629,2,0)</f>
        <v>2040566</v>
      </c>
      <c r="D5157" s="26" t="s">
        <v>1471</v>
      </c>
      <c r="E5157" s="26" t="str">
        <f aca="false">VLOOKUP(B5157,[1]Planilha8!$X$4:$Z$6629,3,0)</f>
        <v>CHI – CENTRAL HUMANIZADA DE INTERNAÇÃO</v>
      </c>
      <c r="F5157" s="26" t="str">
        <f aca="false">VLOOKUP(B5157,[1]Planilha8!$X$4:$AD$6629,7,0)</f>
        <v>BOM</v>
      </c>
      <c r="G5157" s="27" t="n">
        <v>41599</v>
      </c>
      <c r="H5157" s="28" t="n">
        <v>2040.5</v>
      </c>
      <c r="I5157" s="29" t="s">
        <v>23</v>
      </c>
      <c r="J5157" s="70" t="s">
        <v>1470</v>
      </c>
      <c r="K5157" s="71" t="n">
        <v>67</v>
      </c>
      <c r="L5157" s="72" t="n">
        <v>2013003755</v>
      </c>
      <c r="M5157" s="73" t="n">
        <v>43465</v>
      </c>
      <c r="N5157" s="74" t="n">
        <v>878.134407051282</v>
      </c>
      <c r="O5157" s="75" t="n">
        <v>0.14</v>
      </c>
      <c r="P5157" s="76" t="n">
        <v>0.0116666666666667</v>
      </c>
      <c r="Q5157" s="77" t="n">
        <v>23.8058333333333</v>
      </c>
      <c r="R5157" s="78" t="n">
        <v>901.940240384616</v>
      </c>
      <c r="S5157" s="39" t="n">
        <v>1138.55975961538</v>
      </c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  <c r="AMG5157" s="0"/>
      <c r="AMH5157" s="0"/>
      <c r="AMI5157" s="0"/>
      <c r="AMJ5157" s="0"/>
    </row>
    <row r="5158" s="4" customFormat="true" ht="37.5" hidden="false" customHeight="true" outlineLevel="0" collapsed="false">
      <c r="A5158" s="23" t="s">
        <v>1337</v>
      </c>
      <c r="B5158" s="23" t="n">
        <v>6881</v>
      </c>
      <c r="C5158" s="25" t="n">
        <f aca="false">VLOOKUP(B5158,[1]Planilha8!$X$4:$Y$6629,2,0)</f>
        <v>2040567</v>
      </c>
      <c r="D5158" s="26" t="s">
        <v>1471</v>
      </c>
      <c r="E5158" s="26" t="str">
        <f aca="false">VLOOKUP(B5158,[1]Planilha8!$X$4:$Z$6629,3,0)</f>
        <v>CHI – CENTRAL HUMANIZADA DE INTERNAÇÃO</v>
      </c>
      <c r="F5158" s="26" t="str">
        <f aca="false">VLOOKUP(B5158,[1]Planilha8!$X$4:$AD$6629,7,0)</f>
        <v>BOM</v>
      </c>
      <c r="G5158" s="27" t="n">
        <v>41599</v>
      </c>
      <c r="H5158" s="28" t="n">
        <v>2040.5</v>
      </c>
      <c r="I5158" s="29" t="s">
        <v>23</v>
      </c>
      <c r="J5158" s="70" t="s">
        <v>1470</v>
      </c>
      <c r="K5158" s="71" t="n">
        <v>67</v>
      </c>
      <c r="L5158" s="72" t="n">
        <v>2013003755</v>
      </c>
      <c r="M5158" s="73" t="n">
        <v>43465</v>
      </c>
      <c r="N5158" s="74" t="n">
        <v>878.134407051282</v>
      </c>
      <c r="O5158" s="75" t="n">
        <v>0.14</v>
      </c>
      <c r="P5158" s="76" t="n">
        <v>0.0116666666666667</v>
      </c>
      <c r="Q5158" s="77" t="n">
        <v>23.8058333333333</v>
      </c>
      <c r="R5158" s="78" t="n">
        <v>901.940240384616</v>
      </c>
      <c r="S5158" s="39" t="n">
        <v>1138.55975961538</v>
      </c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  <c r="AMG5158" s="0"/>
      <c r="AMH5158" s="0"/>
      <c r="AMI5158" s="0"/>
      <c r="AMJ5158" s="0"/>
    </row>
    <row r="5159" s="4" customFormat="true" ht="37.5" hidden="false" customHeight="true" outlineLevel="0" collapsed="false">
      <c r="A5159" s="23" t="s">
        <v>1337</v>
      </c>
      <c r="B5159" s="23" t="n">
        <v>6892</v>
      </c>
      <c r="C5159" s="25" t="n">
        <f aca="false">VLOOKUP(B5159,[1]Planilha8!$X$4:$Y$6629,2,0)</f>
        <v>2040568</v>
      </c>
      <c r="D5159" s="26" t="s">
        <v>1473</v>
      </c>
      <c r="E5159" s="26" t="str">
        <f aca="false">VLOOKUP(B5159,[1]Planilha8!$X$4:$Z$6629,3,0)</f>
        <v>CHI – CENTRAL HUMANIZADA DE INTERNAÇÃO</v>
      </c>
      <c r="F5159" s="26" t="str">
        <f aca="false">VLOOKUP(B5159,[1]Planilha8!$X$4:$AD$6629,7,0)</f>
        <v>BOM</v>
      </c>
      <c r="G5159" s="27" t="n">
        <v>41599</v>
      </c>
      <c r="H5159" s="28" t="n">
        <v>2119</v>
      </c>
      <c r="I5159" s="29" t="s">
        <v>23</v>
      </c>
      <c r="J5159" s="70" t="s">
        <v>1470</v>
      </c>
      <c r="K5159" s="71" t="n">
        <v>67</v>
      </c>
      <c r="L5159" s="72" t="n">
        <v>2013003755</v>
      </c>
      <c r="M5159" s="73" t="n">
        <v>43465</v>
      </c>
      <c r="N5159" s="74" t="n">
        <v>970.189583333333</v>
      </c>
      <c r="O5159" s="75" t="n">
        <v>0.17</v>
      </c>
      <c r="P5159" s="76" t="n">
        <v>0.0141666666666667</v>
      </c>
      <c r="Q5159" s="77" t="n">
        <v>30.0191666666667</v>
      </c>
      <c r="R5159" s="78" t="n">
        <v>1000.20875</v>
      </c>
      <c r="S5159" s="39" t="n">
        <v>1118.79125</v>
      </c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  <c r="AMG5159" s="0"/>
      <c r="AMH5159" s="0"/>
      <c r="AMI5159" s="0"/>
      <c r="AMJ5159" s="0"/>
    </row>
    <row r="5160" s="4" customFormat="true" ht="37.5" hidden="false" customHeight="true" outlineLevel="0" collapsed="false">
      <c r="A5160" s="23" t="s">
        <v>1337</v>
      </c>
      <c r="B5160" s="23" t="n">
        <v>6893</v>
      </c>
      <c r="C5160" s="25" t="n">
        <f aca="false">VLOOKUP(B5160,[1]Planilha8!$X$4:$Y$6629,2,0)</f>
        <v>2040569</v>
      </c>
      <c r="D5160" s="26" t="s">
        <v>1469</v>
      </c>
      <c r="E5160" s="26" t="str">
        <f aca="false">VLOOKUP(B5160,[1]Planilha8!$X$4:$Z$6629,3,0)</f>
        <v>CHI – CENTRAL HUMANIZADA DE INTERNAÇÃO</v>
      </c>
      <c r="F5160" s="26" t="str">
        <f aca="false">VLOOKUP(B5160,[1]Planilha8!$X$4:$AD$6629,7,0)</f>
        <v>BOM</v>
      </c>
      <c r="G5160" s="27" t="n">
        <v>41599</v>
      </c>
      <c r="H5160" s="28" t="n">
        <v>1467.5</v>
      </c>
      <c r="I5160" s="29" t="s">
        <v>23</v>
      </c>
      <c r="J5160" s="70" t="s">
        <v>1470</v>
      </c>
      <c r="K5160" s="71" t="n">
        <v>67</v>
      </c>
      <c r="L5160" s="72" t="n">
        <v>2013003755</v>
      </c>
      <c r="M5160" s="73" t="n">
        <v>43465</v>
      </c>
      <c r="N5160" s="74" t="n">
        <v>618.09030448718</v>
      </c>
      <c r="O5160" s="75" t="n">
        <v>0.13</v>
      </c>
      <c r="P5160" s="76" t="n">
        <v>0.0108333333333333</v>
      </c>
      <c r="Q5160" s="77" t="n">
        <v>15.8979166666667</v>
      </c>
      <c r="R5160" s="78" t="n">
        <v>633.988221153847</v>
      </c>
      <c r="S5160" s="39" t="n">
        <v>833.511778846153</v>
      </c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  <c r="AMG5160" s="0"/>
      <c r="AMH5160" s="0"/>
      <c r="AMI5160" s="0"/>
      <c r="AMJ5160" s="0"/>
    </row>
    <row r="5161" s="4" customFormat="true" ht="37.5" hidden="false" customHeight="true" outlineLevel="0" collapsed="false">
      <c r="A5161" s="23" t="s">
        <v>1337</v>
      </c>
      <c r="B5161" s="23" t="n">
        <v>6897</v>
      </c>
      <c r="C5161" s="25" t="n">
        <f aca="false">VLOOKUP(B5161,[1]Planilha8!$X$4:$Y$6629,2,0)</f>
        <v>2040570</v>
      </c>
      <c r="D5161" s="26" t="s">
        <v>1471</v>
      </c>
      <c r="E5161" s="26" t="str">
        <f aca="false">VLOOKUP(B5161,[1]Planilha8!$X$4:$Z$6629,3,0)</f>
        <v>CHI – CENTRAL HUMANIZADA DE INTERNAÇÃO</v>
      </c>
      <c r="F5161" s="26" t="str">
        <f aca="false">VLOOKUP(B5161,[1]Planilha8!$X$4:$AD$6629,7,0)</f>
        <v>BOM</v>
      </c>
      <c r="G5161" s="27" t="n">
        <v>41599</v>
      </c>
      <c r="H5161" s="28" t="n">
        <v>2040.5</v>
      </c>
      <c r="I5161" s="29" t="s">
        <v>23</v>
      </c>
      <c r="J5161" s="70" t="s">
        <v>1470</v>
      </c>
      <c r="K5161" s="71" t="n">
        <v>67</v>
      </c>
      <c r="L5161" s="72" t="n">
        <v>2013003755</v>
      </c>
      <c r="M5161" s="73" t="n">
        <v>43465</v>
      </c>
      <c r="N5161" s="74" t="n">
        <v>878.134407051282</v>
      </c>
      <c r="O5161" s="75" t="n">
        <v>0.14</v>
      </c>
      <c r="P5161" s="76" t="n">
        <v>0.0116666666666667</v>
      </c>
      <c r="Q5161" s="77" t="n">
        <v>23.8058333333333</v>
      </c>
      <c r="R5161" s="78" t="n">
        <v>901.940240384616</v>
      </c>
      <c r="S5161" s="39" t="n">
        <v>1138.55975961538</v>
      </c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  <c r="AMG5161" s="0"/>
      <c r="AMH5161" s="0"/>
      <c r="AMI5161" s="0"/>
      <c r="AMJ5161" s="0"/>
    </row>
    <row r="5162" s="4" customFormat="true" ht="37.5" hidden="false" customHeight="true" outlineLevel="0" collapsed="false">
      <c r="A5162" s="23" t="s">
        <v>1337</v>
      </c>
      <c r="B5162" s="96" t="s">
        <v>1474</v>
      </c>
      <c r="C5162" s="25" t="e">
        <f aca="false">VLOOKUP(B5162,[1]Planilha8!$X$4:$Y$6629,2,0)</f>
        <v>#N/A</v>
      </c>
      <c r="D5162" s="26" t="s">
        <v>1469</v>
      </c>
      <c r="E5162" s="26" t="e">
        <f aca="false">VLOOKUP(B5162,[1]Planilha8!$X$4:$Z$6629,3,0)</f>
        <v>#N/A</v>
      </c>
      <c r="F5162" s="26" t="e">
        <f aca="false">VLOOKUP(B5162,[1]Planilha8!$X$4:$AD$6629,7,0)</f>
        <v>#N/A</v>
      </c>
      <c r="G5162" s="27" t="n">
        <v>41599</v>
      </c>
      <c r="H5162" s="28" t="n">
        <v>1467.5</v>
      </c>
      <c r="I5162" s="29" t="s">
        <v>23</v>
      </c>
      <c r="J5162" s="70" t="s">
        <v>1470</v>
      </c>
      <c r="K5162" s="71" t="n">
        <v>67</v>
      </c>
      <c r="L5162" s="72" t="n">
        <v>2013003755</v>
      </c>
      <c r="M5162" s="73" t="n">
        <v>43465</v>
      </c>
      <c r="N5162" s="74" t="n">
        <v>779.51530448718</v>
      </c>
      <c r="O5162" s="75" t="n">
        <v>0.25</v>
      </c>
      <c r="P5162" s="76" t="n">
        <v>0.0208333333333333</v>
      </c>
      <c r="Q5162" s="77" t="n">
        <v>30.5729166666667</v>
      </c>
      <c r="R5162" s="78" t="n">
        <v>810.088221153846</v>
      </c>
      <c r="S5162" s="39" t="n">
        <v>657.411778846154</v>
      </c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  <c r="AMG5162" s="0"/>
      <c r="AMH5162" s="0"/>
      <c r="AMI5162" s="0"/>
      <c r="AMJ5162" s="0"/>
    </row>
    <row r="5163" s="4" customFormat="true" ht="37.5" hidden="false" customHeight="true" outlineLevel="0" collapsed="false">
      <c r="A5163" s="23" t="s">
        <v>1337</v>
      </c>
      <c r="B5163" s="23" t="n">
        <v>6828</v>
      </c>
      <c r="C5163" s="25" t="n">
        <f aca="false">VLOOKUP(B5163,[1]Planilha8!$X$4:$Y$6629,2,0)</f>
        <v>2040572</v>
      </c>
      <c r="D5163" s="26" t="s">
        <v>706</v>
      </c>
      <c r="E5163" s="26" t="str">
        <f aca="false">VLOOKUP(B5163,[1]Planilha8!$X$4:$Z$6629,3,0)</f>
        <v>UNIDADE DE TERAPIA INTENSIVA</v>
      </c>
      <c r="F5163" s="26" t="str">
        <f aca="false">VLOOKUP(B5163,[1]Planilha8!$X$4:$AD$6629,7,0)</f>
        <v>BOM</v>
      </c>
      <c r="G5163" s="27" t="n">
        <v>41600</v>
      </c>
      <c r="H5163" s="28" t="n">
        <v>710</v>
      </c>
      <c r="I5163" s="29" t="s">
        <v>23</v>
      </c>
      <c r="J5163" s="70" t="s">
        <v>601</v>
      </c>
      <c r="K5163" s="71" t="n">
        <v>2552</v>
      </c>
      <c r="L5163" s="72" t="n">
        <v>2013004063</v>
      </c>
      <c r="M5163" s="73" t="n">
        <v>43465</v>
      </c>
      <c r="N5163" s="74" t="n">
        <v>344.473896011396</v>
      </c>
      <c r="O5163" s="75" t="n">
        <v>0.2</v>
      </c>
      <c r="P5163" s="76" t="n">
        <v>0.0166666666666667</v>
      </c>
      <c r="Q5163" s="77" t="n">
        <v>11.8333333333333</v>
      </c>
      <c r="R5163" s="78" t="n">
        <v>356.307229344729</v>
      </c>
      <c r="S5163" s="39" t="n">
        <v>353.692770655271</v>
      </c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  <c r="AMG5163" s="0"/>
      <c r="AMH5163" s="0"/>
      <c r="AMI5163" s="0"/>
      <c r="AMJ5163" s="0"/>
    </row>
    <row r="5164" s="4" customFormat="true" ht="37.5" hidden="false" customHeight="true" outlineLevel="0" collapsed="false">
      <c r="A5164" s="23" t="s">
        <v>1337</v>
      </c>
      <c r="B5164" s="23" t="n">
        <v>6833</v>
      </c>
      <c r="C5164" s="25" t="n">
        <f aca="false">VLOOKUP(B5164,[1]Planilha8!$X$4:$Y$6629,2,0)</f>
        <v>2040573</v>
      </c>
      <c r="D5164" s="26" t="s">
        <v>1461</v>
      </c>
      <c r="E5164" s="26" t="str">
        <f aca="false">VLOOKUP(B5164,[1]Planilha8!$X$4:$Z$6629,3,0)</f>
        <v>UNIDADE DE TERAPIA INTENSIVA</v>
      </c>
      <c r="F5164" s="26" t="str">
        <f aca="false">VLOOKUP(B5164,[1]Planilha8!$X$4:$AD$6629,7,0)</f>
        <v>BOM</v>
      </c>
      <c r="G5164" s="27" t="n">
        <v>41600</v>
      </c>
      <c r="H5164" s="28" t="n">
        <v>250</v>
      </c>
      <c r="I5164" s="29" t="s">
        <v>23</v>
      </c>
      <c r="J5164" s="70" t="s">
        <v>601</v>
      </c>
      <c r="K5164" s="71" t="n">
        <v>2552</v>
      </c>
      <c r="L5164" s="72" t="n">
        <v>2013004063</v>
      </c>
      <c r="M5164" s="73" t="n">
        <v>43465</v>
      </c>
      <c r="N5164" s="74" t="n">
        <v>190.043625356125</v>
      </c>
      <c r="O5164" s="75" t="n">
        <v>0.5</v>
      </c>
      <c r="P5164" s="76" t="n">
        <v>0.0416666666666667</v>
      </c>
      <c r="Q5164" s="77" t="n">
        <v>10.4166666666667</v>
      </c>
      <c r="R5164" s="78" t="n">
        <v>200.460292022792</v>
      </c>
      <c r="S5164" s="39" t="n">
        <v>49.5397079772081</v>
      </c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  <c r="AMG5164" s="0"/>
      <c r="AMH5164" s="0"/>
      <c r="AMI5164" s="0"/>
      <c r="AMJ5164" s="0"/>
    </row>
    <row r="5165" s="4" customFormat="true" ht="37.5" hidden="false" customHeight="true" outlineLevel="0" collapsed="false">
      <c r="A5165" s="23" t="s">
        <v>1337</v>
      </c>
      <c r="B5165" s="23" t="n">
        <v>6842</v>
      </c>
      <c r="C5165" s="25" t="n">
        <f aca="false">VLOOKUP(B5165,[1]Planilha8!$X$4:$Y$6629,2,0)</f>
        <v>2040574</v>
      </c>
      <c r="D5165" s="26" t="s">
        <v>1461</v>
      </c>
      <c r="E5165" s="26" t="str">
        <f aca="false">VLOOKUP(B5165,[1]Planilha8!$X$4:$Z$6629,3,0)</f>
        <v>UNIDADE DE TERAPIA INTENSIVA</v>
      </c>
      <c r="F5165" s="26" t="str">
        <f aca="false">VLOOKUP(B5165,[1]Planilha8!$X$4:$AD$6629,7,0)</f>
        <v>BOM</v>
      </c>
      <c r="G5165" s="27" t="n">
        <v>41600</v>
      </c>
      <c r="H5165" s="28" t="n">
        <v>250</v>
      </c>
      <c r="I5165" s="29" t="s">
        <v>23</v>
      </c>
      <c r="J5165" s="70" t="s">
        <v>601</v>
      </c>
      <c r="K5165" s="71" t="n">
        <v>2552</v>
      </c>
      <c r="L5165" s="72" t="n">
        <v>2013004063</v>
      </c>
      <c r="M5165" s="73" t="n">
        <v>43465</v>
      </c>
      <c r="N5165" s="74" t="n">
        <v>190.043625356125</v>
      </c>
      <c r="O5165" s="75" t="n">
        <v>0.5</v>
      </c>
      <c r="P5165" s="76" t="n">
        <v>0.0416666666666667</v>
      </c>
      <c r="Q5165" s="77" t="n">
        <v>10.4166666666667</v>
      </c>
      <c r="R5165" s="78" t="n">
        <v>200.460292022792</v>
      </c>
      <c r="S5165" s="39" t="n">
        <v>49.5397079772081</v>
      </c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  <c r="AMG5165" s="0"/>
      <c r="AMH5165" s="0"/>
      <c r="AMI5165" s="0"/>
      <c r="AMJ5165" s="0"/>
    </row>
    <row r="5166" s="4" customFormat="true" ht="37.5" hidden="false" customHeight="true" outlineLevel="0" collapsed="false">
      <c r="A5166" s="23" t="s">
        <v>1337</v>
      </c>
      <c r="B5166" s="23" t="n">
        <v>6868</v>
      </c>
      <c r="C5166" s="25" t="n">
        <f aca="false">VLOOKUP(B5166,[1]Planilha8!$X$4:$Y$6629,2,0)</f>
        <v>2040575</v>
      </c>
      <c r="D5166" s="26" t="s">
        <v>706</v>
      </c>
      <c r="E5166" s="26" t="str">
        <f aca="false">VLOOKUP(B5166,[1]Planilha8!$X$4:$Z$6629,3,0)</f>
        <v>UNIDADE DE TERAPIA INTENSIVA</v>
      </c>
      <c r="F5166" s="26" t="str">
        <f aca="false">VLOOKUP(B5166,[1]Planilha8!$X$4:$AD$6629,7,0)</f>
        <v>BOM</v>
      </c>
      <c r="G5166" s="27" t="n">
        <v>41600</v>
      </c>
      <c r="H5166" s="28" t="n">
        <v>710</v>
      </c>
      <c r="I5166" s="29" t="s">
        <v>23</v>
      </c>
      <c r="J5166" s="70" t="s">
        <v>601</v>
      </c>
      <c r="K5166" s="71" t="n">
        <v>2552</v>
      </c>
      <c r="L5166" s="72" t="n">
        <v>2013004063</v>
      </c>
      <c r="M5166" s="73" t="n">
        <v>43465</v>
      </c>
      <c r="N5166" s="74" t="n">
        <v>344.473896011396</v>
      </c>
      <c r="O5166" s="75" t="n">
        <v>0.2</v>
      </c>
      <c r="P5166" s="76" t="n">
        <v>0.0166666666666667</v>
      </c>
      <c r="Q5166" s="77" t="n">
        <v>11.8333333333333</v>
      </c>
      <c r="R5166" s="78" t="n">
        <v>356.307229344729</v>
      </c>
      <c r="S5166" s="39" t="n">
        <v>353.692770655271</v>
      </c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  <c r="AMG5166" s="0"/>
      <c r="AMH5166" s="0"/>
      <c r="AMI5166" s="0"/>
      <c r="AMJ5166" s="0"/>
    </row>
    <row r="5167" s="4" customFormat="true" ht="37.5" hidden="false" customHeight="true" outlineLevel="0" collapsed="false">
      <c r="A5167" s="23" t="s">
        <v>1337</v>
      </c>
      <c r="B5167" s="23" t="n">
        <v>6872</v>
      </c>
      <c r="C5167" s="25" t="n">
        <f aca="false">VLOOKUP(B5167,[1]Planilha8!$X$4:$Y$6629,2,0)</f>
        <v>2040576</v>
      </c>
      <c r="D5167" s="26" t="s">
        <v>1475</v>
      </c>
      <c r="E5167" s="26" t="str">
        <f aca="false">VLOOKUP(B5167,[1]Planilha8!$X$4:$Z$6629,3,0)</f>
        <v>COORDENAÇÃO DE CONDUTORES</v>
      </c>
      <c r="F5167" s="26" t="str">
        <f aca="false">VLOOKUP(B5167,[1]Planilha8!$X$4:$AD$6629,7,0)</f>
        <v>BOM</v>
      </c>
      <c r="G5167" s="27" t="n">
        <v>41600</v>
      </c>
      <c r="H5167" s="28" t="n">
        <v>2200</v>
      </c>
      <c r="I5167" s="29" t="s">
        <v>23</v>
      </c>
      <c r="J5167" s="70" t="s">
        <v>601</v>
      </c>
      <c r="K5167" s="71" t="n">
        <v>2560</v>
      </c>
      <c r="L5167" s="72" t="n">
        <v>2013003074</v>
      </c>
      <c r="M5167" s="73" t="n">
        <v>43465</v>
      </c>
      <c r="N5167" s="74" t="n">
        <v>1168.21723646724</v>
      </c>
      <c r="O5167" s="75" t="n">
        <v>0.25</v>
      </c>
      <c r="P5167" s="76" t="n">
        <v>0.0208333333333333</v>
      </c>
      <c r="Q5167" s="77" t="n">
        <v>45.8333333333333</v>
      </c>
      <c r="R5167" s="78" t="n">
        <v>1214.05056980057</v>
      </c>
      <c r="S5167" s="39" t="n">
        <v>985.94943019943</v>
      </c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  <c r="AMG5167" s="0"/>
      <c r="AMH5167" s="0"/>
      <c r="AMI5167" s="0"/>
      <c r="AMJ5167" s="0"/>
    </row>
    <row r="5168" s="4" customFormat="true" ht="37.5" hidden="false" customHeight="true" outlineLevel="0" collapsed="false">
      <c r="A5168" s="23" t="s">
        <v>1337</v>
      </c>
      <c r="B5168" s="23" t="n">
        <v>6875</v>
      </c>
      <c r="C5168" s="25" t="n">
        <f aca="false">VLOOKUP(B5168,[1]Planilha8!$X$4:$Y$6629,2,0)</f>
        <v>2040577</v>
      </c>
      <c r="D5168" s="26" t="s">
        <v>1475</v>
      </c>
      <c r="E5168" s="26" t="str">
        <f aca="false">VLOOKUP(B5168,[1]Planilha8!$X$4:$Z$6629,3,0)</f>
        <v>COORDENAÇÃO DE CONDUTORES</v>
      </c>
      <c r="F5168" s="26" t="str">
        <f aca="false">VLOOKUP(B5168,[1]Planilha8!$X$4:$AD$6629,7,0)</f>
        <v>BOM</v>
      </c>
      <c r="G5168" s="27" t="n">
        <v>41600</v>
      </c>
      <c r="H5168" s="28" t="n">
        <v>2200</v>
      </c>
      <c r="I5168" s="29" t="s">
        <v>23</v>
      </c>
      <c r="J5168" s="70" t="s">
        <v>601</v>
      </c>
      <c r="K5168" s="71" t="n">
        <v>2560</v>
      </c>
      <c r="L5168" s="72" t="n">
        <v>2013003074</v>
      </c>
      <c r="M5168" s="73" t="n">
        <v>43465</v>
      </c>
      <c r="N5168" s="74" t="n">
        <v>1168.21723646724</v>
      </c>
      <c r="O5168" s="75" t="n">
        <v>0.25</v>
      </c>
      <c r="P5168" s="76" t="n">
        <v>0.0208333333333333</v>
      </c>
      <c r="Q5168" s="77" t="n">
        <v>45.8333333333333</v>
      </c>
      <c r="R5168" s="78" t="n">
        <v>1214.05056980057</v>
      </c>
      <c r="S5168" s="39" t="n">
        <v>985.94943019943</v>
      </c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  <c r="AMG5168" s="0"/>
      <c r="AMH5168" s="0"/>
      <c r="AMI5168" s="0"/>
      <c r="AMJ5168" s="0"/>
    </row>
    <row r="5169" s="4" customFormat="true" ht="37.5" hidden="false" customHeight="true" outlineLevel="0" collapsed="false">
      <c r="A5169" s="23" t="s">
        <v>1337</v>
      </c>
      <c r="B5169" s="23" t="n">
        <v>6895</v>
      </c>
      <c r="C5169" s="25" t="n">
        <f aca="false">VLOOKUP(B5169,[1]Planilha8!$X$4:$Y$6629,2,0)</f>
        <v>2040578</v>
      </c>
      <c r="D5169" s="26" t="s">
        <v>1475</v>
      </c>
      <c r="E5169" s="26" t="str">
        <f aca="false">VLOOKUP(B5169,[1]Planilha8!$X$4:$Z$6629,3,0)</f>
        <v>COORDENAÇÃO DE CONDUTORES</v>
      </c>
      <c r="F5169" s="26" t="str">
        <f aca="false">VLOOKUP(B5169,[1]Planilha8!$X$4:$AD$6629,7,0)</f>
        <v>BOM</v>
      </c>
      <c r="G5169" s="27" t="n">
        <v>41600</v>
      </c>
      <c r="H5169" s="28" t="n">
        <v>2200</v>
      </c>
      <c r="I5169" s="29" t="s">
        <v>23</v>
      </c>
      <c r="J5169" s="70" t="s">
        <v>601</v>
      </c>
      <c r="K5169" s="71" t="n">
        <v>2560</v>
      </c>
      <c r="L5169" s="72" t="n">
        <v>2013003074</v>
      </c>
      <c r="M5169" s="73" t="n">
        <v>43465</v>
      </c>
      <c r="N5169" s="74" t="n">
        <v>1168.21723646724</v>
      </c>
      <c r="O5169" s="75" t="n">
        <v>0.25</v>
      </c>
      <c r="P5169" s="76" t="n">
        <v>0.0208333333333333</v>
      </c>
      <c r="Q5169" s="77" t="n">
        <v>45.8333333333333</v>
      </c>
      <c r="R5169" s="78" t="n">
        <v>1214.05056980057</v>
      </c>
      <c r="S5169" s="39" t="n">
        <v>985.94943019943</v>
      </c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  <c r="AMG5169" s="0"/>
      <c r="AMH5169" s="0"/>
      <c r="AMI5169" s="0"/>
      <c r="AMJ5169" s="0"/>
    </row>
    <row r="5170" s="4" customFormat="true" ht="37.5" hidden="false" customHeight="true" outlineLevel="0" collapsed="false">
      <c r="A5170" s="23" t="s">
        <v>1337</v>
      </c>
      <c r="B5170" s="23" t="n">
        <v>6896</v>
      </c>
      <c r="C5170" s="25" t="n">
        <f aca="false">VLOOKUP(B5170,[1]Planilha8!$X$4:$Y$6629,2,0)</f>
        <v>2040579</v>
      </c>
      <c r="D5170" s="26" t="s">
        <v>1461</v>
      </c>
      <c r="E5170" s="26" t="str">
        <f aca="false">VLOOKUP(B5170,[1]Planilha8!$X$4:$Z$6629,3,0)</f>
        <v>UNIDADE DE TERAPIA INTENSIVA</v>
      </c>
      <c r="F5170" s="26" t="str">
        <f aca="false">VLOOKUP(B5170,[1]Planilha8!$X$4:$AD$6629,7,0)</f>
        <v>BOM</v>
      </c>
      <c r="G5170" s="27" t="n">
        <v>41600</v>
      </c>
      <c r="H5170" s="28" t="n">
        <v>250</v>
      </c>
      <c r="I5170" s="29" t="s">
        <v>23</v>
      </c>
      <c r="J5170" s="70" t="s">
        <v>601</v>
      </c>
      <c r="K5170" s="71" t="n">
        <v>2552</v>
      </c>
      <c r="L5170" s="72" t="n">
        <v>2013004063</v>
      </c>
      <c r="M5170" s="73" t="n">
        <v>43465</v>
      </c>
      <c r="N5170" s="74" t="n">
        <v>190.043625356125</v>
      </c>
      <c r="O5170" s="75" t="n">
        <v>0.5</v>
      </c>
      <c r="P5170" s="76" t="n">
        <v>0.0416666666666667</v>
      </c>
      <c r="Q5170" s="77" t="n">
        <v>10.4166666666667</v>
      </c>
      <c r="R5170" s="78" t="n">
        <v>200.460292022792</v>
      </c>
      <c r="S5170" s="39" t="n">
        <v>49.5397079772081</v>
      </c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  <c r="AMG5170" s="0"/>
      <c r="AMH5170" s="0"/>
      <c r="AMI5170" s="0"/>
      <c r="AMJ5170" s="0"/>
    </row>
    <row r="5171" s="4" customFormat="true" ht="37.5" hidden="false" customHeight="true" outlineLevel="0" collapsed="false">
      <c r="A5171" s="23" t="s">
        <v>1337</v>
      </c>
      <c r="B5171" s="23" t="n">
        <v>6988</v>
      </c>
      <c r="C5171" s="25" t="n">
        <f aca="false">VLOOKUP(B5171,[1]Planilha8!$X$4:$Y$6629,2,0)</f>
        <v>2040580</v>
      </c>
      <c r="D5171" s="26" t="s">
        <v>1476</v>
      </c>
      <c r="E5171" s="26" t="str">
        <f aca="false">VLOOKUP(B5171,[1]Planilha8!$X$4:$Z$6629,3,0)</f>
        <v>AMBULATÓRIO – SALA DE APOIO ALA D</v>
      </c>
      <c r="F5171" s="26" t="str">
        <f aca="false">VLOOKUP(B5171,[1]Planilha8!$X$4:$AD$6629,7,0)</f>
        <v>BOM</v>
      </c>
      <c r="G5171" s="27" t="n">
        <v>41600</v>
      </c>
      <c r="H5171" s="28" t="n">
        <v>200</v>
      </c>
      <c r="I5171" s="29" t="s">
        <v>23</v>
      </c>
      <c r="J5171" s="70" t="s">
        <v>1439</v>
      </c>
      <c r="K5171" s="71" t="n">
        <v>264</v>
      </c>
      <c r="L5171" s="72" t="n">
        <v>2013003134</v>
      </c>
      <c r="M5171" s="73" t="n">
        <v>43465</v>
      </c>
      <c r="N5171" s="74" t="n">
        <v>120.868233618234</v>
      </c>
      <c r="O5171" s="75" t="n">
        <v>0.33</v>
      </c>
      <c r="P5171" s="76" t="n">
        <v>0.0275</v>
      </c>
      <c r="Q5171" s="77" t="n">
        <v>5.5</v>
      </c>
      <c r="R5171" s="78" t="n">
        <v>126.368233618234</v>
      </c>
      <c r="S5171" s="39" t="n">
        <v>73.6317663817664</v>
      </c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  <c r="AMG5171" s="0"/>
      <c r="AMH5171" s="0"/>
      <c r="AMI5171" s="0"/>
      <c r="AMJ5171" s="0"/>
    </row>
    <row r="5172" s="4" customFormat="true" ht="37.5" hidden="false" customHeight="true" outlineLevel="0" collapsed="false">
      <c r="A5172" s="23" t="s">
        <v>1337</v>
      </c>
      <c r="B5172" s="23" t="n">
        <v>6989</v>
      </c>
      <c r="C5172" s="25" t="n">
        <f aca="false">VLOOKUP(B5172,[1]Planilha8!$X$4:$Y$6629,2,0)</f>
        <v>2040581</v>
      </c>
      <c r="D5172" s="26" t="s">
        <v>1476</v>
      </c>
      <c r="E5172" s="26" t="str">
        <f aca="false">VLOOKUP(B5172,[1]Planilha8!$X$4:$Z$6629,3,0)</f>
        <v>AMBULATÓRIO –  CONSULTORIO 19</v>
      </c>
      <c r="F5172" s="26" t="str">
        <f aca="false">VLOOKUP(B5172,[1]Planilha8!$X$4:$AD$6629,7,0)</f>
        <v>BOM</v>
      </c>
      <c r="G5172" s="27" t="n">
        <v>41600</v>
      </c>
      <c r="H5172" s="28" t="n">
        <v>200</v>
      </c>
      <c r="I5172" s="29" t="s">
        <v>23</v>
      </c>
      <c r="J5172" s="70" t="s">
        <v>1439</v>
      </c>
      <c r="K5172" s="71" t="n">
        <v>264</v>
      </c>
      <c r="L5172" s="72" t="n">
        <v>2013003134</v>
      </c>
      <c r="M5172" s="73" t="n">
        <v>43465</v>
      </c>
      <c r="N5172" s="74" t="n">
        <v>120.868233618234</v>
      </c>
      <c r="O5172" s="75" t="n">
        <v>0.33</v>
      </c>
      <c r="P5172" s="76" t="n">
        <v>0.0275</v>
      </c>
      <c r="Q5172" s="77" t="n">
        <v>5.5</v>
      </c>
      <c r="R5172" s="78" t="n">
        <v>126.368233618234</v>
      </c>
      <c r="S5172" s="39" t="n">
        <v>73.6317663817664</v>
      </c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  <c r="AMG5172" s="0"/>
      <c r="AMH5172" s="0"/>
      <c r="AMI5172" s="0"/>
      <c r="AMJ5172" s="0"/>
    </row>
    <row r="5173" s="4" customFormat="true" ht="37.5" hidden="false" customHeight="true" outlineLevel="0" collapsed="false">
      <c r="A5173" s="23" t="s">
        <v>1337</v>
      </c>
      <c r="B5173" s="23" t="n">
        <v>6990</v>
      </c>
      <c r="C5173" s="25" t="n">
        <f aca="false">VLOOKUP(B5173,[1]Planilha8!$X$4:$Y$6629,2,0)</f>
        <v>2040582</v>
      </c>
      <c r="D5173" s="26" t="s">
        <v>1476</v>
      </c>
      <c r="E5173" s="26" t="str">
        <f aca="false">VLOOKUP(B5173,[1]Planilha8!$X$4:$Z$6629,3,0)</f>
        <v>AMBULATÓRIO –  CONSULTORIO 13</v>
      </c>
      <c r="F5173" s="26" t="str">
        <f aca="false">VLOOKUP(B5173,[1]Planilha8!$X$4:$AD$6629,7,0)</f>
        <v>BOM</v>
      </c>
      <c r="G5173" s="27" t="n">
        <v>41600</v>
      </c>
      <c r="H5173" s="28" t="n">
        <v>200</v>
      </c>
      <c r="I5173" s="29" t="s">
        <v>23</v>
      </c>
      <c r="J5173" s="70" t="s">
        <v>1439</v>
      </c>
      <c r="K5173" s="71" t="n">
        <v>264</v>
      </c>
      <c r="L5173" s="72" t="n">
        <v>2013003134</v>
      </c>
      <c r="M5173" s="73" t="n">
        <v>43465</v>
      </c>
      <c r="N5173" s="74" t="n">
        <v>120.868233618234</v>
      </c>
      <c r="O5173" s="75" t="n">
        <v>0.33</v>
      </c>
      <c r="P5173" s="76" t="n">
        <v>0.0275</v>
      </c>
      <c r="Q5173" s="77" t="n">
        <v>5.5</v>
      </c>
      <c r="R5173" s="78" t="n">
        <v>126.368233618234</v>
      </c>
      <c r="S5173" s="39" t="n">
        <v>73.6317663817664</v>
      </c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  <c r="AMG5173" s="0"/>
      <c r="AMH5173" s="0"/>
      <c r="AMI5173" s="0"/>
      <c r="AMJ5173" s="0"/>
    </row>
    <row r="5174" s="4" customFormat="true" ht="37.5" hidden="false" customHeight="true" outlineLevel="0" collapsed="false">
      <c r="A5174" s="23" t="s">
        <v>1337</v>
      </c>
      <c r="B5174" s="23" t="n">
        <v>6991</v>
      </c>
      <c r="C5174" s="25" t="n">
        <f aca="false">VLOOKUP(B5174,[1]Planilha8!$X$4:$Y$6629,2,0)</f>
        <v>2040583</v>
      </c>
      <c r="D5174" s="26" t="s">
        <v>1476</v>
      </c>
      <c r="E5174" s="26" t="str">
        <f aca="false">VLOOKUP(B5174,[1]Planilha8!$X$4:$Z$6629,3,0)</f>
        <v>AMBULATÓRIO –  CONSULTORIO 13</v>
      </c>
      <c r="F5174" s="26" t="str">
        <f aca="false">VLOOKUP(B5174,[1]Planilha8!$X$4:$AD$6629,7,0)</f>
        <v>BOM</v>
      </c>
      <c r="G5174" s="27" t="n">
        <v>41600</v>
      </c>
      <c r="H5174" s="28" t="n">
        <v>200</v>
      </c>
      <c r="I5174" s="29" t="s">
        <v>23</v>
      </c>
      <c r="J5174" s="70" t="s">
        <v>1439</v>
      </c>
      <c r="K5174" s="71" t="n">
        <v>264</v>
      </c>
      <c r="L5174" s="72" t="n">
        <v>2013003134</v>
      </c>
      <c r="M5174" s="73" t="n">
        <v>43465</v>
      </c>
      <c r="N5174" s="74" t="n">
        <v>120.868233618234</v>
      </c>
      <c r="O5174" s="75" t="n">
        <v>0.33</v>
      </c>
      <c r="P5174" s="76" t="n">
        <v>0.0275</v>
      </c>
      <c r="Q5174" s="77" t="n">
        <v>5.5</v>
      </c>
      <c r="R5174" s="78" t="n">
        <v>126.368233618234</v>
      </c>
      <c r="S5174" s="39" t="n">
        <v>73.6317663817664</v>
      </c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  <c r="AMG5174" s="0"/>
      <c r="AMH5174" s="0"/>
      <c r="AMI5174" s="0"/>
      <c r="AMJ5174" s="0"/>
    </row>
    <row r="5175" s="4" customFormat="true" ht="37.5" hidden="false" customHeight="true" outlineLevel="0" collapsed="false">
      <c r="A5175" s="23" t="s">
        <v>1337</v>
      </c>
      <c r="B5175" s="23" t="n">
        <v>6992</v>
      </c>
      <c r="C5175" s="25" t="n">
        <f aca="false">VLOOKUP(B5175,[1]Planilha8!$X$4:$Y$6629,2,0)</f>
        <v>2040584</v>
      </c>
      <c r="D5175" s="26" t="s">
        <v>1476</v>
      </c>
      <c r="E5175" s="26" t="str">
        <f aca="false">VLOOKUP(B5175,[1]Planilha8!$X$4:$Z$6629,3,0)</f>
        <v>AMBULATÓRIO –  CONSULTORIO 19</v>
      </c>
      <c r="F5175" s="26" t="str">
        <f aca="false">VLOOKUP(B5175,[1]Planilha8!$X$4:$AD$6629,7,0)</f>
        <v>BOM</v>
      </c>
      <c r="G5175" s="27" t="n">
        <v>41600</v>
      </c>
      <c r="H5175" s="28" t="n">
        <v>200</v>
      </c>
      <c r="I5175" s="29" t="s">
        <v>23</v>
      </c>
      <c r="J5175" s="70" t="s">
        <v>1439</v>
      </c>
      <c r="K5175" s="71" t="n">
        <v>264</v>
      </c>
      <c r="L5175" s="72" t="n">
        <v>2013003134</v>
      </c>
      <c r="M5175" s="73" t="n">
        <v>43465</v>
      </c>
      <c r="N5175" s="74" t="n">
        <v>120.868233618234</v>
      </c>
      <c r="O5175" s="75" t="n">
        <v>0.33</v>
      </c>
      <c r="P5175" s="76" t="n">
        <v>0.0275</v>
      </c>
      <c r="Q5175" s="77" t="n">
        <v>5.5</v>
      </c>
      <c r="R5175" s="78" t="n">
        <v>126.368233618234</v>
      </c>
      <c r="S5175" s="39" t="n">
        <v>73.6317663817664</v>
      </c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  <c r="AMG5175" s="0"/>
      <c r="AMH5175" s="0"/>
      <c r="AMI5175" s="0"/>
      <c r="AMJ5175" s="0"/>
    </row>
    <row r="5176" s="4" customFormat="true" ht="37.5" hidden="false" customHeight="true" outlineLevel="0" collapsed="false">
      <c r="A5176" s="23" t="s">
        <v>1337</v>
      </c>
      <c r="B5176" s="23" t="n">
        <v>6993</v>
      </c>
      <c r="C5176" s="25" t="n">
        <f aca="false">VLOOKUP(B5176,[1]Planilha8!$X$4:$Y$6629,2,0)</f>
        <v>2040585</v>
      </c>
      <c r="D5176" s="26" t="s">
        <v>1476</v>
      </c>
      <c r="E5176" s="26" t="str">
        <f aca="false">VLOOKUP(B5176,[1]Planilha8!$X$4:$Z$6629,3,0)</f>
        <v>AMBULATÓRIO –  CONSULTORIO 10</v>
      </c>
      <c r="F5176" s="26" t="str">
        <f aca="false">VLOOKUP(B5176,[1]Planilha8!$X$4:$AD$6629,7,0)</f>
        <v>BOM</v>
      </c>
      <c r="G5176" s="27" t="n">
        <v>41600</v>
      </c>
      <c r="H5176" s="28" t="n">
        <v>200</v>
      </c>
      <c r="I5176" s="29" t="s">
        <v>23</v>
      </c>
      <c r="J5176" s="70" t="s">
        <v>1439</v>
      </c>
      <c r="K5176" s="71" t="n">
        <v>264</v>
      </c>
      <c r="L5176" s="72" t="n">
        <v>2013003134</v>
      </c>
      <c r="M5176" s="73" t="n">
        <v>43465</v>
      </c>
      <c r="N5176" s="74" t="n">
        <v>120.868233618234</v>
      </c>
      <c r="O5176" s="75" t="n">
        <v>0.33</v>
      </c>
      <c r="P5176" s="76" t="n">
        <v>0.0275</v>
      </c>
      <c r="Q5176" s="77" t="n">
        <v>5.5</v>
      </c>
      <c r="R5176" s="78" t="n">
        <v>126.368233618234</v>
      </c>
      <c r="S5176" s="39" t="n">
        <v>73.6317663817664</v>
      </c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  <c r="AMG5176" s="0"/>
      <c r="AMH5176" s="0"/>
      <c r="AMI5176" s="0"/>
      <c r="AMJ5176" s="0"/>
    </row>
    <row r="5177" s="4" customFormat="true" ht="37.5" hidden="false" customHeight="true" outlineLevel="0" collapsed="false">
      <c r="A5177" s="23" t="s">
        <v>1337</v>
      </c>
      <c r="B5177" s="23" t="n">
        <v>6994</v>
      </c>
      <c r="C5177" s="25" t="n">
        <f aca="false">VLOOKUP(B5177,[1]Planilha8!$X$4:$Y$6629,2,0)</f>
        <v>2040586</v>
      </c>
      <c r="D5177" s="26" t="s">
        <v>1476</v>
      </c>
      <c r="E5177" s="26" t="str">
        <f aca="false">VLOOKUP(B5177,[1]Planilha8!$X$4:$Z$6629,3,0)</f>
        <v>AMBULATÓRIO –  CONSULTORIO 10</v>
      </c>
      <c r="F5177" s="26" t="str">
        <f aca="false">VLOOKUP(B5177,[1]Planilha8!$X$4:$AD$6629,7,0)</f>
        <v>BOM</v>
      </c>
      <c r="G5177" s="27" t="n">
        <v>41600</v>
      </c>
      <c r="H5177" s="28" t="n">
        <v>200</v>
      </c>
      <c r="I5177" s="29" t="s">
        <v>23</v>
      </c>
      <c r="J5177" s="70" t="s">
        <v>1439</v>
      </c>
      <c r="K5177" s="71" t="n">
        <v>264</v>
      </c>
      <c r="L5177" s="72" t="n">
        <v>2013003134</v>
      </c>
      <c r="M5177" s="73" t="n">
        <v>43465</v>
      </c>
      <c r="N5177" s="74" t="n">
        <v>120.868233618234</v>
      </c>
      <c r="O5177" s="75" t="n">
        <v>0.33</v>
      </c>
      <c r="P5177" s="76" t="n">
        <v>0.0275</v>
      </c>
      <c r="Q5177" s="77" t="n">
        <v>5.5</v>
      </c>
      <c r="R5177" s="78" t="n">
        <v>126.368233618234</v>
      </c>
      <c r="S5177" s="39" t="n">
        <v>73.6317663817664</v>
      </c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  <c r="AMG5177" s="0"/>
      <c r="AMH5177" s="0"/>
      <c r="AMI5177" s="0"/>
      <c r="AMJ5177" s="0"/>
    </row>
    <row r="5178" s="4" customFormat="true" ht="37.5" hidden="false" customHeight="true" outlineLevel="0" collapsed="false">
      <c r="A5178" s="23" t="s">
        <v>1337</v>
      </c>
      <c r="B5178" s="23" t="n">
        <v>6995</v>
      </c>
      <c r="C5178" s="25" t="n">
        <f aca="false">VLOOKUP(B5178,[1]Planilha8!$X$4:$Y$6629,2,0)</f>
        <v>2040587</v>
      </c>
      <c r="D5178" s="26" t="s">
        <v>1476</v>
      </c>
      <c r="E5178" s="26" t="str">
        <f aca="false">VLOOKUP(B5178,[1]Planilha8!$X$4:$Z$6629,3,0)</f>
        <v>AMBULATÓRIO –  CONSULTORIO 16</v>
      </c>
      <c r="F5178" s="26" t="str">
        <f aca="false">VLOOKUP(B5178,[1]Planilha8!$X$4:$AD$6629,7,0)</f>
        <v>BOM</v>
      </c>
      <c r="G5178" s="27" t="n">
        <v>41600</v>
      </c>
      <c r="H5178" s="28" t="n">
        <v>200</v>
      </c>
      <c r="I5178" s="29" t="s">
        <v>23</v>
      </c>
      <c r="J5178" s="70" t="s">
        <v>1439</v>
      </c>
      <c r="K5178" s="71" t="n">
        <v>264</v>
      </c>
      <c r="L5178" s="72" t="n">
        <v>2013003134</v>
      </c>
      <c r="M5178" s="73" t="n">
        <v>43465</v>
      </c>
      <c r="N5178" s="74" t="n">
        <v>120.868233618234</v>
      </c>
      <c r="O5178" s="75" t="n">
        <v>0.33</v>
      </c>
      <c r="P5178" s="76" t="n">
        <v>0.0275</v>
      </c>
      <c r="Q5178" s="77" t="n">
        <v>5.5</v>
      </c>
      <c r="R5178" s="78" t="n">
        <v>126.368233618234</v>
      </c>
      <c r="S5178" s="39" t="n">
        <v>73.6317663817664</v>
      </c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  <c r="AMG5178" s="0"/>
      <c r="AMH5178" s="0"/>
      <c r="AMI5178" s="0"/>
      <c r="AMJ5178" s="0"/>
    </row>
    <row r="5179" s="4" customFormat="true" ht="37.5" hidden="false" customHeight="true" outlineLevel="0" collapsed="false">
      <c r="A5179" s="23" t="s">
        <v>1337</v>
      </c>
      <c r="B5179" s="23" t="n">
        <v>6996</v>
      </c>
      <c r="C5179" s="25" t="n">
        <f aca="false">VLOOKUP(B5179,[1]Planilha8!$X$4:$Y$6629,2,0)</f>
        <v>2040588</v>
      </c>
      <c r="D5179" s="26" t="s">
        <v>1476</v>
      </c>
      <c r="E5179" s="26" t="str">
        <f aca="false">VLOOKUP(B5179,[1]Planilha8!$X$4:$Z$6629,3,0)</f>
        <v>AMBULATÓRIO –  CONSULTORIO16</v>
      </c>
      <c r="F5179" s="26" t="str">
        <f aca="false">VLOOKUP(B5179,[1]Planilha8!$X$4:$AD$6629,7,0)</f>
        <v>BOM</v>
      </c>
      <c r="G5179" s="27" t="n">
        <v>41600</v>
      </c>
      <c r="H5179" s="28" t="n">
        <v>200</v>
      </c>
      <c r="I5179" s="29" t="s">
        <v>23</v>
      </c>
      <c r="J5179" s="70" t="s">
        <v>1439</v>
      </c>
      <c r="K5179" s="71" t="n">
        <v>264</v>
      </c>
      <c r="L5179" s="72" t="n">
        <v>2013003134</v>
      </c>
      <c r="M5179" s="73" t="n">
        <v>43465</v>
      </c>
      <c r="N5179" s="74" t="n">
        <v>120.868233618234</v>
      </c>
      <c r="O5179" s="75" t="n">
        <v>0.33</v>
      </c>
      <c r="P5179" s="76" t="n">
        <v>0.0275</v>
      </c>
      <c r="Q5179" s="77" t="n">
        <v>5.5</v>
      </c>
      <c r="R5179" s="78" t="n">
        <v>126.368233618234</v>
      </c>
      <c r="S5179" s="39" t="n">
        <v>73.6317663817664</v>
      </c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  <c r="AMG5179" s="0"/>
      <c r="AMH5179" s="0"/>
      <c r="AMI5179" s="0"/>
      <c r="AMJ5179" s="0"/>
    </row>
    <row r="5180" s="4" customFormat="true" ht="37.5" hidden="false" customHeight="true" outlineLevel="0" collapsed="false">
      <c r="A5180" s="23" t="s">
        <v>1337</v>
      </c>
      <c r="B5180" s="23" t="n">
        <v>6997</v>
      </c>
      <c r="C5180" s="25" t="n">
        <f aca="false">VLOOKUP(B5180,[1]Planilha8!$X$4:$Y$6629,2,0)</f>
        <v>2040589</v>
      </c>
      <c r="D5180" s="26" t="s">
        <v>1476</v>
      </c>
      <c r="E5180" s="26" t="str">
        <f aca="false">VLOOKUP(B5180,[1]Planilha8!$X$4:$Z$6629,3,0)</f>
        <v>AMBULATÓRIO –  CONSULTORIO 15</v>
      </c>
      <c r="F5180" s="26" t="str">
        <f aca="false">VLOOKUP(B5180,[1]Planilha8!$X$4:$AD$6629,7,0)</f>
        <v>BOM</v>
      </c>
      <c r="G5180" s="27" t="n">
        <v>41600</v>
      </c>
      <c r="H5180" s="28" t="n">
        <v>200</v>
      </c>
      <c r="I5180" s="29" t="s">
        <v>23</v>
      </c>
      <c r="J5180" s="70" t="s">
        <v>1439</v>
      </c>
      <c r="K5180" s="71" t="n">
        <v>264</v>
      </c>
      <c r="L5180" s="72" t="n">
        <v>2013003134</v>
      </c>
      <c r="M5180" s="73" t="n">
        <v>43465</v>
      </c>
      <c r="N5180" s="74" t="n">
        <v>120.868233618234</v>
      </c>
      <c r="O5180" s="75" t="n">
        <v>0.33</v>
      </c>
      <c r="P5180" s="76" t="n">
        <v>0.0275</v>
      </c>
      <c r="Q5180" s="77" t="n">
        <v>5.5</v>
      </c>
      <c r="R5180" s="78" t="n">
        <v>126.368233618234</v>
      </c>
      <c r="S5180" s="39" t="n">
        <v>73.6317663817664</v>
      </c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  <c r="AMG5180" s="0"/>
      <c r="AMH5180" s="0"/>
      <c r="AMI5180" s="0"/>
      <c r="AMJ5180" s="0"/>
    </row>
    <row r="5181" s="4" customFormat="true" ht="37.5" hidden="false" customHeight="true" outlineLevel="0" collapsed="false">
      <c r="A5181" s="23" t="s">
        <v>1337</v>
      </c>
      <c r="B5181" s="23" t="n">
        <v>6998</v>
      </c>
      <c r="C5181" s="25" t="n">
        <f aca="false">VLOOKUP(B5181,[1]Planilha8!$X$4:$Y$6629,2,0)</f>
        <v>2040590</v>
      </c>
      <c r="D5181" s="26" t="s">
        <v>1476</v>
      </c>
      <c r="E5181" s="26" t="str">
        <f aca="false">VLOOKUP(B5181,[1]Planilha8!$X$4:$Z$6629,3,0)</f>
        <v>AMBULATÓRIO –  CONSULTORIO14</v>
      </c>
      <c r="F5181" s="26" t="str">
        <f aca="false">VLOOKUP(B5181,[1]Planilha8!$X$4:$AD$6629,7,0)</f>
        <v>BOM</v>
      </c>
      <c r="G5181" s="27" t="n">
        <v>41600</v>
      </c>
      <c r="H5181" s="28" t="n">
        <v>200</v>
      </c>
      <c r="I5181" s="29" t="s">
        <v>23</v>
      </c>
      <c r="J5181" s="70" t="s">
        <v>1439</v>
      </c>
      <c r="K5181" s="71" t="n">
        <v>264</v>
      </c>
      <c r="L5181" s="72" t="n">
        <v>2013003134</v>
      </c>
      <c r="M5181" s="73" t="n">
        <v>43465</v>
      </c>
      <c r="N5181" s="74" t="n">
        <v>120.868233618234</v>
      </c>
      <c r="O5181" s="75" t="n">
        <v>0.33</v>
      </c>
      <c r="P5181" s="76" t="n">
        <v>0.0275</v>
      </c>
      <c r="Q5181" s="77" t="n">
        <v>5.5</v>
      </c>
      <c r="R5181" s="78" t="n">
        <v>126.368233618234</v>
      </c>
      <c r="S5181" s="39" t="n">
        <v>73.6317663817664</v>
      </c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  <c r="AMG5181" s="0"/>
      <c r="AMH5181" s="0"/>
      <c r="AMI5181" s="0"/>
      <c r="AMJ5181" s="0"/>
    </row>
    <row r="5182" s="4" customFormat="true" ht="37.5" hidden="false" customHeight="true" outlineLevel="0" collapsed="false">
      <c r="A5182" s="23" t="s">
        <v>1337</v>
      </c>
      <c r="B5182" s="23" t="n">
        <v>6999</v>
      </c>
      <c r="C5182" s="25" t="n">
        <f aca="false">VLOOKUP(B5182,[1]Planilha8!$X$4:$Y$6629,2,0)</f>
        <v>2040591</v>
      </c>
      <c r="D5182" s="26" t="s">
        <v>1476</v>
      </c>
      <c r="E5182" s="26" t="str">
        <f aca="false">VLOOKUP(B5182,[1]Planilha8!$X$4:$Z$6629,3,0)</f>
        <v>AMBULATÓRIO –  CONSULTORIO 14</v>
      </c>
      <c r="F5182" s="26" t="str">
        <f aca="false">VLOOKUP(B5182,[1]Planilha8!$X$4:$AD$6629,7,0)</f>
        <v>BOM</v>
      </c>
      <c r="G5182" s="27" t="n">
        <v>41600</v>
      </c>
      <c r="H5182" s="28" t="n">
        <v>200</v>
      </c>
      <c r="I5182" s="29" t="s">
        <v>23</v>
      </c>
      <c r="J5182" s="70" t="s">
        <v>1439</v>
      </c>
      <c r="K5182" s="71" t="n">
        <v>264</v>
      </c>
      <c r="L5182" s="72" t="n">
        <v>2013003134</v>
      </c>
      <c r="M5182" s="73" t="n">
        <v>43465</v>
      </c>
      <c r="N5182" s="74" t="n">
        <v>120.868233618234</v>
      </c>
      <c r="O5182" s="75" t="n">
        <v>0.33</v>
      </c>
      <c r="P5182" s="76" t="n">
        <v>0.0275</v>
      </c>
      <c r="Q5182" s="77" t="n">
        <v>5.5</v>
      </c>
      <c r="R5182" s="78" t="n">
        <v>126.368233618234</v>
      </c>
      <c r="S5182" s="39" t="n">
        <v>73.6317663817664</v>
      </c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  <c r="AMG5182" s="0"/>
      <c r="AMH5182" s="0"/>
      <c r="AMI5182" s="0"/>
      <c r="AMJ5182" s="0"/>
    </row>
    <row r="5183" s="4" customFormat="true" ht="37.5" hidden="false" customHeight="true" outlineLevel="0" collapsed="false">
      <c r="A5183" s="23" t="s">
        <v>1337</v>
      </c>
      <c r="B5183" s="23" t="n">
        <v>7000</v>
      </c>
      <c r="C5183" s="25" t="n">
        <f aca="false">VLOOKUP(B5183,[1]Planilha8!$X$4:$Y$6629,2,0)</f>
        <v>2040592</v>
      </c>
      <c r="D5183" s="26" t="s">
        <v>1476</v>
      </c>
      <c r="E5183" s="26" t="str">
        <f aca="false">VLOOKUP(B5183,[1]Planilha8!$X$4:$Z$6629,3,0)</f>
        <v>AMBULATÓRIO –  CONSULTORIO 15</v>
      </c>
      <c r="F5183" s="26" t="str">
        <f aca="false">VLOOKUP(B5183,[1]Planilha8!$X$4:$AD$6629,7,0)</f>
        <v>BOM</v>
      </c>
      <c r="G5183" s="27" t="n">
        <v>41600</v>
      </c>
      <c r="H5183" s="28" t="n">
        <v>200</v>
      </c>
      <c r="I5183" s="29" t="s">
        <v>23</v>
      </c>
      <c r="J5183" s="70" t="s">
        <v>1439</v>
      </c>
      <c r="K5183" s="71" t="n">
        <v>264</v>
      </c>
      <c r="L5183" s="72" t="n">
        <v>2013003134</v>
      </c>
      <c r="M5183" s="73" t="n">
        <v>43465</v>
      </c>
      <c r="N5183" s="74" t="n">
        <v>120.868233618234</v>
      </c>
      <c r="O5183" s="75" t="n">
        <v>0.33</v>
      </c>
      <c r="P5183" s="76" t="n">
        <v>0.0275</v>
      </c>
      <c r="Q5183" s="77" t="n">
        <v>5.5</v>
      </c>
      <c r="R5183" s="78" t="n">
        <v>126.368233618234</v>
      </c>
      <c r="S5183" s="39" t="n">
        <v>73.6317663817664</v>
      </c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  <c r="AMG5183" s="0"/>
      <c r="AMH5183" s="0"/>
      <c r="AMI5183" s="0"/>
      <c r="AMJ5183" s="0"/>
    </row>
    <row r="5184" s="4" customFormat="true" ht="37.5" hidden="false" customHeight="true" outlineLevel="0" collapsed="false">
      <c r="A5184" s="23" t="s">
        <v>1337</v>
      </c>
      <c r="B5184" s="23" t="n">
        <v>7001</v>
      </c>
      <c r="C5184" s="25" t="n">
        <f aca="false">VLOOKUP(B5184,[1]Planilha8!$X$4:$Y$6629,2,0)</f>
        <v>2040593</v>
      </c>
      <c r="D5184" s="26" t="s">
        <v>1476</v>
      </c>
      <c r="E5184" s="26" t="str">
        <f aca="false">VLOOKUP(B5184,[1]Planilha8!$X$4:$Z$6629,3,0)</f>
        <v>AMBULATÓRIO –  CONSULTORIO 20C</v>
      </c>
      <c r="F5184" s="26" t="str">
        <f aca="false">VLOOKUP(B5184,[1]Planilha8!$X$4:$AD$6629,7,0)</f>
        <v>BOM</v>
      </c>
      <c r="G5184" s="27" t="n">
        <v>41600</v>
      </c>
      <c r="H5184" s="28" t="n">
        <v>200</v>
      </c>
      <c r="I5184" s="29" t="s">
        <v>23</v>
      </c>
      <c r="J5184" s="70" t="s">
        <v>1439</v>
      </c>
      <c r="K5184" s="71" t="n">
        <v>264</v>
      </c>
      <c r="L5184" s="72" t="n">
        <v>2013003134</v>
      </c>
      <c r="M5184" s="73" t="n">
        <v>43465</v>
      </c>
      <c r="N5184" s="74" t="n">
        <v>120.868233618234</v>
      </c>
      <c r="O5184" s="75" t="n">
        <v>0.33</v>
      </c>
      <c r="P5184" s="76" t="n">
        <v>0.0275</v>
      </c>
      <c r="Q5184" s="77" t="n">
        <v>5.5</v>
      </c>
      <c r="R5184" s="78" t="n">
        <v>126.368233618234</v>
      </c>
      <c r="S5184" s="39" t="n">
        <v>73.6317663817664</v>
      </c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  <c r="AMG5184" s="0"/>
      <c r="AMH5184" s="0"/>
      <c r="AMI5184" s="0"/>
      <c r="AMJ5184" s="0"/>
    </row>
    <row r="5185" s="4" customFormat="true" ht="37.5" hidden="false" customHeight="true" outlineLevel="0" collapsed="false">
      <c r="A5185" s="23" t="s">
        <v>1337</v>
      </c>
      <c r="B5185" s="23" t="n">
        <v>7002</v>
      </c>
      <c r="C5185" s="25" t="n">
        <f aca="false">VLOOKUP(B5185,[1]Planilha8!$X$4:$Y$6629,2,0)</f>
        <v>2040594</v>
      </c>
      <c r="D5185" s="26" t="s">
        <v>1476</v>
      </c>
      <c r="E5185" s="26" t="str">
        <f aca="false">VLOOKUP(B5185,[1]Planilha8!$X$4:$Z$6629,3,0)</f>
        <v>AMBULATÓRIO –  CONSULTORIO 20C</v>
      </c>
      <c r="F5185" s="26" t="str">
        <f aca="false">VLOOKUP(B5185,[1]Planilha8!$X$4:$AD$6629,7,0)</f>
        <v>BOM</v>
      </c>
      <c r="G5185" s="27" t="n">
        <v>41600</v>
      </c>
      <c r="H5185" s="28" t="n">
        <v>200</v>
      </c>
      <c r="I5185" s="29" t="s">
        <v>23</v>
      </c>
      <c r="J5185" s="70" t="s">
        <v>1439</v>
      </c>
      <c r="K5185" s="71" t="n">
        <v>264</v>
      </c>
      <c r="L5185" s="72" t="n">
        <v>2013003134</v>
      </c>
      <c r="M5185" s="73" t="n">
        <v>43465</v>
      </c>
      <c r="N5185" s="74" t="n">
        <v>120.868233618234</v>
      </c>
      <c r="O5185" s="75" t="n">
        <v>0.33</v>
      </c>
      <c r="P5185" s="76" t="n">
        <v>0.0275</v>
      </c>
      <c r="Q5185" s="77" t="n">
        <v>5.5</v>
      </c>
      <c r="R5185" s="78" t="n">
        <v>126.368233618234</v>
      </c>
      <c r="S5185" s="39" t="n">
        <v>73.6317663817664</v>
      </c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  <c r="AMG5185" s="0"/>
      <c r="AMH5185" s="0"/>
      <c r="AMI5185" s="0"/>
      <c r="AMJ5185" s="0"/>
    </row>
    <row r="5186" s="4" customFormat="true" ht="37.5" hidden="false" customHeight="true" outlineLevel="0" collapsed="false">
      <c r="A5186" s="23" t="s">
        <v>1337</v>
      </c>
      <c r="B5186" s="23" t="n">
        <v>7003</v>
      </c>
      <c r="C5186" s="25" t="n">
        <f aca="false">VLOOKUP(B5186,[1]Planilha8!$X$4:$Y$6629,2,0)</f>
        <v>2040595</v>
      </c>
      <c r="D5186" s="26" t="s">
        <v>1476</v>
      </c>
      <c r="E5186" s="26" t="str">
        <f aca="false">VLOOKUP(B5186,[1]Planilha8!$X$4:$Z$6629,3,0)</f>
        <v>AMBULATÓRIO –  CONSULTORIO 20</v>
      </c>
      <c r="F5186" s="26" t="str">
        <f aca="false">VLOOKUP(B5186,[1]Planilha8!$X$4:$AD$6629,7,0)</f>
        <v>BOM</v>
      </c>
      <c r="G5186" s="27" t="n">
        <v>41600</v>
      </c>
      <c r="H5186" s="28" t="n">
        <v>200</v>
      </c>
      <c r="I5186" s="29" t="s">
        <v>23</v>
      </c>
      <c r="J5186" s="70" t="s">
        <v>1439</v>
      </c>
      <c r="K5186" s="71" t="n">
        <v>264</v>
      </c>
      <c r="L5186" s="72" t="n">
        <v>2013003134</v>
      </c>
      <c r="M5186" s="73" t="n">
        <v>43465</v>
      </c>
      <c r="N5186" s="74" t="n">
        <v>120.868233618234</v>
      </c>
      <c r="O5186" s="75" t="n">
        <v>0.33</v>
      </c>
      <c r="P5186" s="76" t="n">
        <v>0.0275</v>
      </c>
      <c r="Q5186" s="77" t="n">
        <v>5.5</v>
      </c>
      <c r="R5186" s="78" t="n">
        <v>126.368233618234</v>
      </c>
      <c r="S5186" s="39" t="n">
        <v>73.6317663817664</v>
      </c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  <c r="AMG5186" s="0"/>
      <c r="AMH5186" s="0"/>
      <c r="AMI5186" s="0"/>
      <c r="AMJ5186" s="0"/>
    </row>
    <row r="5187" s="4" customFormat="true" ht="37.5" hidden="false" customHeight="true" outlineLevel="0" collapsed="false">
      <c r="A5187" s="23" t="s">
        <v>1337</v>
      </c>
      <c r="B5187" s="23" t="n">
        <v>7004</v>
      </c>
      <c r="C5187" s="25" t="n">
        <f aca="false">VLOOKUP(B5187,[1]Planilha8!$X$4:$Y$6629,2,0)</f>
        <v>2040596</v>
      </c>
      <c r="D5187" s="26" t="s">
        <v>1476</v>
      </c>
      <c r="E5187" s="26" t="str">
        <f aca="false">VLOOKUP(B5187,[1]Planilha8!$X$4:$Z$6629,3,0)</f>
        <v>AMBULATÓRIO –  CONSULTORIO 21</v>
      </c>
      <c r="F5187" s="26" t="str">
        <f aca="false">VLOOKUP(B5187,[1]Planilha8!$X$4:$AD$6629,7,0)</f>
        <v>BOM</v>
      </c>
      <c r="G5187" s="27" t="n">
        <v>41600</v>
      </c>
      <c r="H5187" s="28" t="n">
        <v>200</v>
      </c>
      <c r="I5187" s="29" t="s">
        <v>23</v>
      </c>
      <c r="J5187" s="70" t="s">
        <v>1439</v>
      </c>
      <c r="K5187" s="71" t="n">
        <v>264</v>
      </c>
      <c r="L5187" s="72" t="n">
        <v>2013003134</v>
      </c>
      <c r="M5187" s="73" t="n">
        <v>43465</v>
      </c>
      <c r="N5187" s="74" t="n">
        <v>120.868233618234</v>
      </c>
      <c r="O5187" s="75" t="n">
        <v>0.33</v>
      </c>
      <c r="P5187" s="76" t="n">
        <v>0.0275</v>
      </c>
      <c r="Q5187" s="77" t="n">
        <v>5.5</v>
      </c>
      <c r="R5187" s="78" t="n">
        <v>126.368233618234</v>
      </c>
      <c r="S5187" s="39" t="n">
        <v>73.6317663817664</v>
      </c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  <c r="AMG5187" s="0"/>
      <c r="AMH5187" s="0"/>
      <c r="AMI5187" s="0"/>
      <c r="AMJ5187" s="0"/>
    </row>
    <row r="5188" s="4" customFormat="true" ht="37.5" hidden="false" customHeight="true" outlineLevel="0" collapsed="false">
      <c r="A5188" s="23" t="s">
        <v>1337</v>
      </c>
      <c r="B5188" s="23" t="n">
        <v>7005</v>
      </c>
      <c r="C5188" s="25" t="n">
        <f aca="false">VLOOKUP(B5188,[1]Planilha8!$X$4:$Y$6629,2,0)</f>
        <v>2040597</v>
      </c>
      <c r="D5188" s="26" t="s">
        <v>1476</v>
      </c>
      <c r="E5188" s="26" t="str">
        <f aca="false">VLOOKUP(B5188,[1]Planilha8!$X$4:$Z$6629,3,0)</f>
        <v>AMBULATÓRIO –  CONSULTORIO 21</v>
      </c>
      <c r="F5188" s="26" t="str">
        <f aca="false">VLOOKUP(B5188,[1]Planilha8!$X$4:$AD$6629,7,0)</f>
        <v>BOM</v>
      </c>
      <c r="G5188" s="27" t="n">
        <v>41600</v>
      </c>
      <c r="H5188" s="28" t="n">
        <v>200</v>
      </c>
      <c r="I5188" s="29" t="s">
        <v>23</v>
      </c>
      <c r="J5188" s="70" t="s">
        <v>1439</v>
      </c>
      <c r="K5188" s="71" t="n">
        <v>264</v>
      </c>
      <c r="L5188" s="72" t="n">
        <v>2013003134</v>
      </c>
      <c r="M5188" s="73" t="n">
        <v>43465</v>
      </c>
      <c r="N5188" s="74" t="n">
        <v>120.868233618234</v>
      </c>
      <c r="O5188" s="75" t="n">
        <v>0.33</v>
      </c>
      <c r="P5188" s="76" t="n">
        <v>0.0275</v>
      </c>
      <c r="Q5188" s="77" t="n">
        <v>5.5</v>
      </c>
      <c r="R5188" s="78" t="n">
        <v>126.368233618234</v>
      </c>
      <c r="S5188" s="39" t="n">
        <v>73.6317663817664</v>
      </c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  <c r="AMG5188" s="0"/>
      <c r="AMH5188" s="0"/>
      <c r="AMI5188" s="0"/>
      <c r="AMJ5188" s="0"/>
    </row>
    <row r="5189" s="4" customFormat="true" ht="37.5" hidden="false" customHeight="true" outlineLevel="0" collapsed="false">
      <c r="A5189" s="23" t="s">
        <v>1337</v>
      </c>
      <c r="B5189" s="23" t="n">
        <v>7006</v>
      </c>
      <c r="C5189" s="25" t="n">
        <f aca="false">VLOOKUP(B5189,[1]Planilha8!$X$4:$Y$6629,2,0)</f>
        <v>2040598</v>
      </c>
      <c r="D5189" s="26" t="s">
        <v>1476</v>
      </c>
      <c r="E5189" s="26" t="str">
        <f aca="false">VLOOKUP(B5189,[1]Planilha8!$X$4:$Z$6629,3,0)</f>
        <v>AMBULATÓRIO –  CONSULTORIO 21</v>
      </c>
      <c r="F5189" s="26" t="str">
        <f aca="false">VLOOKUP(B5189,[1]Planilha8!$X$4:$AD$6629,7,0)</f>
        <v>BOM</v>
      </c>
      <c r="G5189" s="27" t="n">
        <v>41600</v>
      </c>
      <c r="H5189" s="28" t="n">
        <v>200</v>
      </c>
      <c r="I5189" s="29" t="s">
        <v>23</v>
      </c>
      <c r="J5189" s="70" t="s">
        <v>1439</v>
      </c>
      <c r="K5189" s="71" t="n">
        <v>264</v>
      </c>
      <c r="L5189" s="72" t="n">
        <v>2013003134</v>
      </c>
      <c r="M5189" s="73" t="n">
        <v>43465</v>
      </c>
      <c r="N5189" s="74" t="n">
        <v>120.868233618234</v>
      </c>
      <c r="O5189" s="75" t="n">
        <v>0.33</v>
      </c>
      <c r="P5189" s="76" t="n">
        <v>0.0275</v>
      </c>
      <c r="Q5189" s="77" t="n">
        <v>5.5</v>
      </c>
      <c r="R5189" s="78" t="n">
        <v>126.368233618234</v>
      </c>
      <c r="S5189" s="39" t="n">
        <v>73.6317663817664</v>
      </c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  <c r="AMG5189" s="0"/>
      <c r="AMH5189" s="0"/>
      <c r="AMI5189" s="0"/>
      <c r="AMJ5189" s="0"/>
    </row>
    <row r="5190" s="4" customFormat="true" ht="37.5" hidden="false" customHeight="true" outlineLevel="0" collapsed="false">
      <c r="A5190" s="23" t="s">
        <v>1337</v>
      </c>
      <c r="B5190" s="23" t="n">
        <v>7007</v>
      </c>
      <c r="C5190" s="25" t="n">
        <f aca="false">VLOOKUP(B5190,[1]Planilha8!$X$4:$Y$6629,2,0)</f>
        <v>2040599</v>
      </c>
      <c r="D5190" s="26" t="s">
        <v>1476</v>
      </c>
      <c r="E5190" s="26" t="str">
        <f aca="false">VLOOKUP(B5190,[1]Planilha8!$X$4:$Z$6629,3,0)</f>
        <v>AMBULATÓRIO – CONSULTORIO 17</v>
      </c>
      <c r="F5190" s="26" t="str">
        <f aca="false">VLOOKUP(B5190,[1]Planilha8!$X$4:$AD$6629,7,0)</f>
        <v>BOM</v>
      </c>
      <c r="G5190" s="27" t="n">
        <v>41600</v>
      </c>
      <c r="H5190" s="28" t="n">
        <v>200</v>
      </c>
      <c r="I5190" s="29" t="s">
        <v>23</v>
      </c>
      <c r="J5190" s="70" t="s">
        <v>1439</v>
      </c>
      <c r="K5190" s="71" t="n">
        <v>264</v>
      </c>
      <c r="L5190" s="72" t="n">
        <v>2013003134</v>
      </c>
      <c r="M5190" s="73" t="n">
        <v>43465</v>
      </c>
      <c r="N5190" s="74" t="n">
        <v>120.868233618234</v>
      </c>
      <c r="O5190" s="75" t="n">
        <v>0.33</v>
      </c>
      <c r="P5190" s="76" t="n">
        <v>0.0275</v>
      </c>
      <c r="Q5190" s="77" t="n">
        <v>5.5</v>
      </c>
      <c r="R5190" s="78" t="n">
        <v>126.368233618234</v>
      </c>
      <c r="S5190" s="39" t="n">
        <v>73.6317663817664</v>
      </c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  <c r="AMG5190" s="0"/>
      <c r="AMH5190" s="0"/>
      <c r="AMI5190" s="0"/>
      <c r="AMJ5190" s="0"/>
    </row>
    <row r="5191" s="4" customFormat="true" ht="37.5" hidden="false" customHeight="true" outlineLevel="0" collapsed="false">
      <c r="A5191" s="23" t="s">
        <v>1337</v>
      </c>
      <c r="B5191" s="23" t="n">
        <v>7008</v>
      </c>
      <c r="C5191" s="25" t="n">
        <f aca="false">VLOOKUP(B5191,[1]Planilha8!$X$4:$Y$6629,2,0)</f>
        <v>2040600</v>
      </c>
      <c r="D5191" s="26" t="s">
        <v>1476</v>
      </c>
      <c r="E5191" s="26" t="str">
        <f aca="false">VLOOKUP(B5191,[1]Planilha8!$X$4:$Z$6629,3,0)</f>
        <v>AMBULATÓRIO – CONSULTORIO 17</v>
      </c>
      <c r="F5191" s="26" t="str">
        <f aca="false">VLOOKUP(B5191,[1]Planilha8!$X$4:$AD$6629,7,0)</f>
        <v>BOM</v>
      </c>
      <c r="G5191" s="27" t="n">
        <v>41600</v>
      </c>
      <c r="H5191" s="28" t="n">
        <v>200</v>
      </c>
      <c r="I5191" s="29" t="s">
        <v>23</v>
      </c>
      <c r="J5191" s="70" t="s">
        <v>1439</v>
      </c>
      <c r="K5191" s="71" t="n">
        <v>264</v>
      </c>
      <c r="L5191" s="72" t="n">
        <v>2013003134</v>
      </c>
      <c r="M5191" s="73" t="n">
        <v>43465</v>
      </c>
      <c r="N5191" s="74" t="n">
        <v>120.868233618234</v>
      </c>
      <c r="O5191" s="75" t="n">
        <v>0.33</v>
      </c>
      <c r="P5191" s="76" t="n">
        <v>0.0275</v>
      </c>
      <c r="Q5191" s="77" t="n">
        <v>5.5</v>
      </c>
      <c r="R5191" s="78" t="n">
        <v>126.368233618234</v>
      </c>
      <c r="S5191" s="39" t="n">
        <v>73.6317663817664</v>
      </c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  <c r="AMG5191" s="0"/>
      <c r="AMH5191" s="0"/>
      <c r="AMI5191" s="0"/>
      <c r="AMJ5191" s="0"/>
    </row>
    <row r="5192" s="4" customFormat="true" ht="37.5" hidden="false" customHeight="true" outlineLevel="0" collapsed="false">
      <c r="A5192" s="23" t="s">
        <v>1337</v>
      </c>
      <c r="B5192" s="23" t="n">
        <v>7009</v>
      </c>
      <c r="C5192" s="25" t="n">
        <f aca="false">VLOOKUP(B5192,[1]Planilha8!$X$4:$Y$6629,2,0)</f>
        <v>2040601</v>
      </c>
      <c r="D5192" s="26" t="s">
        <v>1476</v>
      </c>
      <c r="E5192" s="26" t="str">
        <f aca="false">VLOOKUP(B5192,[1]Planilha8!$X$4:$Z$6629,3,0)</f>
        <v>AMBULATÓRIO – CONSULTORIO 18</v>
      </c>
      <c r="F5192" s="26" t="str">
        <f aca="false">VLOOKUP(B5192,[1]Planilha8!$X$4:$AD$6629,7,0)</f>
        <v>BOM</v>
      </c>
      <c r="G5192" s="27" t="n">
        <v>41600</v>
      </c>
      <c r="H5192" s="28" t="n">
        <v>200</v>
      </c>
      <c r="I5192" s="29" t="s">
        <v>23</v>
      </c>
      <c r="J5192" s="70" t="s">
        <v>1439</v>
      </c>
      <c r="K5192" s="71" t="n">
        <v>264</v>
      </c>
      <c r="L5192" s="72" t="n">
        <v>2013003134</v>
      </c>
      <c r="M5192" s="73" t="n">
        <v>43465</v>
      </c>
      <c r="N5192" s="74" t="n">
        <v>120.868233618234</v>
      </c>
      <c r="O5192" s="75" t="n">
        <v>0.33</v>
      </c>
      <c r="P5192" s="76" t="n">
        <v>0.0275</v>
      </c>
      <c r="Q5192" s="77" t="n">
        <v>5.5</v>
      </c>
      <c r="R5192" s="78" t="n">
        <v>126.368233618234</v>
      </c>
      <c r="S5192" s="39" t="n">
        <v>73.6317663817664</v>
      </c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  <c r="AMG5192" s="0"/>
      <c r="AMH5192" s="0"/>
      <c r="AMI5192" s="0"/>
      <c r="AMJ5192" s="0"/>
    </row>
    <row r="5193" s="4" customFormat="true" ht="37.5" hidden="false" customHeight="true" outlineLevel="0" collapsed="false">
      <c r="A5193" s="23" t="s">
        <v>1337</v>
      </c>
      <c r="B5193" s="23" t="n">
        <v>7010</v>
      </c>
      <c r="C5193" s="25" t="n">
        <f aca="false">VLOOKUP(B5193,[1]Planilha8!$X$4:$Y$6629,2,0)</f>
        <v>2040602</v>
      </c>
      <c r="D5193" s="26" t="s">
        <v>1476</v>
      </c>
      <c r="E5193" s="26" t="str">
        <f aca="false">VLOOKUP(B5193,[1]Planilha8!$X$4:$Z$6629,3,0)</f>
        <v>AMBULATÓRIO – CONSULTORIO 18</v>
      </c>
      <c r="F5193" s="26" t="str">
        <f aca="false">VLOOKUP(B5193,[1]Planilha8!$X$4:$AD$6629,7,0)</f>
        <v>BOM</v>
      </c>
      <c r="G5193" s="27" t="n">
        <v>41600</v>
      </c>
      <c r="H5193" s="28" t="n">
        <v>200</v>
      </c>
      <c r="I5193" s="29" t="s">
        <v>23</v>
      </c>
      <c r="J5193" s="70" t="s">
        <v>1439</v>
      </c>
      <c r="K5193" s="71" t="n">
        <v>264</v>
      </c>
      <c r="L5193" s="72" t="n">
        <v>2013003134</v>
      </c>
      <c r="M5193" s="73" t="n">
        <v>43465</v>
      </c>
      <c r="N5193" s="74" t="n">
        <v>120.868233618234</v>
      </c>
      <c r="O5193" s="75" t="n">
        <v>0.33</v>
      </c>
      <c r="P5193" s="76" t="n">
        <v>0.0275</v>
      </c>
      <c r="Q5193" s="77" t="n">
        <v>5.5</v>
      </c>
      <c r="R5193" s="78" t="n">
        <v>126.368233618234</v>
      </c>
      <c r="S5193" s="39" t="n">
        <v>73.6317663817664</v>
      </c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  <c r="AMG5193" s="0"/>
      <c r="AMH5193" s="0"/>
      <c r="AMI5193" s="0"/>
      <c r="AMJ5193" s="0"/>
    </row>
    <row r="5194" s="4" customFormat="true" ht="37.5" hidden="false" customHeight="true" outlineLevel="0" collapsed="false">
      <c r="A5194" s="23" t="s">
        <v>1337</v>
      </c>
      <c r="B5194" s="23" t="n">
        <v>7011</v>
      </c>
      <c r="C5194" s="25" t="n">
        <f aca="false">VLOOKUP(B5194,[1]Planilha8!$X$4:$Y$6629,2,0)</f>
        <v>2040603</v>
      </c>
      <c r="D5194" s="26" t="s">
        <v>1476</v>
      </c>
      <c r="E5194" s="26" t="str">
        <f aca="false">VLOOKUP(B5194,[1]Planilha8!$X$4:$Z$6629,3,0)</f>
        <v>AMBULATÓRIO – CONSULTORIO 11</v>
      </c>
      <c r="F5194" s="26" t="str">
        <f aca="false">VLOOKUP(B5194,[1]Planilha8!$X$4:$AD$6629,7,0)</f>
        <v>BOM</v>
      </c>
      <c r="G5194" s="27" t="n">
        <v>41600</v>
      </c>
      <c r="H5194" s="28" t="n">
        <v>200</v>
      </c>
      <c r="I5194" s="29" t="s">
        <v>23</v>
      </c>
      <c r="J5194" s="70" t="s">
        <v>1439</v>
      </c>
      <c r="K5194" s="71" t="n">
        <v>264</v>
      </c>
      <c r="L5194" s="72" t="n">
        <v>2013003134</v>
      </c>
      <c r="M5194" s="73" t="n">
        <v>43465</v>
      </c>
      <c r="N5194" s="74" t="n">
        <v>120.868233618234</v>
      </c>
      <c r="O5194" s="75" t="n">
        <v>0.33</v>
      </c>
      <c r="P5194" s="76" t="n">
        <v>0.0275</v>
      </c>
      <c r="Q5194" s="77" t="n">
        <v>5.5</v>
      </c>
      <c r="R5194" s="78" t="n">
        <v>126.368233618234</v>
      </c>
      <c r="S5194" s="39" t="n">
        <v>73.6317663817664</v>
      </c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  <c r="AMG5194" s="0"/>
      <c r="AMH5194" s="0"/>
      <c r="AMI5194" s="0"/>
      <c r="AMJ5194" s="0"/>
    </row>
    <row r="5195" s="4" customFormat="true" ht="37.5" hidden="false" customHeight="true" outlineLevel="0" collapsed="false">
      <c r="A5195" s="23" t="s">
        <v>1337</v>
      </c>
      <c r="B5195" s="23" t="n">
        <v>7012</v>
      </c>
      <c r="C5195" s="25" t="n">
        <f aca="false">VLOOKUP(B5195,[1]Planilha8!$X$4:$Y$6629,2,0)</f>
        <v>2040604</v>
      </c>
      <c r="D5195" s="26" t="s">
        <v>1476</v>
      </c>
      <c r="E5195" s="26" t="str">
        <f aca="false">VLOOKUP(B5195,[1]Planilha8!$X$4:$Z$6629,3,0)</f>
        <v>AMBULATÓRIO – CONSULTORIO 12</v>
      </c>
      <c r="F5195" s="26" t="str">
        <f aca="false">VLOOKUP(B5195,[1]Planilha8!$X$4:$AD$6629,7,0)</f>
        <v>BOM</v>
      </c>
      <c r="G5195" s="27" t="n">
        <v>41600</v>
      </c>
      <c r="H5195" s="28" t="n">
        <v>200</v>
      </c>
      <c r="I5195" s="29" t="s">
        <v>23</v>
      </c>
      <c r="J5195" s="70" t="s">
        <v>1439</v>
      </c>
      <c r="K5195" s="71" t="n">
        <v>264</v>
      </c>
      <c r="L5195" s="72" t="n">
        <v>2013003134</v>
      </c>
      <c r="M5195" s="73" t="n">
        <v>43465</v>
      </c>
      <c r="N5195" s="74" t="n">
        <v>120.868233618234</v>
      </c>
      <c r="O5195" s="75" t="n">
        <v>0.33</v>
      </c>
      <c r="P5195" s="76" t="n">
        <v>0.0275</v>
      </c>
      <c r="Q5195" s="77" t="n">
        <v>5.5</v>
      </c>
      <c r="R5195" s="78" t="n">
        <v>126.368233618234</v>
      </c>
      <c r="S5195" s="39" t="n">
        <v>73.6317663817664</v>
      </c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  <c r="AMG5195" s="0"/>
      <c r="AMH5195" s="0"/>
      <c r="AMI5195" s="0"/>
      <c r="AMJ5195" s="0"/>
    </row>
    <row r="5196" s="4" customFormat="true" ht="37.5" hidden="false" customHeight="true" outlineLevel="0" collapsed="false">
      <c r="A5196" s="23" t="s">
        <v>1337</v>
      </c>
      <c r="B5196" s="23" t="n">
        <v>7013</v>
      </c>
      <c r="C5196" s="25" t="n">
        <f aca="false">VLOOKUP(B5196,[1]Planilha8!$X$4:$Y$6629,2,0)</f>
        <v>2040605</v>
      </c>
      <c r="D5196" s="26" t="s">
        <v>1477</v>
      </c>
      <c r="E5196" s="26" t="str">
        <f aca="false">VLOOKUP(B5196,[1]Planilha8!$X$4:$Z$6629,3,0)</f>
        <v>AMBULATÓRIO – CONSULTORIO 36</v>
      </c>
      <c r="F5196" s="26" t="str">
        <f aca="false">VLOOKUP(B5196,[1]Planilha8!$X$4:$AD$6629,7,0)</f>
        <v>BOM</v>
      </c>
      <c r="G5196" s="27" t="n">
        <v>41600</v>
      </c>
      <c r="H5196" s="28" t="n">
        <v>611</v>
      </c>
      <c r="I5196" s="29" t="s">
        <v>23</v>
      </c>
      <c r="J5196" s="70" t="s">
        <v>1439</v>
      </c>
      <c r="K5196" s="71" t="n">
        <v>264</v>
      </c>
      <c r="L5196" s="72" t="n">
        <v>2013003134</v>
      </c>
      <c r="M5196" s="73" t="n">
        <v>43465</v>
      </c>
      <c r="N5196" s="74" t="n">
        <v>369.252453703704</v>
      </c>
      <c r="O5196" s="75" t="n">
        <v>0.33</v>
      </c>
      <c r="P5196" s="76" t="n">
        <v>0.0275</v>
      </c>
      <c r="Q5196" s="77" t="n">
        <v>16.8025</v>
      </c>
      <c r="R5196" s="78" t="n">
        <v>386.054953703704</v>
      </c>
      <c r="S5196" s="39" t="n">
        <v>224.945046296296</v>
      </c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  <c r="AMG5196" s="0"/>
      <c r="AMH5196" s="0"/>
      <c r="AMI5196" s="0"/>
      <c r="AMJ5196" s="0"/>
    </row>
    <row r="5197" s="4" customFormat="true" ht="37.5" hidden="false" customHeight="true" outlineLevel="0" collapsed="false">
      <c r="A5197" s="23" t="s">
        <v>1337</v>
      </c>
      <c r="B5197" s="23" t="n">
        <v>7014</v>
      </c>
      <c r="C5197" s="25" t="n">
        <f aca="false">VLOOKUP(B5197,[1]Planilha8!$X$4:$Y$6629,2,0)</f>
        <v>2040606</v>
      </c>
      <c r="D5197" s="26" t="s">
        <v>1478</v>
      </c>
      <c r="E5197" s="26" t="str">
        <f aca="false">VLOOKUP(B5197,[1]Planilha8!$X$4:$Z$6629,3,0)</f>
        <v>AMBULATÓRIO – ALA B</v>
      </c>
      <c r="F5197" s="26" t="str">
        <f aca="false">VLOOKUP(B5197,[1]Planilha8!$X$4:$AD$6629,7,0)</f>
        <v>BOM</v>
      </c>
      <c r="G5197" s="27" t="n">
        <v>41600</v>
      </c>
      <c r="H5197" s="28" t="n">
        <v>540</v>
      </c>
      <c r="I5197" s="29" t="s">
        <v>23</v>
      </c>
      <c r="J5197" s="70" t="s">
        <v>1439</v>
      </c>
      <c r="K5197" s="71" t="n">
        <v>264</v>
      </c>
      <c r="L5197" s="72" t="n">
        <v>2013003134</v>
      </c>
      <c r="M5197" s="73" t="n">
        <v>43465</v>
      </c>
      <c r="N5197" s="74" t="n">
        <v>326.344230769231</v>
      </c>
      <c r="O5197" s="75" t="n">
        <v>0.33</v>
      </c>
      <c r="P5197" s="76" t="n">
        <v>0.0275</v>
      </c>
      <c r="Q5197" s="77" t="n">
        <v>14.85</v>
      </c>
      <c r="R5197" s="78" t="n">
        <v>341.194230769231</v>
      </c>
      <c r="S5197" s="39" t="n">
        <v>198.805769230769</v>
      </c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  <c r="AMG5197" s="0"/>
      <c r="AMH5197" s="0"/>
      <c r="AMI5197" s="0"/>
      <c r="AMJ5197" s="0"/>
    </row>
    <row r="5198" s="4" customFormat="true" ht="37.5" hidden="false" customHeight="true" outlineLevel="0" collapsed="false">
      <c r="A5198" s="23" t="s">
        <v>1337</v>
      </c>
      <c r="B5198" s="23" t="n">
        <v>7015</v>
      </c>
      <c r="C5198" s="25" t="n">
        <f aca="false">VLOOKUP(B5198,[1]Planilha8!$X$4:$Y$6629,2,0)</f>
        <v>2040607</v>
      </c>
      <c r="D5198" s="26" t="s">
        <v>1478</v>
      </c>
      <c r="E5198" s="26" t="str">
        <f aca="false">VLOOKUP(B5198,[1]Planilha8!$X$4:$Z$6629,3,0)</f>
        <v>AMBULATÓRIO – ALA B</v>
      </c>
      <c r="F5198" s="26" t="str">
        <f aca="false">VLOOKUP(B5198,[1]Planilha8!$X$4:$AD$6629,7,0)</f>
        <v>BOM</v>
      </c>
      <c r="G5198" s="27" t="n">
        <v>41600</v>
      </c>
      <c r="H5198" s="28" t="n">
        <v>540</v>
      </c>
      <c r="I5198" s="29" t="s">
        <v>23</v>
      </c>
      <c r="J5198" s="70" t="s">
        <v>1439</v>
      </c>
      <c r="K5198" s="71" t="n">
        <v>264</v>
      </c>
      <c r="L5198" s="72" t="n">
        <v>2013003134</v>
      </c>
      <c r="M5198" s="73" t="n">
        <v>43465</v>
      </c>
      <c r="N5198" s="74" t="n">
        <v>326.344230769231</v>
      </c>
      <c r="O5198" s="75" t="n">
        <v>0.33</v>
      </c>
      <c r="P5198" s="76" t="n">
        <v>0.0275</v>
      </c>
      <c r="Q5198" s="77" t="n">
        <v>14.85</v>
      </c>
      <c r="R5198" s="78" t="n">
        <v>341.194230769231</v>
      </c>
      <c r="S5198" s="39" t="n">
        <v>198.805769230769</v>
      </c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  <c r="AMG5198" s="0"/>
      <c r="AMH5198" s="0"/>
      <c r="AMI5198" s="0"/>
      <c r="AMJ5198" s="0"/>
    </row>
    <row r="5199" s="4" customFormat="true" ht="37.5" hidden="false" customHeight="true" outlineLevel="0" collapsed="false">
      <c r="A5199" s="23" t="s">
        <v>1337</v>
      </c>
      <c r="B5199" s="23" t="n">
        <v>7016</v>
      </c>
      <c r="C5199" s="25" t="n">
        <f aca="false">VLOOKUP(B5199,[1]Planilha8!$X$4:$Y$6629,2,0)</f>
        <v>2040608</v>
      </c>
      <c r="D5199" s="26" t="s">
        <v>1478</v>
      </c>
      <c r="E5199" s="26" t="str">
        <f aca="false">VLOOKUP(B5199,[1]Planilha8!$X$4:$Z$6629,3,0)</f>
        <v>AMBULATÓRIO – ALA C</v>
      </c>
      <c r="F5199" s="26" t="str">
        <f aca="false">VLOOKUP(B5199,[1]Planilha8!$X$4:$AD$6629,7,0)</f>
        <v>BOM</v>
      </c>
      <c r="G5199" s="27" t="n">
        <v>41600</v>
      </c>
      <c r="H5199" s="28" t="n">
        <v>540</v>
      </c>
      <c r="I5199" s="29" t="s">
        <v>23</v>
      </c>
      <c r="J5199" s="70" t="s">
        <v>1439</v>
      </c>
      <c r="K5199" s="71" t="n">
        <v>264</v>
      </c>
      <c r="L5199" s="72" t="n">
        <v>2013003134</v>
      </c>
      <c r="M5199" s="73" t="n">
        <v>43465</v>
      </c>
      <c r="N5199" s="74" t="n">
        <v>326.344230769231</v>
      </c>
      <c r="O5199" s="75" t="n">
        <v>0.33</v>
      </c>
      <c r="P5199" s="76" t="n">
        <v>0.0275</v>
      </c>
      <c r="Q5199" s="77" t="n">
        <v>14.85</v>
      </c>
      <c r="R5199" s="78" t="n">
        <v>341.194230769231</v>
      </c>
      <c r="S5199" s="39" t="n">
        <v>198.805769230769</v>
      </c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  <c r="AMG5199" s="0"/>
      <c r="AMH5199" s="0"/>
      <c r="AMI5199" s="0"/>
      <c r="AMJ5199" s="0"/>
    </row>
    <row r="5200" s="4" customFormat="true" ht="37.5" hidden="false" customHeight="true" outlineLevel="0" collapsed="false">
      <c r="A5200" s="23" t="s">
        <v>1337</v>
      </c>
      <c r="B5200" s="23" t="n">
        <v>7017</v>
      </c>
      <c r="C5200" s="25" t="n">
        <f aca="false">VLOOKUP(B5200,[1]Planilha8!$X$4:$Y$6629,2,0)</f>
        <v>2040609</v>
      </c>
      <c r="D5200" s="26" t="s">
        <v>1478</v>
      </c>
      <c r="E5200" s="26" t="str">
        <f aca="false">VLOOKUP(B5200,[1]Planilha8!$X$4:$Z$6629,3,0)</f>
        <v>AMBULATÓRIO – ALA C</v>
      </c>
      <c r="F5200" s="26" t="str">
        <f aca="false">VLOOKUP(B5200,[1]Planilha8!$X$4:$AD$6629,7,0)</f>
        <v>BOM</v>
      </c>
      <c r="G5200" s="27" t="n">
        <v>41600</v>
      </c>
      <c r="H5200" s="28" t="n">
        <v>540</v>
      </c>
      <c r="I5200" s="29" t="s">
        <v>23</v>
      </c>
      <c r="J5200" s="70" t="s">
        <v>1439</v>
      </c>
      <c r="K5200" s="71" t="n">
        <v>264</v>
      </c>
      <c r="L5200" s="72" t="n">
        <v>2013003134</v>
      </c>
      <c r="M5200" s="73" t="n">
        <v>43465</v>
      </c>
      <c r="N5200" s="74" t="n">
        <v>326.344230769231</v>
      </c>
      <c r="O5200" s="75" t="n">
        <v>0.33</v>
      </c>
      <c r="P5200" s="76" t="n">
        <v>0.0275</v>
      </c>
      <c r="Q5200" s="77" t="n">
        <v>14.85</v>
      </c>
      <c r="R5200" s="78" t="n">
        <v>341.194230769231</v>
      </c>
      <c r="S5200" s="39" t="n">
        <v>198.805769230769</v>
      </c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  <c r="AMG5200" s="0"/>
      <c r="AMH5200" s="0"/>
      <c r="AMI5200" s="0"/>
      <c r="AMJ5200" s="0"/>
    </row>
    <row r="5201" s="4" customFormat="true" ht="37.5" hidden="false" customHeight="true" outlineLevel="0" collapsed="false">
      <c r="A5201" s="23" t="s">
        <v>1337</v>
      </c>
      <c r="B5201" s="80" t="n">
        <v>6837</v>
      </c>
      <c r="C5201" s="25" t="n">
        <f aca="false">VLOOKUP(B5201,[1]Planilha8!$X$4:$Y$6629,2,0)</f>
        <v>2040610</v>
      </c>
      <c r="D5201" s="98" t="s">
        <v>1479</v>
      </c>
      <c r="E5201" s="26" t="str">
        <f aca="false">VLOOKUP(B5201,[1]Planilha8!$X$4:$Z$6629,3,0)</f>
        <v>CHI – CENTRAL DE RELACIONAMENTO</v>
      </c>
      <c r="F5201" s="26" t="str">
        <f aca="false">VLOOKUP(B5201,[1]Planilha8!$X$4:$AD$6629,7,0)</f>
        <v>BOM</v>
      </c>
      <c r="G5201" s="27" t="n">
        <v>41606</v>
      </c>
      <c r="H5201" s="99" t="n">
        <v>280</v>
      </c>
      <c r="I5201" s="29" t="s">
        <v>23</v>
      </c>
      <c r="J5201" s="70" t="s">
        <v>1480</v>
      </c>
      <c r="K5201" s="71" t="n">
        <v>1602</v>
      </c>
      <c r="L5201" s="72" t="n">
        <v>20130031</v>
      </c>
      <c r="M5201" s="73" t="n">
        <v>43465</v>
      </c>
      <c r="N5201" s="74" t="n">
        <v>270.2</v>
      </c>
      <c r="O5201" s="75" t="n">
        <v>0.5</v>
      </c>
      <c r="P5201" s="76" t="n">
        <v>0.0416666666666667</v>
      </c>
      <c r="Q5201" s="77" t="n">
        <v>0</v>
      </c>
      <c r="R5201" s="78" t="n">
        <v>270.2</v>
      </c>
      <c r="S5201" s="39" t="n">
        <v>9.80000000000013</v>
      </c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  <c r="AMG5201" s="0"/>
      <c r="AMH5201" s="0"/>
      <c r="AMI5201" s="0"/>
      <c r="AMJ5201" s="0"/>
    </row>
    <row r="5202" s="4" customFormat="true" ht="37.5" hidden="false" customHeight="true" outlineLevel="0" collapsed="false">
      <c r="A5202" s="23" t="s">
        <v>1337</v>
      </c>
      <c r="B5202" s="23" t="n">
        <v>7018</v>
      </c>
      <c r="C5202" s="25" t="n">
        <f aca="false">VLOOKUP(B5202,[1]Planilha8!$X$4:$Y$6629,2,0)</f>
        <v>2040613</v>
      </c>
      <c r="D5202" s="26" t="s">
        <v>1481</v>
      </c>
      <c r="E5202" s="26" t="str">
        <f aca="false">VLOOKUP(B5202,[1]Planilha8!$X$4:$Z$6629,3,0)</f>
        <v>CHI – GUARDA VOLUMES</v>
      </c>
      <c r="F5202" s="26" t="str">
        <f aca="false">VLOOKUP(B5202,[1]Planilha8!$X$4:$AD$6629,7,0)</f>
        <v>BOM</v>
      </c>
      <c r="G5202" s="27" t="n">
        <v>41610</v>
      </c>
      <c r="H5202" s="28" t="n">
        <v>570</v>
      </c>
      <c r="I5202" s="29" t="s">
        <v>23</v>
      </c>
      <c r="J5202" s="70" t="s">
        <v>1439</v>
      </c>
      <c r="K5202" s="71" t="n">
        <v>270</v>
      </c>
      <c r="L5202" s="72" t="n">
        <v>2013003134</v>
      </c>
      <c r="M5202" s="73" t="n">
        <v>43465</v>
      </c>
      <c r="N5202" s="74" t="n">
        <v>343.518376068376</v>
      </c>
      <c r="O5202" s="75" t="n">
        <v>0.33</v>
      </c>
      <c r="P5202" s="76" t="n">
        <v>0.0275</v>
      </c>
      <c r="Q5202" s="77" t="n">
        <v>15.675</v>
      </c>
      <c r="R5202" s="78" t="n">
        <v>359.193376068376</v>
      </c>
      <c r="S5202" s="39" t="n">
        <v>210.806623931624</v>
      </c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  <c r="AMG5202" s="0"/>
      <c r="AMH5202" s="0"/>
      <c r="AMI5202" s="0"/>
      <c r="AMJ5202" s="0"/>
    </row>
    <row r="5203" s="4" customFormat="true" ht="37.5" hidden="false" customHeight="true" outlineLevel="0" collapsed="false">
      <c r="A5203" s="23" t="s">
        <v>1337</v>
      </c>
      <c r="B5203" s="23" t="n">
        <v>7019</v>
      </c>
      <c r="C5203" s="25" t="n">
        <f aca="false">VLOOKUP(B5203,[1]Planilha8!$X$4:$Y$6629,2,0)</f>
        <v>2040614</v>
      </c>
      <c r="D5203" s="26" t="s">
        <v>1482</v>
      </c>
      <c r="E5203" s="26" t="str">
        <f aca="false">VLOOKUP(B5203,[1]Planilha8!$X$4:$Z$6629,3,0)</f>
        <v>CHI – GUARDA VOLUMES</v>
      </c>
      <c r="F5203" s="26" t="str">
        <f aca="false">VLOOKUP(B5203,[1]Planilha8!$X$4:$AD$6629,7,0)</f>
        <v>BOM</v>
      </c>
      <c r="G5203" s="27" t="n">
        <v>41610</v>
      </c>
      <c r="H5203" s="28" t="n">
        <v>345</v>
      </c>
      <c r="I5203" s="29" t="s">
        <v>23</v>
      </c>
      <c r="J5203" s="70" t="s">
        <v>1439</v>
      </c>
      <c r="K5203" s="71" t="n">
        <v>270</v>
      </c>
      <c r="L5203" s="72" t="n">
        <v>2013003134</v>
      </c>
      <c r="M5203" s="73" t="n">
        <v>43465</v>
      </c>
      <c r="N5203" s="74" t="n">
        <v>207.919017094017</v>
      </c>
      <c r="O5203" s="75" t="n">
        <v>0.33</v>
      </c>
      <c r="P5203" s="76" t="n">
        <v>0.0275</v>
      </c>
      <c r="Q5203" s="77" t="n">
        <v>9.4875</v>
      </c>
      <c r="R5203" s="78" t="n">
        <v>217.406517094017</v>
      </c>
      <c r="S5203" s="39" t="n">
        <v>127.593482905983</v>
      </c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  <c r="AMG5203" s="0"/>
      <c r="AMH5203" s="0"/>
      <c r="AMI5203" s="0"/>
      <c r="AMJ5203" s="0"/>
    </row>
    <row r="5204" s="4" customFormat="true" ht="37.5" hidden="false" customHeight="true" outlineLevel="0" collapsed="false">
      <c r="A5204" s="23" t="s">
        <v>1337</v>
      </c>
      <c r="B5204" s="23" t="n">
        <v>7020</v>
      </c>
      <c r="C5204" s="25" t="n">
        <f aca="false">VLOOKUP(B5204,[1]Planilha8!$X$4:$Y$6629,2,0)</f>
        <v>2040615</v>
      </c>
      <c r="D5204" s="26" t="s">
        <v>1483</v>
      </c>
      <c r="E5204" s="26" t="str">
        <f aca="false">VLOOKUP(B5204,[1]Planilha8!$X$4:$Z$6629,3,0)</f>
        <v>ASTEC</v>
      </c>
      <c r="F5204" s="26" t="str">
        <f aca="false">VLOOKUP(B5204,[1]Planilha8!$X$4:$AD$6629,7,0)</f>
        <v>BOM</v>
      </c>
      <c r="G5204" s="27" t="n">
        <v>41610</v>
      </c>
      <c r="H5204" s="28" t="n">
        <v>357.5</v>
      </c>
      <c r="I5204" s="29" t="s">
        <v>23</v>
      </c>
      <c r="J5204" s="70" t="s">
        <v>1439</v>
      </c>
      <c r="K5204" s="71" t="n">
        <v>270</v>
      </c>
      <c r="L5204" s="72" t="n">
        <v>2013003134</v>
      </c>
      <c r="M5204" s="73" t="n">
        <v>43465</v>
      </c>
      <c r="N5204" s="74" t="n">
        <v>215.452314814815</v>
      </c>
      <c r="O5204" s="75" t="n">
        <v>0.33</v>
      </c>
      <c r="P5204" s="76" t="n">
        <v>0.0275</v>
      </c>
      <c r="Q5204" s="77" t="n">
        <v>9.83125</v>
      </c>
      <c r="R5204" s="78" t="n">
        <v>225.283564814815</v>
      </c>
      <c r="S5204" s="39" t="n">
        <v>132.216435185185</v>
      </c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  <c r="AMG5204" s="0"/>
      <c r="AMH5204" s="0"/>
      <c r="AMI5204" s="0"/>
      <c r="AMJ5204" s="0"/>
    </row>
    <row r="5205" s="4" customFormat="true" ht="37.5" hidden="false" customHeight="true" outlineLevel="0" collapsed="false">
      <c r="A5205" s="23" t="s">
        <v>1337</v>
      </c>
      <c r="B5205" s="23" t="n">
        <v>7021</v>
      </c>
      <c r="C5205" s="25" t="n">
        <f aca="false">VLOOKUP(B5205,[1]Planilha8!$X$4:$Y$6629,2,0)</f>
        <v>2040616</v>
      </c>
      <c r="D5205" s="26" t="s">
        <v>1484</v>
      </c>
      <c r="E5205" s="26" t="str">
        <f aca="false">VLOOKUP(B5205,[1]Planilha8!$X$4:$Z$6629,3,0)</f>
        <v>AMBULATÓRIO – CONSULTORIO 4</v>
      </c>
      <c r="F5205" s="26" t="str">
        <f aca="false">VLOOKUP(B5205,[1]Planilha8!$X$4:$AD$6629,7,0)</f>
        <v>BOM</v>
      </c>
      <c r="G5205" s="27" t="n">
        <v>41610</v>
      </c>
      <c r="H5205" s="28" t="n">
        <v>357.5</v>
      </c>
      <c r="I5205" s="29" t="s">
        <v>23</v>
      </c>
      <c r="J5205" s="70" t="s">
        <v>1439</v>
      </c>
      <c r="K5205" s="71" t="n">
        <v>270</v>
      </c>
      <c r="L5205" s="72" t="n">
        <v>2013003134</v>
      </c>
      <c r="M5205" s="73" t="n">
        <v>43465</v>
      </c>
      <c r="N5205" s="74" t="n">
        <v>215.452314814815</v>
      </c>
      <c r="O5205" s="75" t="n">
        <v>0.33</v>
      </c>
      <c r="P5205" s="76" t="n">
        <v>0.0275</v>
      </c>
      <c r="Q5205" s="77" t="n">
        <v>9.83125</v>
      </c>
      <c r="R5205" s="78" t="n">
        <v>225.283564814815</v>
      </c>
      <c r="S5205" s="39" t="n">
        <v>132.216435185185</v>
      </c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  <c r="AMG5205" s="0"/>
      <c r="AMH5205" s="0"/>
      <c r="AMI5205" s="0"/>
      <c r="AMJ5205" s="0"/>
    </row>
    <row r="5206" s="4" customFormat="true" ht="37.5" hidden="false" customHeight="true" outlineLevel="0" collapsed="false">
      <c r="A5206" s="23" t="s">
        <v>1337</v>
      </c>
      <c r="B5206" s="23" t="n">
        <v>7022</v>
      </c>
      <c r="C5206" s="25" t="n">
        <f aca="false">VLOOKUP(B5206,[1]Planilha8!$X$4:$Y$6629,2,0)</f>
        <v>2040617</v>
      </c>
      <c r="D5206" s="26" t="s">
        <v>1484</v>
      </c>
      <c r="E5206" s="26" t="str">
        <f aca="false">VLOOKUP(B5206,[1]Planilha8!$X$4:$Z$6629,3,0)</f>
        <v>AMBULATÓRIO – CONSULTORIO 4</v>
      </c>
      <c r="F5206" s="26" t="str">
        <f aca="false">VLOOKUP(B5206,[1]Planilha8!$X$4:$AD$6629,7,0)</f>
        <v>BOM</v>
      </c>
      <c r="G5206" s="27" t="n">
        <v>41610</v>
      </c>
      <c r="H5206" s="28" t="n">
        <v>377.5</v>
      </c>
      <c r="I5206" s="29" t="s">
        <v>23</v>
      </c>
      <c r="J5206" s="70" t="s">
        <v>1439</v>
      </c>
      <c r="K5206" s="71" t="n">
        <v>270</v>
      </c>
      <c r="L5206" s="72" t="n">
        <v>2013003134</v>
      </c>
      <c r="M5206" s="73" t="n">
        <v>43465</v>
      </c>
      <c r="N5206" s="74" t="n">
        <v>227.505591168091</v>
      </c>
      <c r="O5206" s="75" t="n">
        <v>0.33</v>
      </c>
      <c r="P5206" s="76" t="n">
        <v>0.0275</v>
      </c>
      <c r="Q5206" s="77" t="n">
        <v>10.38125</v>
      </c>
      <c r="R5206" s="78" t="n">
        <v>237.886841168091</v>
      </c>
      <c r="S5206" s="39" t="n">
        <v>139.613158831909</v>
      </c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  <c r="AMG5206" s="0"/>
      <c r="AMH5206" s="0"/>
      <c r="AMI5206" s="0"/>
      <c r="AMJ5206" s="0"/>
    </row>
    <row r="5207" s="4" customFormat="true" ht="37.5" hidden="false" customHeight="true" outlineLevel="0" collapsed="false">
      <c r="A5207" s="23" t="s">
        <v>1337</v>
      </c>
      <c r="B5207" s="23" t="n">
        <v>7023</v>
      </c>
      <c r="C5207" s="25" t="n">
        <f aca="false">VLOOKUP(B5207,[1]Planilha8!$X$4:$Y$6629,2,0)</f>
        <v>2040618</v>
      </c>
      <c r="D5207" s="26" t="s">
        <v>1484</v>
      </c>
      <c r="E5207" s="26" t="str">
        <f aca="false">VLOOKUP(B5207,[1]Planilha8!$X$4:$Z$6629,3,0)</f>
        <v>CAPELANIA</v>
      </c>
      <c r="F5207" s="26" t="str">
        <f aca="false">VLOOKUP(B5207,[1]Planilha8!$X$4:$AD$6629,7,0)</f>
        <v>BOM</v>
      </c>
      <c r="G5207" s="27" t="n">
        <v>41610</v>
      </c>
      <c r="H5207" s="28" t="n">
        <v>377.5</v>
      </c>
      <c r="I5207" s="29" t="s">
        <v>23</v>
      </c>
      <c r="J5207" s="70" t="s">
        <v>1439</v>
      </c>
      <c r="K5207" s="71" t="n">
        <v>270</v>
      </c>
      <c r="L5207" s="72" t="n">
        <v>2013003134</v>
      </c>
      <c r="M5207" s="73" t="n">
        <v>43465</v>
      </c>
      <c r="N5207" s="74" t="n">
        <v>227.505591168091</v>
      </c>
      <c r="O5207" s="75" t="n">
        <v>0.33</v>
      </c>
      <c r="P5207" s="76" t="n">
        <v>0.0275</v>
      </c>
      <c r="Q5207" s="77" t="n">
        <v>10.38125</v>
      </c>
      <c r="R5207" s="78" t="n">
        <v>237.886841168091</v>
      </c>
      <c r="S5207" s="39" t="n">
        <v>139.613158831909</v>
      </c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  <c r="AMG5207" s="0"/>
      <c r="AMH5207" s="0"/>
      <c r="AMI5207" s="0"/>
      <c r="AMJ5207" s="0"/>
    </row>
    <row r="5208" s="4" customFormat="true" ht="37.5" hidden="false" customHeight="true" outlineLevel="0" collapsed="false">
      <c r="A5208" s="23" t="s">
        <v>1337</v>
      </c>
      <c r="B5208" s="23" t="n">
        <v>7024</v>
      </c>
      <c r="C5208" s="25" t="n">
        <f aca="false">VLOOKUP(B5208,[1]Planilha8!$X$4:$Y$6629,2,0)</f>
        <v>2040619</v>
      </c>
      <c r="D5208" s="26" t="s">
        <v>1484</v>
      </c>
      <c r="E5208" s="26" t="str">
        <f aca="false">VLOOKUP(B5208,[1]Planilha8!$X$4:$Z$6629,3,0)</f>
        <v>CAPELANIA</v>
      </c>
      <c r="F5208" s="26" t="str">
        <f aca="false">VLOOKUP(B5208,[1]Planilha8!$X$4:$AD$6629,7,0)</f>
        <v>BOM</v>
      </c>
      <c r="G5208" s="27" t="n">
        <v>41610</v>
      </c>
      <c r="H5208" s="28" t="n">
        <v>377.5</v>
      </c>
      <c r="I5208" s="29" t="s">
        <v>23</v>
      </c>
      <c r="J5208" s="70" t="s">
        <v>1439</v>
      </c>
      <c r="K5208" s="71" t="n">
        <v>270</v>
      </c>
      <c r="L5208" s="72" t="n">
        <v>2013003134</v>
      </c>
      <c r="M5208" s="73" t="n">
        <v>43465</v>
      </c>
      <c r="N5208" s="74" t="n">
        <v>227.505591168091</v>
      </c>
      <c r="O5208" s="75" t="n">
        <v>0.33</v>
      </c>
      <c r="P5208" s="76" t="n">
        <v>0.0275</v>
      </c>
      <c r="Q5208" s="77" t="n">
        <v>10.38125</v>
      </c>
      <c r="R5208" s="78" t="n">
        <v>237.886841168091</v>
      </c>
      <c r="S5208" s="39" t="n">
        <v>139.613158831909</v>
      </c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  <c r="AMG5208" s="0"/>
      <c r="AMH5208" s="0"/>
      <c r="AMI5208" s="0"/>
      <c r="AMJ5208" s="0"/>
    </row>
    <row r="5209" s="4" customFormat="true" ht="37.5" hidden="false" customHeight="true" outlineLevel="0" collapsed="false">
      <c r="A5209" s="23" t="s">
        <v>1337</v>
      </c>
      <c r="B5209" s="23" t="n">
        <v>7025</v>
      </c>
      <c r="C5209" s="25" t="n">
        <f aca="false">VLOOKUP(B5209,[1]Planilha8!$X$4:$Y$6629,2,0)</f>
        <v>2040620</v>
      </c>
      <c r="D5209" s="26" t="s">
        <v>1484</v>
      </c>
      <c r="E5209" s="26" t="str">
        <f aca="false">VLOOKUP(B5209,[1]Planilha8!$X$4:$Z$6629,3,0)</f>
        <v>AMBULATÓRIO – SALA DE REUNIÃO</v>
      </c>
      <c r="F5209" s="26" t="str">
        <f aca="false">VLOOKUP(B5209,[1]Planilha8!$X$4:$AD$6629,7,0)</f>
        <v>BOM</v>
      </c>
      <c r="G5209" s="27" t="n">
        <v>41610</v>
      </c>
      <c r="H5209" s="28" t="n">
        <v>377.5</v>
      </c>
      <c r="I5209" s="29" t="s">
        <v>23</v>
      </c>
      <c r="J5209" s="70" t="s">
        <v>1439</v>
      </c>
      <c r="K5209" s="71" t="n">
        <v>270</v>
      </c>
      <c r="L5209" s="72" t="n">
        <v>2013003134</v>
      </c>
      <c r="M5209" s="73" t="n">
        <v>43465</v>
      </c>
      <c r="N5209" s="74" t="n">
        <v>227.505591168091</v>
      </c>
      <c r="O5209" s="75" t="n">
        <v>0.33</v>
      </c>
      <c r="P5209" s="76" t="n">
        <v>0.0275</v>
      </c>
      <c r="Q5209" s="77" t="n">
        <v>10.38125</v>
      </c>
      <c r="R5209" s="78" t="n">
        <v>237.886841168091</v>
      </c>
      <c r="S5209" s="39" t="n">
        <v>139.613158831909</v>
      </c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  <c r="AMG5209" s="0"/>
      <c r="AMH5209" s="0"/>
      <c r="AMI5209" s="0"/>
      <c r="AMJ5209" s="0"/>
    </row>
    <row r="5210" s="4" customFormat="true" ht="37.5" hidden="false" customHeight="true" outlineLevel="0" collapsed="false">
      <c r="A5210" s="23" t="s">
        <v>1337</v>
      </c>
      <c r="B5210" s="23" t="n">
        <v>7026</v>
      </c>
      <c r="C5210" s="25" t="n">
        <f aca="false">VLOOKUP(B5210,[1]Planilha8!$X$4:$Y$6629,2,0)</f>
        <v>2040621</v>
      </c>
      <c r="D5210" s="26" t="s">
        <v>1484</v>
      </c>
      <c r="E5210" s="26" t="str">
        <f aca="false">VLOOKUP(B5210,[1]Planilha8!$X$4:$Z$6629,3,0)</f>
        <v>AMBULATÓRIO – SALA DE REUNIÃO</v>
      </c>
      <c r="F5210" s="26" t="str">
        <f aca="false">VLOOKUP(B5210,[1]Planilha8!$X$4:$AD$6629,7,0)</f>
        <v>BOM</v>
      </c>
      <c r="G5210" s="27" t="n">
        <v>41610</v>
      </c>
      <c r="H5210" s="28" t="n">
        <v>377.5</v>
      </c>
      <c r="I5210" s="29" t="s">
        <v>23</v>
      </c>
      <c r="J5210" s="70" t="s">
        <v>1439</v>
      </c>
      <c r="K5210" s="71" t="n">
        <v>270</v>
      </c>
      <c r="L5210" s="72" t="n">
        <v>2013003134</v>
      </c>
      <c r="M5210" s="73" t="n">
        <v>43465</v>
      </c>
      <c r="N5210" s="74" t="n">
        <v>227.505591168091</v>
      </c>
      <c r="O5210" s="75" t="n">
        <v>0.33</v>
      </c>
      <c r="P5210" s="76" t="n">
        <v>0.0275</v>
      </c>
      <c r="Q5210" s="77" t="n">
        <v>10.38125</v>
      </c>
      <c r="R5210" s="78" t="n">
        <v>237.886841168091</v>
      </c>
      <c r="S5210" s="39" t="n">
        <v>139.613158831909</v>
      </c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  <c r="AI5210" s="3"/>
      <c r="AJ5210" s="3"/>
      <c r="AMG5210" s="0"/>
      <c r="AMH5210" s="0"/>
      <c r="AMI5210" s="0"/>
      <c r="AMJ5210" s="0"/>
    </row>
    <row r="5211" s="4" customFormat="true" ht="37.5" hidden="false" customHeight="true" outlineLevel="0" collapsed="false">
      <c r="A5211" s="23" t="s">
        <v>1337</v>
      </c>
      <c r="B5211" s="23" t="n">
        <v>7027</v>
      </c>
      <c r="C5211" s="25" t="n">
        <f aca="false">VLOOKUP(B5211,[1]Planilha8!$X$4:$Y$6629,2,0)</f>
        <v>2040622</v>
      </c>
      <c r="D5211" s="26" t="s">
        <v>1484</v>
      </c>
      <c r="E5211" s="26" t="str">
        <f aca="false">VLOOKUP(B5211,[1]Planilha8!$X$4:$Z$6629,3,0)</f>
        <v>ASTEC</v>
      </c>
      <c r="F5211" s="26" t="str">
        <f aca="false">VLOOKUP(B5211,[1]Planilha8!$X$4:$AD$6629,7,0)</f>
        <v>BOM</v>
      </c>
      <c r="G5211" s="27" t="n">
        <v>41610</v>
      </c>
      <c r="H5211" s="28" t="n">
        <v>377.5</v>
      </c>
      <c r="I5211" s="29" t="s">
        <v>23</v>
      </c>
      <c r="J5211" s="70" t="s">
        <v>1439</v>
      </c>
      <c r="K5211" s="71" t="n">
        <v>270</v>
      </c>
      <c r="L5211" s="72" t="n">
        <v>2013003134</v>
      </c>
      <c r="M5211" s="73" t="n">
        <v>43465</v>
      </c>
      <c r="N5211" s="74" t="n">
        <v>227.505591168091</v>
      </c>
      <c r="O5211" s="75" t="n">
        <v>0.33</v>
      </c>
      <c r="P5211" s="76" t="n">
        <v>0.0275</v>
      </c>
      <c r="Q5211" s="77" t="n">
        <v>10.38125</v>
      </c>
      <c r="R5211" s="78" t="n">
        <v>237.886841168091</v>
      </c>
      <c r="S5211" s="39" t="n">
        <v>139.613158831909</v>
      </c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  <c r="AI5211" s="3"/>
      <c r="AJ5211" s="3"/>
      <c r="AMG5211" s="0"/>
      <c r="AMH5211" s="0"/>
      <c r="AMI5211" s="0"/>
      <c r="AMJ5211" s="0"/>
    </row>
    <row r="5212" s="4" customFormat="true" ht="37.5" hidden="false" customHeight="true" outlineLevel="0" collapsed="false">
      <c r="A5212" s="23" t="s">
        <v>1337</v>
      </c>
      <c r="B5212" s="23" t="n">
        <v>7028</v>
      </c>
      <c r="C5212" s="25" t="n">
        <f aca="false">VLOOKUP(B5212,[1]Planilha8!$X$4:$Y$6629,2,0)</f>
        <v>2040623</v>
      </c>
      <c r="D5212" s="26" t="s">
        <v>1484</v>
      </c>
      <c r="E5212" s="26" t="str">
        <f aca="false">VLOOKUP(B5212,[1]Planilha8!$X$4:$Z$6629,3,0)</f>
        <v>ASTEC</v>
      </c>
      <c r="F5212" s="26" t="str">
        <f aca="false">VLOOKUP(B5212,[1]Planilha8!$X$4:$AD$6629,7,0)</f>
        <v>BOM</v>
      </c>
      <c r="G5212" s="27" t="n">
        <v>41610</v>
      </c>
      <c r="H5212" s="28" t="n">
        <v>377.5</v>
      </c>
      <c r="I5212" s="29" t="s">
        <v>23</v>
      </c>
      <c r="J5212" s="70" t="s">
        <v>1439</v>
      </c>
      <c r="K5212" s="71" t="n">
        <v>270</v>
      </c>
      <c r="L5212" s="72" t="n">
        <v>2013003134</v>
      </c>
      <c r="M5212" s="73" t="n">
        <v>43465</v>
      </c>
      <c r="N5212" s="74" t="n">
        <v>227.505591168091</v>
      </c>
      <c r="O5212" s="75" t="n">
        <v>0.33</v>
      </c>
      <c r="P5212" s="76" t="n">
        <v>0.0275</v>
      </c>
      <c r="Q5212" s="77" t="n">
        <v>10.38125</v>
      </c>
      <c r="R5212" s="78" t="n">
        <v>237.886841168091</v>
      </c>
      <c r="S5212" s="39" t="n">
        <v>139.613158831909</v>
      </c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  <c r="AI5212" s="3"/>
      <c r="AJ5212" s="3"/>
      <c r="AMG5212" s="0"/>
      <c r="AMH5212" s="0"/>
      <c r="AMI5212" s="0"/>
      <c r="AMJ5212" s="0"/>
    </row>
    <row r="5213" s="4" customFormat="true" ht="37.5" hidden="false" customHeight="true" outlineLevel="0" collapsed="false">
      <c r="A5213" s="23" t="s">
        <v>1337</v>
      </c>
      <c r="B5213" s="23" t="n">
        <v>7029</v>
      </c>
      <c r="C5213" s="25" t="n">
        <f aca="false">VLOOKUP(B5213,[1]Planilha8!$X$4:$Y$6629,2,0)</f>
        <v>2040624</v>
      </c>
      <c r="D5213" s="26" t="s">
        <v>1485</v>
      </c>
      <c r="E5213" s="26" t="str">
        <f aca="false">VLOOKUP(B5213,[1]Planilha8!$X$4:$Z$6629,3,0)</f>
        <v>ASTEC</v>
      </c>
      <c r="F5213" s="26" t="str">
        <f aca="false">VLOOKUP(B5213,[1]Planilha8!$X$4:$AD$6629,7,0)</f>
        <v>BOM</v>
      </c>
      <c r="G5213" s="27" t="n">
        <v>41610</v>
      </c>
      <c r="H5213" s="28" t="n">
        <v>377.5</v>
      </c>
      <c r="I5213" s="29" t="s">
        <v>23</v>
      </c>
      <c r="J5213" s="70" t="s">
        <v>1439</v>
      </c>
      <c r="K5213" s="71" t="n">
        <v>270</v>
      </c>
      <c r="L5213" s="72" t="n">
        <v>2013003134</v>
      </c>
      <c r="M5213" s="73" t="n">
        <v>43465</v>
      </c>
      <c r="N5213" s="74" t="n">
        <v>227.505591168091</v>
      </c>
      <c r="O5213" s="75" t="n">
        <v>0.33</v>
      </c>
      <c r="P5213" s="76" t="n">
        <v>0.0275</v>
      </c>
      <c r="Q5213" s="77" t="n">
        <v>10.38125</v>
      </c>
      <c r="R5213" s="78" t="n">
        <v>237.886841168091</v>
      </c>
      <c r="S5213" s="39" t="n">
        <v>139.613158831909</v>
      </c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  <c r="AI5213" s="3"/>
      <c r="AJ5213" s="3"/>
      <c r="AMG5213" s="0"/>
      <c r="AMH5213" s="0"/>
      <c r="AMI5213" s="0"/>
      <c r="AMJ5213" s="0"/>
    </row>
    <row r="5214" s="4" customFormat="true" ht="37.5" hidden="false" customHeight="true" outlineLevel="0" collapsed="false">
      <c r="A5214" s="23" t="s">
        <v>1337</v>
      </c>
      <c r="B5214" s="23" t="n">
        <v>7030</v>
      </c>
      <c r="C5214" s="25" t="n">
        <f aca="false">VLOOKUP(B5214,[1]Planilha8!$X$4:$Y$6629,2,0)</f>
        <v>2040625</v>
      </c>
      <c r="D5214" s="26" t="s">
        <v>1485</v>
      </c>
      <c r="E5214" s="26" t="str">
        <f aca="false">VLOOKUP(B5214,[1]Planilha8!$X$4:$Z$6629,3,0)</f>
        <v>CHI – CENTRAL DE RELACIONAMENTO</v>
      </c>
      <c r="F5214" s="26" t="str">
        <f aca="false">VLOOKUP(B5214,[1]Planilha8!$X$4:$AD$6629,7,0)</f>
        <v>BOM</v>
      </c>
      <c r="G5214" s="27" t="n">
        <v>41610</v>
      </c>
      <c r="H5214" s="28" t="n">
        <v>386.25</v>
      </c>
      <c r="I5214" s="29" t="s">
        <v>23</v>
      </c>
      <c r="J5214" s="70" t="s">
        <v>1439</v>
      </c>
      <c r="K5214" s="71" t="n">
        <v>270</v>
      </c>
      <c r="L5214" s="72" t="n">
        <v>2013003134</v>
      </c>
      <c r="M5214" s="73" t="n">
        <v>43465</v>
      </c>
      <c r="N5214" s="74" t="n">
        <v>232.778899572649</v>
      </c>
      <c r="O5214" s="75" t="n">
        <v>0.33</v>
      </c>
      <c r="P5214" s="76" t="n">
        <v>0.0275</v>
      </c>
      <c r="Q5214" s="77" t="n">
        <v>10.621875</v>
      </c>
      <c r="R5214" s="78" t="n">
        <v>243.400774572649</v>
      </c>
      <c r="S5214" s="39" t="n">
        <v>142.849225427351</v>
      </c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  <c r="AI5214" s="3"/>
      <c r="AJ5214" s="3"/>
      <c r="AMG5214" s="0"/>
      <c r="AMH5214" s="0"/>
      <c r="AMI5214" s="0"/>
      <c r="AMJ5214" s="0"/>
    </row>
    <row r="5215" s="4" customFormat="true" ht="37.5" hidden="false" customHeight="true" outlineLevel="0" collapsed="false">
      <c r="A5215" s="23" t="s">
        <v>1337</v>
      </c>
      <c r="B5215" s="23" t="n">
        <v>7031</v>
      </c>
      <c r="C5215" s="25" t="n">
        <f aca="false">VLOOKUP(B5215,[1]Planilha8!$X$4:$Y$6629,2,0)</f>
        <v>2040626</v>
      </c>
      <c r="D5215" s="26" t="s">
        <v>1485</v>
      </c>
      <c r="E5215" s="26" t="str">
        <f aca="false">VLOOKUP(B5215,[1]Planilha8!$X$4:$Z$6629,3,0)</f>
        <v>CHI – CENTRAL DE RELACIONAMENTO</v>
      </c>
      <c r="F5215" s="26" t="str">
        <f aca="false">VLOOKUP(B5215,[1]Planilha8!$X$4:$AD$6629,7,0)</f>
        <v>BOM</v>
      </c>
      <c r="G5215" s="27" t="n">
        <v>41610</v>
      </c>
      <c r="H5215" s="28" t="n">
        <v>386.25</v>
      </c>
      <c r="I5215" s="29" t="s">
        <v>23</v>
      </c>
      <c r="J5215" s="70" t="s">
        <v>1439</v>
      </c>
      <c r="K5215" s="71" t="n">
        <v>270</v>
      </c>
      <c r="L5215" s="72" t="n">
        <v>2013003134</v>
      </c>
      <c r="M5215" s="73" t="n">
        <v>43465</v>
      </c>
      <c r="N5215" s="74" t="n">
        <v>232.778899572649</v>
      </c>
      <c r="O5215" s="75" t="n">
        <v>0.33</v>
      </c>
      <c r="P5215" s="76" t="n">
        <v>0.0275</v>
      </c>
      <c r="Q5215" s="77" t="n">
        <v>10.621875</v>
      </c>
      <c r="R5215" s="78" t="n">
        <v>243.400774572649</v>
      </c>
      <c r="S5215" s="39" t="n">
        <v>142.849225427351</v>
      </c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  <c r="AI5215" s="3"/>
      <c r="AJ5215" s="3"/>
      <c r="AMG5215" s="0"/>
      <c r="AMH5215" s="0"/>
      <c r="AMI5215" s="0"/>
      <c r="AMJ5215" s="0"/>
    </row>
    <row r="5216" s="4" customFormat="true" ht="37.5" hidden="false" customHeight="true" outlineLevel="0" collapsed="false">
      <c r="A5216" s="23" t="s">
        <v>1337</v>
      </c>
      <c r="B5216" s="23" t="n">
        <v>7032</v>
      </c>
      <c r="C5216" s="25" t="n">
        <f aca="false">VLOOKUP(B5216,[1]Planilha8!$X$4:$Y$6629,2,0)</f>
        <v>2040627</v>
      </c>
      <c r="D5216" s="26" t="s">
        <v>1485</v>
      </c>
      <c r="E5216" s="26" t="str">
        <f aca="false">VLOOKUP(B5216,[1]Planilha8!$X$4:$Z$6629,3,0)</f>
        <v>CHI – CENTRAL DE RELACIONAMENTO</v>
      </c>
      <c r="F5216" s="26" t="str">
        <f aca="false">VLOOKUP(B5216,[1]Planilha8!$X$4:$AD$6629,7,0)</f>
        <v>BOM</v>
      </c>
      <c r="G5216" s="27" t="n">
        <v>41610</v>
      </c>
      <c r="H5216" s="28" t="n">
        <v>386.25</v>
      </c>
      <c r="I5216" s="29" t="s">
        <v>23</v>
      </c>
      <c r="J5216" s="70" t="s">
        <v>1439</v>
      </c>
      <c r="K5216" s="71" t="n">
        <v>270</v>
      </c>
      <c r="L5216" s="72" t="n">
        <v>2013003134</v>
      </c>
      <c r="M5216" s="73" t="n">
        <v>43465</v>
      </c>
      <c r="N5216" s="74" t="n">
        <v>232.778899572649</v>
      </c>
      <c r="O5216" s="75" t="n">
        <v>0.33</v>
      </c>
      <c r="P5216" s="76" t="n">
        <v>0.0275</v>
      </c>
      <c r="Q5216" s="77" t="n">
        <v>10.621875</v>
      </c>
      <c r="R5216" s="78" t="n">
        <v>243.400774572649</v>
      </c>
      <c r="S5216" s="39" t="n">
        <v>142.849225427351</v>
      </c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  <c r="AI5216" s="3"/>
      <c r="AJ5216" s="3"/>
      <c r="AMG5216" s="0"/>
      <c r="AMH5216" s="0"/>
      <c r="AMI5216" s="0"/>
      <c r="AMJ5216" s="0"/>
    </row>
    <row r="5217" s="4" customFormat="true" ht="37.5" hidden="false" customHeight="true" outlineLevel="0" collapsed="false">
      <c r="A5217" s="23" t="s">
        <v>1337</v>
      </c>
      <c r="B5217" s="23" t="n">
        <v>7033</v>
      </c>
      <c r="C5217" s="25" t="n">
        <f aca="false">VLOOKUP(B5217,[1]Planilha8!$X$4:$Y$6629,2,0)</f>
        <v>2040628</v>
      </c>
      <c r="D5217" s="26" t="s">
        <v>1486</v>
      </c>
      <c r="E5217" s="26" t="str">
        <f aca="false">VLOOKUP(B5217,[1]Planilha8!$X$4:$Z$6629,3,0)</f>
        <v>CHI – CENTRAL DE RELACIONAMENTO</v>
      </c>
      <c r="F5217" s="26" t="str">
        <f aca="false">VLOOKUP(B5217,[1]Planilha8!$X$4:$AD$6629,7,0)</f>
        <v>BOM</v>
      </c>
      <c r="G5217" s="27" t="n">
        <v>41610</v>
      </c>
      <c r="H5217" s="28" t="n">
        <v>386.25</v>
      </c>
      <c r="I5217" s="29" t="s">
        <v>23</v>
      </c>
      <c r="J5217" s="70" t="s">
        <v>1439</v>
      </c>
      <c r="K5217" s="71" t="n">
        <v>270</v>
      </c>
      <c r="L5217" s="72" t="n">
        <v>2013003134</v>
      </c>
      <c r="M5217" s="73" t="n">
        <v>43465</v>
      </c>
      <c r="N5217" s="74" t="n">
        <v>232.778899572649</v>
      </c>
      <c r="O5217" s="75" t="n">
        <v>0.33</v>
      </c>
      <c r="P5217" s="76" t="n">
        <v>0.0275</v>
      </c>
      <c r="Q5217" s="77" t="n">
        <v>10.621875</v>
      </c>
      <c r="R5217" s="78" t="n">
        <v>243.400774572649</v>
      </c>
      <c r="S5217" s="39" t="n">
        <v>142.849225427351</v>
      </c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  <c r="AI5217" s="3"/>
      <c r="AJ5217" s="3"/>
      <c r="AMG5217" s="0"/>
      <c r="AMH5217" s="0"/>
      <c r="AMI5217" s="0"/>
      <c r="AMJ5217" s="0"/>
    </row>
    <row r="5218" s="4" customFormat="true" ht="37.5" hidden="false" customHeight="true" outlineLevel="0" collapsed="false">
      <c r="A5218" s="23" t="s">
        <v>1337</v>
      </c>
      <c r="B5218" s="23" t="n">
        <v>7034</v>
      </c>
      <c r="C5218" s="25" t="n">
        <f aca="false">VLOOKUP(B5218,[1]Planilha8!$X$4:$Y$6629,2,0)</f>
        <v>2040629</v>
      </c>
      <c r="D5218" s="26" t="s">
        <v>1486</v>
      </c>
      <c r="E5218" s="26" t="str">
        <f aca="false">VLOOKUP(B5218,[1]Planilha8!$X$4:$Z$6629,3,0)</f>
        <v>OUVIDORIA</v>
      </c>
      <c r="F5218" s="26" t="str">
        <f aca="false">VLOOKUP(B5218,[1]Planilha8!$X$4:$AD$6629,7,0)</f>
        <v>BOM</v>
      </c>
      <c r="G5218" s="27" t="n">
        <v>41610</v>
      </c>
      <c r="H5218" s="28" t="n">
        <v>397.5</v>
      </c>
      <c r="I5218" s="29" t="s">
        <v>23</v>
      </c>
      <c r="J5218" s="70" t="s">
        <v>1439</v>
      </c>
      <c r="K5218" s="71" t="n">
        <v>270</v>
      </c>
      <c r="L5218" s="72" t="n">
        <v>2013003134</v>
      </c>
      <c r="M5218" s="73" t="n">
        <v>43465</v>
      </c>
      <c r="N5218" s="74" t="n">
        <v>239.558867521368</v>
      </c>
      <c r="O5218" s="75" t="n">
        <v>0.33</v>
      </c>
      <c r="P5218" s="76" t="n">
        <v>0.0275</v>
      </c>
      <c r="Q5218" s="77" t="n">
        <v>10.93125</v>
      </c>
      <c r="R5218" s="78" t="n">
        <v>250.490117521368</v>
      </c>
      <c r="S5218" s="39" t="n">
        <v>147.009882478632</v>
      </c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  <c r="AI5218" s="3"/>
      <c r="AJ5218" s="3"/>
      <c r="AMG5218" s="0"/>
      <c r="AMH5218" s="0"/>
      <c r="AMI5218" s="0"/>
      <c r="AMJ5218" s="0"/>
    </row>
    <row r="5219" s="4" customFormat="true" ht="37.5" hidden="false" customHeight="true" outlineLevel="0" collapsed="false">
      <c r="A5219" s="23" t="s">
        <v>1337</v>
      </c>
      <c r="B5219" s="23" t="n">
        <v>7035</v>
      </c>
      <c r="C5219" s="25" t="n">
        <f aca="false">VLOOKUP(B5219,[1]Planilha8!$X$4:$Y$6629,2,0)</f>
        <v>2040630</v>
      </c>
      <c r="D5219" s="26" t="s">
        <v>1486</v>
      </c>
      <c r="E5219" s="26" t="str">
        <f aca="false">VLOOKUP(B5219,[1]Planilha8!$X$4:$Z$6629,3,0)</f>
        <v>OUVIDORIA</v>
      </c>
      <c r="F5219" s="26" t="str">
        <f aca="false">VLOOKUP(B5219,[1]Planilha8!$X$4:$AD$6629,7,0)</f>
        <v>BOM</v>
      </c>
      <c r="G5219" s="27" t="n">
        <v>41610</v>
      </c>
      <c r="H5219" s="28" t="n">
        <v>397.5</v>
      </c>
      <c r="I5219" s="29" t="s">
        <v>23</v>
      </c>
      <c r="J5219" s="70" t="s">
        <v>1439</v>
      </c>
      <c r="K5219" s="71" t="n">
        <v>270</v>
      </c>
      <c r="L5219" s="72" t="n">
        <v>2013003134</v>
      </c>
      <c r="M5219" s="73" t="n">
        <v>43465</v>
      </c>
      <c r="N5219" s="74" t="n">
        <v>239.558867521368</v>
      </c>
      <c r="O5219" s="75" t="n">
        <v>0.33</v>
      </c>
      <c r="P5219" s="76" t="n">
        <v>0.0275</v>
      </c>
      <c r="Q5219" s="77" t="n">
        <v>10.93125</v>
      </c>
      <c r="R5219" s="78" t="n">
        <v>250.490117521368</v>
      </c>
      <c r="S5219" s="39" t="n">
        <v>147.009882478632</v>
      </c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  <c r="AI5219" s="3"/>
      <c r="AJ5219" s="3"/>
      <c r="AMG5219" s="0"/>
      <c r="AMH5219" s="0"/>
      <c r="AMI5219" s="0"/>
      <c r="AMJ5219" s="0"/>
    </row>
    <row r="5220" s="4" customFormat="true" ht="37.5" hidden="false" customHeight="true" outlineLevel="0" collapsed="false">
      <c r="A5220" s="23" t="s">
        <v>1337</v>
      </c>
      <c r="B5220" s="23" t="n">
        <v>7036</v>
      </c>
      <c r="C5220" s="25" t="n">
        <f aca="false">VLOOKUP(B5220,[1]Planilha8!$X$4:$Y$6629,2,0)</f>
        <v>2040631</v>
      </c>
      <c r="D5220" s="26" t="s">
        <v>1486</v>
      </c>
      <c r="E5220" s="26" t="str">
        <f aca="false">VLOOKUP(B5220,[1]Planilha8!$X$4:$Z$6629,3,0)</f>
        <v>CHI – TRIAGEM MÉDICA</v>
      </c>
      <c r="F5220" s="26" t="str">
        <f aca="false">VLOOKUP(B5220,[1]Planilha8!$X$4:$AD$6629,7,0)</f>
        <v>BOM</v>
      </c>
      <c r="G5220" s="27" t="n">
        <v>41610</v>
      </c>
      <c r="H5220" s="28" t="n">
        <v>397.5</v>
      </c>
      <c r="I5220" s="29" t="s">
        <v>23</v>
      </c>
      <c r="J5220" s="70" t="s">
        <v>1439</v>
      </c>
      <c r="K5220" s="71" t="n">
        <v>270</v>
      </c>
      <c r="L5220" s="72" t="n">
        <v>2013003134</v>
      </c>
      <c r="M5220" s="73" t="n">
        <v>43465</v>
      </c>
      <c r="N5220" s="74" t="n">
        <v>239.558867521368</v>
      </c>
      <c r="O5220" s="75" t="n">
        <v>0.33</v>
      </c>
      <c r="P5220" s="76" t="n">
        <v>0.0275</v>
      </c>
      <c r="Q5220" s="77" t="n">
        <v>10.93125</v>
      </c>
      <c r="R5220" s="78" t="n">
        <v>250.490117521368</v>
      </c>
      <c r="S5220" s="39" t="n">
        <v>147.009882478632</v>
      </c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  <c r="AI5220" s="3"/>
      <c r="AJ5220" s="3"/>
      <c r="AMG5220" s="0"/>
      <c r="AMH5220" s="0"/>
      <c r="AMI5220" s="0"/>
      <c r="AMJ5220" s="0"/>
    </row>
    <row r="5221" s="4" customFormat="true" ht="37.5" hidden="false" customHeight="true" outlineLevel="0" collapsed="false">
      <c r="A5221" s="23" t="s">
        <v>1337</v>
      </c>
      <c r="B5221" s="23" t="n">
        <v>7037</v>
      </c>
      <c r="C5221" s="25" t="n">
        <f aca="false">VLOOKUP(B5221,[1]Planilha8!$X$4:$Y$6629,2,0)</f>
        <v>2040632</v>
      </c>
      <c r="D5221" s="26" t="s">
        <v>1487</v>
      </c>
      <c r="E5221" s="26" t="str">
        <f aca="false">VLOOKUP(B5221,[1]Planilha8!$X$4:$Z$6629,3,0)</f>
        <v>CHI – TRIAGEM MÉDICA</v>
      </c>
      <c r="F5221" s="26" t="str">
        <f aca="false">VLOOKUP(B5221,[1]Planilha8!$X$4:$AD$6629,7,0)</f>
        <v>BOM</v>
      </c>
      <c r="G5221" s="27" t="n">
        <v>41610</v>
      </c>
      <c r="H5221" s="28" t="n">
        <v>397.5</v>
      </c>
      <c r="I5221" s="29" t="s">
        <v>23</v>
      </c>
      <c r="J5221" s="70" t="s">
        <v>1439</v>
      </c>
      <c r="K5221" s="71" t="n">
        <v>270</v>
      </c>
      <c r="L5221" s="72" t="n">
        <v>2013003134</v>
      </c>
      <c r="M5221" s="73" t="n">
        <v>43465</v>
      </c>
      <c r="N5221" s="74" t="n">
        <v>239.558867521368</v>
      </c>
      <c r="O5221" s="75" t="n">
        <v>0.33</v>
      </c>
      <c r="P5221" s="76" t="n">
        <v>0.0275</v>
      </c>
      <c r="Q5221" s="77" t="n">
        <v>10.93125</v>
      </c>
      <c r="R5221" s="78" t="n">
        <v>250.490117521368</v>
      </c>
      <c r="S5221" s="39" t="n">
        <v>147.009882478632</v>
      </c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  <c r="AI5221" s="3"/>
      <c r="AJ5221" s="3"/>
      <c r="AMG5221" s="0"/>
      <c r="AMH5221" s="0"/>
      <c r="AMI5221" s="0"/>
      <c r="AMJ5221" s="0"/>
    </row>
    <row r="5222" s="4" customFormat="true" ht="37.5" hidden="false" customHeight="true" outlineLevel="0" collapsed="false">
      <c r="A5222" s="23" t="s">
        <v>1337</v>
      </c>
      <c r="B5222" s="23" t="n">
        <v>7038</v>
      </c>
      <c r="C5222" s="25" t="n">
        <f aca="false">VLOOKUP(B5222,[1]Planilha8!$X$4:$Y$6629,2,0)</f>
        <v>2040633</v>
      </c>
      <c r="D5222" s="26" t="s">
        <v>1487</v>
      </c>
      <c r="E5222" s="26" t="str">
        <f aca="false">VLOOKUP(B5222,[1]Planilha8!$X$4:$Z$6629,3,0)</f>
        <v>CHI – NÚCLEO MÉDICO</v>
      </c>
      <c r="F5222" s="26" t="str">
        <f aca="false">VLOOKUP(B5222,[1]Planilha8!$X$4:$AD$6629,7,0)</f>
        <v>BOM</v>
      </c>
      <c r="G5222" s="27" t="n">
        <v>41610</v>
      </c>
      <c r="H5222" s="28" t="n">
        <v>386.25</v>
      </c>
      <c r="I5222" s="29" t="s">
        <v>23</v>
      </c>
      <c r="J5222" s="70" t="s">
        <v>1439</v>
      </c>
      <c r="K5222" s="71" t="n">
        <v>270</v>
      </c>
      <c r="L5222" s="72" t="n">
        <v>2013003134</v>
      </c>
      <c r="M5222" s="73" t="n">
        <v>43465</v>
      </c>
      <c r="N5222" s="74" t="n">
        <v>232.778899572649</v>
      </c>
      <c r="O5222" s="75" t="n">
        <v>0.33</v>
      </c>
      <c r="P5222" s="76" t="n">
        <v>0.0275</v>
      </c>
      <c r="Q5222" s="77" t="n">
        <v>10.621875</v>
      </c>
      <c r="R5222" s="78" t="n">
        <v>243.400774572649</v>
      </c>
      <c r="S5222" s="39" t="n">
        <v>142.849225427351</v>
      </c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  <c r="AI5222" s="3"/>
      <c r="AJ5222" s="3"/>
      <c r="AMG5222" s="0"/>
      <c r="AMH5222" s="0"/>
      <c r="AMI5222" s="0"/>
      <c r="AMJ5222" s="0"/>
    </row>
    <row r="5223" s="4" customFormat="true" ht="37.5" hidden="false" customHeight="true" outlineLevel="0" collapsed="false">
      <c r="A5223" s="23" t="s">
        <v>1337</v>
      </c>
      <c r="B5223" s="23" t="n">
        <v>7039</v>
      </c>
      <c r="C5223" s="25" t="n">
        <f aca="false">VLOOKUP(B5223,[1]Planilha8!$X$4:$Y$6629,2,0)</f>
        <v>2040634</v>
      </c>
      <c r="D5223" s="26" t="s">
        <v>1487</v>
      </c>
      <c r="E5223" s="26" t="str">
        <f aca="false">VLOOKUP(B5223,[1]Planilha8!$X$4:$Z$6629,3,0)</f>
        <v>CHI - NUCLEO ADMINISTRATIVO</v>
      </c>
      <c r="F5223" s="26" t="str">
        <f aca="false">VLOOKUP(B5223,[1]Planilha8!$X$4:$AD$6629,7,0)</f>
        <v>BOM</v>
      </c>
      <c r="G5223" s="27" t="n">
        <v>41610</v>
      </c>
      <c r="H5223" s="28" t="n">
        <v>386.25</v>
      </c>
      <c r="I5223" s="29" t="s">
        <v>23</v>
      </c>
      <c r="J5223" s="70" t="s">
        <v>1439</v>
      </c>
      <c r="K5223" s="71" t="n">
        <v>270</v>
      </c>
      <c r="L5223" s="72" t="n">
        <v>2013003134</v>
      </c>
      <c r="M5223" s="73" t="n">
        <v>43465</v>
      </c>
      <c r="N5223" s="74" t="n">
        <v>232.778899572649</v>
      </c>
      <c r="O5223" s="75" t="n">
        <v>0.33</v>
      </c>
      <c r="P5223" s="76" t="n">
        <v>0.0275</v>
      </c>
      <c r="Q5223" s="77" t="n">
        <v>10.621875</v>
      </c>
      <c r="R5223" s="78" t="n">
        <v>243.400774572649</v>
      </c>
      <c r="S5223" s="39" t="n">
        <v>142.849225427351</v>
      </c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  <c r="AMG5223" s="0"/>
      <c r="AMH5223" s="0"/>
      <c r="AMI5223" s="0"/>
      <c r="AMJ5223" s="0"/>
    </row>
    <row r="5224" s="4" customFormat="true" ht="37.5" hidden="false" customHeight="true" outlineLevel="0" collapsed="false">
      <c r="A5224" s="23" t="s">
        <v>1337</v>
      </c>
      <c r="B5224" s="23" t="n">
        <v>7040</v>
      </c>
      <c r="C5224" s="25" t="n">
        <f aca="false">VLOOKUP(B5224,[1]Planilha8!$X$4:$Y$6629,2,0)</f>
        <v>2040635</v>
      </c>
      <c r="D5224" s="26" t="s">
        <v>1487</v>
      </c>
      <c r="E5224" s="26" t="str">
        <f aca="false">VLOOKUP(B5224,[1]Planilha8!$X$4:$Z$6629,3,0)</f>
        <v>CHI - NUCLEO ADMINISTRATIVO</v>
      </c>
      <c r="F5224" s="26" t="str">
        <f aca="false">VLOOKUP(B5224,[1]Planilha8!$X$4:$AD$6629,7,0)</f>
        <v>BOM</v>
      </c>
      <c r="G5224" s="27" t="n">
        <v>41610</v>
      </c>
      <c r="H5224" s="28" t="n">
        <v>386.25</v>
      </c>
      <c r="I5224" s="29" t="s">
        <v>23</v>
      </c>
      <c r="J5224" s="70" t="s">
        <v>1439</v>
      </c>
      <c r="K5224" s="71" t="n">
        <v>270</v>
      </c>
      <c r="L5224" s="72" t="n">
        <v>2013003134</v>
      </c>
      <c r="M5224" s="73" t="n">
        <v>43465</v>
      </c>
      <c r="N5224" s="74" t="n">
        <v>232.778899572649</v>
      </c>
      <c r="O5224" s="75" t="n">
        <v>0.33</v>
      </c>
      <c r="P5224" s="76" t="n">
        <v>0.0275</v>
      </c>
      <c r="Q5224" s="77" t="n">
        <v>10.621875</v>
      </c>
      <c r="R5224" s="78" t="n">
        <v>243.400774572649</v>
      </c>
      <c r="S5224" s="39" t="n">
        <v>142.849225427351</v>
      </c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  <c r="AI5224" s="3"/>
      <c r="AJ5224" s="3"/>
      <c r="AMG5224" s="0"/>
      <c r="AMH5224" s="0"/>
      <c r="AMI5224" s="0"/>
      <c r="AMJ5224" s="0"/>
    </row>
    <row r="5225" s="4" customFormat="true" ht="37.5" hidden="false" customHeight="true" outlineLevel="0" collapsed="false">
      <c r="A5225" s="23" t="s">
        <v>1337</v>
      </c>
      <c r="B5225" s="23" t="n">
        <v>7041</v>
      </c>
      <c r="C5225" s="25" t="n">
        <f aca="false">VLOOKUP(B5225,[1]Planilha8!$X$4:$Y$6629,2,0)</f>
        <v>2040636</v>
      </c>
      <c r="D5225" s="26" t="s">
        <v>1488</v>
      </c>
      <c r="E5225" s="26" t="str">
        <f aca="false">VLOOKUP(B5225,[1]Planilha8!$X$4:$Z$6629,3,0)</f>
        <v>CHI - NUCLEO ADMINISTRATIVO</v>
      </c>
      <c r="F5225" s="26" t="str">
        <f aca="false">VLOOKUP(B5225,[1]Planilha8!$X$4:$AD$6629,7,0)</f>
        <v>BOM</v>
      </c>
      <c r="G5225" s="27" t="n">
        <v>41610</v>
      </c>
      <c r="H5225" s="28" t="n">
        <v>386.25</v>
      </c>
      <c r="I5225" s="29" t="s">
        <v>23</v>
      </c>
      <c r="J5225" s="70" t="s">
        <v>1439</v>
      </c>
      <c r="K5225" s="71" t="n">
        <v>270</v>
      </c>
      <c r="L5225" s="72" t="n">
        <v>2013003134</v>
      </c>
      <c r="M5225" s="73" t="n">
        <v>43465</v>
      </c>
      <c r="N5225" s="74" t="n">
        <v>232.778899572649</v>
      </c>
      <c r="O5225" s="75" t="n">
        <v>0.33</v>
      </c>
      <c r="P5225" s="76" t="n">
        <v>0.0275</v>
      </c>
      <c r="Q5225" s="77" t="n">
        <v>10.621875</v>
      </c>
      <c r="R5225" s="78" t="n">
        <v>243.400774572649</v>
      </c>
      <c r="S5225" s="39" t="n">
        <v>142.849225427351</v>
      </c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  <c r="AMG5225" s="0"/>
      <c r="AMH5225" s="0"/>
      <c r="AMI5225" s="0"/>
      <c r="AMJ5225" s="0"/>
    </row>
    <row r="5226" s="4" customFormat="true" ht="37.5" hidden="false" customHeight="true" outlineLevel="0" collapsed="false">
      <c r="A5226" s="23" t="s">
        <v>1337</v>
      </c>
      <c r="B5226" s="23" t="n">
        <v>7042</v>
      </c>
      <c r="C5226" s="25" t="n">
        <f aca="false">VLOOKUP(B5226,[1]Planilha8!$X$4:$Y$6629,2,0)</f>
        <v>2040637</v>
      </c>
      <c r="D5226" s="26" t="s">
        <v>1488</v>
      </c>
      <c r="E5226" s="26" t="str">
        <f aca="false">VLOOKUP(B5226,[1]Planilha8!$X$4:$Z$6629,3,0)</f>
        <v>CHI - NUCLEO ADMINISTRATIVO</v>
      </c>
      <c r="F5226" s="26" t="str">
        <f aca="false">VLOOKUP(B5226,[1]Planilha8!$X$4:$AD$6629,7,0)</f>
        <v>BOM</v>
      </c>
      <c r="G5226" s="27" t="n">
        <v>41610</v>
      </c>
      <c r="H5226" s="28" t="n">
        <v>415</v>
      </c>
      <c r="I5226" s="29" t="s">
        <v>23</v>
      </c>
      <c r="J5226" s="70" t="s">
        <v>1439</v>
      </c>
      <c r="K5226" s="71" t="n">
        <v>270</v>
      </c>
      <c r="L5226" s="72" t="n">
        <v>2013003134</v>
      </c>
      <c r="M5226" s="73" t="n">
        <v>43465</v>
      </c>
      <c r="N5226" s="74" t="n">
        <v>250.105484330484</v>
      </c>
      <c r="O5226" s="75" t="n">
        <v>0.33</v>
      </c>
      <c r="P5226" s="76" t="n">
        <v>0.0275</v>
      </c>
      <c r="Q5226" s="77" t="n">
        <v>11.4125</v>
      </c>
      <c r="R5226" s="78" t="n">
        <v>261.517984330484</v>
      </c>
      <c r="S5226" s="39" t="n">
        <v>153.482015669516</v>
      </c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  <c r="AI5226" s="3"/>
      <c r="AJ5226" s="3"/>
      <c r="AMG5226" s="0"/>
      <c r="AMH5226" s="0"/>
      <c r="AMI5226" s="0"/>
      <c r="AMJ5226" s="0"/>
    </row>
    <row r="5227" s="4" customFormat="true" ht="37.5" hidden="false" customHeight="true" outlineLevel="0" collapsed="false">
      <c r="A5227" s="23" t="s">
        <v>1337</v>
      </c>
      <c r="B5227" s="23" t="n">
        <v>7043</v>
      </c>
      <c r="C5227" s="25" t="n">
        <f aca="false">VLOOKUP(B5227,[1]Planilha8!$X$4:$Y$6629,2,0)</f>
        <v>2040638</v>
      </c>
      <c r="D5227" s="26" t="s">
        <v>1489</v>
      </c>
      <c r="E5227" s="26" t="str">
        <f aca="false">VLOOKUP(B5227,[1]Planilha8!$X$4:$Z$6629,3,0)</f>
        <v>CHI – CENTRAL HUMANIZADA DE INTERNAÇÃO</v>
      </c>
      <c r="F5227" s="26" t="str">
        <f aca="false">VLOOKUP(B5227,[1]Planilha8!$X$4:$AD$6629,7,0)</f>
        <v>BOM</v>
      </c>
      <c r="G5227" s="27" t="n">
        <v>41610</v>
      </c>
      <c r="H5227" s="28" t="n">
        <v>415</v>
      </c>
      <c r="I5227" s="29" t="s">
        <v>23</v>
      </c>
      <c r="J5227" s="70" t="s">
        <v>1439</v>
      </c>
      <c r="K5227" s="71" t="n">
        <v>270</v>
      </c>
      <c r="L5227" s="72" t="n">
        <v>2013003134</v>
      </c>
      <c r="M5227" s="73" t="n">
        <v>43465</v>
      </c>
      <c r="N5227" s="74" t="n">
        <v>250.105484330484</v>
      </c>
      <c r="O5227" s="75" t="n">
        <v>0.33</v>
      </c>
      <c r="P5227" s="76" t="n">
        <v>0.0275</v>
      </c>
      <c r="Q5227" s="77" t="n">
        <v>11.4125</v>
      </c>
      <c r="R5227" s="78" t="n">
        <v>261.517984330484</v>
      </c>
      <c r="S5227" s="39" t="n">
        <v>153.482015669516</v>
      </c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  <c r="AI5227" s="3"/>
      <c r="AJ5227" s="3"/>
      <c r="AMG5227" s="0"/>
      <c r="AMH5227" s="0"/>
      <c r="AMI5227" s="0"/>
      <c r="AMJ5227" s="0"/>
    </row>
    <row r="5228" s="4" customFormat="true" ht="37.5" hidden="false" customHeight="true" outlineLevel="0" collapsed="false">
      <c r="A5228" s="23" t="s">
        <v>1337</v>
      </c>
      <c r="B5228" s="23" t="n">
        <v>7044</v>
      </c>
      <c r="C5228" s="25" t="n">
        <f aca="false">VLOOKUP(B5228,[1]Planilha8!$X$4:$Y$6629,2,0)</f>
        <v>2040639</v>
      </c>
      <c r="D5228" s="26" t="s">
        <v>1489</v>
      </c>
      <c r="E5228" s="26" t="str">
        <f aca="false">VLOOKUP(B5228,[1]Planilha8!$X$4:$Z$6629,3,0)</f>
        <v>CHI – CENTRAL HUMANIZADA DE INTERNAÇÃO</v>
      </c>
      <c r="F5228" s="26" t="str">
        <f aca="false">VLOOKUP(B5228,[1]Planilha8!$X$4:$AD$6629,7,0)</f>
        <v>BOM</v>
      </c>
      <c r="G5228" s="27" t="n">
        <v>41610</v>
      </c>
      <c r="H5228" s="28" t="n">
        <v>425</v>
      </c>
      <c r="I5228" s="29" t="s">
        <v>23</v>
      </c>
      <c r="J5228" s="70" t="s">
        <v>1439</v>
      </c>
      <c r="K5228" s="71" t="n">
        <v>270</v>
      </c>
      <c r="L5228" s="72" t="n">
        <v>2013003134</v>
      </c>
      <c r="M5228" s="73" t="n">
        <v>43465</v>
      </c>
      <c r="N5228" s="74" t="n">
        <v>256.132122507123</v>
      </c>
      <c r="O5228" s="75" t="n">
        <v>0.33</v>
      </c>
      <c r="P5228" s="76" t="n">
        <v>0.0275</v>
      </c>
      <c r="Q5228" s="77" t="n">
        <v>11.6875</v>
      </c>
      <c r="R5228" s="78" t="n">
        <v>267.819622507122</v>
      </c>
      <c r="S5228" s="39" t="n">
        <v>157.180377492877</v>
      </c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  <c r="AMG5228" s="0"/>
      <c r="AMH5228" s="0"/>
      <c r="AMI5228" s="0"/>
      <c r="AMJ5228" s="0"/>
    </row>
    <row r="5229" s="4" customFormat="true" ht="37.5" hidden="false" customHeight="true" outlineLevel="0" collapsed="false">
      <c r="A5229" s="23" t="s">
        <v>1337</v>
      </c>
      <c r="B5229" s="23" t="n">
        <v>7045</v>
      </c>
      <c r="C5229" s="25" t="n">
        <f aca="false">VLOOKUP(B5229,[1]Planilha8!$X$4:$Y$6629,2,0)</f>
        <v>2040640</v>
      </c>
      <c r="D5229" s="26" t="s">
        <v>1490</v>
      </c>
      <c r="E5229" s="26" t="str">
        <f aca="false">VLOOKUP(B5229,[1]Planilha8!$X$4:$Z$6629,3,0)</f>
        <v>CHI – CENTRAL HUMANIZADA DE INTERNAÇÃO</v>
      </c>
      <c r="F5229" s="26" t="str">
        <f aca="false">VLOOKUP(B5229,[1]Planilha8!$X$4:$AD$6629,7,0)</f>
        <v>BOM</v>
      </c>
      <c r="G5229" s="27" t="n">
        <v>41610</v>
      </c>
      <c r="H5229" s="28" t="n">
        <v>425</v>
      </c>
      <c r="I5229" s="29" t="s">
        <v>23</v>
      </c>
      <c r="J5229" s="70" t="s">
        <v>1439</v>
      </c>
      <c r="K5229" s="71" t="n">
        <v>270</v>
      </c>
      <c r="L5229" s="72" t="n">
        <v>2013003134</v>
      </c>
      <c r="M5229" s="73" t="n">
        <v>43465</v>
      </c>
      <c r="N5229" s="74" t="n">
        <v>256.132122507123</v>
      </c>
      <c r="O5229" s="75" t="n">
        <v>0.33</v>
      </c>
      <c r="P5229" s="76" t="n">
        <v>0.0275</v>
      </c>
      <c r="Q5229" s="77" t="n">
        <v>11.6875</v>
      </c>
      <c r="R5229" s="78" t="n">
        <v>267.819622507122</v>
      </c>
      <c r="S5229" s="39" t="n">
        <v>157.180377492877</v>
      </c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  <c r="AI5229" s="3"/>
      <c r="AJ5229" s="3"/>
      <c r="AMG5229" s="0"/>
      <c r="AMH5229" s="0"/>
      <c r="AMI5229" s="0"/>
      <c r="AMJ5229" s="0"/>
    </row>
    <row r="5230" s="4" customFormat="true" ht="37.5" hidden="false" customHeight="true" outlineLevel="0" collapsed="false">
      <c r="A5230" s="23" t="s">
        <v>1337</v>
      </c>
      <c r="B5230" s="23" t="n">
        <v>7046</v>
      </c>
      <c r="C5230" s="25" t="n">
        <f aca="false">VLOOKUP(B5230,[1]Planilha8!$X$4:$Y$6629,2,0)</f>
        <v>2040641</v>
      </c>
      <c r="D5230" s="26" t="s">
        <v>1490</v>
      </c>
      <c r="E5230" s="26" t="str">
        <f aca="false">VLOOKUP(B5230,[1]Planilha8!$X$4:$Z$6629,3,0)</f>
        <v>CHI – CENTRAL HUMANIZADA DE INTERNAÇÃO</v>
      </c>
      <c r="F5230" s="26" t="str">
        <f aca="false">VLOOKUP(B5230,[1]Planilha8!$X$4:$AD$6629,7,0)</f>
        <v>BOM</v>
      </c>
      <c r="G5230" s="27" t="n">
        <v>41610</v>
      </c>
      <c r="H5230" s="28" t="n">
        <v>432.5</v>
      </c>
      <c r="I5230" s="29" t="s">
        <v>23</v>
      </c>
      <c r="J5230" s="70" t="s">
        <v>1439</v>
      </c>
      <c r="K5230" s="71" t="n">
        <v>270</v>
      </c>
      <c r="L5230" s="72" t="n">
        <v>2013003134</v>
      </c>
      <c r="M5230" s="73" t="n">
        <v>43465</v>
      </c>
      <c r="N5230" s="74" t="n">
        <v>260.652101139601</v>
      </c>
      <c r="O5230" s="75" t="n">
        <v>0.33</v>
      </c>
      <c r="P5230" s="76" t="n">
        <v>0.0275</v>
      </c>
      <c r="Q5230" s="77" t="n">
        <v>11.89375</v>
      </c>
      <c r="R5230" s="78" t="n">
        <v>272.545851139601</v>
      </c>
      <c r="S5230" s="39" t="n">
        <v>159.954148860399</v>
      </c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  <c r="AI5230" s="3"/>
      <c r="AJ5230" s="3"/>
      <c r="AMG5230" s="0"/>
      <c r="AMH5230" s="0"/>
      <c r="AMI5230" s="0"/>
      <c r="AMJ5230" s="0"/>
    </row>
    <row r="5231" s="4" customFormat="true" ht="37.5" hidden="false" customHeight="true" outlineLevel="0" collapsed="false">
      <c r="A5231" s="23" t="s">
        <v>1337</v>
      </c>
      <c r="B5231" s="23" t="n">
        <v>7047</v>
      </c>
      <c r="C5231" s="25" t="n">
        <f aca="false">VLOOKUP(B5231,[1]Planilha8!$X$4:$Y$6629,2,0)</f>
        <v>2040642</v>
      </c>
      <c r="D5231" s="26" t="s">
        <v>1491</v>
      </c>
      <c r="E5231" s="26" t="str">
        <f aca="false">VLOOKUP(B5231,[1]Planilha8!$X$4:$Z$6629,3,0)</f>
        <v>CHI – CENTRAL HUMANIZADA DE INTERNAÇÃO</v>
      </c>
      <c r="F5231" s="26" t="str">
        <f aca="false">VLOOKUP(B5231,[1]Planilha8!$X$4:$AD$6629,7,0)</f>
        <v>BOM</v>
      </c>
      <c r="G5231" s="27" t="n">
        <v>41610</v>
      </c>
      <c r="H5231" s="28" t="n">
        <v>432.5</v>
      </c>
      <c r="I5231" s="29" t="s">
        <v>23</v>
      </c>
      <c r="J5231" s="70" t="s">
        <v>1439</v>
      </c>
      <c r="K5231" s="71" t="n">
        <v>270</v>
      </c>
      <c r="L5231" s="72" t="n">
        <v>2013003134</v>
      </c>
      <c r="M5231" s="73" t="n">
        <v>43465</v>
      </c>
      <c r="N5231" s="74" t="n">
        <v>260.652101139601</v>
      </c>
      <c r="O5231" s="75" t="n">
        <v>0.33</v>
      </c>
      <c r="P5231" s="76" t="n">
        <v>0.0275</v>
      </c>
      <c r="Q5231" s="77" t="n">
        <v>11.89375</v>
      </c>
      <c r="R5231" s="78" t="n">
        <v>272.545851139601</v>
      </c>
      <c r="S5231" s="39" t="n">
        <v>159.954148860399</v>
      </c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  <c r="AI5231" s="3"/>
      <c r="AJ5231" s="3"/>
      <c r="AMG5231" s="0"/>
      <c r="AMH5231" s="0"/>
      <c r="AMI5231" s="0"/>
      <c r="AMJ5231" s="0"/>
    </row>
    <row r="5232" s="4" customFormat="true" ht="37.5" hidden="false" customHeight="true" outlineLevel="0" collapsed="false">
      <c r="A5232" s="23" t="s">
        <v>1337</v>
      </c>
      <c r="B5232" s="23" t="n">
        <v>7048</v>
      </c>
      <c r="C5232" s="25" t="n">
        <f aca="false">VLOOKUP(B5232,[1]Planilha8!$X$4:$Y$6629,2,0)</f>
        <v>2040643</v>
      </c>
      <c r="D5232" s="26" t="s">
        <v>1491</v>
      </c>
      <c r="E5232" s="26" t="str">
        <f aca="false">VLOOKUP(B5232,[1]Planilha8!$X$4:$Z$6629,3,0)</f>
        <v>CHI – CENTRAL HUMANIZADA DE INTERNAÇÃO</v>
      </c>
      <c r="F5232" s="26" t="str">
        <f aca="false">VLOOKUP(B5232,[1]Planilha8!$X$4:$AD$6629,7,0)</f>
        <v>BOM</v>
      </c>
      <c r="G5232" s="27" t="n">
        <v>41610</v>
      </c>
      <c r="H5232" s="28" t="n">
        <v>430</v>
      </c>
      <c r="I5232" s="29" t="s">
        <v>23</v>
      </c>
      <c r="J5232" s="70" t="s">
        <v>1439</v>
      </c>
      <c r="K5232" s="71" t="n">
        <v>270</v>
      </c>
      <c r="L5232" s="72" t="n">
        <v>2013003134</v>
      </c>
      <c r="M5232" s="73" t="n">
        <v>43465</v>
      </c>
      <c r="N5232" s="74" t="n">
        <v>259.145441595441</v>
      </c>
      <c r="O5232" s="75" t="n">
        <v>0.33</v>
      </c>
      <c r="P5232" s="76" t="n">
        <v>0.0275</v>
      </c>
      <c r="Q5232" s="77" t="n">
        <v>11.825</v>
      </c>
      <c r="R5232" s="78" t="n">
        <v>270.970441595441</v>
      </c>
      <c r="S5232" s="39" t="n">
        <v>159.029558404559</v>
      </c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  <c r="AMG5232" s="0"/>
      <c r="AMH5232" s="0"/>
      <c r="AMI5232" s="0"/>
      <c r="AMJ5232" s="0"/>
    </row>
    <row r="5233" s="4" customFormat="true" ht="37.5" hidden="false" customHeight="true" outlineLevel="0" collapsed="false">
      <c r="A5233" s="23" t="s">
        <v>1337</v>
      </c>
      <c r="B5233" s="23" t="n">
        <v>7049</v>
      </c>
      <c r="C5233" s="25" t="n">
        <f aca="false">VLOOKUP(B5233,[1]Planilha8!$X$4:$Y$6629,2,0)</f>
        <v>2040644</v>
      </c>
      <c r="D5233" s="26" t="s">
        <v>1491</v>
      </c>
      <c r="E5233" s="26" t="str">
        <f aca="false">VLOOKUP(B5233,[1]Planilha8!$X$4:$Z$6629,3,0)</f>
        <v>CHI – CENTRAL HUMANIZADA DE INTERNAÇÃO</v>
      </c>
      <c r="F5233" s="26" t="str">
        <f aca="false">VLOOKUP(B5233,[1]Planilha8!$X$4:$AD$6629,7,0)</f>
        <v>BOM</v>
      </c>
      <c r="G5233" s="27" t="n">
        <v>41610</v>
      </c>
      <c r="H5233" s="28" t="n">
        <v>430</v>
      </c>
      <c r="I5233" s="29" t="s">
        <v>23</v>
      </c>
      <c r="J5233" s="70" t="s">
        <v>1439</v>
      </c>
      <c r="K5233" s="71" t="n">
        <v>270</v>
      </c>
      <c r="L5233" s="72" t="n">
        <v>2013003134</v>
      </c>
      <c r="M5233" s="73" t="n">
        <v>43465</v>
      </c>
      <c r="N5233" s="74" t="n">
        <v>259.145441595441</v>
      </c>
      <c r="O5233" s="75" t="n">
        <v>0.33</v>
      </c>
      <c r="P5233" s="76" t="n">
        <v>0.0275</v>
      </c>
      <c r="Q5233" s="77" t="n">
        <v>11.825</v>
      </c>
      <c r="R5233" s="78" t="n">
        <v>270.970441595441</v>
      </c>
      <c r="S5233" s="39" t="n">
        <v>159.029558404559</v>
      </c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  <c r="AI5233" s="3"/>
      <c r="AJ5233" s="3"/>
      <c r="AMG5233" s="0"/>
      <c r="AMH5233" s="0"/>
      <c r="AMI5233" s="0"/>
      <c r="AMJ5233" s="0"/>
    </row>
    <row r="5234" s="4" customFormat="true" ht="37.5" hidden="false" customHeight="true" outlineLevel="0" collapsed="false">
      <c r="A5234" s="23" t="s">
        <v>1337</v>
      </c>
      <c r="B5234" s="23" t="n">
        <v>7050</v>
      </c>
      <c r="C5234" s="25" t="n">
        <f aca="false">VLOOKUP(B5234,[1]Planilha8!$X$4:$Y$6629,2,0)</f>
        <v>2040645</v>
      </c>
      <c r="D5234" s="26" t="s">
        <v>1492</v>
      </c>
      <c r="E5234" s="26" t="str">
        <f aca="false">VLOOKUP(B5234,[1]Planilha8!$X$4:$Z$6629,3,0)</f>
        <v>CHI – CENTRAL HUMANIZADA DE INTERNAÇÃO</v>
      </c>
      <c r="F5234" s="26" t="str">
        <f aca="false">VLOOKUP(B5234,[1]Planilha8!$X$4:$AD$6629,7,0)</f>
        <v>BOM</v>
      </c>
      <c r="G5234" s="27" t="n">
        <v>41610</v>
      </c>
      <c r="H5234" s="28" t="n">
        <v>430</v>
      </c>
      <c r="I5234" s="29" t="s">
        <v>23</v>
      </c>
      <c r="J5234" s="70" t="s">
        <v>1439</v>
      </c>
      <c r="K5234" s="71" t="n">
        <v>270</v>
      </c>
      <c r="L5234" s="72" t="n">
        <v>2013003134</v>
      </c>
      <c r="M5234" s="73" t="n">
        <v>43465</v>
      </c>
      <c r="N5234" s="74" t="n">
        <v>259.145441595441</v>
      </c>
      <c r="O5234" s="75" t="n">
        <v>0.33</v>
      </c>
      <c r="P5234" s="76" t="n">
        <v>0.0275</v>
      </c>
      <c r="Q5234" s="77" t="n">
        <v>11.825</v>
      </c>
      <c r="R5234" s="78" t="n">
        <v>270.970441595441</v>
      </c>
      <c r="S5234" s="39" t="n">
        <v>159.029558404559</v>
      </c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  <c r="AI5234" s="3"/>
      <c r="AJ5234" s="3"/>
      <c r="AMG5234" s="0"/>
      <c r="AMH5234" s="0"/>
      <c r="AMI5234" s="0"/>
      <c r="AMJ5234" s="0"/>
    </row>
    <row r="5235" s="4" customFormat="true" ht="37.5" hidden="false" customHeight="true" outlineLevel="0" collapsed="false">
      <c r="A5235" s="23" t="s">
        <v>1337</v>
      </c>
      <c r="B5235" s="23" t="n">
        <v>7051</v>
      </c>
      <c r="C5235" s="25" t="n">
        <f aca="false">VLOOKUP(B5235,[1]Planilha8!$X$4:$Y$6629,2,0)</f>
        <v>2040646</v>
      </c>
      <c r="D5235" s="26" t="s">
        <v>1493</v>
      </c>
      <c r="E5235" s="26" t="str">
        <f aca="false">VLOOKUP(B5235,[1]Planilha8!$X$4:$Z$6629,3,0)</f>
        <v>CHI – CENTRAL HUMANIZADA DE INTERNAÇÃO</v>
      </c>
      <c r="F5235" s="26" t="str">
        <f aca="false">VLOOKUP(B5235,[1]Planilha8!$X$4:$AD$6629,7,0)</f>
        <v>BOM</v>
      </c>
      <c r="G5235" s="27" t="n">
        <v>41610</v>
      </c>
      <c r="H5235" s="28" t="n">
        <v>430</v>
      </c>
      <c r="I5235" s="29" t="s">
        <v>23</v>
      </c>
      <c r="J5235" s="70" t="s">
        <v>1439</v>
      </c>
      <c r="K5235" s="71" t="n">
        <v>270</v>
      </c>
      <c r="L5235" s="72" t="n">
        <v>2013003134</v>
      </c>
      <c r="M5235" s="73" t="n">
        <v>43465</v>
      </c>
      <c r="N5235" s="74" t="n">
        <v>259.145441595441</v>
      </c>
      <c r="O5235" s="75" t="n">
        <v>0.33</v>
      </c>
      <c r="P5235" s="76" t="n">
        <v>0.0275</v>
      </c>
      <c r="Q5235" s="77" t="n">
        <v>11.825</v>
      </c>
      <c r="R5235" s="78" t="n">
        <v>270.970441595441</v>
      </c>
      <c r="S5235" s="39" t="n">
        <v>159.029558404559</v>
      </c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  <c r="AI5235" s="3"/>
      <c r="AJ5235" s="3"/>
      <c r="AMG5235" s="0"/>
      <c r="AMH5235" s="0"/>
      <c r="AMI5235" s="0"/>
      <c r="AMJ5235" s="0"/>
    </row>
    <row r="5236" s="4" customFormat="true" ht="37.5" hidden="false" customHeight="true" outlineLevel="0" collapsed="false">
      <c r="A5236" s="23" t="s">
        <v>1337</v>
      </c>
      <c r="B5236" s="23" t="n">
        <v>7052</v>
      </c>
      <c r="C5236" s="25" t="n">
        <f aca="false">VLOOKUP(B5236,[1]Planilha8!$X$4:$Y$6629,2,0)</f>
        <v>2040647</v>
      </c>
      <c r="D5236" s="26" t="s">
        <v>1494</v>
      </c>
      <c r="E5236" s="26" t="str">
        <f aca="false">VLOOKUP(B5236,[1]Planilha8!$X$4:$Z$6629,3,0)</f>
        <v>CHI – CENTRAL HUMANIZADA DE INTERNAÇÃO</v>
      </c>
      <c r="F5236" s="26" t="str">
        <f aca="false">VLOOKUP(B5236,[1]Planilha8!$X$4:$AD$6629,7,0)</f>
        <v>BOM</v>
      </c>
      <c r="G5236" s="27" t="n">
        <v>41610</v>
      </c>
      <c r="H5236" s="28" t="n">
        <v>465</v>
      </c>
      <c r="I5236" s="29" t="s">
        <v>23</v>
      </c>
      <c r="J5236" s="70" t="s">
        <v>1439</v>
      </c>
      <c r="K5236" s="71" t="n">
        <v>270</v>
      </c>
      <c r="L5236" s="72" t="n">
        <v>2013003134</v>
      </c>
      <c r="M5236" s="73" t="n">
        <v>43465</v>
      </c>
      <c r="N5236" s="74" t="n">
        <v>280.238675213675</v>
      </c>
      <c r="O5236" s="75" t="n">
        <v>0.33</v>
      </c>
      <c r="P5236" s="76" t="n">
        <v>0.0275</v>
      </c>
      <c r="Q5236" s="77" t="n">
        <v>12.7875</v>
      </c>
      <c r="R5236" s="78" t="n">
        <v>293.026175213675</v>
      </c>
      <c r="S5236" s="39" t="n">
        <v>171.973824786325</v>
      </c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  <c r="AI5236" s="3"/>
      <c r="AJ5236" s="3"/>
      <c r="AMG5236" s="0"/>
      <c r="AMH5236" s="0"/>
      <c r="AMI5236" s="0"/>
      <c r="AMJ5236" s="0"/>
    </row>
    <row r="5237" s="4" customFormat="true" ht="37.5" hidden="false" customHeight="true" outlineLevel="0" collapsed="false">
      <c r="A5237" s="23" t="s">
        <v>1337</v>
      </c>
      <c r="B5237" s="23" t="n">
        <v>6840</v>
      </c>
      <c r="C5237" s="25" t="n">
        <f aca="false">VLOOKUP(B5237,[1]Planilha8!$X$4:$Y$6629,2,0)</f>
        <v>2040648</v>
      </c>
      <c r="D5237" s="26" t="s">
        <v>1495</v>
      </c>
      <c r="E5237" s="26" t="str">
        <f aca="false">VLOOKUP(B5237,[1]Planilha8!$X$4:$Z$6629,3,0)</f>
        <v>REPOUSO STAFF – CLÍNICA MÉDICA</v>
      </c>
      <c r="F5237" s="26" t="str">
        <f aca="false">VLOOKUP(B5237,[1]Planilha8!$X$4:$AD$6629,7,0)</f>
        <v>BOM</v>
      </c>
      <c r="G5237" s="27" t="n">
        <v>41611</v>
      </c>
      <c r="H5237" s="28" t="n">
        <v>375</v>
      </c>
      <c r="I5237" s="29" t="s">
        <v>23</v>
      </c>
      <c r="J5237" s="70" t="s">
        <v>1470</v>
      </c>
      <c r="K5237" s="71" t="n">
        <v>69</v>
      </c>
      <c r="L5237" s="72" t="n">
        <v>2013004176</v>
      </c>
      <c r="M5237" s="73" t="n">
        <v>43465</v>
      </c>
      <c r="N5237" s="74" t="n">
        <v>160.619658119658</v>
      </c>
      <c r="O5237" s="75" t="n">
        <v>0.14</v>
      </c>
      <c r="P5237" s="76" t="n">
        <v>0.0116666666666667</v>
      </c>
      <c r="Q5237" s="77" t="n">
        <v>4.375</v>
      </c>
      <c r="R5237" s="78" t="n">
        <v>164.994658119658</v>
      </c>
      <c r="S5237" s="39" t="n">
        <v>210.005341880342</v>
      </c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  <c r="AI5237" s="3"/>
      <c r="AJ5237" s="3"/>
      <c r="AMG5237" s="0"/>
      <c r="AMH5237" s="0"/>
      <c r="AMI5237" s="0"/>
      <c r="AMJ5237" s="0"/>
    </row>
    <row r="5238" s="4" customFormat="true" ht="37.5" hidden="false" customHeight="true" outlineLevel="0" collapsed="false">
      <c r="A5238" s="23" t="s">
        <v>1337</v>
      </c>
      <c r="B5238" s="23" t="n">
        <v>6843</v>
      </c>
      <c r="C5238" s="25" t="n">
        <f aca="false">VLOOKUP(B5238,[1]Planilha8!$X$4:$Y$6629,2,0)</f>
        <v>2040649</v>
      </c>
      <c r="D5238" s="26" t="s">
        <v>1495</v>
      </c>
      <c r="E5238" s="26" t="str">
        <f aca="false">VLOOKUP(B5238,[1]Planilha8!$X$4:$Z$6629,3,0)</f>
        <v>REPOUSO MÉDICO – STAFF CLÍNICA CIRÚRGICA</v>
      </c>
      <c r="F5238" s="26" t="str">
        <f aca="false">VLOOKUP(B5238,[1]Planilha8!$X$4:$AD$6629,7,0)</f>
        <v>BOM</v>
      </c>
      <c r="G5238" s="27" t="n">
        <v>41611</v>
      </c>
      <c r="H5238" s="28" t="n">
        <v>375</v>
      </c>
      <c r="I5238" s="29" t="s">
        <v>23</v>
      </c>
      <c r="J5238" s="70" t="s">
        <v>1470</v>
      </c>
      <c r="K5238" s="71" t="n">
        <v>69</v>
      </c>
      <c r="L5238" s="72" t="n">
        <v>2013004176</v>
      </c>
      <c r="M5238" s="73" t="n">
        <v>43465</v>
      </c>
      <c r="N5238" s="74" t="n">
        <v>160.619658119658</v>
      </c>
      <c r="O5238" s="75" t="n">
        <v>0.14</v>
      </c>
      <c r="P5238" s="76" t="n">
        <v>0.0116666666666667</v>
      </c>
      <c r="Q5238" s="77" t="n">
        <v>4.375</v>
      </c>
      <c r="R5238" s="78" t="n">
        <v>164.994658119658</v>
      </c>
      <c r="S5238" s="39" t="n">
        <v>210.005341880342</v>
      </c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  <c r="AI5238" s="3"/>
      <c r="AJ5238" s="3"/>
      <c r="AMG5238" s="0"/>
      <c r="AMH5238" s="0"/>
      <c r="AMI5238" s="0"/>
      <c r="AMJ5238" s="0"/>
    </row>
    <row r="5239" s="4" customFormat="true" ht="37.5" hidden="false" customHeight="true" outlineLevel="0" collapsed="false">
      <c r="A5239" s="23" t="s">
        <v>1337</v>
      </c>
      <c r="B5239" s="23" t="n">
        <v>6846</v>
      </c>
      <c r="C5239" s="25" t="n">
        <f aca="false">VLOOKUP(B5239,[1]Planilha8!$X$4:$Y$6629,2,0)</f>
        <v>2040650</v>
      </c>
      <c r="D5239" s="26" t="s">
        <v>1495</v>
      </c>
      <c r="E5239" s="26" t="str">
        <f aca="false">VLOOKUP(B5239,[1]Planilha8!$X$4:$Z$6629,3,0)</f>
        <v>REPOUSO RESIDENTE – CLÍNICA MÉDICA</v>
      </c>
      <c r="F5239" s="26" t="str">
        <f aca="false">VLOOKUP(B5239,[1]Planilha8!$X$4:$AD$6629,7,0)</f>
        <v>BOM</v>
      </c>
      <c r="G5239" s="27" t="n">
        <v>41611</v>
      </c>
      <c r="H5239" s="28" t="n">
        <v>375</v>
      </c>
      <c r="I5239" s="29" t="s">
        <v>23</v>
      </c>
      <c r="J5239" s="70" t="s">
        <v>1470</v>
      </c>
      <c r="K5239" s="71" t="n">
        <v>69</v>
      </c>
      <c r="L5239" s="72" t="n">
        <v>2013004176</v>
      </c>
      <c r="M5239" s="73" t="n">
        <v>43465</v>
      </c>
      <c r="N5239" s="74" t="n">
        <v>160.619658119658</v>
      </c>
      <c r="O5239" s="75" t="n">
        <v>0.14</v>
      </c>
      <c r="P5239" s="76" t="n">
        <v>0.0116666666666667</v>
      </c>
      <c r="Q5239" s="77" t="n">
        <v>4.375</v>
      </c>
      <c r="R5239" s="78" t="n">
        <v>164.994658119658</v>
      </c>
      <c r="S5239" s="39" t="n">
        <v>210.005341880342</v>
      </c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  <c r="AI5239" s="3"/>
      <c r="AJ5239" s="3"/>
      <c r="AMG5239" s="0"/>
      <c r="AMH5239" s="0"/>
      <c r="AMI5239" s="0"/>
      <c r="AMJ5239" s="0"/>
    </row>
    <row r="5240" s="4" customFormat="true" ht="37.5" hidden="false" customHeight="true" outlineLevel="0" collapsed="false">
      <c r="A5240" s="23" t="s">
        <v>1337</v>
      </c>
      <c r="B5240" s="23" t="n">
        <v>6847</v>
      </c>
      <c r="C5240" s="25" t="n">
        <f aca="false">VLOOKUP(B5240,[1]Planilha8!$X$4:$Y$6629,2,0)</f>
        <v>2040651</v>
      </c>
      <c r="D5240" s="26" t="s">
        <v>1496</v>
      </c>
      <c r="E5240" s="26" t="str">
        <f aca="false">VLOOKUP(B5240,[1]Planilha8!$X$4:$Z$6629,3,0)</f>
        <v>CHI – GUARDA VOLUMES</v>
      </c>
      <c r="F5240" s="26" t="str">
        <f aca="false">VLOOKUP(B5240,[1]Planilha8!$X$4:$AD$6629,7,0)</f>
        <v>BOM</v>
      </c>
      <c r="G5240" s="27" t="n">
        <v>41611</v>
      </c>
      <c r="H5240" s="28" t="n">
        <v>4100</v>
      </c>
      <c r="I5240" s="29" t="s">
        <v>23</v>
      </c>
      <c r="J5240" s="70" t="s">
        <v>1470</v>
      </c>
      <c r="K5240" s="71" t="n">
        <v>69</v>
      </c>
      <c r="L5240" s="72" t="n">
        <v>2013004176</v>
      </c>
      <c r="M5240" s="73" t="n">
        <v>43465</v>
      </c>
      <c r="N5240" s="74" t="n">
        <v>1756.10826210826</v>
      </c>
      <c r="O5240" s="75" t="n">
        <v>0.14</v>
      </c>
      <c r="P5240" s="76" t="n">
        <v>0.0116666666666667</v>
      </c>
      <c r="Q5240" s="77" t="n">
        <v>47.8333333333333</v>
      </c>
      <c r="R5240" s="78" t="n">
        <v>1803.9415954416</v>
      </c>
      <c r="S5240" s="39" t="n">
        <v>2296.0584045584</v>
      </c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  <c r="AI5240" s="3"/>
      <c r="AJ5240" s="3"/>
      <c r="AMG5240" s="0"/>
      <c r="AMH5240" s="0"/>
      <c r="AMI5240" s="0"/>
      <c r="AMJ5240" s="0"/>
    </row>
    <row r="5241" s="4" customFormat="true" ht="37.5" hidden="false" customHeight="true" outlineLevel="0" collapsed="false">
      <c r="A5241" s="23" t="s">
        <v>1337</v>
      </c>
      <c r="B5241" s="23" t="n">
        <v>6848</v>
      </c>
      <c r="C5241" s="25" t="n">
        <f aca="false">VLOOKUP(B5241,[1]Planilha8!$X$4:$Y$6629,2,0)</f>
        <v>2040652</v>
      </c>
      <c r="D5241" s="26" t="s">
        <v>1497</v>
      </c>
      <c r="E5241" s="26" t="str">
        <f aca="false">VLOOKUP(B5241,[1]Planilha8!$X$4:$Z$6629,3,0)</f>
        <v>CHI – CENTRAL DE RELACIONAMENTO</v>
      </c>
      <c r="F5241" s="26" t="str">
        <f aca="false">VLOOKUP(B5241,[1]Planilha8!$X$4:$AD$6629,7,0)</f>
        <v>BOM</v>
      </c>
      <c r="G5241" s="27" t="n">
        <v>41611</v>
      </c>
      <c r="H5241" s="28" t="n">
        <v>650</v>
      </c>
      <c r="I5241" s="29" t="s">
        <v>23</v>
      </c>
      <c r="J5241" s="70" t="s">
        <v>1470</v>
      </c>
      <c r="K5241" s="71" t="n">
        <v>69</v>
      </c>
      <c r="L5241" s="72" t="n">
        <v>2013004176</v>
      </c>
      <c r="M5241" s="73" t="n">
        <v>43465</v>
      </c>
      <c r="N5241" s="74" t="n">
        <v>296.282407407407</v>
      </c>
      <c r="O5241" s="75" t="n">
        <v>0.17</v>
      </c>
      <c r="P5241" s="76" t="n">
        <v>0.0141666666666667</v>
      </c>
      <c r="Q5241" s="77" t="n">
        <v>9.20833333333333</v>
      </c>
      <c r="R5241" s="78" t="n">
        <v>305.490740740741</v>
      </c>
      <c r="S5241" s="39" t="n">
        <v>344.509259259259</v>
      </c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  <c r="AI5241" s="3"/>
      <c r="AJ5241" s="3"/>
      <c r="AMG5241" s="0"/>
      <c r="AMH5241" s="0"/>
      <c r="AMI5241" s="0"/>
      <c r="AMJ5241" s="0"/>
    </row>
    <row r="5242" s="4" customFormat="true" ht="37.5" hidden="false" customHeight="true" outlineLevel="0" collapsed="false">
      <c r="A5242" s="23" t="s">
        <v>1337</v>
      </c>
      <c r="B5242" s="23" t="n">
        <v>6864</v>
      </c>
      <c r="C5242" s="25" t="n">
        <f aca="false">VLOOKUP(B5242,[1]Planilha8!$X$4:$Y$6629,2,0)</f>
        <v>2040557</v>
      </c>
      <c r="D5242" s="26" t="s">
        <v>1498</v>
      </c>
      <c r="E5242" s="26" t="str">
        <f aca="false">VLOOKUP(B5242,[1]Planilha8!$X$4:$Z$6629,3,0)</f>
        <v>UNIDADE DE TERAPIA INTENSIVA</v>
      </c>
      <c r="F5242" s="26" t="str">
        <f aca="false">VLOOKUP(B5242,[1]Planilha8!$X$4:$AD$6629,7,0)</f>
        <v>BOM</v>
      </c>
      <c r="G5242" s="27" t="n">
        <v>41611</v>
      </c>
      <c r="H5242" s="28" t="n">
        <v>1600</v>
      </c>
      <c r="I5242" s="29" t="s">
        <v>23</v>
      </c>
      <c r="J5242" s="70" t="s">
        <v>1470</v>
      </c>
      <c r="K5242" s="71" t="n">
        <v>69</v>
      </c>
      <c r="L5242" s="72" t="n">
        <v>2013004176</v>
      </c>
      <c r="M5242" s="73" t="n">
        <v>43465</v>
      </c>
      <c r="N5242" s="74" t="n">
        <v>1213.31054131054</v>
      </c>
      <c r="O5242" s="75" t="n">
        <v>0.5</v>
      </c>
      <c r="P5242" s="76" t="n">
        <v>0.0416666666666667</v>
      </c>
      <c r="Q5242" s="77" t="n">
        <v>66.6666666666667</v>
      </c>
      <c r="R5242" s="78" t="n">
        <v>1279.97720797721</v>
      </c>
      <c r="S5242" s="39" t="n">
        <v>320.022792022792</v>
      </c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  <c r="AI5242" s="3"/>
      <c r="AJ5242" s="3"/>
      <c r="AMG5242" s="0"/>
      <c r="AMH5242" s="0"/>
      <c r="AMI5242" s="0"/>
      <c r="AMJ5242" s="0"/>
    </row>
    <row r="5243" s="4" customFormat="true" ht="37.5" hidden="false" customHeight="true" outlineLevel="0" collapsed="false">
      <c r="A5243" s="23" t="s">
        <v>1337</v>
      </c>
      <c r="B5243" s="23" t="n">
        <v>6884</v>
      </c>
      <c r="C5243" s="25" t="n">
        <f aca="false">VLOOKUP(B5243,[1]Planilha8!$X$4:$Y$6629,2,0)</f>
        <v>2040654</v>
      </c>
      <c r="D5243" s="26" t="s">
        <v>1495</v>
      </c>
      <c r="E5243" s="26" t="str">
        <f aca="false">VLOOKUP(B5243,[1]Planilha8!$X$4:$Z$6629,3,0)</f>
        <v>REPOUSO RESIDENTE – CLÍNICA CIRÚRGICA</v>
      </c>
      <c r="F5243" s="26" t="str">
        <f aca="false">VLOOKUP(B5243,[1]Planilha8!$X$4:$AD$6629,7,0)</f>
        <v>BOM</v>
      </c>
      <c r="G5243" s="27" t="n">
        <v>41611</v>
      </c>
      <c r="H5243" s="28" t="n">
        <v>375</v>
      </c>
      <c r="I5243" s="29" t="s">
        <v>23</v>
      </c>
      <c r="J5243" s="70" t="s">
        <v>1470</v>
      </c>
      <c r="K5243" s="71" t="n">
        <v>69</v>
      </c>
      <c r="L5243" s="72" t="n">
        <v>2013004176</v>
      </c>
      <c r="M5243" s="73" t="n">
        <v>43465</v>
      </c>
      <c r="N5243" s="74" t="n">
        <v>160.619658119658</v>
      </c>
      <c r="O5243" s="75" t="n">
        <v>0.14</v>
      </c>
      <c r="P5243" s="76" t="n">
        <v>0.0116666666666667</v>
      </c>
      <c r="Q5243" s="77" t="n">
        <v>4.375</v>
      </c>
      <c r="R5243" s="78" t="n">
        <v>164.994658119658</v>
      </c>
      <c r="S5243" s="39" t="n">
        <v>210.005341880342</v>
      </c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  <c r="AI5243" s="3"/>
      <c r="AJ5243" s="3"/>
      <c r="AMG5243" s="0"/>
      <c r="AMH5243" s="0"/>
      <c r="AMI5243" s="0"/>
      <c r="AMJ5243" s="0"/>
    </row>
    <row r="5244" s="4" customFormat="true" ht="37.5" hidden="false" customHeight="true" outlineLevel="0" collapsed="false">
      <c r="A5244" s="23" t="s">
        <v>1337</v>
      </c>
      <c r="B5244" s="23" t="n">
        <v>7059</v>
      </c>
      <c r="C5244" s="25" t="n">
        <f aca="false">VLOOKUP(B5244,[1]Planilha8!$X$4:$Y$6629,2,0)</f>
        <v>2040689</v>
      </c>
      <c r="D5244" s="26" t="s">
        <v>1499</v>
      </c>
      <c r="E5244" s="26" t="str">
        <f aca="false">VLOOKUP(B5244,[1]Planilha8!$X$4:$Z$6629,3,0)</f>
        <v>CENTRO CIRÚRGICO</v>
      </c>
      <c r="F5244" s="26" t="str">
        <f aca="false">VLOOKUP(B5244,[1]Planilha8!$X$4:$AD$6629,7,0)</f>
        <v>BOM</v>
      </c>
      <c r="G5244" s="27" t="n">
        <v>41621</v>
      </c>
      <c r="H5244" s="28" t="n">
        <v>500</v>
      </c>
      <c r="I5244" s="29" t="s">
        <v>23</v>
      </c>
      <c r="J5244" s="70" t="s">
        <v>656</v>
      </c>
      <c r="K5244" s="71" t="n">
        <v>203</v>
      </c>
      <c r="L5244" s="72" t="n">
        <v>2013002820</v>
      </c>
      <c r="M5244" s="73" t="n">
        <v>43465</v>
      </c>
      <c r="N5244" s="74" t="n">
        <v>213.269230769231</v>
      </c>
      <c r="O5244" s="75" t="n">
        <v>0.14</v>
      </c>
      <c r="P5244" s="76" t="n">
        <v>0.0116666666666667</v>
      </c>
      <c r="Q5244" s="77" t="n">
        <v>5.83333333333333</v>
      </c>
      <c r="R5244" s="78" t="n">
        <v>219.102564102564</v>
      </c>
      <c r="S5244" s="39" t="n">
        <v>280.897435897436</v>
      </c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  <c r="AI5244" s="3"/>
      <c r="AJ5244" s="3"/>
      <c r="AMG5244" s="0"/>
      <c r="AMH5244" s="0"/>
      <c r="AMI5244" s="0"/>
      <c r="AMJ5244" s="0"/>
    </row>
    <row r="5245" s="4" customFormat="true" ht="37.5" hidden="false" customHeight="true" outlineLevel="0" collapsed="false">
      <c r="A5245" s="23" t="s">
        <v>1337</v>
      </c>
      <c r="B5245" s="23" t="n">
        <v>7060</v>
      </c>
      <c r="C5245" s="25" t="n">
        <f aca="false">VLOOKUP(B5245,[1]Planilha8!$X$4:$Y$6629,2,0)</f>
        <v>2040690</v>
      </c>
      <c r="D5245" s="26" t="s">
        <v>1499</v>
      </c>
      <c r="E5245" s="26" t="str">
        <f aca="false">VLOOKUP(B5245,[1]Planilha8!$X$4:$Z$6629,3,0)</f>
        <v>CENTRO CIRÚRGICO</v>
      </c>
      <c r="F5245" s="26" t="str">
        <f aca="false">VLOOKUP(B5245,[1]Planilha8!$X$4:$AD$6629,7,0)</f>
        <v>BOM</v>
      </c>
      <c r="G5245" s="27" t="n">
        <v>41621</v>
      </c>
      <c r="H5245" s="28" t="n">
        <v>500</v>
      </c>
      <c r="I5245" s="29" t="s">
        <v>23</v>
      </c>
      <c r="J5245" s="70" t="s">
        <v>656</v>
      </c>
      <c r="K5245" s="71" t="n">
        <v>203</v>
      </c>
      <c r="L5245" s="72" t="n">
        <v>2013002820</v>
      </c>
      <c r="M5245" s="73" t="n">
        <v>43465</v>
      </c>
      <c r="N5245" s="74" t="n">
        <v>213.269230769231</v>
      </c>
      <c r="O5245" s="75" t="n">
        <v>0.14</v>
      </c>
      <c r="P5245" s="76" t="n">
        <v>0.0116666666666667</v>
      </c>
      <c r="Q5245" s="77" t="n">
        <v>5.83333333333333</v>
      </c>
      <c r="R5245" s="78" t="n">
        <v>219.102564102564</v>
      </c>
      <c r="S5245" s="39" t="n">
        <v>280.897435897436</v>
      </c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  <c r="AI5245" s="3"/>
      <c r="AJ5245" s="3"/>
      <c r="AMG5245" s="0"/>
      <c r="AMH5245" s="0"/>
      <c r="AMI5245" s="0"/>
      <c r="AMJ5245" s="0"/>
    </row>
    <row r="5246" s="4" customFormat="true" ht="37.5" hidden="false" customHeight="true" outlineLevel="0" collapsed="false">
      <c r="A5246" s="23" t="s">
        <v>1337</v>
      </c>
      <c r="B5246" s="23" t="n">
        <v>7061</v>
      </c>
      <c r="C5246" s="25" t="n">
        <f aca="false">VLOOKUP(B5246,[1]Planilha8!$X$4:$Y$6629,2,0)</f>
        <v>2040691</v>
      </c>
      <c r="D5246" s="26" t="s">
        <v>1499</v>
      </c>
      <c r="E5246" s="26" t="str">
        <f aca="false">VLOOKUP(B5246,[1]Planilha8!$X$4:$Z$6629,3,0)</f>
        <v>CENTRO CIRÚRGICO</v>
      </c>
      <c r="F5246" s="26" t="str">
        <f aca="false">VLOOKUP(B5246,[1]Planilha8!$X$4:$AD$6629,7,0)</f>
        <v>BOM</v>
      </c>
      <c r="G5246" s="27" t="n">
        <v>41621</v>
      </c>
      <c r="H5246" s="28" t="n">
        <v>500</v>
      </c>
      <c r="I5246" s="29" t="s">
        <v>23</v>
      </c>
      <c r="J5246" s="70" t="s">
        <v>656</v>
      </c>
      <c r="K5246" s="71" t="n">
        <v>203</v>
      </c>
      <c r="L5246" s="72" t="n">
        <v>2013002820</v>
      </c>
      <c r="M5246" s="73" t="n">
        <v>43465</v>
      </c>
      <c r="N5246" s="74" t="n">
        <v>213.269230769231</v>
      </c>
      <c r="O5246" s="75" t="n">
        <v>0.14</v>
      </c>
      <c r="P5246" s="76" t="n">
        <v>0.0116666666666667</v>
      </c>
      <c r="Q5246" s="77" t="n">
        <v>5.83333333333333</v>
      </c>
      <c r="R5246" s="78" t="n">
        <v>219.102564102564</v>
      </c>
      <c r="S5246" s="39" t="n">
        <v>280.897435897436</v>
      </c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  <c r="AI5246" s="3"/>
      <c r="AJ5246" s="3"/>
      <c r="AMG5246" s="0"/>
      <c r="AMH5246" s="0"/>
      <c r="AMI5246" s="0"/>
      <c r="AMJ5246" s="0"/>
    </row>
    <row r="5247" s="4" customFormat="true" ht="37.5" hidden="false" customHeight="true" outlineLevel="0" collapsed="false">
      <c r="A5247" s="23" t="s">
        <v>1337</v>
      </c>
      <c r="B5247" s="23" t="n">
        <v>7062</v>
      </c>
      <c r="C5247" s="25" t="n">
        <f aca="false">VLOOKUP(B5247,[1]Planilha8!$X$4:$Y$6629,2,0)</f>
        <v>2040692</v>
      </c>
      <c r="D5247" s="26" t="s">
        <v>1499</v>
      </c>
      <c r="E5247" s="26" t="str">
        <f aca="false">VLOOKUP(B5247,[1]Planilha8!$X$4:$Z$6629,3,0)</f>
        <v>CENTRO CIRÚRGICO</v>
      </c>
      <c r="F5247" s="26" t="str">
        <f aca="false">VLOOKUP(B5247,[1]Planilha8!$X$4:$AD$6629,7,0)</f>
        <v>BOM</v>
      </c>
      <c r="G5247" s="27" t="n">
        <v>41621</v>
      </c>
      <c r="H5247" s="28" t="n">
        <v>500</v>
      </c>
      <c r="I5247" s="29" t="s">
        <v>23</v>
      </c>
      <c r="J5247" s="70" t="s">
        <v>656</v>
      </c>
      <c r="K5247" s="71" t="n">
        <v>203</v>
      </c>
      <c r="L5247" s="72" t="n">
        <v>2013002820</v>
      </c>
      <c r="M5247" s="73" t="n">
        <v>43465</v>
      </c>
      <c r="N5247" s="74" t="n">
        <v>213.269230769231</v>
      </c>
      <c r="O5247" s="75" t="n">
        <v>0.14</v>
      </c>
      <c r="P5247" s="76" t="n">
        <v>0.0116666666666667</v>
      </c>
      <c r="Q5247" s="77" t="n">
        <v>5.83333333333333</v>
      </c>
      <c r="R5247" s="78" t="n">
        <v>219.102564102564</v>
      </c>
      <c r="S5247" s="39" t="n">
        <v>280.897435897436</v>
      </c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  <c r="AI5247" s="3"/>
      <c r="AJ5247" s="3"/>
      <c r="AMG5247" s="0"/>
      <c r="AMH5247" s="0"/>
      <c r="AMI5247" s="0"/>
      <c r="AMJ5247" s="0"/>
    </row>
    <row r="5248" s="4" customFormat="true" ht="37.5" hidden="false" customHeight="true" outlineLevel="0" collapsed="false">
      <c r="A5248" s="23" t="s">
        <v>1337</v>
      </c>
      <c r="B5248" s="23" t="n">
        <v>7063</v>
      </c>
      <c r="C5248" s="25" t="n">
        <f aca="false">VLOOKUP(B5248,[1]Planilha8!$X$4:$Y$6629,2,0)</f>
        <v>2040693</v>
      </c>
      <c r="D5248" s="26" t="s">
        <v>1499</v>
      </c>
      <c r="E5248" s="26" t="str">
        <f aca="false">VLOOKUP(B5248,[1]Planilha8!$X$4:$Z$6629,3,0)</f>
        <v>CENTRO CIRÚRGICO</v>
      </c>
      <c r="F5248" s="26" t="str">
        <f aca="false">VLOOKUP(B5248,[1]Planilha8!$X$4:$AD$6629,7,0)</f>
        <v>BOM</v>
      </c>
      <c r="G5248" s="27" t="n">
        <v>41621</v>
      </c>
      <c r="H5248" s="28" t="n">
        <v>500</v>
      </c>
      <c r="I5248" s="29" t="s">
        <v>23</v>
      </c>
      <c r="J5248" s="70" t="s">
        <v>656</v>
      </c>
      <c r="K5248" s="71" t="n">
        <v>203</v>
      </c>
      <c r="L5248" s="72" t="n">
        <v>2013002820</v>
      </c>
      <c r="M5248" s="73" t="n">
        <v>43465</v>
      </c>
      <c r="N5248" s="74" t="n">
        <v>213.269230769231</v>
      </c>
      <c r="O5248" s="75" t="n">
        <v>0.14</v>
      </c>
      <c r="P5248" s="76" t="n">
        <v>0.0116666666666667</v>
      </c>
      <c r="Q5248" s="77" t="n">
        <v>5.83333333333333</v>
      </c>
      <c r="R5248" s="78" t="n">
        <v>219.102564102564</v>
      </c>
      <c r="S5248" s="39" t="n">
        <v>280.897435897436</v>
      </c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  <c r="AI5248" s="3"/>
      <c r="AJ5248" s="3"/>
      <c r="AMG5248" s="0"/>
      <c r="AMH5248" s="0"/>
      <c r="AMI5248" s="0"/>
      <c r="AMJ5248" s="0"/>
    </row>
    <row r="5249" s="4" customFormat="true" ht="37.5" hidden="false" customHeight="true" outlineLevel="0" collapsed="false">
      <c r="A5249" s="23" t="s">
        <v>1337</v>
      </c>
      <c r="B5249" s="23" t="n">
        <v>7064</v>
      </c>
      <c r="C5249" s="25" t="n">
        <f aca="false">VLOOKUP(B5249,[1]Planilha8!$X$4:$Y$6629,2,0)</f>
        <v>2040694</v>
      </c>
      <c r="D5249" s="26" t="s">
        <v>1499</v>
      </c>
      <c r="E5249" s="26" t="str">
        <f aca="false">VLOOKUP(B5249,[1]Planilha8!$X$4:$Z$6629,3,0)</f>
        <v>FARMACIA - CENTRO CIRURGICO</v>
      </c>
      <c r="F5249" s="26" t="str">
        <f aca="false">VLOOKUP(B5249,[1]Planilha8!$X$4:$AD$6629,7,0)</f>
        <v>BOM</v>
      </c>
      <c r="G5249" s="27" t="n">
        <v>41621</v>
      </c>
      <c r="H5249" s="28" t="n">
        <v>500</v>
      </c>
      <c r="I5249" s="29" t="s">
        <v>23</v>
      </c>
      <c r="J5249" s="70" t="s">
        <v>656</v>
      </c>
      <c r="K5249" s="71" t="n">
        <v>203</v>
      </c>
      <c r="L5249" s="72" t="n">
        <v>2013002820</v>
      </c>
      <c r="M5249" s="73" t="n">
        <v>43465</v>
      </c>
      <c r="N5249" s="74" t="n">
        <v>213.269230769231</v>
      </c>
      <c r="O5249" s="75" t="n">
        <v>0.14</v>
      </c>
      <c r="P5249" s="76" t="n">
        <v>0.0116666666666667</v>
      </c>
      <c r="Q5249" s="77" t="n">
        <v>5.83333333333333</v>
      </c>
      <c r="R5249" s="78" t="n">
        <v>219.102564102564</v>
      </c>
      <c r="S5249" s="39" t="n">
        <v>280.897435897436</v>
      </c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  <c r="AI5249" s="3"/>
      <c r="AJ5249" s="3"/>
      <c r="AMG5249" s="0"/>
      <c r="AMH5249" s="0"/>
      <c r="AMI5249" s="0"/>
      <c r="AMJ5249" s="0"/>
    </row>
    <row r="5250" s="4" customFormat="true" ht="37.5" hidden="false" customHeight="true" outlineLevel="0" collapsed="false">
      <c r="A5250" s="23" t="s">
        <v>1337</v>
      </c>
      <c r="B5250" s="23" t="n">
        <v>7065</v>
      </c>
      <c r="C5250" s="25" t="n">
        <f aca="false">VLOOKUP(B5250,[1]Planilha8!$X$4:$Y$6629,2,0)</f>
        <v>2040695</v>
      </c>
      <c r="D5250" s="26" t="s">
        <v>1499</v>
      </c>
      <c r="E5250" s="26" t="str">
        <f aca="false">VLOOKUP(B5250,[1]Planilha8!$X$4:$Z$6629,3,0)</f>
        <v>CENTRO CIRÚRGICO</v>
      </c>
      <c r="F5250" s="26" t="str">
        <f aca="false">VLOOKUP(B5250,[1]Planilha8!$X$4:$AD$6629,7,0)</f>
        <v>BOM</v>
      </c>
      <c r="G5250" s="27" t="n">
        <v>41621</v>
      </c>
      <c r="H5250" s="28" t="n">
        <v>500</v>
      </c>
      <c r="I5250" s="29" t="s">
        <v>23</v>
      </c>
      <c r="J5250" s="70" t="s">
        <v>656</v>
      </c>
      <c r="K5250" s="71" t="n">
        <v>203</v>
      </c>
      <c r="L5250" s="72" t="n">
        <v>2013002820</v>
      </c>
      <c r="M5250" s="73" t="n">
        <v>43465</v>
      </c>
      <c r="N5250" s="74" t="n">
        <v>213.269230769231</v>
      </c>
      <c r="O5250" s="75" t="n">
        <v>0.14</v>
      </c>
      <c r="P5250" s="76" t="n">
        <v>0.0116666666666667</v>
      </c>
      <c r="Q5250" s="77" t="n">
        <v>5.83333333333333</v>
      </c>
      <c r="R5250" s="78" t="n">
        <v>219.102564102564</v>
      </c>
      <c r="S5250" s="39" t="n">
        <v>280.897435897436</v>
      </c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  <c r="AI5250" s="3"/>
      <c r="AJ5250" s="3"/>
      <c r="AMG5250" s="0"/>
      <c r="AMH5250" s="0"/>
      <c r="AMI5250" s="0"/>
      <c r="AMJ5250" s="0"/>
    </row>
    <row r="5251" s="4" customFormat="true" ht="37.5" hidden="false" customHeight="true" outlineLevel="0" collapsed="false">
      <c r="A5251" s="23" t="s">
        <v>1337</v>
      </c>
      <c r="B5251" s="23" t="n">
        <v>7066</v>
      </c>
      <c r="C5251" s="25" t="n">
        <f aca="false">VLOOKUP(B5251,[1]Planilha8!$X$4:$Y$6629,2,0)</f>
        <v>2040696</v>
      </c>
      <c r="D5251" s="26" t="s">
        <v>1499</v>
      </c>
      <c r="E5251" s="26" t="str">
        <f aca="false">VLOOKUP(B5251,[1]Planilha8!$X$4:$Z$6629,3,0)</f>
        <v>CENTRO CIRÚRGICO</v>
      </c>
      <c r="F5251" s="26" t="str">
        <f aca="false">VLOOKUP(B5251,[1]Planilha8!$X$4:$AD$6629,7,0)</f>
        <v>BOM</v>
      </c>
      <c r="G5251" s="27" t="n">
        <v>41621</v>
      </c>
      <c r="H5251" s="28" t="n">
        <v>500</v>
      </c>
      <c r="I5251" s="29" t="s">
        <v>23</v>
      </c>
      <c r="J5251" s="70" t="s">
        <v>656</v>
      </c>
      <c r="K5251" s="71" t="n">
        <v>203</v>
      </c>
      <c r="L5251" s="72" t="n">
        <v>2013002820</v>
      </c>
      <c r="M5251" s="73" t="n">
        <v>43465</v>
      </c>
      <c r="N5251" s="74" t="n">
        <v>213.269230769231</v>
      </c>
      <c r="O5251" s="75" t="n">
        <v>0.14</v>
      </c>
      <c r="P5251" s="76" t="n">
        <v>0.0116666666666667</v>
      </c>
      <c r="Q5251" s="77" t="n">
        <v>5.83333333333333</v>
      </c>
      <c r="R5251" s="78" t="n">
        <v>219.102564102564</v>
      </c>
      <c r="S5251" s="39" t="n">
        <v>280.897435897436</v>
      </c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  <c r="AI5251" s="3"/>
      <c r="AJ5251" s="3"/>
      <c r="AMG5251" s="0"/>
      <c r="AMH5251" s="0"/>
      <c r="AMI5251" s="0"/>
      <c r="AMJ5251" s="0"/>
    </row>
    <row r="5252" s="4" customFormat="true" ht="37.5" hidden="false" customHeight="true" outlineLevel="0" collapsed="false">
      <c r="A5252" s="23" t="s">
        <v>1337</v>
      </c>
      <c r="B5252" s="23" t="n">
        <v>7067</v>
      </c>
      <c r="C5252" s="25" t="n">
        <f aca="false">VLOOKUP(B5252,[1]Planilha8!$X$4:$Y$6629,2,0)</f>
        <v>2040697</v>
      </c>
      <c r="D5252" s="26" t="s">
        <v>1499</v>
      </c>
      <c r="E5252" s="26" t="str">
        <f aca="false">VLOOKUP(B5252,[1]Planilha8!$X$4:$Z$6629,3,0)</f>
        <v>CENTRO CIRÚRGICO</v>
      </c>
      <c r="F5252" s="26" t="str">
        <f aca="false">VLOOKUP(B5252,[1]Planilha8!$X$4:$AD$6629,7,0)</f>
        <v>BOM</v>
      </c>
      <c r="G5252" s="27" t="n">
        <v>41621</v>
      </c>
      <c r="H5252" s="28" t="n">
        <v>500</v>
      </c>
      <c r="I5252" s="29" t="s">
        <v>23</v>
      </c>
      <c r="J5252" s="70" t="s">
        <v>656</v>
      </c>
      <c r="K5252" s="71" t="n">
        <v>203</v>
      </c>
      <c r="L5252" s="72" t="n">
        <v>2013002820</v>
      </c>
      <c r="M5252" s="73" t="n">
        <v>43465</v>
      </c>
      <c r="N5252" s="74" t="n">
        <v>213.269230769231</v>
      </c>
      <c r="O5252" s="75" t="n">
        <v>0.14</v>
      </c>
      <c r="P5252" s="76" t="n">
        <v>0.0116666666666667</v>
      </c>
      <c r="Q5252" s="77" t="n">
        <v>5.83333333333333</v>
      </c>
      <c r="R5252" s="78" t="n">
        <v>219.102564102564</v>
      </c>
      <c r="S5252" s="39" t="n">
        <v>280.897435897436</v>
      </c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  <c r="AI5252" s="3"/>
      <c r="AJ5252" s="3"/>
      <c r="AMG5252" s="0"/>
      <c r="AMH5252" s="0"/>
      <c r="AMI5252" s="0"/>
      <c r="AMJ5252" s="0"/>
    </row>
    <row r="5253" s="4" customFormat="true" ht="37.5" hidden="false" customHeight="true" outlineLevel="0" collapsed="false">
      <c r="A5253" s="23" t="s">
        <v>1337</v>
      </c>
      <c r="B5253" s="23" t="n">
        <v>7068</v>
      </c>
      <c r="C5253" s="25" t="n">
        <f aca="false">VLOOKUP(B5253,[1]Planilha8!$X$4:$Y$6629,2,0)</f>
        <v>2040698</v>
      </c>
      <c r="D5253" s="26" t="s">
        <v>1499</v>
      </c>
      <c r="E5253" s="26" t="str">
        <f aca="false">VLOOKUP(B5253,[1]Planilha8!$X$4:$Z$6629,3,0)</f>
        <v>CENTRO CIRÚRGICO</v>
      </c>
      <c r="F5253" s="26" t="str">
        <f aca="false">VLOOKUP(B5253,[1]Planilha8!$X$4:$AD$6629,7,0)</f>
        <v>BOM</v>
      </c>
      <c r="G5253" s="27" t="n">
        <v>41621</v>
      </c>
      <c r="H5253" s="28" t="n">
        <v>500</v>
      </c>
      <c r="I5253" s="29" t="s">
        <v>23</v>
      </c>
      <c r="J5253" s="70" t="s">
        <v>656</v>
      </c>
      <c r="K5253" s="71" t="n">
        <v>203</v>
      </c>
      <c r="L5253" s="72" t="n">
        <v>2013002820</v>
      </c>
      <c r="M5253" s="73" t="n">
        <v>43465</v>
      </c>
      <c r="N5253" s="74" t="n">
        <v>213.269230769231</v>
      </c>
      <c r="O5253" s="75" t="n">
        <v>0.14</v>
      </c>
      <c r="P5253" s="76" t="n">
        <v>0.0116666666666667</v>
      </c>
      <c r="Q5253" s="77" t="n">
        <v>5.83333333333333</v>
      </c>
      <c r="R5253" s="78" t="n">
        <v>219.102564102564</v>
      </c>
      <c r="S5253" s="39" t="n">
        <v>280.897435897436</v>
      </c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  <c r="AI5253" s="3"/>
      <c r="AJ5253" s="3"/>
      <c r="AMG5253" s="0"/>
      <c r="AMH5253" s="0"/>
      <c r="AMI5253" s="0"/>
      <c r="AMJ5253" s="0"/>
    </row>
    <row r="5254" s="4" customFormat="true" ht="37.5" hidden="false" customHeight="true" outlineLevel="0" collapsed="false">
      <c r="A5254" s="23" t="s">
        <v>1337</v>
      </c>
      <c r="B5254" s="23" t="n">
        <v>7069</v>
      </c>
      <c r="C5254" s="25" t="n">
        <f aca="false">VLOOKUP(B5254,[1]Planilha8!$X$4:$Y$6629,2,0)</f>
        <v>2040699</v>
      </c>
      <c r="D5254" s="26" t="s">
        <v>1499</v>
      </c>
      <c r="E5254" s="26" t="str">
        <f aca="false">VLOOKUP(B5254,[1]Planilha8!$X$4:$Z$6629,3,0)</f>
        <v>GALPÃO ALMOXARIFADO</v>
      </c>
      <c r="F5254" s="26" t="str">
        <f aca="false">VLOOKUP(B5254,[1]Planilha8!$X$4:$AD$6629,7,0)</f>
        <v>SUCATA</v>
      </c>
      <c r="G5254" s="27" t="n">
        <v>41621</v>
      </c>
      <c r="H5254" s="28" t="n">
        <v>500</v>
      </c>
      <c r="I5254" s="29" t="s">
        <v>23</v>
      </c>
      <c r="J5254" s="70" t="s">
        <v>656</v>
      </c>
      <c r="K5254" s="71" t="n">
        <v>203</v>
      </c>
      <c r="L5254" s="72" t="n">
        <v>2013002820</v>
      </c>
      <c r="M5254" s="73" t="n">
        <v>43465</v>
      </c>
      <c r="N5254" s="74" t="n">
        <v>213.269230769231</v>
      </c>
      <c r="O5254" s="75" t="n">
        <v>0.14</v>
      </c>
      <c r="P5254" s="76" t="n">
        <v>0.0116666666666667</v>
      </c>
      <c r="Q5254" s="77" t="n">
        <v>5.83333333333333</v>
      </c>
      <c r="R5254" s="78" t="n">
        <v>219.102564102564</v>
      </c>
      <c r="S5254" s="39" t="n">
        <v>280.897435897436</v>
      </c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  <c r="AI5254" s="3"/>
      <c r="AJ5254" s="3"/>
      <c r="AMG5254" s="0"/>
      <c r="AMH5254" s="0"/>
      <c r="AMI5254" s="0"/>
      <c r="AMJ5254" s="0"/>
    </row>
    <row r="5255" s="4" customFormat="true" ht="37.5" hidden="false" customHeight="true" outlineLevel="0" collapsed="false">
      <c r="A5255" s="23" t="s">
        <v>1337</v>
      </c>
      <c r="B5255" s="23" t="n">
        <v>7070</v>
      </c>
      <c r="C5255" s="25" t="n">
        <f aca="false">VLOOKUP(B5255,[1]Planilha8!$X$4:$Y$6629,2,0)</f>
        <v>2040700</v>
      </c>
      <c r="D5255" s="26" t="s">
        <v>1499</v>
      </c>
      <c r="E5255" s="26" t="str">
        <f aca="false">VLOOKUP(B5255,[1]Planilha8!$X$4:$Z$6629,3,0)</f>
        <v>CENTRO CIRÚRGICO</v>
      </c>
      <c r="F5255" s="26" t="str">
        <f aca="false">VLOOKUP(B5255,[1]Planilha8!$X$4:$AD$6629,7,0)</f>
        <v>BOM</v>
      </c>
      <c r="G5255" s="27" t="n">
        <v>41621</v>
      </c>
      <c r="H5255" s="28" t="n">
        <v>500</v>
      </c>
      <c r="I5255" s="29" t="s">
        <v>23</v>
      </c>
      <c r="J5255" s="70" t="s">
        <v>656</v>
      </c>
      <c r="K5255" s="71" t="n">
        <v>203</v>
      </c>
      <c r="L5255" s="72" t="n">
        <v>2013002820</v>
      </c>
      <c r="M5255" s="73" t="n">
        <v>43465</v>
      </c>
      <c r="N5255" s="74" t="n">
        <v>213.269230769231</v>
      </c>
      <c r="O5255" s="75" t="n">
        <v>0.14</v>
      </c>
      <c r="P5255" s="76" t="n">
        <v>0.0116666666666667</v>
      </c>
      <c r="Q5255" s="77" t="n">
        <v>5.83333333333333</v>
      </c>
      <c r="R5255" s="78" t="n">
        <v>219.102564102564</v>
      </c>
      <c r="S5255" s="39" t="n">
        <v>280.897435897436</v>
      </c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  <c r="AI5255" s="3"/>
      <c r="AJ5255" s="3"/>
      <c r="AMG5255" s="0"/>
      <c r="AMH5255" s="0"/>
      <c r="AMI5255" s="0"/>
      <c r="AMJ5255" s="0"/>
    </row>
    <row r="5256" s="4" customFormat="true" ht="37.5" hidden="false" customHeight="true" outlineLevel="0" collapsed="false">
      <c r="A5256" s="23" t="s">
        <v>1337</v>
      </c>
      <c r="B5256" s="23" t="n">
        <v>7071</v>
      </c>
      <c r="C5256" s="25" t="n">
        <f aca="false">VLOOKUP(B5256,[1]Planilha8!$X$4:$Y$6629,2,0)</f>
        <v>2040701</v>
      </c>
      <c r="D5256" s="26" t="s">
        <v>1499</v>
      </c>
      <c r="E5256" s="26" t="str">
        <f aca="false">VLOOKUP(B5256,[1]Planilha8!$X$4:$Z$6629,3,0)</f>
        <v>CLINICA MEDICA</v>
      </c>
      <c r="F5256" s="26" t="str">
        <f aca="false">VLOOKUP(B5256,[1]Planilha8!$X$4:$AD$6629,7,0)</f>
        <v>BOM</v>
      </c>
      <c r="G5256" s="27" t="n">
        <v>41621</v>
      </c>
      <c r="H5256" s="28" t="n">
        <v>500</v>
      </c>
      <c r="I5256" s="29" t="s">
        <v>23</v>
      </c>
      <c r="J5256" s="70" t="s">
        <v>656</v>
      </c>
      <c r="K5256" s="71" t="n">
        <v>203</v>
      </c>
      <c r="L5256" s="72" t="n">
        <v>2013002820</v>
      </c>
      <c r="M5256" s="73" t="n">
        <v>43465</v>
      </c>
      <c r="N5256" s="74" t="n">
        <v>213.269230769231</v>
      </c>
      <c r="O5256" s="75" t="n">
        <v>0.14</v>
      </c>
      <c r="P5256" s="76" t="n">
        <v>0.0116666666666667</v>
      </c>
      <c r="Q5256" s="77" t="n">
        <v>5.83333333333333</v>
      </c>
      <c r="R5256" s="78" t="n">
        <v>219.102564102564</v>
      </c>
      <c r="S5256" s="39" t="n">
        <v>280.897435897436</v>
      </c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  <c r="AMG5256" s="0"/>
      <c r="AMH5256" s="0"/>
      <c r="AMI5256" s="0"/>
      <c r="AMJ5256" s="0"/>
    </row>
    <row r="5257" s="4" customFormat="true" ht="37.5" hidden="false" customHeight="true" outlineLevel="0" collapsed="false">
      <c r="A5257" s="23" t="s">
        <v>1337</v>
      </c>
      <c r="B5257" s="23" t="n">
        <v>7072</v>
      </c>
      <c r="C5257" s="25" t="n">
        <f aca="false">VLOOKUP(B5257,[1]Planilha8!$X$4:$Y$6629,2,0)</f>
        <v>2040702</v>
      </c>
      <c r="D5257" s="26" t="s">
        <v>1499</v>
      </c>
      <c r="E5257" s="26" t="str">
        <f aca="false">VLOOKUP(B5257,[1]Planilha8!$X$4:$Z$6629,3,0)</f>
        <v>CLINICA MEDICA</v>
      </c>
      <c r="F5257" s="26" t="str">
        <f aca="false">VLOOKUP(B5257,[1]Planilha8!$X$4:$AD$6629,7,0)</f>
        <v>BOM</v>
      </c>
      <c r="G5257" s="27" t="n">
        <v>41621</v>
      </c>
      <c r="H5257" s="28" t="n">
        <v>500</v>
      </c>
      <c r="I5257" s="29" t="s">
        <v>23</v>
      </c>
      <c r="J5257" s="70" t="s">
        <v>656</v>
      </c>
      <c r="K5257" s="71" t="n">
        <v>203</v>
      </c>
      <c r="L5257" s="72" t="n">
        <v>2013002820</v>
      </c>
      <c r="M5257" s="73" t="n">
        <v>43465</v>
      </c>
      <c r="N5257" s="74" t="n">
        <v>213.269230769231</v>
      </c>
      <c r="O5257" s="75" t="n">
        <v>0.14</v>
      </c>
      <c r="P5257" s="76" t="n">
        <v>0.0116666666666667</v>
      </c>
      <c r="Q5257" s="77" t="n">
        <v>5.83333333333333</v>
      </c>
      <c r="R5257" s="78" t="n">
        <v>219.102564102564</v>
      </c>
      <c r="S5257" s="39" t="n">
        <v>280.897435897436</v>
      </c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  <c r="AI5257" s="3"/>
      <c r="AJ5257" s="3"/>
      <c r="AMG5257" s="0"/>
      <c r="AMH5257" s="0"/>
      <c r="AMI5257" s="0"/>
      <c r="AMJ5257" s="0"/>
    </row>
    <row r="5258" s="4" customFormat="true" ht="37.5" hidden="false" customHeight="true" outlineLevel="0" collapsed="false">
      <c r="A5258" s="23" t="s">
        <v>1337</v>
      </c>
      <c r="B5258" s="23" t="n">
        <v>7073</v>
      </c>
      <c r="C5258" s="25" t="n">
        <f aca="false">VLOOKUP(B5258,[1]Planilha8!$X$4:$Y$6629,2,0)</f>
        <v>2040703</v>
      </c>
      <c r="D5258" s="26" t="s">
        <v>1499</v>
      </c>
      <c r="E5258" s="26" t="str">
        <f aca="false">VLOOKUP(B5258,[1]Planilha8!$X$4:$Z$6629,3,0)</f>
        <v>CLINICA MEDICA</v>
      </c>
      <c r="F5258" s="26" t="str">
        <f aca="false">VLOOKUP(B5258,[1]Planilha8!$X$4:$AD$6629,7,0)</f>
        <v>BOM</v>
      </c>
      <c r="G5258" s="27" t="n">
        <v>41621</v>
      </c>
      <c r="H5258" s="28" t="n">
        <v>500</v>
      </c>
      <c r="I5258" s="29" t="s">
        <v>23</v>
      </c>
      <c r="J5258" s="70" t="s">
        <v>656</v>
      </c>
      <c r="K5258" s="71" t="n">
        <v>203</v>
      </c>
      <c r="L5258" s="72" t="n">
        <v>2013002820</v>
      </c>
      <c r="M5258" s="73" t="n">
        <v>43465</v>
      </c>
      <c r="N5258" s="74" t="n">
        <v>213.269230769231</v>
      </c>
      <c r="O5258" s="75" t="n">
        <v>0.14</v>
      </c>
      <c r="P5258" s="76" t="n">
        <v>0.0116666666666667</v>
      </c>
      <c r="Q5258" s="77" t="n">
        <v>5.83333333333333</v>
      </c>
      <c r="R5258" s="78" t="n">
        <v>219.102564102564</v>
      </c>
      <c r="S5258" s="39" t="n">
        <v>280.897435897436</v>
      </c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  <c r="AI5258" s="3"/>
      <c r="AJ5258" s="3"/>
      <c r="AMG5258" s="0"/>
      <c r="AMH5258" s="0"/>
      <c r="AMI5258" s="0"/>
      <c r="AMJ5258" s="0"/>
    </row>
    <row r="5259" s="4" customFormat="true" ht="37.5" hidden="false" customHeight="true" outlineLevel="0" collapsed="false">
      <c r="A5259" s="23" t="s">
        <v>1337</v>
      </c>
      <c r="B5259" s="23" t="n">
        <v>7074</v>
      </c>
      <c r="C5259" s="25" t="n">
        <f aca="false">VLOOKUP(B5259,[1]Planilha8!$X$4:$Y$6629,2,0)</f>
        <v>2040704</v>
      </c>
      <c r="D5259" s="26" t="s">
        <v>1499</v>
      </c>
      <c r="E5259" s="26" t="str">
        <f aca="false">VLOOKUP(B5259,[1]Planilha8!$X$4:$Z$6629,3,0)</f>
        <v>CLINICA MEDICA</v>
      </c>
      <c r="F5259" s="26" t="str">
        <f aca="false">VLOOKUP(B5259,[1]Planilha8!$X$4:$AD$6629,7,0)</f>
        <v>BOM</v>
      </c>
      <c r="G5259" s="27" t="n">
        <v>41621</v>
      </c>
      <c r="H5259" s="28" t="n">
        <v>500</v>
      </c>
      <c r="I5259" s="29" t="s">
        <v>23</v>
      </c>
      <c r="J5259" s="70" t="s">
        <v>656</v>
      </c>
      <c r="K5259" s="71" t="n">
        <v>203</v>
      </c>
      <c r="L5259" s="72" t="n">
        <v>2013002820</v>
      </c>
      <c r="M5259" s="73" t="n">
        <v>43465</v>
      </c>
      <c r="N5259" s="74" t="n">
        <v>213.269230769231</v>
      </c>
      <c r="O5259" s="75" t="n">
        <v>0.14</v>
      </c>
      <c r="P5259" s="76" t="n">
        <v>0.0116666666666667</v>
      </c>
      <c r="Q5259" s="77" t="n">
        <v>5.83333333333333</v>
      </c>
      <c r="R5259" s="78" t="n">
        <v>219.102564102564</v>
      </c>
      <c r="S5259" s="39" t="n">
        <v>280.897435897436</v>
      </c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  <c r="AI5259" s="3"/>
      <c r="AJ5259" s="3"/>
      <c r="AMG5259" s="0"/>
      <c r="AMH5259" s="0"/>
      <c r="AMI5259" s="0"/>
      <c r="AMJ5259" s="0"/>
    </row>
    <row r="5260" s="4" customFormat="true" ht="37.5" hidden="false" customHeight="true" outlineLevel="0" collapsed="false">
      <c r="A5260" s="23" t="s">
        <v>1337</v>
      </c>
      <c r="B5260" s="23" t="n">
        <v>7075</v>
      </c>
      <c r="C5260" s="25" t="n">
        <f aca="false">VLOOKUP(B5260,[1]Planilha8!$X$4:$Y$6629,2,0)</f>
        <v>2040705</v>
      </c>
      <c r="D5260" s="26" t="s">
        <v>1499</v>
      </c>
      <c r="E5260" s="26" t="str">
        <f aca="false">VLOOKUP(B5260,[1]Planilha8!$X$4:$Z$6629,3,0)</f>
        <v>CLINICA MEDICA</v>
      </c>
      <c r="F5260" s="26" t="str">
        <f aca="false">VLOOKUP(B5260,[1]Planilha8!$X$4:$AD$6629,7,0)</f>
        <v>BOM</v>
      </c>
      <c r="G5260" s="27" t="n">
        <v>41621</v>
      </c>
      <c r="H5260" s="28" t="n">
        <v>500</v>
      </c>
      <c r="I5260" s="29" t="s">
        <v>23</v>
      </c>
      <c r="J5260" s="70" t="s">
        <v>656</v>
      </c>
      <c r="K5260" s="71" t="n">
        <v>203</v>
      </c>
      <c r="L5260" s="72" t="n">
        <v>2013002820</v>
      </c>
      <c r="M5260" s="73" t="n">
        <v>43465</v>
      </c>
      <c r="N5260" s="74" t="n">
        <v>213.269230769231</v>
      </c>
      <c r="O5260" s="75" t="n">
        <v>0.14</v>
      </c>
      <c r="P5260" s="76" t="n">
        <v>0.0116666666666667</v>
      </c>
      <c r="Q5260" s="77" t="n">
        <v>5.83333333333333</v>
      </c>
      <c r="R5260" s="78" t="n">
        <v>219.102564102564</v>
      </c>
      <c r="S5260" s="39" t="n">
        <v>280.897435897436</v>
      </c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  <c r="AMG5260" s="0"/>
      <c r="AMH5260" s="0"/>
      <c r="AMI5260" s="0"/>
      <c r="AMJ5260" s="0"/>
    </row>
    <row r="5261" s="4" customFormat="true" ht="37.5" hidden="false" customHeight="true" outlineLevel="0" collapsed="false">
      <c r="A5261" s="23" t="s">
        <v>1337</v>
      </c>
      <c r="B5261" s="23" t="n">
        <v>7076</v>
      </c>
      <c r="C5261" s="25" t="n">
        <f aca="false">VLOOKUP(B5261,[1]Planilha8!$X$4:$Y$6629,2,0)</f>
        <v>2040706</v>
      </c>
      <c r="D5261" s="26" t="s">
        <v>1499</v>
      </c>
      <c r="E5261" s="26" t="str">
        <f aca="false">VLOOKUP(B5261,[1]Planilha8!$X$4:$Z$6629,3,0)</f>
        <v>CLINICA CIRURGICA</v>
      </c>
      <c r="F5261" s="26" t="str">
        <f aca="false">VLOOKUP(B5261,[1]Planilha8!$X$4:$AD$6629,7,0)</f>
        <v>BOM</v>
      </c>
      <c r="G5261" s="27" t="n">
        <v>41621</v>
      </c>
      <c r="H5261" s="28" t="n">
        <v>500</v>
      </c>
      <c r="I5261" s="29" t="s">
        <v>23</v>
      </c>
      <c r="J5261" s="70" t="s">
        <v>656</v>
      </c>
      <c r="K5261" s="71" t="n">
        <v>203</v>
      </c>
      <c r="L5261" s="72" t="n">
        <v>2013002820</v>
      </c>
      <c r="M5261" s="73" t="n">
        <v>43465</v>
      </c>
      <c r="N5261" s="74" t="n">
        <v>213.269230769231</v>
      </c>
      <c r="O5261" s="75" t="n">
        <v>0.14</v>
      </c>
      <c r="P5261" s="76" t="n">
        <v>0.0116666666666667</v>
      </c>
      <c r="Q5261" s="77" t="n">
        <v>5.83333333333333</v>
      </c>
      <c r="R5261" s="78" t="n">
        <v>219.102564102564</v>
      </c>
      <c r="S5261" s="39" t="n">
        <v>280.897435897436</v>
      </c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  <c r="AI5261" s="3"/>
      <c r="AJ5261" s="3"/>
      <c r="AMG5261" s="0"/>
      <c r="AMH5261" s="0"/>
      <c r="AMI5261" s="0"/>
      <c r="AMJ5261" s="0"/>
    </row>
    <row r="5262" s="4" customFormat="true" ht="37.5" hidden="false" customHeight="true" outlineLevel="0" collapsed="false">
      <c r="A5262" s="23" t="s">
        <v>1337</v>
      </c>
      <c r="B5262" s="23" t="n">
        <v>7077</v>
      </c>
      <c r="C5262" s="25" t="n">
        <f aca="false">VLOOKUP(B5262,[1]Planilha8!$X$4:$Y$6629,2,0)</f>
        <v>2040707</v>
      </c>
      <c r="D5262" s="26" t="s">
        <v>1499</v>
      </c>
      <c r="E5262" s="26" t="str">
        <f aca="false">VLOOKUP(B5262,[1]Planilha8!$X$4:$Z$6629,3,0)</f>
        <v>CLINICA CIRURGICA</v>
      </c>
      <c r="F5262" s="26" t="str">
        <f aca="false">VLOOKUP(B5262,[1]Planilha8!$X$4:$AD$6629,7,0)</f>
        <v>BOM</v>
      </c>
      <c r="G5262" s="27" t="n">
        <v>41621</v>
      </c>
      <c r="H5262" s="28" t="n">
        <v>500</v>
      </c>
      <c r="I5262" s="29" t="s">
        <v>23</v>
      </c>
      <c r="J5262" s="70" t="s">
        <v>656</v>
      </c>
      <c r="K5262" s="71" t="n">
        <v>203</v>
      </c>
      <c r="L5262" s="72" t="n">
        <v>2013002820</v>
      </c>
      <c r="M5262" s="73" t="n">
        <v>43465</v>
      </c>
      <c r="N5262" s="74" t="n">
        <v>213.269230769231</v>
      </c>
      <c r="O5262" s="75" t="n">
        <v>0.14</v>
      </c>
      <c r="P5262" s="76" t="n">
        <v>0.0116666666666667</v>
      </c>
      <c r="Q5262" s="77" t="n">
        <v>5.83333333333333</v>
      </c>
      <c r="R5262" s="78" t="n">
        <v>219.102564102564</v>
      </c>
      <c r="S5262" s="39" t="n">
        <v>280.897435897436</v>
      </c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  <c r="AI5262" s="3"/>
      <c r="AJ5262" s="3"/>
      <c r="AMG5262" s="0"/>
      <c r="AMH5262" s="0"/>
      <c r="AMI5262" s="0"/>
      <c r="AMJ5262" s="0"/>
    </row>
    <row r="5263" s="4" customFormat="true" ht="37.5" hidden="false" customHeight="true" outlineLevel="0" collapsed="false">
      <c r="A5263" s="23" t="s">
        <v>1337</v>
      </c>
      <c r="B5263" s="23" t="n">
        <v>7078</v>
      </c>
      <c r="C5263" s="25" t="n">
        <f aca="false">VLOOKUP(B5263,[1]Planilha8!$X$4:$Y$6629,2,0)</f>
        <v>2040708</v>
      </c>
      <c r="D5263" s="26" t="s">
        <v>1499</v>
      </c>
      <c r="E5263" s="26" t="str">
        <f aca="false">VLOOKUP(B5263,[1]Planilha8!$X$4:$Z$6629,3,0)</f>
        <v>CLINICA CIRURGICA</v>
      </c>
      <c r="F5263" s="26" t="str">
        <f aca="false">VLOOKUP(B5263,[1]Planilha8!$X$4:$AD$6629,7,0)</f>
        <v>BOM</v>
      </c>
      <c r="G5263" s="27" t="n">
        <v>41621</v>
      </c>
      <c r="H5263" s="28" t="n">
        <v>500</v>
      </c>
      <c r="I5263" s="29" t="s">
        <v>23</v>
      </c>
      <c r="J5263" s="70" t="s">
        <v>656</v>
      </c>
      <c r="K5263" s="71" t="n">
        <v>203</v>
      </c>
      <c r="L5263" s="72" t="n">
        <v>2013002820</v>
      </c>
      <c r="M5263" s="73" t="n">
        <v>43465</v>
      </c>
      <c r="N5263" s="74" t="n">
        <v>213.269230769231</v>
      </c>
      <c r="O5263" s="75" t="n">
        <v>0.14</v>
      </c>
      <c r="P5263" s="76" t="n">
        <v>0.0116666666666667</v>
      </c>
      <c r="Q5263" s="77" t="n">
        <v>5.83333333333333</v>
      </c>
      <c r="R5263" s="78" t="n">
        <v>219.102564102564</v>
      </c>
      <c r="S5263" s="39" t="n">
        <v>280.897435897436</v>
      </c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  <c r="AI5263" s="3"/>
      <c r="AJ5263" s="3"/>
      <c r="AMG5263" s="0"/>
      <c r="AMH5263" s="0"/>
      <c r="AMI5263" s="0"/>
      <c r="AMJ5263" s="0"/>
    </row>
    <row r="5264" s="4" customFormat="true" ht="37.5" hidden="false" customHeight="true" outlineLevel="0" collapsed="false">
      <c r="A5264" s="23" t="s">
        <v>1337</v>
      </c>
      <c r="B5264" s="23" t="n">
        <v>7079</v>
      </c>
      <c r="C5264" s="25" t="n">
        <f aca="false">VLOOKUP(B5264,[1]Planilha8!$X$4:$Y$6629,2,0)</f>
        <v>2040709</v>
      </c>
      <c r="D5264" s="26" t="s">
        <v>1499</v>
      </c>
      <c r="E5264" s="26" t="str">
        <f aca="false">VLOOKUP(B5264,[1]Planilha8!$X$4:$Z$6629,3,0)</f>
        <v>CLINICA CIRURGICA</v>
      </c>
      <c r="F5264" s="26" t="str">
        <f aca="false">VLOOKUP(B5264,[1]Planilha8!$X$4:$AD$6629,7,0)</f>
        <v>BOM</v>
      </c>
      <c r="G5264" s="27" t="n">
        <v>41621</v>
      </c>
      <c r="H5264" s="28" t="n">
        <v>500</v>
      </c>
      <c r="I5264" s="29" t="s">
        <v>23</v>
      </c>
      <c r="J5264" s="70" t="s">
        <v>656</v>
      </c>
      <c r="K5264" s="71" t="n">
        <v>203</v>
      </c>
      <c r="L5264" s="72" t="n">
        <v>2013002820</v>
      </c>
      <c r="M5264" s="73" t="n">
        <v>43465</v>
      </c>
      <c r="N5264" s="74" t="n">
        <v>213.269230769231</v>
      </c>
      <c r="O5264" s="75" t="n">
        <v>0.14</v>
      </c>
      <c r="P5264" s="76" t="n">
        <v>0.0116666666666667</v>
      </c>
      <c r="Q5264" s="77" t="n">
        <v>5.83333333333333</v>
      </c>
      <c r="R5264" s="78" t="n">
        <v>219.102564102564</v>
      </c>
      <c r="S5264" s="39" t="n">
        <v>280.897435897436</v>
      </c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  <c r="AI5264" s="3"/>
      <c r="AJ5264" s="3"/>
      <c r="AMG5264" s="0"/>
      <c r="AMH5264" s="0"/>
      <c r="AMI5264" s="0"/>
      <c r="AMJ5264" s="0"/>
    </row>
    <row r="5265" s="4" customFormat="true" ht="37.5" hidden="false" customHeight="true" outlineLevel="0" collapsed="false">
      <c r="A5265" s="23" t="s">
        <v>1337</v>
      </c>
      <c r="B5265" s="23" t="n">
        <v>7080</v>
      </c>
      <c r="C5265" s="25" t="n">
        <f aca="false">VLOOKUP(B5265,[1]Planilha8!$X$4:$Y$6629,2,0)</f>
        <v>2040710</v>
      </c>
      <c r="D5265" s="26" t="s">
        <v>1499</v>
      </c>
      <c r="E5265" s="26" t="str">
        <f aca="false">VLOOKUP(B5265,[1]Planilha8!$X$4:$Z$6629,3,0)</f>
        <v>CLINICA CIRURGICA</v>
      </c>
      <c r="F5265" s="26" t="str">
        <f aca="false">VLOOKUP(B5265,[1]Planilha8!$X$4:$AD$6629,7,0)</f>
        <v>BOM</v>
      </c>
      <c r="G5265" s="27" t="n">
        <v>41621</v>
      </c>
      <c r="H5265" s="28" t="n">
        <v>500</v>
      </c>
      <c r="I5265" s="29" t="s">
        <v>23</v>
      </c>
      <c r="J5265" s="70" t="s">
        <v>656</v>
      </c>
      <c r="K5265" s="71" t="n">
        <v>203</v>
      </c>
      <c r="L5265" s="72" t="n">
        <v>2013002820</v>
      </c>
      <c r="M5265" s="73" t="n">
        <v>43465</v>
      </c>
      <c r="N5265" s="74" t="n">
        <v>213.269230769231</v>
      </c>
      <c r="O5265" s="75" t="n">
        <v>0.14</v>
      </c>
      <c r="P5265" s="76" t="n">
        <v>0.0116666666666667</v>
      </c>
      <c r="Q5265" s="77" t="n">
        <v>5.83333333333333</v>
      </c>
      <c r="R5265" s="78" t="n">
        <v>219.102564102564</v>
      </c>
      <c r="S5265" s="39" t="n">
        <v>280.897435897436</v>
      </c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  <c r="AI5265" s="3"/>
      <c r="AJ5265" s="3"/>
      <c r="AMG5265" s="0"/>
      <c r="AMH5265" s="0"/>
      <c r="AMI5265" s="0"/>
      <c r="AMJ5265" s="0"/>
    </row>
    <row r="5266" s="4" customFormat="true" ht="37.5" hidden="false" customHeight="true" outlineLevel="0" collapsed="false">
      <c r="A5266" s="23" t="s">
        <v>1337</v>
      </c>
      <c r="B5266" s="23" t="n">
        <v>7081</v>
      </c>
      <c r="C5266" s="25" t="n">
        <f aca="false">VLOOKUP(B5266,[1]Planilha8!$X$4:$Y$6629,2,0)</f>
        <v>2040711</v>
      </c>
      <c r="D5266" s="26" t="s">
        <v>1499</v>
      </c>
      <c r="E5266" s="26" t="str">
        <f aca="false">VLOOKUP(B5266,[1]Planilha8!$X$4:$Z$6629,3,0)</f>
        <v>UNIDADE DE TERAPIA INTENSIVA</v>
      </c>
      <c r="F5266" s="26" t="str">
        <f aca="false">VLOOKUP(B5266,[1]Planilha8!$X$4:$AD$6629,7,0)</f>
        <v>BOM</v>
      </c>
      <c r="G5266" s="27" t="n">
        <v>41621</v>
      </c>
      <c r="H5266" s="28" t="n">
        <v>500</v>
      </c>
      <c r="I5266" s="29" t="s">
        <v>23</v>
      </c>
      <c r="J5266" s="70" t="s">
        <v>656</v>
      </c>
      <c r="K5266" s="71" t="n">
        <v>203</v>
      </c>
      <c r="L5266" s="72" t="n">
        <v>2013002820</v>
      </c>
      <c r="M5266" s="73" t="n">
        <v>43465</v>
      </c>
      <c r="N5266" s="74" t="n">
        <v>213.269230769231</v>
      </c>
      <c r="O5266" s="75" t="n">
        <v>0.14</v>
      </c>
      <c r="P5266" s="76" t="n">
        <v>0.0116666666666667</v>
      </c>
      <c r="Q5266" s="77" t="n">
        <v>5.83333333333333</v>
      </c>
      <c r="R5266" s="78" t="n">
        <v>219.102564102564</v>
      </c>
      <c r="S5266" s="39" t="n">
        <v>280.897435897436</v>
      </c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  <c r="AI5266" s="3"/>
      <c r="AJ5266" s="3"/>
      <c r="AMG5266" s="0"/>
      <c r="AMH5266" s="0"/>
      <c r="AMI5266" s="0"/>
      <c r="AMJ5266" s="0"/>
    </row>
    <row r="5267" s="4" customFormat="true" ht="37.5" hidden="false" customHeight="true" outlineLevel="0" collapsed="false">
      <c r="A5267" s="23" t="s">
        <v>1337</v>
      </c>
      <c r="B5267" s="23" t="n">
        <v>7082</v>
      </c>
      <c r="C5267" s="25" t="n">
        <f aca="false">VLOOKUP(B5267,[1]Planilha8!$X$4:$Y$6629,2,0)</f>
        <v>2040712</v>
      </c>
      <c r="D5267" s="26" t="s">
        <v>1499</v>
      </c>
      <c r="E5267" s="26" t="str">
        <f aca="false">VLOOKUP(B5267,[1]Planilha8!$X$4:$Z$6629,3,0)</f>
        <v>UNIDADE DE TERAPIA INTENSIVA</v>
      </c>
      <c r="F5267" s="26" t="str">
        <f aca="false">VLOOKUP(B5267,[1]Planilha8!$X$4:$AD$6629,7,0)</f>
        <v>BOM</v>
      </c>
      <c r="G5267" s="27" t="n">
        <v>41621</v>
      </c>
      <c r="H5267" s="28" t="n">
        <v>500</v>
      </c>
      <c r="I5267" s="29" t="s">
        <v>23</v>
      </c>
      <c r="J5267" s="70" t="s">
        <v>656</v>
      </c>
      <c r="K5267" s="71" t="n">
        <v>203</v>
      </c>
      <c r="L5267" s="72" t="n">
        <v>2013002820</v>
      </c>
      <c r="M5267" s="73" t="n">
        <v>43465</v>
      </c>
      <c r="N5267" s="74" t="n">
        <v>213.269230769231</v>
      </c>
      <c r="O5267" s="75" t="n">
        <v>0.14</v>
      </c>
      <c r="P5267" s="76" t="n">
        <v>0.0116666666666667</v>
      </c>
      <c r="Q5267" s="77" t="n">
        <v>5.83333333333333</v>
      </c>
      <c r="R5267" s="78" t="n">
        <v>219.102564102564</v>
      </c>
      <c r="S5267" s="39" t="n">
        <v>280.897435897436</v>
      </c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  <c r="AI5267" s="3"/>
      <c r="AJ5267" s="3"/>
      <c r="AMG5267" s="0"/>
      <c r="AMH5267" s="0"/>
      <c r="AMI5267" s="0"/>
      <c r="AMJ5267" s="0"/>
    </row>
    <row r="5268" s="4" customFormat="true" ht="37.5" hidden="false" customHeight="true" outlineLevel="0" collapsed="false">
      <c r="A5268" s="23" t="s">
        <v>1337</v>
      </c>
      <c r="B5268" s="23" t="n">
        <v>7083</v>
      </c>
      <c r="C5268" s="25" t="n">
        <f aca="false">VLOOKUP(B5268,[1]Planilha8!$X$4:$Y$6629,2,0)</f>
        <v>2040713</v>
      </c>
      <c r="D5268" s="26" t="s">
        <v>1499</v>
      </c>
      <c r="E5268" s="26" t="str">
        <f aca="false">VLOOKUP(B5268,[1]Planilha8!$X$4:$Z$6629,3,0)</f>
        <v>UNIDADE DE TERAPIA INTENSIVA</v>
      </c>
      <c r="F5268" s="26" t="str">
        <f aca="false">VLOOKUP(B5268,[1]Planilha8!$X$4:$AD$6629,7,0)</f>
        <v>BOM</v>
      </c>
      <c r="G5268" s="27" t="n">
        <v>41621</v>
      </c>
      <c r="H5268" s="28" t="n">
        <v>500</v>
      </c>
      <c r="I5268" s="29" t="s">
        <v>23</v>
      </c>
      <c r="J5268" s="70" t="s">
        <v>656</v>
      </c>
      <c r="K5268" s="71" t="n">
        <v>203</v>
      </c>
      <c r="L5268" s="72" t="n">
        <v>2013002820</v>
      </c>
      <c r="M5268" s="73" t="n">
        <v>43465</v>
      </c>
      <c r="N5268" s="74" t="n">
        <v>213.269230769231</v>
      </c>
      <c r="O5268" s="75" t="n">
        <v>0.14</v>
      </c>
      <c r="P5268" s="76" t="n">
        <v>0.0116666666666667</v>
      </c>
      <c r="Q5268" s="77" t="n">
        <v>5.83333333333333</v>
      </c>
      <c r="R5268" s="78" t="n">
        <v>219.102564102564</v>
      </c>
      <c r="S5268" s="39" t="n">
        <v>280.897435897436</v>
      </c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  <c r="AMG5268" s="0"/>
      <c r="AMH5268" s="0"/>
      <c r="AMI5268" s="0"/>
      <c r="AMJ5268" s="0"/>
    </row>
    <row r="5269" s="4" customFormat="true" ht="37.5" hidden="false" customHeight="true" outlineLevel="0" collapsed="false">
      <c r="A5269" s="23" t="s">
        <v>1337</v>
      </c>
      <c r="B5269" s="23" t="n">
        <v>7084</v>
      </c>
      <c r="C5269" s="25" t="n">
        <f aca="false">VLOOKUP(B5269,[1]Planilha8!$X$4:$Y$6629,2,0)</f>
        <v>2040714</v>
      </c>
      <c r="D5269" s="26" t="s">
        <v>1499</v>
      </c>
      <c r="E5269" s="26" t="str">
        <f aca="false">VLOOKUP(B5269,[1]Planilha8!$X$4:$Z$6629,3,0)</f>
        <v>UNIDADE DE TERAPIA INTENSIVA</v>
      </c>
      <c r="F5269" s="26" t="str">
        <f aca="false">VLOOKUP(B5269,[1]Planilha8!$X$4:$AD$6629,7,0)</f>
        <v>BOM</v>
      </c>
      <c r="G5269" s="27" t="n">
        <v>41621</v>
      </c>
      <c r="H5269" s="28" t="n">
        <v>500</v>
      </c>
      <c r="I5269" s="29" t="s">
        <v>23</v>
      </c>
      <c r="J5269" s="70" t="s">
        <v>656</v>
      </c>
      <c r="K5269" s="71" t="n">
        <v>203</v>
      </c>
      <c r="L5269" s="72" t="n">
        <v>2013002820</v>
      </c>
      <c r="M5269" s="73" t="n">
        <v>43465</v>
      </c>
      <c r="N5269" s="74" t="n">
        <v>213.269230769231</v>
      </c>
      <c r="O5269" s="75" t="n">
        <v>0.14</v>
      </c>
      <c r="P5269" s="76" t="n">
        <v>0.0116666666666667</v>
      </c>
      <c r="Q5269" s="77" t="n">
        <v>5.83333333333333</v>
      </c>
      <c r="R5269" s="78" t="n">
        <v>219.102564102564</v>
      </c>
      <c r="S5269" s="39" t="n">
        <v>280.897435897436</v>
      </c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  <c r="AI5269" s="3"/>
      <c r="AJ5269" s="3"/>
      <c r="AMG5269" s="0"/>
      <c r="AMH5269" s="0"/>
      <c r="AMI5269" s="0"/>
      <c r="AMJ5269" s="0"/>
    </row>
    <row r="5270" s="4" customFormat="true" ht="37.5" hidden="false" customHeight="true" outlineLevel="0" collapsed="false">
      <c r="A5270" s="23" t="s">
        <v>1337</v>
      </c>
      <c r="B5270" s="23" t="n">
        <v>7085</v>
      </c>
      <c r="C5270" s="25" t="n">
        <f aca="false">VLOOKUP(B5270,[1]Planilha8!$X$4:$Y$6629,2,0)</f>
        <v>2040715</v>
      </c>
      <c r="D5270" s="26" t="s">
        <v>1499</v>
      </c>
      <c r="E5270" s="26" t="str">
        <f aca="false">VLOOKUP(B5270,[1]Planilha8!$X$4:$Z$6629,3,0)</f>
        <v>AMBULATÓRIO – CONSULTÓRIO 8</v>
      </c>
      <c r="F5270" s="26" t="str">
        <f aca="false">VLOOKUP(B5270,[1]Planilha8!$X$4:$AD$6629,7,0)</f>
        <v>BOM</v>
      </c>
      <c r="G5270" s="27" t="n">
        <v>41621</v>
      </c>
      <c r="H5270" s="28" t="n">
        <v>500</v>
      </c>
      <c r="I5270" s="29" t="s">
        <v>23</v>
      </c>
      <c r="J5270" s="70" t="s">
        <v>656</v>
      </c>
      <c r="K5270" s="71" t="n">
        <v>203</v>
      </c>
      <c r="L5270" s="72" t="n">
        <v>2013002820</v>
      </c>
      <c r="M5270" s="73" t="n">
        <v>43465</v>
      </c>
      <c r="N5270" s="74" t="n">
        <v>213.269230769231</v>
      </c>
      <c r="O5270" s="75" t="n">
        <v>0.14</v>
      </c>
      <c r="P5270" s="76" t="n">
        <v>0.0116666666666667</v>
      </c>
      <c r="Q5270" s="77" t="n">
        <v>5.83333333333333</v>
      </c>
      <c r="R5270" s="78" t="n">
        <v>219.102564102564</v>
      </c>
      <c r="S5270" s="39" t="n">
        <v>280.897435897436</v>
      </c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  <c r="AI5270" s="3"/>
      <c r="AJ5270" s="3"/>
      <c r="AMG5270" s="0"/>
      <c r="AMH5270" s="0"/>
      <c r="AMI5270" s="0"/>
      <c r="AMJ5270" s="0"/>
    </row>
    <row r="5271" s="4" customFormat="true" ht="37.5" hidden="false" customHeight="true" outlineLevel="0" collapsed="false">
      <c r="A5271" s="23" t="s">
        <v>1337</v>
      </c>
      <c r="B5271" s="23" t="n">
        <v>7107</v>
      </c>
      <c r="C5271" s="25" t="n">
        <f aca="false">VLOOKUP(B5271,[1]Planilha8!$X$4:$Y$6629,2,0)</f>
        <v>2040720</v>
      </c>
      <c r="D5271" s="26" t="s">
        <v>1500</v>
      </c>
      <c r="E5271" s="26" t="str">
        <f aca="false">VLOOKUP(B5271,[1]Planilha8!$X$4:$Z$6629,3,0)</f>
        <v>CHI – INTERNAÇÃO</v>
      </c>
      <c r="F5271" s="26" t="str">
        <f aca="false">VLOOKUP(B5271,[1]Planilha8!$X$4:$AD$6629,7,0)</f>
        <v>BOM</v>
      </c>
      <c r="G5271" s="27" t="n">
        <v>41624</v>
      </c>
      <c r="H5271" s="28" t="n">
        <v>750</v>
      </c>
      <c r="I5271" s="29" t="s">
        <v>23</v>
      </c>
      <c r="J5271" s="70" t="s">
        <v>1501</v>
      </c>
      <c r="K5271" s="71" t="n">
        <v>70</v>
      </c>
      <c r="L5271" s="72" t="n">
        <v>2013003755</v>
      </c>
      <c r="M5271" s="73" t="n">
        <v>43465</v>
      </c>
      <c r="N5271" s="74" t="n">
        <v>319.503205128205</v>
      </c>
      <c r="O5271" s="75" t="n">
        <v>0.14</v>
      </c>
      <c r="P5271" s="76" t="n">
        <v>0.0116666666666667</v>
      </c>
      <c r="Q5271" s="77" t="n">
        <v>8.75</v>
      </c>
      <c r="R5271" s="78" t="n">
        <v>328.253205128205</v>
      </c>
      <c r="S5271" s="39" t="n">
        <v>421.746794871795</v>
      </c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  <c r="AI5271" s="3"/>
      <c r="AJ5271" s="3"/>
      <c r="AMG5271" s="0"/>
      <c r="AMH5271" s="0"/>
      <c r="AMI5271" s="0"/>
      <c r="AMJ5271" s="0"/>
    </row>
    <row r="5272" s="4" customFormat="true" ht="37.5" hidden="false" customHeight="true" outlineLevel="0" collapsed="false">
      <c r="A5272" s="23" t="s">
        <v>1337</v>
      </c>
      <c r="B5272" s="23" t="n">
        <v>7094</v>
      </c>
      <c r="C5272" s="25" t="n">
        <f aca="false">VLOOKUP(B5272,[1]Planilha8!$X$4:$Y$6629,2,0)</f>
        <v>2040721</v>
      </c>
      <c r="D5272" s="26" t="s">
        <v>1502</v>
      </c>
      <c r="E5272" s="26" t="str">
        <f aca="false">VLOOKUP(B5272,[1]Planilha8!$X$4:$Z$6629,3,0)</f>
        <v>HEMODIALISE / DIÁLISE</v>
      </c>
      <c r="F5272" s="26" t="str">
        <f aca="false">VLOOKUP(B5272,[1]Planilha8!$X$4:$AD$6629,7,0)</f>
        <v>BOM</v>
      </c>
      <c r="G5272" s="27" t="n">
        <v>41626</v>
      </c>
      <c r="H5272" s="28" t="n">
        <v>1761</v>
      </c>
      <c r="I5272" s="29" t="s">
        <v>23</v>
      </c>
      <c r="J5272" s="70" t="s">
        <v>1503</v>
      </c>
      <c r="K5272" s="71" t="n">
        <v>942</v>
      </c>
      <c r="L5272" s="72" t="n">
        <v>2013000883</v>
      </c>
      <c r="M5272" s="73" t="n">
        <v>43465</v>
      </c>
      <c r="N5272" s="74" t="n">
        <v>797.993888888889</v>
      </c>
      <c r="O5272" s="75" t="n">
        <v>0.17</v>
      </c>
      <c r="P5272" s="76" t="n">
        <v>0.0141666666666667</v>
      </c>
      <c r="Q5272" s="77" t="n">
        <v>24.9475</v>
      </c>
      <c r="R5272" s="78" t="n">
        <v>822.941388888889</v>
      </c>
      <c r="S5272" s="39" t="n">
        <v>938.058611111111</v>
      </c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  <c r="AI5272" s="3"/>
      <c r="AJ5272" s="3"/>
      <c r="AMG5272" s="0"/>
      <c r="AMH5272" s="0"/>
      <c r="AMI5272" s="0"/>
      <c r="AMJ5272" s="0"/>
    </row>
    <row r="5273" s="4" customFormat="true" ht="37.5" hidden="false" customHeight="true" outlineLevel="0" collapsed="false">
      <c r="A5273" s="23" t="s">
        <v>1337</v>
      </c>
      <c r="B5273" s="23" t="n">
        <v>7095</v>
      </c>
      <c r="C5273" s="25" t="n">
        <f aca="false">VLOOKUP(B5273,[1]Planilha8!$X$4:$Y$6629,2,0)</f>
        <v>2040722</v>
      </c>
      <c r="D5273" s="26" t="s">
        <v>1502</v>
      </c>
      <c r="E5273" s="26" t="str">
        <f aca="false">VLOOKUP(B5273,[1]Planilha8!$X$4:$Z$6629,3,0)</f>
        <v>HEMODIALISE / DIÁLISE</v>
      </c>
      <c r="F5273" s="26" t="str">
        <f aca="false">VLOOKUP(B5273,[1]Planilha8!$X$4:$AD$6629,7,0)</f>
        <v>BOM</v>
      </c>
      <c r="G5273" s="27" t="n">
        <v>41626</v>
      </c>
      <c r="H5273" s="28" t="n">
        <v>1761</v>
      </c>
      <c r="I5273" s="29" t="s">
        <v>23</v>
      </c>
      <c r="J5273" s="70" t="s">
        <v>1503</v>
      </c>
      <c r="K5273" s="71" t="n">
        <v>942</v>
      </c>
      <c r="L5273" s="72" t="n">
        <v>2013000883</v>
      </c>
      <c r="M5273" s="73" t="n">
        <v>43465</v>
      </c>
      <c r="N5273" s="74" t="n">
        <v>797.993888888889</v>
      </c>
      <c r="O5273" s="75" t="n">
        <v>0.17</v>
      </c>
      <c r="P5273" s="76" t="n">
        <v>0.0141666666666667</v>
      </c>
      <c r="Q5273" s="77" t="n">
        <v>24.9475</v>
      </c>
      <c r="R5273" s="78" t="n">
        <v>822.941388888889</v>
      </c>
      <c r="S5273" s="39" t="n">
        <v>938.058611111111</v>
      </c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  <c r="AI5273" s="3"/>
      <c r="AJ5273" s="3"/>
      <c r="AMG5273" s="0"/>
      <c r="AMH5273" s="0"/>
      <c r="AMI5273" s="0"/>
      <c r="AMJ5273" s="0"/>
    </row>
    <row r="5274" s="4" customFormat="true" ht="37.5" hidden="false" customHeight="true" outlineLevel="0" collapsed="false">
      <c r="A5274" s="23" t="s">
        <v>1337</v>
      </c>
      <c r="B5274" s="23" t="n">
        <v>7096</v>
      </c>
      <c r="C5274" s="25" t="n">
        <f aca="false">VLOOKUP(B5274,[1]Planilha8!$X$4:$Y$6629,2,0)</f>
        <v>2040723</v>
      </c>
      <c r="D5274" s="26" t="s">
        <v>1502</v>
      </c>
      <c r="E5274" s="26" t="str">
        <f aca="false">VLOOKUP(B5274,[1]Planilha8!$X$4:$Z$6629,3,0)</f>
        <v>HEMODIALISE / DIÁLISE</v>
      </c>
      <c r="F5274" s="26" t="str">
        <f aca="false">VLOOKUP(B5274,[1]Planilha8!$X$4:$AD$6629,7,0)</f>
        <v>BOM</v>
      </c>
      <c r="G5274" s="27" t="n">
        <v>41626</v>
      </c>
      <c r="H5274" s="28" t="n">
        <v>1761</v>
      </c>
      <c r="I5274" s="29" t="s">
        <v>23</v>
      </c>
      <c r="J5274" s="70" t="s">
        <v>1503</v>
      </c>
      <c r="K5274" s="71" t="n">
        <v>942</v>
      </c>
      <c r="L5274" s="72" t="n">
        <v>2013000883</v>
      </c>
      <c r="M5274" s="73" t="n">
        <v>43465</v>
      </c>
      <c r="N5274" s="74" t="n">
        <v>797.993888888889</v>
      </c>
      <c r="O5274" s="75" t="n">
        <v>0.17</v>
      </c>
      <c r="P5274" s="76" t="n">
        <v>0.0141666666666667</v>
      </c>
      <c r="Q5274" s="77" t="n">
        <v>24.9475</v>
      </c>
      <c r="R5274" s="78" t="n">
        <v>822.941388888889</v>
      </c>
      <c r="S5274" s="39" t="n">
        <v>938.058611111111</v>
      </c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  <c r="AI5274" s="3"/>
      <c r="AJ5274" s="3"/>
      <c r="AMG5274" s="0"/>
      <c r="AMH5274" s="0"/>
      <c r="AMI5274" s="0"/>
      <c r="AMJ5274" s="0"/>
    </row>
    <row r="5275" s="4" customFormat="true" ht="37.5" hidden="false" customHeight="true" outlineLevel="0" collapsed="false">
      <c r="A5275" s="23" t="s">
        <v>1337</v>
      </c>
      <c r="B5275" s="23" t="n">
        <v>7097</v>
      </c>
      <c r="C5275" s="25" t="n">
        <f aca="false">VLOOKUP(B5275,[1]Planilha8!$X$4:$Y$6629,2,0)</f>
        <v>2040724</v>
      </c>
      <c r="D5275" s="26" t="s">
        <v>1502</v>
      </c>
      <c r="E5275" s="26" t="str">
        <f aca="false">VLOOKUP(B5275,[1]Planilha8!$X$4:$Z$6629,3,0)</f>
        <v>HEMODIALISE / DIÁLISE</v>
      </c>
      <c r="F5275" s="26" t="str">
        <f aca="false">VLOOKUP(B5275,[1]Planilha8!$X$4:$AD$6629,7,0)</f>
        <v>BOM</v>
      </c>
      <c r="G5275" s="27" t="n">
        <v>41626</v>
      </c>
      <c r="H5275" s="28" t="n">
        <v>1761</v>
      </c>
      <c r="I5275" s="29" t="s">
        <v>23</v>
      </c>
      <c r="J5275" s="70" t="s">
        <v>1503</v>
      </c>
      <c r="K5275" s="71" t="n">
        <v>942</v>
      </c>
      <c r="L5275" s="72" t="n">
        <v>2013000883</v>
      </c>
      <c r="M5275" s="73" t="n">
        <v>43465</v>
      </c>
      <c r="N5275" s="74" t="n">
        <v>797.993888888889</v>
      </c>
      <c r="O5275" s="75" t="n">
        <v>0.17</v>
      </c>
      <c r="P5275" s="76" t="n">
        <v>0.0141666666666667</v>
      </c>
      <c r="Q5275" s="77" t="n">
        <v>24.9475</v>
      </c>
      <c r="R5275" s="78" t="n">
        <v>822.941388888889</v>
      </c>
      <c r="S5275" s="39" t="n">
        <v>938.058611111111</v>
      </c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  <c r="AI5275" s="3"/>
      <c r="AJ5275" s="3"/>
      <c r="AMG5275" s="0"/>
      <c r="AMH5275" s="0"/>
      <c r="AMI5275" s="0"/>
      <c r="AMJ5275" s="0"/>
    </row>
    <row r="5276" s="4" customFormat="true" ht="37.5" hidden="false" customHeight="true" outlineLevel="0" collapsed="false">
      <c r="A5276" s="23" t="s">
        <v>1337</v>
      </c>
      <c r="B5276" s="23" t="n">
        <v>7098</v>
      </c>
      <c r="C5276" s="25" t="n">
        <f aca="false">VLOOKUP(B5276,[1]Planilha8!$X$4:$Y$6629,2,0)</f>
        <v>2040725</v>
      </c>
      <c r="D5276" s="26" t="s">
        <v>1502</v>
      </c>
      <c r="E5276" s="26" t="str">
        <f aca="false">VLOOKUP(B5276,[1]Planilha8!$X$4:$Z$6629,3,0)</f>
        <v>HEMODIALISE / DIÁLISE</v>
      </c>
      <c r="F5276" s="26" t="str">
        <f aca="false">VLOOKUP(B5276,[1]Planilha8!$X$4:$AD$6629,7,0)</f>
        <v>BOM</v>
      </c>
      <c r="G5276" s="27" t="n">
        <v>41626</v>
      </c>
      <c r="H5276" s="28" t="n">
        <v>1761</v>
      </c>
      <c r="I5276" s="29" t="s">
        <v>23</v>
      </c>
      <c r="J5276" s="70" t="s">
        <v>1503</v>
      </c>
      <c r="K5276" s="71" t="n">
        <v>942</v>
      </c>
      <c r="L5276" s="72" t="n">
        <v>2013000883</v>
      </c>
      <c r="M5276" s="73" t="n">
        <v>43465</v>
      </c>
      <c r="N5276" s="74" t="n">
        <v>797.993888888889</v>
      </c>
      <c r="O5276" s="75" t="n">
        <v>0.17</v>
      </c>
      <c r="P5276" s="76" t="n">
        <v>0.0141666666666667</v>
      </c>
      <c r="Q5276" s="77" t="n">
        <v>24.9475</v>
      </c>
      <c r="R5276" s="78" t="n">
        <v>822.941388888889</v>
      </c>
      <c r="S5276" s="39" t="n">
        <v>938.058611111111</v>
      </c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  <c r="AI5276" s="3"/>
      <c r="AJ5276" s="3"/>
      <c r="AMG5276" s="0"/>
      <c r="AMH5276" s="0"/>
      <c r="AMI5276" s="0"/>
      <c r="AMJ5276" s="0"/>
    </row>
    <row r="5277" s="4" customFormat="true" ht="37.5" hidden="false" customHeight="true" outlineLevel="0" collapsed="false">
      <c r="A5277" s="23" t="s">
        <v>1337</v>
      </c>
      <c r="B5277" s="23" t="n">
        <v>7099</v>
      </c>
      <c r="C5277" s="25" t="n">
        <f aca="false">VLOOKUP(B5277,[1]Planilha8!$X$4:$Y$6629,2,0)</f>
        <v>2040726</v>
      </c>
      <c r="D5277" s="26" t="s">
        <v>1502</v>
      </c>
      <c r="E5277" s="26" t="str">
        <f aca="false">VLOOKUP(B5277,[1]Planilha8!$X$4:$Z$6629,3,0)</f>
        <v>HEMODIALISE / DIÁLISE</v>
      </c>
      <c r="F5277" s="26" t="str">
        <f aca="false">VLOOKUP(B5277,[1]Planilha8!$X$4:$AD$6629,7,0)</f>
        <v>BOM</v>
      </c>
      <c r="G5277" s="27" t="n">
        <v>41626</v>
      </c>
      <c r="H5277" s="28" t="n">
        <v>1761</v>
      </c>
      <c r="I5277" s="29" t="s">
        <v>23</v>
      </c>
      <c r="J5277" s="70" t="s">
        <v>1503</v>
      </c>
      <c r="K5277" s="71" t="n">
        <v>942</v>
      </c>
      <c r="L5277" s="72" t="n">
        <v>2013000883</v>
      </c>
      <c r="M5277" s="73" t="n">
        <v>43465</v>
      </c>
      <c r="N5277" s="74" t="n">
        <v>797.993888888889</v>
      </c>
      <c r="O5277" s="75" t="n">
        <v>0.17</v>
      </c>
      <c r="P5277" s="76" t="n">
        <v>0.0141666666666667</v>
      </c>
      <c r="Q5277" s="77" t="n">
        <v>24.9475</v>
      </c>
      <c r="R5277" s="78" t="n">
        <v>822.941388888889</v>
      </c>
      <c r="S5277" s="39" t="n">
        <v>938.058611111111</v>
      </c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  <c r="AMG5277" s="0"/>
      <c r="AMH5277" s="0"/>
      <c r="AMI5277" s="0"/>
      <c r="AMJ5277" s="0"/>
    </row>
    <row r="5278" s="4" customFormat="true" ht="37.5" hidden="false" customHeight="true" outlineLevel="0" collapsed="false">
      <c r="A5278" s="23" t="s">
        <v>1337</v>
      </c>
      <c r="B5278" s="23" t="n">
        <v>7100</v>
      </c>
      <c r="C5278" s="25" t="n">
        <f aca="false">VLOOKUP(B5278,[1]Planilha8!$X$4:$Y$6629,2,0)</f>
        <v>2040727</v>
      </c>
      <c r="D5278" s="26" t="s">
        <v>1502</v>
      </c>
      <c r="E5278" s="26" t="str">
        <f aca="false">VLOOKUP(B5278,[1]Planilha8!$X$4:$Z$6629,3,0)</f>
        <v>HEMODIALISE / DIÁLISE</v>
      </c>
      <c r="F5278" s="26" t="str">
        <f aca="false">VLOOKUP(B5278,[1]Planilha8!$X$4:$AD$6629,7,0)</f>
        <v>BOM</v>
      </c>
      <c r="G5278" s="27" t="n">
        <v>41626</v>
      </c>
      <c r="H5278" s="28" t="n">
        <v>1761</v>
      </c>
      <c r="I5278" s="29" t="s">
        <v>23</v>
      </c>
      <c r="J5278" s="70" t="s">
        <v>1503</v>
      </c>
      <c r="K5278" s="71" t="n">
        <v>942</v>
      </c>
      <c r="L5278" s="72" t="n">
        <v>2013000883</v>
      </c>
      <c r="M5278" s="73" t="n">
        <v>43465</v>
      </c>
      <c r="N5278" s="74" t="n">
        <v>797.993888888889</v>
      </c>
      <c r="O5278" s="75" t="n">
        <v>0.17</v>
      </c>
      <c r="P5278" s="76" t="n">
        <v>0.0141666666666667</v>
      </c>
      <c r="Q5278" s="77" t="n">
        <v>24.9475</v>
      </c>
      <c r="R5278" s="78" t="n">
        <v>822.941388888889</v>
      </c>
      <c r="S5278" s="39" t="n">
        <v>938.058611111111</v>
      </c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  <c r="AI5278" s="3"/>
      <c r="AJ5278" s="3"/>
      <c r="AMG5278" s="0"/>
      <c r="AMH5278" s="0"/>
      <c r="AMI5278" s="0"/>
      <c r="AMJ5278" s="0"/>
    </row>
    <row r="5279" s="4" customFormat="true" ht="37.5" hidden="false" customHeight="true" outlineLevel="0" collapsed="false">
      <c r="A5279" s="23" t="s">
        <v>1337</v>
      </c>
      <c r="B5279" s="23" t="n">
        <v>7101</v>
      </c>
      <c r="C5279" s="25" t="n">
        <f aca="false">VLOOKUP(B5279,[1]Planilha8!$X$4:$Y$6629,2,0)</f>
        <v>2040728</v>
      </c>
      <c r="D5279" s="26" t="s">
        <v>1504</v>
      </c>
      <c r="E5279" s="26" t="str">
        <f aca="false">VLOOKUP(B5279,[1]Planilha8!$X$4:$Z$6629,3,0)</f>
        <v>HEMODIALISE / DIÁLISE</v>
      </c>
      <c r="F5279" s="26" t="str">
        <f aca="false">VLOOKUP(B5279,[1]Planilha8!$X$4:$AD$6629,7,0)</f>
        <v>BOM</v>
      </c>
      <c r="G5279" s="27" t="n">
        <v>41626</v>
      </c>
      <c r="H5279" s="28" t="n">
        <v>3212</v>
      </c>
      <c r="I5279" s="29" t="s">
        <v>23</v>
      </c>
      <c r="J5279" s="70" t="s">
        <v>1503</v>
      </c>
      <c r="K5279" s="71" t="n">
        <v>942</v>
      </c>
      <c r="L5279" s="72" t="n">
        <v>2013000883</v>
      </c>
      <c r="M5279" s="73" t="n">
        <v>43465</v>
      </c>
      <c r="N5279" s="74" t="n">
        <v>1455.51185185185</v>
      </c>
      <c r="O5279" s="75" t="n">
        <v>0.17</v>
      </c>
      <c r="P5279" s="76" t="n">
        <v>0.0141666666666667</v>
      </c>
      <c r="Q5279" s="77" t="n">
        <v>45.5033333333333</v>
      </c>
      <c r="R5279" s="78" t="n">
        <v>1501.01518518518</v>
      </c>
      <c r="S5279" s="39" t="n">
        <v>1710.98481481482</v>
      </c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  <c r="AI5279" s="3"/>
      <c r="AJ5279" s="3"/>
      <c r="AMG5279" s="0"/>
      <c r="AMH5279" s="0"/>
      <c r="AMI5279" s="0"/>
      <c r="AMJ5279" s="0"/>
    </row>
    <row r="5280" s="4" customFormat="true" ht="37.5" hidden="false" customHeight="true" outlineLevel="0" collapsed="false">
      <c r="A5280" s="23" t="s">
        <v>1337</v>
      </c>
      <c r="B5280" s="23" t="n">
        <v>7102</v>
      </c>
      <c r="C5280" s="25" t="n">
        <f aca="false">VLOOKUP(B5280,[1]Planilha8!$X$4:$Y$6629,2,0)</f>
        <v>2040729</v>
      </c>
      <c r="D5280" s="26" t="s">
        <v>1502</v>
      </c>
      <c r="E5280" s="26" t="str">
        <f aca="false">VLOOKUP(B5280,[1]Planilha8!$X$4:$Z$6629,3,0)</f>
        <v>HEMODIALISE / DIÁLISE</v>
      </c>
      <c r="F5280" s="26" t="str">
        <f aca="false">VLOOKUP(B5280,[1]Planilha8!$X$4:$AD$6629,7,0)</f>
        <v>BOM</v>
      </c>
      <c r="G5280" s="27" t="n">
        <v>41626</v>
      </c>
      <c r="H5280" s="28" t="n">
        <v>1761</v>
      </c>
      <c r="I5280" s="29" t="s">
        <v>23</v>
      </c>
      <c r="J5280" s="70" t="s">
        <v>1503</v>
      </c>
      <c r="K5280" s="71" t="n">
        <v>942</v>
      </c>
      <c r="L5280" s="72" t="n">
        <v>2013000883</v>
      </c>
      <c r="M5280" s="73" t="n">
        <v>43465</v>
      </c>
      <c r="N5280" s="74" t="n">
        <v>797.993888888889</v>
      </c>
      <c r="O5280" s="75" t="n">
        <v>0.17</v>
      </c>
      <c r="P5280" s="76" t="n">
        <v>0.0141666666666667</v>
      </c>
      <c r="Q5280" s="77" t="n">
        <v>24.9475</v>
      </c>
      <c r="R5280" s="78" t="n">
        <v>822.941388888889</v>
      </c>
      <c r="S5280" s="39" t="n">
        <v>938.058611111111</v>
      </c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  <c r="AMG5280" s="0"/>
      <c r="AMH5280" s="0"/>
      <c r="AMI5280" s="0"/>
      <c r="AMJ5280" s="0"/>
    </row>
    <row r="5281" s="4" customFormat="true" ht="37.5" hidden="false" customHeight="true" outlineLevel="0" collapsed="false">
      <c r="A5281" s="23" t="s">
        <v>1337</v>
      </c>
      <c r="B5281" s="23" t="n">
        <v>7201</v>
      </c>
      <c r="C5281" s="25" t="n">
        <f aca="false">VLOOKUP(B5281,[1]Planilha8!$X$4:$Y$6629,2,0)</f>
        <v>2040731</v>
      </c>
      <c r="D5281" s="26" t="s">
        <v>1505</v>
      </c>
      <c r="E5281" s="26" t="str">
        <f aca="false">VLOOKUP(B5281,[1]Planilha8!$X$4:$Z$6629,3,0)</f>
        <v>REPOUSO STAFF – CLÍNICA MÉDICA</v>
      </c>
      <c r="F5281" s="26" t="str">
        <f aca="false">VLOOKUP(B5281,[1]Planilha8!$X$4:$AD$6629,7,0)</f>
        <v>BOM</v>
      </c>
      <c r="G5281" s="27" t="n">
        <v>41627</v>
      </c>
      <c r="H5281" s="28" t="n">
        <v>427</v>
      </c>
      <c r="I5281" s="29" t="s">
        <v>23</v>
      </c>
      <c r="J5281" s="70" t="s">
        <v>1506</v>
      </c>
      <c r="K5281" s="71" t="n">
        <v>499</v>
      </c>
      <c r="L5281" s="72" t="n">
        <v>2013004294</v>
      </c>
      <c r="M5281" s="73" t="n">
        <v>43465</v>
      </c>
      <c r="N5281" s="74" t="n">
        <v>256.044893162393</v>
      </c>
      <c r="O5281" s="75" t="n">
        <v>0.33</v>
      </c>
      <c r="P5281" s="76" t="n">
        <v>0.0275</v>
      </c>
      <c r="Q5281" s="77" t="n">
        <v>11.7425</v>
      </c>
      <c r="R5281" s="78" t="n">
        <v>267.787393162393</v>
      </c>
      <c r="S5281" s="39" t="n">
        <v>159.212606837607</v>
      </c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  <c r="AI5281" s="3"/>
      <c r="AJ5281" s="3"/>
      <c r="AMG5281" s="0"/>
      <c r="AMH5281" s="0"/>
      <c r="AMI5281" s="0"/>
      <c r="AMJ5281" s="0"/>
    </row>
    <row r="5282" s="4" customFormat="true" ht="37.5" hidden="false" customHeight="true" outlineLevel="0" collapsed="false">
      <c r="A5282" s="23" t="s">
        <v>1337</v>
      </c>
      <c r="B5282" s="23" t="n">
        <v>7202</v>
      </c>
      <c r="C5282" s="25" t="n">
        <f aca="false">VLOOKUP(B5282,[1]Planilha8!$X$4:$Y$6629,2,0)</f>
        <v>2040732</v>
      </c>
      <c r="D5282" s="26" t="s">
        <v>1507</v>
      </c>
      <c r="E5282" s="26" t="str">
        <f aca="false">VLOOKUP(B5282,[1]Planilha8!$X$4:$Z$6629,3,0)</f>
        <v>REPOUSO MÉDICO – STAFF CLÍNICA CIRÚRGICA</v>
      </c>
      <c r="F5282" s="26" t="str">
        <f aca="false">VLOOKUP(B5282,[1]Planilha8!$X$4:$AD$6629,7,0)</f>
        <v>BOM</v>
      </c>
      <c r="G5282" s="27" t="n">
        <v>41627</v>
      </c>
      <c r="H5282" s="28" t="n">
        <v>421</v>
      </c>
      <c r="I5282" s="29" t="s">
        <v>23</v>
      </c>
      <c r="J5282" s="70" t="s">
        <v>1506</v>
      </c>
      <c r="K5282" s="71" t="n">
        <v>499</v>
      </c>
      <c r="L5282" s="72" t="n">
        <v>2013004294</v>
      </c>
      <c r="M5282" s="73" t="n">
        <v>43465</v>
      </c>
      <c r="N5282" s="74" t="n">
        <v>252.447072649573</v>
      </c>
      <c r="O5282" s="75" t="n">
        <v>0.33</v>
      </c>
      <c r="P5282" s="76" t="n">
        <v>0.0275</v>
      </c>
      <c r="Q5282" s="77" t="n">
        <v>11.5775</v>
      </c>
      <c r="R5282" s="78" t="n">
        <v>264.024572649573</v>
      </c>
      <c r="S5282" s="39" t="n">
        <v>156.975427350427</v>
      </c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  <c r="AI5282" s="3"/>
      <c r="AJ5282" s="3"/>
      <c r="AMG5282" s="0"/>
      <c r="AMH5282" s="0"/>
      <c r="AMI5282" s="0"/>
      <c r="AMJ5282" s="0"/>
    </row>
    <row r="5283" s="4" customFormat="true" ht="37.5" hidden="false" customHeight="true" outlineLevel="0" collapsed="false">
      <c r="A5283" s="23" t="s">
        <v>1337</v>
      </c>
      <c r="B5283" s="23" t="n">
        <v>7203</v>
      </c>
      <c r="C5283" s="25" t="n">
        <f aca="false">VLOOKUP(B5283,[1]Planilha8!$X$4:$Y$6629,2,0)</f>
        <v>2040733</v>
      </c>
      <c r="D5283" s="26" t="s">
        <v>1508</v>
      </c>
      <c r="E5283" s="26" t="str">
        <f aca="false">VLOOKUP(B5283,[1]Planilha8!$X$4:$Z$6629,3,0)</f>
        <v>REPOUSO RESIDENTE – CLÍNICA MÉDICA</v>
      </c>
      <c r="F5283" s="26" t="str">
        <f aca="false">VLOOKUP(B5283,[1]Planilha8!$X$4:$AD$6629,7,0)</f>
        <v>BOM</v>
      </c>
      <c r="G5283" s="27" t="n">
        <v>41627</v>
      </c>
      <c r="H5283" s="28" t="n">
        <v>430</v>
      </c>
      <c r="I5283" s="29" t="s">
        <v>23</v>
      </c>
      <c r="J5283" s="70" t="s">
        <v>1506</v>
      </c>
      <c r="K5283" s="71" t="n">
        <v>499</v>
      </c>
      <c r="L5283" s="72" t="n">
        <v>2013004294</v>
      </c>
      <c r="M5283" s="73" t="n">
        <v>43465</v>
      </c>
      <c r="N5283" s="74" t="n">
        <v>257.843803418803</v>
      </c>
      <c r="O5283" s="75" t="n">
        <v>0.33</v>
      </c>
      <c r="P5283" s="76" t="n">
        <v>0.0275</v>
      </c>
      <c r="Q5283" s="77" t="n">
        <v>11.825</v>
      </c>
      <c r="R5283" s="78" t="n">
        <v>269.668803418803</v>
      </c>
      <c r="S5283" s="39" t="n">
        <v>160.331196581197</v>
      </c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  <c r="AI5283" s="3"/>
      <c r="AJ5283" s="3"/>
      <c r="AMG5283" s="0"/>
      <c r="AMH5283" s="0"/>
      <c r="AMI5283" s="0"/>
      <c r="AMJ5283" s="0"/>
    </row>
    <row r="5284" s="4" customFormat="true" ht="37.5" hidden="false" customHeight="true" outlineLevel="0" collapsed="false">
      <c r="A5284" s="23" t="s">
        <v>1337</v>
      </c>
      <c r="B5284" s="23" t="n">
        <v>7204</v>
      </c>
      <c r="C5284" s="25" t="n">
        <f aca="false">VLOOKUP(B5284,[1]Planilha8!$X$4:$Y$6629,2,0)</f>
        <v>2040734</v>
      </c>
      <c r="D5284" s="26" t="s">
        <v>1508</v>
      </c>
      <c r="E5284" s="26" t="str">
        <f aca="false">VLOOKUP(B5284,[1]Planilha8!$X$4:$Z$6629,3,0)</f>
        <v>REPOUSO RESIDENTE – CLÍNICA CIRÚRGICA</v>
      </c>
      <c r="F5284" s="26" t="str">
        <f aca="false">VLOOKUP(B5284,[1]Planilha8!$X$4:$AD$6629,7,0)</f>
        <v>BOM</v>
      </c>
      <c r="G5284" s="27" t="n">
        <v>41627</v>
      </c>
      <c r="H5284" s="28" t="n">
        <v>430</v>
      </c>
      <c r="I5284" s="29" t="s">
        <v>23</v>
      </c>
      <c r="J5284" s="70" t="s">
        <v>1506</v>
      </c>
      <c r="K5284" s="71" t="n">
        <v>499</v>
      </c>
      <c r="L5284" s="72" t="n">
        <v>2013004294</v>
      </c>
      <c r="M5284" s="73" t="n">
        <v>43465</v>
      </c>
      <c r="N5284" s="74" t="n">
        <v>257.843803418803</v>
      </c>
      <c r="O5284" s="75" t="n">
        <v>0.33</v>
      </c>
      <c r="P5284" s="76" t="n">
        <v>0.0275</v>
      </c>
      <c r="Q5284" s="77" t="n">
        <v>11.825</v>
      </c>
      <c r="R5284" s="78" t="n">
        <v>269.668803418803</v>
      </c>
      <c r="S5284" s="39" t="n">
        <v>160.331196581197</v>
      </c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  <c r="AI5284" s="3"/>
      <c r="AJ5284" s="3"/>
      <c r="AMG5284" s="0"/>
      <c r="AMH5284" s="0"/>
      <c r="AMI5284" s="0"/>
      <c r="AMJ5284" s="0"/>
    </row>
    <row r="5285" s="4" customFormat="true" ht="37.5" hidden="false" customHeight="true" outlineLevel="0" collapsed="false">
      <c r="A5285" s="23" t="s">
        <v>1337</v>
      </c>
      <c r="B5285" s="23" t="n">
        <v>8309</v>
      </c>
      <c r="C5285" s="25" t="n">
        <f aca="false">VLOOKUP(B5285,[1]Planilha8!$X$4:$Y$6629,2,0)</f>
        <v>2040735</v>
      </c>
      <c r="D5285" s="26" t="s">
        <v>1509</v>
      </c>
      <c r="E5285" s="26" t="str">
        <f aca="false">VLOOKUP(B5285,[1]Planilha8!$X$4:$Z$6629,3,0)</f>
        <v>REPOUSO RESIDENTE – CLÍNICA MÉDICA</v>
      </c>
      <c r="F5285" s="26" t="str">
        <f aca="false">VLOOKUP(B5285,[1]Planilha8!$X$4:$AD$6629,7,0)</f>
        <v>BOM</v>
      </c>
      <c r="G5285" s="27" t="n">
        <v>41631</v>
      </c>
      <c r="H5285" s="28" t="n">
        <v>800</v>
      </c>
      <c r="I5285" s="29" t="s">
        <v>23</v>
      </c>
      <c r="J5285" s="70" t="s">
        <v>1510</v>
      </c>
      <c r="K5285" s="71" t="n">
        <v>673</v>
      </c>
      <c r="L5285" s="72" t="n">
        <v>2013004252</v>
      </c>
      <c r="M5285" s="73" t="n">
        <v>43465</v>
      </c>
      <c r="N5285" s="74" t="n">
        <v>383.806267806268</v>
      </c>
      <c r="O5285" s="75" t="n">
        <v>0.2</v>
      </c>
      <c r="P5285" s="76" t="n">
        <v>0.0166666666666667</v>
      </c>
      <c r="Q5285" s="77" t="n">
        <v>13.3333333333333</v>
      </c>
      <c r="R5285" s="78" t="n">
        <v>397.139601139601</v>
      </c>
      <c r="S5285" s="39" t="n">
        <v>402.860398860399</v>
      </c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  <c r="AI5285" s="3"/>
      <c r="AJ5285" s="3"/>
      <c r="AMG5285" s="0"/>
      <c r="AMH5285" s="0"/>
      <c r="AMI5285" s="0"/>
      <c r="AMJ5285" s="0"/>
    </row>
    <row r="5286" s="4" customFormat="true" ht="37.5" hidden="false" customHeight="true" outlineLevel="0" collapsed="false">
      <c r="A5286" s="23" t="s">
        <v>1337</v>
      </c>
      <c r="B5286" s="23" t="n">
        <v>8310</v>
      </c>
      <c r="C5286" s="25" t="n">
        <f aca="false">VLOOKUP(B5286,[1]Planilha8!$X$4:$Y$6629,2,0)</f>
        <v>2040736</v>
      </c>
      <c r="D5286" s="26" t="s">
        <v>1509</v>
      </c>
      <c r="E5286" s="26" t="str">
        <f aca="false">VLOOKUP(B5286,[1]Planilha8!$X$4:$Z$6629,3,0)</f>
        <v>REPOUSO MÉDICO – STAFF CLÍNICA CIRÚRGICA</v>
      </c>
      <c r="F5286" s="26" t="str">
        <f aca="false">VLOOKUP(B5286,[1]Planilha8!$X$4:$AD$6629,7,0)</f>
        <v>BOM</v>
      </c>
      <c r="G5286" s="27" t="n">
        <v>41631</v>
      </c>
      <c r="H5286" s="28" t="n">
        <v>800</v>
      </c>
      <c r="I5286" s="29" t="s">
        <v>23</v>
      </c>
      <c r="J5286" s="70" t="s">
        <v>1510</v>
      </c>
      <c r="K5286" s="71" t="n">
        <v>673</v>
      </c>
      <c r="L5286" s="72" t="n">
        <v>2013004252</v>
      </c>
      <c r="M5286" s="73" t="n">
        <v>43465</v>
      </c>
      <c r="N5286" s="74" t="n">
        <v>383.806267806268</v>
      </c>
      <c r="O5286" s="75" t="n">
        <v>0.2</v>
      </c>
      <c r="P5286" s="76" t="n">
        <v>0.0166666666666667</v>
      </c>
      <c r="Q5286" s="77" t="n">
        <v>13.3333333333333</v>
      </c>
      <c r="R5286" s="78" t="n">
        <v>397.139601139601</v>
      </c>
      <c r="S5286" s="39" t="n">
        <v>402.860398860399</v>
      </c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  <c r="AI5286" s="3"/>
      <c r="AJ5286" s="3"/>
      <c r="AMG5286" s="0"/>
      <c r="AMH5286" s="0"/>
      <c r="AMI5286" s="0"/>
      <c r="AMJ5286" s="0"/>
    </row>
    <row r="5287" s="4" customFormat="true" ht="37.5" hidden="false" customHeight="true" outlineLevel="0" collapsed="false">
      <c r="A5287" s="23" t="s">
        <v>1337</v>
      </c>
      <c r="B5287" s="23" t="n">
        <v>8311</v>
      </c>
      <c r="C5287" s="25" t="n">
        <f aca="false">VLOOKUP(B5287,[1]Planilha8!$X$4:$Y$6629,2,0)</f>
        <v>2040738</v>
      </c>
      <c r="D5287" s="26" t="s">
        <v>1509</v>
      </c>
      <c r="E5287" s="26" t="str">
        <f aca="false">VLOOKUP(B5287,[1]Planilha8!$X$4:$Z$6629,3,0)</f>
        <v>REPOUSO – FARMÁCIA</v>
      </c>
      <c r="F5287" s="26" t="str">
        <f aca="false">VLOOKUP(B5287,[1]Planilha8!$X$4:$AD$6629,7,0)</f>
        <v>BOM</v>
      </c>
      <c r="G5287" s="27" t="n">
        <v>41631</v>
      </c>
      <c r="H5287" s="28" t="n">
        <v>800</v>
      </c>
      <c r="I5287" s="29" t="s">
        <v>23</v>
      </c>
      <c r="J5287" s="70" t="s">
        <v>1510</v>
      </c>
      <c r="K5287" s="71" t="n">
        <v>673</v>
      </c>
      <c r="L5287" s="72" t="n">
        <v>2013004252</v>
      </c>
      <c r="M5287" s="73" t="n">
        <v>43465</v>
      </c>
      <c r="N5287" s="74" t="n">
        <v>383.806267806268</v>
      </c>
      <c r="O5287" s="75" t="n">
        <v>0.2</v>
      </c>
      <c r="P5287" s="76" t="n">
        <v>0.0166666666666667</v>
      </c>
      <c r="Q5287" s="77" t="n">
        <v>13.3333333333333</v>
      </c>
      <c r="R5287" s="78" t="n">
        <v>397.139601139601</v>
      </c>
      <c r="S5287" s="39" t="n">
        <v>402.860398860399</v>
      </c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  <c r="AI5287" s="3"/>
      <c r="AJ5287" s="3"/>
      <c r="AMG5287" s="0"/>
      <c r="AMH5287" s="0"/>
      <c r="AMI5287" s="0"/>
      <c r="AMJ5287" s="0"/>
    </row>
    <row r="5288" s="4" customFormat="true" ht="37.5" hidden="false" customHeight="true" outlineLevel="0" collapsed="false">
      <c r="A5288" s="23" t="s">
        <v>1337</v>
      </c>
      <c r="B5288" s="23" t="n">
        <v>8312</v>
      </c>
      <c r="C5288" s="25" t="n">
        <f aca="false">VLOOKUP(B5288,[1]Planilha8!$X$4:$Y$6629,2,0)</f>
        <v>2040749</v>
      </c>
      <c r="D5288" s="26" t="s">
        <v>1511</v>
      </c>
      <c r="E5288" s="26" t="str">
        <f aca="false">VLOOKUP(B5288,[1]Planilha8!$X$4:$Z$6629,3,0)</f>
        <v>REPOUSO RESIDENTE – CLÍNICA CIRÚRGICA</v>
      </c>
      <c r="F5288" s="26" t="str">
        <f aca="false">VLOOKUP(B5288,[1]Planilha8!$X$4:$AD$6629,7,0)</f>
        <v>BOM</v>
      </c>
      <c r="G5288" s="27" t="n">
        <v>41631</v>
      </c>
      <c r="H5288" s="28" t="n">
        <v>800</v>
      </c>
      <c r="I5288" s="29" t="s">
        <v>23</v>
      </c>
      <c r="J5288" s="70" t="s">
        <v>1510</v>
      </c>
      <c r="K5288" s="71" t="n">
        <v>673</v>
      </c>
      <c r="L5288" s="72" t="n">
        <v>2013004252</v>
      </c>
      <c r="M5288" s="73" t="n">
        <v>43465</v>
      </c>
      <c r="N5288" s="74" t="n">
        <v>383.806267806268</v>
      </c>
      <c r="O5288" s="75" t="n">
        <v>0.2</v>
      </c>
      <c r="P5288" s="76" t="n">
        <v>0.0166666666666667</v>
      </c>
      <c r="Q5288" s="77" t="n">
        <v>13.3333333333333</v>
      </c>
      <c r="R5288" s="78" t="n">
        <v>397.139601139601</v>
      </c>
      <c r="S5288" s="39" t="n">
        <v>402.860398860399</v>
      </c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  <c r="AI5288" s="3"/>
      <c r="AJ5288" s="3"/>
      <c r="AMG5288" s="0"/>
      <c r="AMH5288" s="0"/>
      <c r="AMI5288" s="0"/>
      <c r="AMJ5288" s="0"/>
    </row>
    <row r="5289" s="4" customFormat="true" ht="37.5" hidden="false" customHeight="true" outlineLevel="0" collapsed="false">
      <c r="A5289" s="23" t="s">
        <v>1337</v>
      </c>
      <c r="B5289" s="80" t="n">
        <v>8312</v>
      </c>
      <c r="C5289" s="25" t="n">
        <f aca="false">VLOOKUP(B5289,[1]Planilha8!$X$4:$Y$6629,2,0)</f>
        <v>2040749</v>
      </c>
      <c r="D5289" s="26" t="s">
        <v>1511</v>
      </c>
      <c r="E5289" s="26" t="str">
        <f aca="false">VLOOKUP(B5289,[1]Planilha8!$X$4:$Z$6629,3,0)</f>
        <v>REPOUSO RESIDENTE – CLÍNICA CIRÚRGICA</v>
      </c>
      <c r="F5289" s="26" t="str">
        <f aca="false">VLOOKUP(B5289,[1]Planilha8!$X$4:$AD$6629,7,0)</f>
        <v>BOM</v>
      </c>
      <c r="G5289" s="27" t="n">
        <v>41645</v>
      </c>
      <c r="H5289" s="99" t="n">
        <v>800</v>
      </c>
      <c r="I5289" s="29" t="s">
        <v>23</v>
      </c>
      <c r="J5289" s="70" t="s">
        <v>1510</v>
      </c>
      <c r="K5289" s="71" t="n">
        <v>678</v>
      </c>
      <c r="L5289" s="72" t="n">
        <v>2013004252</v>
      </c>
      <c r="M5289" s="73" t="n">
        <v>43465</v>
      </c>
      <c r="N5289" s="74" t="n">
        <v>442.222222222222</v>
      </c>
      <c r="O5289" s="75" t="n">
        <v>0.2</v>
      </c>
      <c r="P5289" s="76" t="n">
        <v>0.0166666666666667</v>
      </c>
      <c r="Q5289" s="77" t="n">
        <v>13.3333333333333</v>
      </c>
      <c r="R5289" s="78" t="n">
        <v>455.555555555555</v>
      </c>
      <c r="S5289" s="39" t="n">
        <v>344.444444444445</v>
      </c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  <c r="AI5289" s="3"/>
      <c r="AJ5289" s="3"/>
      <c r="AMG5289" s="0"/>
      <c r="AMH5289" s="0"/>
      <c r="AMI5289" s="0"/>
      <c r="AMJ5289" s="0"/>
    </row>
    <row r="5290" s="4" customFormat="true" ht="37.5" hidden="false" customHeight="true" outlineLevel="0" collapsed="false">
      <c r="A5290" s="23" t="s">
        <v>1337</v>
      </c>
      <c r="B5290" s="80" t="n">
        <v>8312</v>
      </c>
      <c r="C5290" s="25" t="n">
        <f aca="false">VLOOKUP(B5290,[1]Planilha8!$X$4:$Y$6629,2,0)</f>
        <v>2040749</v>
      </c>
      <c r="D5290" s="26" t="s">
        <v>1511</v>
      </c>
      <c r="E5290" s="26" t="str">
        <f aca="false">VLOOKUP(B5290,[1]Planilha8!$X$4:$Z$6629,3,0)</f>
        <v>REPOUSO RESIDENTE – CLÍNICA CIRÚRGICA</v>
      </c>
      <c r="F5290" s="26" t="str">
        <f aca="false">VLOOKUP(B5290,[1]Planilha8!$X$4:$AD$6629,7,0)</f>
        <v>BOM</v>
      </c>
      <c r="G5290" s="27" t="n">
        <v>41645</v>
      </c>
      <c r="H5290" s="99" t="n">
        <v>800</v>
      </c>
      <c r="I5290" s="29" t="s">
        <v>23</v>
      </c>
      <c r="J5290" s="70" t="s">
        <v>1510</v>
      </c>
      <c r="K5290" s="71" t="n">
        <v>678</v>
      </c>
      <c r="L5290" s="72" t="n">
        <v>2013004252</v>
      </c>
      <c r="M5290" s="73" t="n">
        <v>43465</v>
      </c>
      <c r="N5290" s="74" t="n">
        <v>442.222222222222</v>
      </c>
      <c r="O5290" s="75" t="n">
        <v>0.2</v>
      </c>
      <c r="P5290" s="76" t="n">
        <v>0.0166666666666667</v>
      </c>
      <c r="Q5290" s="77" t="n">
        <v>13.3333333333333</v>
      </c>
      <c r="R5290" s="78" t="n">
        <v>455.555555555555</v>
      </c>
      <c r="S5290" s="39" t="n">
        <v>344.444444444445</v>
      </c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  <c r="AMG5290" s="0"/>
      <c r="AMH5290" s="0"/>
      <c r="AMI5290" s="0"/>
      <c r="AMJ5290" s="0"/>
    </row>
    <row r="5291" s="4" customFormat="true" ht="37.5" hidden="false" customHeight="true" outlineLevel="0" collapsed="false">
      <c r="A5291" s="23" t="s">
        <v>1337</v>
      </c>
      <c r="B5291" s="80" t="n">
        <v>7206</v>
      </c>
      <c r="C5291" s="25" t="n">
        <f aca="false">VLOOKUP(B5291,[1]Planilha8!$X$4:$Y$6629,2,0)</f>
        <v>2040656</v>
      </c>
      <c r="D5291" s="26" t="s">
        <v>1512</v>
      </c>
      <c r="E5291" s="26" t="str">
        <f aca="false">VLOOKUP(B5291,[1]Planilha8!$X$4:$Z$6629,3,0)</f>
        <v>CENTRAL DE MATERIAL E ESTERILIZAÇÃO</v>
      </c>
      <c r="F5291" s="26" t="str">
        <f aca="false">VLOOKUP(B5291,[1]Planilha8!$X$4:$AD$6629,7,0)</f>
        <v>BOM</v>
      </c>
      <c r="G5291" s="27" t="n">
        <v>41649</v>
      </c>
      <c r="H5291" s="99" t="n">
        <v>425</v>
      </c>
      <c r="I5291" s="29" t="s">
        <v>23</v>
      </c>
      <c r="J5291" s="70" t="s">
        <v>1501</v>
      </c>
      <c r="K5291" s="71" t="n">
        <v>71</v>
      </c>
      <c r="L5291" s="72" t="n">
        <v>2013004901</v>
      </c>
      <c r="M5291" s="73" t="n">
        <v>43465</v>
      </c>
      <c r="N5291" s="74" t="n">
        <v>164.541666666667</v>
      </c>
      <c r="O5291" s="75" t="n">
        <v>0.14</v>
      </c>
      <c r="P5291" s="76" t="n">
        <v>0.0116666666666667</v>
      </c>
      <c r="Q5291" s="77" t="n">
        <v>4.95833333333333</v>
      </c>
      <c r="R5291" s="78" t="n">
        <v>169.5</v>
      </c>
      <c r="S5291" s="39" t="n">
        <v>255.5</v>
      </c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  <c r="AI5291" s="3"/>
      <c r="AJ5291" s="3"/>
      <c r="AMG5291" s="0"/>
      <c r="AMH5291" s="0"/>
      <c r="AMI5291" s="0"/>
      <c r="AMJ5291" s="0"/>
    </row>
    <row r="5292" s="4" customFormat="true" ht="37.5" hidden="false" customHeight="true" outlineLevel="0" collapsed="false">
      <c r="A5292" s="23" t="s">
        <v>1337</v>
      </c>
      <c r="B5292" s="80" t="n">
        <v>7207</v>
      </c>
      <c r="C5292" s="25" t="n">
        <f aca="false">VLOOKUP(B5292,[1]Planilha8!$X$4:$Y$6629,2,0)</f>
        <v>2040657</v>
      </c>
      <c r="D5292" s="26" t="s">
        <v>1512</v>
      </c>
      <c r="E5292" s="26" t="str">
        <f aca="false">VLOOKUP(B5292,[1]Planilha8!$X$4:$Z$6629,3,0)</f>
        <v>CENTRAL DE MATERIAL E ESTERILIZAÇÃO</v>
      </c>
      <c r="F5292" s="26" t="str">
        <f aca="false">VLOOKUP(B5292,[1]Planilha8!$X$4:$AD$6629,7,0)</f>
        <v>BOM</v>
      </c>
      <c r="G5292" s="27" t="n">
        <v>41649</v>
      </c>
      <c r="H5292" s="99" t="n">
        <v>425</v>
      </c>
      <c r="I5292" s="29" t="s">
        <v>23</v>
      </c>
      <c r="J5292" s="70" t="s">
        <v>1501</v>
      </c>
      <c r="K5292" s="71" t="n">
        <v>71</v>
      </c>
      <c r="L5292" s="72" t="n">
        <v>2013004901</v>
      </c>
      <c r="M5292" s="73" t="n">
        <v>43465</v>
      </c>
      <c r="N5292" s="74" t="n">
        <v>164.541666666667</v>
      </c>
      <c r="O5292" s="75" t="n">
        <v>0.14</v>
      </c>
      <c r="P5292" s="76" t="n">
        <v>0.0116666666666667</v>
      </c>
      <c r="Q5292" s="77" t="n">
        <v>4.95833333333333</v>
      </c>
      <c r="R5292" s="78" t="n">
        <v>169.5</v>
      </c>
      <c r="S5292" s="39" t="n">
        <v>255.5</v>
      </c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MG5292" s="0"/>
      <c r="AMH5292" s="0"/>
      <c r="AMI5292" s="0"/>
      <c r="AMJ5292" s="0"/>
    </row>
    <row r="5293" s="4" customFormat="true" ht="37.5" hidden="false" customHeight="true" outlineLevel="0" collapsed="false">
      <c r="A5293" s="23" t="s">
        <v>1337</v>
      </c>
      <c r="B5293" s="80" t="n">
        <v>7208</v>
      </c>
      <c r="C5293" s="25" t="n">
        <f aca="false">VLOOKUP(B5293,[1]Planilha8!$X$4:$Y$6629,2,0)</f>
        <v>2040658</v>
      </c>
      <c r="D5293" s="26" t="s">
        <v>1512</v>
      </c>
      <c r="E5293" s="26" t="str">
        <f aca="false">VLOOKUP(B5293,[1]Planilha8!$X$4:$Z$6629,3,0)</f>
        <v>CENTRAL DE MATERIAL E ESTERILIZAÇÃO</v>
      </c>
      <c r="F5293" s="26" t="str">
        <f aca="false">VLOOKUP(B5293,[1]Planilha8!$X$4:$AD$6629,7,0)</f>
        <v>BOM</v>
      </c>
      <c r="G5293" s="27" t="n">
        <v>41649</v>
      </c>
      <c r="H5293" s="99" t="n">
        <v>425</v>
      </c>
      <c r="I5293" s="29" t="s">
        <v>23</v>
      </c>
      <c r="J5293" s="70" t="s">
        <v>1501</v>
      </c>
      <c r="K5293" s="71" t="n">
        <v>71</v>
      </c>
      <c r="L5293" s="72" t="n">
        <v>2013004901</v>
      </c>
      <c r="M5293" s="73" t="n">
        <v>43465</v>
      </c>
      <c r="N5293" s="74" t="n">
        <v>164.541666666667</v>
      </c>
      <c r="O5293" s="75" t="n">
        <v>0.14</v>
      </c>
      <c r="P5293" s="76" t="n">
        <v>0.0116666666666667</v>
      </c>
      <c r="Q5293" s="77" t="n">
        <v>4.95833333333333</v>
      </c>
      <c r="R5293" s="78" t="n">
        <v>169.5</v>
      </c>
      <c r="S5293" s="39" t="n">
        <v>255.5</v>
      </c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  <c r="AMG5293" s="0"/>
      <c r="AMH5293" s="0"/>
      <c r="AMI5293" s="0"/>
      <c r="AMJ5293" s="0"/>
    </row>
    <row r="5294" s="4" customFormat="true" ht="37.5" hidden="false" customHeight="true" outlineLevel="0" collapsed="false">
      <c r="A5294" s="23" t="s">
        <v>1337</v>
      </c>
      <c r="B5294" s="80" t="n">
        <v>7209</v>
      </c>
      <c r="C5294" s="25" t="n">
        <f aca="false">VLOOKUP(B5294,[1]Planilha8!$X$4:$Y$6629,2,0)</f>
        <v>2040659</v>
      </c>
      <c r="D5294" s="26" t="s">
        <v>1512</v>
      </c>
      <c r="E5294" s="26" t="str">
        <f aca="false">VLOOKUP(B5294,[1]Planilha8!$X$4:$Z$6629,3,0)</f>
        <v>CENTRAL DE MATERIAL E ESTERILIZAÇÃO</v>
      </c>
      <c r="F5294" s="26" t="str">
        <f aca="false">VLOOKUP(B5294,[1]Planilha8!$X$4:$AD$6629,7,0)</f>
        <v>BOM</v>
      </c>
      <c r="G5294" s="27" t="n">
        <v>41649</v>
      </c>
      <c r="H5294" s="99" t="n">
        <v>425</v>
      </c>
      <c r="I5294" s="29" t="s">
        <v>23</v>
      </c>
      <c r="J5294" s="70" t="s">
        <v>1501</v>
      </c>
      <c r="K5294" s="71" t="n">
        <v>71</v>
      </c>
      <c r="L5294" s="72" t="n">
        <v>2013004901</v>
      </c>
      <c r="M5294" s="73" t="n">
        <v>43465</v>
      </c>
      <c r="N5294" s="74" t="n">
        <v>164.541666666667</v>
      </c>
      <c r="O5294" s="75" t="n">
        <v>0.14</v>
      </c>
      <c r="P5294" s="76" t="n">
        <v>0.0116666666666667</v>
      </c>
      <c r="Q5294" s="77" t="n">
        <v>4.95833333333333</v>
      </c>
      <c r="R5294" s="78" t="n">
        <v>169.5</v>
      </c>
      <c r="S5294" s="39" t="n">
        <v>255.5</v>
      </c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  <c r="AI5294" s="3"/>
      <c r="AJ5294" s="3"/>
      <c r="AMG5294" s="0"/>
      <c r="AMH5294" s="0"/>
      <c r="AMI5294" s="0"/>
      <c r="AMJ5294" s="0"/>
    </row>
    <row r="5295" s="4" customFormat="true" ht="37.5" hidden="false" customHeight="true" outlineLevel="0" collapsed="false">
      <c r="A5295" s="23" t="s">
        <v>1337</v>
      </c>
      <c r="B5295" s="80" t="n">
        <v>8244</v>
      </c>
      <c r="C5295" s="25" t="n">
        <f aca="false">VLOOKUP(B5295,[1]Planilha8!$X$4:$Y$6629,2,0)</f>
        <v>2040764</v>
      </c>
      <c r="D5295" s="26" t="s">
        <v>1513</v>
      </c>
      <c r="E5295" s="26" t="str">
        <f aca="false">VLOOKUP(B5295,[1]Planilha8!$X$4:$Z$6629,3,0)</f>
        <v>UNIDADE DE TERAPIA INTENSIVA</v>
      </c>
      <c r="F5295" s="26" t="str">
        <f aca="false">VLOOKUP(B5295,[1]Planilha8!$X$4:$AD$6629,7,0)</f>
        <v>BOM</v>
      </c>
      <c r="G5295" s="27" t="n">
        <v>41661</v>
      </c>
      <c r="H5295" s="99" t="n">
        <v>710.64</v>
      </c>
      <c r="I5295" s="29" t="s">
        <v>23</v>
      </c>
      <c r="J5295" s="70" t="s">
        <v>1439</v>
      </c>
      <c r="K5295" s="71" t="n">
        <v>277</v>
      </c>
      <c r="L5295" s="72" t="n">
        <v>2013004382</v>
      </c>
      <c r="M5295" s="73" t="n">
        <v>43465</v>
      </c>
      <c r="N5295" s="74" t="n">
        <v>603.4806</v>
      </c>
      <c r="O5295" s="75" t="n">
        <v>0.33</v>
      </c>
      <c r="P5295" s="76" t="n">
        <v>0.0275</v>
      </c>
      <c r="Q5295" s="77" t="n">
        <v>19.5426</v>
      </c>
      <c r="R5295" s="78" t="n">
        <v>623.0232</v>
      </c>
      <c r="S5295" s="39" t="n">
        <v>87.6168000000002</v>
      </c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  <c r="AI5295" s="3"/>
      <c r="AJ5295" s="3"/>
      <c r="AMG5295" s="0"/>
      <c r="AMH5295" s="0"/>
      <c r="AMI5295" s="0"/>
      <c r="AMJ5295" s="0"/>
    </row>
    <row r="5296" s="4" customFormat="true" ht="37.5" hidden="false" customHeight="true" outlineLevel="0" collapsed="false">
      <c r="A5296" s="23" t="s">
        <v>1337</v>
      </c>
      <c r="B5296" s="80" t="n">
        <v>8245</v>
      </c>
      <c r="C5296" s="25" t="n">
        <f aca="false">VLOOKUP(B5296,[1]Planilha8!$X$4:$Y$6629,2,0)</f>
        <v>2040765</v>
      </c>
      <c r="D5296" s="26" t="s">
        <v>1513</v>
      </c>
      <c r="E5296" s="26" t="str">
        <f aca="false">VLOOKUP(B5296,[1]Planilha8!$X$4:$Z$6629,3,0)</f>
        <v>SALA DE ACOLHIMENTO</v>
      </c>
      <c r="F5296" s="26" t="str">
        <f aca="false">VLOOKUP(B5296,[1]Planilha8!$X$4:$AD$6629,7,0)</f>
        <v>BOM</v>
      </c>
      <c r="G5296" s="27" t="n">
        <v>41661</v>
      </c>
      <c r="H5296" s="99" t="n">
        <v>710.64</v>
      </c>
      <c r="I5296" s="29" t="s">
        <v>23</v>
      </c>
      <c r="J5296" s="70" t="s">
        <v>1439</v>
      </c>
      <c r="K5296" s="71" t="n">
        <v>277</v>
      </c>
      <c r="L5296" s="72" t="n">
        <v>2013004382</v>
      </c>
      <c r="M5296" s="73" t="n">
        <v>43465</v>
      </c>
      <c r="N5296" s="74" t="n">
        <v>603.4806</v>
      </c>
      <c r="O5296" s="75" t="n">
        <v>0.33</v>
      </c>
      <c r="P5296" s="76" t="n">
        <v>0.0275</v>
      </c>
      <c r="Q5296" s="77" t="n">
        <v>19.5426</v>
      </c>
      <c r="R5296" s="78" t="n">
        <v>623.0232</v>
      </c>
      <c r="S5296" s="39" t="n">
        <v>87.6168000000002</v>
      </c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  <c r="AI5296" s="3"/>
      <c r="AJ5296" s="3"/>
      <c r="AMG5296" s="0"/>
      <c r="AMH5296" s="0"/>
      <c r="AMI5296" s="0"/>
      <c r="AMJ5296" s="0"/>
    </row>
    <row r="5297" s="4" customFormat="true" ht="37.5" hidden="false" customHeight="true" outlineLevel="0" collapsed="false">
      <c r="A5297" s="23" t="s">
        <v>1337</v>
      </c>
      <c r="B5297" s="80" t="n">
        <v>8246</v>
      </c>
      <c r="C5297" s="25" t="n">
        <f aca="false">VLOOKUP(B5297,[1]Planilha8!$X$4:$Y$6629,2,0)</f>
        <v>2040766</v>
      </c>
      <c r="D5297" s="26" t="s">
        <v>1514</v>
      </c>
      <c r="E5297" s="26" t="str">
        <f aca="false">VLOOKUP(B5297,[1]Planilha8!$X$4:$Z$6629,3,0)</f>
        <v>HEMODIALISE / DIÁLISE</v>
      </c>
      <c r="F5297" s="26" t="str">
        <f aca="false">VLOOKUP(B5297,[1]Planilha8!$X$4:$AD$6629,7,0)</f>
        <v>BOM</v>
      </c>
      <c r="G5297" s="27" t="n">
        <v>41661</v>
      </c>
      <c r="H5297" s="99" t="n">
        <v>762.55</v>
      </c>
      <c r="I5297" s="29" t="s">
        <v>23</v>
      </c>
      <c r="J5297" s="70" t="s">
        <v>1439</v>
      </c>
      <c r="K5297" s="71" t="n">
        <v>277</v>
      </c>
      <c r="L5297" s="72" t="n">
        <v>2013004382</v>
      </c>
      <c r="M5297" s="73" t="n">
        <v>43465</v>
      </c>
      <c r="N5297" s="74" t="n">
        <v>660.711375</v>
      </c>
      <c r="O5297" s="75" t="n">
        <v>0.33</v>
      </c>
      <c r="P5297" s="76" t="n">
        <v>0.0275</v>
      </c>
      <c r="Q5297" s="77" t="n">
        <v>20.970125</v>
      </c>
      <c r="R5297" s="78" t="n">
        <v>681.6815</v>
      </c>
      <c r="S5297" s="39" t="n">
        <v>80.8684999999997</v>
      </c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  <c r="AI5297" s="3"/>
      <c r="AJ5297" s="3"/>
      <c r="AMG5297" s="0"/>
      <c r="AMH5297" s="0"/>
      <c r="AMI5297" s="0"/>
      <c r="AMJ5297" s="0"/>
    </row>
    <row r="5298" s="4" customFormat="true" ht="37.5" hidden="false" customHeight="true" outlineLevel="0" collapsed="false">
      <c r="A5298" s="23" t="s">
        <v>1337</v>
      </c>
      <c r="B5298" s="80" t="n">
        <v>8247</v>
      </c>
      <c r="C5298" s="25" t="n">
        <f aca="false">VLOOKUP(B5298,[1]Planilha8!$X$4:$Y$6629,2,0)</f>
        <v>2040767</v>
      </c>
      <c r="D5298" s="26" t="s">
        <v>1515</v>
      </c>
      <c r="E5298" s="26" t="str">
        <f aca="false">VLOOKUP(B5298,[1]Planilha8!$X$4:$Z$6629,3,0)</f>
        <v>HEMODIALISE / DIÁLISE</v>
      </c>
      <c r="F5298" s="26" t="str">
        <f aca="false">VLOOKUP(B5298,[1]Planilha8!$X$4:$AD$6629,7,0)</f>
        <v>BOM</v>
      </c>
      <c r="G5298" s="27" t="n">
        <v>41661</v>
      </c>
      <c r="H5298" s="99" t="n">
        <v>405.22</v>
      </c>
      <c r="I5298" s="29" t="s">
        <v>23</v>
      </c>
      <c r="J5298" s="70" t="s">
        <v>1439</v>
      </c>
      <c r="K5298" s="71" t="n">
        <v>277</v>
      </c>
      <c r="L5298" s="72" t="n">
        <v>2013004382</v>
      </c>
      <c r="M5298" s="73" t="n">
        <v>43465</v>
      </c>
      <c r="N5298" s="74" t="n">
        <v>266.75505</v>
      </c>
      <c r="O5298" s="75" t="n">
        <v>0.33</v>
      </c>
      <c r="P5298" s="76" t="n">
        <v>0.0275</v>
      </c>
      <c r="Q5298" s="77" t="n">
        <v>11.14355</v>
      </c>
      <c r="R5298" s="78" t="n">
        <v>277.8986</v>
      </c>
      <c r="S5298" s="39" t="n">
        <v>127.3214</v>
      </c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  <c r="AI5298" s="3"/>
      <c r="AJ5298" s="3"/>
      <c r="AMG5298" s="0"/>
      <c r="AMH5298" s="0"/>
      <c r="AMI5298" s="0"/>
      <c r="AMJ5298" s="0"/>
    </row>
    <row r="5299" s="4" customFormat="true" ht="37.5" hidden="false" customHeight="true" outlineLevel="0" collapsed="false">
      <c r="A5299" s="23" t="s">
        <v>1337</v>
      </c>
      <c r="B5299" s="80" t="n">
        <v>8459</v>
      </c>
      <c r="C5299" s="25" t="n">
        <f aca="false">VLOOKUP(B5299,[1]Planilha8!$X$4:$Y$6629,2,0)</f>
        <v>2041177</v>
      </c>
      <c r="D5299" s="98" t="s">
        <v>1516</v>
      </c>
      <c r="E5299" s="26" t="str">
        <f aca="false">VLOOKUP(B5299,[1]Planilha8!$X$4:$Z$6629,3,0)</f>
        <v>GALPÃO ALMOXARIFADO</v>
      </c>
      <c r="F5299" s="26" t="str">
        <f aca="false">VLOOKUP(B5299,[1]Planilha8!$X$4:$AD$6629,7,0)</f>
        <v>SUCATA</v>
      </c>
      <c r="G5299" s="27" t="n">
        <v>41681</v>
      </c>
      <c r="H5299" s="99" t="n">
        <v>235</v>
      </c>
      <c r="I5299" s="29" t="s">
        <v>23</v>
      </c>
      <c r="J5299" s="70" t="s">
        <v>1426</v>
      </c>
      <c r="K5299" s="71" t="n">
        <v>5017</v>
      </c>
      <c r="L5299" s="72" t="n">
        <v>2013004286</v>
      </c>
      <c r="M5299" s="73" t="n">
        <v>43465</v>
      </c>
      <c r="N5299" s="74" t="n">
        <v>225.694444444444</v>
      </c>
      <c r="O5299" s="75" t="n">
        <v>1</v>
      </c>
      <c r="P5299" s="76" t="n">
        <v>0.0833333333333333</v>
      </c>
      <c r="Q5299" s="77" t="n">
        <v>0</v>
      </c>
      <c r="R5299" s="78" t="n">
        <v>225.694444444444</v>
      </c>
      <c r="S5299" s="39" t="n">
        <v>9.30555555555551</v>
      </c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  <c r="AI5299" s="3"/>
      <c r="AJ5299" s="3"/>
      <c r="AMG5299" s="0"/>
      <c r="AMH5299" s="0"/>
      <c r="AMI5299" s="0"/>
      <c r="AMJ5299" s="0"/>
    </row>
    <row r="5300" s="4" customFormat="true" ht="37.5" hidden="false" customHeight="true" outlineLevel="0" collapsed="false">
      <c r="A5300" s="23" t="s">
        <v>1337</v>
      </c>
      <c r="B5300" s="80" t="n">
        <v>8460</v>
      </c>
      <c r="C5300" s="25" t="n">
        <f aca="false">VLOOKUP(B5300,[1]Planilha8!$X$4:$Y$6629,2,0)</f>
        <v>2041178</v>
      </c>
      <c r="D5300" s="98" t="s">
        <v>1516</v>
      </c>
      <c r="E5300" s="26" t="str">
        <f aca="false">VLOOKUP(B5300,[1]Planilha8!$X$4:$Z$6629,3,0)</f>
        <v>GALPÃO ALMOXARIFADO</v>
      </c>
      <c r="F5300" s="26" t="str">
        <f aca="false">VLOOKUP(B5300,[1]Planilha8!$X$4:$AD$6629,7,0)</f>
        <v>SUCATA</v>
      </c>
      <c r="G5300" s="27" t="n">
        <v>41681</v>
      </c>
      <c r="H5300" s="99" t="n">
        <v>235</v>
      </c>
      <c r="I5300" s="29" t="s">
        <v>23</v>
      </c>
      <c r="J5300" s="70" t="s">
        <v>1426</v>
      </c>
      <c r="K5300" s="71" t="n">
        <v>5017</v>
      </c>
      <c r="L5300" s="72" t="n">
        <v>2013004286</v>
      </c>
      <c r="M5300" s="73" t="n">
        <v>43465</v>
      </c>
      <c r="N5300" s="74" t="n">
        <v>225.694444444444</v>
      </c>
      <c r="O5300" s="75" t="n">
        <v>1</v>
      </c>
      <c r="P5300" s="76" t="n">
        <v>0.0833333333333333</v>
      </c>
      <c r="Q5300" s="77" t="n">
        <v>0</v>
      </c>
      <c r="R5300" s="78" t="n">
        <v>225.694444444444</v>
      </c>
      <c r="S5300" s="39" t="n">
        <v>9.30555555555551</v>
      </c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  <c r="AI5300" s="3"/>
      <c r="AJ5300" s="3"/>
      <c r="AMG5300" s="0"/>
      <c r="AMH5300" s="0"/>
      <c r="AMI5300" s="0"/>
      <c r="AMJ5300" s="0"/>
    </row>
    <row r="5301" s="4" customFormat="true" ht="37.5" hidden="false" customHeight="true" outlineLevel="0" collapsed="false">
      <c r="A5301" s="23" t="s">
        <v>1337</v>
      </c>
      <c r="B5301" s="80" t="n">
        <v>8461</v>
      </c>
      <c r="C5301" s="25" t="n">
        <f aca="false">VLOOKUP(B5301,[1]Planilha8!$X$4:$Y$6629,2,0)</f>
        <v>2041179</v>
      </c>
      <c r="D5301" s="98" t="s">
        <v>1516</v>
      </c>
      <c r="E5301" s="26" t="str">
        <f aca="false">VLOOKUP(B5301,[1]Planilha8!$X$4:$Z$6629,3,0)</f>
        <v>GALPÃO ALMOXARIFADO</v>
      </c>
      <c r="F5301" s="26" t="str">
        <f aca="false">VLOOKUP(B5301,[1]Planilha8!$X$4:$AD$6629,7,0)</f>
        <v>SUCATA</v>
      </c>
      <c r="G5301" s="27" t="n">
        <v>41681</v>
      </c>
      <c r="H5301" s="99" t="n">
        <v>235</v>
      </c>
      <c r="I5301" s="29" t="s">
        <v>23</v>
      </c>
      <c r="J5301" s="70" t="s">
        <v>1426</v>
      </c>
      <c r="K5301" s="71" t="n">
        <v>5017</v>
      </c>
      <c r="L5301" s="72" t="n">
        <v>2013004286</v>
      </c>
      <c r="M5301" s="73" t="n">
        <v>43465</v>
      </c>
      <c r="N5301" s="74" t="n">
        <v>225.694444444444</v>
      </c>
      <c r="O5301" s="75" t="n">
        <v>1</v>
      </c>
      <c r="P5301" s="76" t="n">
        <v>0.0833333333333333</v>
      </c>
      <c r="Q5301" s="77" t="n">
        <v>0</v>
      </c>
      <c r="R5301" s="78" t="n">
        <v>225.694444444444</v>
      </c>
      <c r="S5301" s="39" t="n">
        <v>9.30555555555551</v>
      </c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  <c r="AI5301" s="3"/>
      <c r="AJ5301" s="3"/>
      <c r="AMG5301" s="0"/>
      <c r="AMH5301" s="0"/>
      <c r="AMI5301" s="0"/>
      <c r="AMJ5301" s="0"/>
    </row>
    <row r="5302" s="4" customFormat="true" ht="37.5" hidden="false" customHeight="true" outlineLevel="0" collapsed="false">
      <c r="A5302" s="23" t="s">
        <v>1337</v>
      </c>
      <c r="B5302" s="80" t="n">
        <v>8462</v>
      </c>
      <c r="C5302" s="25" t="n">
        <f aca="false">VLOOKUP(B5302,[1]Planilha8!$X$4:$Y$6629,2,0)</f>
        <v>2041180</v>
      </c>
      <c r="D5302" s="98" t="s">
        <v>1516</v>
      </c>
      <c r="E5302" s="26" t="str">
        <f aca="false">VLOOKUP(B5302,[1]Planilha8!$X$4:$Z$6629,3,0)</f>
        <v>UNIDADE DE TERAPIA INTENSIVA</v>
      </c>
      <c r="F5302" s="26" t="str">
        <f aca="false">VLOOKUP(B5302,[1]Planilha8!$X$4:$AD$6629,7,0)</f>
        <v>BOM</v>
      </c>
      <c r="G5302" s="27" t="n">
        <v>41681</v>
      </c>
      <c r="H5302" s="99" t="n">
        <v>235</v>
      </c>
      <c r="I5302" s="29" t="s">
        <v>23</v>
      </c>
      <c r="J5302" s="70" t="s">
        <v>1426</v>
      </c>
      <c r="K5302" s="71" t="n">
        <v>5017</v>
      </c>
      <c r="L5302" s="72" t="n">
        <v>2013004286</v>
      </c>
      <c r="M5302" s="73" t="n">
        <v>43465</v>
      </c>
      <c r="N5302" s="74" t="n">
        <v>225.694444444444</v>
      </c>
      <c r="O5302" s="75" t="n">
        <v>1</v>
      </c>
      <c r="P5302" s="76" t="n">
        <v>0.0833333333333333</v>
      </c>
      <c r="Q5302" s="77" t="n">
        <v>0</v>
      </c>
      <c r="R5302" s="78" t="n">
        <v>225.694444444444</v>
      </c>
      <c r="S5302" s="39" t="n">
        <v>9.30555555555551</v>
      </c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  <c r="AI5302" s="3"/>
      <c r="AJ5302" s="3"/>
      <c r="AMG5302" s="0"/>
      <c r="AMH5302" s="0"/>
      <c r="AMI5302" s="0"/>
      <c r="AMJ5302" s="0"/>
    </row>
    <row r="5303" s="4" customFormat="true" ht="37.5" hidden="false" customHeight="true" outlineLevel="0" collapsed="false">
      <c r="A5303" s="23" t="s">
        <v>1337</v>
      </c>
      <c r="B5303" s="80" t="n">
        <v>8463</v>
      </c>
      <c r="C5303" s="25" t="n">
        <f aca="false">VLOOKUP(B5303,[1]Planilha8!$X$4:$Y$6629,2,0)</f>
        <v>2041181</v>
      </c>
      <c r="D5303" s="98" t="s">
        <v>1516</v>
      </c>
      <c r="E5303" s="26" t="str">
        <f aca="false">VLOOKUP(B5303,[1]Planilha8!$X$4:$Z$6629,3,0)</f>
        <v>UNIDADE DE TERAPIA INTENSIVA</v>
      </c>
      <c r="F5303" s="26" t="str">
        <f aca="false">VLOOKUP(B5303,[1]Planilha8!$X$4:$AD$6629,7,0)</f>
        <v>BOM</v>
      </c>
      <c r="G5303" s="27" t="n">
        <v>41681</v>
      </c>
      <c r="H5303" s="99" t="n">
        <v>235</v>
      </c>
      <c r="I5303" s="29" t="s">
        <v>23</v>
      </c>
      <c r="J5303" s="70" t="s">
        <v>1426</v>
      </c>
      <c r="K5303" s="71" t="n">
        <v>5017</v>
      </c>
      <c r="L5303" s="72" t="n">
        <v>2013004286</v>
      </c>
      <c r="M5303" s="73" t="n">
        <v>43465</v>
      </c>
      <c r="N5303" s="74" t="n">
        <v>225.694444444444</v>
      </c>
      <c r="O5303" s="75" t="n">
        <v>1</v>
      </c>
      <c r="P5303" s="76" t="n">
        <v>0.0833333333333333</v>
      </c>
      <c r="Q5303" s="77" t="n">
        <v>0</v>
      </c>
      <c r="R5303" s="78" t="n">
        <v>225.694444444444</v>
      </c>
      <c r="S5303" s="39" t="n">
        <v>9.30555555555551</v>
      </c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  <c r="AI5303" s="3"/>
      <c r="AJ5303" s="3"/>
      <c r="AMG5303" s="0"/>
      <c r="AMH5303" s="0"/>
      <c r="AMI5303" s="0"/>
      <c r="AMJ5303" s="0"/>
    </row>
    <row r="5304" s="4" customFormat="true" ht="37.5" hidden="false" customHeight="true" outlineLevel="0" collapsed="false">
      <c r="A5304" s="23" t="s">
        <v>1337</v>
      </c>
      <c r="B5304" s="80" t="n">
        <v>8464</v>
      </c>
      <c r="C5304" s="25" t="n">
        <f aca="false">VLOOKUP(B5304,[1]Planilha8!$X$4:$Y$6629,2,0)</f>
        <v>2041182</v>
      </c>
      <c r="D5304" s="98" t="s">
        <v>1516</v>
      </c>
      <c r="E5304" s="26" t="str">
        <f aca="false">VLOOKUP(B5304,[1]Planilha8!$X$4:$Z$6629,3,0)</f>
        <v>GALPÃO ALMOXARIFADO</v>
      </c>
      <c r="F5304" s="26" t="str">
        <f aca="false">VLOOKUP(B5304,[1]Planilha8!$X$4:$AD$6629,7,0)</f>
        <v>SUCATA</v>
      </c>
      <c r="G5304" s="27" t="n">
        <v>41681</v>
      </c>
      <c r="H5304" s="99" t="n">
        <v>235</v>
      </c>
      <c r="I5304" s="29" t="s">
        <v>23</v>
      </c>
      <c r="J5304" s="70" t="s">
        <v>1426</v>
      </c>
      <c r="K5304" s="71" t="n">
        <v>5017</v>
      </c>
      <c r="L5304" s="72" t="n">
        <v>2013004286</v>
      </c>
      <c r="M5304" s="73" t="n">
        <v>43465</v>
      </c>
      <c r="N5304" s="74" t="n">
        <v>225.694444444444</v>
      </c>
      <c r="O5304" s="75" t="n">
        <v>1</v>
      </c>
      <c r="P5304" s="76" t="n">
        <v>0.0833333333333333</v>
      </c>
      <c r="Q5304" s="77" t="n">
        <v>0</v>
      </c>
      <c r="R5304" s="78" t="n">
        <v>225.694444444444</v>
      </c>
      <c r="S5304" s="39" t="n">
        <v>9.30555555555551</v>
      </c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  <c r="AMG5304" s="0"/>
      <c r="AMH5304" s="0"/>
      <c r="AMI5304" s="0"/>
      <c r="AMJ5304" s="0"/>
    </row>
    <row r="5305" s="4" customFormat="true" ht="37.5" hidden="false" customHeight="true" outlineLevel="0" collapsed="false">
      <c r="A5305" s="23" t="s">
        <v>1337</v>
      </c>
      <c r="B5305" s="80" t="n">
        <v>8465</v>
      </c>
      <c r="C5305" s="25" t="n">
        <f aca="false">VLOOKUP(B5305,[1]Planilha8!$X$4:$Y$6629,2,0)</f>
        <v>2041183</v>
      </c>
      <c r="D5305" s="98" t="s">
        <v>1516</v>
      </c>
      <c r="E5305" s="26" t="str">
        <f aca="false">VLOOKUP(B5305,[1]Planilha8!$X$4:$Z$6629,3,0)</f>
        <v>UNIDADE DE TERAPIA INTENSIVA</v>
      </c>
      <c r="F5305" s="26" t="str">
        <f aca="false">VLOOKUP(B5305,[1]Planilha8!$X$4:$AD$6629,7,0)</f>
        <v>BOM</v>
      </c>
      <c r="G5305" s="27" t="n">
        <v>41681</v>
      </c>
      <c r="H5305" s="99" t="n">
        <v>235</v>
      </c>
      <c r="I5305" s="29" t="s">
        <v>23</v>
      </c>
      <c r="J5305" s="70" t="s">
        <v>1426</v>
      </c>
      <c r="K5305" s="71" t="n">
        <v>5017</v>
      </c>
      <c r="L5305" s="72" t="n">
        <v>2013004286</v>
      </c>
      <c r="M5305" s="73" t="n">
        <v>43465</v>
      </c>
      <c r="N5305" s="74" t="n">
        <v>225.694444444444</v>
      </c>
      <c r="O5305" s="75" t="n">
        <v>1</v>
      </c>
      <c r="P5305" s="76" t="n">
        <v>0.0833333333333333</v>
      </c>
      <c r="Q5305" s="77" t="n">
        <v>0</v>
      </c>
      <c r="R5305" s="78" t="n">
        <v>225.694444444444</v>
      </c>
      <c r="S5305" s="39" t="n">
        <v>9.30555555555551</v>
      </c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  <c r="AI5305" s="3"/>
      <c r="AJ5305" s="3"/>
      <c r="AMG5305" s="0"/>
      <c r="AMH5305" s="0"/>
      <c r="AMI5305" s="0"/>
      <c r="AMJ5305" s="0"/>
    </row>
    <row r="5306" s="4" customFormat="true" ht="37.5" hidden="false" customHeight="true" outlineLevel="0" collapsed="false">
      <c r="A5306" s="23" t="s">
        <v>1337</v>
      </c>
      <c r="B5306" s="80" t="n">
        <v>8466</v>
      </c>
      <c r="C5306" s="25" t="n">
        <f aca="false">VLOOKUP(B5306,[1]Planilha8!$X$4:$Y$6629,2,0)</f>
        <v>2041184</v>
      </c>
      <c r="D5306" s="98" t="s">
        <v>1516</v>
      </c>
      <c r="E5306" s="26" t="str">
        <f aca="false">VLOOKUP(B5306,[1]Planilha8!$X$4:$Z$6629,3,0)</f>
        <v>UNIDADE DE TERAPIA INTENSIVA</v>
      </c>
      <c r="F5306" s="26" t="str">
        <f aca="false">VLOOKUP(B5306,[1]Planilha8!$X$4:$AD$6629,7,0)</f>
        <v>BOM</v>
      </c>
      <c r="G5306" s="27" t="n">
        <v>41681</v>
      </c>
      <c r="H5306" s="99" t="n">
        <v>235</v>
      </c>
      <c r="I5306" s="29" t="s">
        <v>23</v>
      </c>
      <c r="J5306" s="70" t="s">
        <v>1426</v>
      </c>
      <c r="K5306" s="71" t="n">
        <v>5017</v>
      </c>
      <c r="L5306" s="72" t="n">
        <v>2013004286</v>
      </c>
      <c r="M5306" s="73" t="n">
        <v>43465</v>
      </c>
      <c r="N5306" s="74" t="n">
        <v>225.694444444444</v>
      </c>
      <c r="O5306" s="75" t="n">
        <v>1</v>
      </c>
      <c r="P5306" s="76" t="n">
        <v>0.0833333333333333</v>
      </c>
      <c r="Q5306" s="77" t="n">
        <v>0</v>
      </c>
      <c r="R5306" s="78" t="n">
        <v>225.694444444444</v>
      </c>
      <c r="S5306" s="39" t="n">
        <v>9.30555555555551</v>
      </c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  <c r="AI5306" s="3"/>
      <c r="AJ5306" s="3"/>
      <c r="AMG5306" s="0"/>
      <c r="AMH5306" s="0"/>
      <c r="AMI5306" s="0"/>
      <c r="AMJ5306" s="0"/>
    </row>
    <row r="5307" s="4" customFormat="true" ht="37.5" hidden="false" customHeight="true" outlineLevel="0" collapsed="false">
      <c r="A5307" s="23" t="s">
        <v>1337</v>
      </c>
      <c r="B5307" s="80" t="n">
        <v>8467</v>
      </c>
      <c r="C5307" s="25" t="n">
        <f aca="false">VLOOKUP(B5307,[1]Planilha8!$X$4:$Y$6629,2,0)</f>
        <v>2041185</v>
      </c>
      <c r="D5307" s="98" t="s">
        <v>1516</v>
      </c>
      <c r="E5307" s="26" t="str">
        <f aca="false">VLOOKUP(B5307,[1]Planilha8!$X$4:$Z$6629,3,0)</f>
        <v>UNIDADE DE TERAPIA INTENSIVA</v>
      </c>
      <c r="F5307" s="26" t="str">
        <f aca="false">VLOOKUP(B5307,[1]Planilha8!$X$4:$AD$6629,7,0)</f>
        <v>BOM</v>
      </c>
      <c r="G5307" s="27" t="n">
        <v>41681</v>
      </c>
      <c r="H5307" s="99" t="n">
        <v>235</v>
      </c>
      <c r="I5307" s="29" t="s">
        <v>23</v>
      </c>
      <c r="J5307" s="70" t="s">
        <v>1426</v>
      </c>
      <c r="K5307" s="71" t="n">
        <v>5017</v>
      </c>
      <c r="L5307" s="72" t="n">
        <v>2013004286</v>
      </c>
      <c r="M5307" s="73" t="n">
        <v>43465</v>
      </c>
      <c r="N5307" s="74" t="n">
        <v>225.694444444444</v>
      </c>
      <c r="O5307" s="75" t="n">
        <v>1</v>
      </c>
      <c r="P5307" s="76" t="n">
        <v>0.0833333333333333</v>
      </c>
      <c r="Q5307" s="77" t="n">
        <v>0</v>
      </c>
      <c r="R5307" s="78" t="n">
        <v>225.694444444444</v>
      </c>
      <c r="S5307" s="39" t="n">
        <v>9.30555555555551</v>
      </c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  <c r="AI5307" s="3"/>
      <c r="AJ5307" s="3"/>
      <c r="AMG5307" s="0"/>
      <c r="AMH5307" s="0"/>
      <c r="AMI5307" s="0"/>
      <c r="AMJ5307" s="0"/>
    </row>
    <row r="5308" s="4" customFormat="true" ht="37.5" hidden="false" customHeight="true" outlineLevel="0" collapsed="false">
      <c r="A5308" s="23" t="s">
        <v>1337</v>
      </c>
      <c r="B5308" s="80" t="n">
        <v>8468</v>
      </c>
      <c r="C5308" s="25" t="n">
        <f aca="false">VLOOKUP(B5308,[1]Planilha8!$X$4:$Y$6629,2,0)</f>
        <v>2041186</v>
      </c>
      <c r="D5308" s="98" t="s">
        <v>1517</v>
      </c>
      <c r="E5308" s="26" t="str">
        <f aca="false">VLOOKUP(B5308,[1]Planilha8!$X$4:$Z$6629,3,0)</f>
        <v>UNIDADE DE TERAPIA INTENSIVA</v>
      </c>
      <c r="F5308" s="26" t="str">
        <f aca="false">VLOOKUP(B5308,[1]Planilha8!$X$4:$AD$6629,7,0)</f>
        <v>BOM</v>
      </c>
      <c r="G5308" s="27" t="n">
        <v>41681</v>
      </c>
      <c r="H5308" s="99" t="n">
        <v>235</v>
      </c>
      <c r="I5308" s="29" t="s">
        <v>23</v>
      </c>
      <c r="J5308" s="70" t="s">
        <v>1426</v>
      </c>
      <c r="K5308" s="71" t="n">
        <v>5017</v>
      </c>
      <c r="L5308" s="72" t="n">
        <v>2013004286</v>
      </c>
      <c r="M5308" s="73" t="n">
        <v>43465</v>
      </c>
      <c r="N5308" s="74" t="n">
        <v>225.694444444444</v>
      </c>
      <c r="O5308" s="75" t="n">
        <v>1</v>
      </c>
      <c r="P5308" s="76" t="n">
        <v>0.0833333333333333</v>
      </c>
      <c r="Q5308" s="77" t="n">
        <v>0</v>
      </c>
      <c r="R5308" s="78" t="n">
        <v>225.694444444444</v>
      </c>
      <c r="S5308" s="39" t="n">
        <v>9.30555555555551</v>
      </c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  <c r="AI5308" s="3"/>
      <c r="AJ5308" s="3"/>
      <c r="AMG5308" s="0"/>
      <c r="AMH5308" s="0"/>
      <c r="AMI5308" s="0"/>
      <c r="AMJ5308" s="0"/>
    </row>
    <row r="5309" s="4" customFormat="true" ht="37.5" hidden="false" customHeight="true" outlineLevel="0" collapsed="false">
      <c r="A5309" s="23" t="s">
        <v>1337</v>
      </c>
      <c r="B5309" s="80" t="n">
        <v>8469</v>
      </c>
      <c r="C5309" s="25" t="n">
        <f aca="false">VLOOKUP(B5309,[1]Planilha8!$X$4:$Y$6629,2,0)</f>
        <v>2041187</v>
      </c>
      <c r="D5309" s="98" t="s">
        <v>1518</v>
      </c>
      <c r="E5309" s="26" t="str">
        <f aca="false">VLOOKUP(B5309,[1]Planilha8!$X$4:$Z$6629,3,0)</f>
        <v>UNIDADE DE TERAPIA INTENSIVA</v>
      </c>
      <c r="F5309" s="26" t="str">
        <f aca="false">VLOOKUP(B5309,[1]Planilha8!$X$4:$AD$6629,7,0)</f>
        <v>BOM</v>
      </c>
      <c r="G5309" s="27" t="n">
        <v>41681</v>
      </c>
      <c r="H5309" s="99" t="n">
        <v>235</v>
      </c>
      <c r="I5309" s="29" t="s">
        <v>23</v>
      </c>
      <c r="J5309" s="70" t="s">
        <v>1426</v>
      </c>
      <c r="K5309" s="71" t="n">
        <v>5017</v>
      </c>
      <c r="L5309" s="72" t="n">
        <v>2013004286</v>
      </c>
      <c r="M5309" s="73" t="n">
        <v>43465</v>
      </c>
      <c r="N5309" s="74" t="n">
        <v>225.694444444444</v>
      </c>
      <c r="O5309" s="75" t="n">
        <v>1</v>
      </c>
      <c r="P5309" s="76" t="n">
        <v>0.0833333333333333</v>
      </c>
      <c r="Q5309" s="77" t="n">
        <v>0</v>
      </c>
      <c r="R5309" s="78" t="n">
        <v>225.694444444444</v>
      </c>
      <c r="S5309" s="39" t="n">
        <v>9.30555555555551</v>
      </c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  <c r="AMG5309" s="0"/>
      <c r="AMH5309" s="0"/>
      <c r="AMI5309" s="0"/>
      <c r="AMJ5309" s="0"/>
    </row>
    <row r="5310" s="4" customFormat="true" ht="37.5" hidden="false" customHeight="true" outlineLevel="0" collapsed="false">
      <c r="A5310" s="23" t="s">
        <v>1337</v>
      </c>
      <c r="B5310" s="80" t="n">
        <v>8470</v>
      </c>
      <c r="C5310" s="25" t="n">
        <f aca="false">VLOOKUP(B5310,[1]Planilha8!$X$4:$Y$6629,2,0)</f>
        <v>2041188</v>
      </c>
      <c r="D5310" s="98" t="s">
        <v>1519</v>
      </c>
      <c r="E5310" s="26" t="str">
        <f aca="false">VLOOKUP(B5310,[1]Planilha8!$X$4:$Z$6629,3,0)</f>
        <v>UNIDADE DE TERAPIA INTENSIVA</v>
      </c>
      <c r="F5310" s="26" t="str">
        <f aca="false">VLOOKUP(B5310,[1]Planilha8!$X$4:$AD$6629,7,0)</f>
        <v>BOM</v>
      </c>
      <c r="G5310" s="27" t="n">
        <v>41681</v>
      </c>
      <c r="H5310" s="99" t="n">
        <v>249</v>
      </c>
      <c r="I5310" s="29" t="s">
        <v>23</v>
      </c>
      <c r="J5310" s="70" t="s">
        <v>1426</v>
      </c>
      <c r="K5310" s="71" t="n">
        <v>5017</v>
      </c>
      <c r="L5310" s="72" t="n">
        <v>2013004286</v>
      </c>
      <c r="M5310" s="73" t="n">
        <v>43465</v>
      </c>
      <c r="N5310" s="74" t="n">
        <v>243.194444444445</v>
      </c>
      <c r="O5310" s="75" t="n">
        <v>1</v>
      </c>
      <c r="P5310" s="76" t="n">
        <v>0.0833333333333333</v>
      </c>
      <c r="Q5310" s="77" t="n">
        <v>0</v>
      </c>
      <c r="R5310" s="78" t="n">
        <v>243.194444444445</v>
      </c>
      <c r="S5310" s="39" t="n">
        <v>5.80555555555543</v>
      </c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  <c r="AI5310" s="3"/>
      <c r="AJ5310" s="3"/>
      <c r="AMG5310" s="0"/>
      <c r="AMH5310" s="0"/>
      <c r="AMI5310" s="0"/>
      <c r="AMJ5310" s="0"/>
    </row>
    <row r="5311" s="4" customFormat="true" ht="37.5" hidden="false" customHeight="true" outlineLevel="0" collapsed="false">
      <c r="A5311" s="23" t="s">
        <v>1337</v>
      </c>
      <c r="B5311" s="80" t="n">
        <v>8471</v>
      </c>
      <c r="C5311" s="25" t="n">
        <f aca="false">VLOOKUP(B5311,[1]Planilha8!$X$4:$Y$6629,2,0)</f>
        <v>2041189</v>
      </c>
      <c r="D5311" s="98" t="s">
        <v>1519</v>
      </c>
      <c r="E5311" s="26" t="str">
        <f aca="false">VLOOKUP(B5311,[1]Planilha8!$X$4:$Z$6629,3,0)</f>
        <v>UNIDADE DE TERAPIA INTENSIVA</v>
      </c>
      <c r="F5311" s="26" t="str">
        <f aca="false">VLOOKUP(B5311,[1]Planilha8!$X$4:$AD$6629,7,0)</f>
        <v>BOM</v>
      </c>
      <c r="G5311" s="27" t="n">
        <v>41681</v>
      </c>
      <c r="H5311" s="99" t="n">
        <v>249</v>
      </c>
      <c r="I5311" s="29" t="s">
        <v>23</v>
      </c>
      <c r="J5311" s="70" t="s">
        <v>1426</v>
      </c>
      <c r="K5311" s="71" t="n">
        <v>5017</v>
      </c>
      <c r="L5311" s="72" t="n">
        <v>2013004286</v>
      </c>
      <c r="M5311" s="73" t="n">
        <v>43465</v>
      </c>
      <c r="N5311" s="74" t="n">
        <v>243.194444444445</v>
      </c>
      <c r="O5311" s="75" t="n">
        <v>1</v>
      </c>
      <c r="P5311" s="76" t="n">
        <v>0.0833333333333333</v>
      </c>
      <c r="Q5311" s="77" t="n">
        <v>0</v>
      </c>
      <c r="R5311" s="78" t="n">
        <v>243.194444444445</v>
      </c>
      <c r="S5311" s="39" t="n">
        <v>5.80555555555543</v>
      </c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  <c r="AI5311" s="3"/>
      <c r="AJ5311" s="3"/>
      <c r="AMG5311" s="0"/>
      <c r="AMH5311" s="0"/>
      <c r="AMI5311" s="0"/>
      <c r="AMJ5311" s="0"/>
    </row>
    <row r="5312" s="4" customFormat="true" ht="37.5" hidden="false" customHeight="true" outlineLevel="0" collapsed="false">
      <c r="A5312" s="23" t="s">
        <v>1337</v>
      </c>
      <c r="B5312" s="80" t="n">
        <v>8491</v>
      </c>
      <c r="C5312" s="25" t="n">
        <f aca="false">VLOOKUP(B5312,[1]Planilha8!$X$4:$Y$6629,2,0)</f>
        <v>2041209</v>
      </c>
      <c r="D5312" s="98" t="s">
        <v>1520</v>
      </c>
      <c r="E5312" s="26" t="str">
        <f aca="false">VLOOKUP(B5312,[1]Planilha8!$X$4:$Z$6629,3,0)</f>
        <v>APOIO AO DIAGNÓSTICO</v>
      </c>
      <c r="F5312" s="26" t="str">
        <f aca="false">VLOOKUP(B5312,[1]Planilha8!$X$4:$AD$6629,7,0)</f>
        <v>BOM</v>
      </c>
      <c r="G5312" s="27" t="n">
        <v>41689</v>
      </c>
      <c r="H5312" s="99" t="n">
        <v>230</v>
      </c>
      <c r="I5312" s="29" t="s">
        <v>23</v>
      </c>
      <c r="J5312" s="70" t="s">
        <v>601</v>
      </c>
      <c r="K5312" s="71" t="n">
        <v>2642</v>
      </c>
      <c r="L5312" s="72" t="n">
        <v>2013004077</v>
      </c>
      <c r="M5312" s="73" t="n">
        <v>43465</v>
      </c>
      <c r="N5312" s="74" t="n">
        <v>197.222222222222</v>
      </c>
      <c r="O5312" s="75" t="n">
        <v>0.5</v>
      </c>
      <c r="P5312" s="76" t="n">
        <v>0.0416666666666667</v>
      </c>
      <c r="Q5312" s="77" t="n">
        <v>9.58333333333333</v>
      </c>
      <c r="R5312" s="78" t="n">
        <v>206.805555555556</v>
      </c>
      <c r="S5312" s="39" t="n">
        <v>23.1944444444444</v>
      </c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  <c r="AMG5312" s="0"/>
      <c r="AMH5312" s="0"/>
      <c r="AMI5312" s="0"/>
      <c r="AMJ5312" s="0"/>
    </row>
    <row r="5313" s="4" customFormat="true" ht="37.5" hidden="false" customHeight="true" outlineLevel="0" collapsed="false">
      <c r="A5313" s="23" t="s">
        <v>1337</v>
      </c>
      <c r="B5313" s="80" t="n">
        <v>8492</v>
      </c>
      <c r="C5313" s="25" t="n">
        <f aca="false">VLOOKUP(B5313,[1]Planilha8!$X$4:$Y$6629,2,0)</f>
        <v>2041210</v>
      </c>
      <c r="D5313" s="98" t="s">
        <v>1520</v>
      </c>
      <c r="E5313" s="26" t="str">
        <f aca="false">VLOOKUP(B5313,[1]Planilha8!$X$4:$Z$6629,3,0)</f>
        <v>CLÍNICA MÉDICA</v>
      </c>
      <c r="F5313" s="26" t="str">
        <f aca="false">VLOOKUP(B5313,[1]Planilha8!$X$4:$AD$6629,7,0)</f>
        <v>BOM</v>
      </c>
      <c r="G5313" s="27" t="n">
        <v>41689</v>
      </c>
      <c r="H5313" s="99" t="n">
        <v>230</v>
      </c>
      <c r="I5313" s="29" t="s">
        <v>23</v>
      </c>
      <c r="J5313" s="70" t="s">
        <v>601</v>
      </c>
      <c r="K5313" s="71" t="n">
        <v>2642</v>
      </c>
      <c r="L5313" s="72" t="n">
        <v>2013004077</v>
      </c>
      <c r="M5313" s="73" t="n">
        <v>43465</v>
      </c>
      <c r="N5313" s="74" t="n">
        <v>197.222222222222</v>
      </c>
      <c r="O5313" s="75" t="n">
        <v>0.5</v>
      </c>
      <c r="P5313" s="76" t="n">
        <v>0.0416666666666667</v>
      </c>
      <c r="Q5313" s="77" t="n">
        <v>9.58333333333333</v>
      </c>
      <c r="R5313" s="78" t="n">
        <v>206.805555555556</v>
      </c>
      <c r="S5313" s="39" t="n">
        <v>23.1944444444444</v>
      </c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  <c r="AI5313" s="3"/>
      <c r="AJ5313" s="3"/>
      <c r="AMG5313" s="0"/>
      <c r="AMH5313" s="0"/>
      <c r="AMI5313" s="0"/>
      <c r="AMJ5313" s="0"/>
    </row>
    <row r="5314" s="4" customFormat="true" ht="37.5" hidden="false" customHeight="true" outlineLevel="0" collapsed="false">
      <c r="A5314" s="23" t="s">
        <v>1337</v>
      </c>
      <c r="B5314" s="80" t="n">
        <v>8493</v>
      </c>
      <c r="C5314" s="25" t="n">
        <f aca="false">VLOOKUP(B5314,[1]Planilha8!$X$4:$Y$6629,2,0)</f>
        <v>2041211</v>
      </c>
      <c r="D5314" s="98" t="s">
        <v>1520</v>
      </c>
      <c r="E5314" s="26" t="str">
        <f aca="false">VLOOKUP(B5314,[1]Planilha8!$X$4:$Z$6629,3,0)</f>
        <v>CLÍNICA MÉDICA</v>
      </c>
      <c r="F5314" s="26" t="str">
        <f aca="false">VLOOKUP(B5314,[1]Planilha8!$X$4:$AD$6629,7,0)</f>
        <v>BOM</v>
      </c>
      <c r="G5314" s="27" t="n">
        <v>41689</v>
      </c>
      <c r="H5314" s="99" t="n">
        <v>230</v>
      </c>
      <c r="I5314" s="29" t="s">
        <v>23</v>
      </c>
      <c r="J5314" s="70" t="s">
        <v>601</v>
      </c>
      <c r="K5314" s="71" t="n">
        <v>2642</v>
      </c>
      <c r="L5314" s="72" t="n">
        <v>2013004077</v>
      </c>
      <c r="M5314" s="73" t="n">
        <v>43465</v>
      </c>
      <c r="N5314" s="74" t="n">
        <v>197.222222222222</v>
      </c>
      <c r="O5314" s="75" t="n">
        <v>0.5</v>
      </c>
      <c r="P5314" s="76" t="n">
        <v>0.0416666666666667</v>
      </c>
      <c r="Q5314" s="77" t="n">
        <v>9.58333333333333</v>
      </c>
      <c r="R5314" s="78" t="n">
        <v>206.805555555556</v>
      </c>
      <c r="S5314" s="39" t="n">
        <v>23.1944444444444</v>
      </c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  <c r="AI5314" s="3"/>
      <c r="AJ5314" s="3"/>
      <c r="AMG5314" s="0"/>
      <c r="AMH5314" s="0"/>
      <c r="AMI5314" s="0"/>
      <c r="AMJ5314" s="0"/>
    </row>
    <row r="5315" s="4" customFormat="true" ht="37.5" hidden="false" customHeight="true" outlineLevel="0" collapsed="false">
      <c r="A5315" s="23" t="s">
        <v>1337</v>
      </c>
      <c r="B5315" s="80" t="n">
        <v>8494</v>
      </c>
      <c r="C5315" s="25" t="n">
        <f aca="false">VLOOKUP(B5315,[1]Planilha8!$X$4:$Y$6629,2,0)</f>
        <v>2041212</v>
      </c>
      <c r="D5315" s="98" t="s">
        <v>1520</v>
      </c>
      <c r="E5315" s="26" t="str">
        <f aca="false">VLOOKUP(B5315,[1]Planilha8!$X$4:$Z$6629,3,0)</f>
        <v>CLÍNICA MÉDICA</v>
      </c>
      <c r="F5315" s="26" t="str">
        <f aca="false">VLOOKUP(B5315,[1]Planilha8!$X$4:$AD$6629,7,0)</f>
        <v>BOM</v>
      </c>
      <c r="G5315" s="27" t="n">
        <v>41689</v>
      </c>
      <c r="H5315" s="99" t="n">
        <v>230</v>
      </c>
      <c r="I5315" s="29" t="s">
        <v>23</v>
      </c>
      <c r="J5315" s="70" t="s">
        <v>601</v>
      </c>
      <c r="K5315" s="71" t="n">
        <v>2642</v>
      </c>
      <c r="L5315" s="72" t="n">
        <v>2013004077</v>
      </c>
      <c r="M5315" s="73" t="n">
        <v>43465</v>
      </c>
      <c r="N5315" s="74" t="n">
        <v>197.222222222222</v>
      </c>
      <c r="O5315" s="75" t="n">
        <v>0.5</v>
      </c>
      <c r="P5315" s="76" t="n">
        <v>0.0416666666666667</v>
      </c>
      <c r="Q5315" s="77" t="n">
        <v>9.58333333333333</v>
      </c>
      <c r="R5315" s="78" t="n">
        <v>206.805555555556</v>
      </c>
      <c r="S5315" s="39" t="n">
        <v>23.1944444444444</v>
      </c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  <c r="AMG5315" s="0"/>
      <c r="AMH5315" s="0"/>
      <c r="AMI5315" s="0"/>
      <c r="AMJ5315" s="0"/>
    </row>
    <row r="5316" s="4" customFormat="true" ht="37.5" hidden="false" customHeight="true" outlineLevel="0" collapsed="false">
      <c r="A5316" s="23" t="s">
        <v>1337</v>
      </c>
      <c r="B5316" s="80" t="n">
        <v>8495</v>
      </c>
      <c r="C5316" s="25" t="n">
        <f aca="false">VLOOKUP(B5316,[1]Planilha8!$X$4:$Y$6629,2,0)</f>
        <v>2041213</v>
      </c>
      <c r="D5316" s="98" t="s">
        <v>1520</v>
      </c>
      <c r="E5316" s="26" t="str">
        <f aca="false">VLOOKUP(B5316,[1]Planilha8!$X$4:$Z$6629,3,0)</f>
        <v>CLÍNICA MÉDICA</v>
      </c>
      <c r="F5316" s="26" t="str">
        <f aca="false">VLOOKUP(B5316,[1]Planilha8!$X$4:$AD$6629,7,0)</f>
        <v>BOM</v>
      </c>
      <c r="G5316" s="27" t="n">
        <v>41689</v>
      </c>
      <c r="H5316" s="99" t="n">
        <v>230</v>
      </c>
      <c r="I5316" s="29" t="s">
        <v>23</v>
      </c>
      <c r="J5316" s="70" t="s">
        <v>601</v>
      </c>
      <c r="K5316" s="71" t="n">
        <v>2642</v>
      </c>
      <c r="L5316" s="72" t="n">
        <v>2013004077</v>
      </c>
      <c r="M5316" s="73" t="n">
        <v>43465</v>
      </c>
      <c r="N5316" s="74" t="n">
        <v>197.222222222222</v>
      </c>
      <c r="O5316" s="75" t="n">
        <v>0.5</v>
      </c>
      <c r="P5316" s="76" t="n">
        <v>0.0416666666666667</v>
      </c>
      <c r="Q5316" s="77" t="n">
        <v>9.58333333333333</v>
      </c>
      <c r="R5316" s="78" t="n">
        <v>206.805555555556</v>
      </c>
      <c r="S5316" s="39" t="n">
        <v>23.1944444444444</v>
      </c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  <c r="AMG5316" s="0"/>
      <c r="AMH5316" s="0"/>
      <c r="AMI5316" s="0"/>
      <c r="AMJ5316" s="0"/>
    </row>
    <row r="5317" s="4" customFormat="true" ht="37.5" hidden="false" customHeight="true" outlineLevel="0" collapsed="false">
      <c r="A5317" s="23" t="s">
        <v>1337</v>
      </c>
      <c r="B5317" s="80" t="n">
        <v>8496</v>
      </c>
      <c r="C5317" s="25" t="n">
        <f aca="false">VLOOKUP(B5317,[1]Planilha8!$X$4:$Y$6629,2,0)</f>
        <v>2041214</v>
      </c>
      <c r="D5317" s="98" t="s">
        <v>1520</v>
      </c>
      <c r="E5317" s="26" t="str">
        <f aca="false">VLOOKUP(B5317,[1]Planilha8!$X$4:$Z$6629,3,0)</f>
        <v>CLÍNICA MÉDICA</v>
      </c>
      <c r="F5317" s="26" t="str">
        <f aca="false">VLOOKUP(B5317,[1]Planilha8!$X$4:$AD$6629,7,0)</f>
        <v>BOM</v>
      </c>
      <c r="G5317" s="27" t="n">
        <v>41689</v>
      </c>
      <c r="H5317" s="99" t="n">
        <v>230</v>
      </c>
      <c r="I5317" s="29" t="s">
        <v>23</v>
      </c>
      <c r="J5317" s="70" t="s">
        <v>601</v>
      </c>
      <c r="K5317" s="71" t="n">
        <v>2642</v>
      </c>
      <c r="L5317" s="72" t="n">
        <v>2013004077</v>
      </c>
      <c r="M5317" s="73" t="n">
        <v>43465</v>
      </c>
      <c r="N5317" s="74" t="n">
        <v>197.222222222222</v>
      </c>
      <c r="O5317" s="75" t="n">
        <v>0.5</v>
      </c>
      <c r="P5317" s="76" t="n">
        <v>0.0416666666666667</v>
      </c>
      <c r="Q5317" s="77" t="n">
        <v>9.58333333333333</v>
      </c>
      <c r="R5317" s="78" t="n">
        <v>206.805555555556</v>
      </c>
      <c r="S5317" s="39" t="n">
        <v>23.1944444444444</v>
      </c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  <c r="AI5317" s="3"/>
      <c r="AJ5317" s="3"/>
      <c r="AMG5317" s="0"/>
      <c r="AMH5317" s="0"/>
      <c r="AMI5317" s="0"/>
      <c r="AMJ5317" s="0"/>
    </row>
    <row r="5318" s="4" customFormat="true" ht="37.5" hidden="false" customHeight="true" outlineLevel="0" collapsed="false">
      <c r="A5318" s="23" t="s">
        <v>1337</v>
      </c>
      <c r="B5318" s="80" t="n">
        <v>8497</v>
      </c>
      <c r="C5318" s="25" t="n">
        <f aca="false">VLOOKUP(B5318,[1]Planilha8!$X$4:$Y$6629,2,0)</f>
        <v>2041215</v>
      </c>
      <c r="D5318" s="98" t="s">
        <v>1520</v>
      </c>
      <c r="E5318" s="26" t="str">
        <f aca="false">VLOOKUP(B5318,[1]Planilha8!$X$4:$Z$6629,3,0)</f>
        <v>CLÍNICA MÉDICA</v>
      </c>
      <c r="F5318" s="26" t="str">
        <f aca="false">VLOOKUP(B5318,[1]Planilha8!$X$4:$AD$6629,7,0)</f>
        <v>BOM</v>
      </c>
      <c r="G5318" s="27" t="n">
        <v>41689</v>
      </c>
      <c r="H5318" s="99" t="n">
        <v>230</v>
      </c>
      <c r="I5318" s="29" t="s">
        <v>23</v>
      </c>
      <c r="J5318" s="70" t="s">
        <v>601</v>
      </c>
      <c r="K5318" s="71" t="n">
        <v>2642</v>
      </c>
      <c r="L5318" s="72" t="n">
        <v>2013004077</v>
      </c>
      <c r="M5318" s="73" t="n">
        <v>43465</v>
      </c>
      <c r="N5318" s="74" t="n">
        <v>197.222222222222</v>
      </c>
      <c r="O5318" s="75" t="n">
        <v>0.5</v>
      </c>
      <c r="P5318" s="76" t="n">
        <v>0.0416666666666667</v>
      </c>
      <c r="Q5318" s="77" t="n">
        <v>9.58333333333333</v>
      </c>
      <c r="R5318" s="78" t="n">
        <v>206.805555555556</v>
      </c>
      <c r="S5318" s="39" t="n">
        <v>23.1944444444444</v>
      </c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  <c r="AMG5318" s="0"/>
      <c r="AMH5318" s="0"/>
      <c r="AMI5318" s="0"/>
      <c r="AMJ5318" s="0"/>
    </row>
    <row r="5319" s="4" customFormat="true" ht="37.5" hidden="false" customHeight="true" outlineLevel="0" collapsed="false">
      <c r="A5319" s="23" t="s">
        <v>1337</v>
      </c>
      <c r="B5319" s="80" t="n">
        <v>8498</v>
      </c>
      <c r="C5319" s="25" t="n">
        <f aca="false">VLOOKUP(B5319,[1]Planilha8!$X$4:$Y$6629,2,0)</f>
        <v>2041216</v>
      </c>
      <c r="D5319" s="98" t="s">
        <v>1520</v>
      </c>
      <c r="E5319" s="26" t="str">
        <f aca="false">VLOOKUP(B5319,[1]Planilha8!$X$4:$Z$6629,3,0)</f>
        <v>CLÍNICA MÉDICA</v>
      </c>
      <c r="F5319" s="26" t="str">
        <f aca="false">VLOOKUP(B5319,[1]Planilha8!$X$4:$AD$6629,7,0)</f>
        <v>BOM</v>
      </c>
      <c r="G5319" s="27" t="n">
        <v>41689</v>
      </c>
      <c r="H5319" s="99" t="n">
        <v>230</v>
      </c>
      <c r="I5319" s="29" t="s">
        <v>23</v>
      </c>
      <c r="J5319" s="70" t="s">
        <v>601</v>
      </c>
      <c r="K5319" s="71" t="n">
        <v>2642</v>
      </c>
      <c r="L5319" s="72" t="n">
        <v>2013004077</v>
      </c>
      <c r="M5319" s="73" t="n">
        <v>43465</v>
      </c>
      <c r="N5319" s="74" t="n">
        <v>197.222222222222</v>
      </c>
      <c r="O5319" s="75" t="n">
        <v>0.5</v>
      </c>
      <c r="P5319" s="76" t="n">
        <v>0.0416666666666667</v>
      </c>
      <c r="Q5319" s="77" t="n">
        <v>9.58333333333333</v>
      </c>
      <c r="R5319" s="78" t="n">
        <v>206.805555555556</v>
      </c>
      <c r="S5319" s="39" t="n">
        <v>23.1944444444444</v>
      </c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  <c r="AI5319" s="3"/>
      <c r="AJ5319" s="3"/>
      <c r="AMG5319" s="0"/>
      <c r="AMH5319" s="0"/>
      <c r="AMI5319" s="0"/>
      <c r="AMJ5319" s="0"/>
    </row>
    <row r="5320" s="4" customFormat="true" ht="37.5" hidden="false" customHeight="true" outlineLevel="0" collapsed="false">
      <c r="A5320" s="23" t="s">
        <v>1337</v>
      </c>
      <c r="B5320" s="80" t="n">
        <v>8499</v>
      </c>
      <c r="C5320" s="25" t="n">
        <f aca="false">VLOOKUP(B5320,[1]Planilha8!$X$4:$Y$6629,2,0)</f>
        <v>2041217</v>
      </c>
      <c r="D5320" s="98" t="s">
        <v>1520</v>
      </c>
      <c r="E5320" s="26" t="str">
        <f aca="false">VLOOKUP(B5320,[1]Planilha8!$X$4:$Z$6629,3,0)</f>
        <v>CLÍNICA MÉDICA</v>
      </c>
      <c r="F5320" s="26" t="str">
        <f aca="false">VLOOKUP(B5320,[1]Planilha8!$X$4:$AD$6629,7,0)</f>
        <v>BOM</v>
      </c>
      <c r="G5320" s="27" t="n">
        <v>41689</v>
      </c>
      <c r="H5320" s="99" t="n">
        <v>230</v>
      </c>
      <c r="I5320" s="29" t="s">
        <v>23</v>
      </c>
      <c r="J5320" s="70" t="s">
        <v>601</v>
      </c>
      <c r="K5320" s="71" t="n">
        <v>2642</v>
      </c>
      <c r="L5320" s="72" t="n">
        <v>2013004077</v>
      </c>
      <c r="M5320" s="73" t="n">
        <v>43465</v>
      </c>
      <c r="N5320" s="74" t="n">
        <v>197.222222222222</v>
      </c>
      <c r="O5320" s="75" t="n">
        <v>0.5</v>
      </c>
      <c r="P5320" s="76" t="n">
        <v>0.0416666666666667</v>
      </c>
      <c r="Q5320" s="77" t="n">
        <v>9.58333333333333</v>
      </c>
      <c r="R5320" s="78" t="n">
        <v>206.805555555556</v>
      </c>
      <c r="S5320" s="39" t="n">
        <v>23.1944444444444</v>
      </c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  <c r="AMG5320" s="0"/>
      <c r="AMH5320" s="0"/>
      <c r="AMI5320" s="0"/>
      <c r="AMJ5320" s="0"/>
    </row>
    <row r="5321" s="4" customFormat="true" ht="37.5" hidden="false" customHeight="true" outlineLevel="0" collapsed="false">
      <c r="A5321" s="23" t="s">
        <v>1337</v>
      </c>
      <c r="B5321" s="80" t="n">
        <v>8500</v>
      </c>
      <c r="C5321" s="25" t="n">
        <f aca="false">VLOOKUP(B5321,[1]Planilha8!$X$4:$Y$6629,2,0)</f>
        <v>2041218</v>
      </c>
      <c r="D5321" s="98" t="s">
        <v>1520</v>
      </c>
      <c r="E5321" s="26" t="str">
        <f aca="false">VLOOKUP(B5321,[1]Planilha8!$X$4:$Z$6629,3,0)</f>
        <v>DIÁLISE</v>
      </c>
      <c r="F5321" s="26" t="str">
        <f aca="false">VLOOKUP(B5321,[1]Planilha8!$X$4:$AD$6629,7,0)</f>
        <v>BOM</v>
      </c>
      <c r="G5321" s="27" t="n">
        <v>41689</v>
      </c>
      <c r="H5321" s="99" t="n">
        <v>230</v>
      </c>
      <c r="I5321" s="29" t="s">
        <v>23</v>
      </c>
      <c r="J5321" s="70" t="s">
        <v>601</v>
      </c>
      <c r="K5321" s="71" t="n">
        <v>2642</v>
      </c>
      <c r="L5321" s="72" t="n">
        <v>2013004077</v>
      </c>
      <c r="M5321" s="73" t="n">
        <v>43465</v>
      </c>
      <c r="N5321" s="74" t="n">
        <v>197.222222222222</v>
      </c>
      <c r="O5321" s="75" t="n">
        <v>0.5</v>
      </c>
      <c r="P5321" s="76" t="n">
        <v>0.0416666666666667</v>
      </c>
      <c r="Q5321" s="77" t="n">
        <v>9.58333333333333</v>
      </c>
      <c r="R5321" s="78" t="n">
        <v>206.805555555556</v>
      </c>
      <c r="S5321" s="39" t="n">
        <v>23.1944444444444</v>
      </c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  <c r="AI5321" s="3"/>
      <c r="AJ5321" s="3"/>
      <c r="AMG5321" s="0"/>
      <c r="AMH5321" s="0"/>
      <c r="AMI5321" s="0"/>
      <c r="AMJ5321" s="0"/>
    </row>
    <row r="5322" s="4" customFormat="true" ht="37.5" hidden="false" customHeight="true" outlineLevel="0" collapsed="false">
      <c r="A5322" s="23" t="s">
        <v>1337</v>
      </c>
      <c r="B5322" s="80" t="n">
        <v>8606</v>
      </c>
      <c r="C5322" s="25" t="n">
        <f aca="false">VLOOKUP(B5322,[1]Planilha8!$X$4:$Y$6629,2,0)</f>
        <v>2041219</v>
      </c>
      <c r="D5322" s="98" t="s">
        <v>1520</v>
      </c>
      <c r="E5322" s="26" t="str">
        <f aca="false">VLOOKUP(B5322,[1]Planilha8!$X$4:$Z$6629,3,0)</f>
        <v>CLÍNICA MÉDICA</v>
      </c>
      <c r="F5322" s="26" t="str">
        <f aca="false">VLOOKUP(B5322,[1]Planilha8!$X$4:$AD$6629,7,0)</f>
        <v>BOM</v>
      </c>
      <c r="G5322" s="27" t="n">
        <v>41689</v>
      </c>
      <c r="H5322" s="99" t="n">
        <v>230</v>
      </c>
      <c r="I5322" s="29" t="s">
        <v>23</v>
      </c>
      <c r="J5322" s="70" t="s">
        <v>601</v>
      </c>
      <c r="K5322" s="71" t="n">
        <v>2642</v>
      </c>
      <c r="L5322" s="72" t="n">
        <v>2013004077</v>
      </c>
      <c r="M5322" s="73" t="n">
        <v>43465</v>
      </c>
      <c r="N5322" s="74" t="n">
        <v>197.222222222222</v>
      </c>
      <c r="O5322" s="75" t="n">
        <v>0.5</v>
      </c>
      <c r="P5322" s="76" t="n">
        <v>0.0416666666666667</v>
      </c>
      <c r="Q5322" s="77" t="n">
        <v>9.58333333333333</v>
      </c>
      <c r="R5322" s="78" t="n">
        <v>206.805555555556</v>
      </c>
      <c r="S5322" s="39" t="n">
        <v>23.1944444444444</v>
      </c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  <c r="AMG5322" s="0"/>
      <c r="AMH5322" s="0"/>
      <c r="AMI5322" s="0"/>
      <c r="AMJ5322" s="0"/>
    </row>
    <row r="5323" s="4" customFormat="true" ht="37.5" hidden="false" customHeight="true" outlineLevel="0" collapsed="false">
      <c r="A5323" s="23" t="s">
        <v>1337</v>
      </c>
      <c r="B5323" s="80" t="n">
        <v>8607</v>
      </c>
      <c r="C5323" s="25" t="n">
        <f aca="false">VLOOKUP(B5323,[1]Planilha8!$X$4:$Y$6629,2,0)</f>
        <v>2041220</v>
      </c>
      <c r="D5323" s="98" t="s">
        <v>1520</v>
      </c>
      <c r="E5323" s="26" t="str">
        <f aca="false">VLOOKUP(B5323,[1]Planilha8!$X$4:$Z$6629,3,0)</f>
        <v>CLÍNICA MÉDICA</v>
      </c>
      <c r="F5323" s="26" t="str">
        <f aca="false">VLOOKUP(B5323,[1]Planilha8!$X$4:$AD$6629,7,0)</f>
        <v>BOM</v>
      </c>
      <c r="G5323" s="27" t="n">
        <v>41689</v>
      </c>
      <c r="H5323" s="99" t="n">
        <v>230</v>
      </c>
      <c r="I5323" s="29" t="s">
        <v>23</v>
      </c>
      <c r="J5323" s="70" t="s">
        <v>601</v>
      </c>
      <c r="K5323" s="71" t="n">
        <v>2642</v>
      </c>
      <c r="L5323" s="72" t="n">
        <v>2013004077</v>
      </c>
      <c r="M5323" s="73" t="n">
        <v>43465</v>
      </c>
      <c r="N5323" s="74" t="n">
        <v>197.222222222222</v>
      </c>
      <c r="O5323" s="75" t="n">
        <v>0.5</v>
      </c>
      <c r="P5323" s="76" t="n">
        <v>0.0416666666666667</v>
      </c>
      <c r="Q5323" s="77" t="n">
        <v>9.58333333333333</v>
      </c>
      <c r="R5323" s="78" t="n">
        <v>206.805555555556</v>
      </c>
      <c r="S5323" s="39" t="n">
        <v>23.1944444444444</v>
      </c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  <c r="AI5323" s="3"/>
      <c r="AJ5323" s="3"/>
      <c r="AMG5323" s="0"/>
      <c r="AMH5323" s="0"/>
      <c r="AMI5323" s="0"/>
      <c r="AMJ5323" s="0"/>
    </row>
    <row r="5324" s="4" customFormat="true" ht="37.5" hidden="false" customHeight="true" outlineLevel="0" collapsed="false">
      <c r="A5324" s="23" t="s">
        <v>1337</v>
      </c>
      <c r="B5324" s="80" t="n">
        <v>8608</v>
      </c>
      <c r="C5324" s="25" t="n">
        <f aca="false">VLOOKUP(B5324,[1]Planilha8!$X$4:$Y$6629,2,0)</f>
        <v>2041221</v>
      </c>
      <c r="D5324" s="98" t="s">
        <v>1520</v>
      </c>
      <c r="E5324" s="26" t="str">
        <f aca="false">VLOOKUP(B5324,[1]Planilha8!$X$4:$Z$6629,3,0)</f>
        <v>CLÍNICA MÉDICA</v>
      </c>
      <c r="F5324" s="26" t="str">
        <f aca="false">VLOOKUP(B5324,[1]Planilha8!$X$4:$AD$6629,7,0)</f>
        <v>BOM</v>
      </c>
      <c r="G5324" s="27" t="n">
        <v>41689</v>
      </c>
      <c r="H5324" s="99" t="n">
        <v>230</v>
      </c>
      <c r="I5324" s="29" t="s">
        <v>23</v>
      </c>
      <c r="J5324" s="70" t="s">
        <v>601</v>
      </c>
      <c r="K5324" s="71" t="n">
        <v>2642</v>
      </c>
      <c r="L5324" s="72" t="n">
        <v>2013004077</v>
      </c>
      <c r="M5324" s="73" t="n">
        <v>43465</v>
      </c>
      <c r="N5324" s="74" t="n">
        <v>197.222222222222</v>
      </c>
      <c r="O5324" s="75" t="n">
        <v>0.5</v>
      </c>
      <c r="P5324" s="76" t="n">
        <v>0.0416666666666667</v>
      </c>
      <c r="Q5324" s="77" t="n">
        <v>9.58333333333333</v>
      </c>
      <c r="R5324" s="78" t="n">
        <v>206.805555555556</v>
      </c>
      <c r="S5324" s="39" t="n">
        <v>23.1944444444444</v>
      </c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  <c r="AI5324" s="3"/>
      <c r="AJ5324" s="3"/>
      <c r="AMG5324" s="0"/>
      <c r="AMH5324" s="0"/>
      <c r="AMI5324" s="0"/>
      <c r="AMJ5324" s="0"/>
    </row>
    <row r="5325" s="4" customFormat="true" ht="37.5" hidden="false" customHeight="true" outlineLevel="0" collapsed="false">
      <c r="A5325" s="23" t="s">
        <v>1337</v>
      </c>
      <c r="B5325" s="80" t="n">
        <v>8609</v>
      </c>
      <c r="C5325" s="25" t="n">
        <f aca="false">VLOOKUP(B5325,[1]Planilha8!$X$4:$Y$6629,2,0)</f>
        <v>2041222</v>
      </c>
      <c r="D5325" s="98" t="s">
        <v>1520</v>
      </c>
      <c r="E5325" s="26" t="str">
        <f aca="false">VLOOKUP(B5325,[1]Planilha8!$X$4:$Z$6629,3,0)</f>
        <v>CLÍNICA MÉDICA</v>
      </c>
      <c r="F5325" s="26" t="str">
        <f aca="false">VLOOKUP(B5325,[1]Planilha8!$X$4:$AD$6629,7,0)</f>
        <v>BOM</v>
      </c>
      <c r="G5325" s="27" t="n">
        <v>41689</v>
      </c>
      <c r="H5325" s="99" t="n">
        <v>230</v>
      </c>
      <c r="I5325" s="29" t="s">
        <v>23</v>
      </c>
      <c r="J5325" s="70" t="s">
        <v>601</v>
      </c>
      <c r="K5325" s="71" t="n">
        <v>2642</v>
      </c>
      <c r="L5325" s="72" t="n">
        <v>2013004077</v>
      </c>
      <c r="M5325" s="73" t="n">
        <v>43465</v>
      </c>
      <c r="N5325" s="74" t="n">
        <v>197.222222222222</v>
      </c>
      <c r="O5325" s="75" t="n">
        <v>0.5</v>
      </c>
      <c r="P5325" s="76" t="n">
        <v>0.0416666666666667</v>
      </c>
      <c r="Q5325" s="77" t="n">
        <v>9.58333333333333</v>
      </c>
      <c r="R5325" s="78" t="n">
        <v>206.805555555556</v>
      </c>
      <c r="S5325" s="39" t="n">
        <v>23.1944444444444</v>
      </c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  <c r="AI5325" s="3"/>
      <c r="AJ5325" s="3"/>
      <c r="AMG5325" s="0"/>
      <c r="AMH5325" s="0"/>
      <c r="AMI5325" s="0"/>
      <c r="AMJ5325" s="0"/>
    </row>
    <row r="5326" s="4" customFormat="true" ht="37.5" hidden="false" customHeight="true" outlineLevel="0" collapsed="false">
      <c r="A5326" s="23" t="s">
        <v>1337</v>
      </c>
      <c r="B5326" s="80" t="n">
        <v>8610</v>
      </c>
      <c r="C5326" s="25" t="n">
        <f aca="false">VLOOKUP(B5326,[1]Planilha8!$X$4:$Y$6629,2,0)</f>
        <v>2041223</v>
      </c>
      <c r="D5326" s="98" t="s">
        <v>1520</v>
      </c>
      <c r="E5326" s="26" t="str">
        <f aca="false">VLOOKUP(B5326,[1]Planilha8!$X$4:$Z$6629,3,0)</f>
        <v>CLÍNICA MÉDICA</v>
      </c>
      <c r="F5326" s="26" t="str">
        <f aca="false">VLOOKUP(B5326,[1]Planilha8!$X$4:$AD$6629,7,0)</f>
        <v>BOM</v>
      </c>
      <c r="G5326" s="27" t="n">
        <v>41689</v>
      </c>
      <c r="H5326" s="99" t="n">
        <v>230</v>
      </c>
      <c r="I5326" s="29" t="s">
        <v>23</v>
      </c>
      <c r="J5326" s="70" t="s">
        <v>601</v>
      </c>
      <c r="K5326" s="71" t="n">
        <v>2642</v>
      </c>
      <c r="L5326" s="72" t="n">
        <v>2013004077</v>
      </c>
      <c r="M5326" s="73" t="n">
        <v>43465</v>
      </c>
      <c r="N5326" s="74" t="n">
        <v>197.222222222222</v>
      </c>
      <c r="O5326" s="75" t="n">
        <v>0.5</v>
      </c>
      <c r="P5326" s="76" t="n">
        <v>0.0416666666666667</v>
      </c>
      <c r="Q5326" s="77" t="n">
        <v>9.58333333333333</v>
      </c>
      <c r="R5326" s="78" t="n">
        <v>206.805555555556</v>
      </c>
      <c r="S5326" s="39" t="n">
        <v>23.1944444444444</v>
      </c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  <c r="AI5326" s="3"/>
      <c r="AJ5326" s="3"/>
      <c r="AMG5326" s="0"/>
      <c r="AMH5326" s="0"/>
      <c r="AMI5326" s="0"/>
      <c r="AMJ5326" s="0"/>
    </row>
    <row r="5327" s="4" customFormat="true" ht="37.5" hidden="false" customHeight="true" outlineLevel="0" collapsed="false">
      <c r="A5327" s="23" t="s">
        <v>1337</v>
      </c>
      <c r="B5327" s="80" t="n">
        <v>8611</v>
      </c>
      <c r="C5327" s="25" t="n">
        <f aca="false">VLOOKUP(B5327,[1]Planilha8!$X$4:$Y$6629,2,0)</f>
        <v>2041224</v>
      </c>
      <c r="D5327" s="98" t="s">
        <v>1520</v>
      </c>
      <c r="E5327" s="26" t="str">
        <f aca="false">VLOOKUP(B5327,[1]Planilha8!$X$4:$Z$6629,3,0)</f>
        <v>CLÍNICA MÉDICA</v>
      </c>
      <c r="F5327" s="26" t="str">
        <f aca="false">VLOOKUP(B5327,[1]Planilha8!$X$4:$AD$6629,7,0)</f>
        <v>BOM</v>
      </c>
      <c r="G5327" s="27" t="n">
        <v>41689</v>
      </c>
      <c r="H5327" s="99" t="n">
        <v>230</v>
      </c>
      <c r="I5327" s="29" t="s">
        <v>23</v>
      </c>
      <c r="J5327" s="70" t="s">
        <v>601</v>
      </c>
      <c r="K5327" s="71" t="n">
        <v>2642</v>
      </c>
      <c r="L5327" s="72" t="n">
        <v>2013004077</v>
      </c>
      <c r="M5327" s="73" t="n">
        <v>43465</v>
      </c>
      <c r="N5327" s="74" t="n">
        <v>197.222222222222</v>
      </c>
      <c r="O5327" s="75" t="n">
        <v>0.5</v>
      </c>
      <c r="P5327" s="76" t="n">
        <v>0.0416666666666667</v>
      </c>
      <c r="Q5327" s="77" t="n">
        <v>9.58333333333333</v>
      </c>
      <c r="R5327" s="78" t="n">
        <v>206.805555555556</v>
      </c>
      <c r="S5327" s="39" t="n">
        <v>23.1944444444444</v>
      </c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  <c r="AI5327" s="3"/>
      <c r="AJ5327" s="3"/>
      <c r="AMG5327" s="0"/>
      <c r="AMH5327" s="0"/>
      <c r="AMI5327" s="0"/>
      <c r="AMJ5327" s="0"/>
    </row>
    <row r="5328" s="4" customFormat="true" ht="37.5" hidden="false" customHeight="true" outlineLevel="0" collapsed="false">
      <c r="A5328" s="23" t="s">
        <v>1337</v>
      </c>
      <c r="B5328" s="80" t="n">
        <v>8612</v>
      </c>
      <c r="C5328" s="25" t="n">
        <f aca="false">VLOOKUP(B5328,[1]Planilha8!$X$4:$Y$6629,2,0)</f>
        <v>2041225</v>
      </c>
      <c r="D5328" s="98" t="s">
        <v>1520</v>
      </c>
      <c r="E5328" s="26" t="str">
        <f aca="false">VLOOKUP(B5328,[1]Planilha8!$X$4:$Z$6629,3,0)</f>
        <v>CLÍNICA MÉDICA</v>
      </c>
      <c r="F5328" s="26" t="str">
        <f aca="false">VLOOKUP(B5328,[1]Planilha8!$X$4:$AD$6629,7,0)</f>
        <v>BOM</v>
      </c>
      <c r="G5328" s="27" t="n">
        <v>41689</v>
      </c>
      <c r="H5328" s="99" t="n">
        <v>230</v>
      </c>
      <c r="I5328" s="29" t="s">
        <v>23</v>
      </c>
      <c r="J5328" s="70" t="s">
        <v>601</v>
      </c>
      <c r="K5328" s="71" t="n">
        <v>2642</v>
      </c>
      <c r="L5328" s="72" t="n">
        <v>2013004077</v>
      </c>
      <c r="M5328" s="73" t="n">
        <v>43465</v>
      </c>
      <c r="N5328" s="74" t="n">
        <v>197.222222222222</v>
      </c>
      <c r="O5328" s="75" t="n">
        <v>0.5</v>
      </c>
      <c r="P5328" s="76" t="n">
        <v>0.0416666666666667</v>
      </c>
      <c r="Q5328" s="77" t="n">
        <v>9.58333333333333</v>
      </c>
      <c r="R5328" s="78" t="n">
        <v>206.805555555556</v>
      </c>
      <c r="S5328" s="39" t="n">
        <v>23.1944444444444</v>
      </c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  <c r="AI5328" s="3"/>
      <c r="AJ5328" s="3"/>
      <c r="AMG5328" s="0"/>
      <c r="AMH5328" s="0"/>
      <c r="AMI5328" s="0"/>
      <c r="AMJ5328" s="0"/>
    </row>
    <row r="5329" s="4" customFormat="true" ht="37.5" hidden="false" customHeight="true" outlineLevel="0" collapsed="false">
      <c r="A5329" s="23" t="s">
        <v>1337</v>
      </c>
      <c r="B5329" s="80" t="n">
        <v>8613</v>
      </c>
      <c r="C5329" s="25" t="n">
        <f aca="false">VLOOKUP(B5329,[1]Planilha8!$X$4:$Y$6629,2,0)</f>
        <v>2041226</v>
      </c>
      <c r="D5329" s="98" t="s">
        <v>1520</v>
      </c>
      <c r="E5329" s="26" t="str">
        <f aca="false">VLOOKUP(B5329,[1]Planilha8!$X$4:$Z$6629,3,0)</f>
        <v>CLÍNICA MÉDICA</v>
      </c>
      <c r="F5329" s="26" t="str">
        <f aca="false">VLOOKUP(B5329,[1]Planilha8!$X$4:$AD$6629,7,0)</f>
        <v>BOM</v>
      </c>
      <c r="G5329" s="27" t="n">
        <v>41689</v>
      </c>
      <c r="H5329" s="99" t="n">
        <v>230</v>
      </c>
      <c r="I5329" s="29" t="s">
        <v>23</v>
      </c>
      <c r="J5329" s="70" t="s">
        <v>601</v>
      </c>
      <c r="K5329" s="71" t="n">
        <v>2642</v>
      </c>
      <c r="L5329" s="72" t="n">
        <v>2013004077</v>
      </c>
      <c r="M5329" s="73" t="n">
        <v>43465</v>
      </c>
      <c r="N5329" s="74" t="n">
        <v>197.222222222222</v>
      </c>
      <c r="O5329" s="75" t="n">
        <v>0.5</v>
      </c>
      <c r="P5329" s="76" t="n">
        <v>0.0416666666666667</v>
      </c>
      <c r="Q5329" s="77" t="n">
        <v>9.58333333333333</v>
      </c>
      <c r="R5329" s="78" t="n">
        <v>206.805555555556</v>
      </c>
      <c r="S5329" s="39" t="n">
        <v>23.1944444444444</v>
      </c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  <c r="AI5329" s="3"/>
      <c r="AJ5329" s="3"/>
      <c r="AMG5329" s="0"/>
      <c r="AMH5329" s="0"/>
      <c r="AMI5329" s="0"/>
      <c r="AMJ5329" s="0"/>
    </row>
    <row r="5330" s="4" customFormat="true" ht="37.5" hidden="false" customHeight="true" outlineLevel="0" collapsed="false">
      <c r="A5330" s="23" t="s">
        <v>1337</v>
      </c>
      <c r="B5330" s="80" t="n">
        <v>8614</v>
      </c>
      <c r="C5330" s="25" t="n">
        <f aca="false">VLOOKUP(B5330,[1]Planilha8!$X$4:$Y$6629,2,0)</f>
        <v>2041227</v>
      </c>
      <c r="D5330" s="98" t="s">
        <v>1520</v>
      </c>
      <c r="E5330" s="26" t="str">
        <f aca="false">VLOOKUP(B5330,[1]Planilha8!$X$4:$Z$6629,3,0)</f>
        <v>CLÍNICA MÉDICA</v>
      </c>
      <c r="F5330" s="26" t="str">
        <f aca="false">VLOOKUP(B5330,[1]Planilha8!$X$4:$AD$6629,7,0)</f>
        <v>BOM</v>
      </c>
      <c r="G5330" s="27" t="n">
        <v>41689</v>
      </c>
      <c r="H5330" s="99" t="n">
        <v>230</v>
      </c>
      <c r="I5330" s="29" t="s">
        <v>23</v>
      </c>
      <c r="J5330" s="70" t="s">
        <v>601</v>
      </c>
      <c r="K5330" s="71" t="n">
        <v>2642</v>
      </c>
      <c r="L5330" s="72" t="n">
        <v>2013004077</v>
      </c>
      <c r="M5330" s="73" t="n">
        <v>43465</v>
      </c>
      <c r="N5330" s="74" t="n">
        <v>197.222222222222</v>
      </c>
      <c r="O5330" s="75" t="n">
        <v>0.5</v>
      </c>
      <c r="P5330" s="76" t="n">
        <v>0.0416666666666667</v>
      </c>
      <c r="Q5330" s="77" t="n">
        <v>9.58333333333333</v>
      </c>
      <c r="R5330" s="78" t="n">
        <v>206.805555555556</v>
      </c>
      <c r="S5330" s="39" t="n">
        <v>23.1944444444444</v>
      </c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  <c r="AI5330" s="3"/>
      <c r="AJ5330" s="3"/>
      <c r="AMG5330" s="0"/>
      <c r="AMH5330" s="0"/>
      <c r="AMI5330" s="0"/>
      <c r="AMJ5330" s="0"/>
    </row>
    <row r="5331" s="4" customFormat="true" ht="37.5" hidden="false" customHeight="true" outlineLevel="0" collapsed="false">
      <c r="A5331" s="23" t="s">
        <v>1337</v>
      </c>
      <c r="B5331" s="80" t="n">
        <v>8615</v>
      </c>
      <c r="C5331" s="25" t="n">
        <f aca="false">VLOOKUP(B5331,[1]Planilha8!$X$4:$Y$6629,2,0)</f>
        <v>2041228</v>
      </c>
      <c r="D5331" s="98" t="s">
        <v>1520</v>
      </c>
      <c r="E5331" s="26" t="str">
        <f aca="false">VLOOKUP(B5331,[1]Planilha8!$X$4:$Z$6629,3,0)</f>
        <v>CLÍNICA MÉDICA</v>
      </c>
      <c r="F5331" s="26" t="str">
        <f aca="false">VLOOKUP(B5331,[1]Planilha8!$X$4:$AD$6629,7,0)</f>
        <v>BOM</v>
      </c>
      <c r="G5331" s="27" t="n">
        <v>41689</v>
      </c>
      <c r="H5331" s="99" t="n">
        <v>230</v>
      </c>
      <c r="I5331" s="29" t="s">
        <v>23</v>
      </c>
      <c r="J5331" s="70" t="s">
        <v>601</v>
      </c>
      <c r="K5331" s="71" t="n">
        <v>2642</v>
      </c>
      <c r="L5331" s="72" t="n">
        <v>2013004077</v>
      </c>
      <c r="M5331" s="73" t="n">
        <v>43465</v>
      </c>
      <c r="N5331" s="74" t="n">
        <v>197.222222222222</v>
      </c>
      <c r="O5331" s="75" t="n">
        <v>0.5</v>
      </c>
      <c r="P5331" s="76" t="n">
        <v>0.0416666666666667</v>
      </c>
      <c r="Q5331" s="77" t="n">
        <v>9.58333333333333</v>
      </c>
      <c r="R5331" s="78" t="n">
        <v>206.805555555556</v>
      </c>
      <c r="S5331" s="39" t="n">
        <v>23.1944444444444</v>
      </c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  <c r="AMG5331" s="0"/>
      <c r="AMH5331" s="0"/>
      <c r="AMI5331" s="0"/>
      <c r="AMJ5331" s="0"/>
    </row>
    <row r="5332" s="4" customFormat="true" ht="37.5" hidden="false" customHeight="true" outlineLevel="0" collapsed="false">
      <c r="A5332" s="23" t="s">
        <v>1337</v>
      </c>
      <c r="B5332" s="80" t="n">
        <v>8616</v>
      </c>
      <c r="C5332" s="25" t="n">
        <f aca="false">VLOOKUP(B5332,[1]Planilha8!$X$4:$Y$6629,2,0)</f>
        <v>2041229</v>
      </c>
      <c r="D5332" s="98" t="s">
        <v>1520</v>
      </c>
      <c r="E5332" s="26" t="str">
        <f aca="false">VLOOKUP(B5332,[1]Planilha8!$X$4:$Z$6629,3,0)</f>
        <v>CLÍNICA MÉDICA</v>
      </c>
      <c r="F5332" s="26" t="str">
        <f aca="false">VLOOKUP(B5332,[1]Planilha8!$X$4:$AD$6629,7,0)</f>
        <v>BOM</v>
      </c>
      <c r="G5332" s="27" t="n">
        <v>41689</v>
      </c>
      <c r="H5332" s="99" t="n">
        <v>230</v>
      </c>
      <c r="I5332" s="29" t="s">
        <v>23</v>
      </c>
      <c r="J5332" s="70" t="s">
        <v>601</v>
      </c>
      <c r="K5332" s="71" t="n">
        <v>2642</v>
      </c>
      <c r="L5332" s="72" t="n">
        <v>2013004077</v>
      </c>
      <c r="M5332" s="73" t="n">
        <v>43465</v>
      </c>
      <c r="N5332" s="74" t="n">
        <v>197.222222222222</v>
      </c>
      <c r="O5332" s="75" t="n">
        <v>0.5</v>
      </c>
      <c r="P5332" s="76" t="n">
        <v>0.0416666666666667</v>
      </c>
      <c r="Q5332" s="77" t="n">
        <v>9.58333333333333</v>
      </c>
      <c r="R5332" s="78" t="n">
        <v>206.805555555556</v>
      </c>
      <c r="S5332" s="39" t="n">
        <v>23.1944444444444</v>
      </c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  <c r="AI5332" s="3"/>
      <c r="AJ5332" s="3"/>
      <c r="AMG5332" s="0"/>
      <c r="AMH5332" s="0"/>
      <c r="AMI5332" s="0"/>
      <c r="AMJ5332" s="0"/>
    </row>
    <row r="5333" s="4" customFormat="true" ht="37.5" hidden="false" customHeight="true" outlineLevel="0" collapsed="false">
      <c r="A5333" s="23" t="s">
        <v>1337</v>
      </c>
      <c r="B5333" s="80" t="n">
        <v>8617</v>
      </c>
      <c r="C5333" s="25" t="n">
        <f aca="false">VLOOKUP(B5333,[1]Planilha8!$X$4:$Y$6629,2,0)</f>
        <v>2041230</v>
      </c>
      <c r="D5333" s="98" t="s">
        <v>1520</v>
      </c>
      <c r="E5333" s="26" t="str">
        <f aca="false">VLOOKUP(B5333,[1]Planilha8!$X$4:$Z$6629,3,0)</f>
        <v>CLÍNICA MÉDICA</v>
      </c>
      <c r="F5333" s="26" t="str">
        <f aca="false">VLOOKUP(B5333,[1]Planilha8!$X$4:$AD$6629,7,0)</f>
        <v>BOM</v>
      </c>
      <c r="G5333" s="27" t="n">
        <v>41689</v>
      </c>
      <c r="H5333" s="99" t="n">
        <v>230</v>
      </c>
      <c r="I5333" s="29" t="s">
        <v>23</v>
      </c>
      <c r="J5333" s="70" t="s">
        <v>601</v>
      </c>
      <c r="K5333" s="71" t="n">
        <v>2642</v>
      </c>
      <c r="L5333" s="72" t="n">
        <v>2013004077</v>
      </c>
      <c r="M5333" s="73" t="n">
        <v>43465</v>
      </c>
      <c r="N5333" s="74" t="n">
        <v>197.222222222222</v>
      </c>
      <c r="O5333" s="75" t="n">
        <v>0.5</v>
      </c>
      <c r="P5333" s="76" t="n">
        <v>0.0416666666666667</v>
      </c>
      <c r="Q5333" s="77" t="n">
        <v>9.58333333333333</v>
      </c>
      <c r="R5333" s="78" t="n">
        <v>206.805555555556</v>
      </c>
      <c r="S5333" s="39" t="n">
        <v>23.1944444444444</v>
      </c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  <c r="AI5333" s="3"/>
      <c r="AJ5333" s="3"/>
      <c r="AMG5333" s="0"/>
      <c r="AMH5333" s="0"/>
      <c r="AMI5333" s="0"/>
      <c r="AMJ5333" s="0"/>
    </row>
    <row r="5334" s="4" customFormat="true" ht="37.5" hidden="false" customHeight="true" outlineLevel="0" collapsed="false">
      <c r="A5334" s="23" t="s">
        <v>1337</v>
      </c>
      <c r="B5334" s="80" t="n">
        <v>8618</v>
      </c>
      <c r="C5334" s="25" t="n">
        <f aca="false">VLOOKUP(B5334,[1]Planilha8!$X$4:$Y$6629,2,0)</f>
        <v>2041231</v>
      </c>
      <c r="D5334" s="98" t="s">
        <v>1520</v>
      </c>
      <c r="E5334" s="26" t="str">
        <f aca="false">VLOOKUP(B5334,[1]Planilha8!$X$4:$Z$6629,3,0)</f>
        <v>CLÍNICA MÉDICA</v>
      </c>
      <c r="F5334" s="26" t="str">
        <f aca="false">VLOOKUP(B5334,[1]Planilha8!$X$4:$AD$6629,7,0)</f>
        <v>BOM</v>
      </c>
      <c r="G5334" s="27" t="n">
        <v>41689</v>
      </c>
      <c r="H5334" s="99" t="n">
        <v>230</v>
      </c>
      <c r="I5334" s="29" t="s">
        <v>23</v>
      </c>
      <c r="J5334" s="70" t="s">
        <v>601</v>
      </c>
      <c r="K5334" s="71" t="n">
        <v>2642</v>
      </c>
      <c r="L5334" s="72" t="n">
        <v>2013004077</v>
      </c>
      <c r="M5334" s="73" t="n">
        <v>43465</v>
      </c>
      <c r="N5334" s="74" t="n">
        <v>197.222222222222</v>
      </c>
      <c r="O5334" s="75" t="n">
        <v>0.5</v>
      </c>
      <c r="P5334" s="76" t="n">
        <v>0.0416666666666667</v>
      </c>
      <c r="Q5334" s="77" t="n">
        <v>9.58333333333333</v>
      </c>
      <c r="R5334" s="78" t="n">
        <v>206.805555555556</v>
      </c>
      <c r="S5334" s="39" t="n">
        <v>23.1944444444444</v>
      </c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  <c r="AI5334" s="3"/>
      <c r="AJ5334" s="3"/>
      <c r="AMG5334" s="0"/>
      <c r="AMH5334" s="0"/>
      <c r="AMI5334" s="0"/>
      <c r="AMJ5334" s="0"/>
    </row>
    <row r="5335" s="4" customFormat="true" ht="37.5" hidden="false" customHeight="true" outlineLevel="0" collapsed="false">
      <c r="A5335" s="23" t="s">
        <v>1337</v>
      </c>
      <c r="B5335" s="80" t="n">
        <v>8619</v>
      </c>
      <c r="C5335" s="25" t="n">
        <f aca="false">VLOOKUP(B5335,[1]Planilha8!$X$4:$Y$6629,2,0)</f>
        <v>2041232</v>
      </c>
      <c r="D5335" s="98" t="s">
        <v>1520</v>
      </c>
      <c r="E5335" s="26" t="str">
        <f aca="false">VLOOKUP(B5335,[1]Planilha8!$X$4:$Z$6629,3,0)</f>
        <v>CLÍNICA MÉDICA</v>
      </c>
      <c r="F5335" s="26" t="str">
        <f aca="false">VLOOKUP(B5335,[1]Planilha8!$X$4:$AD$6629,7,0)</f>
        <v>BOM</v>
      </c>
      <c r="G5335" s="27" t="n">
        <v>41689</v>
      </c>
      <c r="H5335" s="99" t="n">
        <v>230</v>
      </c>
      <c r="I5335" s="29" t="s">
        <v>23</v>
      </c>
      <c r="J5335" s="70" t="s">
        <v>601</v>
      </c>
      <c r="K5335" s="71" t="n">
        <v>2642</v>
      </c>
      <c r="L5335" s="72" t="n">
        <v>2013004077</v>
      </c>
      <c r="M5335" s="73" t="n">
        <v>43465</v>
      </c>
      <c r="N5335" s="74" t="n">
        <v>197.222222222222</v>
      </c>
      <c r="O5335" s="75" t="n">
        <v>0.5</v>
      </c>
      <c r="P5335" s="76" t="n">
        <v>0.0416666666666667</v>
      </c>
      <c r="Q5335" s="77" t="n">
        <v>9.58333333333333</v>
      </c>
      <c r="R5335" s="78" t="n">
        <v>206.805555555556</v>
      </c>
      <c r="S5335" s="39" t="n">
        <v>23.1944444444444</v>
      </c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  <c r="AI5335" s="3"/>
      <c r="AJ5335" s="3"/>
      <c r="AMG5335" s="0"/>
      <c r="AMH5335" s="0"/>
      <c r="AMI5335" s="0"/>
      <c r="AMJ5335" s="0"/>
    </row>
    <row r="5336" s="4" customFormat="true" ht="37.5" hidden="false" customHeight="true" outlineLevel="0" collapsed="false">
      <c r="A5336" s="23" t="s">
        <v>1337</v>
      </c>
      <c r="B5336" s="80" t="n">
        <v>8620</v>
      </c>
      <c r="C5336" s="25" t="n">
        <f aca="false">VLOOKUP(B5336,[1]Planilha8!$X$4:$Y$6629,2,0)</f>
        <v>2041233</v>
      </c>
      <c r="D5336" s="98" t="s">
        <v>1520</v>
      </c>
      <c r="E5336" s="26" t="str">
        <f aca="false">VLOOKUP(B5336,[1]Planilha8!$X$4:$Z$6629,3,0)</f>
        <v>CLÍNICA MÉDICA</v>
      </c>
      <c r="F5336" s="26" t="str">
        <f aca="false">VLOOKUP(B5336,[1]Planilha8!$X$4:$AD$6629,7,0)</f>
        <v>BOM</v>
      </c>
      <c r="G5336" s="27" t="n">
        <v>41689</v>
      </c>
      <c r="H5336" s="99" t="n">
        <v>230</v>
      </c>
      <c r="I5336" s="29" t="s">
        <v>23</v>
      </c>
      <c r="J5336" s="70" t="s">
        <v>601</v>
      </c>
      <c r="K5336" s="71" t="n">
        <v>2642</v>
      </c>
      <c r="L5336" s="72" t="n">
        <v>2013004077</v>
      </c>
      <c r="M5336" s="73" t="n">
        <v>43465</v>
      </c>
      <c r="N5336" s="74" t="n">
        <v>197.222222222222</v>
      </c>
      <c r="O5336" s="75" t="n">
        <v>0.5</v>
      </c>
      <c r="P5336" s="76" t="n">
        <v>0.0416666666666667</v>
      </c>
      <c r="Q5336" s="77" t="n">
        <v>9.58333333333333</v>
      </c>
      <c r="R5336" s="78" t="n">
        <v>206.805555555556</v>
      </c>
      <c r="S5336" s="39" t="n">
        <v>23.1944444444444</v>
      </c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  <c r="AI5336" s="3"/>
      <c r="AJ5336" s="3"/>
      <c r="AMG5336" s="0"/>
      <c r="AMH5336" s="0"/>
      <c r="AMI5336" s="0"/>
      <c r="AMJ5336" s="0"/>
    </row>
    <row r="5337" s="4" customFormat="true" ht="37.5" hidden="false" customHeight="true" outlineLevel="0" collapsed="false">
      <c r="A5337" s="23" t="s">
        <v>1337</v>
      </c>
      <c r="B5337" s="80" t="n">
        <v>8621</v>
      </c>
      <c r="C5337" s="25" t="n">
        <f aca="false">VLOOKUP(B5337,[1]Planilha8!$X$4:$Y$6629,2,0)</f>
        <v>2041234</v>
      </c>
      <c r="D5337" s="98" t="s">
        <v>1520</v>
      </c>
      <c r="E5337" s="26" t="str">
        <f aca="false">VLOOKUP(B5337,[1]Planilha8!$X$4:$Z$6629,3,0)</f>
        <v>CLÍNICA MÉDICA</v>
      </c>
      <c r="F5337" s="26" t="str">
        <f aca="false">VLOOKUP(B5337,[1]Planilha8!$X$4:$AD$6629,7,0)</f>
        <v>BOM</v>
      </c>
      <c r="G5337" s="27" t="n">
        <v>41689</v>
      </c>
      <c r="H5337" s="99" t="n">
        <v>230</v>
      </c>
      <c r="I5337" s="29" t="s">
        <v>23</v>
      </c>
      <c r="J5337" s="70" t="s">
        <v>601</v>
      </c>
      <c r="K5337" s="71" t="n">
        <v>2642</v>
      </c>
      <c r="L5337" s="72" t="n">
        <v>2013004077</v>
      </c>
      <c r="M5337" s="73" t="n">
        <v>43465</v>
      </c>
      <c r="N5337" s="74" t="n">
        <v>197.222222222222</v>
      </c>
      <c r="O5337" s="75" t="n">
        <v>0.5</v>
      </c>
      <c r="P5337" s="76" t="n">
        <v>0.0416666666666667</v>
      </c>
      <c r="Q5337" s="77" t="n">
        <v>9.58333333333333</v>
      </c>
      <c r="R5337" s="78" t="n">
        <v>206.805555555556</v>
      </c>
      <c r="S5337" s="39" t="n">
        <v>23.1944444444444</v>
      </c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  <c r="AMG5337" s="0"/>
      <c r="AMH5337" s="0"/>
      <c r="AMI5337" s="0"/>
      <c r="AMJ5337" s="0"/>
    </row>
    <row r="5338" s="4" customFormat="true" ht="37.5" hidden="false" customHeight="true" outlineLevel="0" collapsed="false">
      <c r="A5338" s="23" t="s">
        <v>1337</v>
      </c>
      <c r="B5338" s="80" t="n">
        <v>8622</v>
      </c>
      <c r="C5338" s="25" t="n">
        <f aca="false">VLOOKUP(B5338,[1]Planilha8!$X$4:$Y$6629,2,0)</f>
        <v>2041235</v>
      </c>
      <c r="D5338" s="98" t="s">
        <v>1520</v>
      </c>
      <c r="E5338" s="26" t="str">
        <f aca="false">VLOOKUP(B5338,[1]Planilha8!$X$4:$Z$6629,3,0)</f>
        <v>CLÍNICA MÉDICA</v>
      </c>
      <c r="F5338" s="26" t="str">
        <f aca="false">VLOOKUP(B5338,[1]Planilha8!$X$4:$AD$6629,7,0)</f>
        <v>BOM</v>
      </c>
      <c r="G5338" s="27" t="n">
        <v>41689</v>
      </c>
      <c r="H5338" s="99" t="n">
        <v>230</v>
      </c>
      <c r="I5338" s="29" t="s">
        <v>23</v>
      </c>
      <c r="J5338" s="70" t="s">
        <v>601</v>
      </c>
      <c r="K5338" s="71" t="n">
        <v>2642</v>
      </c>
      <c r="L5338" s="72" t="n">
        <v>2013004077</v>
      </c>
      <c r="M5338" s="73" t="n">
        <v>43465</v>
      </c>
      <c r="N5338" s="74" t="n">
        <v>197.222222222222</v>
      </c>
      <c r="O5338" s="75" t="n">
        <v>0.5</v>
      </c>
      <c r="P5338" s="76" t="n">
        <v>0.0416666666666667</v>
      </c>
      <c r="Q5338" s="77" t="n">
        <v>9.58333333333333</v>
      </c>
      <c r="R5338" s="78" t="n">
        <v>206.805555555556</v>
      </c>
      <c r="S5338" s="39" t="n">
        <v>23.1944444444444</v>
      </c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  <c r="AI5338" s="3"/>
      <c r="AJ5338" s="3"/>
      <c r="AMG5338" s="0"/>
      <c r="AMH5338" s="0"/>
      <c r="AMI5338" s="0"/>
      <c r="AMJ5338" s="0"/>
    </row>
    <row r="5339" s="4" customFormat="true" ht="37.5" hidden="false" customHeight="true" outlineLevel="0" collapsed="false">
      <c r="A5339" s="23" t="s">
        <v>1337</v>
      </c>
      <c r="B5339" s="80" t="n">
        <v>8623</v>
      </c>
      <c r="C5339" s="25" t="n">
        <f aca="false">VLOOKUP(B5339,[1]Planilha8!$X$4:$Y$6629,2,0)</f>
        <v>2041236</v>
      </c>
      <c r="D5339" s="98" t="s">
        <v>1520</v>
      </c>
      <c r="E5339" s="26" t="str">
        <f aca="false">VLOOKUP(B5339,[1]Planilha8!$X$4:$Z$6629,3,0)</f>
        <v>CLÍNICA MÉDICA</v>
      </c>
      <c r="F5339" s="26" t="str">
        <f aca="false">VLOOKUP(B5339,[1]Planilha8!$X$4:$AD$6629,7,0)</f>
        <v>BOM</v>
      </c>
      <c r="G5339" s="27" t="n">
        <v>41689</v>
      </c>
      <c r="H5339" s="99" t="n">
        <v>230</v>
      </c>
      <c r="I5339" s="29" t="s">
        <v>23</v>
      </c>
      <c r="J5339" s="70" t="s">
        <v>601</v>
      </c>
      <c r="K5339" s="71" t="n">
        <v>2642</v>
      </c>
      <c r="L5339" s="72" t="n">
        <v>2013004077</v>
      </c>
      <c r="M5339" s="73" t="n">
        <v>43465</v>
      </c>
      <c r="N5339" s="74" t="n">
        <v>197.222222222222</v>
      </c>
      <c r="O5339" s="75" t="n">
        <v>0.5</v>
      </c>
      <c r="P5339" s="76" t="n">
        <v>0.0416666666666667</v>
      </c>
      <c r="Q5339" s="77" t="n">
        <v>9.58333333333333</v>
      </c>
      <c r="R5339" s="78" t="n">
        <v>206.805555555556</v>
      </c>
      <c r="S5339" s="39" t="n">
        <v>23.1944444444444</v>
      </c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  <c r="AI5339" s="3"/>
      <c r="AJ5339" s="3"/>
      <c r="AMG5339" s="0"/>
      <c r="AMH5339" s="0"/>
      <c r="AMI5339" s="0"/>
      <c r="AMJ5339" s="0"/>
    </row>
    <row r="5340" s="4" customFormat="true" ht="37.5" hidden="false" customHeight="true" outlineLevel="0" collapsed="false">
      <c r="A5340" s="23" t="s">
        <v>1337</v>
      </c>
      <c r="B5340" s="80" t="n">
        <v>8624</v>
      </c>
      <c r="C5340" s="25" t="n">
        <f aca="false">VLOOKUP(B5340,[1]Planilha8!$X$4:$Y$6629,2,0)</f>
        <v>2041237</v>
      </c>
      <c r="D5340" s="98" t="s">
        <v>1520</v>
      </c>
      <c r="E5340" s="26" t="str">
        <f aca="false">VLOOKUP(B5340,[1]Planilha8!$X$4:$Z$6629,3,0)</f>
        <v>CLÍNICA MÉDICA</v>
      </c>
      <c r="F5340" s="26" t="str">
        <f aca="false">VLOOKUP(B5340,[1]Planilha8!$X$4:$AD$6629,7,0)</f>
        <v>BOM</v>
      </c>
      <c r="G5340" s="27" t="n">
        <v>41689</v>
      </c>
      <c r="H5340" s="99" t="n">
        <v>230</v>
      </c>
      <c r="I5340" s="29" t="s">
        <v>23</v>
      </c>
      <c r="J5340" s="70" t="s">
        <v>601</v>
      </c>
      <c r="K5340" s="71" t="n">
        <v>2642</v>
      </c>
      <c r="L5340" s="72" t="n">
        <v>2013004077</v>
      </c>
      <c r="M5340" s="73" t="n">
        <v>43465</v>
      </c>
      <c r="N5340" s="74" t="n">
        <v>197.222222222222</v>
      </c>
      <c r="O5340" s="75" t="n">
        <v>0.5</v>
      </c>
      <c r="P5340" s="76" t="n">
        <v>0.0416666666666667</v>
      </c>
      <c r="Q5340" s="77" t="n">
        <v>9.58333333333333</v>
      </c>
      <c r="R5340" s="78" t="n">
        <v>206.805555555556</v>
      </c>
      <c r="S5340" s="39" t="n">
        <v>23.1944444444444</v>
      </c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  <c r="AI5340" s="3"/>
      <c r="AJ5340" s="3"/>
      <c r="AMG5340" s="0"/>
      <c r="AMH5340" s="0"/>
      <c r="AMI5340" s="0"/>
      <c r="AMJ5340" s="0"/>
    </row>
    <row r="5341" s="4" customFormat="true" ht="37.5" hidden="false" customHeight="true" outlineLevel="0" collapsed="false">
      <c r="A5341" s="23" t="s">
        <v>1337</v>
      </c>
      <c r="B5341" s="80" t="n">
        <v>8625</v>
      </c>
      <c r="C5341" s="25" t="n">
        <f aca="false">VLOOKUP(B5341,[1]Planilha8!$X$4:$Y$6629,2,0)</f>
        <v>2041238</v>
      </c>
      <c r="D5341" s="98" t="s">
        <v>1520</v>
      </c>
      <c r="E5341" s="26" t="str">
        <f aca="false">VLOOKUP(B5341,[1]Planilha8!$X$4:$Z$6629,3,0)</f>
        <v>CLÍNICA MÉDICA</v>
      </c>
      <c r="F5341" s="26" t="str">
        <f aca="false">VLOOKUP(B5341,[1]Planilha8!$X$4:$AD$6629,7,0)</f>
        <v>BOM</v>
      </c>
      <c r="G5341" s="27" t="n">
        <v>41689</v>
      </c>
      <c r="H5341" s="99" t="n">
        <v>230</v>
      </c>
      <c r="I5341" s="29" t="s">
        <v>23</v>
      </c>
      <c r="J5341" s="70" t="s">
        <v>601</v>
      </c>
      <c r="K5341" s="71" t="n">
        <v>2642</v>
      </c>
      <c r="L5341" s="72" t="n">
        <v>2013004077</v>
      </c>
      <c r="M5341" s="73" t="n">
        <v>43465</v>
      </c>
      <c r="N5341" s="74" t="n">
        <v>197.222222222222</v>
      </c>
      <c r="O5341" s="75" t="n">
        <v>0.5</v>
      </c>
      <c r="P5341" s="76" t="n">
        <v>0.0416666666666667</v>
      </c>
      <c r="Q5341" s="77" t="n">
        <v>9.58333333333333</v>
      </c>
      <c r="R5341" s="78" t="n">
        <v>206.805555555556</v>
      </c>
      <c r="S5341" s="39" t="n">
        <v>23.1944444444444</v>
      </c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  <c r="AI5341" s="3"/>
      <c r="AJ5341" s="3"/>
      <c r="AMG5341" s="0"/>
      <c r="AMH5341" s="0"/>
      <c r="AMI5341" s="0"/>
      <c r="AMJ5341" s="0"/>
    </row>
    <row r="5342" s="4" customFormat="true" ht="37.5" hidden="false" customHeight="true" outlineLevel="0" collapsed="false">
      <c r="A5342" s="23" t="s">
        <v>1337</v>
      </c>
      <c r="B5342" s="80" t="n">
        <v>8626</v>
      </c>
      <c r="C5342" s="25" t="n">
        <f aca="false">VLOOKUP(B5342,[1]Planilha8!$X$4:$Y$6629,2,0)</f>
        <v>2041239</v>
      </c>
      <c r="D5342" s="98" t="s">
        <v>1520</v>
      </c>
      <c r="E5342" s="26" t="str">
        <f aca="false">VLOOKUP(B5342,[1]Planilha8!$X$4:$Z$6629,3,0)</f>
        <v>CLÍNICA MÉDICA</v>
      </c>
      <c r="F5342" s="26" t="str">
        <f aca="false">VLOOKUP(B5342,[1]Planilha8!$X$4:$AD$6629,7,0)</f>
        <v>BOM</v>
      </c>
      <c r="G5342" s="27" t="n">
        <v>41689</v>
      </c>
      <c r="H5342" s="99" t="n">
        <v>230</v>
      </c>
      <c r="I5342" s="29" t="s">
        <v>23</v>
      </c>
      <c r="J5342" s="70" t="s">
        <v>601</v>
      </c>
      <c r="K5342" s="71" t="n">
        <v>2642</v>
      </c>
      <c r="L5342" s="72" t="n">
        <v>2013004077</v>
      </c>
      <c r="M5342" s="73" t="n">
        <v>43465</v>
      </c>
      <c r="N5342" s="74" t="n">
        <v>197.222222222222</v>
      </c>
      <c r="O5342" s="75" t="n">
        <v>0.5</v>
      </c>
      <c r="P5342" s="76" t="n">
        <v>0.0416666666666667</v>
      </c>
      <c r="Q5342" s="77" t="n">
        <v>9.58333333333333</v>
      </c>
      <c r="R5342" s="78" t="n">
        <v>206.805555555556</v>
      </c>
      <c r="S5342" s="39" t="n">
        <v>23.1944444444444</v>
      </c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  <c r="AI5342" s="3"/>
      <c r="AJ5342" s="3"/>
      <c r="AMG5342" s="0"/>
      <c r="AMH5342" s="0"/>
      <c r="AMI5342" s="0"/>
      <c r="AMJ5342" s="0"/>
    </row>
    <row r="5343" s="4" customFormat="true" ht="37.5" hidden="false" customHeight="true" outlineLevel="0" collapsed="false">
      <c r="A5343" s="23" t="s">
        <v>1337</v>
      </c>
      <c r="B5343" s="80" t="n">
        <v>8627</v>
      </c>
      <c r="C5343" s="25" t="n">
        <f aca="false">VLOOKUP(B5343,[1]Planilha8!$X$4:$Y$6629,2,0)</f>
        <v>2041240</v>
      </c>
      <c r="D5343" s="98" t="s">
        <v>1520</v>
      </c>
      <c r="E5343" s="26" t="str">
        <f aca="false">VLOOKUP(B5343,[1]Planilha8!$X$4:$Z$6629,3,0)</f>
        <v>CLÍNICA MÉDICA</v>
      </c>
      <c r="F5343" s="26" t="str">
        <f aca="false">VLOOKUP(B5343,[1]Planilha8!$X$4:$AD$6629,7,0)</f>
        <v>BOM</v>
      </c>
      <c r="G5343" s="27" t="n">
        <v>41689</v>
      </c>
      <c r="H5343" s="99" t="n">
        <v>230</v>
      </c>
      <c r="I5343" s="29" t="s">
        <v>23</v>
      </c>
      <c r="J5343" s="70" t="s">
        <v>601</v>
      </c>
      <c r="K5343" s="71" t="n">
        <v>2642</v>
      </c>
      <c r="L5343" s="72" t="n">
        <v>2013004077</v>
      </c>
      <c r="M5343" s="73" t="n">
        <v>43465</v>
      </c>
      <c r="N5343" s="74" t="n">
        <v>197.222222222222</v>
      </c>
      <c r="O5343" s="75" t="n">
        <v>0.5</v>
      </c>
      <c r="P5343" s="76" t="n">
        <v>0.0416666666666667</v>
      </c>
      <c r="Q5343" s="77" t="n">
        <v>9.58333333333333</v>
      </c>
      <c r="R5343" s="78" t="n">
        <v>206.805555555556</v>
      </c>
      <c r="S5343" s="39" t="n">
        <v>23.1944444444444</v>
      </c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  <c r="AI5343" s="3"/>
      <c r="AJ5343" s="3"/>
      <c r="AMG5343" s="0"/>
      <c r="AMH5343" s="0"/>
      <c r="AMI5343" s="0"/>
      <c r="AMJ5343" s="0"/>
    </row>
    <row r="5344" s="4" customFormat="true" ht="37.5" hidden="false" customHeight="true" outlineLevel="0" collapsed="false">
      <c r="A5344" s="23" t="s">
        <v>1337</v>
      </c>
      <c r="B5344" s="80" t="n">
        <v>8628</v>
      </c>
      <c r="C5344" s="25" t="n">
        <f aca="false">VLOOKUP(B5344,[1]Planilha8!$X$4:$Y$6629,2,0)</f>
        <v>2041241</v>
      </c>
      <c r="D5344" s="98" t="s">
        <v>1520</v>
      </c>
      <c r="E5344" s="26" t="str">
        <f aca="false">VLOOKUP(B5344,[1]Planilha8!$X$4:$Z$6629,3,0)</f>
        <v>CLÍNICA MÉDICA</v>
      </c>
      <c r="F5344" s="26" t="str">
        <f aca="false">VLOOKUP(B5344,[1]Planilha8!$X$4:$AD$6629,7,0)</f>
        <v>BOM</v>
      </c>
      <c r="G5344" s="27" t="n">
        <v>41689</v>
      </c>
      <c r="H5344" s="99" t="n">
        <v>230</v>
      </c>
      <c r="I5344" s="29" t="s">
        <v>23</v>
      </c>
      <c r="J5344" s="70" t="s">
        <v>601</v>
      </c>
      <c r="K5344" s="71" t="n">
        <v>2642</v>
      </c>
      <c r="L5344" s="72" t="n">
        <v>2013004077</v>
      </c>
      <c r="M5344" s="73" t="n">
        <v>43465</v>
      </c>
      <c r="N5344" s="74" t="n">
        <v>197.222222222222</v>
      </c>
      <c r="O5344" s="75" t="n">
        <v>0.5</v>
      </c>
      <c r="P5344" s="76" t="n">
        <v>0.0416666666666667</v>
      </c>
      <c r="Q5344" s="77" t="n">
        <v>9.58333333333333</v>
      </c>
      <c r="R5344" s="78" t="n">
        <v>206.805555555556</v>
      </c>
      <c r="S5344" s="39" t="n">
        <v>23.1944444444444</v>
      </c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  <c r="AI5344" s="3"/>
      <c r="AJ5344" s="3"/>
      <c r="AMG5344" s="0"/>
      <c r="AMH5344" s="0"/>
      <c r="AMI5344" s="0"/>
      <c r="AMJ5344" s="0"/>
    </row>
    <row r="5345" s="4" customFormat="true" ht="37.5" hidden="false" customHeight="true" outlineLevel="0" collapsed="false">
      <c r="A5345" s="23" t="s">
        <v>1337</v>
      </c>
      <c r="B5345" s="80" t="n">
        <v>8629</v>
      </c>
      <c r="C5345" s="25" t="n">
        <f aca="false">VLOOKUP(B5345,[1]Planilha8!$X$4:$Y$6629,2,0)</f>
        <v>2041242</v>
      </c>
      <c r="D5345" s="98" t="s">
        <v>1520</v>
      </c>
      <c r="E5345" s="26" t="str">
        <f aca="false">VLOOKUP(B5345,[1]Planilha8!$X$4:$Z$6629,3,0)</f>
        <v>CLÍNICA MÉDICA</v>
      </c>
      <c r="F5345" s="26" t="str">
        <f aca="false">VLOOKUP(B5345,[1]Planilha8!$X$4:$AD$6629,7,0)</f>
        <v>BOM</v>
      </c>
      <c r="G5345" s="27" t="n">
        <v>41689</v>
      </c>
      <c r="H5345" s="99" t="n">
        <v>230</v>
      </c>
      <c r="I5345" s="29" t="s">
        <v>23</v>
      </c>
      <c r="J5345" s="70" t="s">
        <v>601</v>
      </c>
      <c r="K5345" s="71" t="n">
        <v>2642</v>
      </c>
      <c r="L5345" s="72" t="n">
        <v>2013004077</v>
      </c>
      <c r="M5345" s="73" t="n">
        <v>43465</v>
      </c>
      <c r="N5345" s="74" t="n">
        <v>197.222222222222</v>
      </c>
      <c r="O5345" s="75" t="n">
        <v>0.5</v>
      </c>
      <c r="P5345" s="76" t="n">
        <v>0.0416666666666667</v>
      </c>
      <c r="Q5345" s="77" t="n">
        <v>9.58333333333333</v>
      </c>
      <c r="R5345" s="78" t="n">
        <v>206.805555555556</v>
      </c>
      <c r="S5345" s="39" t="n">
        <v>23.1944444444444</v>
      </c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  <c r="AI5345" s="3"/>
      <c r="AJ5345" s="3"/>
      <c r="AMG5345" s="0"/>
      <c r="AMH5345" s="0"/>
      <c r="AMI5345" s="0"/>
      <c r="AMJ5345" s="0"/>
    </row>
    <row r="5346" s="4" customFormat="true" ht="37.5" hidden="false" customHeight="true" outlineLevel="0" collapsed="false">
      <c r="A5346" s="23" t="s">
        <v>1337</v>
      </c>
      <c r="B5346" s="80" t="n">
        <v>8630</v>
      </c>
      <c r="C5346" s="25" t="n">
        <f aca="false">VLOOKUP(B5346,[1]Planilha8!$X$4:$Y$6629,2,0)</f>
        <v>2041243</v>
      </c>
      <c r="D5346" s="98" t="s">
        <v>1520</v>
      </c>
      <c r="E5346" s="26" t="str">
        <f aca="false">VLOOKUP(B5346,[1]Planilha8!$X$4:$Z$6629,3,0)</f>
        <v>CLÍNICA MÉDICA</v>
      </c>
      <c r="F5346" s="26" t="str">
        <f aca="false">VLOOKUP(B5346,[1]Planilha8!$X$4:$AD$6629,7,0)</f>
        <v>BOM</v>
      </c>
      <c r="G5346" s="27" t="n">
        <v>41689</v>
      </c>
      <c r="H5346" s="99" t="n">
        <v>230</v>
      </c>
      <c r="I5346" s="29" t="s">
        <v>23</v>
      </c>
      <c r="J5346" s="70" t="s">
        <v>601</v>
      </c>
      <c r="K5346" s="71" t="n">
        <v>2642</v>
      </c>
      <c r="L5346" s="72" t="n">
        <v>2013004077</v>
      </c>
      <c r="M5346" s="73" t="n">
        <v>43465</v>
      </c>
      <c r="N5346" s="74" t="n">
        <v>197.222222222222</v>
      </c>
      <c r="O5346" s="75" t="n">
        <v>0.5</v>
      </c>
      <c r="P5346" s="76" t="n">
        <v>0.0416666666666667</v>
      </c>
      <c r="Q5346" s="77" t="n">
        <v>9.58333333333333</v>
      </c>
      <c r="R5346" s="78" t="n">
        <v>206.805555555556</v>
      </c>
      <c r="S5346" s="39" t="n">
        <v>23.1944444444444</v>
      </c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  <c r="AI5346" s="3"/>
      <c r="AJ5346" s="3"/>
      <c r="AMG5346" s="0"/>
      <c r="AMH5346" s="0"/>
      <c r="AMI5346" s="0"/>
      <c r="AMJ5346" s="0"/>
    </row>
    <row r="5347" s="4" customFormat="true" ht="37.5" hidden="false" customHeight="true" outlineLevel="0" collapsed="false">
      <c r="A5347" s="23" t="s">
        <v>1337</v>
      </c>
      <c r="B5347" s="80" t="n">
        <v>8631</v>
      </c>
      <c r="C5347" s="25" t="n">
        <f aca="false">VLOOKUP(B5347,[1]Planilha8!$X$4:$Y$6629,2,0)</f>
        <v>2041244</v>
      </c>
      <c r="D5347" s="98" t="s">
        <v>1520</v>
      </c>
      <c r="E5347" s="26" t="str">
        <f aca="false">VLOOKUP(B5347,[1]Planilha8!$X$4:$Z$6629,3,0)</f>
        <v>CLÍNICA MÉDICA</v>
      </c>
      <c r="F5347" s="26" t="str">
        <f aca="false">VLOOKUP(B5347,[1]Planilha8!$X$4:$AD$6629,7,0)</f>
        <v>BOM</v>
      </c>
      <c r="G5347" s="27" t="n">
        <v>41689</v>
      </c>
      <c r="H5347" s="99" t="n">
        <v>230</v>
      </c>
      <c r="I5347" s="29" t="s">
        <v>23</v>
      </c>
      <c r="J5347" s="70" t="s">
        <v>601</v>
      </c>
      <c r="K5347" s="71" t="n">
        <v>2642</v>
      </c>
      <c r="L5347" s="72" t="n">
        <v>2013004077</v>
      </c>
      <c r="M5347" s="73" t="n">
        <v>43465</v>
      </c>
      <c r="N5347" s="74" t="n">
        <v>197.222222222222</v>
      </c>
      <c r="O5347" s="75" t="n">
        <v>0.5</v>
      </c>
      <c r="P5347" s="76" t="n">
        <v>0.0416666666666667</v>
      </c>
      <c r="Q5347" s="77" t="n">
        <v>9.58333333333333</v>
      </c>
      <c r="R5347" s="78" t="n">
        <v>206.805555555556</v>
      </c>
      <c r="S5347" s="39" t="n">
        <v>23.1944444444444</v>
      </c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  <c r="AI5347" s="3"/>
      <c r="AJ5347" s="3"/>
      <c r="AMG5347" s="0"/>
      <c r="AMH5347" s="0"/>
      <c r="AMI5347" s="0"/>
      <c r="AMJ5347" s="0"/>
    </row>
    <row r="5348" s="4" customFormat="true" ht="37.5" hidden="false" customHeight="true" outlineLevel="0" collapsed="false">
      <c r="A5348" s="23" t="s">
        <v>1337</v>
      </c>
      <c r="B5348" s="80" t="n">
        <v>8632</v>
      </c>
      <c r="C5348" s="25" t="n">
        <f aca="false">VLOOKUP(B5348,[1]Planilha8!$X$4:$Y$6629,2,0)</f>
        <v>2041245</v>
      </c>
      <c r="D5348" s="98" t="s">
        <v>1520</v>
      </c>
      <c r="E5348" s="26" t="str">
        <f aca="false">VLOOKUP(B5348,[1]Planilha8!$X$4:$Z$6629,3,0)</f>
        <v>CLÍNICA MÉDICA</v>
      </c>
      <c r="F5348" s="26" t="str">
        <f aca="false">VLOOKUP(B5348,[1]Planilha8!$X$4:$AD$6629,7,0)</f>
        <v>BOM</v>
      </c>
      <c r="G5348" s="27" t="n">
        <v>41689</v>
      </c>
      <c r="H5348" s="99" t="n">
        <v>230</v>
      </c>
      <c r="I5348" s="29" t="s">
        <v>23</v>
      </c>
      <c r="J5348" s="70" t="s">
        <v>601</v>
      </c>
      <c r="K5348" s="71" t="n">
        <v>2642</v>
      </c>
      <c r="L5348" s="72" t="n">
        <v>2013004077</v>
      </c>
      <c r="M5348" s="73" t="n">
        <v>43465</v>
      </c>
      <c r="N5348" s="74" t="n">
        <v>197.222222222222</v>
      </c>
      <c r="O5348" s="75" t="n">
        <v>0.5</v>
      </c>
      <c r="P5348" s="76" t="n">
        <v>0.0416666666666667</v>
      </c>
      <c r="Q5348" s="77" t="n">
        <v>9.58333333333333</v>
      </c>
      <c r="R5348" s="78" t="n">
        <v>206.805555555556</v>
      </c>
      <c r="S5348" s="39" t="n">
        <v>23.1944444444444</v>
      </c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  <c r="AMG5348" s="0"/>
      <c r="AMH5348" s="0"/>
      <c r="AMI5348" s="0"/>
      <c r="AMJ5348" s="0"/>
    </row>
    <row r="5349" s="4" customFormat="true" ht="37.5" hidden="false" customHeight="true" outlineLevel="0" collapsed="false">
      <c r="A5349" s="23" t="s">
        <v>1337</v>
      </c>
      <c r="B5349" s="80" t="n">
        <v>8633</v>
      </c>
      <c r="C5349" s="25" t="n">
        <f aca="false">VLOOKUP(B5349,[1]Planilha8!$X$4:$Y$6629,2,0)</f>
        <v>2041246</v>
      </c>
      <c r="D5349" s="98" t="s">
        <v>1520</v>
      </c>
      <c r="E5349" s="26" t="str">
        <f aca="false">VLOOKUP(B5349,[1]Planilha8!$X$4:$Z$6629,3,0)</f>
        <v>CLÍNICA MÉDICA</v>
      </c>
      <c r="F5349" s="26" t="str">
        <f aca="false">VLOOKUP(B5349,[1]Planilha8!$X$4:$AD$6629,7,0)</f>
        <v>BOM</v>
      </c>
      <c r="G5349" s="27" t="n">
        <v>41689</v>
      </c>
      <c r="H5349" s="99" t="n">
        <v>230</v>
      </c>
      <c r="I5349" s="29" t="s">
        <v>23</v>
      </c>
      <c r="J5349" s="70" t="s">
        <v>601</v>
      </c>
      <c r="K5349" s="71" t="n">
        <v>2642</v>
      </c>
      <c r="L5349" s="72" t="n">
        <v>2013004077</v>
      </c>
      <c r="M5349" s="73" t="n">
        <v>43465</v>
      </c>
      <c r="N5349" s="74" t="n">
        <v>197.222222222222</v>
      </c>
      <c r="O5349" s="75" t="n">
        <v>0.5</v>
      </c>
      <c r="P5349" s="76" t="n">
        <v>0.0416666666666667</v>
      </c>
      <c r="Q5349" s="77" t="n">
        <v>9.58333333333333</v>
      </c>
      <c r="R5349" s="78" t="n">
        <v>206.805555555556</v>
      </c>
      <c r="S5349" s="39" t="n">
        <v>23.1944444444444</v>
      </c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  <c r="AI5349" s="3"/>
      <c r="AJ5349" s="3"/>
      <c r="AMG5349" s="0"/>
      <c r="AMH5349" s="0"/>
      <c r="AMI5349" s="0"/>
      <c r="AMJ5349" s="0"/>
    </row>
    <row r="5350" s="4" customFormat="true" ht="37.5" hidden="false" customHeight="true" outlineLevel="0" collapsed="false">
      <c r="A5350" s="23" t="s">
        <v>1337</v>
      </c>
      <c r="B5350" s="80" t="n">
        <v>8634</v>
      </c>
      <c r="C5350" s="25" t="n">
        <f aca="false">VLOOKUP(B5350,[1]Planilha8!$X$4:$Y$6629,2,0)</f>
        <v>2041247</v>
      </c>
      <c r="D5350" s="98" t="s">
        <v>1520</v>
      </c>
      <c r="E5350" s="26" t="str">
        <f aca="false">VLOOKUP(B5350,[1]Planilha8!$X$4:$Z$6629,3,0)</f>
        <v>DIÁLISE</v>
      </c>
      <c r="F5350" s="26" t="str">
        <f aca="false">VLOOKUP(B5350,[1]Planilha8!$X$4:$AD$6629,7,0)</f>
        <v>BOM</v>
      </c>
      <c r="G5350" s="27" t="n">
        <v>41689</v>
      </c>
      <c r="H5350" s="99" t="n">
        <v>230</v>
      </c>
      <c r="I5350" s="29" t="s">
        <v>23</v>
      </c>
      <c r="J5350" s="70" t="s">
        <v>601</v>
      </c>
      <c r="K5350" s="71" t="n">
        <v>2642</v>
      </c>
      <c r="L5350" s="72" t="n">
        <v>2013004077</v>
      </c>
      <c r="M5350" s="73" t="n">
        <v>43465</v>
      </c>
      <c r="N5350" s="74" t="n">
        <v>197.222222222222</v>
      </c>
      <c r="O5350" s="75" t="n">
        <v>0.5</v>
      </c>
      <c r="P5350" s="76" t="n">
        <v>0.0416666666666667</v>
      </c>
      <c r="Q5350" s="77" t="n">
        <v>9.58333333333333</v>
      </c>
      <c r="R5350" s="78" t="n">
        <v>206.805555555556</v>
      </c>
      <c r="S5350" s="39" t="n">
        <v>23.1944444444444</v>
      </c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  <c r="AI5350" s="3"/>
      <c r="AJ5350" s="3"/>
      <c r="AMG5350" s="0"/>
      <c r="AMH5350" s="0"/>
      <c r="AMI5350" s="0"/>
      <c r="AMJ5350" s="0"/>
    </row>
    <row r="5351" s="4" customFormat="true" ht="37.5" hidden="false" customHeight="true" outlineLevel="0" collapsed="false">
      <c r="A5351" s="23" t="s">
        <v>1337</v>
      </c>
      <c r="B5351" s="80" t="n">
        <v>8635</v>
      </c>
      <c r="C5351" s="25" t="n">
        <f aca="false">VLOOKUP(B5351,[1]Planilha8!$X$4:$Y$6629,2,0)</f>
        <v>2041248</v>
      </c>
      <c r="D5351" s="98" t="s">
        <v>1520</v>
      </c>
      <c r="E5351" s="26" t="str">
        <f aca="false">VLOOKUP(B5351,[1]Planilha8!$X$4:$Z$6629,3,0)</f>
        <v>CLÍNICA MÉDICA</v>
      </c>
      <c r="F5351" s="26" t="str">
        <f aca="false">VLOOKUP(B5351,[1]Planilha8!$X$4:$AD$6629,7,0)</f>
        <v>BOM</v>
      </c>
      <c r="G5351" s="27" t="n">
        <v>41689</v>
      </c>
      <c r="H5351" s="99" t="n">
        <v>230</v>
      </c>
      <c r="I5351" s="29" t="s">
        <v>23</v>
      </c>
      <c r="J5351" s="70" t="s">
        <v>601</v>
      </c>
      <c r="K5351" s="71" t="n">
        <v>2642</v>
      </c>
      <c r="L5351" s="72" t="n">
        <v>2013004077</v>
      </c>
      <c r="M5351" s="73" t="n">
        <v>43465</v>
      </c>
      <c r="N5351" s="74" t="n">
        <v>197.222222222222</v>
      </c>
      <c r="O5351" s="75" t="n">
        <v>0.5</v>
      </c>
      <c r="P5351" s="76" t="n">
        <v>0.0416666666666667</v>
      </c>
      <c r="Q5351" s="77" t="n">
        <v>9.58333333333333</v>
      </c>
      <c r="R5351" s="78" t="n">
        <v>206.805555555556</v>
      </c>
      <c r="S5351" s="39" t="n">
        <v>23.1944444444444</v>
      </c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  <c r="AI5351" s="3"/>
      <c r="AJ5351" s="3"/>
      <c r="AMG5351" s="0"/>
      <c r="AMH5351" s="0"/>
      <c r="AMI5351" s="0"/>
      <c r="AMJ5351" s="0"/>
    </row>
    <row r="5352" s="4" customFormat="true" ht="37.5" hidden="false" customHeight="true" outlineLevel="0" collapsed="false">
      <c r="A5352" s="23" t="s">
        <v>1337</v>
      </c>
      <c r="B5352" s="80" t="n">
        <v>8636</v>
      </c>
      <c r="C5352" s="25" t="n">
        <f aca="false">VLOOKUP(B5352,[1]Planilha8!$X$4:$Y$6629,2,0)</f>
        <v>2041249</v>
      </c>
      <c r="D5352" s="98" t="s">
        <v>1520</v>
      </c>
      <c r="E5352" s="26" t="str">
        <f aca="false">VLOOKUP(B5352,[1]Planilha8!$X$4:$Z$6629,3,0)</f>
        <v>CLÍNICA CIRÚRGICA</v>
      </c>
      <c r="F5352" s="26" t="str">
        <f aca="false">VLOOKUP(B5352,[1]Planilha8!$X$4:$AD$6629,7,0)</f>
        <v>BOM</v>
      </c>
      <c r="G5352" s="27" t="n">
        <v>41689</v>
      </c>
      <c r="H5352" s="99" t="n">
        <v>230</v>
      </c>
      <c r="I5352" s="29" t="s">
        <v>23</v>
      </c>
      <c r="J5352" s="70" t="s">
        <v>601</v>
      </c>
      <c r="K5352" s="71" t="n">
        <v>2642</v>
      </c>
      <c r="L5352" s="72" t="n">
        <v>2013004077</v>
      </c>
      <c r="M5352" s="73" t="n">
        <v>43465</v>
      </c>
      <c r="N5352" s="74" t="n">
        <v>197.222222222222</v>
      </c>
      <c r="O5352" s="75" t="n">
        <v>0.5</v>
      </c>
      <c r="P5352" s="76" t="n">
        <v>0.0416666666666667</v>
      </c>
      <c r="Q5352" s="77" t="n">
        <v>9.58333333333333</v>
      </c>
      <c r="R5352" s="78" t="n">
        <v>206.805555555556</v>
      </c>
      <c r="S5352" s="39" t="n">
        <v>23.1944444444444</v>
      </c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  <c r="AI5352" s="3"/>
      <c r="AJ5352" s="3"/>
      <c r="AMG5352" s="0"/>
      <c r="AMH5352" s="0"/>
      <c r="AMI5352" s="0"/>
      <c r="AMJ5352" s="0"/>
    </row>
    <row r="5353" s="4" customFormat="true" ht="37.5" hidden="false" customHeight="true" outlineLevel="0" collapsed="false">
      <c r="A5353" s="23" t="s">
        <v>1337</v>
      </c>
      <c r="B5353" s="80" t="n">
        <v>8637</v>
      </c>
      <c r="C5353" s="25" t="n">
        <f aca="false">VLOOKUP(B5353,[1]Planilha8!$X$4:$Y$6629,2,0)</f>
        <v>2041250</v>
      </c>
      <c r="D5353" s="98" t="s">
        <v>1520</v>
      </c>
      <c r="E5353" s="26" t="str">
        <f aca="false">VLOOKUP(B5353,[1]Planilha8!$X$4:$Z$6629,3,0)</f>
        <v>CLÍNICA CIRÚRGICA</v>
      </c>
      <c r="F5353" s="26" t="str">
        <f aca="false">VLOOKUP(B5353,[1]Planilha8!$X$4:$AD$6629,7,0)</f>
        <v>BOM</v>
      </c>
      <c r="G5353" s="27" t="n">
        <v>41689</v>
      </c>
      <c r="H5353" s="99" t="n">
        <v>230</v>
      </c>
      <c r="I5353" s="29" t="s">
        <v>23</v>
      </c>
      <c r="J5353" s="70" t="s">
        <v>601</v>
      </c>
      <c r="K5353" s="71" t="n">
        <v>2642</v>
      </c>
      <c r="L5353" s="72" t="n">
        <v>2013004077</v>
      </c>
      <c r="M5353" s="73" t="n">
        <v>43465</v>
      </c>
      <c r="N5353" s="74" t="n">
        <v>197.222222222222</v>
      </c>
      <c r="O5353" s="75" t="n">
        <v>0.5</v>
      </c>
      <c r="P5353" s="76" t="n">
        <v>0.0416666666666667</v>
      </c>
      <c r="Q5353" s="77" t="n">
        <v>9.58333333333333</v>
      </c>
      <c r="R5353" s="78" t="n">
        <v>206.805555555556</v>
      </c>
      <c r="S5353" s="39" t="n">
        <v>23.1944444444444</v>
      </c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  <c r="AI5353" s="3"/>
      <c r="AJ5353" s="3"/>
      <c r="AMG5353" s="0"/>
      <c r="AMH5353" s="0"/>
      <c r="AMI5353" s="0"/>
      <c r="AMJ5353" s="0"/>
    </row>
    <row r="5354" s="4" customFormat="true" ht="37.5" hidden="false" customHeight="true" outlineLevel="0" collapsed="false">
      <c r="A5354" s="23" t="s">
        <v>1337</v>
      </c>
      <c r="B5354" s="80" t="n">
        <v>8638</v>
      </c>
      <c r="C5354" s="25" t="n">
        <f aca="false">VLOOKUP(B5354,[1]Planilha8!$X$4:$Y$6629,2,0)</f>
        <v>2041251</v>
      </c>
      <c r="D5354" s="98" t="s">
        <v>1520</v>
      </c>
      <c r="E5354" s="26" t="str">
        <f aca="false">VLOOKUP(B5354,[1]Planilha8!$X$4:$Z$6629,3,0)</f>
        <v>CLÍNICA CIRÚRGICA</v>
      </c>
      <c r="F5354" s="26" t="str">
        <f aca="false">VLOOKUP(B5354,[1]Planilha8!$X$4:$AD$6629,7,0)</f>
        <v>BOM</v>
      </c>
      <c r="G5354" s="27" t="n">
        <v>41689</v>
      </c>
      <c r="H5354" s="99" t="n">
        <v>230</v>
      </c>
      <c r="I5354" s="29" t="s">
        <v>23</v>
      </c>
      <c r="J5354" s="70" t="s">
        <v>601</v>
      </c>
      <c r="K5354" s="71" t="n">
        <v>2642</v>
      </c>
      <c r="L5354" s="72" t="n">
        <v>2013004077</v>
      </c>
      <c r="M5354" s="73" t="n">
        <v>43465</v>
      </c>
      <c r="N5354" s="74" t="n">
        <v>197.222222222222</v>
      </c>
      <c r="O5354" s="75" t="n">
        <v>0.5</v>
      </c>
      <c r="P5354" s="76" t="n">
        <v>0.0416666666666667</v>
      </c>
      <c r="Q5354" s="77" t="n">
        <v>9.58333333333333</v>
      </c>
      <c r="R5354" s="78" t="n">
        <v>206.805555555556</v>
      </c>
      <c r="S5354" s="39" t="n">
        <v>23.1944444444444</v>
      </c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  <c r="AI5354" s="3"/>
      <c r="AJ5354" s="3"/>
      <c r="AMG5354" s="0"/>
      <c r="AMH5354" s="0"/>
      <c r="AMI5354" s="0"/>
      <c r="AMJ5354" s="0"/>
    </row>
    <row r="5355" s="4" customFormat="true" ht="37.5" hidden="false" customHeight="true" outlineLevel="0" collapsed="false">
      <c r="A5355" s="23" t="s">
        <v>1337</v>
      </c>
      <c r="B5355" s="80" t="n">
        <v>8639</v>
      </c>
      <c r="C5355" s="25" t="n">
        <f aca="false">VLOOKUP(B5355,[1]Planilha8!$X$4:$Y$6629,2,0)</f>
        <v>2041252</v>
      </c>
      <c r="D5355" s="98" t="s">
        <v>1520</v>
      </c>
      <c r="E5355" s="26" t="str">
        <f aca="false">VLOOKUP(B5355,[1]Planilha8!$X$4:$Z$6629,3,0)</f>
        <v>CLÍNICA CIRÚRGICA</v>
      </c>
      <c r="F5355" s="26" t="str">
        <f aca="false">VLOOKUP(B5355,[1]Planilha8!$X$4:$AD$6629,7,0)</f>
        <v>BOM</v>
      </c>
      <c r="G5355" s="27" t="n">
        <v>41689</v>
      </c>
      <c r="H5355" s="99" t="n">
        <v>230</v>
      </c>
      <c r="I5355" s="29" t="s">
        <v>23</v>
      </c>
      <c r="J5355" s="70" t="s">
        <v>601</v>
      </c>
      <c r="K5355" s="71" t="n">
        <v>2642</v>
      </c>
      <c r="L5355" s="72" t="n">
        <v>2013004077</v>
      </c>
      <c r="M5355" s="73" t="n">
        <v>43465</v>
      </c>
      <c r="N5355" s="74" t="n">
        <v>197.222222222222</v>
      </c>
      <c r="O5355" s="75" t="n">
        <v>0.5</v>
      </c>
      <c r="P5355" s="76" t="n">
        <v>0.0416666666666667</v>
      </c>
      <c r="Q5355" s="77" t="n">
        <v>9.58333333333333</v>
      </c>
      <c r="R5355" s="78" t="n">
        <v>206.805555555556</v>
      </c>
      <c r="S5355" s="39" t="n">
        <v>23.1944444444444</v>
      </c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  <c r="AI5355" s="3"/>
      <c r="AJ5355" s="3"/>
      <c r="AMG5355" s="0"/>
      <c r="AMH5355" s="0"/>
      <c r="AMI5355" s="0"/>
      <c r="AMJ5355" s="0"/>
    </row>
    <row r="5356" s="4" customFormat="true" ht="37.5" hidden="false" customHeight="true" outlineLevel="0" collapsed="false">
      <c r="A5356" s="23" t="s">
        <v>1337</v>
      </c>
      <c r="B5356" s="80" t="n">
        <v>8640</v>
      </c>
      <c r="C5356" s="25" t="n">
        <f aca="false">VLOOKUP(B5356,[1]Planilha8!$X$4:$Y$6629,2,0)</f>
        <v>2041253</v>
      </c>
      <c r="D5356" s="98" t="s">
        <v>1520</v>
      </c>
      <c r="E5356" s="26" t="str">
        <f aca="false">VLOOKUP(B5356,[1]Planilha8!$X$4:$Z$6629,3,0)</f>
        <v>CLINICA MEDICA</v>
      </c>
      <c r="F5356" s="26" t="str">
        <f aca="false">VLOOKUP(B5356,[1]Planilha8!$X$4:$AD$6629,7,0)</f>
        <v>BOM</v>
      </c>
      <c r="G5356" s="27" t="n">
        <v>41689</v>
      </c>
      <c r="H5356" s="99" t="n">
        <v>230</v>
      </c>
      <c r="I5356" s="29" t="s">
        <v>23</v>
      </c>
      <c r="J5356" s="70" t="s">
        <v>601</v>
      </c>
      <c r="K5356" s="71" t="n">
        <v>2642</v>
      </c>
      <c r="L5356" s="72" t="n">
        <v>2013004077</v>
      </c>
      <c r="M5356" s="73" t="n">
        <v>43465</v>
      </c>
      <c r="N5356" s="74" t="n">
        <v>197.222222222222</v>
      </c>
      <c r="O5356" s="75" t="n">
        <v>0.5</v>
      </c>
      <c r="P5356" s="76" t="n">
        <v>0.0416666666666667</v>
      </c>
      <c r="Q5356" s="77" t="n">
        <v>9.58333333333333</v>
      </c>
      <c r="R5356" s="78" t="n">
        <v>206.805555555556</v>
      </c>
      <c r="S5356" s="39" t="n">
        <v>23.1944444444444</v>
      </c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  <c r="AI5356" s="3"/>
      <c r="AJ5356" s="3"/>
      <c r="AMG5356" s="0"/>
      <c r="AMH5356" s="0"/>
      <c r="AMI5356" s="0"/>
      <c r="AMJ5356" s="0"/>
    </row>
    <row r="5357" s="4" customFormat="true" ht="37.5" hidden="false" customHeight="true" outlineLevel="0" collapsed="false">
      <c r="A5357" s="23" t="s">
        <v>1337</v>
      </c>
      <c r="B5357" s="80" t="n">
        <v>8641</v>
      </c>
      <c r="C5357" s="25" t="n">
        <f aca="false">VLOOKUP(B5357,[1]Planilha8!$X$4:$Y$6629,2,0)</f>
        <v>2041254</v>
      </c>
      <c r="D5357" s="98" t="s">
        <v>1520</v>
      </c>
      <c r="E5357" s="26" t="str">
        <f aca="false">VLOOKUP(B5357,[1]Planilha8!$X$4:$Z$6629,3,0)</f>
        <v>CLÍNICA CIRÚRGICA</v>
      </c>
      <c r="F5357" s="26" t="str">
        <f aca="false">VLOOKUP(B5357,[1]Planilha8!$X$4:$AD$6629,7,0)</f>
        <v>BOM</v>
      </c>
      <c r="G5357" s="27" t="n">
        <v>41689</v>
      </c>
      <c r="H5357" s="99" t="n">
        <v>230</v>
      </c>
      <c r="I5357" s="29" t="s">
        <v>23</v>
      </c>
      <c r="J5357" s="70" t="s">
        <v>601</v>
      </c>
      <c r="K5357" s="71" t="n">
        <v>2642</v>
      </c>
      <c r="L5357" s="72" t="n">
        <v>2013004077</v>
      </c>
      <c r="M5357" s="73" t="n">
        <v>43465</v>
      </c>
      <c r="N5357" s="74" t="n">
        <v>197.222222222222</v>
      </c>
      <c r="O5357" s="75" t="n">
        <v>0.5</v>
      </c>
      <c r="P5357" s="76" t="n">
        <v>0.0416666666666667</v>
      </c>
      <c r="Q5357" s="77" t="n">
        <v>9.58333333333333</v>
      </c>
      <c r="R5357" s="78" t="n">
        <v>206.805555555556</v>
      </c>
      <c r="S5357" s="39" t="n">
        <v>23.1944444444444</v>
      </c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  <c r="AI5357" s="3"/>
      <c r="AJ5357" s="3"/>
      <c r="AMG5357" s="0"/>
      <c r="AMH5357" s="0"/>
      <c r="AMI5357" s="0"/>
      <c r="AMJ5357" s="0"/>
    </row>
    <row r="5358" s="4" customFormat="true" ht="37.5" hidden="false" customHeight="true" outlineLevel="0" collapsed="false">
      <c r="A5358" s="23" t="s">
        <v>1337</v>
      </c>
      <c r="B5358" s="80" t="n">
        <v>8642</v>
      </c>
      <c r="C5358" s="25" t="n">
        <f aca="false">VLOOKUP(B5358,[1]Planilha8!$X$4:$Y$6629,2,0)</f>
        <v>2041255</v>
      </c>
      <c r="D5358" s="98" t="s">
        <v>1520</v>
      </c>
      <c r="E5358" s="26" t="str">
        <f aca="false">VLOOKUP(B5358,[1]Planilha8!$X$4:$Z$6629,3,0)</f>
        <v>CLÍNICA CIRÚRGICA</v>
      </c>
      <c r="F5358" s="26" t="str">
        <f aca="false">VLOOKUP(B5358,[1]Planilha8!$X$4:$AD$6629,7,0)</f>
        <v>BOM</v>
      </c>
      <c r="G5358" s="27" t="n">
        <v>41689</v>
      </c>
      <c r="H5358" s="99" t="n">
        <v>230</v>
      </c>
      <c r="I5358" s="29" t="s">
        <v>23</v>
      </c>
      <c r="J5358" s="70" t="s">
        <v>601</v>
      </c>
      <c r="K5358" s="71" t="n">
        <v>2642</v>
      </c>
      <c r="L5358" s="72" t="n">
        <v>2013004077</v>
      </c>
      <c r="M5358" s="73" t="n">
        <v>43465</v>
      </c>
      <c r="N5358" s="74" t="n">
        <v>197.222222222222</v>
      </c>
      <c r="O5358" s="75" t="n">
        <v>0.5</v>
      </c>
      <c r="P5358" s="76" t="n">
        <v>0.0416666666666667</v>
      </c>
      <c r="Q5358" s="77" t="n">
        <v>9.58333333333333</v>
      </c>
      <c r="R5358" s="78" t="n">
        <v>206.805555555556</v>
      </c>
      <c r="S5358" s="39" t="n">
        <v>23.1944444444444</v>
      </c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  <c r="AMG5358" s="0"/>
      <c r="AMH5358" s="0"/>
      <c r="AMI5358" s="0"/>
      <c r="AMJ5358" s="0"/>
    </row>
    <row r="5359" s="4" customFormat="true" ht="37.5" hidden="false" customHeight="true" outlineLevel="0" collapsed="false">
      <c r="A5359" s="23" t="s">
        <v>1337</v>
      </c>
      <c r="B5359" s="80" t="n">
        <v>8643</v>
      </c>
      <c r="C5359" s="25" t="n">
        <f aca="false">VLOOKUP(B5359,[1]Planilha8!$X$4:$Y$6629,2,0)</f>
        <v>2041256</v>
      </c>
      <c r="D5359" s="98" t="s">
        <v>1520</v>
      </c>
      <c r="E5359" s="26" t="str">
        <f aca="false">VLOOKUP(B5359,[1]Planilha8!$X$4:$Z$6629,3,0)</f>
        <v>CLÍNICA CIRÚRGICA</v>
      </c>
      <c r="F5359" s="26" t="str">
        <f aca="false">VLOOKUP(B5359,[1]Planilha8!$X$4:$AD$6629,7,0)</f>
        <v>BOM</v>
      </c>
      <c r="G5359" s="27" t="n">
        <v>41689</v>
      </c>
      <c r="H5359" s="99" t="n">
        <v>230</v>
      </c>
      <c r="I5359" s="29" t="s">
        <v>23</v>
      </c>
      <c r="J5359" s="70" t="s">
        <v>601</v>
      </c>
      <c r="K5359" s="71" t="n">
        <v>2642</v>
      </c>
      <c r="L5359" s="72" t="n">
        <v>2013004077</v>
      </c>
      <c r="M5359" s="73" t="n">
        <v>43465</v>
      </c>
      <c r="N5359" s="74" t="n">
        <v>197.222222222222</v>
      </c>
      <c r="O5359" s="75" t="n">
        <v>0.5</v>
      </c>
      <c r="P5359" s="76" t="n">
        <v>0.0416666666666667</v>
      </c>
      <c r="Q5359" s="77" t="n">
        <v>9.58333333333333</v>
      </c>
      <c r="R5359" s="78" t="n">
        <v>206.805555555556</v>
      </c>
      <c r="S5359" s="39" t="n">
        <v>23.1944444444444</v>
      </c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  <c r="AI5359" s="3"/>
      <c r="AJ5359" s="3"/>
      <c r="AMG5359" s="0"/>
      <c r="AMH5359" s="0"/>
      <c r="AMI5359" s="0"/>
      <c r="AMJ5359" s="0"/>
    </row>
    <row r="5360" s="4" customFormat="true" ht="37.5" hidden="false" customHeight="true" outlineLevel="0" collapsed="false">
      <c r="A5360" s="23" t="s">
        <v>1337</v>
      </c>
      <c r="B5360" s="80" t="n">
        <v>8644</v>
      </c>
      <c r="C5360" s="25" t="n">
        <f aca="false">VLOOKUP(B5360,[1]Planilha8!$X$4:$Y$6629,2,0)</f>
        <v>2041257</v>
      </c>
      <c r="D5360" s="98" t="s">
        <v>1520</v>
      </c>
      <c r="E5360" s="26" t="str">
        <f aca="false">VLOOKUP(B5360,[1]Planilha8!$X$4:$Z$6629,3,0)</f>
        <v>CLÍNICA CIRÚRGICA</v>
      </c>
      <c r="F5360" s="26" t="str">
        <f aca="false">VLOOKUP(B5360,[1]Planilha8!$X$4:$AD$6629,7,0)</f>
        <v>BOM</v>
      </c>
      <c r="G5360" s="27" t="n">
        <v>41689</v>
      </c>
      <c r="H5360" s="99" t="n">
        <v>230</v>
      </c>
      <c r="I5360" s="29" t="s">
        <v>23</v>
      </c>
      <c r="J5360" s="70" t="s">
        <v>601</v>
      </c>
      <c r="K5360" s="71" t="n">
        <v>2642</v>
      </c>
      <c r="L5360" s="72" t="n">
        <v>2013004077</v>
      </c>
      <c r="M5360" s="73" t="n">
        <v>43465</v>
      </c>
      <c r="N5360" s="74" t="n">
        <v>197.222222222222</v>
      </c>
      <c r="O5360" s="75" t="n">
        <v>0.5</v>
      </c>
      <c r="P5360" s="76" t="n">
        <v>0.0416666666666667</v>
      </c>
      <c r="Q5360" s="77" t="n">
        <v>9.58333333333333</v>
      </c>
      <c r="R5360" s="78" t="n">
        <v>206.805555555556</v>
      </c>
      <c r="S5360" s="39" t="n">
        <v>23.1944444444444</v>
      </c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  <c r="AI5360" s="3"/>
      <c r="AJ5360" s="3"/>
      <c r="AMG5360" s="0"/>
      <c r="AMH5360" s="0"/>
      <c r="AMI5360" s="0"/>
      <c r="AMJ5360" s="0"/>
    </row>
    <row r="5361" s="4" customFormat="true" ht="37.5" hidden="false" customHeight="true" outlineLevel="0" collapsed="false">
      <c r="A5361" s="23" t="s">
        <v>1337</v>
      </c>
      <c r="B5361" s="80" t="n">
        <v>8645</v>
      </c>
      <c r="C5361" s="25" t="n">
        <f aca="false">VLOOKUP(B5361,[1]Planilha8!$X$4:$Y$6629,2,0)</f>
        <v>2041258</v>
      </c>
      <c r="D5361" s="98" t="s">
        <v>1520</v>
      </c>
      <c r="E5361" s="26" t="str">
        <f aca="false">VLOOKUP(B5361,[1]Planilha8!$X$4:$Z$6629,3,0)</f>
        <v>CLÍNICA CIRÚRGICA</v>
      </c>
      <c r="F5361" s="26" t="str">
        <f aca="false">VLOOKUP(B5361,[1]Planilha8!$X$4:$AD$6629,7,0)</f>
        <v>BOM</v>
      </c>
      <c r="G5361" s="27" t="n">
        <v>41689</v>
      </c>
      <c r="H5361" s="99" t="n">
        <v>230</v>
      </c>
      <c r="I5361" s="29" t="s">
        <v>23</v>
      </c>
      <c r="J5361" s="70" t="s">
        <v>601</v>
      </c>
      <c r="K5361" s="71" t="n">
        <v>2642</v>
      </c>
      <c r="L5361" s="72" t="n">
        <v>2013004077</v>
      </c>
      <c r="M5361" s="73" t="n">
        <v>43465</v>
      </c>
      <c r="N5361" s="74" t="n">
        <v>197.222222222222</v>
      </c>
      <c r="O5361" s="75" t="n">
        <v>0.5</v>
      </c>
      <c r="P5361" s="76" t="n">
        <v>0.0416666666666667</v>
      </c>
      <c r="Q5361" s="77" t="n">
        <v>9.58333333333333</v>
      </c>
      <c r="R5361" s="78" t="n">
        <v>206.805555555556</v>
      </c>
      <c r="S5361" s="39" t="n">
        <v>23.1944444444444</v>
      </c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  <c r="AI5361" s="3"/>
      <c r="AJ5361" s="3"/>
      <c r="AMG5361" s="0"/>
      <c r="AMH5361" s="0"/>
      <c r="AMI5361" s="0"/>
      <c r="AMJ5361" s="0"/>
    </row>
    <row r="5362" s="4" customFormat="true" ht="37.5" hidden="false" customHeight="true" outlineLevel="0" collapsed="false">
      <c r="A5362" s="23" t="s">
        <v>1337</v>
      </c>
      <c r="B5362" s="80" t="n">
        <v>8646</v>
      </c>
      <c r="C5362" s="25" t="n">
        <f aca="false">VLOOKUP(B5362,[1]Planilha8!$X$4:$Y$6629,2,0)</f>
        <v>2041259</v>
      </c>
      <c r="D5362" s="98" t="s">
        <v>1520</v>
      </c>
      <c r="E5362" s="26" t="str">
        <f aca="false">VLOOKUP(B5362,[1]Planilha8!$X$4:$Z$6629,3,0)</f>
        <v>CLÍNICA CIRÚRGICA</v>
      </c>
      <c r="F5362" s="26" t="str">
        <f aca="false">VLOOKUP(B5362,[1]Planilha8!$X$4:$AD$6629,7,0)</f>
        <v>BOM</v>
      </c>
      <c r="G5362" s="27" t="n">
        <v>41689</v>
      </c>
      <c r="H5362" s="99" t="n">
        <v>230</v>
      </c>
      <c r="I5362" s="29" t="s">
        <v>23</v>
      </c>
      <c r="J5362" s="70" t="s">
        <v>601</v>
      </c>
      <c r="K5362" s="71" t="n">
        <v>2642</v>
      </c>
      <c r="L5362" s="72" t="n">
        <v>2013004077</v>
      </c>
      <c r="M5362" s="73" t="n">
        <v>43465</v>
      </c>
      <c r="N5362" s="74" t="n">
        <v>197.222222222222</v>
      </c>
      <c r="O5362" s="75" t="n">
        <v>0.5</v>
      </c>
      <c r="P5362" s="76" t="n">
        <v>0.0416666666666667</v>
      </c>
      <c r="Q5362" s="77" t="n">
        <v>9.58333333333333</v>
      </c>
      <c r="R5362" s="78" t="n">
        <v>206.805555555556</v>
      </c>
      <c r="S5362" s="39" t="n">
        <v>23.1944444444444</v>
      </c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  <c r="AI5362" s="3"/>
      <c r="AJ5362" s="3"/>
      <c r="AMG5362" s="0"/>
      <c r="AMH5362" s="0"/>
      <c r="AMI5362" s="0"/>
      <c r="AMJ5362" s="0"/>
    </row>
    <row r="5363" s="4" customFormat="true" ht="37.5" hidden="false" customHeight="true" outlineLevel="0" collapsed="false">
      <c r="A5363" s="23" t="s">
        <v>1337</v>
      </c>
      <c r="B5363" s="80" t="n">
        <v>8647</v>
      </c>
      <c r="C5363" s="25" t="n">
        <f aca="false">VLOOKUP(B5363,[1]Planilha8!$X$4:$Y$6629,2,0)</f>
        <v>2041260</v>
      </c>
      <c r="D5363" s="98" t="s">
        <v>1520</v>
      </c>
      <c r="E5363" s="26" t="str">
        <f aca="false">VLOOKUP(B5363,[1]Planilha8!$X$4:$Z$6629,3,0)</f>
        <v>CLÍNICA CIRÚRGICA</v>
      </c>
      <c r="F5363" s="26" t="str">
        <f aca="false">VLOOKUP(B5363,[1]Planilha8!$X$4:$AD$6629,7,0)</f>
        <v>BOM</v>
      </c>
      <c r="G5363" s="27" t="n">
        <v>41689</v>
      </c>
      <c r="H5363" s="99" t="n">
        <v>230</v>
      </c>
      <c r="I5363" s="29" t="s">
        <v>23</v>
      </c>
      <c r="J5363" s="70" t="s">
        <v>601</v>
      </c>
      <c r="K5363" s="71" t="n">
        <v>2642</v>
      </c>
      <c r="L5363" s="72" t="n">
        <v>2013004077</v>
      </c>
      <c r="M5363" s="73" t="n">
        <v>43465</v>
      </c>
      <c r="N5363" s="74" t="n">
        <v>197.222222222222</v>
      </c>
      <c r="O5363" s="75" t="n">
        <v>0.5</v>
      </c>
      <c r="P5363" s="76" t="n">
        <v>0.0416666666666667</v>
      </c>
      <c r="Q5363" s="77" t="n">
        <v>9.58333333333333</v>
      </c>
      <c r="R5363" s="78" t="n">
        <v>206.805555555556</v>
      </c>
      <c r="S5363" s="39" t="n">
        <v>23.1944444444444</v>
      </c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  <c r="AI5363" s="3"/>
      <c r="AJ5363" s="3"/>
      <c r="AMG5363" s="0"/>
      <c r="AMH5363" s="0"/>
      <c r="AMI5363" s="0"/>
      <c r="AMJ5363" s="0"/>
    </row>
    <row r="5364" s="4" customFormat="true" ht="37.5" hidden="false" customHeight="true" outlineLevel="0" collapsed="false">
      <c r="A5364" s="23" t="s">
        <v>1337</v>
      </c>
      <c r="B5364" s="80" t="n">
        <v>8648</v>
      </c>
      <c r="C5364" s="25" t="n">
        <f aca="false">VLOOKUP(B5364,[1]Planilha8!$X$4:$Y$6629,2,0)</f>
        <v>2041261</v>
      </c>
      <c r="D5364" s="98" t="s">
        <v>1520</v>
      </c>
      <c r="E5364" s="26" t="str">
        <f aca="false">VLOOKUP(B5364,[1]Planilha8!$X$4:$Z$6629,3,0)</f>
        <v>CLÍNICA CIRÚRGICA</v>
      </c>
      <c r="F5364" s="26" t="str">
        <f aca="false">VLOOKUP(B5364,[1]Planilha8!$X$4:$AD$6629,7,0)</f>
        <v>BOM</v>
      </c>
      <c r="G5364" s="27" t="n">
        <v>41689</v>
      </c>
      <c r="H5364" s="99" t="n">
        <v>230</v>
      </c>
      <c r="I5364" s="29" t="s">
        <v>23</v>
      </c>
      <c r="J5364" s="70" t="s">
        <v>601</v>
      </c>
      <c r="K5364" s="71" t="n">
        <v>2642</v>
      </c>
      <c r="L5364" s="72" t="n">
        <v>2013004077</v>
      </c>
      <c r="M5364" s="73" t="n">
        <v>43465</v>
      </c>
      <c r="N5364" s="74" t="n">
        <v>197.222222222222</v>
      </c>
      <c r="O5364" s="75" t="n">
        <v>0.5</v>
      </c>
      <c r="P5364" s="76" t="n">
        <v>0.0416666666666667</v>
      </c>
      <c r="Q5364" s="77" t="n">
        <v>9.58333333333333</v>
      </c>
      <c r="R5364" s="78" t="n">
        <v>206.805555555556</v>
      </c>
      <c r="S5364" s="39" t="n">
        <v>23.1944444444444</v>
      </c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  <c r="AI5364" s="3"/>
      <c r="AJ5364" s="3"/>
      <c r="AMG5364" s="0"/>
      <c r="AMH5364" s="0"/>
      <c r="AMI5364" s="0"/>
      <c r="AMJ5364" s="0"/>
    </row>
    <row r="5365" s="4" customFormat="true" ht="37.5" hidden="false" customHeight="true" outlineLevel="0" collapsed="false">
      <c r="A5365" s="23" t="s">
        <v>1337</v>
      </c>
      <c r="B5365" s="80" t="n">
        <v>8649</v>
      </c>
      <c r="C5365" s="25" t="n">
        <f aca="false">VLOOKUP(B5365,[1]Planilha8!$X$4:$Y$6629,2,0)</f>
        <v>2041262</v>
      </c>
      <c r="D5365" s="98" t="s">
        <v>1520</v>
      </c>
      <c r="E5365" s="26" t="str">
        <f aca="false">VLOOKUP(B5365,[1]Planilha8!$X$4:$Z$6629,3,0)</f>
        <v>CLÍNICA CIRÚRGICA</v>
      </c>
      <c r="F5365" s="26" t="str">
        <f aca="false">VLOOKUP(B5365,[1]Planilha8!$X$4:$AD$6629,7,0)</f>
        <v>BOM</v>
      </c>
      <c r="G5365" s="27" t="n">
        <v>41689</v>
      </c>
      <c r="H5365" s="99" t="n">
        <v>230</v>
      </c>
      <c r="I5365" s="29" t="s">
        <v>23</v>
      </c>
      <c r="J5365" s="70" t="s">
        <v>601</v>
      </c>
      <c r="K5365" s="71" t="n">
        <v>2642</v>
      </c>
      <c r="L5365" s="72" t="n">
        <v>2013004077</v>
      </c>
      <c r="M5365" s="73" t="n">
        <v>43465</v>
      </c>
      <c r="N5365" s="74" t="n">
        <v>197.222222222222</v>
      </c>
      <c r="O5365" s="75" t="n">
        <v>0.5</v>
      </c>
      <c r="P5365" s="76" t="n">
        <v>0.0416666666666667</v>
      </c>
      <c r="Q5365" s="77" t="n">
        <v>9.58333333333333</v>
      </c>
      <c r="R5365" s="78" t="n">
        <v>206.805555555556</v>
      </c>
      <c r="S5365" s="39" t="n">
        <v>23.1944444444444</v>
      </c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  <c r="AI5365" s="3"/>
      <c r="AJ5365" s="3"/>
      <c r="AMG5365" s="0"/>
      <c r="AMH5365" s="0"/>
      <c r="AMI5365" s="0"/>
      <c r="AMJ5365" s="0"/>
    </row>
    <row r="5366" s="4" customFormat="true" ht="37.5" hidden="false" customHeight="true" outlineLevel="0" collapsed="false">
      <c r="A5366" s="23" t="s">
        <v>1337</v>
      </c>
      <c r="B5366" s="80" t="n">
        <v>8650</v>
      </c>
      <c r="C5366" s="25" t="n">
        <f aca="false">VLOOKUP(B5366,[1]Planilha8!$X$4:$Y$6629,2,0)</f>
        <v>2041263</v>
      </c>
      <c r="D5366" s="98" t="s">
        <v>1520</v>
      </c>
      <c r="E5366" s="26" t="str">
        <f aca="false">VLOOKUP(B5366,[1]Planilha8!$X$4:$Z$6629,3,0)</f>
        <v>CLÍNICA CIRÚRGICA</v>
      </c>
      <c r="F5366" s="26" t="str">
        <f aca="false">VLOOKUP(B5366,[1]Planilha8!$X$4:$AD$6629,7,0)</f>
        <v>BOM</v>
      </c>
      <c r="G5366" s="27" t="n">
        <v>41689</v>
      </c>
      <c r="H5366" s="99" t="n">
        <v>230</v>
      </c>
      <c r="I5366" s="29" t="s">
        <v>23</v>
      </c>
      <c r="J5366" s="70" t="s">
        <v>601</v>
      </c>
      <c r="K5366" s="71" t="n">
        <v>2642</v>
      </c>
      <c r="L5366" s="72" t="n">
        <v>2013004077</v>
      </c>
      <c r="M5366" s="73" t="n">
        <v>43465</v>
      </c>
      <c r="N5366" s="74" t="n">
        <v>197.222222222222</v>
      </c>
      <c r="O5366" s="75" t="n">
        <v>0.5</v>
      </c>
      <c r="P5366" s="76" t="n">
        <v>0.0416666666666667</v>
      </c>
      <c r="Q5366" s="77" t="n">
        <v>9.58333333333333</v>
      </c>
      <c r="R5366" s="78" t="n">
        <v>206.805555555556</v>
      </c>
      <c r="S5366" s="39" t="n">
        <v>23.1944444444444</v>
      </c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  <c r="AI5366" s="3"/>
      <c r="AJ5366" s="3"/>
      <c r="AMG5366" s="0"/>
      <c r="AMH5366" s="0"/>
      <c r="AMI5366" s="0"/>
      <c r="AMJ5366" s="0"/>
    </row>
    <row r="5367" s="4" customFormat="true" ht="37.5" hidden="false" customHeight="true" outlineLevel="0" collapsed="false">
      <c r="A5367" s="23" t="s">
        <v>1337</v>
      </c>
      <c r="B5367" s="80" t="n">
        <v>8651</v>
      </c>
      <c r="C5367" s="25" t="n">
        <f aca="false">VLOOKUP(B5367,[1]Planilha8!$X$4:$Y$6629,2,0)</f>
        <v>2041264</v>
      </c>
      <c r="D5367" s="98" t="s">
        <v>1520</v>
      </c>
      <c r="E5367" s="26" t="str">
        <f aca="false">VLOOKUP(B5367,[1]Planilha8!$X$4:$Z$6629,3,0)</f>
        <v>CLÍNICA CIRÚRGICA</v>
      </c>
      <c r="F5367" s="26" t="str">
        <f aca="false">VLOOKUP(B5367,[1]Planilha8!$X$4:$AD$6629,7,0)</f>
        <v>BOM</v>
      </c>
      <c r="G5367" s="27" t="n">
        <v>41689</v>
      </c>
      <c r="H5367" s="99" t="n">
        <v>230</v>
      </c>
      <c r="I5367" s="29" t="s">
        <v>23</v>
      </c>
      <c r="J5367" s="70" t="s">
        <v>601</v>
      </c>
      <c r="K5367" s="71" t="n">
        <v>2642</v>
      </c>
      <c r="L5367" s="72" t="n">
        <v>2013004077</v>
      </c>
      <c r="M5367" s="73" t="n">
        <v>43465</v>
      </c>
      <c r="N5367" s="74" t="n">
        <v>197.222222222222</v>
      </c>
      <c r="O5367" s="75" t="n">
        <v>0.5</v>
      </c>
      <c r="P5367" s="76" t="n">
        <v>0.0416666666666667</v>
      </c>
      <c r="Q5367" s="77" t="n">
        <v>9.58333333333333</v>
      </c>
      <c r="R5367" s="78" t="n">
        <v>206.805555555556</v>
      </c>
      <c r="S5367" s="39" t="n">
        <v>23.1944444444444</v>
      </c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  <c r="AI5367" s="3"/>
      <c r="AJ5367" s="3"/>
      <c r="AMG5367" s="0"/>
      <c r="AMH5367" s="0"/>
      <c r="AMI5367" s="0"/>
      <c r="AMJ5367" s="0"/>
    </row>
    <row r="5368" s="4" customFormat="true" ht="37.5" hidden="false" customHeight="true" outlineLevel="0" collapsed="false">
      <c r="A5368" s="23" t="s">
        <v>1337</v>
      </c>
      <c r="B5368" s="80" t="n">
        <v>8652</v>
      </c>
      <c r="C5368" s="25" t="n">
        <f aca="false">VLOOKUP(B5368,[1]Planilha8!$X$4:$Y$6629,2,0)</f>
        <v>2041265</v>
      </c>
      <c r="D5368" s="98" t="s">
        <v>1520</v>
      </c>
      <c r="E5368" s="26" t="str">
        <f aca="false">VLOOKUP(B5368,[1]Planilha8!$X$4:$Z$6629,3,0)</f>
        <v>CLÍNICA CIRÚRGICA</v>
      </c>
      <c r="F5368" s="26" t="str">
        <f aca="false">VLOOKUP(B5368,[1]Planilha8!$X$4:$AD$6629,7,0)</f>
        <v>BOM</v>
      </c>
      <c r="G5368" s="27" t="n">
        <v>41689</v>
      </c>
      <c r="H5368" s="99" t="n">
        <v>230</v>
      </c>
      <c r="I5368" s="29" t="s">
        <v>23</v>
      </c>
      <c r="J5368" s="70" t="s">
        <v>601</v>
      </c>
      <c r="K5368" s="71" t="n">
        <v>2642</v>
      </c>
      <c r="L5368" s="72" t="n">
        <v>2013004077</v>
      </c>
      <c r="M5368" s="73" t="n">
        <v>43465</v>
      </c>
      <c r="N5368" s="74" t="n">
        <v>197.222222222222</v>
      </c>
      <c r="O5368" s="75" t="n">
        <v>0.5</v>
      </c>
      <c r="P5368" s="76" t="n">
        <v>0.0416666666666667</v>
      </c>
      <c r="Q5368" s="77" t="n">
        <v>9.58333333333333</v>
      </c>
      <c r="R5368" s="78" t="n">
        <v>206.805555555556</v>
      </c>
      <c r="S5368" s="39" t="n">
        <v>23.1944444444444</v>
      </c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  <c r="AI5368" s="3"/>
      <c r="AJ5368" s="3"/>
      <c r="AMG5368" s="0"/>
      <c r="AMH5368" s="0"/>
      <c r="AMI5368" s="0"/>
      <c r="AMJ5368" s="0"/>
    </row>
    <row r="5369" s="4" customFormat="true" ht="37.5" hidden="false" customHeight="true" outlineLevel="0" collapsed="false">
      <c r="A5369" s="23" t="s">
        <v>1337</v>
      </c>
      <c r="B5369" s="80" t="n">
        <v>8653</v>
      </c>
      <c r="C5369" s="25" t="n">
        <f aca="false">VLOOKUP(B5369,[1]Planilha8!$X$4:$Y$6629,2,0)</f>
        <v>2041266</v>
      </c>
      <c r="D5369" s="98" t="s">
        <v>1520</v>
      </c>
      <c r="E5369" s="26" t="str">
        <f aca="false">VLOOKUP(B5369,[1]Planilha8!$X$4:$Z$6629,3,0)</f>
        <v>GALPÃO ALMOXARIFADO</v>
      </c>
      <c r="F5369" s="26" t="str">
        <f aca="false">VLOOKUP(B5369,[1]Planilha8!$X$4:$AD$6629,7,0)</f>
        <v>SUCATA</v>
      </c>
      <c r="G5369" s="27" t="n">
        <v>41689</v>
      </c>
      <c r="H5369" s="99" t="n">
        <v>230</v>
      </c>
      <c r="I5369" s="29" t="s">
        <v>23</v>
      </c>
      <c r="J5369" s="70" t="s">
        <v>601</v>
      </c>
      <c r="K5369" s="71" t="n">
        <v>2642</v>
      </c>
      <c r="L5369" s="72" t="n">
        <v>2013004077</v>
      </c>
      <c r="M5369" s="73" t="n">
        <v>43465</v>
      </c>
      <c r="N5369" s="74" t="n">
        <v>197.222222222222</v>
      </c>
      <c r="O5369" s="75" t="n">
        <v>0.5</v>
      </c>
      <c r="P5369" s="76" t="n">
        <v>0.0416666666666667</v>
      </c>
      <c r="Q5369" s="77" t="n">
        <v>9.58333333333333</v>
      </c>
      <c r="R5369" s="78" t="n">
        <v>206.805555555556</v>
      </c>
      <c r="S5369" s="39" t="n">
        <v>23.1944444444444</v>
      </c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  <c r="AI5369" s="3"/>
      <c r="AJ5369" s="3"/>
      <c r="AMG5369" s="0"/>
      <c r="AMH5369" s="0"/>
      <c r="AMI5369" s="0"/>
      <c r="AMJ5369" s="0"/>
    </row>
    <row r="5370" s="4" customFormat="true" ht="37.5" hidden="false" customHeight="true" outlineLevel="0" collapsed="false">
      <c r="A5370" s="23" t="s">
        <v>1337</v>
      </c>
      <c r="B5370" s="80" t="n">
        <v>8654</v>
      </c>
      <c r="C5370" s="25" t="n">
        <f aca="false">VLOOKUP(B5370,[1]Planilha8!$X$4:$Y$6629,2,0)</f>
        <v>2041267</v>
      </c>
      <c r="D5370" s="98" t="s">
        <v>1520</v>
      </c>
      <c r="E5370" s="26" t="str">
        <f aca="false">VLOOKUP(B5370,[1]Planilha8!$X$4:$Z$6629,3,0)</f>
        <v>CLÍNICA CIRÚRGICA</v>
      </c>
      <c r="F5370" s="26" t="str">
        <f aca="false">VLOOKUP(B5370,[1]Planilha8!$X$4:$AD$6629,7,0)</f>
        <v>BOM</v>
      </c>
      <c r="G5370" s="27" t="n">
        <v>41689</v>
      </c>
      <c r="H5370" s="99" t="n">
        <v>230</v>
      </c>
      <c r="I5370" s="29" t="s">
        <v>23</v>
      </c>
      <c r="J5370" s="70" t="s">
        <v>601</v>
      </c>
      <c r="K5370" s="71" t="n">
        <v>2642</v>
      </c>
      <c r="L5370" s="72" t="n">
        <v>2013004077</v>
      </c>
      <c r="M5370" s="73" t="n">
        <v>43465</v>
      </c>
      <c r="N5370" s="74" t="n">
        <v>197.222222222222</v>
      </c>
      <c r="O5370" s="75" t="n">
        <v>0.5</v>
      </c>
      <c r="P5370" s="76" t="n">
        <v>0.0416666666666667</v>
      </c>
      <c r="Q5370" s="77" t="n">
        <v>9.58333333333333</v>
      </c>
      <c r="R5370" s="78" t="n">
        <v>206.805555555556</v>
      </c>
      <c r="S5370" s="39" t="n">
        <v>23.1944444444444</v>
      </c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  <c r="AI5370" s="3"/>
      <c r="AJ5370" s="3"/>
      <c r="AMG5370" s="0"/>
      <c r="AMH5370" s="0"/>
      <c r="AMI5370" s="0"/>
      <c r="AMJ5370" s="0"/>
    </row>
    <row r="5371" s="4" customFormat="true" ht="37.5" hidden="false" customHeight="true" outlineLevel="0" collapsed="false">
      <c r="A5371" s="23" t="s">
        <v>1337</v>
      </c>
      <c r="B5371" s="80" t="n">
        <v>8655</v>
      </c>
      <c r="C5371" s="25" t="n">
        <f aca="false">VLOOKUP(B5371,[1]Planilha8!$X$4:$Y$6629,2,0)</f>
        <v>2041268</v>
      </c>
      <c r="D5371" s="98" t="s">
        <v>1520</v>
      </c>
      <c r="E5371" s="26" t="str">
        <f aca="false">VLOOKUP(B5371,[1]Planilha8!$X$4:$Z$6629,3,0)</f>
        <v>CLÍNICA CIRÚRGICA</v>
      </c>
      <c r="F5371" s="26" t="str">
        <f aca="false">VLOOKUP(B5371,[1]Planilha8!$X$4:$AD$6629,7,0)</f>
        <v>BOM</v>
      </c>
      <c r="G5371" s="27" t="n">
        <v>41689</v>
      </c>
      <c r="H5371" s="99" t="n">
        <v>230</v>
      </c>
      <c r="I5371" s="29" t="s">
        <v>23</v>
      </c>
      <c r="J5371" s="70" t="s">
        <v>601</v>
      </c>
      <c r="K5371" s="71" t="n">
        <v>2642</v>
      </c>
      <c r="L5371" s="72" t="n">
        <v>2013004077</v>
      </c>
      <c r="M5371" s="73" t="n">
        <v>43465</v>
      </c>
      <c r="N5371" s="74" t="n">
        <v>197.222222222222</v>
      </c>
      <c r="O5371" s="75" t="n">
        <v>0.5</v>
      </c>
      <c r="P5371" s="76" t="n">
        <v>0.0416666666666667</v>
      </c>
      <c r="Q5371" s="77" t="n">
        <v>9.58333333333333</v>
      </c>
      <c r="R5371" s="78" t="n">
        <v>206.805555555556</v>
      </c>
      <c r="S5371" s="39" t="n">
        <v>23.1944444444444</v>
      </c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  <c r="AMG5371" s="0"/>
      <c r="AMH5371" s="0"/>
      <c r="AMI5371" s="0"/>
      <c r="AMJ5371" s="0"/>
    </row>
    <row r="5372" s="4" customFormat="true" ht="37.5" hidden="false" customHeight="true" outlineLevel="0" collapsed="false">
      <c r="A5372" s="23" t="s">
        <v>1337</v>
      </c>
      <c r="B5372" s="80" t="n">
        <v>8656</v>
      </c>
      <c r="C5372" s="25" t="n">
        <f aca="false">VLOOKUP(B5372,[1]Planilha8!$X$4:$Y$6629,2,0)</f>
        <v>2041269</v>
      </c>
      <c r="D5372" s="98" t="s">
        <v>1520</v>
      </c>
      <c r="E5372" s="26" t="str">
        <f aca="false">VLOOKUP(B5372,[1]Planilha8!$X$4:$Z$6629,3,0)</f>
        <v>CLÍNICA CIRÚRGICA</v>
      </c>
      <c r="F5372" s="26" t="str">
        <f aca="false">VLOOKUP(B5372,[1]Planilha8!$X$4:$AD$6629,7,0)</f>
        <v>BOM</v>
      </c>
      <c r="G5372" s="27" t="n">
        <v>41689</v>
      </c>
      <c r="H5372" s="99" t="n">
        <v>230</v>
      </c>
      <c r="I5372" s="29" t="s">
        <v>23</v>
      </c>
      <c r="J5372" s="70" t="s">
        <v>601</v>
      </c>
      <c r="K5372" s="71" t="n">
        <v>2642</v>
      </c>
      <c r="L5372" s="72" t="n">
        <v>2013004077</v>
      </c>
      <c r="M5372" s="73" t="n">
        <v>43465</v>
      </c>
      <c r="N5372" s="74" t="n">
        <v>197.222222222222</v>
      </c>
      <c r="O5372" s="75" t="n">
        <v>0.5</v>
      </c>
      <c r="P5372" s="76" t="n">
        <v>0.0416666666666667</v>
      </c>
      <c r="Q5372" s="77" t="n">
        <v>9.58333333333333</v>
      </c>
      <c r="R5372" s="78" t="n">
        <v>206.805555555556</v>
      </c>
      <c r="S5372" s="39" t="n">
        <v>23.1944444444444</v>
      </c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  <c r="AI5372" s="3"/>
      <c r="AJ5372" s="3"/>
      <c r="AMG5372" s="0"/>
      <c r="AMH5372" s="0"/>
      <c r="AMI5372" s="0"/>
      <c r="AMJ5372" s="0"/>
    </row>
    <row r="5373" s="4" customFormat="true" ht="37.5" hidden="false" customHeight="true" outlineLevel="0" collapsed="false">
      <c r="A5373" s="23" t="s">
        <v>1337</v>
      </c>
      <c r="B5373" s="80" t="n">
        <v>8657</v>
      </c>
      <c r="C5373" s="25" t="n">
        <f aca="false">VLOOKUP(B5373,[1]Planilha8!$X$4:$Y$6629,2,0)</f>
        <v>2041270</v>
      </c>
      <c r="D5373" s="98" t="s">
        <v>1520</v>
      </c>
      <c r="E5373" s="26" t="str">
        <f aca="false">VLOOKUP(B5373,[1]Planilha8!$X$4:$Z$6629,3,0)</f>
        <v>CLÍNICA CIRÚRGICA</v>
      </c>
      <c r="F5373" s="26" t="str">
        <f aca="false">VLOOKUP(B5373,[1]Planilha8!$X$4:$AD$6629,7,0)</f>
        <v>BOM</v>
      </c>
      <c r="G5373" s="27" t="n">
        <v>41689</v>
      </c>
      <c r="H5373" s="99" t="n">
        <v>230</v>
      </c>
      <c r="I5373" s="29" t="s">
        <v>23</v>
      </c>
      <c r="J5373" s="70" t="s">
        <v>601</v>
      </c>
      <c r="K5373" s="71" t="n">
        <v>2642</v>
      </c>
      <c r="L5373" s="72" t="n">
        <v>2013004077</v>
      </c>
      <c r="M5373" s="73" t="n">
        <v>43465</v>
      </c>
      <c r="N5373" s="74" t="n">
        <v>197.222222222222</v>
      </c>
      <c r="O5373" s="75" t="n">
        <v>0.5</v>
      </c>
      <c r="P5373" s="76" t="n">
        <v>0.0416666666666667</v>
      </c>
      <c r="Q5373" s="77" t="n">
        <v>9.58333333333333</v>
      </c>
      <c r="R5373" s="78" t="n">
        <v>206.805555555556</v>
      </c>
      <c r="S5373" s="39" t="n">
        <v>23.1944444444444</v>
      </c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  <c r="AI5373" s="3"/>
      <c r="AJ5373" s="3"/>
      <c r="AMG5373" s="0"/>
      <c r="AMH5373" s="0"/>
      <c r="AMI5373" s="0"/>
      <c r="AMJ5373" s="0"/>
    </row>
    <row r="5374" s="4" customFormat="true" ht="37.5" hidden="false" customHeight="true" outlineLevel="0" collapsed="false">
      <c r="A5374" s="23" t="s">
        <v>1337</v>
      </c>
      <c r="B5374" s="80" t="n">
        <v>8658</v>
      </c>
      <c r="C5374" s="25" t="n">
        <f aca="false">VLOOKUP(B5374,[1]Planilha8!$X$4:$Y$6629,2,0)</f>
        <v>2041271</v>
      </c>
      <c r="D5374" s="98" t="s">
        <v>1520</v>
      </c>
      <c r="E5374" s="26" t="str">
        <f aca="false">VLOOKUP(B5374,[1]Planilha8!$X$4:$Z$6629,3,0)</f>
        <v>CLÍNICA CIRÚRGICA</v>
      </c>
      <c r="F5374" s="26" t="str">
        <f aca="false">VLOOKUP(B5374,[1]Planilha8!$X$4:$AD$6629,7,0)</f>
        <v>BOM</v>
      </c>
      <c r="G5374" s="27" t="n">
        <v>41689</v>
      </c>
      <c r="H5374" s="99" t="n">
        <v>230</v>
      </c>
      <c r="I5374" s="29" t="s">
        <v>23</v>
      </c>
      <c r="J5374" s="70" t="s">
        <v>601</v>
      </c>
      <c r="K5374" s="71" t="n">
        <v>2642</v>
      </c>
      <c r="L5374" s="72" t="n">
        <v>2013004077</v>
      </c>
      <c r="M5374" s="73" t="n">
        <v>43465</v>
      </c>
      <c r="N5374" s="74" t="n">
        <v>197.222222222222</v>
      </c>
      <c r="O5374" s="75" t="n">
        <v>0.5</v>
      </c>
      <c r="P5374" s="76" t="n">
        <v>0.0416666666666667</v>
      </c>
      <c r="Q5374" s="77" t="n">
        <v>9.58333333333333</v>
      </c>
      <c r="R5374" s="78" t="n">
        <v>206.805555555556</v>
      </c>
      <c r="S5374" s="39" t="n">
        <v>23.1944444444444</v>
      </c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  <c r="AI5374" s="3"/>
      <c r="AJ5374" s="3"/>
      <c r="AMG5374" s="0"/>
      <c r="AMH5374" s="0"/>
      <c r="AMI5374" s="0"/>
      <c r="AMJ5374" s="0"/>
    </row>
    <row r="5375" s="4" customFormat="true" ht="37.5" hidden="false" customHeight="true" outlineLevel="0" collapsed="false">
      <c r="A5375" s="23" t="s">
        <v>1337</v>
      </c>
      <c r="B5375" s="80" t="n">
        <v>8659</v>
      </c>
      <c r="C5375" s="25" t="n">
        <f aca="false">VLOOKUP(B5375,[1]Planilha8!$X$4:$Y$6629,2,0)</f>
        <v>2041272</v>
      </c>
      <c r="D5375" s="98" t="s">
        <v>1520</v>
      </c>
      <c r="E5375" s="26" t="str">
        <f aca="false">VLOOKUP(B5375,[1]Planilha8!$X$4:$Z$6629,3,0)</f>
        <v>CLÍNICA CIRÚRGICA</v>
      </c>
      <c r="F5375" s="26" t="str">
        <f aca="false">VLOOKUP(B5375,[1]Planilha8!$X$4:$AD$6629,7,0)</f>
        <v>BOM</v>
      </c>
      <c r="G5375" s="27" t="n">
        <v>41689</v>
      </c>
      <c r="H5375" s="99" t="n">
        <v>230</v>
      </c>
      <c r="I5375" s="29" t="s">
        <v>23</v>
      </c>
      <c r="J5375" s="70" t="s">
        <v>601</v>
      </c>
      <c r="K5375" s="71" t="n">
        <v>2642</v>
      </c>
      <c r="L5375" s="72" t="n">
        <v>2013004077</v>
      </c>
      <c r="M5375" s="73" t="n">
        <v>43465</v>
      </c>
      <c r="N5375" s="74" t="n">
        <v>197.222222222222</v>
      </c>
      <c r="O5375" s="75" t="n">
        <v>0.5</v>
      </c>
      <c r="P5375" s="76" t="n">
        <v>0.0416666666666667</v>
      </c>
      <c r="Q5375" s="77" t="n">
        <v>9.58333333333333</v>
      </c>
      <c r="R5375" s="78" t="n">
        <v>206.805555555556</v>
      </c>
      <c r="S5375" s="39" t="n">
        <v>23.1944444444444</v>
      </c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  <c r="AI5375" s="3"/>
      <c r="AJ5375" s="3"/>
      <c r="AMG5375" s="0"/>
      <c r="AMH5375" s="0"/>
      <c r="AMI5375" s="0"/>
      <c r="AMJ5375" s="0"/>
    </row>
    <row r="5376" s="4" customFormat="true" ht="37.5" hidden="false" customHeight="true" outlineLevel="0" collapsed="false">
      <c r="A5376" s="23" t="s">
        <v>1337</v>
      </c>
      <c r="B5376" s="80" t="n">
        <v>8660</v>
      </c>
      <c r="C5376" s="25" t="n">
        <f aca="false">VLOOKUP(B5376,[1]Planilha8!$X$4:$Y$6629,2,0)</f>
        <v>2041273</v>
      </c>
      <c r="D5376" s="98" t="s">
        <v>1520</v>
      </c>
      <c r="E5376" s="26" t="str">
        <f aca="false">VLOOKUP(B5376,[1]Planilha8!$X$4:$Z$6629,3,0)</f>
        <v>CLÍNICA CIRÚRGICA</v>
      </c>
      <c r="F5376" s="26" t="str">
        <f aca="false">VLOOKUP(B5376,[1]Planilha8!$X$4:$AD$6629,7,0)</f>
        <v>BOM</v>
      </c>
      <c r="G5376" s="27" t="n">
        <v>41689</v>
      </c>
      <c r="H5376" s="99" t="n">
        <v>230</v>
      </c>
      <c r="I5376" s="29" t="s">
        <v>23</v>
      </c>
      <c r="J5376" s="70" t="s">
        <v>601</v>
      </c>
      <c r="K5376" s="71" t="n">
        <v>2642</v>
      </c>
      <c r="L5376" s="72" t="n">
        <v>2013004077</v>
      </c>
      <c r="M5376" s="73" t="n">
        <v>43465</v>
      </c>
      <c r="N5376" s="74" t="n">
        <v>197.222222222222</v>
      </c>
      <c r="O5376" s="75" t="n">
        <v>0.5</v>
      </c>
      <c r="P5376" s="76" t="n">
        <v>0.0416666666666667</v>
      </c>
      <c r="Q5376" s="77" t="n">
        <v>9.58333333333333</v>
      </c>
      <c r="R5376" s="78" t="n">
        <v>206.805555555556</v>
      </c>
      <c r="S5376" s="39" t="n">
        <v>23.1944444444444</v>
      </c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  <c r="AMG5376" s="0"/>
      <c r="AMH5376" s="0"/>
      <c r="AMI5376" s="0"/>
      <c r="AMJ5376" s="0"/>
    </row>
    <row r="5377" s="4" customFormat="true" ht="37.5" hidden="false" customHeight="true" outlineLevel="0" collapsed="false">
      <c r="A5377" s="23" t="s">
        <v>1337</v>
      </c>
      <c r="B5377" s="80" t="n">
        <v>8661</v>
      </c>
      <c r="C5377" s="25" t="n">
        <f aca="false">VLOOKUP(B5377,[1]Planilha8!$X$4:$Y$6629,2,0)</f>
        <v>2041274</v>
      </c>
      <c r="D5377" s="98" t="s">
        <v>1520</v>
      </c>
      <c r="E5377" s="26" t="str">
        <f aca="false">VLOOKUP(B5377,[1]Planilha8!$X$4:$Z$6629,3,0)</f>
        <v>CLÍNICA CIRÚRGICA</v>
      </c>
      <c r="F5377" s="26" t="str">
        <f aca="false">VLOOKUP(B5377,[1]Planilha8!$X$4:$AD$6629,7,0)</f>
        <v>BOM</v>
      </c>
      <c r="G5377" s="27" t="n">
        <v>41689</v>
      </c>
      <c r="H5377" s="99" t="n">
        <v>230</v>
      </c>
      <c r="I5377" s="29" t="s">
        <v>23</v>
      </c>
      <c r="J5377" s="70" t="s">
        <v>601</v>
      </c>
      <c r="K5377" s="71" t="n">
        <v>2642</v>
      </c>
      <c r="L5377" s="72" t="n">
        <v>2013004077</v>
      </c>
      <c r="M5377" s="73" t="n">
        <v>43465</v>
      </c>
      <c r="N5377" s="74" t="n">
        <v>197.222222222222</v>
      </c>
      <c r="O5377" s="75" t="n">
        <v>0.5</v>
      </c>
      <c r="P5377" s="76" t="n">
        <v>0.0416666666666667</v>
      </c>
      <c r="Q5377" s="77" t="n">
        <v>9.58333333333333</v>
      </c>
      <c r="R5377" s="78" t="n">
        <v>206.805555555556</v>
      </c>
      <c r="S5377" s="39" t="n">
        <v>23.1944444444444</v>
      </c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  <c r="AI5377" s="3"/>
      <c r="AJ5377" s="3"/>
      <c r="AMG5377" s="0"/>
      <c r="AMH5377" s="0"/>
      <c r="AMI5377" s="0"/>
      <c r="AMJ5377" s="0"/>
    </row>
    <row r="5378" s="4" customFormat="true" ht="37.5" hidden="false" customHeight="true" outlineLevel="0" collapsed="false">
      <c r="A5378" s="23" t="s">
        <v>1337</v>
      </c>
      <c r="B5378" s="80" t="n">
        <v>8662</v>
      </c>
      <c r="C5378" s="25" t="n">
        <f aca="false">VLOOKUP(B5378,[1]Planilha8!$X$4:$Y$6629,2,0)</f>
        <v>2041275</v>
      </c>
      <c r="D5378" s="98" t="s">
        <v>1520</v>
      </c>
      <c r="E5378" s="26" t="str">
        <f aca="false">VLOOKUP(B5378,[1]Planilha8!$X$4:$Z$6629,3,0)</f>
        <v>CLÍNICA CIRÚRGICA</v>
      </c>
      <c r="F5378" s="26" t="str">
        <f aca="false">VLOOKUP(B5378,[1]Planilha8!$X$4:$AD$6629,7,0)</f>
        <v>BOM</v>
      </c>
      <c r="G5378" s="27" t="n">
        <v>41689</v>
      </c>
      <c r="H5378" s="99" t="n">
        <v>230</v>
      </c>
      <c r="I5378" s="29" t="s">
        <v>23</v>
      </c>
      <c r="J5378" s="70" t="s">
        <v>601</v>
      </c>
      <c r="K5378" s="71" t="n">
        <v>2642</v>
      </c>
      <c r="L5378" s="72" t="n">
        <v>2013004077</v>
      </c>
      <c r="M5378" s="73" t="n">
        <v>43465</v>
      </c>
      <c r="N5378" s="74" t="n">
        <v>197.222222222222</v>
      </c>
      <c r="O5378" s="75" t="n">
        <v>0.5</v>
      </c>
      <c r="P5378" s="76" t="n">
        <v>0.0416666666666667</v>
      </c>
      <c r="Q5378" s="77" t="n">
        <v>9.58333333333333</v>
      </c>
      <c r="R5378" s="78" t="n">
        <v>206.805555555556</v>
      </c>
      <c r="S5378" s="39" t="n">
        <v>23.1944444444444</v>
      </c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  <c r="AI5378" s="3"/>
      <c r="AJ5378" s="3"/>
      <c r="AMG5378" s="0"/>
      <c r="AMH5378" s="0"/>
      <c r="AMI5378" s="0"/>
      <c r="AMJ5378" s="0"/>
    </row>
    <row r="5379" s="4" customFormat="true" ht="37.5" hidden="false" customHeight="true" outlineLevel="0" collapsed="false">
      <c r="A5379" s="23" t="s">
        <v>1337</v>
      </c>
      <c r="B5379" s="80" t="n">
        <v>8663</v>
      </c>
      <c r="C5379" s="25" t="n">
        <f aca="false">VLOOKUP(B5379,[1]Planilha8!$X$4:$Y$6629,2,0)</f>
        <v>2041276</v>
      </c>
      <c r="D5379" s="98" t="s">
        <v>1520</v>
      </c>
      <c r="E5379" s="26" t="str">
        <f aca="false">VLOOKUP(B5379,[1]Planilha8!$X$4:$Z$6629,3,0)</f>
        <v>CLÍNICA CIRÚRGICA</v>
      </c>
      <c r="F5379" s="26" t="str">
        <f aca="false">VLOOKUP(B5379,[1]Planilha8!$X$4:$AD$6629,7,0)</f>
        <v>BOM</v>
      </c>
      <c r="G5379" s="27" t="n">
        <v>41689</v>
      </c>
      <c r="H5379" s="99" t="n">
        <v>230</v>
      </c>
      <c r="I5379" s="29" t="s">
        <v>23</v>
      </c>
      <c r="J5379" s="70" t="s">
        <v>601</v>
      </c>
      <c r="K5379" s="71" t="n">
        <v>2642</v>
      </c>
      <c r="L5379" s="72" t="n">
        <v>2013004077</v>
      </c>
      <c r="M5379" s="73" t="n">
        <v>43465</v>
      </c>
      <c r="N5379" s="74" t="n">
        <v>197.222222222222</v>
      </c>
      <c r="O5379" s="75" t="n">
        <v>0.5</v>
      </c>
      <c r="P5379" s="76" t="n">
        <v>0.0416666666666667</v>
      </c>
      <c r="Q5379" s="77" t="n">
        <v>9.58333333333333</v>
      </c>
      <c r="R5379" s="78" t="n">
        <v>206.805555555556</v>
      </c>
      <c r="S5379" s="39" t="n">
        <v>23.1944444444444</v>
      </c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  <c r="AI5379" s="3"/>
      <c r="AJ5379" s="3"/>
      <c r="AMG5379" s="0"/>
      <c r="AMH5379" s="0"/>
      <c r="AMI5379" s="0"/>
      <c r="AMJ5379" s="0"/>
    </row>
    <row r="5380" s="4" customFormat="true" ht="37.5" hidden="false" customHeight="true" outlineLevel="0" collapsed="false">
      <c r="A5380" s="23" t="s">
        <v>1337</v>
      </c>
      <c r="B5380" s="80" t="n">
        <v>8664</v>
      </c>
      <c r="C5380" s="25" t="n">
        <f aca="false">VLOOKUP(B5380,[1]Planilha8!$X$4:$Y$6629,2,0)</f>
        <v>2041277</v>
      </c>
      <c r="D5380" s="98" t="s">
        <v>1520</v>
      </c>
      <c r="E5380" s="26" t="str">
        <f aca="false">VLOOKUP(B5380,[1]Planilha8!$X$4:$Z$6629,3,0)</f>
        <v>CLÍNICA CIRÚRGICA</v>
      </c>
      <c r="F5380" s="26" t="str">
        <f aca="false">VLOOKUP(B5380,[1]Planilha8!$X$4:$AD$6629,7,0)</f>
        <v>BOM</v>
      </c>
      <c r="G5380" s="27" t="n">
        <v>41689</v>
      </c>
      <c r="H5380" s="99" t="n">
        <v>230</v>
      </c>
      <c r="I5380" s="29" t="s">
        <v>23</v>
      </c>
      <c r="J5380" s="70" t="s">
        <v>601</v>
      </c>
      <c r="K5380" s="71" t="n">
        <v>2642</v>
      </c>
      <c r="L5380" s="72" t="n">
        <v>2013004077</v>
      </c>
      <c r="M5380" s="73" t="n">
        <v>43465</v>
      </c>
      <c r="N5380" s="74" t="n">
        <v>197.222222222222</v>
      </c>
      <c r="O5380" s="75" t="n">
        <v>0.5</v>
      </c>
      <c r="P5380" s="76" t="n">
        <v>0.0416666666666667</v>
      </c>
      <c r="Q5380" s="77" t="n">
        <v>9.58333333333333</v>
      </c>
      <c r="R5380" s="78" t="n">
        <v>206.805555555556</v>
      </c>
      <c r="S5380" s="39" t="n">
        <v>23.1944444444444</v>
      </c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  <c r="AI5380" s="3"/>
      <c r="AJ5380" s="3"/>
      <c r="AMG5380" s="0"/>
      <c r="AMH5380" s="0"/>
      <c r="AMI5380" s="0"/>
      <c r="AMJ5380" s="0"/>
    </row>
    <row r="5381" s="4" customFormat="true" ht="37.5" hidden="false" customHeight="true" outlineLevel="0" collapsed="false">
      <c r="A5381" s="23" t="s">
        <v>1337</v>
      </c>
      <c r="B5381" s="80" t="n">
        <v>8665</v>
      </c>
      <c r="C5381" s="25" t="n">
        <f aca="false">VLOOKUP(B5381,[1]Planilha8!$X$4:$Y$6629,2,0)</f>
        <v>2041278</v>
      </c>
      <c r="D5381" s="98" t="s">
        <v>1520</v>
      </c>
      <c r="E5381" s="26" t="str">
        <f aca="false">VLOOKUP(B5381,[1]Planilha8!$X$4:$Z$6629,3,0)</f>
        <v>CLÍNICA CIRÚRGICA</v>
      </c>
      <c r="F5381" s="26" t="str">
        <f aca="false">VLOOKUP(B5381,[1]Planilha8!$X$4:$AD$6629,7,0)</f>
        <v>BOM</v>
      </c>
      <c r="G5381" s="27" t="n">
        <v>41689</v>
      </c>
      <c r="H5381" s="99" t="n">
        <v>230</v>
      </c>
      <c r="I5381" s="29" t="s">
        <v>23</v>
      </c>
      <c r="J5381" s="70" t="s">
        <v>601</v>
      </c>
      <c r="K5381" s="71" t="n">
        <v>2642</v>
      </c>
      <c r="L5381" s="72" t="n">
        <v>2013004077</v>
      </c>
      <c r="M5381" s="73" t="n">
        <v>43465</v>
      </c>
      <c r="N5381" s="74" t="n">
        <v>197.222222222222</v>
      </c>
      <c r="O5381" s="75" t="n">
        <v>0.5</v>
      </c>
      <c r="P5381" s="76" t="n">
        <v>0.0416666666666667</v>
      </c>
      <c r="Q5381" s="77" t="n">
        <v>9.58333333333333</v>
      </c>
      <c r="R5381" s="78" t="n">
        <v>206.805555555556</v>
      </c>
      <c r="S5381" s="39" t="n">
        <v>23.1944444444444</v>
      </c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  <c r="AI5381" s="3"/>
      <c r="AJ5381" s="3"/>
      <c r="AMG5381" s="0"/>
      <c r="AMH5381" s="0"/>
      <c r="AMI5381" s="0"/>
      <c r="AMJ5381" s="0"/>
    </row>
    <row r="5382" s="4" customFormat="true" ht="37.5" hidden="false" customHeight="true" outlineLevel="0" collapsed="false">
      <c r="A5382" s="23" t="s">
        <v>1337</v>
      </c>
      <c r="B5382" s="80" t="n">
        <v>8666</v>
      </c>
      <c r="C5382" s="25" t="n">
        <f aca="false">VLOOKUP(B5382,[1]Planilha8!$X$4:$Y$6629,2,0)</f>
        <v>2041279</v>
      </c>
      <c r="D5382" s="98" t="s">
        <v>1520</v>
      </c>
      <c r="E5382" s="26" t="str">
        <f aca="false">VLOOKUP(B5382,[1]Planilha8!$X$4:$Z$6629,3,0)</f>
        <v>CLÍNICA CIRÚRGICA</v>
      </c>
      <c r="F5382" s="26" t="str">
        <f aca="false">VLOOKUP(B5382,[1]Planilha8!$X$4:$AD$6629,7,0)</f>
        <v>BOM</v>
      </c>
      <c r="G5382" s="27" t="n">
        <v>41689</v>
      </c>
      <c r="H5382" s="99" t="n">
        <v>230</v>
      </c>
      <c r="I5382" s="29" t="s">
        <v>23</v>
      </c>
      <c r="J5382" s="70" t="s">
        <v>601</v>
      </c>
      <c r="K5382" s="71" t="n">
        <v>2642</v>
      </c>
      <c r="L5382" s="72" t="n">
        <v>2013004077</v>
      </c>
      <c r="M5382" s="73" t="n">
        <v>43465</v>
      </c>
      <c r="N5382" s="74" t="n">
        <v>197.222222222222</v>
      </c>
      <c r="O5382" s="75" t="n">
        <v>0.5</v>
      </c>
      <c r="P5382" s="76" t="n">
        <v>0.0416666666666667</v>
      </c>
      <c r="Q5382" s="77" t="n">
        <v>9.58333333333333</v>
      </c>
      <c r="R5382" s="78" t="n">
        <v>206.805555555556</v>
      </c>
      <c r="S5382" s="39" t="n">
        <v>23.1944444444444</v>
      </c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  <c r="AI5382" s="3"/>
      <c r="AJ5382" s="3"/>
      <c r="AMG5382" s="0"/>
      <c r="AMH5382" s="0"/>
      <c r="AMI5382" s="0"/>
      <c r="AMJ5382" s="0"/>
    </row>
    <row r="5383" s="4" customFormat="true" ht="37.5" hidden="false" customHeight="true" outlineLevel="0" collapsed="false">
      <c r="A5383" s="23" t="s">
        <v>1337</v>
      </c>
      <c r="B5383" s="80" t="n">
        <v>8667</v>
      </c>
      <c r="C5383" s="25" t="n">
        <f aca="false">VLOOKUP(B5383,[1]Planilha8!$X$4:$Y$6629,2,0)</f>
        <v>2041280</v>
      </c>
      <c r="D5383" s="98" t="s">
        <v>1520</v>
      </c>
      <c r="E5383" s="26" t="str">
        <f aca="false">VLOOKUP(B5383,[1]Planilha8!$X$4:$Z$6629,3,0)</f>
        <v>CLÍNICA CIRÚRGICA</v>
      </c>
      <c r="F5383" s="26" t="str">
        <f aca="false">VLOOKUP(B5383,[1]Planilha8!$X$4:$AD$6629,7,0)</f>
        <v>BOM</v>
      </c>
      <c r="G5383" s="27" t="n">
        <v>41689</v>
      </c>
      <c r="H5383" s="99" t="n">
        <v>230</v>
      </c>
      <c r="I5383" s="29" t="s">
        <v>23</v>
      </c>
      <c r="J5383" s="70" t="s">
        <v>601</v>
      </c>
      <c r="K5383" s="71" t="n">
        <v>2642</v>
      </c>
      <c r="L5383" s="72" t="n">
        <v>2013004077</v>
      </c>
      <c r="M5383" s="73" t="n">
        <v>43465</v>
      </c>
      <c r="N5383" s="74" t="n">
        <v>197.222222222222</v>
      </c>
      <c r="O5383" s="75" t="n">
        <v>0.5</v>
      </c>
      <c r="P5383" s="76" t="n">
        <v>0.0416666666666667</v>
      </c>
      <c r="Q5383" s="77" t="n">
        <v>9.58333333333333</v>
      </c>
      <c r="R5383" s="78" t="n">
        <v>206.805555555556</v>
      </c>
      <c r="S5383" s="39" t="n">
        <v>23.1944444444444</v>
      </c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  <c r="AI5383" s="3"/>
      <c r="AJ5383" s="3"/>
      <c r="AMG5383" s="0"/>
      <c r="AMH5383" s="0"/>
      <c r="AMI5383" s="0"/>
      <c r="AMJ5383" s="0"/>
    </row>
    <row r="5384" s="4" customFormat="true" ht="37.5" hidden="false" customHeight="true" outlineLevel="0" collapsed="false">
      <c r="A5384" s="23" t="s">
        <v>1337</v>
      </c>
      <c r="B5384" s="80" t="n">
        <v>8668</v>
      </c>
      <c r="C5384" s="25" t="n">
        <f aca="false">VLOOKUP(B5384,[1]Planilha8!$X$4:$Y$6629,2,0)</f>
        <v>2041281</v>
      </c>
      <c r="D5384" s="98" t="s">
        <v>1520</v>
      </c>
      <c r="E5384" s="26" t="str">
        <f aca="false">VLOOKUP(B5384,[1]Planilha8!$X$4:$Z$6629,3,0)</f>
        <v>CLÍNICA CIRÚRGICA</v>
      </c>
      <c r="F5384" s="26" t="str">
        <f aca="false">VLOOKUP(B5384,[1]Planilha8!$X$4:$AD$6629,7,0)</f>
        <v>BOM</v>
      </c>
      <c r="G5384" s="27" t="n">
        <v>41689</v>
      </c>
      <c r="H5384" s="99" t="n">
        <v>230</v>
      </c>
      <c r="I5384" s="29" t="s">
        <v>23</v>
      </c>
      <c r="J5384" s="70" t="s">
        <v>601</v>
      </c>
      <c r="K5384" s="71" t="n">
        <v>2642</v>
      </c>
      <c r="L5384" s="72" t="n">
        <v>2013004077</v>
      </c>
      <c r="M5384" s="73" t="n">
        <v>43465</v>
      </c>
      <c r="N5384" s="74" t="n">
        <v>197.222222222222</v>
      </c>
      <c r="O5384" s="75" t="n">
        <v>0.5</v>
      </c>
      <c r="P5384" s="76" t="n">
        <v>0.0416666666666667</v>
      </c>
      <c r="Q5384" s="77" t="n">
        <v>9.58333333333333</v>
      </c>
      <c r="R5384" s="78" t="n">
        <v>206.805555555556</v>
      </c>
      <c r="S5384" s="39" t="n">
        <v>23.1944444444444</v>
      </c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  <c r="AI5384" s="3"/>
      <c r="AJ5384" s="3"/>
      <c r="AMG5384" s="0"/>
      <c r="AMH5384" s="0"/>
      <c r="AMI5384" s="0"/>
      <c r="AMJ5384" s="0"/>
    </row>
    <row r="5385" s="4" customFormat="true" ht="37.5" hidden="false" customHeight="true" outlineLevel="0" collapsed="false">
      <c r="A5385" s="23" t="s">
        <v>1337</v>
      </c>
      <c r="B5385" s="80" t="n">
        <v>8669</v>
      </c>
      <c r="C5385" s="25" t="n">
        <f aca="false">VLOOKUP(B5385,[1]Planilha8!$X$4:$Y$6629,2,0)</f>
        <v>2041282</v>
      </c>
      <c r="D5385" s="98" t="s">
        <v>1520</v>
      </c>
      <c r="E5385" s="26" t="str">
        <f aca="false">VLOOKUP(B5385,[1]Planilha8!$X$4:$Z$6629,3,0)</f>
        <v>CLÍNICA CIRÚRGICA</v>
      </c>
      <c r="F5385" s="26" t="str">
        <f aca="false">VLOOKUP(B5385,[1]Planilha8!$X$4:$AD$6629,7,0)</f>
        <v>BOM</v>
      </c>
      <c r="G5385" s="27" t="n">
        <v>41689</v>
      </c>
      <c r="H5385" s="99" t="n">
        <v>230</v>
      </c>
      <c r="I5385" s="29" t="s">
        <v>23</v>
      </c>
      <c r="J5385" s="70" t="s">
        <v>601</v>
      </c>
      <c r="K5385" s="71" t="n">
        <v>2642</v>
      </c>
      <c r="L5385" s="72" t="n">
        <v>2013004077</v>
      </c>
      <c r="M5385" s="73" t="n">
        <v>43465</v>
      </c>
      <c r="N5385" s="74" t="n">
        <v>197.222222222222</v>
      </c>
      <c r="O5385" s="75" t="n">
        <v>0.5</v>
      </c>
      <c r="P5385" s="76" t="n">
        <v>0.0416666666666667</v>
      </c>
      <c r="Q5385" s="77" t="n">
        <v>9.58333333333333</v>
      </c>
      <c r="R5385" s="78" t="n">
        <v>206.805555555556</v>
      </c>
      <c r="S5385" s="39" t="n">
        <v>23.1944444444444</v>
      </c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  <c r="AI5385" s="3"/>
      <c r="AJ5385" s="3"/>
      <c r="AMG5385" s="0"/>
      <c r="AMH5385" s="0"/>
      <c r="AMI5385" s="0"/>
      <c r="AMJ5385" s="0"/>
    </row>
    <row r="5386" s="4" customFormat="true" ht="37.5" hidden="false" customHeight="true" outlineLevel="0" collapsed="false">
      <c r="A5386" s="23" t="s">
        <v>1337</v>
      </c>
      <c r="B5386" s="80" t="n">
        <v>8670</v>
      </c>
      <c r="C5386" s="25" t="n">
        <f aca="false">VLOOKUP(B5386,[1]Planilha8!$X$4:$Y$6629,2,0)</f>
        <v>2041283</v>
      </c>
      <c r="D5386" s="98" t="s">
        <v>1520</v>
      </c>
      <c r="E5386" s="26" t="str">
        <f aca="false">VLOOKUP(B5386,[1]Planilha8!$X$4:$Z$6629,3,0)</f>
        <v>CLÍNICA CIRÚRGICA</v>
      </c>
      <c r="F5386" s="26" t="str">
        <f aca="false">VLOOKUP(B5386,[1]Planilha8!$X$4:$AD$6629,7,0)</f>
        <v>BOM</v>
      </c>
      <c r="G5386" s="27" t="n">
        <v>41689</v>
      </c>
      <c r="H5386" s="99" t="n">
        <v>230</v>
      </c>
      <c r="I5386" s="29" t="s">
        <v>23</v>
      </c>
      <c r="J5386" s="70" t="s">
        <v>601</v>
      </c>
      <c r="K5386" s="71" t="n">
        <v>2642</v>
      </c>
      <c r="L5386" s="72" t="n">
        <v>2013004077</v>
      </c>
      <c r="M5386" s="73" t="n">
        <v>43465</v>
      </c>
      <c r="N5386" s="74" t="n">
        <v>197.222222222222</v>
      </c>
      <c r="O5386" s="75" t="n">
        <v>0.5</v>
      </c>
      <c r="P5386" s="76" t="n">
        <v>0.0416666666666667</v>
      </c>
      <c r="Q5386" s="77" t="n">
        <v>9.58333333333333</v>
      </c>
      <c r="R5386" s="78" t="n">
        <v>206.805555555556</v>
      </c>
      <c r="S5386" s="39" t="n">
        <v>23.1944444444444</v>
      </c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  <c r="AI5386" s="3"/>
      <c r="AJ5386" s="3"/>
      <c r="AMG5386" s="0"/>
      <c r="AMH5386" s="0"/>
      <c r="AMI5386" s="0"/>
      <c r="AMJ5386" s="0"/>
    </row>
    <row r="5387" s="4" customFormat="true" ht="37.5" hidden="false" customHeight="true" outlineLevel="0" collapsed="false">
      <c r="A5387" s="23" t="s">
        <v>1337</v>
      </c>
      <c r="B5387" s="80" t="n">
        <v>8671</v>
      </c>
      <c r="C5387" s="25" t="n">
        <f aca="false">VLOOKUP(B5387,[1]Planilha8!$X$4:$Y$6629,2,0)</f>
        <v>2041284</v>
      </c>
      <c r="D5387" s="98" t="s">
        <v>1520</v>
      </c>
      <c r="E5387" s="26" t="str">
        <f aca="false">VLOOKUP(B5387,[1]Planilha8!$X$4:$Z$6629,3,0)</f>
        <v>CLÍNICA CIRÚRGICA</v>
      </c>
      <c r="F5387" s="26" t="str">
        <f aca="false">VLOOKUP(B5387,[1]Planilha8!$X$4:$AD$6629,7,0)</f>
        <v>BOM</v>
      </c>
      <c r="G5387" s="27" t="n">
        <v>41689</v>
      </c>
      <c r="H5387" s="99" t="n">
        <v>230</v>
      </c>
      <c r="I5387" s="29" t="s">
        <v>23</v>
      </c>
      <c r="J5387" s="70" t="s">
        <v>601</v>
      </c>
      <c r="K5387" s="71" t="n">
        <v>2642</v>
      </c>
      <c r="L5387" s="72" t="n">
        <v>2013004077</v>
      </c>
      <c r="M5387" s="73" t="n">
        <v>43465</v>
      </c>
      <c r="N5387" s="74" t="n">
        <v>197.222222222222</v>
      </c>
      <c r="O5387" s="75" t="n">
        <v>0.5</v>
      </c>
      <c r="P5387" s="76" t="n">
        <v>0.0416666666666667</v>
      </c>
      <c r="Q5387" s="77" t="n">
        <v>9.58333333333333</v>
      </c>
      <c r="R5387" s="78" t="n">
        <v>206.805555555556</v>
      </c>
      <c r="S5387" s="39" t="n">
        <v>23.1944444444444</v>
      </c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  <c r="AI5387" s="3"/>
      <c r="AJ5387" s="3"/>
      <c r="AMG5387" s="0"/>
      <c r="AMH5387" s="0"/>
      <c r="AMI5387" s="0"/>
      <c r="AMJ5387" s="0"/>
    </row>
    <row r="5388" s="4" customFormat="true" ht="37.5" hidden="false" customHeight="true" outlineLevel="0" collapsed="false">
      <c r="A5388" s="23" t="s">
        <v>1337</v>
      </c>
      <c r="B5388" s="80" t="n">
        <v>8672</v>
      </c>
      <c r="C5388" s="25" t="n">
        <f aca="false">VLOOKUP(B5388,[1]Planilha8!$X$4:$Y$6629,2,0)</f>
        <v>2041285</v>
      </c>
      <c r="D5388" s="98" t="s">
        <v>1520</v>
      </c>
      <c r="E5388" s="26" t="str">
        <f aca="false">VLOOKUP(B5388,[1]Planilha8!$X$4:$Z$6629,3,0)</f>
        <v>CLÍNICA CIRÚRGICA</v>
      </c>
      <c r="F5388" s="26" t="str">
        <f aca="false">VLOOKUP(B5388,[1]Planilha8!$X$4:$AD$6629,7,0)</f>
        <v>BOM</v>
      </c>
      <c r="G5388" s="27" t="n">
        <v>41689</v>
      </c>
      <c r="H5388" s="99" t="n">
        <v>230</v>
      </c>
      <c r="I5388" s="29" t="s">
        <v>23</v>
      </c>
      <c r="J5388" s="70" t="s">
        <v>601</v>
      </c>
      <c r="K5388" s="71" t="n">
        <v>2642</v>
      </c>
      <c r="L5388" s="72" t="n">
        <v>2013004077</v>
      </c>
      <c r="M5388" s="73" t="n">
        <v>43465</v>
      </c>
      <c r="N5388" s="74" t="n">
        <v>197.222222222222</v>
      </c>
      <c r="O5388" s="75" t="n">
        <v>0.5</v>
      </c>
      <c r="P5388" s="76" t="n">
        <v>0.0416666666666667</v>
      </c>
      <c r="Q5388" s="77" t="n">
        <v>9.58333333333333</v>
      </c>
      <c r="R5388" s="78" t="n">
        <v>206.805555555556</v>
      </c>
      <c r="S5388" s="39" t="n">
        <v>23.1944444444444</v>
      </c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  <c r="AI5388" s="3"/>
      <c r="AJ5388" s="3"/>
      <c r="AMG5388" s="0"/>
      <c r="AMH5388" s="0"/>
      <c r="AMI5388" s="0"/>
      <c r="AMJ5388" s="0"/>
    </row>
    <row r="5389" s="4" customFormat="true" ht="37.5" hidden="false" customHeight="true" outlineLevel="0" collapsed="false">
      <c r="A5389" s="23" t="s">
        <v>1337</v>
      </c>
      <c r="B5389" s="80" t="n">
        <v>8673</v>
      </c>
      <c r="C5389" s="25" t="n">
        <f aca="false">VLOOKUP(B5389,[1]Planilha8!$X$4:$Y$6629,2,0)</f>
        <v>2041286</v>
      </c>
      <c r="D5389" s="98" t="s">
        <v>1520</v>
      </c>
      <c r="E5389" s="26" t="str">
        <f aca="false">VLOOKUP(B5389,[1]Planilha8!$X$4:$Z$6629,3,0)</f>
        <v>CLÍNICA CIRÚRGICA</v>
      </c>
      <c r="F5389" s="26" t="str">
        <f aca="false">VLOOKUP(B5389,[1]Planilha8!$X$4:$AD$6629,7,0)</f>
        <v>BOM</v>
      </c>
      <c r="G5389" s="27" t="n">
        <v>41689</v>
      </c>
      <c r="H5389" s="99" t="n">
        <v>230</v>
      </c>
      <c r="I5389" s="29" t="s">
        <v>23</v>
      </c>
      <c r="J5389" s="70" t="s">
        <v>601</v>
      </c>
      <c r="K5389" s="71" t="n">
        <v>2642</v>
      </c>
      <c r="L5389" s="72" t="n">
        <v>2013004077</v>
      </c>
      <c r="M5389" s="73" t="n">
        <v>43465</v>
      </c>
      <c r="N5389" s="74" t="n">
        <v>197.222222222222</v>
      </c>
      <c r="O5389" s="75" t="n">
        <v>0.5</v>
      </c>
      <c r="P5389" s="76" t="n">
        <v>0.0416666666666667</v>
      </c>
      <c r="Q5389" s="77" t="n">
        <v>9.58333333333333</v>
      </c>
      <c r="R5389" s="78" t="n">
        <v>206.805555555556</v>
      </c>
      <c r="S5389" s="39" t="n">
        <v>23.1944444444444</v>
      </c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  <c r="AI5389" s="3"/>
      <c r="AJ5389" s="3"/>
      <c r="AMG5389" s="0"/>
      <c r="AMH5389" s="0"/>
      <c r="AMI5389" s="0"/>
      <c r="AMJ5389" s="0"/>
    </row>
    <row r="5390" s="4" customFormat="true" ht="37.5" hidden="false" customHeight="true" outlineLevel="0" collapsed="false">
      <c r="A5390" s="23" t="s">
        <v>1337</v>
      </c>
      <c r="B5390" s="80" t="n">
        <v>8674</v>
      </c>
      <c r="C5390" s="25" t="n">
        <f aca="false">VLOOKUP(B5390,[1]Planilha8!$X$4:$Y$6629,2,0)</f>
        <v>2041287</v>
      </c>
      <c r="D5390" s="98" t="s">
        <v>1520</v>
      </c>
      <c r="E5390" s="26" t="str">
        <f aca="false">VLOOKUP(B5390,[1]Planilha8!$X$4:$Z$6629,3,0)</f>
        <v>CLINICA MEDICA</v>
      </c>
      <c r="F5390" s="26" t="str">
        <f aca="false">VLOOKUP(B5390,[1]Planilha8!$X$4:$AD$6629,7,0)</f>
        <v>BOM</v>
      </c>
      <c r="G5390" s="27" t="n">
        <v>41689</v>
      </c>
      <c r="H5390" s="99" t="n">
        <v>230</v>
      </c>
      <c r="I5390" s="29" t="s">
        <v>23</v>
      </c>
      <c r="J5390" s="70" t="s">
        <v>601</v>
      </c>
      <c r="K5390" s="71" t="n">
        <v>2642</v>
      </c>
      <c r="L5390" s="72" t="n">
        <v>2013004077</v>
      </c>
      <c r="M5390" s="73" t="n">
        <v>43465</v>
      </c>
      <c r="N5390" s="74" t="n">
        <v>197.222222222222</v>
      </c>
      <c r="O5390" s="75" t="n">
        <v>0.5</v>
      </c>
      <c r="P5390" s="76" t="n">
        <v>0.0416666666666667</v>
      </c>
      <c r="Q5390" s="77" t="n">
        <v>9.58333333333333</v>
      </c>
      <c r="R5390" s="78" t="n">
        <v>206.805555555556</v>
      </c>
      <c r="S5390" s="39" t="n">
        <v>23.1944444444444</v>
      </c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  <c r="AMG5390" s="0"/>
      <c r="AMH5390" s="0"/>
      <c r="AMI5390" s="0"/>
      <c r="AMJ5390" s="0"/>
    </row>
    <row r="5391" s="4" customFormat="true" ht="37.5" hidden="false" customHeight="true" outlineLevel="0" collapsed="false">
      <c r="A5391" s="23" t="s">
        <v>1337</v>
      </c>
      <c r="B5391" s="80" t="n">
        <v>8675</v>
      </c>
      <c r="C5391" s="25" t="n">
        <f aca="false">VLOOKUP(B5391,[1]Planilha8!$X$4:$Y$6629,2,0)</f>
        <v>2041288</v>
      </c>
      <c r="D5391" s="98" t="s">
        <v>1520</v>
      </c>
      <c r="E5391" s="26" t="str">
        <f aca="false">VLOOKUP(B5391,[1]Planilha8!$X$4:$Z$6629,3,0)</f>
        <v>CLÍNICA CIRÚRGICA</v>
      </c>
      <c r="F5391" s="26" t="str">
        <f aca="false">VLOOKUP(B5391,[1]Planilha8!$X$4:$AD$6629,7,0)</f>
        <v>BOM</v>
      </c>
      <c r="G5391" s="27" t="n">
        <v>41689</v>
      </c>
      <c r="H5391" s="99" t="n">
        <v>230</v>
      </c>
      <c r="I5391" s="29" t="s">
        <v>23</v>
      </c>
      <c r="J5391" s="70" t="s">
        <v>601</v>
      </c>
      <c r="K5391" s="71" t="n">
        <v>2642</v>
      </c>
      <c r="L5391" s="72" t="n">
        <v>2013004077</v>
      </c>
      <c r="M5391" s="73" t="n">
        <v>43465</v>
      </c>
      <c r="N5391" s="74" t="n">
        <v>197.222222222222</v>
      </c>
      <c r="O5391" s="75" t="n">
        <v>0.5</v>
      </c>
      <c r="P5391" s="76" t="n">
        <v>0.0416666666666667</v>
      </c>
      <c r="Q5391" s="77" t="n">
        <v>9.58333333333333</v>
      </c>
      <c r="R5391" s="78" t="n">
        <v>206.805555555556</v>
      </c>
      <c r="S5391" s="39" t="n">
        <v>23.1944444444444</v>
      </c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  <c r="AMG5391" s="0"/>
      <c r="AMH5391" s="0"/>
      <c r="AMI5391" s="0"/>
      <c r="AMJ5391" s="0"/>
    </row>
    <row r="5392" s="4" customFormat="true" ht="37.5" hidden="false" customHeight="true" outlineLevel="0" collapsed="false">
      <c r="A5392" s="23" t="s">
        <v>1337</v>
      </c>
      <c r="B5392" s="80" t="n">
        <v>8676</v>
      </c>
      <c r="C5392" s="25" t="n">
        <f aca="false">VLOOKUP(B5392,[1]Planilha8!$X$4:$Y$6629,2,0)</f>
        <v>2041289</v>
      </c>
      <c r="D5392" s="98" t="s">
        <v>1520</v>
      </c>
      <c r="E5392" s="26" t="str">
        <f aca="false">VLOOKUP(B5392,[1]Planilha8!$X$4:$Z$6629,3,0)</f>
        <v>HEMODIALISE / DIÁLISE</v>
      </c>
      <c r="F5392" s="26" t="str">
        <f aca="false">VLOOKUP(B5392,[1]Planilha8!$X$4:$AD$6629,7,0)</f>
        <v>BOM</v>
      </c>
      <c r="G5392" s="27" t="n">
        <v>41689</v>
      </c>
      <c r="H5392" s="99" t="n">
        <v>230</v>
      </c>
      <c r="I5392" s="29" t="s">
        <v>23</v>
      </c>
      <c r="J5392" s="70" t="s">
        <v>601</v>
      </c>
      <c r="K5392" s="71" t="n">
        <v>2642</v>
      </c>
      <c r="L5392" s="72" t="n">
        <v>2013004077</v>
      </c>
      <c r="M5392" s="73" t="n">
        <v>43465</v>
      </c>
      <c r="N5392" s="74" t="n">
        <v>197.222222222222</v>
      </c>
      <c r="O5392" s="75" t="n">
        <v>0.5</v>
      </c>
      <c r="P5392" s="76" t="n">
        <v>0.0416666666666667</v>
      </c>
      <c r="Q5392" s="77" t="n">
        <v>9.58333333333333</v>
      </c>
      <c r="R5392" s="78" t="n">
        <v>206.805555555556</v>
      </c>
      <c r="S5392" s="39" t="n">
        <v>23.1944444444444</v>
      </c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  <c r="AMG5392" s="0"/>
      <c r="AMH5392" s="0"/>
      <c r="AMI5392" s="0"/>
      <c r="AMJ5392" s="0"/>
    </row>
    <row r="5393" s="4" customFormat="true" ht="37.5" hidden="false" customHeight="true" outlineLevel="0" collapsed="false">
      <c r="A5393" s="23" t="s">
        <v>1337</v>
      </c>
      <c r="B5393" s="80" t="n">
        <v>8677</v>
      </c>
      <c r="C5393" s="25" t="n">
        <f aca="false">VLOOKUP(B5393,[1]Planilha8!$X$4:$Y$6629,2,0)</f>
        <v>2041290</v>
      </c>
      <c r="D5393" s="98" t="s">
        <v>1520</v>
      </c>
      <c r="E5393" s="26" t="str">
        <f aca="false">VLOOKUP(B5393,[1]Planilha8!$X$4:$Z$6629,3,0)</f>
        <v>HEMODIALISE / DIÁLISE</v>
      </c>
      <c r="F5393" s="26" t="str">
        <f aca="false">VLOOKUP(B5393,[1]Planilha8!$X$4:$AD$6629,7,0)</f>
        <v>BOM</v>
      </c>
      <c r="G5393" s="27" t="n">
        <v>41689</v>
      </c>
      <c r="H5393" s="99" t="n">
        <v>230</v>
      </c>
      <c r="I5393" s="29" t="s">
        <v>23</v>
      </c>
      <c r="J5393" s="70" t="s">
        <v>601</v>
      </c>
      <c r="K5393" s="71" t="n">
        <v>2642</v>
      </c>
      <c r="L5393" s="72" t="n">
        <v>2013004077</v>
      </c>
      <c r="M5393" s="73" t="n">
        <v>43465</v>
      </c>
      <c r="N5393" s="74" t="n">
        <v>197.222222222222</v>
      </c>
      <c r="O5393" s="75" t="n">
        <v>0.5</v>
      </c>
      <c r="P5393" s="76" t="n">
        <v>0.0416666666666667</v>
      </c>
      <c r="Q5393" s="77" t="n">
        <v>9.58333333333333</v>
      </c>
      <c r="R5393" s="78" t="n">
        <v>206.805555555556</v>
      </c>
      <c r="S5393" s="39" t="n">
        <v>23.1944444444444</v>
      </c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  <c r="AMG5393" s="0"/>
      <c r="AMH5393" s="0"/>
      <c r="AMI5393" s="0"/>
      <c r="AMJ5393" s="0"/>
    </row>
    <row r="5394" s="4" customFormat="true" ht="37.5" hidden="false" customHeight="true" outlineLevel="0" collapsed="false">
      <c r="A5394" s="23" t="s">
        <v>1337</v>
      </c>
      <c r="B5394" s="80" t="n">
        <v>8678</v>
      </c>
      <c r="C5394" s="25" t="n">
        <f aca="false">VLOOKUP(B5394,[1]Planilha8!$X$4:$Y$6629,2,0)</f>
        <v>2041291</v>
      </c>
      <c r="D5394" s="98" t="s">
        <v>1520</v>
      </c>
      <c r="E5394" s="26" t="str">
        <f aca="false">VLOOKUP(B5394,[1]Planilha8!$X$4:$Z$6629,3,0)</f>
        <v>HEMODIALISE / DIÁLISE</v>
      </c>
      <c r="F5394" s="26" t="str">
        <f aca="false">VLOOKUP(B5394,[1]Planilha8!$X$4:$AD$6629,7,0)</f>
        <v>BOM</v>
      </c>
      <c r="G5394" s="27" t="n">
        <v>41689</v>
      </c>
      <c r="H5394" s="99" t="n">
        <v>230</v>
      </c>
      <c r="I5394" s="29" t="s">
        <v>23</v>
      </c>
      <c r="J5394" s="70" t="s">
        <v>601</v>
      </c>
      <c r="K5394" s="71" t="n">
        <v>2642</v>
      </c>
      <c r="L5394" s="72" t="n">
        <v>2013004077</v>
      </c>
      <c r="M5394" s="73" t="n">
        <v>43465</v>
      </c>
      <c r="N5394" s="74" t="n">
        <v>197.222222222222</v>
      </c>
      <c r="O5394" s="75" t="n">
        <v>0.5</v>
      </c>
      <c r="P5394" s="76" t="n">
        <v>0.0416666666666667</v>
      </c>
      <c r="Q5394" s="77" t="n">
        <v>9.58333333333333</v>
      </c>
      <c r="R5394" s="78" t="n">
        <v>206.805555555556</v>
      </c>
      <c r="S5394" s="39" t="n">
        <v>23.1944444444444</v>
      </c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  <c r="AMG5394" s="0"/>
      <c r="AMH5394" s="0"/>
      <c r="AMI5394" s="0"/>
      <c r="AMJ5394" s="0"/>
    </row>
    <row r="5395" s="4" customFormat="true" ht="37.5" hidden="false" customHeight="true" outlineLevel="0" collapsed="false">
      <c r="A5395" s="23" t="s">
        <v>1337</v>
      </c>
      <c r="B5395" s="80" t="n">
        <v>8679</v>
      </c>
      <c r="C5395" s="25" t="n">
        <f aca="false">VLOOKUP(B5395,[1]Planilha8!$X$4:$Y$6629,2,0)</f>
        <v>2041292</v>
      </c>
      <c r="D5395" s="98" t="s">
        <v>1520</v>
      </c>
      <c r="E5395" s="26" t="str">
        <f aca="false">VLOOKUP(B5395,[1]Planilha8!$X$4:$Z$6629,3,0)</f>
        <v>HEMODIALISE / DIÁLISE</v>
      </c>
      <c r="F5395" s="26" t="str">
        <f aca="false">VLOOKUP(B5395,[1]Planilha8!$X$4:$AD$6629,7,0)</f>
        <v>BOM</v>
      </c>
      <c r="G5395" s="27" t="n">
        <v>41689</v>
      </c>
      <c r="H5395" s="99" t="n">
        <v>230</v>
      </c>
      <c r="I5395" s="29" t="s">
        <v>23</v>
      </c>
      <c r="J5395" s="70" t="s">
        <v>601</v>
      </c>
      <c r="K5395" s="71" t="n">
        <v>2642</v>
      </c>
      <c r="L5395" s="72" t="n">
        <v>2013004077</v>
      </c>
      <c r="M5395" s="73" t="n">
        <v>43465</v>
      </c>
      <c r="N5395" s="74" t="n">
        <v>197.222222222222</v>
      </c>
      <c r="O5395" s="75" t="n">
        <v>0.5</v>
      </c>
      <c r="P5395" s="76" t="n">
        <v>0.0416666666666667</v>
      </c>
      <c r="Q5395" s="77" t="n">
        <v>9.58333333333333</v>
      </c>
      <c r="R5395" s="78" t="n">
        <v>206.805555555556</v>
      </c>
      <c r="S5395" s="39" t="n">
        <v>23.1944444444444</v>
      </c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  <c r="AMG5395" s="0"/>
      <c r="AMH5395" s="0"/>
      <c r="AMI5395" s="0"/>
      <c r="AMJ5395" s="0"/>
    </row>
    <row r="5396" s="4" customFormat="true" ht="37.5" hidden="false" customHeight="true" outlineLevel="0" collapsed="false">
      <c r="A5396" s="23" t="s">
        <v>1337</v>
      </c>
      <c r="B5396" s="80" t="n">
        <v>8680</v>
      </c>
      <c r="C5396" s="25" t="n">
        <f aca="false">VLOOKUP(B5396,[1]Planilha8!$X$4:$Y$6629,2,0)</f>
        <v>2041293</v>
      </c>
      <c r="D5396" s="98" t="s">
        <v>1520</v>
      </c>
      <c r="E5396" s="26" t="str">
        <f aca="false">VLOOKUP(B5396,[1]Planilha8!$X$4:$Z$6629,3,0)</f>
        <v>HEMODIALISE / DIÁLISE</v>
      </c>
      <c r="F5396" s="26" t="str">
        <f aca="false">VLOOKUP(B5396,[1]Planilha8!$X$4:$AD$6629,7,0)</f>
        <v>BOM</v>
      </c>
      <c r="G5396" s="27" t="n">
        <v>41689</v>
      </c>
      <c r="H5396" s="99" t="n">
        <v>230</v>
      </c>
      <c r="I5396" s="29" t="s">
        <v>23</v>
      </c>
      <c r="J5396" s="70" t="s">
        <v>601</v>
      </c>
      <c r="K5396" s="71" t="n">
        <v>2642</v>
      </c>
      <c r="L5396" s="72" t="n">
        <v>2013004077</v>
      </c>
      <c r="M5396" s="73" t="n">
        <v>43465</v>
      </c>
      <c r="N5396" s="74" t="n">
        <v>197.222222222222</v>
      </c>
      <c r="O5396" s="75" t="n">
        <v>0.5</v>
      </c>
      <c r="P5396" s="76" t="n">
        <v>0.0416666666666667</v>
      </c>
      <c r="Q5396" s="77" t="n">
        <v>9.58333333333333</v>
      </c>
      <c r="R5396" s="78" t="n">
        <v>206.805555555556</v>
      </c>
      <c r="S5396" s="39" t="n">
        <v>23.1944444444444</v>
      </c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  <c r="AMG5396" s="0"/>
      <c r="AMH5396" s="0"/>
      <c r="AMI5396" s="0"/>
      <c r="AMJ5396" s="0"/>
    </row>
    <row r="5397" s="4" customFormat="true" ht="37.5" hidden="false" customHeight="true" outlineLevel="0" collapsed="false">
      <c r="A5397" s="23" t="s">
        <v>1337</v>
      </c>
      <c r="B5397" s="80" t="n">
        <v>8681</v>
      </c>
      <c r="C5397" s="25" t="n">
        <f aca="false">VLOOKUP(B5397,[1]Planilha8!$X$4:$Y$6629,2,0)</f>
        <v>2041294</v>
      </c>
      <c r="D5397" s="98" t="s">
        <v>1520</v>
      </c>
      <c r="E5397" s="26" t="str">
        <f aca="false">VLOOKUP(B5397,[1]Planilha8!$X$4:$Z$6629,3,0)</f>
        <v>HEMODIALISE / DIÁLISE</v>
      </c>
      <c r="F5397" s="26" t="str">
        <f aca="false">VLOOKUP(B5397,[1]Planilha8!$X$4:$AD$6629,7,0)</f>
        <v>BOM</v>
      </c>
      <c r="G5397" s="27" t="n">
        <v>41689</v>
      </c>
      <c r="H5397" s="99" t="n">
        <v>230</v>
      </c>
      <c r="I5397" s="29" t="s">
        <v>23</v>
      </c>
      <c r="J5397" s="70" t="s">
        <v>601</v>
      </c>
      <c r="K5397" s="71" t="n">
        <v>2642</v>
      </c>
      <c r="L5397" s="72" t="n">
        <v>2013004077</v>
      </c>
      <c r="M5397" s="73" t="n">
        <v>43465</v>
      </c>
      <c r="N5397" s="74" t="n">
        <v>197.222222222222</v>
      </c>
      <c r="O5397" s="75" t="n">
        <v>0.5</v>
      </c>
      <c r="P5397" s="76" t="n">
        <v>0.0416666666666667</v>
      </c>
      <c r="Q5397" s="77" t="n">
        <v>9.58333333333333</v>
      </c>
      <c r="R5397" s="78" t="n">
        <v>206.805555555556</v>
      </c>
      <c r="S5397" s="39" t="n">
        <v>23.1944444444444</v>
      </c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  <c r="AMG5397" s="0"/>
      <c r="AMH5397" s="0"/>
      <c r="AMI5397" s="0"/>
      <c r="AMJ5397" s="0"/>
    </row>
    <row r="5398" s="4" customFormat="true" ht="37.5" hidden="false" customHeight="true" outlineLevel="0" collapsed="false">
      <c r="A5398" s="23" t="s">
        <v>1337</v>
      </c>
      <c r="B5398" s="80" t="n">
        <v>8682</v>
      </c>
      <c r="C5398" s="25" t="n">
        <f aca="false">VLOOKUP(B5398,[1]Planilha8!$X$4:$Y$6629,2,0)</f>
        <v>2041295</v>
      </c>
      <c r="D5398" s="98" t="s">
        <v>1520</v>
      </c>
      <c r="E5398" s="26" t="str">
        <f aca="false">VLOOKUP(B5398,[1]Planilha8!$X$4:$Z$6629,3,0)</f>
        <v>HEMODIALISE / DIÁLISE</v>
      </c>
      <c r="F5398" s="26" t="str">
        <f aca="false">VLOOKUP(B5398,[1]Planilha8!$X$4:$AD$6629,7,0)</f>
        <v>BOM</v>
      </c>
      <c r="G5398" s="27" t="n">
        <v>41689</v>
      </c>
      <c r="H5398" s="99" t="n">
        <v>230</v>
      </c>
      <c r="I5398" s="29" t="s">
        <v>23</v>
      </c>
      <c r="J5398" s="70" t="s">
        <v>601</v>
      </c>
      <c r="K5398" s="71" t="n">
        <v>2642</v>
      </c>
      <c r="L5398" s="72" t="n">
        <v>2013004077</v>
      </c>
      <c r="M5398" s="73" t="n">
        <v>43465</v>
      </c>
      <c r="N5398" s="74" t="n">
        <v>197.222222222222</v>
      </c>
      <c r="O5398" s="75" t="n">
        <v>0.5</v>
      </c>
      <c r="P5398" s="76" t="n">
        <v>0.0416666666666667</v>
      </c>
      <c r="Q5398" s="77" t="n">
        <v>9.58333333333333</v>
      </c>
      <c r="R5398" s="78" t="n">
        <v>206.805555555556</v>
      </c>
      <c r="S5398" s="39" t="n">
        <v>23.1944444444444</v>
      </c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  <c r="AMG5398" s="0"/>
      <c r="AMH5398" s="0"/>
      <c r="AMI5398" s="0"/>
      <c r="AMJ5398" s="0"/>
    </row>
    <row r="5399" s="4" customFormat="true" ht="37.5" hidden="false" customHeight="true" outlineLevel="0" collapsed="false">
      <c r="A5399" s="23" t="s">
        <v>1337</v>
      </c>
      <c r="B5399" s="80" t="n">
        <v>8009</v>
      </c>
      <c r="C5399" s="25" t="n">
        <f aca="false">VLOOKUP(B5399,[1]Planilha8!$X$4:$Y$6629,2,0)</f>
        <v>2041334</v>
      </c>
      <c r="D5399" s="98" t="s">
        <v>1521</v>
      </c>
      <c r="E5399" s="26" t="str">
        <f aca="false">VLOOKUP(B5399,[1]Planilha8!$X$4:$Z$6629,3,0)</f>
        <v>CLÍNICA CIRURGICA</v>
      </c>
      <c r="F5399" s="26" t="str">
        <f aca="false">VLOOKUP(B5399,[1]Planilha8!$X$4:$AD$6629,7,0)</f>
        <v>BOM</v>
      </c>
      <c r="G5399" s="27" t="n">
        <v>41698</v>
      </c>
      <c r="H5399" s="99" t="n">
        <v>605</v>
      </c>
      <c r="I5399" s="29" t="s">
        <v>23</v>
      </c>
      <c r="J5399" s="70" t="s">
        <v>601</v>
      </c>
      <c r="K5399" s="71" t="n">
        <v>2643</v>
      </c>
      <c r="L5399" s="72" t="n">
        <v>2013000278</v>
      </c>
      <c r="M5399" s="73" t="n">
        <v>43465</v>
      </c>
      <c r="N5399" s="74" t="n">
        <v>289.541666666667</v>
      </c>
      <c r="O5399" s="75" t="n">
        <v>0.2</v>
      </c>
      <c r="P5399" s="76" t="n">
        <v>0.0166666666666667</v>
      </c>
      <c r="Q5399" s="77" t="n">
        <v>10.0833333333333</v>
      </c>
      <c r="R5399" s="78" t="n">
        <v>299.625</v>
      </c>
      <c r="S5399" s="39" t="n">
        <v>305.375</v>
      </c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  <c r="AMG5399" s="0"/>
      <c r="AMH5399" s="0"/>
      <c r="AMI5399" s="0"/>
      <c r="AMJ5399" s="0"/>
    </row>
    <row r="5400" s="4" customFormat="true" ht="37.5" hidden="false" customHeight="true" outlineLevel="0" collapsed="false">
      <c r="A5400" s="23" t="s">
        <v>1337</v>
      </c>
      <c r="B5400" s="80" t="n">
        <v>8010</v>
      </c>
      <c r="C5400" s="25" t="n">
        <f aca="false">VLOOKUP(B5400,[1]Planilha8!$X$4:$Y$6629,2,0)</f>
        <v>2041335</v>
      </c>
      <c r="D5400" s="98" t="s">
        <v>1521</v>
      </c>
      <c r="E5400" s="26" t="str">
        <f aca="false">VLOOKUP(B5400,[1]Planilha8!$X$4:$Z$6629,3,0)</f>
        <v>CLÍNICA CIRURGICA</v>
      </c>
      <c r="F5400" s="26" t="str">
        <f aca="false">VLOOKUP(B5400,[1]Planilha8!$X$4:$AD$6629,7,0)</f>
        <v>BOM</v>
      </c>
      <c r="G5400" s="27" t="n">
        <v>41698</v>
      </c>
      <c r="H5400" s="99" t="n">
        <v>605</v>
      </c>
      <c r="I5400" s="29" t="s">
        <v>23</v>
      </c>
      <c r="J5400" s="70" t="s">
        <v>601</v>
      </c>
      <c r="K5400" s="71" t="n">
        <v>2643</v>
      </c>
      <c r="L5400" s="72" t="n">
        <v>2013000278</v>
      </c>
      <c r="M5400" s="73" t="n">
        <v>43465</v>
      </c>
      <c r="N5400" s="74" t="n">
        <v>289.541666666667</v>
      </c>
      <c r="O5400" s="75" t="n">
        <v>0.2</v>
      </c>
      <c r="P5400" s="76" t="n">
        <v>0.0166666666666667</v>
      </c>
      <c r="Q5400" s="77" t="n">
        <v>10.0833333333333</v>
      </c>
      <c r="R5400" s="78" t="n">
        <v>299.625</v>
      </c>
      <c r="S5400" s="39" t="n">
        <v>305.375</v>
      </c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  <c r="AMG5400" s="0"/>
      <c r="AMH5400" s="0"/>
      <c r="AMI5400" s="0"/>
      <c r="AMJ5400" s="0"/>
    </row>
    <row r="5401" s="4" customFormat="true" ht="37.5" hidden="false" customHeight="true" outlineLevel="0" collapsed="false">
      <c r="A5401" s="23" t="s">
        <v>1337</v>
      </c>
      <c r="B5401" s="80" t="n">
        <v>8248</v>
      </c>
      <c r="C5401" s="25" t="n">
        <f aca="false">VLOOKUP(B5401,[1]Planilha8!$X$4:$Y$6629,2,0)</f>
        <v>2041336</v>
      </c>
      <c r="D5401" s="98" t="s">
        <v>1521</v>
      </c>
      <c r="E5401" s="26" t="str">
        <f aca="false">VLOOKUP(B5401,[1]Planilha8!$X$4:$Z$6629,3,0)</f>
        <v>CLÍNICA CIRURGICA</v>
      </c>
      <c r="F5401" s="26" t="str">
        <f aca="false">VLOOKUP(B5401,[1]Planilha8!$X$4:$AD$6629,7,0)</f>
        <v>BOM</v>
      </c>
      <c r="G5401" s="27" t="n">
        <v>41698</v>
      </c>
      <c r="H5401" s="99" t="n">
        <v>605</v>
      </c>
      <c r="I5401" s="29" t="s">
        <v>23</v>
      </c>
      <c r="J5401" s="70" t="s">
        <v>601</v>
      </c>
      <c r="K5401" s="71" t="n">
        <v>2643</v>
      </c>
      <c r="L5401" s="72" t="n">
        <v>2013000278</v>
      </c>
      <c r="M5401" s="73" t="n">
        <v>43465</v>
      </c>
      <c r="N5401" s="74" t="n">
        <v>289.541666666667</v>
      </c>
      <c r="O5401" s="75" t="n">
        <v>0.2</v>
      </c>
      <c r="P5401" s="76" t="n">
        <v>0.0166666666666667</v>
      </c>
      <c r="Q5401" s="77" t="n">
        <v>10.0833333333333</v>
      </c>
      <c r="R5401" s="78" t="n">
        <v>299.625</v>
      </c>
      <c r="S5401" s="39" t="n">
        <v>305.375</v>
      </c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  <c r="AMG5401" s="0"/>
      <c r="AMH5401" s="0"/>
      <c r="AMI5401" s="0"/>
      <c r="AMJ5401" s="0"/>
    </row>
    <row r="5402" s="4" customFormat="true" ht="37.5" hidden="false" customHeight="true" outlineLevel="0" collapsed="false">
      <c r="A5402" s="23" t="s">
        <v>1337</v>
      </c>
      <c r="B5402" s="80" t="n">
        <v>8249</v>
      </c>
      <c r="C5402" s="25" t="n">
        <f aca="false">VLOOKUP(B5402,[1]Planilha8!$X$4:$Y$6629,2,0)</f>
        <v>2041337</v>
      </c>
      <c r="D5402" s="98" t="s">
        <v>1521</v>
      </c>
      <c r="E5402" s="26" t="str">
        <f aca="false">VLOOKUP(B5402,[1]Planilha8!$X$4:$Z$6629,3,0)</f>
        <v>HEMODIALISE / DIÁLISE</v>
      </c>
      <c r="F5402" s="26" t="str">
        <f aca="false">VLOOKUP(B5402,[1]Planilha8!$X$4:$AD$6629,7,0)</f>
        <v>BOM</v>
      </c>
      <c r="G5402" s="27" t="n">
        <v>41698</v>
      </c>
      <c r="H5402" s="99" t="n">
        <v>605</v>
      </c>
      <c r="I5402" s="29" t="s">
        <v>23</v>
      </c>
      <c r="J5402" s="70" t="s">
        <v>601</v>
      </c>
      <c r="K5402" s="71" t="n">
        <v>2643</v>
      </c>
      <c r="L5402" s="72" t="n">
        <v>2013000278</v>
      </c>
      <c r="M5402" s="73" t="n">
        <v>43465</v>
      </c>
      <c r="N5402" s="74" t="n">
        <v>289.541666666667</v>
      </c>
      <c r="O5402" s="75" t="n">
        <v>0.2</v>
      </c>
      <c r="P5402" s="76" t="n">
        <v>0.0166666666666667</v>
      </c>
      <c r="Q5402" s="77" t="n">
        <v>10.0833333333333</v>
      </c>
      <c r="R5402" s="78" t="n">
        <v>299.625</v>
      </c>
      <c r="S5402" s="39" t="n">
        <v>305.375</v>
      </c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  <c r="AMG5402" s="0"/>
      <c r="AMH5402" s="0"/>
      <c r="AMI5402" s="0"/>
      <c r="AMJ5402" s="0"/>
    </row>
    <row r="5403" s="4" customFormat="true" ht="37.5" hidden="false" customHeight="true" outlineLevel="0" collapsed="false">
      <c r="A5403" s="23" t="s">
        <v>1337</v>
      </c>
      <c r="B5403" s="80" t="n">
        <v>8250</v>
      </c>
      <c r="C5403" s="25" t="n">
        <f aca="false">VLOOKUP(B5403,[1]Planilha8!$X$4:$Y$6629,2,0)</f>
        <v>2041338</v>
      </c>
      <c r="D5403" s="98" t="s">
        <v>1521</v>
      </c>
      <c r="E5403" s="26" t="str">
        <f aca="false">VLOOKUP(B5403,[1]Planilha8!$X$4:$Z$6629,3,0)</f>
        <v>UNIDADE DE TERAPIA INTENSIVA</v>
      </c>
      <c r="F5403" s="26" t="str">
        <f aca="false">VLOOKUP(B5403,[1]Planilha8!$X$4:$AD$6629,7,0)</f>
        <v>BOM</v>
      </c>
      <c r="G5403" s="27" t="n">
        <v>41698</v>
      </c>
      <c r="H5403" s="99" t="n">
        <v>605</v>
      </c>
      <c r="I5403" s="29" t="s">
        <v>23</v>
      </c>
      <c r="J5403" s="70" t="s">
        <v>601</v>
      </c>
      <c r="K5403" s="71" t="n">
        <v>2643</v>
      </c>
      <c r="L5403" s="72" t="n">
        <v>2013000278</v>
      </c>
      <c r="M5403" s="73" t="n">
        <v>43465</v>
      </c>
      <c r="N5403" s="74" t="n">
        <v>289.541666666667</v>
      </c>
      <c r="O5403" s="75" t="n">
        <v>0.2</v>
      </c>
      <c r="P5403" s="76" t="n">
        <v>0.0166666666666667</v>
      </c>
      <c r="Q5403" s="77" t="n">
        <v>10.0833333333333</v>
      </c>
      <c r="R5403" s="78" t="n">
        <v>299.625</v>
      </c>
      <c r="S5403" s="39" t="n">
        <v>305.375</v>
      </c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  <c r="AMG5403" s="0"/>
      <c r="AMH5403" s="0"/>
      <c r="AMI5403" s="0"/>
      <c r="AMJ5403" s="0"/>
    </row>
    <row r="5404" s="4" customFormat="true" ht="37.5" hidden="false" customHeight="true" outlineLevel="0" collapsed="false">
      <c r="A5404" s="23" t="s">
        <v>1337</v>
      </c>
      <c r="B5404" s="80" t="n">
        <v>8251</v>
      </c>
      <c r="C5404" s="25" t="n">
        <f aca="false">VLOOKUP(B5404,[1]Planilha8!$X$4:$Y$6629,2,0)</f>
        <v>2041339</v>
      </c>
      <c r="D5404" s="98" t="s">
        <v>1521</v>
      </c>
      <c r="E5404" s="26" t="str">
        <f aca="false">VLOOKUP(B5404,[1]Planilha8!$X$4:$Z$6629,3,0)</f>
        <v>HEMODIALISE / DIÁLISE</v>
      </c>
      <c r="F5404" s="26" t="str">
        <f aca="false">VLOOKUP(B5404,[1]Planilha8!$X$4:$AD$6629,7,0)</f>
        <v>BOM</v>
      </c>
      <c r="G5404" s="27" t="n">
        <v>41698</v>
      </c>
      <c r="H5404" s="99" t="n">
        <v>605</v>
      </c>
      <c r="I5404" s="29" t="s">
        <v>23</v>
      </c>
      <c r="J5404" s="70" t="s">
        <v>601</v>
      </c>
      <c r="K5404" s="71" t="n">
        <v>2643</v>
      </c>
      <c r="L5404" s="72" t="n">
        <v>2013000278</v>
      </c>
      <c r="M5404" s="73" t="n">
        <v>43465</v>
      </c>
      <c r="N5404" s="74" t="n">
        <v>289.541666666667</v>
      </c>
      <c r="O5404" s="75" t="n">
        <v>0.2</v>
      </c>
      <c r="P5404" s="76" t="n">
        <v>0.0166666666666667</v>
      </c>
      <c r="Q5404" s="77" t="n">
        <v>10.0833333333333</v>
      </c>
      <c r="R5404" s="78" t="n">
        <v>299.625</v>
      </c>
      <c r="S5404" s="39" t="n">
        <v>305.375</v>
      </c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  <c r="AMG5404" s="0"/>
      <c r="AMH5404" s="0"/>
      <c r="AMI5404" s="0"/>
      <c r="AMJ5404" s="0"/>
    </row>
    <row r="5405" s="4" customFormat="true" ht="37.5" hidden="false" customHeight="true" outlineLevel="0" collapsed="false">
      <c r="A5405" s="23" t="s">
        <v>1337</v>
      </c>
      <c r="B5405" s="80" t="n">
        <v>8252</v>
      </c>
      <c r="C5405" s="25" t="n">
        <f aca="false">VLOOKUP(B5405,[1]Planilha8!$X$4:$Y$6629,2,0)</f>
        <v>2041340</v>
      </c>
      <c r="D5405" s="98" t="s">
        <v>1521</v>
      </c>
      <c r="E5405" s="26" t="str">
        <f aca="false">VLOOKUP(B5405,[1]Planilha8!$X$4:$Z$6629,3,0)</f>
        <v>CLINICA MÉDICA</v>
      </c>
      <c r="F5405" s="26" t="str">
        <f aca="false">VLOOKUP(B5405,[1]Planilha8!$X$4:$AD$6629,7,0)</f>
        <v>BOM</v>
      </c>
      <c r="G5405" s="27" t="n">
        <v>41698</v>
      </c>
      <c r="H5405" s="99" t="n">
        <v>605</v>
      </c>
      <c r="I5405" s="29" t="s">
        <v>23</v>
      </c>
      <c r="J5405" s="70" t="s">
        <v>601</v>
      </c>
      <c r="K5405" s="71" t="n">
        <v>2643</v>
      </c>
      <c r="L5405" s="72" t="n">
        <v>2013000278</v>
      </c>
      <c r="M5405" s="73" t="n">
        <v>43465</v>
      </c>
      <c r="N5405" s="74" t="n">
        <v>289.541666666667</v>
      </c>
      <c r="O5405" s="75" t="n">
        <v>0.2</v>
      </c>
      <c r="P5405" s="76" t="n">
        <v>0.0166666666666667</v>
      </c>
      <c r="Q5405" s="77" t="n">
        <v>10.0833333333333</v>
      </c>
      <c r="R5405" s="78" t="n">
        <v>299.625</v>
      </c>
      <c r="S5405" s="39" t="n">
        <v>305.375</v>
      </c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  <c r="AMG5405" s="0"/>
      <c r="AMH5405" s="0"/>
      <c r="AMI5405" s="0"/>
      <c r="AMJ5405" s="0"/>
    </row>
    <row r="5406" s="4" customFormat="true" ht="37.5" hidden="false" customHeight="true" outlineLevel="0" collapsed="false">
      <c r="A5406" s="23" t="s">
        <v>1337</v>
      </c>
      <c r="B5406" s="80" t="n">
        <v>8253</v>
      </c>
      <c r="C5406" s="25" t="n">
        <f aca="false">VLOOKUP(B5406,[1]Planilha8!$X$4:$Y$6629,2,0)</f>
        <v>2041341</v>
      </c>
      <c r="D5406" s="98" t="s">
        <v>1521</v>
      </c>
      <c r="E5406" s="26" t="str">
        <f aca="false">VLOOKUP(B5406,[1]Planilha8!$X$4:$Z$6629,3,0)</f>
        <v>UNIDADE DE TERAPIA INTENSIVA</v>
      </c>
      <c r="F5406" s="26" t="str">
        <f aca="false">VLOOKUP(B5406,[1]Planilha8!$X$4:$AD$6629,7,0)</f>
        <v>BOM</v>
      </c>
      <c r="G5406" s="27" t="n">
        <v>41698</v>
      </c>
      <c r="H5406" s="99" t="n">
        <v>605</v>
      </c>
      <c r="I5406" s="29" t="s">
        <v>23</v>
      </c>
      <c r="J5406" s="70" t="s">
        <v>601</v>
      </c>
      <c r="K5406" s="71" t="n">
        <v>2643</v>
      </c>
      <c r="L5406" s="72" t="n">
        <v>2013000278</v>
      </c>
      <c r="M5406" s="73" t="n">
        <v>43465</v>
      </c>
      <c r="N5406" s="74" t="n">
        <v>289.541666666667</v>
      </c>
      <c r="O5406" s="75" t="n">
        <v>0.2</v>
      </c>
      <c r="P5406" s="76" t="n">
        <v>0.0166666666666667</v>
      </c>
      <c r="Q5406" s="77" t="n">
        <v>10.0833333333333</v>
      </c>
      <c r="R5406" s="78" t="n">
        <v>299.625</v>
      </c>
      <c r="S5406" s="39" t="n">
        <v>305.375</v>
      </c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  <c r="AMG5406" s="0"/>
      <c r="AMH5406" s="0"/>
      <c r="AMI5406" s="0"/>
      <c r="AMJ5406" s="0"/>
    </row>
    <row r="5407" s="4" customFormat="true" ht="37.5" hidden="false" customHeight="true" outlineLevel="0" collapsed="false">
      <c r="A5407" s="23" t="s">
        <v>1337</v>
      </c>
      <c r="B5407" s="80" t="n">
        <v>8254</v>
      </c>
      <c r="C5407" s="25" t="n">
        <f aca="false">VLOOKUP(B5407,[1]Planilha8!$X$4:$Y$6629,2,0)</f>
        <v>2041342</v>
      </c>
      <c r="D5407" s="98" t="s">
        <v>1521</v>
      </c>
      <c r="E5407" s="26" t="str">
        <f aca="false">VLOOKUP(B5407,[1]Planilha8!$X$4:$Z$6629,3,0)</f>
        <v>HEMODIALISE / DIÁLISE</v>
      </c>
      <c r="F5407" s="26" t="str">
        <f aca="false">VLOOKUP(B5407,[1]Planilha8!$X$4:$AD$6629,7,0)</f>
        <v>BOM</v>
      </c>
      <c r="G5407" s="27" t="n">
        <v>41698</v>
      </c>
      <c r="H5407" s="99" t="n">
        <v>605</v>
      </c>
      <c r="I5407" s="29" t="s">
        <v>23</v>
      </c>
      <c r="J5407" s="70" t="s">
        <v>601</v>
      </c>
      <c r="K5407" s="71" t="n">
        <v>2643</v>
      </c>
      <c r="L5407" s="72" t="n">
        <v>2013000278</v>
      </c>
      <c r="M5407" s="73" t="n">
        <v>43465</v>
      </c>
      <c r="N5407" s="74" t="n">
        <v>289.541666666667</v>
      </c>
      <c r="O5407" s="75" t="n">
        <v>0.2</v>
      </c>
      <c r="P5407" s="76" t="n">
        <v>0.0166666666666667</v>
      </c>
      <c r="Q5407" s="77" t="n">
        <v>10.0833333333333</v>
      </c>
      <c r="R5407" s="78" t="n">
        <v>299.625</v>
      </c>
      <c r="S5407" s="39" t="n">
        <v>305.375</v>
      </c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  <c r="AMG5407" s="0"/>
      <c r="AMH5407" s="0"/>
      <c r="AMI5407" s="0"/>
      <c r="AMJ5407" s="0"/>
    </row>
    <row r="5408" s="4" customFormat="true" ht="37.5" hidden="false" customHeight="true" outlineLevel="0" collapsed="false">
      <c r="A5408" s="23" t="s">
        <v>1337</v>
      </c>
      <c r="B5408" s="80" t="n">
        <v>8255</v>
      </c>
      <c r="C5408" s="25" t="n">
        <f aca="false">VLOOKUP(B5408,[1]Planilha8!$X$4:$Y$6629,2,0)</f>
        <v>2041343</v>
      </c>
      <c r="D5408" s="98" t="s">
        <v>1521</v>
      </c>
      <c r="E5408" s="26" t="str">
        <f aca="false">VLOOKUP(B5408,[1]Planilha8!$X$4:$Z$6629,3,0)</f>
        <v>HEMODIALISE / DIÁLISE</v>
      </c>
      <c r="F5408" s="26" t="str">
        <f aca="false">VLOOKUP(B5408,[1]Planilha8!$X$4:$AD$6629,7,0)</f>
        <v>BOM</v>
      </c>
      <c r="G5408" s="27" t="n">
        <v>41698</v>
      </c>
      <c r="H5408" s="99" t="n">
        <v>605</v>
      </c>
      <c r="I5408" s="29" t="s">
        <v>23</v>
      </c>
      <c r="J5408" s="70" t="s">
        <v>601</v>
      </c>
      <c r="K5408" s="71" t="n">
        <v>2643</v>
      </c>
      <c r="L5408" s="72" t="n">
        <v>2013000278</v>
      </c>
      <c r="M5408" s="73" t="n">
        <v>43465</v>
      </c>
      <c r="N5408" s="74" t="n">
        <v>289.541666666667</v>
      </c>
      <c r="O5408" s="75" t="n">
        <v>0.2</v>
      </c>
      <c r="P5408" s="76" t="n">
        <v>0.0166666666666667</v>
      </c>
      <c r="Q5408" s="77" t="n">
        <v>10.0833333333333</v>
      </c>
      <c r="R5408" s="78" t="n">
        <v>299.625</v>
      </c>
      <c r="S5408" s="39" t="n">
        <v>305.375</v>
      </c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  <c r="AMG5408" s="0"/>
      <c r="AMH5408" s="0"/>
      <c r="AMI5408" s="0"/>
      <c r="AMJ5408" s="0"/>
    </row>
    <row r="5409" s="4" customFormat="true" ht="37.5" hidden="false" customHeight="true" outlineLevel="0" collapsed="false">
      <c r="A5409" s="23" t="s">
        <v>1337</v>
      </c>
      <c r="B5409" s="80" t="n">
        <v>8256</v>
      </c>
      <c r="C5409" s="25" t="n">
        <f aca="false">VLOOKUP(B5409,[1]Planilha8!$X$4:$Y$6629,2,0)</f>
        <v>2041344</v>
      </c>
      <c r="D5409" s="98" t="s">
        <v>1521</v>
      </c>
      <c r="E5409" s="26" t="str">
        <f aca="false">VLOOKUP(B5409,[1]Planilha8!$X$4:$Z$6629,3,0)</f>
        <v>CLÍNICA CIRURGICA</v>
      </c>
      <c r="F5409" s="26" t="str">
        <f aca="false">VLOOKUP(B5409,[1]Planilha8!$X$4:$AD$6629,7,0)</f>
        <v>BOM</v>
      </c>
      <c r="G5409" s="27" t="n">
        <v>41698</v>
      </c>
      <c r="H5409" s="99" t="n">
        <v>605</v>
      </c>
      <c r="I5409" s="29" t="s">
        <v>23</v>
      </c>
      <c r="J5409" s="70" t="s">
        <v>601</v>
      </c>
      <c r="K5409" s="71" t="n">
        <v>2643</v>
      </c>
      <c r="L5409" s="72" t="n">
        <v>2013000278</v>
      </c>
      <c r="M5409" s="73" t="n">
        <v>43465</v>
      </c>
      <c r="N5409" s="74" t="n">
        <v>289.541666666667</v>
      </c>
      <c r="O5409" s="75" t="n">
        <v>0.2</v>
      </c>
      <c r="P5409" s="76" t="n">
        <v>0.0166666666666667</v>
      </c>
      <c r="Q5409" s="77" t="n">
        <v>10.0833333333333</v>
      </c>
      <c r="R5409" s="78" t="n">
        <v>299.625</v>
      </c>
      <c r="S5409" s="39" t="n">
        <v>305.375</v>
      </c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  <c r="AMG5409" s="0"/>
      <c r="AMH5409" s="0"/>
      <c r="AMI5409" s="0"/>
      <c r="AMJ5409" s="0"/>
    </row>
    <row r="5410" s="4" customFormat="true" ht="37.5" hidden="false" customHeight="true" outlineLevel="0" collapsed="false">
      <c r="A5410" s="23" t="s">
        <v>1337</v>
      </c>
      <c r="B5410" s="80" t="n">
        <v>8257</v>
      </c>
      <c r="C5410" s="25" t="n">
        <f aca="false">VLOOKUP(B5410,[1]Planilha8!$X$4:$Y$6629,2,0)</f>
        <v>2041345</v>
      </c>
      <c r="D5410" s="98" t="s">
        <v>1521</v>
      </c>
      <c r="E5410" s="26" t="str">
        <f aca="false">VLOOKUP(B5410,[1]Planilha8!$X$4:$Z$6629,3,0)</f>
        <v>CLÍNICA CIRURGICA</v>
      </c>
      <c r="F5410" s="26" t="str">
        <f aca="false">VLOOKUP(B5410,[1]Planilha8!$X$4:$AD$6629,7,0)</f>
        <v>BOM</v>
      </c>
      <c r="G5410" s="27" t="n">
        <v>41698</v>
      </c>
      <c r="H5410" s="99" t="n">
        <v>605</v>
      </c>
      <c r="I5410" s="29" t="s">
        <v>23</v>
      </c>
      <c r="J5410" s="70" t="s">
        <v>601</v>
      </c>
      <c r="K5410" s="71" t="n">
        <v>2643</v>
      </c>
      <c r="L5410" s="72" t="n">
        <v>2013000278</v>
      </c>
      <c r="M5410" s="73" t="n">
        <v>43465</v>
      </c>
      <c r="N5410" s="74" t="n">
        <v>289.541666666667</v>
      </c>
      <c r="O5410" s="75" t="n">
        <v>0.2</v>
      </c>
      <c r="P5410" s="76" t="n">
        <v>0.0166666666666667</v>
      </c>
      <c r="Q5410" s="77" t="n">
        <v>10.0833333333333</v>
      </c>
      <c r="R5410" s="78" t="n">
        <v>299.625</v>
      </c>
      <c r="S5410" s="39" t="n">
        <v>305.375</v>
      </c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  <c r="AMG5410" s="0"/>
      <c r="AMH5410" s="0"/>
      <c r="AMI5410" s="0"/>
      <c r="AMJ5410" s="0"/>
    </row>
    <row r="5411" s="4" customFormat="true" ht="37.5" hidden="false" customHeight="true" outlineLevel="0" collapsed="false">
      <c r="A5411" s="23" t="s">
        <v>1337</v>
      </c>
      <c r="B5411" s="80" t="n">
        <v>8258</v>
      </c>
      <c r="C5411" s="25" t="n">
        <f aca="false">VLOOKUP(B5411,[1]Planilha8!$X$4:$Y$6629,2,0)</f>
        <v>2041346</v>
      </c>
      <c r="D5411" s="98" t="s">
        <v>1521</v>
      </c>
      <c r="E5411" s="26" t="str">
        <f aca="false">VLOOKUP(B5411,[1]Planilha8!$X$4:$Z$6629,3,0)</f>
        <v>UNIDADE DE TERAPIA INTENSIVA</v>
      </c>
      <c r="F5411" s="26" t="str">
        <f aca="false">VLOOKUP(B5411,[1]Planilha8!$X$4:$AD$6629,7,0)</f>
        <v>BOM</v>
      </c>
      <c r="G5411" s="27" t="n">
        <v>41698</v>
      </c>
      <c r="H5411" s="99" t="n">
        <v>605</v>
      </c>
      <c r="I5411" s="29" t="s">
        <v>23</v>
      </c>
      <c r="J5411" s="70" t="s">
        <v>601</v>
      </c>
      <c r="K5411" s="71" t="n">
        <v>2643</v>
      </c>
      <c r="L5411" s="72" t="n">
        <v>2013000278</v>
      </c>
      <c r="M5411" s="73" t="n">
        <v>43465</v>
      </c>
      <c r="N5411" s="74" t="n">
        <v>289.541666666667</v>
      </c>
      <c r="O5411" s="75" t="n">
        <v>0.2</v>
      </c>
      <c r="P5411" s="76" t="n">
        <v>0.0166666666666667</v>
      </c>
      <c r="Q5411" s="77" t="n">
        <v>10.0833333333333</v>
      </c>
      <c r="R5411" s="78" t="n">
        <v>299.625</v>
      </c>
      <c r="S5411" s="39" t="n">
        <v>305.375</v>
      </c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  <c r="AI5411" s="3"/>
      <c r="AJ5411" s="3"/>
      <c r="AMG5411" s="0"/>
      <c r="AMH5411" s="0"/>
      <c r="AMI5411" s="0"/>
      <c r="AMJ5411" s="0"/>
    </row>
    <row r="5412" s="4" customFormat="true" ht="37.5" hidden="false" customHeight="true" outlineLevel="0" collapsed="false">
      <c r="A5412" s="23" t="s">
        <v>1337</v>
      </c>
      <c r="B5412" s="80" t="n">
        <v>8259</v>
      </c>
      <c r="C5412" s="25" t="n">
        <f aca="false">VLOOKUP(B5412,[1]Planilha8!$X$4:$Y$6629,2,0)</f>
        <v>2041347</v>
      </c>
      <c r="D5412" s="98" t="s">
        <v>1521</v>
      </c>
      <c r="E5412" s="26" t="str">
        <f aca="false">VLOOKUP(B5412,[1]Planilha8!$X$4:$Z$6629,3,0)</f>
        <v>HEMODIALISE / DIÁLISE</v>
      </c>
      <c r="F5412" s="26" t="str">
        <f aca="false">VLOOKUP(B5412,[1]Planilha8!$X$4:$AD$6629,7,0)</f>
        <v>BOM</v>
      </c>
      <c r="G5412" s="27" t="n">
        <v>41698</v>
      </c>
      <c r="H5412" s="99" t="n">
        <v>605</v>
      </c>
      <c r="I5412" s="29" t="s">
        <v>23</v>
      </c>
      <c r="J5412" s="70" t="s">
        <v>601</v>
      </c>
      <c r="K5412" s="71" t="n">
        <v>2643</v>
      </c>
      <c r="L5412" s="72" t="n">
        <v>2013000278</v>
      </c>
      <c r="M5412" s="73" t="n">
        <v>43465</v>
      </c>
      <c r="N5412" s="74" t="n">
        <v>289.541666666667</v>
      </c>
      <c r="O5412" s="75" t="n">
        <v>0.2</v>
      </c>
      <c r="P5412" s="76" t="n">
        <v>0.0166666666666667</v>
      </c>
      <c r="Q5412" s="77" t="n">
        <v>10.0833333333333</v>
      </c>
      <c r="R5412" s="78" t="n">
        <v>299.625</v>
      </c>
      <c r="S5412" s="39" t="n">
        <v>305.375</v>
      </c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  <c r="AMG5412" s="0"/>
      <c r="AMH5412" s="0"/>
      <c r="AMI5412" s="0"/>
      <c r="AMJ5412" s="0"/>
    </row>
    <row r="5413" s="4" customFormat="true" ht="37.5" hidden="false" customHeight="true" outlineLevel="0" collapsed="false">
      <c r="A5413" s="23" t="s">
        <v>1337</v>
      </c>
      <c r="B5413" s="80" t="n">
        <v>8260</v>
      </c>
      <c r="C5413" s="25" t="n">
        <f aca="false">VLOOKUP(B5413,[1]Planilha8!$X$4:$Y$6629,2,0)</f>
        <v>2041348</v>
      </c>
      <c r="D5413" s="98" t="s">
        <v>1521</v>
      </c>
      <c r="E5413" s="26" t="str">
        <f aca="false">VLOOKUP(B5413,[1]Planilha8!$X$4:$Z$6629,3,0)</f>
        <v>CLINICA MÉDICA</v>
      </c>
      <c r="F5413" s="26" t="str">
        <f aca="false">VLOOKUP(B5413,[1]Planilha8!$X$4:$AD$6629,7,0)</f>
        <v>BOM</v>
      </c>
      <c r="G5413" s="27" t="n">
        <v>41698</v>
      </c>
      <c r="H5413" s="99" t="n">
        <v>605</v>
      </c>
      <c r="I5413" s="29" t="s">
        <v>23</v>
      </c>
      <c r="J5413" s="70" t="s">
        <v>601</v>
      </c>
      <c r="K5413" s="71" t="n">
        <v>2643</v>
      </c>
      <c r="L5413" s="72" t="n">
        <v>2013000278</v>
      </c>
      <c r="M5413" s="73" t="n">
        <v>43465</v>
      </c>
      <c r="N5413" s="74" t="n">
        <v>289.541666666667</v>
      </c>
      <c r="O5413" s="75" t="n">
        <v>0.2</v>
      </c>
      <c r="P5413" s="76" t="n">
        <v>0.0166666666666667</v>
      </c>
      <c r="Q5413" s="77" t="n">
        <v>10.0833333333333</v>
      </c>
      <c r="R5413" s="78" t="n">
        <v>299.625</v>
      </c>
      <c r="S5413" s="39" t="n">
        <v>305.375</v>
      </c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  <c r="AI5413" s="3"/>
      <c r="AJ5413" s="3"/>
      <c r="AMG5413" s="0"/>
      <c r="AMH5413" s="0"/>
      <c r="AMI5413" s="0"/>
      <c r="AMJ5413" s="0"/>
    </row>
    <row r="5414" s="4" customFormat="true" ht="37.5" hidden="false" customHeight="true" outlineLevel="0" collapsed="false">
      <c r="A5414" s="23" t="s">
        <v>1337</v>
      </c>
      <c r="B5414" s="80" t="n">
        <v>8261</v>
      </c>
      <c r="C5414" s="25" t="n">
        <f aca="false">VLOOKUP(B5414,[1]Planilha8!$X$4:$Y$6629,2,0)</f>
        <v>2041349</v>
      </c>
      <c r="D5414" s="98" t="s">
        <v>1521</v>
      </c>
      <c r="E5414" s="26" t="str">
        <f aca="false">VLOOKUP(B5414,[1]Planilha8!$X$4:$Z$6629,3,0)</f>
        <v>HEMODIALISE / DIÁLISE</v>
      </c>
      <c r="F5414" s="26" t="str">
        <f aca="false">VLOOKUP(B5414,[1]Planilha8!$X$4:$AD$6629,7,0)</f>
        <v>BOM</v>
      </c>
      <c r="G5414" s="27" t="n">
        <v>41698</v>
      </c>
      <c r="H5414" s="99" t="n">
        <v>605</v>
      </c>
      <c r="I5414" s="29" t="s">
        <v>23</v>
      </c>
      <c r="J5414" s="70" t="s">
        <v>601</v>
      </c>
      <c r="K5414" s="71" t="n">
        <v>2643</v>
      </c>
      <c r="L5414" s="72" t="n">
        <v>2013000278</v>
      </c>
      <c r="M5414" s="73" t="n">
        <v>43465</v>
      </c>
      <c r="N5414" s="74" t="n">
        <v>289.541666666667</v>
      </c>
      <c r="O5414" s="75" t="n">
        <v>0.2</v>
      </c>
      <c r="P5414" s="76" t="n">
        <v>0.0166666666666667</v>
      </c>
      <c r="Q5414" s="77" t="n">
        <v>10.0833333333333</v>
      </c>
      <c r="R5414" s="78" t="n">
        <v>299.625</v>
      </c>
      <c r="S5414" s="39" t="n">
        <v>305.375</v>
      </c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  <c r="AI5414" s="3"/>
      <c r="AJ5414" s="3"/>
      <c r="AMG5414" s="0"/>
      <c r="AMH5414" s="0"/>
      <c r="AMI5414" s="0"/>
      <c r="AMJ5414" s="0"/>
    </row>
    <row r="5415" s="4" customFormat="true" ht="37.5" hidden="false" customHeight="true" outlineLevel="0" collapsed="false">
      <c r="A5415" s="23" t="s">
        <v>1337</v>
      </c>
      <c r="B5415" s="80" t="n">
        <v>8262</v>
      </c>
      <c r="C5415" s="25" t="n">
        <f aca="false">VLOOKUP(B5415,[1]Planilha8!$X$4:$Y$6629,2,0)</f>
        <v>2041350</v>
      </c>
      <c r="D5415" s="98" t="s">
        <v>1521</v>
      </c>
      <c r="E5415" s="26" t="str">
        <f aca="false">VLOOKUP(B5415,[1]Planilha8!$X$4:$Z$6629,3,0)</f>
        <v>CLINICA MÉDICA</v>
      </c>
      <c r="F5415" s="26" t="str">
        <f aca="false">VLOOKUP(B5415,[1]Planilha8!$X$4:$AD$6629,7,0)</f>
        <v>BOM</v>
      </c>
      <c r="G5415" s="27" t="n">
        <v>41698</v>
      </c>
      <c r="H5415" s="99" t="n">
        <v>605</v>
      </c>
      <c r="I5415" s="29" t="s">
        <v>23</v>
      </c>
      <c r="J5415" s="70" t="s">
        <v>601</v>
      </c>
      <c r="K5415" s="71" t="n">
        <v>2643</v>
      </c>
      <c r="L5415" s="72" t="n">
        <v>2013000278</v>
      </c>
      <c r="M5415" s="73" t="n">
        <v>43465</v>
      </c>
      <c r="N5415" s="74" t="n">
        <v>289.541666666667</v>
      </c>
      <c r="O5415" s="75" t="n">
        <v>0.2</v>
      </c>
      <c r="P5415" s="76" t="n">
        <v>0.0166666666666667</v>
      </c>
      <c r="Q5415" s="77" t="n">
        <v>10.0833333333333</v>
      </c>
      <c r="R5415" s="78" t="n">
        <v>299.625</v>
      </c>
      <c r="S5415" s="39" t="n">
        <v>305.375</v>
      </c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  <c r="AMG5415" s="0"/>
      <c r="AMH5415" s="0"/>
      <c r="AMI5415" s="0"/>
      <c r="AMJ5415" s="0"/>
    </row>
    <row r="5416" s="4" customFormat="true" ht="37.5" hidden="false" customHeight="true" outlineLevel="0" collapsed="false">
      <c r="A5416" s="23" t="s">
        <v>1337</v>
      </c>
      <c r="B5416" s="80" t="n">
        <v>8263</v>
      </c>
      <c r="C5416" s="25" t="n">
        <f aca="false">VLOOKUP(B5416,[1]Planilha8!$X$4:$Y$6629,2,0)</f>
        <v>2041351</v>
      </c>
      <c r="D5416" s="98" t="s">
        <v>1521</v>
      </c>
      <c r="E5416" s="26" t="str">
        <f aca="false">VLOOKUP(B5416,[1]Planilha8!$X$4:$Z$6629,3,0)</f>
        <v>CLINICA MÉDICA</v>
      </c>
      <c r="F5416" s="26" t="str">
        <f aca="false">VLOOKUP(B5416,[1]Planilha8!$X$4:$AD$6629,7,0)</f>
        <v>BOM</v>
      </c>
      <c r="G5416" s="27" t="n">
        <v>41698</v>
      </c>
      <c r="H5416" s="99" t="n">
        <v>605</v>
      </c>
      <c r="I5416" s="29" t="s">
        <v>23</v>
      </c>
      <c r="J5416" s="70" t="s">
        <v>601</v>
      </c>
      <c r="K5416" s="71" t="n">
        <v>2643</v>
      </c>
      <c r="L5416" s="72" t="n">
        <v>2013000278</v>
      </c>
      <c r="M5416" s="73" t="n">
        <v>43465</v>
      </c>
      <c r="N5416" s="74" t="n">
        <v>289.541666666667</v>
      </c>
      <c r="O5416" s="75" t="n">
        <v>0.2</v>
      </c>
      <c r="P5416" s="76" t="n">
        <v>0.0166666666666667</v>
      </c>
      <c r="Q5416" s="77" t="n">
        <v>10.0833333333333</v>
      </c>
      <c r="R5416" s="78" t="n">
        <v>299.625</v>
      </c>
      <c r="S5416" s="39" t="n">
        <v>305.375</v>
      </c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  <c r="AI5416" s="3"/>
      <c r="AJ5416" s="3"/>
      <c r="AMG5416" s="0"/>
      <c r="AMH5416" s="0"/>
      <c r="AMI5416" s="0"/>
      <c r="AMJ5416" s="0"/>
    </row>
    <row r="5417" s="4" customFormat="true" ht="37.5" hidden="false" customHeight="true" outlineLevel="0" collapsed="false">
      <c r="A5417" s="23" t="s">
        <v>1337</v>
      </c>
      <c r="B5417" s="80" t="n">
        <v>8264</v>
      </c>
      <c r="C5417" s="25" t="n">
        <f aca="false">VLOOKUP(B5417,[1]Planilha8!$X$4:$Y$6629,2,0)</f>
        <v>2041352</v>
      </c>
      <c r="D5417" s="98" t="s">
        <v>1521</v>
      </c>
      <c r="E5417" s="26" t="str">
        <f aca="false">VLOOKUP(B5417,[1]Planilha8!$X$4:$Z$6629,3,0)</f>
        <v>CLINICA MÉDICA</v>
      </c>
      <c r="F5417" s="26" t="str">
        <f aca="false">VLOOKUP(B5417,[1]Planilha8!$X$4:$AD$6629,7,0)</f>
        <v>BOM</v>
      </c>
      <c r="G5417" s="27" t="n">
        <v>41698</v>
      </c>
      <c r="H5417" s="99" t="n">
        <v>605</v>
      </c>
      <c r="I5417" s="29" t="s">
        <v>23</v>
      </c>
      <c r="J5417" s="70" t="s">
        <v>601</v>
      </c>
      <c r="K5417" s="71" t="n">
        <v>2643</v>
      </c>
      <c r="L5417" s="72" t="n">
        <v>2013000278</v>
      </c>
      <c r="M5417" s="73" t="n">
        <v>43465</v>
      </c>
      <c r="N5417" s="74" t="n">
        <v>289.541666666667</v>
      </c>
      <c r="O5417" s="75" t="n">
        <v>0.2</v>
      </c>
      <c r="P5417" s="76" t="n">
        <v>0.0166666666666667</v>
      </c>
      <c r="Q5417" s="77" t="n">
        <v>10.0833333333333</v>
      </c>
      <c r="R5417" s="78" t="n">
        <v>299.625</v>
      </c>
      <c r="S5417" s="39" t="n">
        <v>305.375</v>
      </c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  <c r="AI5417" s="3"/>
      <c r="AJ5417" s="3"/>
      <c r="AMG5417" s="0"/>
      <c r="AMH5417" s="0"/>
      <c r="AMI5417" s="0"/>
      <c r="AMJ5417" s="0"/>
    </row>
    <row r="5418" s="4" customFormat="true" ht="37.5" hidden="false" customHeight="true" outlineLevel="0" collapsed="false">
      <c r="A5418" s="23" t="s">
        <v>1337</v>
      </c>
      <c r="B5418" s="80" t="n">
        <v>8265</v>
      </c>
      <c r="C5418" s="25" t="n">
        <f aca="false">VLOOKUP(B5418,[1]Planilha8!$X$4:$Y$6629,2,0)</f>
        <v>2041353</v>
      </c>
      <c r="D5418" s="98" t="s">
        <v>1521</v>
      </c>
      <c r="E5418" s="26" t="str">
        <f aca="false">VLOOKUP(B5418,[1]Planilha8!$X$4:$Z$6629,3,0)</f>
        <v>CLINICA MÉDICA</v>
      </c>
      <c r="F5418" s="26" t="str">
        <f aca="false">VLOOKUP(B5418,[1]Planilha8!$X$4:$AD$6629,7,0)</f>
        <v>BOM</v>
      </c>
      <c r="G5418" s="27" t="n">
        <v>41698</v>
      </c>
      <c r="H5418" s="99" t="n">
        <v>605</v>
      </c>
      <c r="I5418" s="29" t="s">
        <v>23</v>
      </c>
      <c r="J5418" s="70" t="s">
        <v>601</v>
      </c>
      <c r="K5418" s="71" t="n">
        <v>2643</v>
      </c>
      <c r="L5418" s="72" t="n">
        <v>2013000278</v>
      </c>
      <c r="M5418" s="73" t="n">
        <v>43465</v>
      </c>
      <c r="N5418" s="74" t="n">
        <v>289.541666666667</v>
      </c>
      <c r="O5418" s="75" t="n">
        <v>0.2</v>
      </c>
      <c r="P5418" s="76" t="n">
        <v>0.0166666666666667</v>
      </c>
      <c r="Q5418" s="77" t="n">
        <v>10.0833333333333</v>
      </c>
      <c r="R5418" s="78" t="n">
        <v>299.625</v>
      </c>
      <c r="S5418" s="39" t="n">
        <v>305.375</v>
      </c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  <c r="AI5418" s="3"/>
      <c r="AJ5418" s="3"/>
      <c r="AMG5418" s="0"/>
      <c r="AMH5418" s="0"/>
      <c r="AMI5418" s="0"/>
      <c r="AMJ5418" s="0"/>
    </row>
    <row r="5419" s="4" customFormat="true" ht="37.5" hidden="false" customHeight="true" outlineLevel="0" collapsed="false">
      <c r="A5419" s="23" t="s">
        <v>1337</v>
      </c>
      <c r="B5419" s="80" t="n">
        <v>8266</v>
      </c>
      <c r="C5419" s="25" t="n">
        <f aca="false">VLOOKUP(B5419,[1]Planilha8!$X$4:$Y$6629,2,0)</f>
        <v>2041354</v>
      </c>
      <c r="D5419" s="98" t="s">
        <v>1521</v>
      </c>
      <c r="E5419" s="26" t="str">
        <f aca="false">VLOOKUP(B5419,[1]Planilha8!$X$4:$Z$6629,3,0)</f>
        <v>CLINICA MÉDICA</v>
      </c>
      <c r="F5419" s="26" t="str">
        <f aca="false">VLOOKUP(B5419,[1]Planilha8!$X$4:$AD$6629,7,0)</f>
        <v>BOM</v>
      </c>
      <c r="G5419" s="27" t="n">
        <v>41698</v>
      </c>
      <c r="H5419" s="99" t="n">
        <v>605</v>
      </c>
      <c r="I5419" s="29" t="s">
        <v>23</v>
      </c>
      <c r="J5419" s="70" t="s">
        <v>601</v>
      </c>
      <c r="K5419" s="71" t="n">
        <v>2643</v>
      </c>
      <c r="L5419" s="72" t="n">
        <v>2013000278</v>
      </c>
      <c r="M5419" s="73" t="n">
        <v>43465</v>
      </c>
      <c r="N5419" s="74" t="n">
        <v>289.541666666667</v>
      </c>
      <c r="O5419" s="75" t="n">
        <v>0.2</v>
      </c>
      <c r="P5419" s="76" t="n">
        <v>0.0166666666666667</v>
      </c>
      <c r="Q5419" s="77" t="n">
        <v>10.0833333333333</v>
      </c>
      <c r="R5419" s="78" t="n">
        <v>299.625</v>
      </c>
      <c r="S5419" s="39" t="n">
        <v>305.375</v>
      </c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  <c r="AMG5419" s="0"/>
      <c r="AMH5419" s="0"/>
      <c r="AMI5419" s="0"/>
      <c r="AMJ5419" s="0"/>
    </row>
    <row r="5420" s="4" customFormat="true" ht="37.5" hidden="false" customHeight="true" outlineLevel="0" collapsed="false">
      <c r="A5420" s="23" t="s">
        <v>1337</v>
      </c>
      <c r="B5420" s="80" t="n">
        <v>8267</v>
      </c>
      <c r="C5420" s="25" t="n">
        <f aca="false">VLOOKUP(B5420,[1]Planilha8!$X$4:$Y$6629,2,0)</f>
        <v>2041355</v>
      </c>
      <c r="D5420" s="98" t="s">
        <v>1521</v>
      </c>
      <c r="E5420" s="26" t="str">
        <f aca="false">VLOOKUP(B5420,[1]Planilha8!$X$4:$Z$6629,3,0)</f>
        <v>CLINICA MÉDICA</v>
      </c>
      <c r="F5420" s="26" t="str">
        <f aca="false">VLOOKUP(B5420,[1]Planilha8!$X$4:$AD$6629,7,0)</f>
        <v>BOM</v>
      </c>
      <c r="G5420" s="27" t="n">
        <v>41698</v>
      </c>
      <c r="H5420" s="99" t="n">
        <v>605</v>
      </c>
      <c r="I5420" s="29" t="s">
        <v>23</v>
      </c>
      <c r="J5420" s="70" t="s">
        <v>601</v>
      </c>
      <c r="K5420" s="71" t="n">
        <v>2643</v>
      </c>
      <c r="L5420" s="72" t="n">
        <v>2013000278</v>
      </c>
      <c r="M5420" s="73" t="n">
        <v>43465</v>
      </c>
      <c r="N5420" s="74" t="n">
        <v>289.541666666667</v>
      </c>
      <c r="O5420" s="75" t="n">
        <v>0.2</v>
      </c>
      <c r="P5420" s="76" t="n">
        <v>0.0166666666666667</v>
      </c>
      <c r="Q5420" s="77" t="n">
        <v>10.0833333333333</v>
      </c>
      <c r="R5420" s="78" t="n">
        <v>299.625</v>
      </c>
      <c r="S5420" s="39" t="n">
        <v>305.375</v>
      </c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  <c r="AI5420" s="3"/>
      <c r="AJ5420" s="3"/>
      <c r="AMG5420" s="0"/>
      <c r="AMH5420" s="0"/>
      <c r="AMI5420" s="0"/>
      <c r="AMJ5420" s="0"/>
    </row>
    <row r="5421" s="4" customFormat="true" ht="37.5" hidden="false" customHeight="true" outlineLevel="0" collapsed="false">
      <c r="A5421" s="23" t="s">
        <v>1337</v>
      </c>
      <c r="B5421" s="80" t="n">
        <v>8268</v>
      </c>
      <c r="C5421" s="25" t="n">
        <f aca="false">VLOOKUP(B5421,[1]Planilha8!$X$4:$Y$6629,2,0)</f>
        <v>2041356</v>
      </c>
      <c r="D5421" s="98" t="s">
        <v>1521</v>
      </c>
      <c r="E5421" s="26" t="str">
        <f aca="false">VLOOKUP(B5421,[1]Planilha8!$X$4:$Z$6629,3,0)</f>
        <v>CLINICA MÉDICA</v>
      </c>
      <c r="F5421" s="26" t="str">
        <f aca="false">VLOOKUP(B5421,[1]Planilha8!$X$4:$AD$6629,7,0)</f>
        <v>BOM</v>
      </c>
      <c r="G5421" s="27" t="n">
        <v>41698</v>
      </c>
      <c r="H5421" s="99" t="n">
        <v>605</v>
      </c>
      <c r="I5421" s="29" t="s">
        <v>23</v>
      </c>
      <c r="J5421" s="70" t="s">
        <v>601</v>
      </c>
      <c r="K5421" s="71" t="n">
        <v>2643</v>
      </c>
      <c r="L5421" s="72" t="n">
        <v>2013000278</v>
      </c>
      <c r="M5421" s="73" t="n">
        <v>43465</v>
      </c>
      <c r="N5421" s="74" t="n">
        <v>289.541666666667</v>
      </c>
      <c r="O5421" s="75" t="n">
        <v>0.2</v>
      </c>
      <c r="P5421" s="76" t="n">
        <v>0.0166666666666667</v>
      </c>
      <c r="Q5421" s="77" t="n">
        <v>10.0833333333333</v>
      </c>
      <c r="R5421" s="78" t="n">
        <v>299.625</v>
      </c>
      <c r="S5421" s="39" t="n">
        <v>305.375</v>
      </c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  <c r="AI5421" s="3"/>
      <c r="AJ5421" s="3"/>
      <c r="AMG5421" s="0"/>
      <c r="AMH5421" s="0"/>
      <c r="AMI5421" s="0"/>
      <c r="AMJ5421" s="0"/>
    </row>
    <row r="5422" s="4" customFormat="true" ht="37.5" hidden="false" customHeight="true" outlineLevel="0" collapsed="false">
      <c r="A5422" s="23" t="s">
        <v>1337</v>
      </c>
      <c r="B5422" s="80" t="n">
        <v>8269</v>
      </c>
      <c r="C5422" s="25" t="n">
        <f aca="false">VLOOKUP(B5422,[1]Planilha8!$X$4:$Y$6629,2,0)</f>
        <v>2041357</v>
      </c>
      <c r="D5422" s="98" t="s">
        <v>1521</v>
      </c>
      <c r="E5422" s="26" t="str">
        <f aca="false">VLOOKUP(B5422,[1]Planilha8!$X$4:$Z$6629,3,0)</f>
        <v>CLINICA MÉDICA</v>
      </c>
      <c r="F5422" s="26" t="str">
        <f aca="false">VLOOKUP(B5422,[1]Planilha8!$X$4:$AD$6629,7,0)</f>
        <v>BOM</v>
      </c>
      <c r="G5422" s="27" t="n">
        <v>41698</v>
      </c>
      <c r="H5422" s="99" t="n">
        <v>605</v>
      </c>
      <c r="I5422" s="29" t="s">
        <v>23</v>
      </c>
      <c r="J5422" s="70" t="s">
        <v>601</v>
      </c>
      <c r="K5422" s="71" t="n">
        <v>2643</v>
      </c>
      <c r="L5422" s="72" t="n">
        <v>2013000278</v>
      </c>
      <c r="M5422" s="73" t="n">
        <v>43465</v>
      </c>
      <c r="N5422" s="74" t="n">
        <v>289.541666666667</v>
      </c>
      <c r="O5422" s="75" t="n">
        <v>0.2</v>
      </c>
      <c r="P5422" s="76" t="n">
        <v>0.0166666666666667</v>
      </c>
      <c r="Q5422" s="77" t="n">
        <v>10.0833333333333</v>
      </c>
      <c r="R5422" s="78" t="n">
        <v>299.625</v>
      </c>
      <c r="S5422" s="39" t="n">
        <v>305.375</v>
      </c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  <c r="AI5422" s="3"/>
      <c r="AJ5422" s="3"/>
      <c r="AMG5422" s="0"/>
      <c r="AMH5422" s="0"/>
      <c r="AMI5422" s="0"/>
      <c r="AMJ5422" s="0"/>
    </row>
    <row r="5423" s="4" customFormat="true" ht="37.5" hidden="false" customHeight="true" outlineLevel="0" collapsed="false">
      <c r="A5423" s="23" t="s">
        <v>1337</v>
      </c>
      <c r="B5423" s="80" t="n">
        <v>8270</v>
      </c>
      <c r="C5423" s="25" t="n">
        <f aca="false">VLOOKUP(B5423,[1]Planilha8!$X$4:$Y$6629,2,0)</f>
        <v>2041358</v>
      </c>
      <c r="D5423" s="98" t="s">
        <v>1521</v>
      </c>
      <c r="E5423" s="26" t="str">
        <f aca="false">VLOOKUP(B5423,[1]Planilha8!$X$4:$Z$6629,3,0)</f>
        <v>UNIDADE DE TERAPIA INTENSIVA</v>
      </c>
      <c r="F5423" s="26" t="str">
        <f aca="false">VLOOKUP(B5423,[1]Planilha8!$X$4:$AD$6629,7,0)</f>
        <v>BOM</v>
      </c>
      <c r="G5423" s="27" t="n">
        <v>41698</v>
      </c>
      <c r="H5423" s="99" t="n">
        <v>605</v>
      </c>
      <c r="I5423" s="29" t="s">
        <v>23</v>
      </c>
      <c r="J5423" s="70" t="s">
        <v>601</v>
      </c>
      <c r="K5423" s="71" t="n">
        <v>2643</v>
      </c>
      <c r="L5423" s="72" t="n">
        <v>2013000278</v>
      </c>
      <c r="M5423" s="73" t="n">
        <v>43465</v>
      </c>
      <c r="N5423" s="74" t="n">
        <v>289.541666666667</v>
      </c>
      <c r="O5423" s="75" t="n">
        <v>0.2</v>
      </c>
      <c r="P5423" s="76" t="n">
        <v>0.0166666666666667</v>
      </c>
      <c r="Q5423" s="77" t="n">
        <v>10.0833333333333</v>
      </c>
      <c r="R5423" s="78" t="n">
        <v>299.625</v>
      </c>
      <c r="S5423" s="39" t="n">
        <v>305.375</v>
      </c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  <c r="AI5423" s="3"/>
      <c r="AJ5423" s="3"/>
      <c r="AMG5423" s="0"/>
      <c r="AMH5423" s="0"/>
      <c r="AMI5423" s="0"/>
      <c r="AMJ5423" s="0"/>
    </row>
    <row r="5424" s="4" customFormat="true" ht="37.5" hidden="false" customHeight="true" outlineLevel="0" collapsed="false">
      <c r="A5424" s="23" t="s">
        <v>1337</v>
      </c>
      <c r="B5424" s="80" t="n">
        <v>8271</v>
      </c>
      <c r="C5424" s="25" t="n">
        <f aca="false">VLOOKUP(B5424,[1]Planilha8!$X$4:$Y$6629,2,0)</f>
        <v>2041359</v>
      </c>
      <c r="D5424" s="98" t="s">
        <v>1521</v>
      </c>
      <c r="E5424" s="26" t="str">
        <f aca="false">VLOOKUP(B5424,[1]Planilha8!$X$4:$Z$6629,3,0)</f>
        <v>CLINICA MÉDICA</v>
      </c>
      <c r="F5424" s="26" t="str">
        <f aca="false">VLOOKUP(B5424,[1]Planilha8!$X$4:$AD$6629,7,0)</f>
        <v>BOM</v>
      </c>
      <c r="G5424" s="27" t="n">
        <v>41698</v>
      </c>
      <c r="H5424" s="99" t="n">
        <v>605</v>
      </c>
      <c r="I5424" s="29" t="s">
        <v>23</v>
      </c>
      <c r="J5424" s="70" t="s">
        <v>601</v>
      </c>
      <c r="K5424" s="71" t="n">
        <v>2643</v>
      </c>
      <c r="L5424" s="72" t="n">
        <v>2013000278</v>
      </c>
      <c r="M5424" s="73" t="n">
        <v>43465</v>
      </c>
      <c r="N5424" s="74" t="n">
        <v>289.541666666667</v>
      </c>
      <c r="O5424" s="75" t="n">
        <v>0.2</v>
      </c>
      <c r="P5424" s="76" t="n">
        <v>0.0166666666666667</v>
      </c>
      <c r="Q5424" s="77" t="n">
        <v>10.0833333333333</v>
      </c>
      <c r="R5424" s="78" t="n">
        <v>299.625</v>
      </c>
      <c r="S5424" s="39" t="n">
        <v>305.375</v>
      </c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  <c r="AI5424" s="3"/>
      <c r="AJ5424" s="3"/>
      <c r="AMG5424" s="0"/>
      <c r="AMH5424" s="0"/>
      <c r="AMI5424" s="0"/>
      <c r="AMJ5424" s="0"/>
    </row>
    <row r="5425" s="4" customFormat="true" ht="37.5" hidden="false" customHeight="true" outlineLevel="0" collapsed="false">
      <c r="A5425" s="23" t="s">
        <v>1337</v>
      </c>
      <c r="B5425" s="80" t="n">
        <v>8272</v>
      </c>
      <c r="C5425" s="25" t="n">
        <f aca="false">VLOOKUP(B5425,[1]Planilha8!$X$4:$Y$6629,2,0)</f>
        <v>2041360</v>
      </c>
      <c r="D5425" s="98" t="s">
        <v>1521</v>
      </c>
      <c r="E5425" s="26" t="str">
        <f aca="false">VLOOKUP(B5425,[1]Planilha8!$X$4:$Z$6629,3,0)</f>
        <v>CLINICA MÉDICA</v>
      </c>
      <c r="F5425" s="26" t="str">
        <f aca="false">VLOOKUP(B5425,[1]Planilha8!$X$4:$AD$6629,7,0)</f>
        <v>BOM</v>
      </c>
      <c r="G5425" s="27" t="n">
        <v>41698</v>
      </c>
      <c r="H5425" s="99" t="n">
        <v>605</v>
      </c>
      <c r="I5425" s="29" t="s">
        <v>23</v>
      </c>
      <c r="J5425" s="70" t="s">
        <v>601</v>
      </c>
      <c r="K5425" s="71" t="n">
        <v>2643</v>
      </c>
      <c r="L5425" s="72" t="n">
        <v>2013000278</v>
      </c>
      <c r="M5425" s="73" t="n">
        <v>43465</v>
      </c>
      <c r="N5425" s="74" t="n">
        <v>289.541666666667</v>
      </c>
      <c r="O5425" s="75" t="n">
        <v>0.2</v>
      </c>
      <c r="P5425" s="76" t="n">
        <v>0.0166666666666667</v>
      </c>
      <c r="Q5425" s="77" t="n">
        <v>10.0833333333333</v>
      </c>
      <c r="R5425" s="78" t="n">
        <v>299.625</v>
      </c>
      <c r="S5425" s="39" t="n">
        <v>305.375</v>
      </c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  <c r="AI5425" s="3"/>
      <c r="AJ5425" s="3"/>
      <c r="AMG5425" s="0"/>
      <c r="AMH5425" s="0"/>
      <c r="AMI5425" s="0"/>
      <c r="AMJ5425" s="0"/>
    </row>
    <row r="5426" s="4" customFormat="true" ht="37.5" hidden="false" customHeight="true" outlineLevel="0" collapsed="false">
      <c r="A5426" s="23" t="s">
        <v>1337</v>
      </c>
      <c r="B5426" s="80" t="n">
        <v>8273</v>
      </c>
      <c r="C5426" s="25" t="n">
        <f aca="false">VLOOKUP(B5426,[1]Planilha8!$X$4:$Y$6629,2,0)</f>
        <v>2041361</v>
      </c>
      <c r="D5426" s="98" t="s">
        <v>1521</v>
      </c>
      <c r="E5426" s="26" t="str">
        <f aca="false">VLOOKUP(B5426,[1]Planilha8!$X$4:$Z$6629,3,0)</f>
        <v>CLINICA MÉDICA</v>
      </c>
      <c r="F5426" s="26" t="str">
        <f aca="false">VLOOKUP(B5426,[1]Planilha8!$X$4:$AD$6629,7,0)</f>
        <v>BOM</v>
      </c>
      <c r="G5426" s="27" t="n">
        <v>41698</v>
      </c>
      <c r="H5426" s="99" t="n">
        <v>605</v>
      </c>
      <c r="I5426" s="29" t="s">
        <v>23</v>
      </c>
      <c r="J5426" s="70" t="s">
        <v>601</v>
      </c>
      <c r="K5426" s="71" t="n">
        <v>2643</v>
      </c>
      <c r="L5426" s="72" t="n">
        <v>2013000278</v>
      </c>
      <c r="M5426" s="73" t="n">
        <v>43465</v>
      </c>
      <c r="N5426" s="74" t="n">
        <v>289.541666666667</v>
      </c>
      <c r="O5426" s="75" t="n">
        <v>0.2</v>
      </c>
      <c r="P5426" s="76" t="n">
        <v>0.0166666666666667</v>
      </c>
      <c r="Q5426" s="77" t="n">
        <v>10.0833333333333</v>
      </c>
      <c r="R5426" s="78" t="n">
        <v>299.625</v>
      </c>
      <c r="S5426" s="39" t="n">
        <v>305.375</v>
      </c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  <c r="AI5426" s="3"/>
      <c r="AJ5426" s="3"/>
      <c r="AMG5426" s="0"/>
      <c r="AMH5426" s="0"/>
      <c r="AMI5426" s="0"/>
      <c r="AMJ5426" s="0"/>
    </row>
    <row r="5427" s="4" customFormat="true" ht="37.5" hidden="false" customHeight="true" outlineLevel="0" collapsed="false">
      <c r="A5427" s="23" t="s">
        <v>1337</v>
      </c>
      <c r="B5427" s="80" t="n">
        <v>8274</v>
      </c>
      <c r="C5427" s="25" t="n">
        <f aca="false">VLOOKUP(B5427,[1]Planilha8!$X$4:$Y$6629,2,0)</f>
        <v>2041362</v>
      </c>
      <c r="D5427" s="98" t="s">
        <v>1521</v>
      </c>
      <c r="E5427" s="26" t="str">
        <f aca="false">VLOOKUP(B5427,[1]Planilha8!$X$4:$Z$6629,3,0)</f>
        <v>CLINICA MÉDICA</v>
      </c>
      <c r="F5427" s="26" t="str">
        <f aca="false">VLOOKUP(B5427,[1]Planilha8!$X$4:$AD$6629,7,0)</f>
        <v>BOM</v>
      </c>
      <c r="G5427" s="27" t="n">
        <v>41698</v>
      </c>
      <c r="H5427" s="99" t="n">
        <v>605</v>
      </c>
      <c r="I5427" s="29" t="s">
        <v>23</v>
      </c>
      <c r="J5427" s="70" t="s">
        <v>601</v>
      </c>
      <c r="K5427" s="71" t="n">
        <v>2643</v>
      </c>
      <c r="L5427" s="72" t="n">
        <v>2013000278</v>
      </c>
      <c r="M5427" s="73" t="n">
        <v>43465</v>
      </c>
      <c r="N5427" s="74" t="n">
        <v>289.541666666667</v>
      </c>
      <c r="O5427" s="75" t="n">
        <v>0.2</v>
      </c>
      <c r="P5427" s="76" t="n">
        <v>0.0166666666666667</v>
      </c>
      <c r="Q5427" s="77" t="n">
        <v>10.0833333333333</v>
      </c>
      <c r="R5427" s="78" t="n">
        <v>299.625</v>
      </c>
      <c r="S5427" s="39" t="n">
        <v>305.375</v>
      </c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  <c r="AI5427" s="3"/>
      <c r="AJ5427" s="3"/>
      <c r="AMG5427" s="0"/>
      <c r="AMH5427" s="0"/>
      <c r="AMI5427" s="0"/>
      <c r="AMJ5427" s="0"/>
    </row>
    <row r="5428" s="4" customFormat="true" ht="37.5" hidden="false" customHeight="true" outlineLevel="0" collapsed="false">
      <c r="A5428" s="23" t="s">
        <v>1337</v>
      </c>
      <c r="B5428" s="80" t="n">
        <v>8275</v>
      </c>
      <c r="C5428" s="25" t="n">
        <f aca="false">VLOOKUP(B5428,[1]Planilha8!$X$4:$Y$6629,2,0)</f>
        <v>2041363</v>
      </c>
      <c r="D5428" s="98" t="s">
        <v>1521</v>
      </c>
      <c r="E5428" s="26" t="str">
        <f aca="false">VLOOKUP(B5428,[1]Planilha8!$X$4:$Z$6629,3,0)</f>
        <v>UNIDADE DE TERAPIA INTENSIVA</v>
      </c>
      <c r="F5428" s="26" t="str">
        <f aca="false">VLOOKUP(B5428,[1]Planilha8!$X$4:$AD$6629,7,0)</f>
        <v>BOM</v>
      </c>
      <c r="G5428" s="27" t="n">
        <v>41698</v>
      </c>
      <c r="H5428" s="99" t="n">
        <v>605</v>
      </c>
      <c r="I5428" s="29" t="s">
        <v>23</v>
      </c>
      <c r="J5428" s="70" t="s">
        <v>601</v>
      </c>
      <c r="K5428" s="71" t="n">
        <v>2643</v>
      </c>
      <c r="L5428" s="72" t="n">
        <v>2013000278</v>
      </c>
      <c r="M5428" s="73" t="n">
        <v>43465</v>
      </c>
      <c r="N5428" s="74" t="n">
        <v>289.541666666667</v>
      </c>
      <c r="O5428" s="75" t="n">
        <v>0.2</v>
      </c>
      <c r="P5428" s="76" t="n">
        <v>0.0166666666666667</v>
      </c>
      <c r="Q5428" s="77" t="n">
        <v>10.0833333333333</v>
      </c>
      <c r="R5428" s="78" t="n">
        <v>299.625</v>
      </c>
      <c r="S5428" s="39" t="n">
        <v>305.375</v>
      </c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  <c r="AI5428" s="3"/>
      <c r="AJ5428" s="3"/>
      <c r="AMG5428" s="0"/>
      <c r="AMH5428" s="0"/>
      <c r="AMI5428" s="0"/>
      <c r="AMJ5428" s="0"/>
    </row>
    <row r="5429" s="4" customFormat="true" ht="37.5" hidden="false" customHeight="true" outlineLevel="0" collapsed="false">
      <c r="A5429" s="23" t="s">
        <v>1337</v>
      </c>
      <c r="B5429" s="80" t="n">
        <v>8276</v>
      </c>
      <c r="C5429" s="25" t="n">
        <f aca="false">VLOOKUP(B5429,[1]Planilha8!$X$4:$Y$6629,2,0)</f>
        <v>2041364</v>
      </c>
      <c r="D5429" s="98" t="s">
        <v>1521</v>
      </c>
      <c r="E5429" s="26" t="str">
        <f aca="false">VLOOKUP(B5429,[1]Planilha8!$X$4:$Z$6629,3,0)</f>
        <v>CLINICA MÉDICA</v>
      </c>
      <c r="F5429" s="26" t="str">
        <f aca="false">VLOOKUP(B5429,[1]Planilha8!$X$4:$AD$6629,7,0)</f>
        <v>BOM</v>
      </c>
      <c r="G5429" s="27" t="n">
        <v>41698</v>
      </c>
      <c r="H5429" s="99" t="n">
        <v>605</v>
      </c>
      <c r="I5429" s="29" t="s">
        <v>23</v>
      </c>
      <c r="J5429" s="70" t="s">
        <v>601</v>
      </c>
      <c r="K5429" s="71" t="n">
        <v>2643</v>
      </c>
      <c r="L5429" s="72" t="n">
        <v>2013000278</v>
      </c>
      <c r="M5429" s="73" t="n">
        <v>43465</v>
      </c>
      <c r="N5429" s="74" t="n">
        <v>289.541666666667</v>
      </c>
      <c r="O5429" s="75" t="n">
        <v>0.2</v>
      </c>
      <c r="P5429" s="76" t="n">
        <v>0.0166666666666667</v>
      </c>
      <c r="Q5429" s="77" t="n">
        <v>10.0833333333333</v>
      </c>
      <c r="R5429" s="78" t="n">
        <v>299.625</v>
      </c>
      <c r="S5429" s="39" t="n">
        <v>305.375</v>
      </c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  <c r="AMG5429" s="0"/>
      <c r="AMH5429" s="0"/>
      <c r="AMI5429" s="0"/>
      <c r="AMJ5429" s="0"/>
    </row>
    <row r="5430" s="4" customFormat="true" ht="37.5" hidden="false" customHeight="true" outlineLevel="0" collapsed="false">
      <c r="A5430" s="23" t="s">
        <v>1337</v>
      </c>
      <c r="B5430" s="80" t="n">
        <v>8277</v>
      </c>
      <c r="C5430" s="25" t="n">
        <f aca="false">VLOOKUP(B5430,[1]Planilha8!$X$4:$Y$6629,2,0)</f>
        <v>2041365</v>
      </c>
      <c r="D5430" s="98" t="s">
        <v>1521</v>
      </c>
      <c r="E5430" s="26" t="str">
        <f aca="false">VLOOKUP(B5430,[1]Planilha8!$X$4:$Z$6629,3,0)</f>
        <v>CLINICA MÉDICA</v>
      </c>
      <c r="F5430" s="26" t="str">
        <f aca="false">VLOOKUP(B5430,[1]Planilha8!$X$4:$AD$6629,7,0)</f>
        <v>BOM</v>
      </c>
      <c r="G5430" s="27" t="n">
        <v>41698</v>
      </c>
      <c r="H5430" s="99" t="n">
        <v>605</v>
      </c>
      <c r="I5430" s="29" t="s">
        <v>23</v>
      </c>
      <c r="J5430" s="70" t="s">
        <v>601</v>
      </c>
      <c r="K5430" s="71" t="n">
        <v>2643</v>
      </c>
      <c r="L5430" s="72" t="n">
        <v>2013000278</v>
      </c>
      <c r="M5430" s="73" t="n">
        <v>43465</v>
      </c>
      <c r="N5430" s="74" t="n">
        <v>289.541666666667</v>
      </c>
      <c r="O5430" s="75" t="n">
        <v>0.2</v>
      </c>
      <c r="P5430" s="76" t="n">
        <v>0.0166666666666667</v>
      </c>
      <c r="Q5430" s="77" t="n">
        <v>10.0833333333333</v>
      </c>
      <c r="R5430" s="78" t="n">
        <v>299.625</v>
      </c>
      <c r="S5430" s="39" t="n">
        <v>305.375</v>
      </c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  <c r="AI5430" s="3"/>
      <c r="AJ5430" s="3"/>
      <c r="AMG5430" s="0"/>
      <c r="AMH5430" s="0"/>
      <c r="AMI5430" s="0"/>
      <c r="AMJ5430" s="0"/>
    </row>
    <row r="5431" s="4" customFormat="true" ht="37.5" hidden="false" customHeight="true" outlineLevel="0" collapsed="false">
      <c r="A5431" s="23" t="s">
        <v>1337</v>
      </c>
      <c r="B5431" s="80" t="n">
        <v>8278</v>
      </c>
      <c r="C5431" s="25" t="n">
        <f aca="false">VLOOKUP(B5431,[1]Planilha8!$X$4:$Y$6629,2,0)</f>
        <v>2041366</v>
      </c>
      <c r="D5431" s="98" t="s">
        <v>1521</v>
      </c>
      <c r="E5431" s="26" t="str">
        <f aca="false">VLOOKUP(B5431,[1]Planilha8!$X$4:$Z$6629,3,0)</f>
        <v>CLÍNICA CIRURGICA</v>
      </c>
      <c r="F5431" s="26" t="str">
        <f aca="false">VLOOKUP(B5431,[1]Planilha8!$X$4:$AD$6629,7,0)</f>
        <v>BOM</v>
      </c>
      <c r="G5431" s="27" t="n">
        <v>41698</v>
      </c>
      <c r="H5431" s="99" t="n">
        <v>605</v>
      </c>
      <c r="I5431" s="29" t="s">
        <v>23</v>
      </c>
      <c r="J5431" s="70" t="s">
        <v>601</v>
      </c>
      <c r="K5431" s="71" t="n">
        <v>2643</v>
      </c>
      <c r="L5431" s="72" t="n">
        <v>2013000278</v>
      </c>
      <c r="M5431" s="73" t="n">
        <v>43465</v>
      </c>
      <c r="N5431" s="74" t="n">
        <v>289.541666666667</v>
      </c>
      <c r="O5431" s="75" t="n">
        <v>0.2</v>
      </c>
      <c r="P5431" s="76" t="n">
        <v>0.0166666666666667</v>
      </c>
      <c r="Q5431" s="77" t="n">
        <v>10.0833333333333</v>
      </c>
      <c r="R5431" s="78" t="n">
        <v>299.625</v>
      </c>
      <c r="S5431" s="39" t="n">
        <v>305.375</v>
      </c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  <c r="AI5431" s="3"/>
      <c r="AJ5431" s="3"/>
      <c r="AMG5431" s="0"/>
      <c r="AMH5431" s="0"/>
      <c r="AMI5431" s="0"/>
      <c r="AMJ5431" s="0"/>
    </row>
    <row r="5432" s="4" customFormat="true" ht="37.5" hidden="false" customHeight="true" outlineLevel="0" collapsed="false">
      <c r="A5432" s="23" t="s">
        <v>1337</v>
      </c>
      <c r="B5432" s="80" t="n">
        <v>8279</v>
      </c>
      <c r="C5432" s="25" t="n">
        <f aca="false">VLOOKUP(B5432,[1]Planilha8!$X$4:$Y$6629,2,0)</f>
        <v>2041367</v>
      </c>
      <c r="D5432" s="98" t="s">
        <v>1521</v>
      </c>
      <c r="E5432" s="26" t="str">
        <f aca="false">VLOOKUP(B5432,[1]Planilha8!$X$4:$Z$6629,3,0)</f>
        <v>CLÍNICA CIRURGICA</v>
      </c>
      <c r="F5432" s="26" t="str">
        <f aca="false">VLOOKUP(B5432,[1]Planilha8!$X$4:$AD$6629,7,0)</f>
        <v>BOM</v>
      </c>
      <c r="G5432" s="27" t="n">
        <v>41698</v>
      </c>
      <c r="H5432" s="99" t="n">
        <v>605</v>
      </c>
      <c r="I5432" s="29" t="s">
        <v>23</v>
      </c>
      <c r="J5432" s="70" t="s">
        <v>601</v>
      </c>
      <c r="K5432" s="71" t="n">
        <v>2643</v>
      </c>
      <c r="L5432" s="72" t="n">
        <v>2013000278</v>
      </c>
      <c r="M5432" s="73" t="n">
        <v>43465</v>
      </c>
      <c r="N5432" s="74" t="n">
        <v>289.541666666667</v>
      </c>
      <c r="O5432" s="75" t="n">
        <v>0.2</v>
      </c>
      <c r="P5432" s="76" t="n">
        <v>0.0166666666666667</v>
      </c>
      <c r="Q5432" s="77" t="n">
        <v>10.0833333333333</v>
      </c>
      <c r="R5432" s="78" t="n">
        <v>299.625</v>
      </c>
      <c r="S5432" s="39" t="n">
        <v>305.375</v>
      </c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  <c r="AI5432" s="3"/>
      <c r="AJ5432" s="3"/>
      <c r="AMG5432" s="0"/>
      <c r="AMH5432" s="0"/>
      <c r="AMI5432" s="0"/>
      <c r="AMJ5432" s="0"/>
    </row>
    <row r="5433" s="4" customFormat="true" ht="37.5" hidden="false" customHeight="true" outlineLevel="0" collapsed="false">
      <c r="A5433" s="23" t="s">
        <v>1337</v>
      </c>
      <c r="B5433" s="80" t="n">
        <v>8280</v>
      </c>
      <c r="C5433" s="25" t="n">
        <f aca="false">VLOOKUP(B5433,[1]Planilha8!$X$4:$Y$6629,2,0)</f>
        <v>2041368</v>
      </c>
      <c r="D5433" s="98" t="s">
        <v>1521</v>
      </c>
      <c r="E5433" s="26" t="str">
        <f aca="false">VLOOKUP(B5433,[1]Planilha8!$X$4:$Z$6629,3,0)</f>
        <v>CLINICA MÉDICA</v>
      </c>
      <c r="F5433" s="26" t="str">
        <f aca="false">VLOOKUP(B5433,[1]Planilha8!$X$4:$AD$6629,7,0)</f>
        <v>BOM</v>
      </c>
      <c r="G5433" s="27" t="n">
        <v>41698</v>
      </c>
      <c r="H5433" s="99" t="n">
        <v>605</v>
      </c>
      <c r="I5433" s="29" t="s">
        <v>23</v>
      </c>
      <c r="J5433" s="70" t="s">
        <v>601</v>
      </c>
      <c r="K5433" s="71" t="n">
        <v>2643</v>
      </c>
      <c r="L5433" s="72" t="n">
        <v>2013000278</v>
      </c>
      <c r="M5433" s="73" t="n">
        <v>43465</v>
      </c>
      <c r="N5433" s="74" t="n">
        <v>289.541666666667</v>
      </c>
      <c r="O5433" s="75" t="n">
        <v>0.2</v>
      </c>
      <c r="P5433" s="76" t="n">
        <v>0.0166666666666667</v>
      </c>
      <c r="Q5433" s="77" t="n">
        <v>10.0833333333333</v>
      </c>
      <c r="R5433" s="78" t="n">
        <v>299.625</v>
      </c>
      <c r="S5433" s="39" t="n">
        <v>305.375</v>
      </c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  <c r="AI5433" s="3"/>
      <c r="AJ5433" s="3"/>
      <c r="AMG5433" s="0"/>
      <c r="AMH5433" s="0"/>
      <c r="AMI5433" s="0"/>
      <c r="AMJ5433" s="0"/>
    </row>
    <row r="5434" s="4" customFormat="true" ht="37.5" hidden="false" customHeight="true" outlineLevel="0" collapsed="false">
      <c r="A5434" s="23" t="s">
        <v>1337</v>
      </c>
      <c r="B5434" s="80" t="n">
        <v>8281</v>
      </c>
      <c r="C5434" s="25" t="n">
        <f aca="false">VLOOKUP(B5434,[1]Planilha8!$X$4:$Y$6629,2,0)</f>
        <v>2041369</v>
      </c>
      <c r="D5434" s="98" t="s">
        <v>1521</v>
      </c>
      <c r="E5434" s="26" t="str">
        <f aca="false">VLOOKUP(B5434,[1]Planilha8!$X$4:$Z$6629,3,0)</f>
        <v>UNIDADE DE TERAPIA INTENSIVA</v>
      </c>
      <c r="F5434" s="26" t="str">
        <f aca="false">VLOOKUP(B5434,[1]Planilha8!$X$4:$AD$6629,7,0)</f>
        <v>BOM</v>
      </c>
      <c r="G5434" s="27" t="n">
        <v>41698</v>
      </c>
      <c r="H5434" s="99" t="n">
        <v>605</v>
      </c>
      <c r="I5434" s="29" t="s">
        <v>23</v>
      </c>
      <c r="J5434" s="70" t="s">
        <v>601</v>
      </c>
      <c r="K5434" s="71" t="n">
        <v>2643</v>
      </c>
      <c r="L5434" s="72" t="n">
        <v>2013000278</v>
      </c>
      <c r="M5434" s="73" t="n">
        <v>43465</v>
      </c>
      <c r="N5434" s="74" t="n">
        <v>289.541666666667</v>
      </c>
      <c r="O5434" s="75" t="n">
        <v>0.2</v>
      </c>
      <c r="P5434" s="76" t="n">
        <v>0.0166666666666667</v>
      </c>
      <c r="Q5434" s="77" t="n">
        <v>10.0833333333333</v>
      </c>
      <c r="R5434" s="78" t="n">
        <v>299.625</v>
      </c>
      <c r="S5434" s="39" t="n">
        <v>305.375</v>
      </c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  <c r="AMG5434" s="0"/>
      <c r="AMH5434" s="0"/>
      <c r="AMI5434" s="0"/>
      <c r="AMJ5434" s="0"/>
    </row>
    <row r="5435" s="4" customFormat="true" ht="37.5" hidden="false" customHeight="true" outlineLevel="0" collapsed="false">
      <c r="A5435" s="23" t="s">
        <v>1337</v>
      </c>
      <c r="B5435" s="80" t="n">
        <v>8282</v>
      </c>
      <c r="C5435" s="25" t="n">
        <f aca="false">VLOOKUP(B5435,[1]Planilha8!$X$4:$Y$6629,2,0)</f>
        <v>2041370</v>
      </c>
      <c r="D5435" s="98" t="s">
        <v>1521</v>
      </c>
      <c r="E5435" s="26" t="str">
        <f aca="false">VLOOKUP(B5435,[1]Planilha8!$X$4:$Z$6629,3,0)</f>
        <v>CLINICA MÉDICA</v>
      </c>
      <c r="F5435" s="26" t="str">
        <f aca="false">VLOOKUP(B5435,[1]Planilha8!$X$4:$AD$6629,7,0)</f>
        <v>BOM</v>
      </c>
      <c r="G5435" s="27" t="n">
        <v>41698</v>
      </c>
      <c r="H5435" s="99" t="n">
        <v>605</v>
      </c>
      <c r="I5435" s="29" t="s">
        <v>23</v>
      </c>
      <c r="J5435" s="70" t="s">
        <v>601</v>
      </c>
      <c r="K5435" s="71" t="n">
        <v>2643</v>
      </c>
      <c r="L5435" s="72" t="n">
        <v>2013000278</v>
      </c>
      <c r="M5435" s="73" t="n">
        <v>43465</v>
      </c>
      <c r="N5435" s="74" t="n">
        <v>289.541666666667</v>
      </c>
      <c r="O5435" s="75" t="n">
        <v>0.2</v>
      </c>
      <c r="P5435" s="76" t="n">
        <v>0.0166666666666667</v>
      </c>
      <c r="Q5435" s="77" t="n">
        <v>10.0833333333333</v>
      </c>
      <c r="R5435" s="78" t="n">
        <v>299.625</v>
      </c>
      <c r="S5435" s="39" t="n">
        <v>305.375</v>
      </c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  <c r="AI5435" s="3"/>
      <c r="AJ5435" s="3"/>
      <c r="AMG5435" s="0"/>
      <c r="AMH5435" s="0"/>
      <c r="AMI5435" s="0"/>
      <c r="AMJ5435" s="0"/>
    </row>
    <row r="5436" s="4" customFormat="true" ht="37.5" hidden="false" customHeight="true" outlineLevel="0" collapsed="false">
      <c r="A5436" s="23" t="s">
        <v>1337</v>
      </c>
      <c r="B5436" s="80" t="n">
        <v>8282</v>
      </c>
      <c r="C5436" s="25" t="n">
        <f aca="false">VLOOKUP(B5436,[1]Planilha8!$X$4:$Y$6629,2,0)</f>
        <v>2041370</v>
      </c>
      <c r="D5436" s="98" t="s">
        <v>1521</v>
      </c>
      <c r="E5436" s="26" t="str">
        <f aca="false">VLOOKUP(B5436,[1]Planilha8!$X$4:$Z$6629,3,0)</f>
        <v>CLINICA MÉDICA</v>
      </c>
      <c r="F5436" s="26" t="str">
        <f aca="false">VLOOKUP(B5436,[1]Planilha8!$X$4:$AD$6629,7,0)</f>
        <v>BOM</v>
      </c>
      <c r="G5436" s="27" t="n">
        <v>41698</v>
      </c>
      <c r="H5436" s="99" t="n">
        <v>605</v>
      </c>
      <c r="I5436" s="29" t="s">
        <v>23</v>
      </c>
      <c r="J5436" s="70" t="s">
        <v>601</v>
      </c>
      <c r="K5436" s="71" t="n">
        <v>2643</v>
      </c>
      <c r="L5436" s="72" t="n">
        <v>2013000278</v>
      </c>
      <c r="M5436" s="73" t="n">
        <v>43465</v>
      </c>
      <c r="N5436" s="74" t="n">
        <v>289.541666666667</v>
      </c>
      <c r="O5436" s="75" t="n">
        <v>0.2</v>
      </c>
      <c r="P5436" s="76" t="n">
        <v>0.0166666666666667</v>
      </c>
      <c r="Q5436" s="77" t="n">
        <v>10.0833333333333</v>
      </c>
      <c r="R5436" s="78" t="n">
        <v>299.625</v>
      </c>
      <c r="S5436" s="39" t="n">
        <v>305.375</v>
      </c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  <c r="AMG5436" s="0"/>
      <c r="AMH5436" s="0"/>
      <c r="AMI5436" s="0"/>
      <c r="AMJ5436" s="0"/>
    </row>
    <row r="5437" s="4" customFormat="true" ht="37.5" hidden="false" customHeight="true" outlineLevel="0" collapsed="false">
      <c r="A5437" s="23" t="s">
        <v>1337</v>
      </c>
      <c r="B5437" s="80" t="n">
        <v>8283</v>
      </c>
      <c r="C5437" s="25" t="n">
        <f aca="false">VLOOKUP(B5437,[1]Planilha8!$X$4:$Y$6629,2,0)</f>
        <v>2041372</v>
      </c>
      <c r="D5437" s="98" t="s">
        <v>1521</v>
      </c>
      <c r="E5437" s="26" t="str">
        <f aca="false">VLOOKUP(B5437,[1]Planilha8!$X$4:$Z$6629,3,0)</f>
        <v>CLINICA MÉDICA</v>
      </c>
      <c r="F5437" s="26" t="str">
        <f aca="false">VLOOKUP(B5437,[1]Planilha8!$X$4:$AD$6629,7,0)</f>
        <v>BOM</v>
      </c>
      <c r="G5437" s="27" t="n">
        <v>41698</v>
      </c>
      <c r="H5437" s="99" t="n">
        <v>605</v>
      </c>
      <c r="I5437" s="29" t="s">
        <v>23</v>
      </c>
      <c r="J5437" s="70" t="s">
        <v>601</v>
      </c>
      <c r="K5437" s="71" t="n">
        <v>2643</v>
      </c>
      <c r="L5437" s="72" t="n">
        <v>2013000278</v>
      </c>
      <c r="M5437" s="73" t="n">
        <v>43465</v>
      </c>
      <c r="N5437" s="74" t="n">
        <v>289.541666666667</v>
      </c>
      <c r="O5437" s="75" t="n">
        <v>0.2</v>
      </c>
      <c r="P5437" s="76" t="n">
        <v>0.0166666666666667</v>
      </c>
      <c r="Q5437" s="77" t="n">
        <v>10.0833333333333</v>
      </c>
      <c r="R5437" s="78" t="n">
        <v>299.625</v>
      </c>
      <c r="S5437" s="39" t="n">
        <v>305.375</v>
      </c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  <c r="AI5437" s="3"/>
      <c r="AJ5437" s="3"/>
      <c r="AMG5437" s="0"/>
      <c r="AMH5437" s="0"/>
      <c r="AMI5437" s="0"/>
      <c r="AMJ5437" s="0"/>
    </row>
    <row r="5438" s="4" customFormat="true" ht="37.5" hidden="false" customHeight="true" outlineLevel="0" collapsed="false">
      <c r="A5438" s="23" t="s">
        <v>1337</v>
      </c>
      <c r="B5438" s="80" t="n">
        <v>8284</v>
      </c>
      <c r="C5438" s="25" t="n">
        <f aca="false">VLOOKUP(B5438,[1]Planilha8!$X$4:$Y$6629,2,0)</f>
        <v>2041373</v>
      </c>
      <c r="D5438" s="98" t="s">
        <v>1521</v>
      </c>
      <c r="E5438" s="26" t="str">
        <f aca="false">VLOOKUP(B5438,[1]Planilha8!$X$4:$Z$6629,3,0)</f>
        <v>CLINICA MÉDICA</v>
      </c>
      <c r="F5438" s="26" t="str">
        <f aca="false">VLOOKUP(B5438,[1]Planilha8!$X$4:$AD$6629,7,0)</f>
        <v>BOM</v>
      </c>
      <c r="G5438" s="27" t="n">
        <v>41698</v>
      </c>
      <c r="H5438" s="99" t="n">
        <v>605</v>
      </c>
      <c r="I5438" s="29" t="s">
        <v>23</v>
      </c>
      <c r="J5438" s="70" t="s">
        <v>601</v>
      </c>
      <c r="K5438" s="71" t="n">
        <v>2643</v>
      </c>
      <c r="L5438" s="72" t="n">
        <v>2013000278</v>
      </c>
      <c r="M5438" s="73" t="n">
        <v>43465</v>
      </c>
      <c r="N5438" s="74" t="n">
        <v>289.541666666667</v>
      </c>
      <c r="O5438" s="75" t="n">
        <v>0.2</v>
      </c>
      <c r="P5438" s="76" t="n">
        <v>0.0166666666666667</v>
      </c>
      <c r="Q5438" s="77" t="n">
        <v>10.0833333333333</v>
      </c>
      <c r="R5438" s="78" t="n">
        <v>299.625</v>
      </c>
      <c r="S5438" s="39" t="n">
        <v>305.375</v>
      </c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  <c r="AI5438" s="3"/>
      <c r="AJ5438" s="3"/>
      <c r="AMG5438" s="0"/>
      <c r="AMH5438" s="0"/>
      <c r="AMI5438" s="0"/>
      <c r="AMJ5438" s="0"/>
    </row>
    <row r="5439" s="4" customFormat="true" ht="37.5" hidden="false" customHeight="true" outlineLevel="0" collapsed="false">
      <c r="A5439" s="23" t="s">
        <v>1337</v>
      </c>
      <c r="B5439" s="80" t="n">
        <v>8285</v>
      </c>
      <c r="C5439" s="25" t="n">
        <f aca="false">VLOOKUP(B5439,[1]Planilha8!$X$4:$Y$6629,2,0)</f>
        <v>2041374</v>
      </c>
      <c r="D5439" s="98" t="s">
        <v>1521</v>
      </c>
      <c r="E5439" s="26" t="str">
        <f aca="false">VLOOKUP(B5439,[1]Planilha8!$X$4:$Z$6629,3,0)</f>
        <v>CLINICA MÉDICA</v>
      </c>
      <c r="F5439" s="26" t="str">
        <f aca="false">VLOOKUP(B5439,[1]Planilha8!$X$4:$AD$6629,7,0)</f>
        <v>BOM</v>
      </c>
      <c r="G5439" s="27" t="n">
        <v>41698</v>
      </c>
      <c r="H5439" s="99" t="n">
        <v>605</v>
      </c>
      <c r="I5439" s="29" t="s">
        <v>23</v>
      </c>
      <c r="J5439" s="70" t="s">
        <v>601</v>
      </c>
      <c r="K5439" s="71" t="n">
        <v>2643</v>
      </c>
      <c r="L5439" s="72" t="n">
        <v>2013000278</v>
      </c>
      <c r="M5439" s="73" t="n">
        <v>43465</v>
      </c>
      <c r="N5439" s="74" t="n">
        <v>289.541666666667</v>
      </c>
      <c r="O5439" s="75" t="n">
        <v>0.2</v>
      </c>
      <c r="P5439" s="76" t="n">
        <v>0.0166666666666667</v>
      </c>
      <c r="Q5439" s="77" t="n">
        <v>10.0833333333333</v>
      </c>
      <c r="R5439" s="78" t="n">
        <v>299.625</v>
      </c>
      <c r="S5439" s="39" t="n">
        <v>305.375</v>
      </c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  <c r="AI5439" s="3"/>
      <c r="AJ5439" s="3"/>
      <c r="AMG5439" s="0"/>
      <c r="AMH5439" s="0"/>
      <c r="AMI5439" s="0"/>
      <c r="AMJ5439" s="0"/>
    </row>
    <row r="5440" s="4" customFormat="true" ht="37.5" hidden="false" customHeight="true" outlineLevel="0" collapsed="false">
      <c r="A5440" s="23" t="s">
        <v>1337</v>
      </c>
      <c r="B5440" s="80" t="n">
        <v>8286</v>
      </c>
      <c r="C5440" s="25" t="n">
        <f aca="false">VLOOKUP(B5440,[1]Planilha8!$X$4:$Y$6629,2,0)</f>
        <v>2041375</v>
      </c>
      <c r="D5440" s="98" t="s">
        <v>1521</v>
      </c>
      <c r="E5440" s="26" t="str">
        <f aca="false">VLOOKUP(B5440,[1]Planilha8!$X$4:$Z$6629,3,0)</f>
        <v>CLÍNICA CIRURGICA</v>
      </c>
      <c r="F5440" s="26" t="str">
        <f aca="false">VLOOKUP(B5440,[1]Planilha8!$X$4:$AD$6629,7,0)</f>
        <v>BOM</v>
      </c>
      <c r="G5440" s="27" t="n">
        <v>41698</v>
      </c>
      <c r="H5440" s="99" t="n">
        <v>605</v>
      </c>
      <c r="I5440" s="29" t="s">
        <v>23</v>
      </c>
      <c r="J5440" s="70" t="s">
        <v>601</v>
      </c>
      <c r="K5440" s="71" t="n">
        <v>2643</v>
      </c>
      <c r="L5440" s="72" t="n">
        <v>2013000278</v>
      </c>
      <c r="M5440" s="73" t="n">
        <v>43465</v>
      </c>
      <c r="N5440" s="74" t="n">
        <v>289.541666666667</v>
      </c>
      <c r="O5440" s="75" t="n">
        <v>0.2</v>
      </c>
      <c r="P5440" s="76" t="n">
        <v>0.0166666666666667</v>
      </c>
      <c r="Q5440" s="77" t="n">
        <v>10.0833333333333</v>
      </c>
      <c r="R5440" s="78" t="n">
        <v>299.625</v>
      </c>
      <c r="S5440" s="39" t="n">
        <v>305.375</v>
      </c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  <c r="AI5440" s="3"/>
      <c r="AJ5440" s="3"/>
      <c r="AMG5440" s="0"/>
      <c r="AMH5440" s="0"/>
      <c r="AMI5440" s="0"/>
      <c r="AMJ5440" s="0"/>
    </row>
    <row r="5441" s="4" customFormat="true" ht="37.5" hidden="false" customHeight="true" outlineLevel="0" collapsed="false">
      <c r="A5441" s="23" t="s">
        <v>1337</v>
      </c>
      <c r="B5441" s="80" t="n">
        <v>8287</v>
      </c>
      <c r="C5441" s="25" t="n">
        <f aca="false">VLOOKUP(B5441,[1]Planilha8!$X$4:$Y$6629,2,0)</f>
        <v>2041376</v>
      </c>
      <c r="D5441" s="98" t="s">
        <v>1521</v>
      </c>
      <c r="E5441" s="26" t="str">
        <f aca="false">VLOOKUP(B5441,[1]Planilha8!$X$4:$Z$6629,3,0)</f>
        <v>CLÍNICA CIRURGICA</v>
      </c>
      <c r="F5441" s="26" t="str">
        <f aca="false">VLOOKUP(B5441,[1]Planilha8!$X$4:$AD$6629,7,0)</f>
        <v>BOM</v>
      </c>
      <c r="G5441" s="27" t="n">
        <v>41698</v>
      </c>
      <c r="H5441" s="99" t="n">
        <v>605</v>
      </c>
      <c r="I5441" s="29" t="s">
        <v>23</v>
      </c>
      <c r="J5441" s="70" t="s">
        <v>601</v>
      </c>
      <c r="K5441" s="71" t="n">
        <v>2643</v>
      </c>
      <c r="L5441" s="72" t="n">
        <v>2013000278</v>
      </c>
      <c r="M5441" s="73" t="n">
        <v>43465</v>
      </c>
      <c r="N5441" s="74" t="n">
        <v>289.541666666667</v>
      </c>
      <c r="O5441" s="75" t="n">
        <v>0.2</v>
      </c>
      <c r="P5441" s="76" t="n">
        <v>0.0166666666666667</v>
      </c>
      <c r="Q5441" s="77" t="n">
        <v>10.0833333333333</v>
      </c>
      <c r="R5441" s="78" t="n">
        <v>299.625</v>
      </c>
      <c r="S5441" s="39" t="n">
        <v>305.375</v>
      </c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  <c r="AI5441" s="3"/>
      <c r="AJ5441" s="3"/>
      <c r="AMG5441" s="0"/>
      <c r="AMH5441" s="0"/>
      <c r="AMI5441" s="0"/>
      <c r="AMJ5441" s="0"/>
    </row>
    <row r="5442" s="4" customFormat="true" ht="37.5" hidden="false" customHeight="true" outlineLevel="0" collapsed="false">
      <c r="A5442" s="23" t="s">
        <v>1337</v>
      </c>
      <c r="B5442" s="80" t="n">
        <v>8291</v>
      </c>
      <c r="C5442" s="25" t="n">
        <f aca="false">VLOOKUP(B5442,[1]Planilha8!$X$4:$Y$6629,2,0)</f>
        <v>2041377</v>
      </c>
      <c r="D5442" s="98" t="s">
        <v>1521</v>
      </c>
      <c r="E5442" s="26" t="str">
        <f aca="false">VLOOKUP(B5442,[1]Planilha8!$X$4:$Z$6629,3,0)</f>
        <v>CLÍNICA CIRURGICA</v>
      </c>
      <c r="F5442" s="26" t="str">
        <f aca="false">VLOOKUP(B5442,[1]Planilha8!$X$4:$AD$6629,7,0)</f>
        <v>BOM</v>
      </c>
      <c r="G5442" s="27" t="n">
        <v>41698</v>
      </c>
      <c r="H5442" s="99" t="n">
        <v>605</v>
      </c>
      <c r="I5442" s="29" t="s">
        <v>23</v>
      </c>
      <c r="J5442" s="70" t="s">
        <v>601</v>
      </c>
      <c r="K5442" s="71" t="n">
        <v>2643</v>
      </c>
      <c r="L5442" s="72" t="n">
        <v>2013000278</v>
      </c>
      <c r="M5442" s="73" t="n">
        <v>43465</v>
      </c>
      <c r="N5442" s="74" t="n">
        <v>289.541666666667</v>
      </c>
      <c r="O5442" s="75" t="n">
        <v>0.2</v>
      </c>
      <c r="P5442" s="76" t="n">
        <v>0.0166666666666667</v>
      </c>
      <c r="Q5442" s="77" t="n">
        <v>10.0833333333333</v>
      </c>
      <c r="R5442" s="78" t="n">
        <v>299.625</v>
      </c>
      <c r="S5442" s="39" t="n">
        <v>305.375</v>
      </c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  <c r="AMG5442" s="0"/>
      <c r="AMH5442" s="0"/>
      <c r="AMI5442" s="0"/>
      <c r="AMJ5442" s="0"/>
    </row>
    <row r="5443" s="4" customFormat="true" ht="37.5" hidden="false" customHeight="true" outlineLevel="0" collapsed="false">
      <c r="A5443" s="23" t="s">
        <v>1337</v>
      </c>
      <c r="B5443" s="80" t="n">
        <v>8293</v>
      </c>
      <c r="C5443" s="25" t="n">
        <f aca="false">VLOOKUP(B5443,[1]Planilha8!$X$4:$Y$6629,2,0)</f>
        <v>2041378</v>
      </c>
      <c r="D5443" s="98" t="s">
        <v>1521</v>
      </c>
      <c r="E5443" s="26" t="str">
        <f aca="false">VLOOKUP(B5443,[1]Planilha8!$X$4:$Z$6629,3,0)</f>
        <v>CLÍNICA CIRURGICA</v>
      </c>
      <c r="F5443" s="26" t="str">
        <f aca="false">VLOOKUP(B5443,[1]Planilha8!$X$4:$AD$6629,7,0)</f>
        <v>BOM</v>
      </c>
      <c r="G5443" s="27" t="n">
        <v>41698</v>
      </c>
      <c r="H5443" s="99" t="n">
        <v>605</v>
      </c>
      <c r="I5443" s="29" t="s">
        <v>23</v>
      </c>
      <c r="J5443" s="70" t="s">
        <v>601</v>
      </c>
      <c r="K5443" s="71" t="n">
        <v>2643</v>
      </c>
      <c r="L5443" s="72" t="n">
        <v>2013000278</v>
      </c>
      <c r="M5443" s="73" t="n">
        <v>43465</v>
      </c>
      <c r="N5443" s="74" t="n">
        <v>289.541666666667</v>
      </c>
      <c r="O5443" s="75" t="n">
        <v>0.2</v>
      </c>
      <c r="P5443" s="76" t="n">
        <v>0.0166666666666667</v>
      </c>
      <c r="Q5443" s="77" t="n">
        <v>10.0833333333333</v>
      </c>
      <c r="R5443" s="78" t="n">
        <v>299.625</v>
      </c>
      <c r="S5443" s="39" t="n">
        <v>305.375</v>
      </c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  <c r="AI5443" s="3"/>
      <c r="AJ5443" s="3"/>
      <c r="AMG5443" s="0"/>
      <c r="AMH5443" s="0"/>
      <c r="AMI5443" s="0"/>
      <c r="AMJ5443" s="0"/>
    </row>
    <row r="5444" s="4" customFormat="true" ht="37.5" hidden="false" customHeight="true" outlineLevel="0" collapsed="false">
      <c r="A5444" s="23" t="s">
        <v>1337</v>
      </c>
      <c r="B5444" s="80" t="n">
        <v>8294</v>
      </c>
      <c r="C5444" s="25" t="n">
        <f aca="false">VLOOKUP(B5444,[1]Planilha8!$X$4:$Y$6629,2,0)</f>
        <v>2041379</v>
      </c>
      <c r="D5444" s="98" t="s">
        <v>1521</v>
      </c>
      <c r="E5444" s="26" t="str">
        <f aca="false">VLOOKUP(B5444,[1]Planilha8!$X$4:$Z$6629,3,0)</f>
        <v>CLÍNICA CIRURGICA</v>
      </c>
      <c r="F5444" s="26" t="str">
        <f aca="false">VLOOKUP(B5444,[1]Planilha8!$X$4:$AD$6629,7,0)</f>
        <v>BOM</v>
      </c>
      <c r="G5444" s="27" t="n">
        <v>41698</v>
      </c>
      <c r="H5444" s="99" t="n">
        <v>605</v>
      </c>
      <c r="I5444" s="29" t="s">
        <v>23</v>
      </c>
      <c r="J5444" s="70" t="s">
        <v>601</v>
      </c>
      <c r="K5444" s="71" t="n">
        <v>2643</v>
      </c>
      <c r="L5444" s="72" t="n">
        <v>2013000278</v>
      </c>
      <c r="M5444" s="73" t="n">
        <v>43465</v>
      </c>
      <c r="N5444" s="74" t="n">
        <v>289.541666666667</v>
      </c>
      <c r="O5444" s="75" t="n">
        <v>0.2</v>
      </c>
      <c r="P5444" s="76" t="n">
        <v>0.0166666666666667</v>
      </c>
      <c r="Q5444" s="77" t="n">
        <v>10.0833333333333</v>
      </c>
      <c r="R5444" s="78" t="n">
        <v>299.625</v>
      </c>
      <c r="S5444" s="39" t="n">
        <v>305.375</v>
      </c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  <c r="AMG5444" s="0"/>
      <c r="AMH5444" s="0"/>
      <c r="AMI5444" s="0"/>
      <c r="AMJ5444" s="0"/>
    </row>
    <row r="5445" s="4" customFormat="true" ht="37.5" hidden="false" customHeight="true" outlineLevel="0" collapsed="false">
      <c r="A5445" s="23" t="s">
        <v>1337</v>
      </c>
      <c r="B5445" s="80" t="n">
        <v>8295</v>
      </c>
      <c r="C5445" s="25" t="n">
        <f aca="false">VLOOKUP(B5445,[1]Planilha8!$X$4:$Y$6629,2,0)</f>
        <v>2041380</v>
      </c>
      <c r="D5445" s="98" t="s">
        <v>1521</v>
      </c>
      <c r="E5445" s="26" t="str">
        <f aca="false">VLOOKUP(B5445,[1]Planilha8!$X$4:$Z$6629,3,0)</f>
        <v>CLÍNICA CIRURGICA</v>
      </c>
      <c r="F5445" s="26" t="str">
        <f aca="false">VLOOKUP(B5445,[1]Planilha8!$X$4:$AD$6629,7,0)</f>
        <v>BOM</v>
      </c>
      <c r="G5445" s="27" t="n">
        <v>41698</v>
      </c>
      <c r="H5445" s="99" t="n">
        <v>605</v>
      </c>
      <c r="I5445" s="29" t="s">
        <v>23</v>
      </c>
      <c r="J5445" s="70" t="s">
        <v>601</v>
      </c>
      <c r="K5445" s="71" t="n">
        <v>2643</v>
      </c>
      <c r="L5445" s="72" t="n">
        <v>2013000278</v>
      </c>
      <c r="M5445" s="73" t="n">
        <v>43465</v>
      </c>
      <c r="N5445" s="74" t="n">
        <v>289.541666666667</v>
      </c>
      <c r="O5445" s="75" t="n">
        <v>0.2</v>
      </c>
      <c r="P5445" s="76" t="n">
        <v>0.0166666666666667</v>
      </c>
      <c r="Q5445" s="77" t="n">
        <v>10.0833333333333</v>
      </c>
      <c r="R5445" s="78" t="n">
        <v>299.625</v>
      </c>
      <c r="S5445" s="39" t="n">
        <v>305.375</v>
      </c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  <c r="AI5445" s="3"/>
      <c r="AJ5445" s="3"/>
      <c r="AMG5445" s="0"/>
      <c r="AMH5445" s="0"/>
      <c r="AMI5445" s="0"/>
      <c r="AMJ5445" s="0"/>
    </row>
    <row r="5446" s="4" customFormat="true" ht="37.5" hidden="false" customHeight="true" outlineLevel="0" collapsed="false">
      <c r="A5446" s="23" t="s">
        <v>1337</v>
      </c>
      <c r="B5446" s="80" t="n">
        <v>8296</v>
      </c>
      <c r="C5446" s="25" t="n">
        <f aca="false">VLOOKUP(B5446,[1]Planilha8!$X$4:$Y$6629,2,0)</f>
        <v>2041381</v>
      </c>
      <c r="D5446" s="98" t="s">
        <v>1521</v>
      </c>
      <c r="E5446" s="26" t="str">
        <f aca="false">VLOOKUP(B5446,[1]Planilha8!$X$4:$Z$6629,3,0)</f>
        <v>CLÍNICA CIRURGICA</v>
      </c>
      <c r="F5446" s="26" t="str">
        <f aca="false">VLOOKUP(B5446,[1]Planilha8!$X$4:$AD$6629,7,0)</f>
        <v>BOM</v>
      </c>
      <c r="G5446" s="27" t="n">
        <v>41698</v>
      </c>
      <c r="H5446" s="99" t="n">
        <v>605</v>
      </c>
      <c r="I5446" s="29" t="s">
        <v>23</v>
      </c>
      <c r="J5446" s="70" t="s">
        <v>601</v>
      </c>
      <c r="K5446" s="71" t="n">
        <v>2643</v>
      </c>
      <c r="L5446" s="72" t="n">
        <v>2013000278</v>
      </c>
      <c r="M5446" s="73" t="n">
        <v>43465</v>
      </c>
      <c r="N5446" s="74" t="n">
        <v>289.541666666667</v>
      </c>
      <c r="O5446" s="75" t="n">
        <v>0.2</v>
      </c>
      <c r="P5446" s="76" t="n">
        <v>0.0166666666666667</v>
      </c>
      <c r="Q5446" s="77" t="n">
        <v>10.0833333333333</v>
      </c>
      <c r="R5446" s="78" t="n">
        <v>299.625</v>
      </c>
      <c r="S5446" s="39" t="n">
        <v>305.375</v>
      </c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  <c r="AMG5446" s="0"/>
      <c r="AMH5446" s="0"/>
      <c r="AMI5446" s="0"/>
      <c r="AMJ5446" s="0"/>
    </row>
    <row r="5447" s="4" customFormat="true" ht="37.5" hidden="false" customHeight="true" outlineLevel="0" collapsed="false">
      <c r="A5447" s="23" t="s">
        <v>1337</v>
      </c>
      <c r="B5447" s="80" t="n">
        <v>8297</v>
      </c>
      <c r="C5447" s="25" t="n">
        <f aca="false">VLOOKUP(B5447,[1]Planilha8!$X$4:$Y$6629,2,0)</f>
        <v>2041382</v>
      </c>
      <c r="D5447" s="98" t="s">
        <v>1521</v>
      </c>
      <c r="E5447" s="26" t="str">
        <f aca="false">VLOOKUP(B5447,[1]Planilha8!$X$4:$Z$6629,3,0)</f>
        <v>CLÍNICA CIRURGICA</v>
      </c>
      <c r="F5447" s="26" t="str">
        <f aca="false">VLOOKUP(B5447,[1]Planilha8!$X$4:$AD$6629,7,0)</f>
        <v>BOM</v>
      </c>
      <c r="G5447" s="27" t="n">
        <v>41698</v>
      </c>
      <c r="H5447" s="99" t="n">
        <v>605</v>
      </c>
      <c r="I5447" s="29" t="s">
        <v>23</v>
      </c>
      <c r="J5447" s="70" t="s">
        <v>601</v>
      </c>
      <c r="K5447" s="71" t="n">
        <v>2643</v>
      </c>
      <c r="L5447" s="72" t="n">
        <v>2013000278</v>
      </c>
      <c r="M5447" s="73" t="n">
        <v>43465</v>
      </c>
      <c r="N5447" s="74" t="n">
        <v>289.541666666667</v>
      </c>
      <c r="O5447" s="75" t="n">
        <v>0.2</v>
      </c>
      <c r="P5447" s="76" t="n">
        <v>0.0166666666666667</v>
      </c>
      <c r="Q5447" s="77" t="n">
        <v>10.0833333333333</v>
      </c>
      <c r="R5447" s="78" t="n">
        <v>299.625</v>
      </c>
      <c r="S5447" s="39" t="n">
        <v>305.375</v>
      </c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  <c r="AI5447" s="3"/>
      <c r="AJ5447" s="3"/>
      <c r="AMG5447" s="0"/>
      <c r="AMH5447" s="0"/>
      <c r="AMI5447" s="0"/>
      <c r="AMJ5447" s="0"/>
    </row>
    <row r="5448" s="4" customFormat="true" ht="37.5" hidden="false" customHeight="true" outlineLevel="0" collapsed="false">
      <c r="A5448" s="23" t="s">
        <v>1337</v>
      </c>
      <c r="B5448" s="80" t="n">
        <v>8313</v>
      </c>
      <c r="C5448" s="25" t="n">
        <f aca="false">VLOOKUP(B5448,[1]Planilha8!$X$4:$Y$6629,2,0)</f>
        <v>2040750</v>
      </c>
      <c r="D5448" s="98" t="s">
        <v>1521</v>
      </c>
      <c r="E5448" s="26" t="str">
        <f aca="false">VLOOKUP(B5448,[1]Planilha8!$X$4:$Z$6629,3,0)</f>
        <v>UNIDADE DE TERAPIA INTENSIVA</v>
      </c>
      <c r="F5448" s="26" t="str">
        <f aca="false">VLOOKUP(B5448,[1]Planilha8!$X$4:$AD$6629,7,0)</f>
        <v>BOM</v>
      </c>
      <c r="G5448" s="27" t="n">
        <v>41698</v>
      </c>
      <c r="H5448" s="99" t="n">
        <v>605</v>
      </c>
      <c r="I5448" s="29" t="s">
        <v>23</v>
      </c>
      <c r="J5448" s="70" t="s">
        <v>601</v>
      </c>
      <c r="K5448" s="71" t="n">
        <v>2643</v>
      </c>
      <c r="L5448" s="72" t="n">
        <v>2013000278</v>
      </c>
      <c r="M5448" s="73" t="n">
        <v>43465</v>
      </c>
      <c r="N5448" s="74" t="n">
        <v>289.541666666667</v>
      </c>
      <c r="O5448" s="75" t="n">
        <v>0.2</v>
      </c>
      <c r="P5448" s="76" t="n">
        <v>0.0166666666666667</v>
      </c>
      <c r="Q5448" s="77" t="n">
        <v>10.0833333333333</v>
      </c>
      <c r="R5448" s="78" t="n">
        <v>299.625</v>
      </c>
      <c r="S5448" s="39" t="n">
        <v>305.375</v>
      </c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  <c r="AMG5448" s="0"/>
      <c r="AMH5448" s="0"/>
      <c r="AMI5448" s="0"/>
      <c r="AMJ5448" s="0"/>
    </row>
    <row r="5449" s="4" customFormat="true" ht="37.5" hidden="false" customHeight="true" outlineLevel="0" collapsed="false">
      <c r="A5449" s="23" t="s">
        <v>1337</v>
      </c>
      <c r="B5449" s="80" t="n">
        <v>8314</v>
      </c>
      <c r="C5449" s="25" t="n">
        <f aca="false">VLOOKUP(B5449,[1]Planilha8!$X$4:$Y$6629,2,0)</f>
        <v>2041384</v>
      </c>
      <c r="D5449" s="98" t="s">
        <v>1521</v>
      </c>
      <c r="E5449" s="26" t="str">
        <f aca="false">VLOOKUP(B5449,[1]Planilha8!$X$4:$Z$6629,3,0)</f>
        <v>CLÍNICA MÉDICA</v>
      </c>
      <c r="F5449" s="26" t="str">
        <f aca="false">VLOOKUP(B5449,[1]Planilha8!$X$4:$AD$6629,7,0)</f>
        <v>BOM</v>
      </c>
      <c r="G5449" s="27" t="n">
        <v>41698</v>
      </c>
      <c r="H5449" s="99" t="n">
        <v>605</v>
      </c>
      <c r="I5449" s="29" t="s">
        <v>23</v>
      </c>
      <c r="J5449" s="70" t="s">
        <v>601</v>
      </c>
      <c r="K5449" s="71" t="n">
        <v>2643</v>
      </c>
      <c r="L5449" s="72" t="n">
        <v>2013000278</v>
      </c>
      <c r="M5449" s="73" t="n">
        <v>43465</v>
      </c>
      <c r="N5449" s="74" t="n">
        <v>289.541666666667</v>
      </c>
      <c r="O5449" s="75" t="n">
        <v>0.2</v>
      </c>
      <c r="P5449" s="76" t="n">
        <v>0.0166666666666667</v>
      </c>
      <c r="Q5449" s="77" t="n">
        <v>10.0833333333333</v>
      </c>
      <c r="R5449" s="78" t="n">
        <v>299.625</v>
      </c>
      <c r="S5449" s="39" t="n">
        <v>305.375</v>
      </c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  <c r="AI5449" s="3"/>
      <c r="AJ5449" s="3"/>
      <c r="AMG5449" s="0"/>
      <c r="AMH5449" s="0"/>
      <c r="AMI5449" s="0"/>
      <c r="AMJ5449" s="0"/>
    </row>
    <row r="5450" s="4" customFormat="true" ht="37.5" hidden="false" customHeight="true" outlineLevel="0" collapsed="false">
      <c r="A5450" s="23" t="s">
        <v>1337</v>
      </c>
      <c r="B5450" s="80" t="n">
        <v>8315</v>
      </c>
      <c r="C5450" s="25" t="n">
        <f aca="false">VLOOKUP(B5450,[1]Planilha8!$X$4:$Y$6629,2,0)</f>
        <v>2041385</v>
      </c>
      <c r="D5450" s="98" t="s">
        <v>1521</v>
      </c>
      <c r="E5450" s="26" t="str">
        <f aca="false">VLOOKUP(B5450,[1]Planilha8!$X$4:$Z$6629,3,0)</f>
        <v>CLÍNICA MÉDICA</v>
      </c>
      <c r="F5450" s="26" t="str">
        <f aca="false">VLOOKUP(B5450,[1]Planilha8!$X$4:$AD$6629,7,0)</f>
        <v>BOM</v>
      </c>
      <c r="G5450" s="27" t="n">
        <v>41698</v>
      </c>
      <c r="H5450" s="99" t="n">
        <v>605</v>
      </c>
      <c r="I5450" s="29" t="s">
        <v>23</v>
      </c>
      <c r="J5450" s="70" t="s">
        <v>601</v>
      </c>
      <c r="K5450" s="71" t="n">
        <v>2643</v>
      </c>
      <c r="L5450" s="72" t="n">
        <v>2013000278</v>
      </c>
      <c r="M5450" s="73" t="n">
        <v>43465</v>
      </c>
      <c r="N5450" s="74" t="n">
        <v>289.541666666667</v>
      </c>
      <c r="O5450" s="75" t="n">
        <v>0.2</v>
      </c>
      <c r="P5450" s="76" t="n">
        <v>0.0166666666666667</v>
      </c>
      <c r="Q5450" s="77" t="n">
        <v>10.0833333333333</v>
      </c>
      <c r="R5450" s="78" t="n">
        <v>299.625</v>
      </c>
      <c r="S5450" s="39" t="n">
        <v>305.375</v>
      </c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  <c r="AI5450" s="3"/>
      <c r="AJ5450" s="3"/>
      <c r="AMG5450" s="0"/>
      <c r="AMH5450" s="0"/>
      <c r="AMI5450" s="0"/>
      <c r="AMJ5450" s="0"/>
    </row>
    <row r="5451" s="4" customFormat="true" ht="37.5" hidden="false" customHeight="true" outlineLevel="0" collapsed="false">
      <c r="A5451" s="23" t="s">
        <v>1337</v>
      </c>
      <c r="B5451" s="80" t="n">
        <v>8316</v>
      </c>
      <c r="C5451" s="25" t="n">
        <f aca="false">VLOOKUP(B5451,[1]Planilha8!$X$4:$Y$6629,2,0)</f>
        <v>2041386</v>
      </c>
      <c r="D5451" s="98" t="s">
        <v>1521</v>
      </c>
      <c r="E5451" s="26" t="str">
        <f aca="false">VLOOKUP(B5451,[1]Planilha8!$X$4:$Z$6629,3,0)</f>
        <v>UNIDADE DE TERAPIA INTENSIVA</v>
      </c>
      <c r="F5451" s="26" t="str">
        <f aca="false">VLOOKUP(B5451,[1]Planilha8!$X$4:$AD$6629,7,0)</f>
        <v>BOM</v>
      </c>
      <c r="G5451" s="27" t="n">
        <v>41698</v>
      </c>
      <c r="H5451" s="99" t="n">
        <v>605</v>
      </c>
      <c r="I5451" s="29" t="s">
        <v>23</v>
      </c>
      <c r="J5451" s="70" t="s">
        <v>601</v>
      </c>
      <c r="K5451" s="71" t="n">
        <v>2643</v>
      </c>
      <c r="L5451" s="72" t="n">
        <v>2013000278</v>
      </c>
      <c r="M5451" s="73" t="n">
        <v>43465</v>
      </c>
      <c r="N5451" s="74" t="n">
        <v>289.541666666667</v>
      </c>
      <c r="O5451" s="75" t="n">
        <v>0.2</v>
      </c>
      <c r="P5451" s="76" t="n">
        <v>0.0166666666666667</v>
      </c>
      <c r="Q5451" s="77" t="n">
        <v>10.0833333333333</v>
      </c>
      <c r="R5451" s="78" t="n">
        <v>299.625</v>
      </c>
      <c r="S5451" s="39" t="n">
        <v>305.375</v>
      </c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  <c r="AMG5451" s="0"/>
      <c r="AMH5451" s="0"/>
      <c r="AMI5451" s="0"/>
      <c r="AMJ5451" s="0"/>
    </row>
    <row r="5452" s="4" customFormat="true" ht="37.5" hidden="false" customHeight="true" outlineLevel="0" collapsed="false">
      <c r="A5452" s="23" t="s">
        <v>1337</v>
      </c>
      <c r="B5452" s="80" t="n">
        <v>8317</v>
      </c>
      <c r="C5452" s="25" t="n">
        <f aca="false">VLOOKUP(B5452,[1]Planilha8!$X$4:$Y$6629,2,0)</f>
        <v>2041387</v>
      </c>
      <c r="D5452" s="98" t="s">
        <v>1521</v>
      </c>
      <c r="E5452" s="26" t="str">
        <f aca="false">VLOOKUP(B5452,[1]Planilha8!$X$4:$Z$6629,3,0)</f>
        <v>CLÍNICA MÉDICA</v>
      </c>
      <c r="F5452" s="26" t="str">
        <f aca="false">VLOOKUP(B5452,[1]Planilha8!$X$4:$AD$6629,7,0)</f>
        <v>BOM</v>
      </c>
      <c r="G5452" s="27" t="n">
        <v>41698</v>
      </c>
      <c r="H5452" s="99" t="n">
        <v>605</v>
      </c>
      <c r="I5452" s="29" t="s">
        <v>23</v>
      </c>
      <c r="J5452" s="70" t="s">
        <v>601</v>
      </c>
      <c r="K5452" s="71" t="n">
        <v>2643</v>
      </c>
      <c r="L5452" s="72" t="n">
        <v>2013000278</v>
      </c>
      <c r="M5452" s="73" t="n">
        <v>43465</v>
      </c>
      <c r="N5452" s="74" t="n">
        <v>289.541666666667</v>
      </c>
      <c r="O5452" s="75" t="n">
        <v>0.2</v>
      </c>
      <c r="P5452" s="76" t="n">
        <v>0.0166666666666667</v>
      </c>
      <c r="Q5452" s="77" t="n">
        <v>10.0833333333333</v>
      </c>
      <c r="R5452" s="78" t="n">
        <v>299.625</v>
      </c>
      <c r="S5452" s="39" t="n">
        <v>305.375</v>
      </c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  <c r="AI5452" s="3"/>
      <c r="AJ5452" s="3"/>
      <c r="AMG5452" s="0"/>
      <c r="AMH5452" s="0"/>
      <c r="AMI5452" s="0"/>
      <c r="AMJ5452" s="0"/>
    </row>
    <row r="5453" s="4" customFormat="true" ht="37.5" hidden="false" customHeight="true" outlineLevel="0" collapsed="false">
      <c r="A5453" s="23" t="s">
        <v>1337</v>
      </c>
      <c r="B5453" s="80" t="n">
        <v>8318</v>
      </c>
      <c r="C5453" s="25" t="n">
        <f aca="false">VLOOKUP(B5453,[1]Planilha8!$X$4:$Y$6629,2,0)</f>
        <v>2041388</v>
      </c>
      <c r="D5453" s="98" t="s">
        <v>1521</v>
      </c>
      <c r="E5453" s="26" t="str">
        <f aca="false">VLOOKUP(B5453,[1]Planilha8!$X$4:$Z$6629,3,0)</f>
        <v>CLÍNICA MÉDICA</v>
      </c>
      <c r="F5453" s="26" t="str">
        <f aca="false">VLOOKUP(B5453,[1]Planilha8!$X$4:$AD$6629,7,0)</f>
        <v>BOM</v>
      </c>
      <c r="G5453" s="27" t="n">
        <v>41698</v>
      </c>
      <c r="H5453" s="99" t="n">
        <v>605</v>
      </c>
      <c r="I5453" s="29" t="s">
        <v>23</v>
      </c>
      <c r="J5453" s="70" t="s">
        <v>601</v>
      </c>
      <c r="K5453" s="71" t="n">
        <v>2643</v>
      </c>
      <c r="L5453" s="72" t="n">
        <v>2013000278</v>
      </c>
      <c r="M5453" s="73" t="n">
        <v>43465</v>
      </c>
      <c r="N5453" s="74" t="n">
        <v>289.541666666667</v>
      </c>
      <c r="O5453" s="75" t="n">
        <v>0.2</v>
      </c>
      <c r="P5453" s="76" t="n">
        <v>0.0166666666666667</v>
      </c>
      <c r="Q5453" s="77" t="n">
        <v>10.0833333333333</v>
      </c>
      <c r="R5453" s="78" t="n">
        <v>299.625</v>
      </c>
      <c r="S5453" s="39" t="n">
        <v>305.375</v>
      </c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  <c r="AMG5453" s="0"/>
      <c r="AMH5453" s="0"/>
      <c r="AMI5453" s="0"/>
      <c r="AMJ5453" s="0"/>
    </row>
    <row r="5454" s="4" customFormat="true" ht="37.5" hidden="false" customHeight="true" outlineLevel="0" collapsed="false">
      <c r="A5454" s="23" t="s">
        <v>1337</v>
      </c>
      <c r="B5454" s="80" t="n">
        <v>8319</v>
      </c>
      <c r="C5454" s="25" t="n">
        <f aca="false">VLOOKUP(B5454,[1]Planilha8!$X$4:$Y$6629,2,0)</f>
        <v>2041389</v>
      </c>
      <c r="D5454" s="98" t="s">
        <v>1521</v>
      </c>
      <c r="E5454" s="26" t="str">
        <f aca="false">VLOOKUP(B5454,[1]Planilha8!$X$4:$Z$6629,3,0)</f>
        <v>CLÍNICA MÉDICA</v>
      </c>
      <c r="F5454" s="26" t="str">
        <f aca="false">VLOOKUP(B5454,[1]Planilha8!$X$4:$AD$6629,7,0)</f>
        <v>BOM</v>
      </c>
      <c r="G5454" s="27" t="n">
        <v>41698</v>
      </c>
      <c r="H5454" s="99" t="n">
        <v>605</v>
      </c>
      <c r="I5454" s="29" t="s">
        <v>23</v>
      </c>
      <c r="J5454" s="70" t="s">
        <v>601</v>
      </c>
      <c r="K5454" s="71" t="n">
        <v>2643</v>
      </c>
      <c r="L5454" s="72" t="n">
        <v>2013000278</v>
      </c>
      <c r="M5454" s="73" t="n">
        <v>43465</v>
      </c>
      <c r="N5454" s="74" t="n">
        <v>289.541666666667</v>
      </c>
      <c r="O5454" s="75" t="n">
        <v>0.2</v>
      </c>
      <c r="P5454" s="76" t="n">
        <v>0.0166666666666667</v>
      </c>
      <c r="Q5454" s="77" t="n">
        <v>10.0833333333333</v>
      </c>
      <c r="R5454" s="78" t="n">
        <v>299.625</v>
      </c>
      <c r="S5454" s="39" t="n">
        <v>305.375</v>
      </c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  <c r="AI5454" s="3"/>
      <c r="AJ5454" s="3"/>
      <c r="AMG5454" s="0"/>
      <c r="AMH5454" s="0"/>
      <c r="AMI5454" s="0"/>
      <c r="AMJ5454" s="0"/>
    </row>
    <row r="5455" s="4" customFormat="true" ht="37.5" hidden="false" customHeight="true" outlineLevel="0" collapsed="false">
      <c r="A5455" s="23" t="s">
        <v>1337</v>
      </c>
      <c r="B5455" s="80" t="n">
        <v>8320</v>
      </c>
      <c r="C5455" s="25" t="n">
        <f aca="false">VLOOKUP(B5455,[1]Planilha8!$X$4:$Y$6629,2,0)</f>
        <v>2041390</v>
      </c>
      <c r="D5455" s="98" t="s">
        <v>1521</v>
      </c>
      <c r="E5455" s="26" t="str">
        <f aca="false">VLOOKUP(B5455,[1]Planilha8!$X$4:$Z$6629,3,0)</f>
        <v>CLÍNICA MÉDICA</v>
      </c>
      <c r="F5455" s="26" t="str">
        <f aca="false">VLOOKUP(B5455,[1]Planilha8!$X$4:$AD$6629,7,0)</f>
        <v>BOM</v>
      </c>
      <c r="G5455" s="27" t="n">
        <v>41698</v>
      </c>
      <c r="H5455" s="99" t="n">
        <v>605</v>
      </c>
      <c r="I5455" s="29" t="s">
        <v>23</v>
      </c>
      <c r="J5455" s="70" t="s">
        <v>601</v>
      </c>
      <c r="K5455" s="71" t="n">
        <v>2643</v>
      </c>
      <c r="L5455" s="72" t="n">
        <v>2013000278</v>
      </c>
      <c r="M5455" s="73" t="n">
        <v>43465</v>
      </c>
      <c r="N5455" s="74" t="n">
        <v>289.541666666667</v>
      </c>
      <c r="O5455" s="75" t="n">
        <v>0.2</v>
      </c>
      <c r="P5455" s="76" t="n">
        <v>0.0166666666666667</v>
      </c>
      <c r="Q5455" s="77" t="n">
        <v>10.0833333333333</v>
      </c>
      <c r="R5455" s="78" t="n">
        <v>299.625</v>
      </c>
      <c r="S5455" s="39" t="n">
        <v>305.375</v>
      </c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  <c r="AI5455" s="3"/>
      <c r="AJ5455" s="3"/>
      <c r="AMG5455" s="0"/>
      <c r="AMH5455" s="0"/>
      <c r="AMI5455" s="0"/>
      <c r="AMJ5455" s="0"/>
    </row>
    <row r="5456" s="4" customFormat="true" ht="37.5" hidden="false" customHeight="true" outlineLevel="0" collapsed="false">
      <c r="A5456" s="23" t="s">
        <v>1337</v>
      </c>
      <c r="B5456" s="80" t="n">
        <v>8321</v>
      </c>
      <c r="C5456" s="25" t="n">
        <f aca="false">VLOOKUP(B5456,[1]Planilha8!$X$4:$Y$6629,2,0)</f>
        <v>2041391</v>
      </c>
      <c r="D5456" s="98" t="s">
        <v>1521</v>
      </c>
      <c r="E5456" s="26" t="str">
        <f aca="false">VLOOKUP(B5456,[1]Planilha8!$X$4:$Z$6629,3,0)</f>
        <v>UNIDADE DE TERAPIA INTENSIVA</v>
      </c>
      <c r="F5456" s="26" t="str">
        <f aca="false">VLOOKUP(B5456,[1]Planilha8!$X$4:$AD$6629,7,0)</f>
        <v>BOM</v>
      </c>
      <c r="G5456" s="27" t="n">
        <v>41698</v>
      </c>
      <c r="H5456" s="99" t="n">
        <v>605</v>
      </c>
      <c r="I5456" s="29" t="s">
        <v>23</v>
      </c>
      <c r="J5456" s="70" t="s">
        <v>601</v>
      </c>
      <c r="K5456" s="71" t="n">
        <v>2643</v>
      </c>
      <c r="L5456" s="72" t="n">
        <v>2013000278</v>
      </c>
      <c r="M5456" s="73" t="n">
        <v>43465</v>
      </c>
      <c r="N5456" s="74" t="n">
        <v>289.541666666667</v>
      </c>
      <c r="O5456" s="75" t="n">
        <v>0.2</v>
      </c>
      <c r="P5456" s="76" t="n">
        <v>0.0166666666666667</v>
      </c>
      <c r="Q5456" s="77" t="n">
        <v>10.0833333333333</v>
      </c>
      <c r="R5456" s="78" t="n">
        <v>299.625</v>
      </c>
      <c r="S5456" s="39" t="n">
        <v>305.375</v>
      </c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  <c r="AI5456" s="3"/>
      <c r="AJ5456" s="3"/>
      <c r="AMG5456" s="0"/>
      <c r="AMH5456" s="0"/>
      <c r="AMI5456" s="0"/>
      <c r="AMJ5456" s="0"/>
    </row>
    <row r="5457" s="4" customFormat="true" ht="37.5" hidden="false" customHeight="true" outlineLevel="0" collapsed="false">
      <c r="A5457" s="23" t="s">
        <v>1337</v>
      </c>
      <c r="B5457" s="80" t="n">
        <v>8322</v>
      </c>
      <c r="C5457" s="25" t="n">
        <f aca="false">VLOOKUP(B5457,[1]Planilha8!$X$4:$Y$6629,2,0)</f>
        <v>2041392</v>
      </c>
      <c r="D5457" s="98" t="s">
        <v>1521</v>
      </c>
      <c r="E5457" s="26" t="str">
        <f aca="false">VLOOKUP(B5457,[1]Planilha8!$X$4:$Z$6629,3,0)</f>
        <v>CLÍNICA MÉDICA</v>
      </c>
      <c r="F5457" s="26" t="str">
        <f aca="false">VLOOKUP(B5457,[1]Planilha8!$X$4:$AD$6629,7,0)</f>
        <v>BOM</v>
      </c>
      <c r="G5457" s="27" t="n">
        <v>41698</v>
      </c>
      <c r="H5457" s="99" t="n">
        <v>605</v>
      </c>
      <c r="I5457" s="29" t="s">
        <v>23</v>
      </c>
      <c r="J5457" s="70" t="s">
        <v>601</v>
      </c>
      <c r="K5457" s="71" t="n">
        <v>2643</v>
      </c>
      <c r="L5457" s="72" t="n">
        <v>2013000278</v>
      </c>
      <c r="M5457" s="73" t="n">
        <v>43465</v>
      </c>
      <c r="N5457" s="74" t="n">
        <v>289.541666666667</v>
      </c>
      <c r="O5457" s="75" t="n">
        <v>0.2</v>
      </c>
      <c r="P5457" s="76" t="n">
        <v>0.0166666666666667</v>
      </c>
      <c r="Q5457" s="77" t="n">
        <v>10.0833333333333</v>
      </c>
      <c r="R5457" s="78" t="n">
        <v>299.625</v>
      </c>
      <c r="S5457" s="39" t="n">
        <v>305.375</v>
      </c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  <c r="AI5457" s="3"/>
      <c r="AJ5457" s="3"/>
      <c r="AMG5457" s="0"/>
      <c r="AMH5457" s="0"/>
      <c r="AMI5457" s="0"/>
      <c r="AMJ5457" s="0"/>
    </row>
    <row r="5458" s="4" customFormat="true" ht="37.5" hidden="false" customHeight="true" outlineLevel="0" collapsed="false">
      <c r="A5458" s="23" t="s">
        <v>1337</v>
      </c>
      <c r="B5458" s="80" t="n">
        <v>8323</v>
      </c>
      <c r="C5458" s="25" t="n">
        <f aca="false">VLOOKUP(B5458,[1]Planilha8!$X$4:$Y$6629,2,0)</f>
        <v>2041393</v>
      </c>
      <c r="D5458" s="98" t="s">
        <v>1521</v>
      </c>
      <c r="E5458" s="26" t="str">
        <f aca="false">VLOOKUP(B5458,[1]Planilha8!$X$4:$Z$6629,3,0)</f>
        <v>CLÍNICA MÉDICA</v>
      </c>
      <c r="F5458" s="26" t="str">
        <f aca="false">VLOOKUP(B5458,[1]Planilha8!$X$4:$AD$6629,7,0)</f>
        <v>BOM</v>
      </c>
      <c r="G5458" s="27" t="n">
        <v>41698</v>
      </c>
      <c r="H5458" s="99" t="n">
        <v>605</v>
      </c>
      <c r="I5458" s="29" t="s">
        <v>23</v>
      </c>
      <c r="J5458" s="70" t="s">
        <v>601</v>
      </c>
      <c r="K5458" s="71" t="n">
        <v>2643</v>
      </c>
      <c r="L5458" s="72" t="n">
        <v>2013000278</v>
      </c>
      <c r="M5458" s="73" t="n">
        <v>43465</v>
      </c>
      <c r="N5458" s="74" t="n">
        <v>289.541666666667</v>
      </c>
      <c r="O5458" s="75" t="n">
        <v>0.2</v>
      </c>
      <c r="P5458" s="76" t="n">
        <v>0.0166666666666667</v>
      </c>
      <c r="Q5458" s="77" t="n">
        <v>10.0833333333333</v>
      </c>
      <c r="R5458" s="78" t="n">
        <v>299.625</v>
      </c>
      <c r="S5458" s="39" t="n">
        <v>305.375</v>
      </c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  <c r="AI5458" s="3"/>
      <c r="AJ5458" s="3"/>
      <c r="AMG5458" s="0"/>
      <c r="AMH5458" s="0"/>
      <c r="AMI5458" s="0"/>
      <c r="AMJ5458" s="0"/>
    </row>
    <row r="5459" s="4" customFormat="true" ht="37.5" hidden="false" customHeight="true" outlineLevel="0" collapsed="false">
      <c r="A5459" s="23" t="s">
        <v>1337</v>
      </c>
      <c r="B5459" s="80" t="n">
        <v>8324</v>
      </c>
      <c r="C5459" s="25" t="n">
        <f aca="false">VLOOKUP(B5459,[1]Planilha8!$X$4:$Y$6629,2,0)</f>
        <v>2041394</v>
      </c>
      <c r="D5459" s="98" t="s">
        <v>1521</v>
      </c>
      <c r="E5459" s="26" t="str">
        <f aca="false">VLOOKUP(B5459,[1]Planilha8!$X$4:$Z$6629,3,0)</f>
        <v>CLÍNICA MÉDICA</v>
      </c>
      <c r="F5459" s="26" t="str">
        <f aca="false">VLOOKUP(B5459,[1]Planilha8!$X$4:$AD$6629,7,0)</f>
        <v>BOM</v>
      </c>
      <c r="G5459" s="27" t="n">
        <v>41698</v>
      </c>
      <c r="H5459" s="99" t="n">
        <v>605</v>
      </c>
      <c r="I5459" s="29" t="s">
        <v>23</v>
      </c>
      <c r="J5459" s="70" t="s">
        <v>601</v>
      </c>
      <c r="K5459" s="71" t="n">
        <v>2643</v>
      </c>
      <c r="L5459" s="72" t="n">
        <v>2013000278</v>
      </c>
      <c r="M5459" s="73" t="n">
        <v>43465</v>
      </c>
      <c r="N5459" s="74" t="n">
        <v>289.541666666667</v>
      </c>
      <c r="O5459" s="75" t="n">
        <v>0.2</v>
      </c>
      <c r="P5459" s="76" t="n">
        <v>0.0166666666666667</v>
      </c>
      <c r="Q5459" s="77" t="n">
        <v>10.0833333333333</v>
      </c>
      <c r="R5459" s="78" t="n">
        <v>299.625</v>
      </c>
      <c r="S5459" s="39" t="n">
        <v>305.375</v>
      </c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  <c r="AI5459" s="3"/>
      <c r="AJ5459" s="3"/>
      <c r="AMG5459" s="0"/>
      <c r="AMH5459" s="0"/>
      <c r="AMI5459" s="0"/>
      <c r="AMJ5459" s="0"/>
    </row>
    <row r="5460" s="4" customFormat="true" ht="37.5" hidden="false" customHeight="true" outlineLevel="0" collapsed="false">
      <c r="A5460" s="23" t="s">
        <v>1337</v>
      </c>
      <c r="B5460" s="80" t="n">
        <v>8325</v>
      </c>
      <c r="C5460" s="25" t="n">
        <f aca="false">VLOOKUP(B5460,[1]Planilha8!$X$4:$Y$6629,2,0)</f>
        <v>2041395</v>
      </c>
      <c r="D5460" s="98" t="s">
        <v>1521</v>
      </c>
      <c r="E5460" s="26" t="str">
        <f aca="false">VLOOKUP(B5460,[1]Planilha8!$X$4:$Z$6629,3,0)</f>
        <v>CLÍNICA MÉDICA</v>
      </c>
      <c r="F5460" s="26" t="str">
        <f aca="false">VLOOKUP(B5460,[1]Planilha8!$X$4:$AD$6629,7,0)</f>
        <v>BOM</v>
      </c>
      <c r="G5460" s="27" t="n">
        <v>41698</v>
      </c>
      <c r="H5460" s="99" t="n">
        <v>605</v>
      </c>
      <c r="I5460" s="29" t="s">
        <v>23</v>
      </c>
      <c r="J5460" s="70" t="s">
        <v>601</v>
      </c>
      <c r="K5460" s="71" t="n">
        <v>2643</v>
      </c>
      <c r="L5460" s="72" t="n">
        <v>2013000278</v>
      </c>
      <c r="M5460" s="73" t="n">
        <v>43465</v>
      </c>
      <c r="N5460" s="74" t="n">
        <v>289.541666666667</v>
      </c>
      <c r="O5460" s="75" t="n">
        <v>0.2</v>
      </c>
      <c r="P5460" s="76" t="n">
        <v>0.0166666666666667</v>
      </c>
      <c r="Q5460" s="77" t="n">
        <v>10.0833333333333</v>
      </c>
      <c r="R5460" s="78" t="n">
        <v>299.625</v>
      </c>
      <c r="S5460" s="39" t="n">
        <v>305.375</v>
      </c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  <c r="AI5460" s="3"/>
      <c r="AJ5460" s="3"/>
      <c r="AMG5460" s="0"/>
      <c r="AMH5460" s="0"/>
      <c r="AMI5460" s="0"/>
      <c r="AMJ5460" s="0"/>
    </row>
    <row r="5461" s="4" customFormat="true" ht="37.5" hidden="false" customHeight="true" outlineLevel="0" collapsed="false">
      <c r="A5461" s="23" t="s">
        <v>1337</v>
      </c>
      <c r="B5461" s="80" t="n">
        <v>8326</v>
      </c>
      <c r="C5461" s="25" t="n">
        <f aca="false">VLOOKUP(B5461,[1]Planilha8!$X$4:$Y$6629,2,0)</f>
        <v>2041396</v>
      </c>
      <c r="D5461" s="98" t="s">
        <v>1521</v>
      </c>
      <c r="E5461" s="26" t="str">
        <f aca="false">VLOOKUP(B5461,[1]Planilha8!$X$4:$Z$6629,3,0)</f>
        <v>CLÍNICA MÉDICA</v>
      </c>
      <c r="F5461" s="26" t="str">
        <f aca="false">VLOOKUP(B5461,[1]Planilha8!$X$4:$AD$6629,7,0)</f>
        <v>BOM</v>
      </c>
      <c r="G5461" s="27" t="n">
        <v>41698</v>
      </c>
      <c r="H5461" s="99" t="n">
        <v>605</v>
      </c>
      <c r="I5461" s="29" t="s">
        <v>23</v>
      </c>
      <c r="J5461" s="70" t="s">
        <v>601</v>
      </c>
      <c r="K5461" s="71" t="n">
        <v>2643</v>
      </c>
      <c r="L5461" s="72" t="n">
        <v>2013000278</v>
      </c>
      <c r="M5461" s="73" t="n">
        <v>43465</v>
      </c>
      <c r="N5461" s="74" t="n">
        <v>289.541666666667</v>
      </c>
      <c r="O5461" s="75" t="n">
        <v>0.2</v>
      </c>
      <c r="P5461" s="76" t="n">
        <v>0.0166666666666667</v>
      </c>
      <c r="Q5461" s="77" t="n">
        <v>10.0833333333333</v>
      </c>
      <c r="R5461" s="78" t="n">
        <v>299.625</v>
      </c>
      <c r="S5461" s="39" t="n">
        <v>305.375</v>
      </c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  <c r="AI5461" s="3"/>
      <c r="AJ5461" s="3"/>
      <c r="AMG5461" s="0"/>
      <c r="AMH5461" s="0"/>
      <c r="AMI5461" s="0"/>
      <c r="AMJ5461" s="0"/>
    </row>
    <row r="5462" s="4" customFormat="true" ht="37.5" hidden="false" customHeight="true" outlineLevel="0" collapsed="false">
      <c r="A5462" s="23" t="s">
        <v>1337</v>
      </c>
      <c r="B5462" s="80" t="n">
        <v>8327</v>
      </c>
      <c r="C5462" s="25" t="n">
        <f aca="false">VLOOKUP(B5462,[1]Planilha8!$X$4:$Y$6629,2,0)</f>
        <v>2041397</v>
      </c>
      <c r="D5462" s="98" t="s">
        <v>1521</v>
      </c>
      <c r="E5462" s="26" t="str">
        <f aca="false">VLOOKUP(B5462,[1]Planilha8!$X$4:$Z$6629,3,0)</f>
        <v>CLÍNICA MÉDICA</v>
      </c>
      <c r="F5462" s="26" t="str">
        <f aca="false">VLOOKUP(B5462,[1]Planilha8!$X$4:$AD$6629,7,0)</f>
        <v>BOM</v>
      </c>
      <c r="G5462" s="27" t="n">
        <v>41698</v>
      </c>
      <c r="H5462" s="99" t="n">
        <v>605</v>
      </c>
      <c r="I5462" s="29" t="s">
        <v>23</v>
      </c>
      <c r="J5462" s="70" t="s">
        <v>601</v>
      </c>
      <c r="K5462" s="71" t="n">
        <v>2643</v>
      </c>
      <c r="L5462" s="72" t="n">
        <v>2013000278</v>
      </c>
      <c r="M5462" s="73" t="n">
        <v>43465</v>
      </c>
      <c r="N5462" s="74" t="n">
        <v>289.541666666667</v>
      </c>
      <c r="O5462" s="75" t="n">
        <v>0.2</v>
      </c>
      <c r="P5462" s="76" t="n">
        <v>0.0166666666666667</v>
      </c>
      <c r="Q5462" s="77" t="n">
        <v>10.0833333333333</v>
      </c>
      <c r="R5462" s="78" t="n">
        <v>299.625</v>
      </c>
      <c r="S5462" s="39" t="n">
        <v>305.375</v>
      </c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  <c r="AI5462" s="3"/>
      <c r="AJ5462" s="3"/>
      <c r="AMG5462" s="0"/>
      <c r="AMH5462" s="0"/>
      <c r="AMI5462" s="0"/>
      <c r="AMJ5462" s="0"/>
    </row>
    <row r="5463" s="4" customFormat="true" ht="37.5" hidden="false" customHeight="true" outlineLevel="0" collapsed="false">
      <c r="A5463" s="23" t="s">
        <v>1337</v>
      </c>
      <c r="B5463" s="80" t="n">
        <v>8328</v>
      </c>
      <c r="C5463" s="25" t="n">
        <f aca="false">VLOOKUP(B5463,[1]Planilha8!$X$4:$Y$6629,2,0)</f>
        <v>2041398</v>
      </c>
      <c r="D5463" s="98" t="s">
        <v>1521</v>
      </c>
      <c r="E5463" s="26" t="str">
        <f aca="false">VLOOKUP(B5463,[1]Planilha8!$X$4:$Z$6629,3,0)</f>
        <v>CLÍNICA MÉDICA</v>
      </c>
      <c r="F5463" s="26" t="str">
        <f aca="false">VLOOKUP(B5463,[1]Planilha8!$X$4:$AD$6629,7,0)</f>
        <v>BOM</v>
      </c>
      <c r="G5463" s="27" t="n">
        <v>41698</v>
      </c>
      <c r="H5463" s="99" t="n">
        <v>605</v>
      </c>
      <c r="I5463" s="29" t="s">
        <v>23</v>
      </c>
      <c r="J5463" s="70" t="s">
        <v>601</v>
      </c>
      <c r="K5463" s="71" t="n">
        <v>2643</v>
      </c>
      <c r="L5463" s="72" t="n">
        <v>2013000278</v>
      </c>
      <c r="M5463" s="73" t="n">
        <v>43465</v>
      </c>
      <c r="N5463" s="74" t="n">
        <v>289.541666666667</v>
      </c>
      <c r="O5463" s="75" t="n">
        <v>0.2</v>
      </c>
      <c r="P5463" s="76" t="n">
        <v>0.0166666666666667</v>
      </c>
      <c r="Q5463" s="77" t="n">
        <v>10.0833333333333</v>
      </c>
      <c r="R5463" s="78" t="n">
        <v>299.625</v>
      </c>
      <c r="S5463" s="39" t="n">
        <v>305.375</v>
      </c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  <c r="AI5463" s="3"/>
      <c r="AJ5463" s="3"/>
      <c r="AMG5463" s="0"/>
      <c r="AMH5463" s="0"/>
      <c r="AMI5463" s="0"/>
      <c r="AMJ5463" s="0"/>
    </row>
    <row r="5464" s="4" customFormat="true" ht="37.5" hidden="false" customHeight="true" outlineLevel="0" collapsed="false">
      <c r="A5464" s="23" t="s">
        <v>1337</v>
      </c>
      <c r="B5464" s="80" t="n">
        <v>8329</v>
      </c>
      <c r="C5464" s="25" t="n">
        <f aca="false">VLOOKUP(B5464,[1]Planilha8!$X$4:$Y$6629,2,0)</f>
        <v>2041399</v>
      </c>
      <c r="D5464" s="98" t="s">
        <v>1521</v>
      </c>
      <c r="E5464" s="26" t="str">
        <f aca="false">VLOOKUP(B5464,[1]Planilha8!$X$4:$Z$6629,3,0)</f>
        <v>CLÍNICA MÉDICA</v>
      </c>
      <c r="F5464" s="26" t="str">
        <f aca="false">VLOOKUP(B5464,[1]Planilha8!$X$4:$AD$6629,7,0)</f>
        <v>BOM</v>
      </c>
      <c r="G5464" s="27" t="n">
        <v>41698</v>
      </c>
      <c r="H5464" s="99" t="n">
        <v>605</v>
      </c>
      <c r="I5464" s="29" t="s">
        <v>23</v>
      </c>
      <c r="J5464" s="70" t="s">
        <v>601</v>
      </c>
      <c r="K5464" s="71" t="n">
        <v>2643</v>
      </c>
      <c r="L5464" s="72" t="n">
        <v>2013000278</v>
      </c>
      <c r="M5464" s="73" t="n">
        <v>43465</v>
      </c>
      <c r="N5464" s="74" t="n">
        <v>289.541666666667</v>
      </c>
      <c r="O5464" s="75" t="n">
        <v>0.2</v>
      </c>
      <c r="P5464" s="76" t="n">
        <v>0.0166666666666667</v>
      </c>
      <c r="Q5464" s="77" t="n">
        <v>10.0833333333333</v>
      </c>
      <c r="R5464" s="78" t="n">
        <v>299.625</v>
      </c>
      <c r="S5464" s="39" t="n">
        <v>305.375</v>
      </c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  <c r="AI5464" s="3"/>
      <c r="AJ5464" s="3"/>
      <c r="AMG5464" s="0"/>
      <c r="AMH5464" s="0"/>
      <c r="AMI5464" s="0"/>
      <c r="AMJ5464" s="0"/>
    </row>
    <row r="5465" s="4" customFormat="true" ht="37.5" hidden="false" customHeight="true" outlineLevel="0" collapsed="false">
      <c r="A5465" s="23" t="s">
        <v>1337</v>
      </c>
      <c r="B5465" s="80" t="n">
        <v>8330</v>
      </c>
      <c r="C5465" s="25" t="n">
        <f aca="false">VLOOKUP(B5465,[1]Planilha8!$X$4:$Y$6629,2,0)</f>
        <v>2041400</v>
      </c>
      <c r="D5465" s="98" t="s">
        <v>1521</v>
      </c>
      <c r="E5465" s="26" t="str">
        <f aca="false">VLOOKUP(B5465,[1]Planilha8!$X$4:$Z$6629,3,0)</f>
        <v>CLÍNICA MÉDICA</v>
      </c>
      <c r="F5465" s="26" t="str">
        <f aca="false">VLOOKUP(B5465,[1]Planilha8!$X$4:$AD$6629,7,0)</f>
        <v>BOM</v>
      </c>
      <c r="G5465" s="27" t="n">
        <v>41698</v>
      </c>
      <c r="H5465" s="99" t="n">
        <v>605</v>
      </c>
      <c r="I5465" s="29" t="s">
        <v>23</v>
      </c>
      <c r="J5465" s="70" t="s">
        <v>601</v>
      </c>
      <c r="K5465" s="71" t="n">
        <v>2643</v>
      </c>
      <c r="L5465" s="72" t="n">
        <v>2013000278</v>
      </c>
      <c r="M5465" s="73" t="n">
        <v>43465</v>
      </c>
      <c r="N5465" s="74" t="n">
        <v>289.541666666667</v>
      </c>
      <c r="O5465" s="75" t="n">
        <v>0.2</v>
      </c>
      <c r="P5465" s="76" t="n">
        <v>0.0166666666666667</v>
      </c>
      <c r="Q5465" s="77" t="n">
        <v>10.0833333333333</v>
      </c>
      <c r="R5465" s="78" t="n">
        <v>299.625</v>
      </c>
      <c r="S5465" s="39" t="n">
        <v>305.375</v>
      </c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  <c r="AI5465" s="3"/>
      <c r="AJ5465" s="3"/>
      <c r="AMG5465" s="0"/>
      <c r="AMH5465" s="0"/>
      <c r="AMI5465" s="0"/>
      <c r="AMJ5465" s="0"/>
    </row>
    <row r="5466" s="4" customFormat="true" ht="37.5" hidden="false" customHeight="true" outlineLevel="0" collapsed="false">
      <c r="A5466" s="23" t="s">
        <v>1337</v>
      </c>
      <c r="B5466" s="80" t="n">
        <v>8331</v>
      </c>
      <c r="C5466" s="25" t="n">
        <f aca="false">VLOOKUP(B5466,[1]Planilha8!$X$4:$Y$6629,2,0)</f>
        <v>2041401</v>
      </c>
      <c r="D5466" s="98" t="s">
        <v>1521</v>
      </c>
      <c r="E5466" s="26" t="str">
        <f aca="false">VLOOKUP(B5466,[1]Planilha8!$X$4:$Z$6629,3,0)</f>
        <v>CLÍNICA MÉDICA</v>
      </c>
      <c r="F5466" s="26" t="str">
        <f aca="false">VLOOKUP(B5466,[1]Planilha8!$X$4:$AD$6629,7,0)</f>
        <v>BOM</v>
      </c>
      <c r="G5466" s="27" t="n">
        <v>41698</v>
      </c>
      <c r="H5466" s="99" t="n">
        <v>605</v>
      </c>
      <c r="I5466" s="29" t="s">
        <v>23</v>
      </c>
      <c r="J5466" s="70" t="s">
        <v>601</v>
      </c>
      <c r="K5466" s="71" t="n">
        <v>2643</v>
      </c>
      <c r="L5466" s="72" t="n">
        <v>2013000278</v>
      </c>
      <c r="M5466" s="73" t="n">
        <v>43465</v>
      </c>
      <c r="N5466" s="74" t="n">
        <v>289.541666666667</v>
      </c>
      <c r="O5466" s="75" t="n">
        <v>0.2</v>
      </c>
      <c r="P5466" s="76" t="n">
        <v>0.0166666666666667</v>
      </c>
      <c r="Q5466" s="77" t="n">
        <v>10.0833333333333</v>
      </c>
      <c r="R5466" s="78" t="n">
        <v>299.625</v>
      </c>
      <c r="S5466" s="39" t="n">
        <v>305.375</v>
      </c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  <c r="AI5466" s="3"/>
      <c r="AJ5466" s="3"/>
      <c r="AMG5466" s="0"/>
      <c r="AMH5466" s="0"/>
      <c r="AMI5466" s="0"/>
      <c r="AMJ5466" s="0"/>
    </row>
    <row r="5467" s="4" customFormat="true" ht="37.5" hidden="false" customHeight="true" outlineLevel="0" collapsed="false">
      <c r="A5467" s="23" t="s">
        <v>1337</v>
      </c>
      <c r="B5467" s="80" t="n">
        <v>8332</v>
      </c>
      <c r="C5467" s="25" t="n">
        <f aca="false">VLOOKUP(B5467,[1]Planilha8!$X$4:$Y$6629,2,0)</f>
        <v>2041402</v>
      </c>
      <c r="D5467" s="98" t="s">
        <v>1521</v>
      </c>
      <c r="E5467" s="26" t="str">
        <f aca="false">VLOOKUP(B5467,[1]Planilha8!$X$4:$Z$6629,3,0)</f>
        <v>CLÍNICA MÉDICA</v>
      </c>
      <c r="F5467" s="26" t="str">
        <f aca="false">VLOOKUP(B5467,[1]Planilha8!$X$4:$AD$6629,7,0)</f>
        <v>BOM</v>
      </c>
      <c r="G5467" s="27" t="n">
        <v>41698</v>
      </c>
      <c r="H5467" s="99" t="n">
        <v>605</v>
      </c>
      <c r="I5467" s="29" t="s">
        <v>23</v>
      </c>
      <c r="J5467" s="70" t="s">
        <v>601</v>
      </c>
      <c r="K5467" s="71" t="n">
        <v>2643</v>
      </c>
      <c r="L5467" s="72" t="n">
        <v>2013000278</v>
      </c>
      <c r="M5467" s="73" t="n">
        <v>43465</v>
      </c>
      <c r="N5467" s="74" t="n">
        <v>289.541666666667</v>
      </c>
      <c r="O5467" s="75" t="n">
        <v>0.2</v>
      </c>
      <c r="P5467" s="76" t="n">
        <v>0.0166666666666667</v>
      </c>
      <c r="Q5467" s="77" t="n">
        <v>10.0833333333333</v>
      </c>
      <c r="R5467" s="78" t="n">
        <v>299.625</v>
      </c>
      <c r="S5467" s="39" t="n">
        <v>305.375</v>
      </c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  <c r="AI5467" s="3"/>
      <c r="AJ5467" s="3"/>
      <c r="AMG5467" s="0"/>
      <c r="AMH5467" s="0"/>
      <c r="AMI5467" s="0"/>
      <c r="AMJ5467" s="0"/>
    </row>
    <row r="5468" s="4" customFormat="true" ht="37.5" hidden="false" customHeight="true" outlineLevel="0" collapsed="false">
      <c r="A5468" s="23" t="s">
        <v>1337</v>
      </c>
      <c r="B5468" s="80" t="n">
        <v>8333</v>
      </c>
      <c r="C5468" s="25" t="n">
        <f aca="false">VLOOKUP(B5468,[1]Planilha8!$X$4:$Y$6629,2,0)</f>
        <v>2041403</v>
      </c>
      <c r="D5468" s="98" t="s">
        <v>1521</v>
      </c>
      <c r="E5468" s="26" t="str">
        <f aca="false">VLOOKUP(B5468,[1]Planilha8!$X$4:$Z$6629,3,0)</f>
        <v>UNIDADE DE TERAPIA INTENSIVA</v>
      </c>
      <c r="F5468" s="26" t="str">
        <f aca="false">VLOOKUP(B5468,[1]Planilha8!$X$4:$AD$6629,7,0)</f>
        <v>BOM</v>
      </c>
      <c r="G5468" s="27" t="n">
        <v>41698</v>
      </c>
      <c r="H5468" s="99" t="n">
        <v>605</v>
      </c>
      <c r="I5468" s="29" t="s">
        <v>23</v>
      </c>
      <c r="J5468" s="70" t="s">
        <v>601</v>
      </c>
      <c r="K5468" s="71" t="n">
        <v>2643</v>
      </c>
      <c r="L5468" s="72" t="n">
        <v>2013000278</v>
      </c>
      <c r="M5468" s="73" t="n">
        <v>43465</v>
      </c>
      <c r="N5468" s="74" t="n">
        <v>289.541666666667</v>
      </c>
      <c r="O5468" s="75" t="n">
        <v>0.2</v>
      </c>
      <c r="P5468" s="76" t="n">
        <v>0.0166666666666667</v>
      </c>
      <c r="Q5468" s="77" t="n">
        <v>10.0833333333333</v>
      </c>
      <c r="R5468" s="78" t="n">
        <v>299.625</v>
      </c>
      <c r="S5468" s="39" t="n">
        <v>305.375</v>
      </c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  <c r="AMG5468" s="0"/>
      <c r="AMH5468" s="0"/>
      <c r="AMI5468" s="0"/>
      <c r="AMJ5468" s="0"/>
    </row>
    <row r="5469" s="4" customFormat="true" ht="37.5" hidden="false" customHeight="true" outlineLevel="0" collapsed="false">
      <c r="A5469" s="23" t="s">
        <v>1337</v>
      </c>
      <c r="B5469" s="80" t="n">
        <v>8334</v>
      </c>
      <c r="C5469" s="25" t="n">
        <f aca="false">VLOOKUP(B5469,[1]Planilha8!$X$4:$Y$6629,2,0)</f>
        <v>2041404</v>
      </c>
      <c r="D5469" s="98" t="s">
        <v>1521</v>
      </c>
      <c r="E5469" s="26" t="str">
        <f aca="false">VLOOKUP(B5469,[1]Planilha8!$X$4:$Z$6629,3,0)</f>
        <v>CLÍNICA CIRURGICA</v>
      </c>
      <c r="F5469" s="26" t="str">
        <f aca="false">VLOOKUP(B5469,[1]Planilha8!$X$4:$AD$6629,7,0)</f>
        <v>BOM</v>
      </c>
      <c r="G5469" s="27" t="n">
        <v>41698</v>
      </c>
      <c r="H5469" s="99" t="n">
        <v>605</v>
      </c>
      <c r="I5469" s="29" t="s">
        <v>23</v>
      </c>
      <c r="J5469" s="70" t="s">
        <v>601</v>
      </c>
      <c r="K5469" s="71" t="n">
        <v>2643</v>
      </c>
      <c r="L5469" s="72" t="n">
        <v>2013000278</v>
      </c>
      <c r="M5469" s="73" t="n">
        <v>43465</v>
      </c>
      <c r="N5469" s="74" t="n">
        <v>289.541666666667</v>
      </c>
      <c r="O5469" s="75" t="n">
        <v>0.2</v>
      </c>
      <c r="P5469" s="76" t="n">
        <v>0.0166666666666667</v>
      </c>
      <c r="Q5469" s="77" t="n">
        <v>10.0833333333333</v>
      </c>
      <c r="R5469" s="78" t="n">
        <v>299.625</v>
      </c>
      <c r="S5469" s="39" t="n">
        <v>305.375</v>
      </c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  <c r="AI5469" s="3"/>
      <c r="AJ5469" s="3"/>
      <c r="AMG5469" s="0"/>
      <c r="AMH5469" s="0"/>
      <c r="AMI5469" s="0"/>
      <c r="AMJ5469" s="0"/>
    </row>
    <row r="5470" s="4" customFormat="true" ht="37.5" hidden="false" customHeight="true" outlineLevel="0" collapsed="false">
      <c r="A5470" s="23" t="s">
        <v>1337</v>
      </c>
      <c r="B5470" s="80" t="n">
        <v>8335</v>
      </c>
      <c r="C5470" s="25" t="n">
        <f aca="false">VLOOKUP(B5470,[1]Planilha8!$X$4:$Y$6629,2,0)</f>
        <v>2041405</v>
      </c>
      <c r="D5470" s="98" t="s">
        <v>1521</v>
      </c>
      <c r="E5470" s="26" t="str">
        <f aca="false">VLOOKUP(B5470,[1]Planilha8!$X$4:$Z$6629,3,0)</f>
        <v>UNIDADE DE TERAPIA INTENSIVA</v>
      </c>
      <c r="F5470" s="26" t="str">
        <f aca="false">VLOOKUP(B5470,[1]Planilha8!$X$4:$AD$6629,7,0)</f>
        <v>BOM</v>
      </c>
      <c r="G5470" s="27" t="n">
        <v>41698</v>
      </c>
      <c r="H5470" s="99" t="n">
        <v>605</v>
      </c>
      <c r="I5470" s="29" t="s">
        <v>23</v>
      </c>
      <c r="J5470" s="70" t="s">
        <v>601</v>
      </c>
      <c r="K5470" s="71" t="n">
        <v>2643</v>
      </c>
      <c r="L5470" s="72" t="n">
        <v>2013000278</v>
      </c>
      <c r="M5470" s="73" t="n">
        <v>43465</v>
      </c>
      <c r="N5470" s="74" t="n">
        <v>289.541666666667</v>
      </c>
      <c r="O5470" s="75" t="n">
        <v>0.2</v>
      </c>
      <c r="P5470" s="76" t="n">
        <v>0.0166666666666667</v>
      </c>
      <c r="Q5470" s="77" t="n">
        <v>10.0833333333333</v>
      </c>
      <c r="R5470" s="78" t="n">
        <v>299.625</v>
      </c>
      <c r="S5470" s="39" t="n">
        <v>305.375</v>
      </c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  <c r="AI5470" s="3"/>
      <c r="AJ5470" s="3"/>
      <c r="AMG5470" s="0"/>
      <c r="AMH5470" s="0"/>
      <c r="AMI5470" s="0"/>
      <c r="AMJ5470" s="0"/>
    </row>
    <row r="5471" s="4" customFormat="true" ht="37.5" hidden="false" customHeight="true" outlineLevel="0" collapsed="false">
      <c r="A5471" s="23" t="s">
        <v>1337</v>
      </c>
      <c r="B5471" s="80" t="n">
        <v>8336</v>
      </c>
      <c r="C5471" s="25" t="n">
        <f aca="false">VLOOKUP(B5471,[1]Planilha8!$X$4:$Y$6629,2,0)</f>
        <v>2041406</v>
      </c>
      <c r="D5471" s="98" t="s">
        <v>1521</v>
      </c>
      <c r="E5471" s="26" t="str">
        <f aca="false">VLOOKUP(B5471,[1]Planilha8!$X$4:$Z$6629,3,0)</f>
        <v>UNIDADE DE TERAPIA INTENSIVA</v>
      </c>
      <c r="F5471" s="26" t="str">
        <f aca="false">VLOOKUP(B5471,[1]Planilha8!$X$4:$AD$6629,7,0)</f>
        <v>BOM</v>
      </c>
      <c r="G5471" s="27" t="n">
        <v>41698</v>
      </c>
      <c r="H5471" s="99" t="n">
        <v>605</v>
      </c>
      <c r="I5471" s="29" t="s">
        <v>23</v>
      </c>
      <c r="J5471" s="70" t="s">
        <v>601</v>
      </c>
      <c r="K5471" s="71" t="n">
        <v>2643</v>
      </c>
      <c r="L5471" s="72" t="n">
        <v>2013000278</v>
      </c>
      <c r="M5471" s="73" t="n">
        <v>43465</v>
      </c>
      <c r="N5471" s="74" t="n">
        <v>289.541666666667</v>
      </c>
      <c r="O5471" s="75" t="n">
        <v>0.2</v>
      </c>
      <c r="P5471" s="76" t="n">
        <v>0.0166666666666667</v>
      </c>
      <c r="Q5471" s="77" t="n">
        <v>10.0833333333333</v>
      </c>
      <c r="R5471" s="78" t="n">
        <v>299.625</v>
      </c>
      <c r="S5471" s="39" t="n">
        <v>305.375</v>
      </c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  <c r="AI5471" s="3"/>
      <c r="AJ5471" s="3"/>
      <c r="AMG5471" s="0"/>
      <c r="AMH5471" s="0"/>
      <c r="AMI5471" s="0"/>
      <c r="AMJ5471" s="0"/>
    </row>
    <row r="5472" s="4" customFormat="true" ht="37.5" hidden="false" customHeight="true" outlineLevel="0" collapsed="false">
      <c r="A5472" s="23" t="s">
        <v>1337</v>
      </c>
      <c r="B5472" s="80" t="n">
        <v>8337</v>
      </c>
      <c r="C5472" s="25" t="n">
        <f aca="false">VLOOKUP(B5472,[1]Planilha8!$X$4:$Y$6629,2,0)</f>
        <v>2041407</v>
      </c>
      <c r="D5472" s="98" t="s">
        <v>1521</v>
      </c>
      <c r="E5472" s="26" t="str">
        <f aca="false">VLOOKUP(B5472,[1]Planilha8!$X$4:$Z$6629,3,0)</f>
        <v>CLÍNICA CIRURGICA</v>
      </c>
      <c r="F5472" s="26" t="str">
        <f aca="false">VLOOKUP(B5472,[1]Planilha8!$X$4:$AD$6629,7,0)</f>
        <v>BOM</v>
      </c>
      <c r="G5472" s="27" t="n">
        <v>41698</v>
      </c>
      <c r="H5472" s="99" t="n">
        <v>605</v>
      </c>
      <c r="I5472" s="29" t="s">
        <v>23</v>
      </c>
      <c r="J5472" s="70" t="s">
        <v>601</v>
      </c>
      <c r="K5472" s="71" t="n">
        <v>2643</v>
      </c>
      <c r="L5472" s="72" t="n">
        <v>2013000278</v>
      </c>
      <c r="M5472" s="73" t="n">
        <v>43465</v>
      </c>
      <c r="N5472" s="74" t="n">
        <v>289.541666666667</v>
      </c>
      <c r="O5472" s="75" t="n">
        <v>0.2</v>
      </c>
      <c r="P5472" s="76" t="n">
        <v>0.0166666666666667</v>
      </c>
      <c r="Q5472" s="77" t="n">
        <v>10.0833333333333</v>
      </c>
      <c r="R5472" s="78" t="n">
        <v>299.625</v>
      </c>
      <c r="S5472" s="39" t="n">
        <v>305.375</v>
      </c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  <c r="AI5472" s="3"/>
      <c r="AJ5472" s="3"/>
      <c r="AMG5472" s="0"/>
      <c r="AMH5472" s="0"/>
      <c r="AMI5472" s="0"/>
      <c r="AMJ5472" s="0"/>
    </row>
    <row r="5473" s="4" customFormat="true" ht="37.5" hidden="false" customHeight="true" outlineLevel="0" collapsed="false">
      <c r="A5473" s="23" t="s">
        <v>1337</v>
      </c>
      <c r="B5473" s="80" t="n">
        <v>8338</v>
      </c>
      <c r="C5473" s="25" t="n">
        <f aca="false">VLOOKUP(B5473,[1]Planilha8!$X$4:$Y$6629,2,0)</f>
        <v>2041408</v>
      </c>
      <c r="D5473" s="98" t="s">
        <v>1521</v>
      </c>
      <c r="E5473" s="26" t="str">
        <f aca="false">VLOOKUP(B5473,[1]Planilha8!$X$4:$Z$6629,3,0)</f>
        <v>CLÍNICA CIRURGICA</v>
      </c>
      <c r="F5473" s="26" t="str">
        <f aca="false">VLOOKUP(B5473,[1]Planilha8!$X$4:$AD$6629,7,0)</f>
        <v>BOM</v>
      </c>
      <c r="G5473" s="27" t="n">
        <v>41698</v>
      </c>
      <c r="H5473" s="99" t="n">
        <v>605</v>
      </c>
      <c r="I5473" s="29" t="s">
        <v>23</v>
      </c>
      <c r="J5473" s="70" t="s">
        <v>601</v>
      </c>
      <c r="K5473" s="71" t="n">
        <v>2643</v>
      </c>
      <c r="L5473" s="72" t="n">
        <v>2013000278</v>
      </c>
      <c r="M5473" s="73" t="n">
        <v>43465</v>
      </c>
      <c r="N5473" s="74" t="n">
        <v>289.541666666667</v>
      </c>
      <c r="O5473" s="75" t="n">
        <v>0.2</v>
      </c>
      <c r="P5473" s="76" t="n">
        <v>0.0166666666666667</v>
      </c>
      <c r="Q5473" s="77" t="n">
        <v>10.0833333333333</v>
      </c>
      <c r="R5473" s="78" t="n">
        <v>299.625</v>
      </c>
      <c r="S5473" s="39" t="n">
        <v>305.375</v>
      </c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  <c r="AI5473" s="3"/>
      <c r="AJ5473" s="3"/>
      <c r="AMG5473" s="0"/>
      <c r="AMH5473" s="0"/>
      <c r="AMI5473" s="0"/>
      <c r="AMJ5473" s="0"/>
    </row>
    <row r="5474" s="4" customFormat="true" ht="37.5" hidden="false" customHeight="true" outlineLevel="0" collapsed="false">
      <c r="A5474" s="23" t="s">
        <v>1337</v>
      </c>
      <c r="B5474" s="80" t="n">
        <v>8339</v>
      </c>
      <c r="C5474" s="25" t="n">
        <f aca="false">VLOOKUP(B5474,[1]Planilha8!$X$4:$Y$6629,2,0)</f>
        <v>2041409</v>
      </c>
      <c r="D5474" s="98" t="s">
        <v>1521</v>
      </c>
      <c r="E5474" s="26" t="str">
        <f aca="false">VLOOKUP(B5474,[1]Planilha8!$X$4:$Z$6629,3,0)</f>
        <v>HEMODIALISE / DIÁLISE</v>
      </c>
      <c r="F5474" s="26" t="str">
        <f aca="false">VLOOKUP(B5474,[1]Planilha8!$X$4:$AD$6629,7,0)</f>
        <v>BOM</v>
      </c>
      <c r="G5474" s="27" t="n">
        <v>41698</v>
      </c>
      <c r="H5474" s="99" t="n">
        <v>605</v>
      </c>
      <c r="I5474" s="29" t="s">
        <v>23</v>
      </c>
      <c r="J5474" s="70" t="s">
        <v>601</v>
      </c>
      <c r="K5474" s="71" t="n">
        <v>2643</v>
      </c>
      <c r="L5474" s="72" t="n">
        <v>2013000278</v>
      </c>
      <c r="M5474" s="73" t="n">
        <v>43465</v>
      </c>
      <c r="N5474" s="74" t="n">
        <v>289.541666666667</v>
      </c>
      <c r="O5474" s="75" t="n">
        <v>0.2</v>
      </c>
      <c r="P5474" s="76" t="n">
        <v>0.0166666666666667</v>
      </c>
      <c r="Q5474" s="77" t="n">
        <v>10.0833333333333</v>
      </c>
      <c r="R5474" s="78" t="n">
        <v>299.625</v>
      </c>
      <c r="S5474" s="39" t="n">
        <v>305.375</v>
      </c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  <c r="AMG5474" s="0"/>
      <c r="AMH5474" s="0"/>
      <c r="AMI5474" s="0"/>
      <c r="AMJ5474" s="0"/>
    </row>
    <row r="5475" s="4" customFormat="true" ht="37.5" hidden="false" customHeight="true" outlineLevel="0" collapsed="false">
      <c r="A5475" s="23" t="s">
        <v>1337</v>
      </c>
      <c r="B5475" s="80" t="n">
        <v>8339</v>
      </c>
      <c r="C5475" s="25" t="n">
        <f aca="false">VLOOKUP(B5475,[1]Planilha8!$X$4:$Y$6629,2,0)</f>
        <v>2041409</v>
      </c>
      <c r="D5475" s="98" t="s">
        <v>1521</v>
      </c>
      <c r="E5475" s="26" t="str">
        <f aca="false">VLOOKUP(B5475,[1]Planilha8!$X$4:$Z$6629,3,0)</f>
        <v>HEMODIALISE / DIÁLISE</v>
      </c>
      <c r="F5475" s="26" t="str">
        <f aca="false">VLOOKUP(B5475,[1]Planilha8!$X$4:$AD$6629,7,0)</f>
        <v>BOM</v>
      </c>
      <c r="G5475" s="27" t="n">
        <v>41698</v>
      </c>
      <c r="H5475" s="99" t="n">
        <v>605</v>
      </c>
      <c r="I5475" s="29" t="s">
        <v>23</v>
      </c>
      <c r="J5475" s="70" t="s">
        <v>601</v>
      </c>
      <c r="K5475" s="71" t="n">
        <v>2643</v>
      </c>
      <c r="L5475" s="72" t="n">
        <v>2013000278</v>
      </c>
      <c r="M5475" s="73" t="n">
        <v>43465</v>
      </c>
      <c r="N5475" s="74" t="n">
        <v>289.541666666667</v>
      </c>
      <c r="O5475" s="75" t="n">
        <v>0.2</v>
      </c>
      <c r="P5475" s="76" t="n">
        <v>0.0166666666666667</v>
      </c>
      <c r="Q5475" s="77" t="n">
        <v>10.0833333333333</v>
      </c>
      <c r="R5475" s="78" t="n">
        <v>299.625</v>
      </c>
      <c r="S5475" s="39" t="n">
        <v>305.375</v>
      </c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  <c r="AI5475" s="3"/>
      <c r="AJ5475" s="3"/>
      <c r="AMG5475" s="0"/>
      <c r="AMH5475" s="0"/>
      <c r="AMI5475" s="0"/>
      <c r="AMJ5475" s="0"/>
    </row>
    <row r="5476" s="4" customFormat="true" ht="37.5" hidden="false" customHeight="true" outlineLevel="0" collapsed="false">
      <c r="A5476" s="23" t="s">
        <v>1337</v>
      </c>
      <c r="B5476" s="80" t="n">
        <v>8340</v>
      </c>
      <c r="C5476" s="25" t="n">
        <f aca="false">VLOOKUP(B5476,[1]Planilha8!$X$4:$Y$6629,2,0)</f>
        <v>2041411</v>
      </c>
      <c r="D5476" s="98" t="s">
        <v>1521</v>
      </c>
      <c r="E5476" s="26" t="str">
        <f aca="false">VLOOKUP(B5476,[1]Planilha8!$X$4:$Z$6629,3,0)</f>
        <v>CLÍNICA CIRURGICA</v>
      </c>
      <c r="F5476" s="26" t="str">
        <f aca="false">VLOOKUP(B5476,[1]Planilha8!$X$4:$AD$6629,7,0)</f>
        <v>BOM</v>
      </c>
      <c r="G5476" s="27" t="n">
        <v>41698</v>
      </c>
      <c r="H5476" s="99" t="n">
        <v>605</v>
      </c>
      <c r="I5476" s="29" t="s">
        <v>23</v>
      </c>
      <c r="J5476" s="70" t="s">
        <v>601</v>
      </c>
      <c r="K5476" s="71" t="n">
        <v>2643</v>
      </c>
      <c r="L5476" s="72" t="n">
        <v>2013000278</v>
      </c>
      <c r="M5476" s="73" t="n">
        <v>43465</v>
      </c>
      <c r="N5476" s="74" t="n">
        <v>289.541666666667</v>
      </c>
      <c r="O5476" s="75" t="n">
        <v>0.2</v>
      </c>
      <c r="P5476" s="76" t="n">
        <v>0.0166666666666667</v>
      </c>
      <c r="Q5476" s="77" t="n">
        <v>10.0833333333333</v>
      </c>
      <c r="R5476" s="78" t="n">
        <v>299.625</v>
      </c>
      <c r="S5476" s="39" t="n">
        <v>305.375</v>
      </c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  <c r="AI5476" s="3"/>
      <c r="AJ5476" s="3"/>
      <c r="AMG5476" s="0"/>
      <c r="AMH5476" s="0"/>
      <c r="AMI5476" s="0"/>
      <c r="AMJ5476" s="0"/>
    </row>
    <row r="5477" s="4" customFormat="true" ht="37.5" hidden="false" customHeight="true" outlineLevel="0" collapsed="false">
      <c r="A5477" s="23" t="s">
        <v>1337</v>
      </c>
      <c r="B5477" s="80" t="n">
        <v>8341</v>
      </c>
      <c r="C5477" s="25" t="n">
        <f aca="false">VLOOKUP(B5477,[1]Planilha8!$X$4:$Y$6629,2,0)</f>
        <v>2041412</v>
      </c>
      <c r="D5477" s="98" t="s">
        <v>1521</v>
      </c>
      <c r="E5477" s="26" t="str">
        <f aca="false">VLOOKUP(B5477,[1]Planilha8!$X$4:$Z$6629,3,0)</f>
        <v>HEMODIALISE / DIÁLISE</v>
      </c>
      <c r="F5477" s="26" t="str">
        <f aca="false">VLOOKUP(B5477,[1]Planilha8!$X$4:$AD$6629,7,0)</f>
        <v>BOM</v>
      </c>
      <c r="G5477" s="27" t="n">
        <v>41698</v>
      </c>
      <c r="H5477" s="99" t="n">
        <v>605</v>
      </c>
      <c r="I5477" s="29" t="s">
        <v>23</v>
      </c>
      <c r="J5477" s="70" t="s">
        <v>601</v>
      </c>
      <c r="K5477" s="71" t="n">
        <v>2643</v>
      </c>
      <c r="L5477" s="72" t="n">
        <v>2013000278</v>
      </c>
      <c r="M5477" s="73" t="n">
        <v>43465</v>
      </c>
      <c r="N5477" s="74" t="n">
        <v>289.541666666667</v>
      </c>
      <c r="O5477" s="75" t="n">
        <v>0.2</v>
      </c>
      <c r="P5477" s="76" t="n">
        <v>0.0166666666666667</v>
      </c>
      <c r="Q5477" s="77" t="n">
        <v>10.0833333333333</v>
      </c>
      <c r="R5477" s="78" t="n">
        <v>299.625</v>
      </c>
      <c r="S5477" s="39" t="n">
        <v>305.375</v>
      </c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  <c r="AI5477" s="3"/>
      <c r="AJ5477" s="3"/>
      <c r="AMG5477" s="0"/>
      <c r="AMH5477" s="0"/>
      <c r="AMI5477" s="0"/>
      <c r="AMJ5477" s="0"/>
    </row>
    <row r="5478" s="4" customFormat="true" ht="37.5" hidden="false" customHeight="true" outlineLevel="0" collapsed="false">
      <c r="A5478" s="23" t="s">
        <v>1337</v>
      </c>
      <c r="B5478" s="80" t="n">
        <v>8342</v>
      </c>
      <c r="C5478" s="25" t="n">
        <f aca="false">VLOOKUP(B5478,[1]Planilha8!$X$4:$Y$6629,2,0)</f>
        <v>2041413</v>
      </c>
      <c r="D5478" s="98" t="s">
        <v>1521</v>
      </c>
      <c r="E5478" s="26" t="str">
        <f aca="false">VLOOKUP(B5478,[1]Planilha8!$X$4:$Z$6629,3,0)</f>
        <v>CLÍNICA CIRURGICA</v>
      </c>
      <c r="F5478" s="26" t="str">
        <f aca="false">VLOOKUP(B5478,[1]Planilha8!$X$4:$AD$6629,7,0)</f>
        <v>BOM</v>
      </c>
      <c r="G5478" s="27" t="n">
        <v>41698</v>
      </c>
      <c r="H5478" s="99" t="n">
        <v>605</v>
      </c>
      <c r="I5478" s="29" t="s">
        <v>23</v>
      </c>
      <c r="J5478" s="70" t="s">
        <v>601</v>
      </c>
      <c r="K5478" s="71" t="n">
        <v>2643</v>
      </c>
      <c r="L5478" s="72" t="n">
        <v>2013000278</v>
      </c>
      <c r="M5478" s="73" t="n">
        <v>43465</v>
      </c>
      <c r="N5478" s="74" t="n">
        <v>289.541666666667</v>
      </c>
      <c r="O5478" s="75" t="n">
        <v>0.2</v>
      </c>
      <c r="P5478" s="76" t="n">
        <v>0.0166666666666667</v>
      </c>
      <c r="Q5478" s="77" t="n">
        <v>10.0833333333333</v>
      </c>
      <c r="R5478" s="78" t="n">
        <v>299.625</v>
      </c>
      <c r="S5478" s="39" t="n">
        <v>305.375</v>
      </c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  <c r="AI5478" s="3"/>
      <c r="AJ5478" s="3"/>
      <c r="AMG5478" s="0"/>
      <c r="AMH5478" s="0"/>
      <c r="AMI5478" s="0"/>
      <c r="AMJ5478" s="0"/>
    </row>
    <row r="5479" s="4" customFormat="true" ht="37.5" hidden="false" customHeight="true" outlineLevel="0" collapsed="false">
      <c r="A5479" s="23" t="s">
        <v>1337</v>
      </c>
      <c r="B5479" s="80" t="n">
        <v>8343</v>
      </c>
      <c r="C5479" s="25" t="n">
        <f aca="false">VLOOKUP(B5479,[1]Planilha8!$X$4:$Y$6629,2,0)</f>
        <v>2041414</v>
      </c>
      <c r="D5479" s="98" t="s">
        <v>1521</v>
      </c>
      <c r="E5479" s="26" t="str">
        <f aca="false">VLOOKUP(B5479,[1]Planilha8!$X$4:$Z$6629,3,0)</f>
        <v>CLÍNICA CIRURGICA</v>
      </c>
      <c r="F5479" s="26" t="str">
        <f aca="false">VLOOKUP(B5479,[1]Planilha8!$X$4:$AD$6629,7,0)</f>
        <v>BOM</v>
      </c>
      <c r="G5479" s="27" t="n">
        <v>41698</v>
      </c>
      <c r="H5479" s="99" t="n">
        <v>605</v>
      </c>
      <c r="I5479" s="29" t="s">
        <v>23</v>
      </c>
      <c r="J5479" s="70" t="s">
        <v>601</v>
      </c>
      <c r="K5479" s="71" t="n">
        <v>2643</v>
      </c>
      <c r="L5479" s="72" t="n">
        <v>2013000278</v>
      </c>
      <c r="M5479" s="73" t="n">
        <v>43465</v>
      </c>
      <c r="N5479" s="74" t="n">
        <v>289.541666666667</v>
      </c>
      <c r="O5479" s="75" t="n">
        <v>0.2</v>
      </c>
      <c r="P5479" s="76" t="n">
        <v>0.0166666666666667</v>
      </c>
      <c r="Q5479" s="77" t="n">
        <v>10.0833333333333</v>
      </c>
      <c r="R5479" s="78" t="n">
        <v>299.625</v>
      </c>
      <c r="S5479" s="39" t="n">
        <v>305.375</v>
      </c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  <c r="AI5479" s="3"/>
      <c r="AJ5479" s="3"/>
      <c r="AMG5479" s="0"/>
      <c r="AMH5479" s="0"/>
      <c r="AMI5479" s="0"/>
      <c r="AMJ5479" s="0"/>
    </row>
    <row r="5480" s="4" customFormat="true" ht="37.5" hidden="false" customHeight="true" outlineLevel="0" collapsed="false">
      <c r="A5480" s="23" t="s">
        <v>1337</v>
      </c>
      <c r="B5480" s="80" t="n">
        <v>8344</v>
      </c>
      <c r="C5480" s="25" t="n">
        <f aca="false">VLOOKUP(B5480,[1]Planilha8!$X$4:$Y$6629,2,0)</f>
        <v>2041415</v>
      </c>
      <c r="D5480" s="98" t="s">
        <v>1521</v>
      </c>
      <c r="E5480" s="26" t="str">
        <f aca="false">VLOOKUP(B5480,[1]Planilha8!$X$4:$Z$6629,3,0)</f>
        <v>CLÍNICA CIRURGICA</v>
      </c>
      <c r="F5480" s="26" t="str">
        <f aca="false">VLOOKUP(B5480,[1]Planilha8!$X$4:$AD$6629,7,0)</f>
        <v>BOM</v>
      </c>
      <c r="G5480" s="27" t="n">
        <v>41698</v>
      </c>
      <c r="H5480" s="99" t="n">
        <v>605</v>
      </c>
      <c r="I5480" s="29" t="s">
        <v>23</v>
      </c>
      <c r="J5480" s="70" t="s">
        <v>601</v>
      </c>
      <c r="K5480" s="71" t="n">
        <v>2643</v>
      </c>
      <c r="L5480" s="72" t="n">
        <v>2013000278</v>
      </c>
      <c r="M5480" s="73" t="n">
        <v>43465</v>
      </c>
      <c r="N5480" s="74" t="n">
        <v>289.541666666667</v>
      </c>
      <c r="O5480" s="75" t="n">
        <v>0.2</v>
      </c>
      <c r="P5480" s="76" t="n">
        <v>0.0166666666666667</v>
      </c>
      <c r="Q5480" s="77" t="n">
        <v>10.0833333333333</v>
      </c>
      <c r="R5480" s="78" t="n">
        <v>299.625</v>
      </c>
      <c r="S5480" s="39" t="n">
        <v>305.375</v>
      </c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  <c r="AI5480" s="3"/>
      <c r="AJ5480" s="3"/>
      <c r="AMG5480" s="0"/>
      <c r="AMH5480" s="0"/>
      <c r="AMI5480" s="0"/>
      <c r="AMJ5480" s="0"/>
    </row>
    <row r="5481" s="4" customFormat="true" ht="37.5" hidden="false" customHeight="true" outlineLevel="0" collapsed="false">
      <c r="A5481" s="23" t="s">
        <v>1337</v>
      </c>
      <c r="B5481" s="80" t="n">
        <v>8345</v>
      </c>
      <c r="C5481" s="25" t="n">
        <f aca="false">VLOOKUP(B5481,[1]Planilha8!$X$4:$Y$6629,2,0)</f>
        <v>2041416</v>
      </c>
      <c r="D5481" s="98" t="s">
        <v>1521</v>
      </c>
      <c r="E5481" s="26" t="str">
        <f aca="false">VLOOKUP(B5481,[1]Planilha8!$X$4:$Z$6629,3,0)</f>
        <v>CLÍNICA CIRURGICA</v>
      </c>
      <c r="F5481" s="26" t="str">
        <f aca="false">VLOOKUP(B5481,[1]Planilha8!$X$4:$AD$6629,7,0)</f>
        <v>BOM</v>
      </c>
      <c r="G5481" s="27" t="n">
        <v>41698</v>
      </c>
      <c r="H5481" s="99" t="n">
        <v>605</v>
      </c>
      <c r="I5481" s="29" t="s">
        <v>23</v>
      </c>
      <c r="J5481" s="70" t="s">
        <v>601</v>
      </c>
      <c r="K5481" s="71" t="n">
        <v>2643</v>
      </c>
      <c r="L5481" s="72" t="n">
        <v>2013000278</v>
      </c>
      <c r="M5481" s="73" t="n">
        <v>43465</v>
      </c>
      <c r="N5481" s="74" t="n">
        <v>289.541666666667</v>
      </c>
      <c r="O5481" s="75" t="n">
        <v>0.2</v>
      </c>
      <c r="P5481" s="76" t="n">
        <v>0.0166666666666667</v>
      </c>
      <c r="Q5481" s="77" t="n">
        <v>10.0833333333333</v>
      </c>
      <c r="R5481" s="78" t="n">
        <v>299.625</v>
      </c>
      <c r="S5481" s="39" t="n">
        <v>305.375</v>
      </c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  <c r="AI5481" s="3"/>
      <c r="AJ5481" s="3"/>
      <c r="AMG5481" s="0"/>
      <c r="AMH5481" s="0"/>
      <c r="AMI5481" s="0"/>
      <c r="AMJ5481" s="0"/>
    </row>
    <row r="5482" s="4" customFormat="true" ht="37.5" hidden="false" customHeight="true" outlineLevel="0" collapsed="false">
      <c r="A5482" s="23" t="s">
        <v>1337</v>
      </c>
      <c r="B5482" s="80" t="n">
        <v>8346</v>
      </c>
      <c r="C5482" s="25" t="n">
        <f aca="false">VLOOKUP(B5482,[1]Planilha8!$X$4:$Y$6629,2,0)</f>
        <v>2041417</v>
      </c>
      <c r="D5482" s="98" t="s">
        <v>1521</v>
      </c>
      <c r="E5482" s="26" t="str">
        <f aca="false">VLOOKUP(B5482,[1]Planilha8!$X$4:$Z$6629,3,0)</f>
        <v>CLÍNICA CIRURGICA</v>
      </c>
      <c r="F5482" s="26" t="str">
        <f aca="false">VLOOKUP(B5482,[1]Planilha8!$X$4:$AD$6629,7,0)</f>
        <v>BOM</v>
      </c>
      <c r="G5482" s="27" t="n">
        <v>41698</v>
      </c>
      <c r="H5482" s="99" t="n">
        <v>605</v>
      </c>
      <c r="I5482" s="29" t="s">
        <v>23</v>
      </c>
      <c r="J5482" s="70" t="s">
        <v>601</v>
      </c>
      <c r="K5482" s="71" t="n">
        <v>2643</v>
      </c>
      <c r="L5482" s="72" t="n">
        <v>2013000278</v>
      </c>
      <c r="M5482" s="73" t="n">
        <v>43465</v>
      </c>
      <c r="N5482" s="74" t="n">
        <v>289.541666666667</v>
      </c>
      <c r="O5482" s="75" t="n">
        <v>0.2</v>
      </c>
      <c r="P5482" s="76" t="n">
        <v>0.0166666666666667</v>
      </c>
      <c r="Q5482" s="77" t="n">
        <v>10.0833333333333</v>
      </c>
      <c r="R5482" s="78" t="n">
        <v>299.625</v>
      </c>
      <c r="S5482" s="39" t="n">
        <v>305.375</v>
      </c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  <c r="AI5482" s="3"/>
      <c r="AJ5482" s="3"/>
      <c r="AMG5482" s="0"/>
      <c r="AMH5482" s="0"/>
      <c r="AMI5482" s="0"/>
      <c r="AMJ5482" s="0"/>
    </row>
    <row r="5483" s="4" customFormat="true" ht="37.5" hidden="false" customHeight="true" outlineLevel="0" collapsed="false">
      <c r="A5483" s="23" t="s">
        <v>1337</v>
      </c>
      <c r="B5483" s="80" t="n">
        <v>8347</v>
      </c>
      <c r="C5483" s="25" t="n">
        <f aca="false">VLOOKUP(B5483,[1]Planilha8!$X$4:$Y$6629,2,0)</f>
        <v>2041418</v>
      </c>
      <c r="D5483" s="98" t="s">
        <v>1521</v>
      </c>
      <c r="E5483" s="26" t="str">
        <f aca="false">VLOOKUP(B5483,[1]Planilha8!$X$4:$Z$6629,3,0)</f>
        <v>UNIDADE DE TERAPIA INTENSIVA</v>
      </c>
      <c r="F5483" s="26" t="str">
        <f aca="false">VLOOKUP(B5483,[1]Planilha8!$X$4:$AD$6629,7,0)</f>
        <v>BOM</v>
      </c>
      <c r="G5483" s="27" t="n">
        <v>41698</v>
      </c>
      <c r="H5483" s="99" t="n">
        <v>605</v>
      </c>
      <c r="I5483" s="29" t="s">
        <v>23</v>
      </c>
      <c r="J5483" s="70" t="s">
        <v>601</v>
      </c>
      <c r="K5483" s="71" t="n">
        <v>2643</v>
      </c>
      <c r="L5483" s="72" t="n">
        <v>2013000278</v>
      </c>
      <c r="M5483" s="73" t="n">
        <v>43465</v>
      </c>
      <c r="N5483" s="74" t="n">
        <v>289.541666666667</v>
      </c>
      <c r="O5483" s="75" t="n">
        <v>0.2</v>
      </c>
      <c r="P5483" s="76" t="n">
        <v>0.0166666666666667</v>
      </c>
      <c r="Q5483" s="77" t="n">
        <v>10.0833333333333</v>
      </c>
      <c r="R5483" s="78" t="n">
        <v>299.625</v>
      </c>
      <c r="S5483" s="39" t="n">
        <v>305.375</v>
      </c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  <c r="AI5483" s="3"/>
      <c r="AJ5483" s="3"/>
      <c r="AMG5483" s="0"/>
      <c r="AMH5483" s="0"/>
      <c r="AMI5483" s="0"/>
      <c r="AMJ5483" s="0"/>
    </row>
    <row r="5484" s="4" customFormat="true" ht="37.5" hidden="false" customHeight="true" outlineLevel="0" collapsed="false">
      <c r="A5484" s="23" t="s">
        <v>1337</v>
      </c>
      <c r="B5484" s="80" t="n">
        <v>8348</v>
      </c>
      <c r="C5484" s="25" t="n">
        <f aca="false">VLOOKUP(B5484,[1]Planilha8!$X$4:$Y$6629,2,0)</f>
        <v>2041419</v>
      </c>
      <c r="D5484" s="98" t="s">
        <v>1521</v>
      </c>
      <c r="E5484" s="26" t="str">
        <f aca="false">VLOOKUP(B5484,[1]Planilha8!$X$4:$Z$6629,3,0)</f>
        <v>UNIDADE DE TERAPIA INTENSIVA</v>
      </c>
      <c r="F5484" s="26" t="str">
        <f aca="false">VLOOKUP(B5484,[1]Planilha8!$X$4:$AD$6629,7,0)</f>
        <v>BOM</v>
      </c>
      <c r="G5484" s="27" t="n">
        <v>41698</v>
      </c>
      <c r="H5484" s="99" t="n">
        <v>605</v>
      </c>
      <c r="I5484" s="29" t="s">
        <v>23</v>
      </c>
      <c r="J5484" s="70" t="s">
        <v>601</v>
      </c>
      <c r="K5484" s="71" t="n">
        <v>2643</v>
      </c>
      <c r="L5484" s="72" t="n">
        <v>2013000278</v>
      </c>
      <c r="M5484" s="73" t="n">
        <v>43465</v>
      </c>
      <c r="N5484" s="74" t="n">
        <v>289.541666666667</v>
      </c>
      <c r="O5484" s="75" t="n">
        <v>0.2</v>
      </c>
      <c r="P5484" s="76" t="n">
        <v>0.0166666666666667</v>
      </c>
      <c r="Q5484" s="77" t="n">
        <v>10.0833333333333</v>
      </c>
      <c r="R5484" s="78" t="n">
        <v>299.625</v>
      </c>
      <c r="S5484" s="39" t="n">
        <v>305.375</v>
      </c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  <c r="AI5484" s="3"/>
      <c r="AJ5484" s="3"/>
      <c r="AMG5484" s="0"/>
      <c r="AMH5484" s="0"/>
      <c r="AMI5484" s="0"/>
      <c r="AMJ5484" s="0"/>
    </row>
    <row r="5485" s="4" customFormat="true" ht="37.5" hidden="false" customHeight="true" outlineLevel="0" collapsed="false">
      <c r="A5485" s="23" t="s">
        <v>1337</v>
      </c>
      <c r="B5485" s="80" t="n">
        <v>8349</v>
      </c>
      <c r="C5485" s="25" t="n">
        <f aca="false">VLOOKUP(B5485,[1]Planilha8!$X$4:$Y$6629,2,0)</f>
        <v>2041420</v>
      </c>
      <c r="D5485" s="98" t="s">
        <v>1521</v>
      </c>
      <c r="E5485" s="26" t="str">
        <f aca="false">VLOOKUP(B5485,[1]Planilha8!$X$4:$Z$6629,3,0)</f>
        <v>CLÍNICA CIRURGICA</v>
      </c>
      <c r="F5485" s="26" t="str">
        <f aca="false">VLOOKUP(B5485,[1]Planilha8!$X$4:$AD$6629,7,0)</f>
        <v>BOM</v>
      </c>
      <c r="G5485" s="27" t="n">
        <v>41698</v>
      </c>
      <c r="H5485" s="99" t="n">
        <v>605</v>
      </c>
      <c r="I5485" s="29" t="s">
        <v>23</v>
      </c>
      <c r="J5485" s="70" t="s">
        <v>601</v>
      </c>
      <c r="K5485" s="71" t="n">
        <v>2643</v>
      </c>
      <c r="L5485" s="72" t="n">
        <v>2013000278</v>
      </c>
      <c r="M5485" s="73" t="n">
        <v>43465</v>
      </c>
      <c r="N5485" s="74" t="n">
        <v>289.541666666667</v>
      </c>
      <c r="O5485" s="75" t="n">
        <v>0.2</v>
      </c>
      <c r="P5485" s="76" t="n">
        <v>0.0166666666666667</v>
      </c>
      <c r="Q5485" s="77" t="n">
        <v>10.0833333333333</v>
      </c>
      <c r="R5485" s="78" t="n">
        <v>299.625</v>
      </c>
      <c r="S5485" s="39" t="n">
        <v>305.375</v>
      </c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  <c r="AI5485" s="3"/>
      <c r="AJ5485" s="3"/>
      <c r="AMG5485" s="0"/>
      <c r="AMH5485" s="0"/>
      <c r="AMI5485" s="0"/>
      <c r="AMJ5485" s="0"/>
    </row>
    <row r="5486" s="4" customFormat="true" ht="37.5" hidden="false" customHeight="true" outlineLevel="0" collapsed="false">
      <c r="A5486" s="23" t="s">
        <v>1337</v>
      </c>
      <c r="B5486" s="80" t="n">
        <v>8350</v>
      </c>
      <c r="C5486" s="25" t="n">
        <f aca="false">VLOOKUP(B5486,[1]Planilha8!$X$4:$Y$6629,2,0)</f>
        <v>2041421</v>
      </c>
      <c r="D5486" s="98" t="s">
        <v>1521</v>
      </c>
      <c r="E5486" s="26" t="str">
        <f aca="false">VLOOKUP(B5486,[1]Planilha8!$X$4:$Z$6629,3,0)</f>
        <v>CLÍNICA CIRURGICA</v>
      </c>
      <c r="F5486" s="26" t="str">
        <f aca="false">VLOOKUP(B5486,[1]Planilha8!$X$4:$AD$6629,7,0)</f>
        <v>BOM</v>
      </c>
      <c r="G5486" s="27" t="n">
        <v>41698</v>
      </c>
      <c r="H5486" s="99" t="n">
        <v>605</v>
      </c>
      <c r="I5486" s="29" t="s">
        <v>23</v>
      </c>
      <c r="J5486" s="70" t="s">
        <v>601</v>
      </c>
      <c r="K5486" s="71" t="n">
        <v>2643</v>
      </c>
      <c r="L5486" s="72" t="n">
        <v>2013000278</v>
      </c>
      <c r="M5486" s="73" t="n">
        <v>43465</v>
      </c>
      <c r="N5486" s="74" t="n">
        <v>289.541666666667</v>
      </c>
      <c r="O5486" s="75" t="n">
        <v>0.2</v>
      </c>
      <c r="P5486" s="76" t="n">
        <v>0.0166666666666667</v>
      </c>
      <c r="Q5486" s="77" t="n">
        <v>10.0833333333333</v>
      </c>
      <c r="R5486" s="78" t="n">
        <v>299.625</v>
      </c>
      <c r="S5486" s="39" t="n">
        <v>305.375</v>
      </c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  <c r="AI5486" s="3"/>
      <c r="AJ5486" s="3"/>
      <c r="AMG5486" s="0"/>
      <c r="AMH5486" s="0"/>
      <c r="AMI5486" s="0"/>
      <c r="AMJ5486" s="0"/>
    </row>
    <row r="5487" s="4" customFormat="true" ht="37.5" hidden="false" customHeight="true" outlineLevel="0" collapsed="false">
      <c r="A5487" s="23" t="s">
        <v>1337</v>
      </c>
      <c r="B5487" s="80" t="n">
        <v>8351</v>
      </c>
      <c r="C5487" s="25" t="n">
        <f aca="false">VLOOKUP(B5487,[1]Planilha8!$X$4:$Y$6629,2,0)</f>
        <v>2041422</v>
      </c>
      <c r="D5487" s="98" t="s">
        <v>1521</v>
      </c>
      <c r="E5487" s="26" t="str">
        <f aca="false">VLOOKUP(B5487,[1]Planilha8!$X$4:$Z$6629,3,0)</f>
        <v>CLÍNICA CIRURGICA</v>
      </c>
      <c r="F5487" s="26" t="str">
        <f aca="false">VLOOKUP(B5487,[1]Planilha8!$X$4:$AD$6629,7,0)</f>
        <v>BOM</v>
      </c>
      <c r="G5487" s="27" t="n">
        <v>41698</v>
      </c>
      <c r="H5487" s="99" t="n">
        <v>605</v>
      </c>
      <c r="I5487" s="29" t="s">
        <v>23</v>
      </c>
      <c r="J5487" s="70" t="s">
        <v>601</v>
      </c>
      <c r="K5487" s="71" t="n">
        <v>2643</v>
      </c>
      <c r="L5487" s="72" t="n">
        <v>2013000278</v>
      </c>
      <c r="M5487" s="73" t="n">
        <v>43465</v>
      </c>
      <c r="N5487" s="74" t="n">
        <v>289.541666666667</v>
      </c>
      <c r="O5487" s="75" t="n">
        <v>0.2</v>
      </c>
      <c r="P5487" s="76" t="n">
        <v>0.0166666666666667</v>
      </c>
      <c r="Q5487" s="77" t="n">
        <v>10.0833333333333</v>
      </c>
      <c r="R5487" s="78" t="n">
        <v>299.625</v>
      </c>
      <c r="S5487" s="39" t="n">
        <v>305.375</v>
      </c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  <c r="AI5487" s="3"/>
      <c r="AJ5487" s="3"/>
      <c r="AMG5487" s="0"/>
      <c r="AMH5487" s="0"/>
      <c r="AMI5487" s="0"/>
      <c r="AMJ5487" s="0"/>
    </row>
    <row r="5488" s="4" customFormat="true" ht="37.5" hidden="false" customHeight="true" outlineLevel="0" collapsed="false">
      <c r="A5488" s="23" t="s">
        <v>1337</v>
      </c>
      <c r="B5488" s="80" t="n">
        <v>8352</v>
      </c>
      <c r="C5488" s="25" t="n">
        <f aca="false">VLOOKUP(B5488,[1]Planilha8!$X$4:$Y$6629,2,0)</f>
        <v>2041423</v>
      </c>
      <c r="D5488" s="98" t="s">
        <v>1521</v>
      </c>
      <c r="E5488" s="26" t="str">
        <f aca="false">VLOOKUP(B5488,[1]Planilha8!$X$4:$Z$6629,3,0)</f>
        <v>CLÍNICA CIRURGICA</v>
      </c>
      <c r="F5488" s="26" t="str">
        <f aca="false">VLOOKUP(B5488,[1]Planilha8!$X$4:$AD$6629,7,0)</f>
        <v>BOM</v>
      </c>
      <c r="G5488" s="27" t="n">
        <v>41698</v>
      </c>
      <c r="H5488" s="99" t="n">
        <v>605</v>
      </c>
      <c r="I5488" s="29" t="s">
        <v>23</v>
      </c>
      <c r="J5488" s="70" t="s">
        <v>601</v>
      </c>
      <c r="K5488" s="71" t="n">
        <v>2643</v>
      </c>
      <c r="L5488" s="72" t="n">
        <v>2013000278</v>
      </c>
      <c r="M5488" s="73" t="n">
        <v>43465</v>
      </c>
      <c r="N5488" s="74" t="n">
        <v>289.541666666667</v>
      </c>
      <c r="O5488" s="75" t="n">
        <v>0.2</v>
      </c>
      <c r="P5488" s="76" t="n">
        <v>0.0166666666666667</v>
      </c>
      <c r="Q5488" s="77" t="n">
        <v>10.0833333333333</v>
      </c>
      <c r="R5488" s="78" t="n">
        <v>299.625</v>
      </c>
      <c r="S5488" s="39" t="n">
        <v>305.375</v>
      </c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  <c r="AI5488" s="3"/>
      <c r="AJ5488" s="3"/>
      <c r="AMG5488" s="0"/>
      <c r="AMH5488" s="0"/>
      <c r="AMI5488" s="0"/>
      <c r="AMJ5488" s="0"/>
    </row>
    <row r="5489" s="4" customFormat="true" ht="37.5" hidden="false" customHeight="true" outlineLevel="0" collapsed="false">
      <c r="A5489" s="23" t="s">
        <v>1337</v>
      </c>
      <c r="B5489" s="80" t="n">
        <v>8353</v>
      </c>
      <c r="C5489" s="25" t="n">
        <f aca="false">VLOOKUP(B5489,[1]Planilha8!$X$4:$Y$6629,2,0)</f>
        <v>2041424</v>
      </c>
      <c r="D5489" s="98" t="s">
        <v>1521</v>
      </c>
      <c r="E5489" s="26" t="str">
        <f aca="false">VLOOKUP(B5489,[1]Planilha8!$X$4:$Z$6629,3,0)</f>
        <v>CLÍNICA CIRURGICA</v>
      </c>
      <c r="F5489" s="26" t="str">
        <f aca="false">VLOOKUP(B5489,[1]Planilha8!$X$4:$AD$6629,7,0)</f>
        <v>BOM</v>
      </c>
      <c r="G5489" s="27" t="n">
        <v>41698</v>
      </c>
      <c r="H5489" s="99" t="n">
        <v>605</v>
      </c>
      <c r="I5489" s="29" t="s">
        <v>23</v>
      </c>
      <c r="J5489" s="70" t="s">
        <v>601</v>
      </c>
      <c r="K5489" s="71" t="n">
        <v>2643</v>
      </c>
      <c r="L5489" s="72" t="n">
        <v>2013000278</v>
      </c>
      <c r="M5489" s="73" t="n">
        <v>43465</v>
      </c>
      <c r="N5489" s="74" t="n">
        <v>289.541666666667</v>
      </c>
      <c r="O5489" s="75" t="n">
        <v>0.2</v>
      </c>
      <c r="P5489" s="76" t="n">
        <v>0.0166666666666667</v>
      </c>
      <c r="Q5489" s="77" t="n">
        <v>10.0833333333333</v>
      </c>
      <c r="R5489" s="78" t="n">
        <v>299.625</v>
      </c>
      <c r="S5489" s="39" t="n">
        <v>305.375</v>
      </c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  <c r="AI5489" s="3"/>
      <c r="AJ5489" s="3"/>
      <c r="AMG5489" s="0"/>
      <c r="AMH5489" s="0"/>
      <c r="AMI5489" s="0"/>
      <c r="AMJ5489" s="0"/>
    </row>
    <row r="5490" s="4" customFormat="true" ht="37.5" hidden="false" customHeight="true" outlineLevel="0" collapsed="false">
      <c r="A5490" s="23" t="s">
        <v>1337</v>
      </c>
      <c r="B5490" s="80" t="n">
        <v>8354</v>
      </c>
      <c r="C5490" s="25" t="n">
        <f aca="false">VLOOKUP(B5490,[1]Planilha8!$X$4:$Y$6629,2,0)</f>
        <v>2041425</v>
      </c>
      <c r="D5490" s="98" t="s">
        <v>1521</v>
      </c>
      <c r="E5490" s="26" t="str">
        <f aca="false">VLOOKUP(B5490,[1]Planilha8!$X$4:$Z$6629,3,0)</f>
        <v>CLÍNICA CIRURGICA</v>
      </c>
      <c r="F5490" s="26" t="str">
        <f aca="false">VLOOKUP(B5490,[1]Planilha8!$X$4:$AD$6629,7,0)</f>
        <v>BOM</v>
      </c>
      <c r="G5490" s="27" t="n">
        <v>41698</v>
      </c>
      <c r="H5490" s="99" t="n">
        <v>605</v>
      </c>
      <c r="I5490" s="29" t="s">
        <v>23</v>
      </c>
      <c r="J5490" s="70" t="s">
        <v>601</v>
      </c>
      <c r="K5490" s="71" t="n">
        <v>2643</v>
      </c>
      <c r="L5490" s="72" t="n">
        <v>2013000278</v>
      </c>
      <c r="M5490" s="73" t="n">
        <v>43465</v>
      </c>
      <c r="N5490" s="74" t="n">
        <v>289.541666666667</v>
      </c>
      <c r="O5490" s="75" t="n">
        <v>0.2</v>
      </c>
      <c r="P5490" s="76" t="n">
        <v>0.0166666666666667</v>
      </c>
      <c r="Q5490" s="77" t="n">
        <v>10.0833333333333</v>
      </c>
      <c r="R5490" s="78" t="n">
        <v>299.625</v>
      </c>
      <c r="S5490" s="39" t="n">
        <v>305.375</v>
      </c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  <c r="AMG5490" s="0"/>
      <c r="AMH5490" s="0"/>
      <c r="AMI5490" s="0"/>
      <c r="AMJ5490" s="0"/>
    </row>
    <row r="5491" s="4" customFormat="true" ht="37.5" hidden="false" customHeight="true" outlineLevel="0" collapsed="false">
      <c r="A5491" s="23" t="s">
        <v>1337</v>
      </c>
      <c r="B5491" s="80" t="n">
        <v>8364</v>
      </c>
      <c r="C5491" s="25" t="n">
        <f aca="false">VLOOKUP(B5491,[1]Planilha8!$X$4:$Y$6629,2,0)</f>
        <v>2041426</v>
      </c>
      <c r="D5491" s="98" t="s">
        <v>1521</v>
      </c>
      <c r="E5491" s="26" t="str">
        <f aca="false">VLOOKUP(B5491,[1]Planilha8!$X$4:$Z$6629,3,0)</f>
        <v>CLÍNICA MÉDICA</v>
      </c>
      <c r="F5491" s="26" t="str">
        <f aca="false">VLOOKUP(B5491,[1]Planilha8!$X$4:$AD$6629,7,0)</f>
        <v>BOM</v>
      </c>
      <c r="G5491" s="27" t="n">
        <v>41698</v>
      </c>
      <c r="H5491" s="99" t="n">
        <v>605</v>
      </c>
      <c r="I5491" s="29" t="s">
        <v>23</v>
      </c>
      <c r="J5491" s="70" t="s">
        <v>601</v>
      </c>
      <c r="K5491" s="71" t="n">
        <v>2643</v>
      </c>
      <c r="L5491" s="72" t="n">
        <v>2013000278</v>
      </c>
      <c r="M5491" s="73" t="n">
        <v>43465</v>
      </c>
      <c r="N5491" s="74" t="n">
        <v>289.541666666667</v>
      </c>
      <c r="O5491" s="75" t="n">
        <v>0.2</v>
      </c>
      <c r="P5491" s="76" t="n">
        <v>0.0166666666666667</v>
      </c>
      <c r="Q5491" s="77" t="n">
        <v>10.0833333333333</v>
      </c>
      <c r="R5491" s="78" t="n">
        <v>299.625</v>
      </c>
      <c r="S5491" s="39" t="n">
        <v>305.375</v>
      </c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  <c r="AI5491" s="3"/>
      <c r="AJ5491" s="3"/>
      <c r="AMG5491" s="0"/>
      <c r="AMH5491" s="0"/>
      <c r="AMI5491" s="0"/>
      <c r="AMJ5491" s="0"/>
    </row>
    <row r="5492" s="4" customFormat="true" ht="37.5" hidden="false" customHeight="true" outlineLevel="0" collapsed="false">
      <c r="A5492" s="23" t="s">
        <v>1337</v>
      </c>
      <c r="B5492" s="80" t="n">
        <v>8365</v>
      </c>
      <c r="C5492" s="25" t="n">
        <f aca="false">VLOOKUP(B5492,[1]Planilha8!$X$4:$Y$6629,2,0)</f>
        <v>2041427</v>
      </c>
      <c r="D5492" s="98" t="s">
        <v>1521</v>
      </c>
      <c r="E5492" s="26" t="str">
        <f aca="false">VLOOKUP(B5492,[1]Planilha8!$X$4:$Z$6629,3,0)</f>
        <v>CLÍNICA MÉDICA</v>
      </c>
      <c r="F5492" s="26" t="str">
        <f aca="false">VLOOKUP(B5492,[1]Planilha8!$X$4:$AD$6629,7,0)</f>
        <v>BOM</v>
      </c>
      <c r="G5492" s="27" t="n">
        <v>41698</v>
      </c>
      <c r="H5492" s="99" t="n">
        <v>605</v>
      </c>
      <c r="I5492" s="29" t="s">
        <v>23</v>
      </c>
      <c r="J5492" s="70" t="s">
        <v>601</v>
      </c>
      <c r="K5492" s="71" t="n">
        <v>2643</v>
      </c>
      <c r="L5492" s="72" t="n">
        <v>2013000278</v>
      </c>
      <c r="M5492" s="73" t="n">
        <v>43465</v>
      </c>
      <c r="N5492" s="74" t="n">
        <v>289.541666666667</v>
      </c>
      <c r="O5492" s="75" t="n">
        <v>0.2</v>
      </c>
      <c r="P5492" s="76" t="n">
        <v>0.0166666666666667</v>
      </c>
      <c r="Q5492" s="77" t="n">
        <v>10.0833333333333</v>
      </c>
      <c r="R5492" s="78" t="n">
        <v>299.625</v>
      </c>
      <c r="S5492" s="39" t="n">
        <v>305.375</v>
      </c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  <c r="AMG5492" s="0"/>
      <c r="AMH5492" s="0"/>
      <c r="AMI5492" s="0"/>
      <c r="AMJ5492" s="0"/>
    </row>
    <row r="5493" s="4" customFormat="true" ht="37.5" hidden="false" customHeight="true" outlineLevel="0" collapsed="false">
      <c r="A5493" s="23" t="s">
        <v>1337</v>
      </c>
      <c r="B5493" s="80" t="n">
        <v>8366</v>
      </c>
      <c r="C5493" s="25" t="n">
        <f aca="false">VLOOKUP(B5493,[1]Planilha8!$X$4:$Y$6629,2,0)</f>
        <v>2041428</v>
      </c>
      <c r="D5493" s="98" t="s">
        <v>1521</v>
      </c>
      <c r="E5493" s="26" t="str">
        <f aca="false">VLOOKUP(B5493,[1]Planilha8!$X$4:$Z$6629,3,0)</f>
        <v>CLÍNICA MÉDICA</v>
      </c>
      <c r="F5493" s="26" t="str">
        <f aca="false">VLOOKUP(B5493,[1]Planilha8!$X$4:$AD$6629,7,0)</f>
        <v>BOM</v>
      </c>
      <c r="G5493" s="27" t="n">
        <v>41698</v>
      </c>
      <c r="H5493" s="99" t="n">
        <v>605</v>
      </c>
      <c r="I5493" s="29" t="s">
        <v>23</v>
      </c>
      <c r="J5493" s="70" t="s">
        <v>601</v>
      </c>
      <c r="K5493" s="71" t="n">
        <v>2643</v>
      </c>
      <c r="L5493" s="72" t="n">
        <v>2013000278</v>
      </c>
      <c r="M5493" s="73" t="n">
        <v>43465</v>
      </c>
      <c r="N5493" s="74" t="n">
        <v>289.541666666667</v>
      </c>
      <c r="O5493" s="75" t="n">
        <v>0.2</v>
      </c>
      <c r="P5493" s="76" t="n">
        <v>0.0166666666666667</v>
      </c>
      <c r="Q5493" s="77" t="n">
        <v>10.0833333333333</v>
      </c>
      <c r="R5493" s="78" t="n">
        <v>299.625</v>
      </c>
      <c r="S5493" s="39" t="n">
        <v>305.375</v>
      </c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  <c r="AI5493" s="3"/>
      <c r="AJ5493" s="3"/>
      <c r="AMG5493" s="0"/>
      <c r="AMH5493" s="0"/>
      <c r="AMI5493" s="0"/>
      <c r="AMJ5493" s="0"/>
    </row>
    <row r="5494" s="4" customFormat="true" ht="37.5" hidden="false" customHeight="true" outlineLevel="0" collapsed="false">
      <c r="A5494" s="23" t="s">
        <v>1337</v>
      </c>
      <c r="B5494" s="80" t="n">
        <v>8367</v>
      </c>
      <c r="C5494" s="25" t="n">
        <f aca="false">VLOOKUP(B5494,[1]Planilha8!$X$4:$Y$6629,2,0)</f>
        <v>2041429</v>
      </c>
      <c r="D5494" s="98" t="s">
        <v>1521</v>
      </c>
      <c r="E5494" s="26" t="str">
        <f aca="false">VLOOKUP(B5494,[1]Planilha8!$X$4:$Z$6629,3,0)</f>
        <v>HEMODIALISE / DIÁLISE</v>
      </c>
      <c r="F5494" s="26" t="str">
        <f aca="false">VLOOKUP(B5494,[1]Planilha8!$X$4:$AD$6629,7,0)</f>
        <v>BOM</v>
      </c>
      <c r="G5494" s="27" t="n">
        <v>41698</v>
      </c>
      <c r="H5494" s="99" t="n">
        <v>605</v>
      </c>
      <c r="I5494" s="29" t="s">
        <v>23</v>
      </c>
      <c r="J5494" s="70" t="s">
        <v>601</v>
      </c>
      <c r="K5494" s="71" t="n">
        <v>2643</v>
      </c>
      <c r="L5494" s="72" t="n">
        <v>2013000278</v>
      </c>
      <c r="M5494" s="73" t="n">
        <v>43465</v>
      </c>
      <c r="N5494" s="74" t="n">
        <v>289.541666666667</v>
      </c>
      <c r="O5494" s="75" t="n">
        <v>0.2</v>
      </c>
      <c r="P5494" s="76" t="n">
        <v>0.0166666666666667</v>
      </c>
      <c r="Q5494" s="77" t="n">
        <v>10.0833333333333</v>
      </c>
      <c r="R5494" s="78" t="n">
        <v>299.625</v>
      </c>
      <c r="S5494" s="39" t="n">
        <v>305.375</v>
      </c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  <c r="AI5494" s="3"/>
      <c r="AJ5494" s="3"/>
      <c r="AMG5494" s="0"/>
      <c r="AMH5494" s="0"/>
      <c r="AMI5494" s="0"/>
      <c r="AMJ5494" s="0"/>
    </row>
    <row r="5495" s="4" customFormat="true" ht="37.5" hidden="false" customHeight="true" outlineLevel="0" collapsed="false">
      <c r="A5495" s="23" t="s">
        <v>1337</v>
      </c>
      <c r="B5495" s="80" t="n">
        <v>8368</v>
      </c>
      <c r="C5495" s="25" t="n">
        <f aca="false">VLOOKUP(B5495,[1]Planilha8!$X$4:$Y$6629,2,0)</f>
        <v>2041430</v>
      </c>
      <c r="D5495" s="98" t="s">
        <v>1521</v>
      </c>
      <c r="E5495" s="26" t="str">
        <f aca="false">VLOOKUP(B5495,[1]Planilha8!$X$4:$Z$6629,3,0)</f>
        <v>CLÍNICA MÉDICA</v>
      </c>
      <c r="F5495" s="26" t="str">
        <f aca="false">VLOOKUP(B5495,[1]Planilha8!$X$4:$AD$6629,7,0)</f>
        <v>BOM</v>
      </c>
      <c r="G5495" s="27" t="n">
        <v>41698</v>
      </c>
      <c r="H5495" s="99" t="n">
        <v>605</v>
      </c>
      <c r="I5495" s="29" t="s">
        <v>23</v>
      </c>
      <c r="J5495" s="70" t="s">
        <v>601</v>
      </c>
      <c r="K5495" s="71" t="n">
        <v>2643</v>
      </c>
      <c r="L5495" s="72" t="n">
        <v>2013000278</v>
      </c>
      <c r="M5495" s="73" t="n">
        <v>43465</v>
      </c>
      <c r="N5495" s="74" t="n">
        <v>289.541666666667</v>
      </c>
      <c r="O5495" s="75" t="n">
        <v>0.2</v>
      </c>
      <c r="P5495" s="76" t="n">
        <v>0.0166666666666667</v>
      </c>
      <c r="Q5495" s="77" t="n">
        <v>10.0833333333333</v>
      </c>
      <c r="R5495" s="78" t="n">
        <v>299.625</v>
      </c>
      <c r="S5495" s="39" t="n">
        <v>305.375</v>
      </c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  <c r="AI5495" s="3"/>
      <c r="AJ5495" s="3"/>
      <c r="AMG5495" s="0"/>
      <c r="AMH5495" s="0"/>
      <c r="AMI5495" s="0"/>
      <c r="AMJ5495" s="0"/>
    </row>
    <row r="5496" s="4" customFormat="true" ht="37.5" hidden="false" customHeight="true" outlineLevel="0" collapsed="false">
      <c r="A5496" s="23" t="s">
        <v>1337</v>
      </c>
      <c r="B5496" s="80" t="n">
        <v>8369</v>
      </c>
      <c r="C5496" s="25" t="n">
        <f aca="false">VLOOKUP(B5496,[1]Planilha8!$X$4:$Y$6629,2,0)</f>
        <v>2041431</v>
      </c>
      <c r="D5496" s="98" t="s">
        <v>1521</v>
      </c>
      <c r="E5496" s="26" t="str">
        <f aca="false">VLOOKUP(B5496,[1]Planilha8!$X$4:$Z$6629,3,0)</f>
        <v>CLÍNICA CIRÚRGICA</v>
      </c>
      <c r="F5496" s="26" t="str">
        <f aca="false">VLOOKUP(B5496,[1]Planilha8!$X$4:$AD$6629,7,0)</f>
        <v>BOM</v>
      </c>
      <c r="G5496" s="27" t="n">
        <v>41698</v>
      </c>
      <c r="H5496" s="99" t="n">
        <v>605</v>
      </c>
      <c r="I5496" s="29" t="s">
        <v>23</v>
      </c>
      <c r="J5496" s="70" t="s">
        <v>601</v>
      </c>
      <c r="K5496" s="71" t="n">
        <v>2643</v>
      </c>
      <c r="L5496" s="72" t="n">
        <v>2013000278</v>
      </c>
      <c r="M5496" s="73" t="n">
        <v>43465</v>
      </c>
      <c r="N5496" s="74" t="n">
        <v>289.541666666667</v>
      </c>
      <c r="O5496" s="75" t="n">
        <v>0.2</v>
      </c>
      <c r="P5496" s="76" t="n">
        <v>0.0166666666666667</v>
      </c>
      <c r="Q5496" s="77" t="n">
        <v>10.0833333333333</v>
      </c>
      <c r="R5496" s="78" t="n">
        <v>299.625</v>
      </c>
      <c r="S5496" s="39" t="n">
        <v>305.375</v>
      </c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  <c r="AI5496" s="3"/>
      <c r="AJ5496" s="3"/>
      <c r="AMG5496" s="0"/>
      <c r="AMH5496" s="0"/>
      <c r="AMI5496" s="0"/>
      <c r="AMJ5496" s="0"/>
    </row>
    <row r="5497" s="4" customFormat="true" ht="37.5" hidden="false" customHeight="true" outlineLevel="0" collapsed="false">
      <c r="A5497" s="23" t="s">
        <v>1337</v>
      </c>
      <c r="B5497" s="80" t="n">
        <v>8370</v>
      </c>
      <c r="C5497" s="25" t="n">
        <f aca="false">VLOOKUP(B5497,[1]Planilha8!$X$4:$Y$6629,2,0)</f>
        <v>2041432</v>
      </c>
      <c r="D5497" s="98" t="s">
        <v>1521</v>
      </c>
      <c r="E5497" s="26" t="str">
        <f aca="false">VLOOKUP(B5497,[1]Planilha8!$X$4:$Z$6629,3,0)</f>
        <v>CLÍNICA CIRÚRGICA</v>
      </c>
      <c r="F5497" s="26" t="str">
        <f aca="false">VLOOKUP(B5497,[1]Planilha8!$X$4:$AD$6629,7,0)</f>
        <v>BOM</v>
      </c>
      <c r="G5497" s="27" t="n">
        <v>41698</v>
      </c>
      <c r="H5497" s="99" t="n">
        <v>605</v>
      </c>
      <c r="I5497" s="29" t="s">
        <v>23</v>
      </c>
      <c r="J5497" s="70" t="s">
        <v>601</v>
      </c>
      <c r="K5497" s="71" t="n">
        <v>2643</v>
      </c>
      <c r="L5497" s="72" t="n">
        <v>2013000278</v>
      </c>
      <c r="M5497" s="73" t="n">
        <v>43465</v>
      </c>
      <c r="N5497" s="74" t="n">
        <v>289.541666666667</v>
      </c>
      <c r="O5497" s="75" t="n">
        <v>0.2</v>
      </c>
      <c r="P5497" s="76" t="n">
        <v>0.0166666666666667</v>
      </c>
      <c r="Q5497" s="77" t="n">
        <v>10.0833333333333</v>
      </c>
      <c r="R5497" s="78" t="n">
        <v>299.625</v>
      </c>
      <c r="S5497" s="39" t="n">
        <v>305.375</v>
      </c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  <c r="AI5497" s="3"/>
      <c r="AJ5497" s="3"/>
      <c r="AMG5497" s="0"/>
      <c r="AMH5497" s="0"/>
      <c r="AMI5497" s="0"/>
      <c r="AMJ5497" s="0"/>
    </row>
    <row r="5498" s="4" customFormat="true" ht="37.5" hidden="false" customHeight="true" outlineLevel="0" collapsed="false">
      <c r="A5498" s="23" t="s">
        <v>1337</v>
      </c>
      <c r="B5498" s="80" t="n">
        <v>8371</v>
      </c>
      <c r="C5498" s="25" t="n">
        <f aca="false">VLOOKUP(B5498,[1]Planilha8!$X$4:$Y$6629,2,0)</f>
        <v>2041433</v>
      </c>
      <c r="D5498" s="98" t="s">
        <v>1521</v>
      </c>
      <c r="E5498" s="26" t="str">
        <f aca="false">VLOOKUP(B5498,[1]Planilha8!$X$4:$Z$6629,3,0)</f>
        <v>CLÍNICA CIRÚRGICA</v>
      </c>
      <c r="F5498" s="26" t="str">
        <f aca="false">VLOOKUP(B5498,[1]Planilha8!$X$4:$AD$6629,7,0)</f>
        <v>BOM</v>
      </c>
      <c r="G5498" s="27" t="n">
        <v>41698</v>
      </c>
      <c r="H5498" s="99" t="n">
        <v>605</v>
      </c>
      <c r="I5498" s="29" t="s">
        <v>23</v>
      </c>
      <c r="J5498" s="70" t="s">
        <v>601</v>
      </c>
      <c r="K5498" s="71" t="n">
        <v>2643</v>
      </c>
      <c r="L5498" s="72" t="n">
        <v>2013000278</v>
      </c>
      <c r="M5498" s="73" t="n">
        <v>43465</v>
      </c>
      <c r="N5498" s="74" t="n">
        <v>289.541666666667</v>
      </c>
      <c r="O5498" s="75" t="n">
        <v>0.2</v>
      </c>
      <c r="P5498" s="76" t="n">
        <v>0.0166666666666667</v>
      </c>
      <c r="Q5498" s="77" t="n">
        <v>10.0833333333333</v>
      </c>
      <c r="R5498" s="78" t="n">
        <v>299.625</v>
      </c>
      <c r="S5498" s="39" t="n">
        <v>305.375</v>
      </c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  <c r="AI5498" s="3"/>
      <c r="AJ5498" s="3"/>
      <c r="AMG5498" s="0"/>
      <c r="AMH5498" s="0"/>
      <c r="AMI5498" s="0"/>
      <c r="AMJ5498" s="0"/>
    </row>
    <row r="5499" s="4" customFormat="true" ht="37.5" hidden="false" customHeight="true" outlineLevel="0" collapsed="false">
      <c r="A5499" s="23" t="s">
        <v>1337</v>
      </c>
      <c r="B5499" s="80" t="n">
        <v>8372</v>
      </c>
      <c r="C5499" s="25" t="n">
        <f aca="false">VLOOKUP(B5499,[1]Planilha8!$X$4:$Y$6629,2,0)</f>
        <v>2041434</v>
      </c>
      <c r="D5499" s="98" t="s">
        <v>1521</v>
      </c>
      <c r="E5499" s="26" t="str">
        <f aca="false">VLOOKUP(B5499,[1]Planilha8!$X$4:$Z$6629,3,0)</f>
        <v>CLÍNICA CIRÚRGICA</v>
      </c>
      <c r="F5499" s="26" t="str">
        <f aca="false">VLOOKUP(B5499,[1]Planilha8!$X$4:$AD$6629,7,0)</f>
        <v>BOM</v>
      </c>
      <c r="G5499" s="27" t="n">
        <v>41698</v>
      </c>
      <c r="H5499" s="99" t="n">
        <v>605</v>
      </c>
      <c r="I5499" s="29" t="s">
        <v>23</v>
      </c>
      <c r="J5499" s="70" t="s">
        <v>601</v>
      </c>
      <c r="K5499" s="71" t="n">
        <v>2643</v>
      </c>
      <c r="L5499" s="72" t="n">
        <v>2013000278</v>
      </c>
      <c r="M5499" s="73" t="n">
        <v>43465</v>
      </c>
      <c r="N5499" s="74" t="n">
        <v>289.541666666667</v>
      </c>
      <c r="O5499" s="75" t="n">
        <v>0.2</v>
      </c>
      <c r="P5499" s="76" t="n">
        <v>0.0166666666666667</v>
      </c>
      <c r="Q5499" s="77" t="n">
        <v>10.0833333333333</v>
      </c>
      <c r="R5499" s="78" t="n">
        <v>299.625</v>
      </c>
      <c r="S5499" s="39" t="n">
        <v>305.375</v>
      </c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  <c r="AMG5499" s="0"/>
      <c r="AMH5499" s="0"/>
      <c r="AMI5499" s="0"/>
      <c r="AMJ5499" s="0"/>
    </row>
    <row r="5500" s="4" customFormat="true" ht="37.5" hidden="false" customHeight="true" outlineLevel="0" collapsed="false">
      <c r="A5500" s="23" t="s">
        <v>1337</v>
      </c>
      <c r="B5500" s="80" t="n">
        <v>8373</v>
      </c>
      <c r="C5500" s="25" t="n">
        <f aca="false">VLOOKUP(B5500,[1]Planilha8!$X$4:$Y$6629,2,0)</f>
        <v>2041435</v>
      </c>
      <c r="D5500" s="98" t="s">
        <v>1521</v>
      </c>
      <c r="E5500" s="26" t="str">
        <f aca="false">VLOOKUP(B5500,[1]Planilha8!$X$4:$Z$6629,3,0)</f>
        <v>HEMODIALISE / DIÁLISE</v>
      </c>
      <c r="F5500" s="26" t="str">
        <f aca="false">VLOOKUP(B5500,[1]Planilha8!$X$4:$AD$6629,7,0)</f>
        <v>BOM</v>
      </c>
      <c r="G5500" s="27" t="n">
        <v>41698</v>
      </c>
      <c r="H5500" s="99" t="n">
        <v>605</v>
      </c>
      <c r="I5500" s="29" t="s">
        <v>23</v>
      </c>
      <c r="J5500" s="70" t="s">
        <v>601</v>
      </c>
      <c r="K5500" s="71" t="n">
        <v>2643</v>
      </c>
      <c r="L5500" s="72" t="n">
        <v>2013000278</v>
      </c>
      <c r="M5500" s="73" t="n">
        <v>43465</v>
      </c>
      <c r="N5500" s="74" t="n">
        <v>289.541666666667</v>
      </c>
      <c r="O5500" s="75" t="n">
        <v>0.2</v>
      </c>
      <c r="P5500" s="76" t="n">
        <v>0.0166666666666667</v>
      </c>
      <c r="Q5500" s="77" t="n">
        <v>10.0833333333333</v>
      </c>
      <c r="R5500" s="78" t="n">
        <v>299.625</v>
      </c>
      <c r="S5500" s="39" t="n">
        <v>305.375</v>
      </c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  <c r="AI5500" s="3"/>
      <c r="AJ5500" s="3"/>
      <c r="AMG5500" s="0"/>
      <c r="AMH5500" s="0"/>
      <c r="AMI5500" s="0"/>
      <c r="AMJ5500" s="0"/>
    </row>
    <row r="5501" s="4" customFormat="true" ht="37.5" hidden="false" customHeight="true" outlineLevel="0" collapsed="false">
      <c r="A5501" s="23" t="s">
        <v>1337</v>
      </c>
      <c r="B5501" s="80" t="n">
        <v>8374</v>
      </c>
      <c r="C5501" s="25" t="n">
        <f aca="false">VLOOKUP(B5501,[1]Planilha8!$X$4:$Y$6629,2,0)</f>
        <v>2041436</v>
      </c>
      <c r="D5501" s="98" t="s">
        <v>1521</v>
      </c>
      <c r="E5501" s="26" t="str">
        <f aca="false">VLOOKUP(B5501,[1]Planilha8!$X$4:$Z$6629,3,0)</f>
        <v>GALPÃO ALMOXARIFADO</v>
      </c>
      <c r="F5501" s="26" t="str">
        <f aca="false">VLOOKUP(B5501,[1]Planilha8!$X$4:$AD$6629,7,0)</f>
        <v>RUIM</v>
      </c>
      <c r="G5501" s="27" t="n">
        <v>41698</v>
      </c>
      <c r="H5501" s="99" t="n">
        <v>605</v>
      </c>
      <c r="I5501" s="29" t="s">
        <v>23</v>
      </c>
      <c r="J5501" s="70" t="s">
        <v>601</v>
      </c>
      <c r="K5501" s="71" t="n">
        <v>2643</v>
      </c>
      <c r="L5501" s="72" t="n">
        <v>2013000278</v>
      </c>
      <c r="M5501" s="73" t="n">
        <v>43465</v>
      </c>
      <c r="N5501" s="74" t="n">
        <v>289.541666666667</v>
      </c>
      <c r="O5501" s="75" t="n">
        <v>0.2</v>
      </c>
      <c r="P5501" s="76" t="n">
        <v>0.0166666666666667</v>
      </c>
      <c r="Q5501" s="77" t="n">
        <v>10.0833333333333</v>
      </c>
      <c r="R5501" s="78" t="n">
        <v>299.625</v>
      </c>
      <c r="S5501" s="39" t="n">
        <v>305.375</v>
      </c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  <c r="AI5501" s="3"/>
      <c r="AJ5501" s="3"/>
      <c r="AMG5501" s="0"/>
      <c r="AMH5501" s="0"/>
      <c r="AMI5501" s="0"/>
      <c r="AMJ5501" s="0"/>
    </row>
    <row r="5502" s="4" customFormat="true" ht="37.5" hidden="false" customHeight="true" outlineLevel="0" collapsed="false">
      <c r="A5502" s="23" t="s">
        <v>1337</v>
      </c>
      <c r="B5502" s="80" t="n">
        <v>8375</v>
      </c>
      <c r="C5502" s="25" t="n">
        <f aca="false">VLOOKUP(B5502,[1]Planilha8!$X$4:$Y$6629,2,0)</f>
        <v>2041437</v>
      </c>
      <c r="D5502" s="98" t="s">
        <v>1521</v>
      </c>
      <c r="E5502" s="26" t="str">
        <f aca="false">VLOOKUP(B5502,[1]Planilha8!$X$4:$Z$6629,3,0)</f>
        <v>HEMODIALISE / DIÁLISE</v>
      </c>
      <c r="F5502" s="26" t="str">
        <f aca="false">VLOOKUP(B5502,[1]Planilha8!$X$4:$AD$6629,7,0)</f>
        <v>BOM</v>
      </c>
      <c r="G5502" s="27" t="n">
        <v>41698</v>
      </c>
      <c r="H5502" s="99" t="n">
        <v>605</v>
      </c>
      <c r="I5502" s="29" t="s">
        <v>23</v>
      </c>
      <c r="J5502" s="70" t="s">
        <v>601</v>
      </c>
      <c r="K5502" s="71" t="n">
        <v>2643</v>
      </c>
      <c r="L5502" s="72" t="n">
        <v>2013000278</v>
      </c>
      <c r="M5502" s="73" t="n">
        <v>43465</v>
      </c>
      <c r="N5502" s="74" t="n">
        <v>289.541666666667</v>
      </c>
      <c r="O5502" s="75" t="n">
        <v>0.2</v>
      </c>
      <c r="P5502" s="76" t="n">
        <v>0.0166666666666667</v>
      </c>
      <c r="Q5502" s="77" t="n">
        <v>10.0833333333333</v>
      </c>
      <c r="R5502" s="78" t="n">
        <v>299.625</v>
      </c>
      <c r="S5502" s="39" t="n">
        <v>305.375</v>
      </c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  <c r="AMG5502" s="0"/>
      <c r="AMH5502" s="0"/>
      <c r="AMI5502" s="0"/>
      <c r="AMJ5502" s="0"/>
    </row>
    <row r="5503" s="4" customFormat="true" ht="37.5" hidden="false" customHeight="true" outlineLevel="0" collapsed="false">
      <c r="A5503" s="23" t="s">
        <v>1337</v>
      </c>
      <c r="B5503" s="80" t="n">
        <v>8376</v>
      </c>
      <c r="C5503" s="25" t="n">
        <f aca="false">VLOOKUP(B5503,[1]Planilha8!$X$4:$Y$6629,2,0)</f>
        <v>2041438</v>
      </c>
      <c r="D5503" s="98" t="s">
        <v>1521</v>
      </c>
      <c r="E5503" s="26" t="str">
        <f aca="false">VLOOKUP(B5503,[1]Planilha8!$X$4:$Z$6629,3,0)</f>
        <v>HEMODIALISE / DIÁLISE</v>
      </c>
      <c r="F5503" s="26" t="str">
        <f aca="false">VLOOKUP(B5503,[1]Planilha8!$X$4:$AD$6629,7,0)</f>
        <v>BOM</v>
      </c>
      <c r="G5503" s="27" t="n">
        <v>41698</v>
      </c>
      <c r="H5503" s="99" t="n">
        <v>605</v>
      </c>
      <c r="I5503" s="29" t="s">
        <v>23</v>
      </c>
      <c r="J5503" s="70" t="s">
        <v>601</v>
      </c>
      <c r="K5503" s="71" t="n">
        <v>2643</v>
      </c>
      <c r="L5503" s="72" t="n">
        <v>2013000278</v>
      </c>
      <c r="M5503" s="73" t="n">
        <v>43465</v>
      </c>
      <c r="N5503" s="74" t="n">
        <v>289.541666666667</v>
      </c>
      <c r="O5503" s="75" t="n">
        <v>0.2</v>
      </c>
      <c r="P5503" s="76" t="n">
        <v>0.0166666666666667</v>
      </c>
      <c r="Q5503" s="77" t="n">
        <v>10.0833333333333</v>
      </c>
      <c r="R5503" s="78" t="n">
        <v>299.625</v>
      </c>
      <c r="S5503" s="39" t="n">
        <v>305.375</v>
      </c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  <c r="AI5503" s="3"/>
      <c r="AJ5503" s="3"/>
      <c r="AMG5503" s="0"/>
      <c r="AMH5503" s="0"/>
      <c r="AMI5503" s="0"/>
      <c r="AMJ5503" s="0"/>
    </row>
    <row r="5504" s="4" customFormat="true" ht="37.5" hidden="false" customHeight="true" outlineLevel="0" collapsed="false">
      <c r="A5504" s="23" t="s">
        <v>1337</v>
      </c>
      <c r="B5504" s="80" t="n">
        <v>8377</v>
      </c>
      <c r="C5504" s="25" t="n">
        <f aca="false">VLOOKUP(B5504,[1]Planilha8!$X$4:$Y$6629,2,0)</f>
        <v>2041439</v>
      </c>
      <c r="D5504" s="98" t="s">
        <v>1521</v>
      </c>
      <c r="E5504" s="26" t="str">
        <f aca="false">VLOOKUP(B5504,[1]Planilha8!$X$4:$Z$6629,3,0)</f>
        <v>HEMODIALISE / DIÁLISE</v>
      </c>
      <c r="F5504" s="26" t="str">
        <f aca="false">VLOOKUP(B5504,[1]Planilha8!$X$4:$AD$6629,7,0)</f>
        <v>BOM</v>
      </c>
      <c r="G5504" s="27" t="n">
        <v>41698</v>
      </c>
      <c r="H5504" s="99" t="n">
        <v>605</v>
      </c>
      <c r="I5504" s="29" t="s">
        <v>23</v>
      </c>
      <c r="J5504" s="70" t="s">
        <v>601</v>
      </c>
      <c r="K5504" s="71" t="n">
        <v>2643</v>
      </c>
      <c r="L5504" s="72" t="n">
        <v>2013000278</v>
      </c>
      <c r="M5504" s="73" t="n">
        <v>43465</v>
      </c>
      <c r="N5504" s="74" t="n">
        <v>289.541666666667</v>
      </c>
      <c r="O5504" s="75" t="n">
        <v>0.2</v>
      </c>
      <c r="P5504" s="76" t="n">
        <v>0.0166666666666667</v>
      </c>
      <c r="Q5504" s="77" t="n">
        <v>10.0833333333333</v>
      </c>
      <c r="R5504" s="78" t="n">
        <v>299.625</v>
      </c>
      <c r="S5504" s="39" t="n">
        <v>305.375</v>
      </c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  <c r="AI5504" s="3"/>
      <c r="AJ5504" s="3"/>
      <c r="AMG5504" s="0"/>
      <c r="AMH5504" s="0"/>
      <c r="AMI5504" s="0"/>
      <c r="AMJ5504" s="0"/>
    </row>
    <row r="5505" s="4" customFormat="true" ht="37.5" hidden="false" customHeight="true" outlineLevel="0" collapsed="false">
      <c r="A5505" s="23" t="s">
        <v>1337</v>
      </c>
      <c r="B5505" s="80" t="n">
        <v>8378</v>
      </c>
      <c r="C5505" s="25" t="n">
        <f aca="false">VLOOKUP(B5505,[1]Planilha8!$X$4:$Y$6629,2,0)</f>
        <v>2041440</v>
      </c>
      <c r="D5505" s="98" t="s">
        <v>1521</v>
      </c>
      <c r="E5505" s="26" t="str">
        <f aca="false">VLOOKUP(B5505,[1]Planilha8!$X$4:$Z$6629,3,0)</f>
        <v>HEMODIALISE / DIÁLISE</v>
      </c>
      <c r="F5505" s="26" t="str">
        <f aca="false">VLOOKUP(B5505,[1]Planilha8!$X$4:$AD$6629,7,0)</f>
        <v>BOM</v>
      </c>
      <c r="G5505" s="27" t="n">
        <v>41698</v>
      </c>
      <c r="H5505" s="99" t="n">
        <v>605</v>
      </c>
      <c r="I5505" s="29" t="s">
        <v>23</v>
      </c>
      <c r="J5505" s="70" t="s">
        <v>601</v>
      </c>
      <c r="K5505" s="71" t="n">
        <v>2643</v>
      </c>
      <c r="L5505" s="72" t="n">
        <v>2013000278</v>
      </c>
      <c r="M5505" s="73" t="n">
        <v>43465</v>
      </c>
      <c r="N5505" s="74" t="n">
        <v>289.541666666667</v>
      </c>
      <c r="O5505" s="75" t="n">
        <v>0.2</v>
      </c>
      <c r="P5505" s="76" t="n">
        <v>0.0166666666666667</v>
      </c>
      <c r="Q5505" s="77" t="n">
        <v>10.0833333333333</v>
      </c>
      <c r="R5505" s="78" t="n">
        <v>299.625</v>
      </c>
      <c r="S5505" s="39" t="n">
        <v>305.375</v>
      </c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  <c r="AI5505" s="3"/>
      <c r="AJ5505" s="3"/>
      <c r="AMG5505" s="0"/>
      <c r="AMH5505" s="0"/>
      <c r="AMI5505" s="0"/>
      <c r="AMJ5505" s="0"/>
    </row>
    <row r="5506" s="4" customFormat="true" ht="37.5" hidden="false" customHeight="true" outlineLevel="0" collapsed="false">
      <c r="A5506" s="23" t="s">
        <v>1337</v>
      </c>
      <c r="B5506" s="23" t="n">
        <v>8742</v>
      </c>
      <c r="C5506" s="25" t="n">
        <f aca="false">VLOOKUP(B5506,[1]Planilha8!$X$4:$Y$6629,2,0)</f>
        <v>2041444</v>
      </c>
      <c r="D5506" s="26" t="s">
        <v>1522</v>
      </c>
      <c r="E5506" s="26" t="str">
        <f aca="false">VLOOKUP(B5506,[1]Planilha8!$X$4:$Z$6629,3,0)</f>
        <v>AMBULATÓRIO – RECEPÇÃO</v>
      </c>
      <c r="F5506" s="26" t="str">
        <f aca="false">VLOOKUP(B5506,[1]Planilha8!$X$4:$AD$6629,7,0)</f>
        <v>BOM</v>
      </c>
      <c r="G5506" s="27" t="n">
        <v>41717</v>
      </c>
      <c r="H5506" s="28" t="n">
        <v>363.08</v>
      </c>
      <c r="I5506" s="29" t="s">
        <v>23</v>
      </c>
      <c r="J5506" s="70" t="s">
        <v>1364</v>
      </c>
      <c r="K5506" s="71" t="n">
        <v>20295</v>
      </c>
      <c r="L5506" s="72" t="n">
        <v>2013002917</v>
      </c>
      <c r="M5506" s="73" t="n">
        <v>43465</v>
      </c>
      <c r="N5506" s="74" t="n">
        <v>144.760633333333</v>
      </c>
      <c r="O5506" s="75" t="n">
        <v>0.17</v>
      </c>
      <c r="P5506" s="76" t="n">
        <v>0.0141666666666667</v>
      </c>
      <c r="Q5506" s="77" t="n">
        <v>5.14363333333333</v>
      </c>
      <c r="R5506" s="78" t="n">
        <v>149.904266666667</v>
      </c>
      <c r="S5506" s="39" t="n">
        <v>213.175733333333</v>
      </c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  <c r="AI5506" s="3"/>
      <c r="AJ5506" s="3"/>
      <c r="AMG5506" s="0"/>
      <c r="AMH5506" s="0"/>
      <c r="AMI5506" s="0"/>
      <c r="AMJ5506" s="0"/>
    </row>
    <row r="5507" s="4" customFormat="true" ht="37.5" hidden="false" customHeight="true" outlineLevel="0" collapsed="false">
      <c r="A5507" s="23" t="s">
        <v>1337</v>
      </c>
      <c r="B5507" s="23" t="n">
        <v>8743</v>
      </c>
      <c r="C5507" s="25" t="n">
        <f aca="false">VLOOKUP(B5507,[1]Planilha8!$X$4:$Y$6629,2,0)</f>
        <v>2041445</v>
      </c>
      <c r="D5507" s="26" t="s">
        <v>1522</v>
      </c>
      <c r="E5507" s="26" t="str">
        <f aca="false">VLOOKUP(B5507,[1]Planilha8!$X$4:$Z$6629,3,0)</f>
        <v>AMBULATÓRIO – RECEPÇÃO</v>
      </c>
      <c r="F5507" s="26" t="str">
        <f aca="false">VLOOKUP(B5507,[1]Planilha8!$X$4:$AD$6629,7,0)</f>
        <v>BOM</v>
      </c>
      <c r="G5507" s="27" t="n">
        <v>41717</v>
      </c>
      <c r="H5507" s="28" t="n">
        <v>363.08</v>
      </c>
      <c r="I5507" s="29" t="s">
        <v>23</v>
      </c>
      <c r="J5507" s="70" t="s">
        <v>1364</v>
      </c>
      <c r="K5507" s="71" t="n">
        <v>20295</v>
      </c>
      <c r="L5507" s="72" t="n">
        <v>2013002917</v>
      </c>
      <c r="M5507" s="73" t="n">
        <v>43465</v>
      </c>
      <c r="N5507" s="74" t="n">
        <v>144.760633333333</v>
      </c>
      <c r="O5507" s="75" t="n">
        <v>0.17</v>
      </c>
      <c r="P5507" s="76" t="n">
        <v>0.0141666666666667</v>
      </c>
      <c r="Q5507" s="77" t="n">
        <v>5.14363333333333</v>
      </c>
      <c r="R5507" s="78" t="n">
        <v>149.904266666667</v>
      </c>
      <c r="S5507" s="39" t="n">
        <v>213.175733333333</v>
      </c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  <c r="AI5507" s="3"/>
      <c r="AJ5507" s="3"/>
      <c r="AMG5507" s="0"/>
      <c r="AMH5507" s="0"/>
      <c r="AMI5507" s="0"/>
      <c r="AMJ5507" s="0"/>
    </row>
    <row r="5508" s="4" customFormat="true" ht="37.5" hidden="false" customHeight="true" outlineLevel="0" collapsed="false">
      <c r="A5508" s="23" t="s">
        <v>1337</v>
      </c>
      <c r="B5508" s="23" t="n">
        <v>8744</v>
      </c>
      <c r="C5508" s="25" t="n">
        <f aca="false">VLOOKUP(B5508,[1]Planilha8!$X$4:$Y$6629,2,0)</f>
        <v>2041446</v>
      </c>
      <c r="D5508" s="26" t="s">
        <v>1522</v>
      </c>
      <c r="E5508" s="26" t="str">
        <f aca="false">VLOOKUP(B5508,[1]Planilha8!$X$4:$Z$6629,3,0)</f>
        <v>AMBULATÓRIO – RECEPÇÃO</v>
      </c>
      <c r="F5508" s="26" t="str">
        <f aca="false">VLOOKUP(B5508,[1]Planilha8!$X$4:$AD$6629,7,0)</f>
        <v>BOM</v>
      </c>
      <c r="G5508" s="27" t="n">
        <v>41717</v>
      </c>
      <c r="H5508" s="28" t="n">
        <v>363.08</v>
      </c>
      <c r="I5508" s="29" t="s">
        <v>23</v>
      </c>
      <c r="J5508" s="70" t="s">
        <v>1364</v>
      </c>
      <c r="K5508" s="71" t="n">
        <v>20295</v>
      </c>
      <c r="L5508" s="72" t="n">
        <v>2013002917</v>
      </c>
      <c r="M5508" s="73" t="n">
        <v>43465</v>
      </c>
      <c r="N5508" s="74" t="n">
        <v>144.760633333333</v>
      </c>
      <c r="O5508" s="75" t="n">
        <v>0.17</v>
      </c>
      <c r="P5508" s="76" t="n">
        <v>0.0141666666666667</v>
      </c>
      <c r="Q5508" s="77" t="n">
        <v>5.14363333333333</v>
      </c>
      <c r="R5508" s="78" t="n">
        <v>149.904266666667</v>
      </c>
      <c r="S5508" s="39" t="n">
        <v>213.175733333333</v>
      </c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  <c r="AI5508" s="3"/>
      <c r="AJ5508" s="3"/>
      <c r="AMG5508" s="0"/>
      <c r="AMH5508" s="0"/>
      <c r="AMI5508" s="0"/>
      <c r="AMJ5508" s="0"/>
    </row>
    <row r="5509" s="4" customFormat="true" ht="37.5" hidden="false" customHeight="true" outlineLevel="0" collapsed="false">
      <c r="A5509" s="23" t="s">
        <v>1337</v>
      </c>
      <c r="B5509" s="23" t="n">
        <v>8745</v>
      </c>
      <c r="C5509" s="25" t="n">
        <f aca="false">VLOOKUP(B5509,[1]Planilha8!$X$4:$Y$6629,2,0)</f>
        <v>2041447</v>
      </c>
      <c r="D5509" s="26" t="s">
        <v>1522</v>
      </c>
      <c r="E5509" s="26" t="str">
        <f aca="false">VLOOKUP(B5509,[1]Planilha8!$X$4:$Z$6629,3,0)</f>
        <v>AMBULATÓRIO – RECEPÇÃO</v>
      </c>
      <c r="F5509" s="26" t="str">
        <f aca="false">VLOOKUP(B5509,[1]Planilha8!$X$4:$AD$6629,7,0)</f>
        <v>BOM</v>
      </c>
      <c r="G5509" s="27" t="n">
        <v>41717</v>
      </c>
      <c r="H5509" s="28" t="n">
        <v>363.08</v>
      </c>
      <c r="I5509" s="29" t="s">
        <v>23</v>
      </c>
      <c r="J5509" s="70" t="s">
        <v>1364</v>
      </c>
      <c r="K5509" s="71" t="n">
        <v>20295</v>
      </c>
      <c r="L5509" s="72" t="n">
        <v>2013002917</v>
      </c>
      <c r="M5509" s="73" t="n">
        <v>43465</v>
      </c>
      <c r="N5509" s="74" t="n">
        <v>144.760633333333</v>
      </c>
      <c r="O5509" s="75" t="n">
        <v>0.17</v>
      </c>
      <c r="P5509" s="76" t="n">
        <v>0.0141666666666667</v>
      </c>
      <c r="Q5509" s="77" t="n">
        <v>5.14363333333333</v>
      </c>
      <c r="R5509" s="78" t="n">
        <v>149.904266666667</v>
      </c>
      <c r="S5509" s="39" t="n">
        <v>213.175733333333</v>
      </c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  <c r="AI5509" s="3"/>
      <c r="AJ5509" s="3"/>
      <c r="AMG5509" s="0"/>
      <c r="AMH5509" s="0"/>
      <c r="AMI5509" s="0"/>
      <c r="AMJ5509" s="0"/>
    </row>
    <row r="5510" s="4" customFormat="true" ht="37.5" hidden="false" customHeight="true" outlineLevel="0" collapsed="false">
      <c r="A5510" s="23" t="s">
        <v>1337</v>
      </c>
      <c r="B5510" s="80" t="n">
        <v>8756</v>
      </c>
      <c r="C5510" s="25" t="n">
        <f aca="false">VLOOKUP(B5510,[1]Planilha8!$X$4:$Y$6629,2,0)</f>
        <v>2041450</v>
      </c>
      <c r="D5510" s="26" t="s">
        <v>1523</v>
      </c>
      <c r="E5510" s="26" t="str">
        <f aca="false">VLOOKUP(B5510,[1]Planilha8!$X$4:$Z$6629,3,0)</f>
        <v>ALMOXARIFADO</v>
      </c>
      <c r="F5510" s="26" t="str">
        <f aca="false">VLOOKUP(B5510,[1]Planilha8!$X$4:$AD$6629,7,0)</f>
        <v>BOM</v>
      </c>
      <c r="G5510" s="27" t="n">
        <v>41724</v>
      </c>
      <c r="H5510" s="28" t="n">
        <v>992</v>
      </c>
      <c r="I5510" s="29" t="s">
        <v>23</v>
      </c>
      <c r="J5510" s="70" t="s">
        <v>757</v>
      </c>
      <c r="K5510" s="71" t="n">
        <v>63545</v>
      </c>
      <c r="L5510" s="72" t="n">
        <v>2014000393</v>
      </c>
      <c r="M5510" s="73" t="n">
        <v>43465</v>
      </c>
      <c r="N5510" s="74" t="n">
        <v>664.533333333333</v>
      </c>
      <c r="O5510" s="75" t="n">
        <v>0.2</v>
      </c>
      <c r="P5510" s="76" t="n">
        <v>0.0166666666666667</v>
      </c>
      <c r="Q5510" s="77" t="n">
        <v>16.5333333333333</v>
      </c>
      <c r="R5510" s="78" t="n">
        <v>681.066666666666</v>
      </c>
      <c r="S5510" s="39" t="n">
        <v>310.933333333334</v>
      </c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  <c r="AI5510" s="3"/>
      <c r="AJ5510" s="3"/>
      <c r="AMG5510" s="0"/>
      <c r="AMH5510" s="0"/>
      <c r="AMI5510" s="0"/>
      <c r="AMJ5510" s="0"/>
    </row>
    <row r="5511" s="4" customFormat="true" ht="37.5" hidden="false" customHeight="true" outlineLevel="0" collapsed="false">
      <c r="A5511" s="23" t="s">
        <v>1337</v>
      </c>
      <c r="B5511" s="80" t="n">
        <v>8757</v>
      </c>
      <c r="C5511" s="25" t="n">
        <f aca="false">VLOOKUP(B5511,[1]Planilha8!$X$4:$Y$6629,2,0)</f>
        <v>2041451</v>
      </c>
      <c r="D5511" s="26" t="s">
        <v>1523</v>
      </c>
      <c r="E5511" s="26" t="str">
        <f aca="false">VLOOKUP(B5511,[1]Planilha8!$X$4:$Z$6629,3,0)</f>
        <v>ALMOXARIFADO</v>
      </c>
      <c r="F5511" s="26" t="str">
        <f aca="false">VLOOKUP(B5511,[1]Planilha8!$X$4:$AD$6629,7,0)</f>
        <v>BOM</v>
      </c>
      <c r="G5511" s="27" t="n">
        <v>41724</v>
      </c>
      <c r="H5511" s="28" t="n">
        <v>992</v>
      </c>
      <c r="I5511" s="29" t="s">
        <v>23</v>
      </c>
      <c r="J5511" s="70" t="s">
        <v>757</v>
      </c>
      <c r="K5511" s="71" t="n">
        <v>63545</v>
      </c>
      <c r="L5511" s="72" t="n">
        <v>2014000393</v>
      </c>
      <c r="M5511" s="73" t="n">
        <v>43465</v>
      </c>
      <c r="N5511" s="74" t="n">
        <v>664.533333333333</v>
      </c>
      <c r="O5511" s="75" t="n">
        <v>0.2</v>
      </c>
      <c r="P5511" s="76" t="n">
        <v>0.0166666666666667</v>
      </c>
      <c r="Q5511" s="77" t="n">
        <v>16.5333333333333</v>
      </c>
      <c r="R5511" s="78" t="n">
        <v>681.066666666666</v>
      </c>
      <c r="S5511" s="39" t="n">
        <v>310.933333333334</v>
      </c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  <c r="AI5511" s="3"/>
      <c r="AJ5511" s="3"/>
      <c r="AMG5511" s="0"/>
      <c r="AMH5511" s="0"/>
      <c r="AMI5511" s="0"/>
      <c r="AMJ5511" s="0"/>
    </row>
    <row r="5512" s="4" customFormat="true" ht="37.5" hidden="false" customHeight="true" outlineLevel="0" collapsed="false">
      <c r="A5512" s="23" t="s">
        <v>1337</v>
      </c>
      <c r="B5512" s="23" t="n">
        <v>8689</v>
      </c>
      <c r="C5512" s="25" t="n">
        <f aca="false">VLOOKUP(B5512,[1]Planilha8!$X$4:$Y$6629,2,0)</f>
        <v>2041466</v>
      </c>
      <c r="D5512" s="26" t="s">
        <v>1524</v>
      </c>
      <c r="E5512" s="26" t="str">
        <f aca="false">VLOOKUP(B5512,[1]Planilha8!$X$4:$Z$6629,3,0)</f>
        <v>AMBULATÓRIO – ALA B</v>
      </c>
      <c r="F5512" s="26" t="str">
        <f aca="false">VLOOKUP(B5512,[1]Planilha8!$X$4:$AD$6629,7,0)</f>
        <v>BOM</v>
      </c>
      <c r="G5512" s="27" t="n">
        <v>41731</v>
      </c>
      <c r="H5512" s="28" t="n">
        <v>925</v>
      </c>
      <c r="I5512" s="29" t="s">
        <v>23</v>
      </c>
      <c r="J5512" s="70" t="s">
        <v>1439</v>
      </c>
      <c r="K5512" s="71" t="n">
        <v>309</v>
      </c>
      <c r="L5512" s="72" t="n">
        <v>2014000897</v>
      </c>
      <c r="M5512" s="73" t="n">
        <v>43465</v>
      </c>
      <c r="N5512" s="74" t="n">
        <v>915.125</v>
      </c>
      <c r="O5512" s="75" t="n">
        <v>0.33</v>
      </c>
      <c r="P5512" s="76" t="n">
        <v>0.0275</v>
      </c>
      <c r="Q5512" s="77" t="n">
        <v>0</v>
      </c>
      <c r="R5512" s="78" t="n">
        <v>915.125</v>
      </c>
      <c r="S5512" s="39" t="n">
        <v>9.87500000000011</v>
      </c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  <c r="AI5512" s="3"/>
      <c r="AJ5512" s="3"/>
      <c r="AMG5512" s="0"/>
      <c r="AMH5512" s="0"/>
      <c r="AMI5512" s="0"/>
      <c r="AMJ5512" s="0"/>
    </row>
    <row r="5513" s="4" customFormat="true" ht="37.5" hidden="false" customHeight="true" outlineLevel="0" collapsed="false">
      <c r="A5513" s="23" t="s">
        <v>1337</v>
      </c>
      <c r="B5513" s="23" t="n">
        <v>8690</v>
      </c>
      <c r="C5513" s="25" t="n">
        <f aca="false">VLOOKUP(B5513,[1]Planilha8!$X$4:$Y$6629,2,0)</f>
        <v>2041467</v>
      </c>
      <c r="D5513" s="26" t="s">
        <v>1524</v>
      </c>
      <c r="E5513" s="26" t="str">
        <f aca="false">VLOOKUP(B5513,[1]Planilha8!$X$4:$Z$6629,3,0)</f>
        <v>AMBULATÓRIO – ALA B</v>
      </c>
      <c r="F5513" s="26" t="str">
        <f aca="false">VLOOKUP(B5513,[1]Planilha8!$X$4:$AD$6629,7,0)</f>
        <v>BOM</v>
      </c>
      <c r="G5513" s="27" t="n">
        <v>41731</v>
      </c>
      <c r="H5513" s="28" t="n">
        <v>925</v>
      </c>
      <c r="I5513" s="29" t="s">
        <v>23</v>
      </c>
      <c r="J5513" s="70" t="s">
        <v>1439</v>
      </c>
      <c r="K5513" s="71" t="n">
        <v>309</v>
      </c>
      <c r="L5513" s="72" t="n">
        <v>2014000897</v>
      </c>
      <c r="M5513" s="73" t="n">
        <v>43465</v>
      </c>
      <c r="N5513" s="74" t="n">
        <v>915.125</v>
      </c>
      <c r="O5513" s="75" t="n">
        <v>0.33</v>
      </c>
      <c r="P5513" s="76" t="n">
        <v>0.0275</v>
      </c>
      <c r="Q5513" s="77" t="n">
        <v>0</v>
      </c>
      <c r="R5513" s="78" t="n">
        <v>915.125</v>
      </c>
      <c r="S5513" s="39" t="n">
        <v>9.87500000000011</v>
      </c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  <c r="AMG5513" s="0"/>
      <c r="AMH5513" s="0"/>
      <c r="AMI5513" s="0"/>
      <c r="AMJ5513" s="0"/>
    </row>
    <row r="5514" s="4" customFormat="true" ht="37.5" hidden="false" customHeight="true" outlineLevel="0" collapsed="false">
      <c r="A5514" s="23" t="s">
        <v>1337</v>
      </c>
      <c r="B5514" s="23" t="n">
        <v>8761</v>
      </c>
      <c r="C5514" s="25" t="n">
        <f aca="false">VLOOKUP(B5514,[1]Planilha8!$X$4:$Y$6629,2,0)</f>
        <v>2041468</v>
      </c>
      <c r="D5514" s="26" t="s">
        <v>1525</v>
      </c>
      <c r="E5514" s="26" t="str">
        <f aca="false">VLOOKUP(B5514,[1]Planilha8!$X$4:$Z$6629,3,0)</f>
        <v>AMBULATÓRIO – CONSULTÓRIO 35</v>
      </c>
      <c r="F5514" s="26" t="str">
        <f aca="false">VLOOKUP(B5514,[1]Planilha8!$X$4:$AD$6629,7,0)</f>
        <v>BOM</v>
      </c>
      <c r="G5514" s="27" t="n">
        <v>41731</v>
      </c>
      <c r="H5514" s="28" t="n">
        <v>180</v>
      </c>
      <c r="I5514" s="29" t="s">
        <v>23</v>
      </c>
      <c r="J5514" s="70" t="s">
        <v>1439</v>
      </c>
      <c r="K5514" s="71" t="n">
        <v>309</v>
      </c>
      <c r="L5514" s="72" t="n">
        <v>2014000897</v>
      </c>
      <c r="M5514" s="73" t="n">
        <v>43465</v>
      </c>
      <c r="N5514" s="74" t="n">
        <v>156.45</v>
      </c>
      <c r="O5514" s="75" t="n">
        <v>0.33</v>
      </c>
      <c r="P5514" s="76" t="n">
        <v>0.0275</v>
      </c>
      <c r="Q5514" s="77" t="n">
        <v>4.95</v>
      </c>
      <c r="R5514" s="78" t="n">
        <v>161.4</v>
      </c>
      <c r="S5514" s="39" t="n">
        <v>18.6000000000001</v>
      </c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  <c r="AI5514" s="3"/>
      <c r="AJ5514" s="3"/>
      <c r="AMG5514" s="0"/>
      <c r="AMH5514" s="0"/>
      <c r="AMI5514" s="0"/>
      <c r="AMJ5514" s="0"/>
    </row>
    <row r="5515" s="4" customFormat="true" ht="37.5" hidden="false" customHeight="true" outlineLevel="0" collapsed="false">
      <c r="A5515" s="23" t="s">
        <v>1337</v>
      </c>
      <c r="B5515" s="23" t="n">
        <v>8762</v>
      </c>
      <c r="C5515" s="25" t="n">
        <f aca="false">VLOOKUP(B5515,[1]Planilha8!$X$4:$Y$6629,2,0)</f>
        <v>2041469</v>
      </c>
      <c r="D5515" s="26" t="s">
        <v>1525</v>
      </c>
      <c r="E5515" s="26" t="str">
        <f aca="false">VLOOKUP(B5515,[1]Planilha8!$X$4:$Z$6629,3,0)</f>
        <v>AMBULATÓRIO – CONSULTÓRIO 35</v>
      </c>
      <c r="F5515" s="26" t="str">
        <f aca="false">VLOOKUP(B5515,[1]Planilha8!$X$4:$AD$6629,7,0)</f>
        <v>BOM</v>
      </c>
      <c r="G5515" s="27" t="n">
        <v>41731</v>
      </c>
      <c r="H5515" s="28" t="n">
        <v>180</v>
      </c>
      <c r="I5515" s="29" t="s">
        <v>23</v>
      </c>
      <c r="J5515" s="70" t="s">
        <v>1439</v>
      </c>
      <c r="K5515" s="71" t="n">
        <v>309</v>
      </c>
      <c r="L5515" s="72" t="n">
        <v>2014000897</v>
      </c>
      <c r="M5515" s="73" t="n">
        <v>43465</v>
      </c>
      <c r="N5515" s="74" t="n">
        <v>156.45</v>
      </c>
      <c r="O5515" s="75" t="n">
        <v>0.33</v>
      </c>
      <c r="P5515" s="76" t="n">
        <v>0.0275</v>
      </c>
      <c r="Q5515" s="77" t="n">
        <v>4.95</v>
      </c>
      <c r="R5515" s="78" t="n">
        <v>161.4</v>
      </c>
      <c r="S5515" s="39" t="n">
        <v>18.6000000000001</v>
      </c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  <c r="AI5515" s="3"/>
      <c r="AJ5515" s="3"/>
      <c r="AMG5515" s="0"/>
      <c r="AMH5515" s="0"/>
      <c r="AMI5515" s="0"/>
      <c r="AMJ5515" s="0"/>
    </row>
    <row r="5516" s="4" customFormat="true" ht="37.5" hidden="false" customHeight="true" outlineLevel="0" collapsed="false">
      <c r="A5516" s="23" t="s">
        <v>1337</v>
      </c>
      <c r="B5516" s="23" t="n">
        <v>8763</v>
      </c>
      <c r="C5516" s="25" t="n">
        <f aca="false">VLOOKUP(B5516,[1]Planilha8!$X$4:$Y$6629,2,0)</f>
        <v>2041470</v>
      </c>
      <c r="D5516" s="26" t="s">
        <v>1525</v>
      </c>
      <c r="E5516" s="26" t="str">
        <f aca="false">VLOOKUP(B5516,[1]Planilha8!$X$4:$Z$6629,3,0)</f>
        <v>AMBULATÓRIO – CONSULTÓRIO 33</v>
      </c>
      <c r="F5516" s="26" t="str">
        <f aca="false">VLOOKUP(B5516,[1]Planilha8!$X$4:$AD$6629,7,0)</f>
        <v>BOM</v>
      </c>
      <c r="G5516" s="27" t="n">
        <v>41731</v>
      </c>
      <c r="H5516" s="28" t="n">
        <v>180</v>
      </c>
      <c r="I5516" s="29" t="s">
        <v>23</v>
      </c>
      <c r="J5516" s="70" t="s">
        <v>1439</v>
      </c>
      <c r="K5516" s="71" t="n">
        <v>309</v>
      </c>
      <c r="L5516" s="72" t="n">
        <v>2014000897</v>
      </c>
      <c r="M5516" s="73" t="n">
        <v>43465</v>
      </c>
      <c r="N5516" s="74" t="n">
        <v>156.45</v>
      </c>
      <c r="O5516" s="75" t="n">
        <v>0.33</v>
      </c>
      <c r="P5516" s="76" t="n">
        <v>0.0275</v>
      </c>
      <c r="Q5516" s="77" t="n">
        <v>4.95</v>
      </c>
      <c r="R5516" s="78" t="n">
        <v>161.4</v>
      </c>
      <c r="S5516" s="39" t="n">
        <v>18.6000000000001</v>
      </c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  <c r="AI5516" s="3"/>
      <c r="AJ5516" s="3"/>
      <c r="AMG5516" s="0"/>
      <c r="AMH5516" s="0"/>
      <c r="AMI5516" s="0"/>
      <c r="AMJ5516" s="0"/>
    </row>
    <row r="5517" s="4" customFormat="true" ht="37.5" hidden="false" customHeight="true" outlineLevel="0" collapsed="false">
      <c r="A5517" s="23" t="s">
        <v>1337</v>
      </c>
      <c r="B5517" s="23" t="n">
        <v>8764</v>
      </c>
      <c r="C5517" s="25" t="n">
        <f aca="false">VLOOKUP(B5517,[1]Planilha8!$X$4:$Y$6629,2,0)</f>
        <v>2041471</v>
      </c>
      <c r="D5517" s="26" t="s">
        <v>1525</v>
      </c>
      <c r="E5517" s="26" t="str">
        <f aca="false">VLOOKUP(B5517,[1]Planilha8!$X$4:$Z$6629,3,0)</f>
        <v>AMBULATÓRIO – CONSULTÓRIO 33</v>
      </c>
      <c r="F5517" s="26" t="str">
        <f aca="false">VLOOKUP(B5517,[1]Planilha8!$X$4:$AD$6629,7,0)</f>
        <v>BOM</v>
      </c>
      <c r="G5517" s="27" t="n">
        <v>41731</v>
      </c>
      <c r="H5517" s="28" t="n">
        <v>180</v>
      </c>
      <c r="I5517" s="29" t="s">
        <v>23</v>
      </c>
      <c r="J5517" s="70" t="s">
        <v>1439</v>
      </c>
      <c r="K5517" s="71" t="n">
        <v>309</v>
      </c>
      <c r="L5517" s="72" t="n">
        <v>2014000897</v>
      </c>
      <c r="M5517" s="73" t="n">
        <v>43465</v>
      </c>
      <c r="N5517" s="74" t="n">
        <v>156.45</v>
      </c>
      <c r="O5517" s="75" t="n">
        <v>0.33</v>
      </c>
      <c r="P5517" s="76" t="n">
        <v>0.0275</v>
      </c>
      <c r="Q5517" s="77" t="n">
        <v>4.95</v>
      </c>
      <c r="R5517" s="78" t="n">
        <v>161.4</v>
      </c>
      <c r="S5517" s="39" t="n">
        <v>18.6000000000001</v>
      </c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  <c r="AI5517" s="3"/>
      <c r="AJ5517" s="3"/>
      <c r="AMG5517" s="0"/>
      <c r="AMH5517" s="0"/>
      <c r="AMI5517" s="0"/>
      <c r="AMJ5517" s="0"/>
    </row>
    <row r="5518" s="4" customFormat="true" ht="37.5" hidden="false" customHeight="true" outlineLevel="0" collapsed="false">
      <c r="A5518" s="23" t="s">
        <v>1337</v>
      </c>
      <c r="B5518" s="23" t="n">
        <v>8765</v>
      </c>
      <c r="C5518" s="25" t="n">
        <f aca="false">VLOOKUP(B5518,[1]Planilha8!$X$4:$Y$6629,2,0)</f>
        <v>2041472</v>
      </c>
      <c r="D5518" s="26" t="s">
        <v>1525</v>
      </c>
      <c r="E5518" s="26" t="str">
        <f aca="false">VLOOKUP(B5518,[1]Planilha8!$X$4:$Z$6629,3,0)</f>
        <v>AMBULATÓRIO -  SALA APOIO ALA E</v>
      </c>
      <c r="F5518" s="26" t="str">
        <f aca="false">VLOOKUP(B5518,[1]Planilha8!$X$4:$AD$6629,7,0)</f>
        <v>BOM</v>
      </c>
      <c r="G5518" s="27" t="n">
        <v>41731</v>
      </c>
      <c r="H5518" s="28" t="n">
        <v>180</v>
      </c>
      <c r="I5518" s="29" t="s">
        <v>23</v>
      </c>
      <c r="J5518" s="70" t="s">
        <v>1439</v>
      </c>
      <c r="K5518" s="71" t="n">
        <v>309</v>
      </c>
      <c r="L5518" s="72" t="n">
        <v>2014000897</v>
      </c>
      <c r="M5518" s="73" t="n">
        <v>43465</v>
      </c>
      <c r="N5518" s="74" t="n">
        <v>156.45</v>
      </c>
      <c r="O5518" s="75" t="n">
        <v>0.33</v>
      </c>
      <c r="P5518" s="76" t="n">
        <v>0.0275</v>
      </c>
      <c r="Q5518" s="77" t="n">
        <v>4.95</v>
      </c>
      <c r="R5518" s="78" t="n">
        <v>161.4</v>
      </c>
      <c r="S5518" s="39" t="n">
        <v>18.6000000000001</v>
      </c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  <c r="AMG5518" s="0"/>
      <c r="AMH5518" s="0"/>
      <c r="AMI5518" s="0"/>
      <c r="AMJ5518" s="0"/>
    </row>
    <row r="5519" s="4" customFormat="true" ht="37.5" hidden="false" customHeight="true" outlineLevel="0" collapsed="false">
      <c r="A5519" s="23" t="s">
        <v>1337</v>
      </c>
      <c r="B5519" s="23" t="n">
        <v>8766</v>
      </c>
      <c r="C5519" s="25" t="n">
        <f aca="false">VLOOKUP(B5519,[1]Planilha8!$X$4:$Y$6629,2,0)</f>
        <v>2041473</v>
      </c>
      <c r="D5519" s="26" t="s">
        <v>1525</v>
      </c>
      <c r="E5519" s="26" t="str">
        <f aca="false">VLOOKUP(B5519,[1]Planilha8!$X$4:$Z$6629,3,0)</f>
        <v>AMBULATÓRIO – CONSULTÓRIO31</v>
      </c>
      <c r="F5519" s="26" t="str">
        <f aca="false">VLOOKUP(B5519,[1]Planilha8!$X$4:$AD$6629,7,0)</f>
        <v>BOM</v>
      </c>
      <c r="G5519" s="27" t="n">
        <v>41731</v>
      </c>
      <c r="H5519" s="28" t="n">
        <v>180</v>
      </c>
      <c r="I5519" s="29" t="s">
        <v>23</v>
      </c>
      <c r="J5519" s="70" t="s">
        <v>1439</v>
      </c>
      <c r="K5519" s="71" t="n">
        <v>309</v>
      </c>
      <c r="L5519" s="72" t="n">
        <v>2014000897</v>
      </c>
      <c r="M5519" s="73" t="n">
        <v>43465</v>
      </c>
      <c r="N5519" s="74" t="n">
        <v>156.45</v>
      </c>
      <c r="O5519" s="75" t="n">
        <v>0.33</v>
      </c>
      <c r="P5519" s="76" t="n">
        <v>0.0275</v>
      </c>
      <c r="Q5519" s="77" t="n">
        <v>4.95</v>
      </c>
      <c r="R5519" s="78" t="n">
        <v>161.4</v>
      </c>
      <c r="S5519" s="39" t="n">
        <v>18.6000000000001</v>
      </c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  <c r="AI5519" s="3"/>
      <c r="AJ5519" s="3"/>
      <c r="AMG5519" s="0"/>
      <c r="AMH5519" s="0"/>
      <c r="AMI5519" s="0"/>
      <c r="AMJ5519" s="0"/>
    </row>
    <row r="5520" s="4" customFormat="true" ht="37.5" hidden="false" customHeight="true" outlineLevel="0" collapsed="false">
      <c r="A5520" s="23" t="s">
        <v>1337</v>
      </c>
      <c r="B5520" s="23" t="n">
        <v>8767</v>
      </c>
      <c r="C5520" s="25" t="n">
        <f aca="false">VLOOKUP(B5520,[1]Planilha8!$X$4:$Y$6629,2,0)</f>
        <v>2041474</v>
      </c>
      <c r="D5520" s="26" t="s">
        <v>1525</v>
      </c>
      <c r="E5520" s="26" t="str">
        <f aca="false">VLOOKUP(B5520,[1]Planilha8!$X$4:$Z$6629,3,0)</f>
        <v>AMBULATÓRIO – CONSULTÓRIO31</v>
      </c>
      <c r="F5520" s="26" t="str">
        <f aca="false">VLOOKUP(B5520,[1]Planilha8!$X$4:$AD$6629,7,0)</f>
        <v>BOM</v>
      </c>
      <c r="G5520" s="27" t="n">
        <v>41731</v>
      </c>
      <c r="H5520" s="28" t="n">
        <v>180</v>
      </c>
      <c r="I5520" s="29" t="s">
        <v>23</v>
      </c>
      <c r="J5520" s="70" t="s">
        <v>1439</v>
      </c>
      <c r="K5520" s="71" t="n">
        <v>309</v>
      </c>
      <c r="L5520" s="72" t="n">
        <v>2014000897</v>
      </c>
      <c r="M5520" s="73" t="n">
        <v>43465</v>
      </c>
      <c r="N5520" s="74" t="n">
        <v>156.45</v>
      </c>
      <c r="O5520" s="75" t="n">
        <v>0.33</v>
      </c>
      <c r="P5520" s="76" t="n">
        <v>0.0275</v>
      </c>
      <c r="Q5520" s="77" t="n">
        <v>4.95</v>
      </c>
      <c r="R5520" s="78" t="n">
        <v>161.4</v>
      </c>
      <c r="S5520" s="39" t="n">
        <v>18.6000000000001</v>
      </c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  <c r="AI5520" s="3"/>
      <c r="AJ5520" s="3"/>
      <c r="AMG5520" s="0"/>
      <c r="AMH5520" s="0"/>
      <c r="AMI5520" s="0"/>
      <c r="AMJ5520" s="0"/>
    </row>
    <row r="5521" s="4" customFormat="true" ht="37.5" hidden="false" customHeight="true" outlineLevel="0" collapsed="false">
      <c r="A5521" s="23" t="s">
        <v>1337</v>
      </c>
      <c r="B5521" s="23" t="n">
        <v>8768</v>
      </c>
      <c r="C5521" s="25" t="n">
        <f aca="false">VLOOKUP(B5521,[1]Planilha8!$X$4:$Y$6629,2,0)</f>
        <v>2041475</v>
      </c>
      <c r="D5521" s="26" t="s">
        <v>1525</v>
      </c>
      <c r="E5521" s="26" t="str">
        <f aca="false">VLOOKUP(B5521,[1]Planilha8!$X$4:$Z$6629,3,0)</f>
        <v>AMBULATÓRIO – CONSULTÓRIO 22</v>
      </c>
      <c r="F5521" s="26" t="str">
        <f aca="false">VLOOKUP(B5521,[1]Planilha8!$X$4:$AD$6629,7,0)</f>
        <v>BOM</v>
      </c>
      <c r="G5521" s="27" t="n">
        <v>41731</v>
      </c>
      <c r="H5521" s="28" t="n">
        <v>180</v>
      </c>
      <c r="I5521" s="29" t="s">
        <v>23</v>
      </c>
      <c r="J5521" s="70" t="s">
        <v>1439</v>
      </c>
      <c r="K5521" s="71" t="n">
        <v>309</v>
      </c>
      <c r="L5521" s="72" t="n">
        <v>2014000897</v>
      </c>
      <c r="M5521" s="73" t="n">
        <v>43465</v>
      </c>
      <c r="N5521" s="74" t="n">
        <v>156.45</v>
      </c>
      <c r="O5521" s="75" t="n">
        <v>0.33</v>
      </c>
      <c r="P5521" s="76" t="n">
        <v>0.0275</v>
      </c>
      <c r="Q5521" s="77" t="n">
        <v>4.95</v>
      </c>
      <c r="R5521" s="78" t="n">
        <v>161.4</v>
      </c>
      <c r="S5521" s="39" t="n">
        <v>18.6000000000001</v>
      </c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  <c r="AI5521" s="3"/>
      <c r="AJ5521" s="3"/>
      <c r="AMG5521" s="0"/>
      <c r="AMH5521" s="0"/>
      <c r="AMI5521" s="0"/>
      <c r="AMJ5521" s="0"/>
    </row>
    <row r="5522" s="4" customFormat="true" ht="37.5" hidden="false" customHeight="true" outlineLevel="0" collapsed="false">
      <c r="A5522" s="23" t="s">
        <v>1337</v>
      </c>
      <c r="B5522" s="23" t="n">
        <v>8769</v>
      </c>
      <c r="C5522" s="25" t="n">
        <f aca="false">VLOOKUP(B5522,[1]Planilha8!$X$4:$Y$6629,2,0)</f>
        <v>2041476</v>
      </c>
      <c r="D5522" s="26" t="s">
        <v>1525</v>
      </c>
      <c r="E5522" s="26" t="str">
        <f aca="false">VLOOKUP(B5522,[1]Planilha8!$X$4:$Z$6629,3,0)</f>
        <v>AMBULATÓRIO – CONSULTÓRIO 22</v>
      </c>
      <c r="F5522" s="26" t="str">
        <f aca="false">VLOOKUP(B5522,[1]Planilha8!$X$4:$AD$6629,7,0)</f>
        <v>BOM</v>
      </c>
      <c r="G5522" s="27" t="n">
        <v>41731</v>
      </c>
      <c r="H5522" s="28" t="n">
        <v>180</v>
      </c>
      <c r="I5522" s="29" t="s">
        <v>23</v>
      </c>
      <c r="J5522" s="70" t="s">
        <v>1439</v>
      </c>
      <c r="K5522" s="71" t="n">
        <v>309</v>
      </c>
      <c r="L5522" s="72" t="n">
        <v>2014000897</v>
      </c>
      <c r="M5522" s="73" t="n">
        <v>43465</v>
      </c>
      <c r="N5522" s="74" t="n">
        <v>156.45</v>
      </c>
      <c r="O5522" s="75" t="n">
        <v>0.33</v>
      </c>
      <c r="P5522" s="76" t="n">
        <v>0.0275</v>
      </c>
      <c r="Q5522" s="77" t="n">
        <v>4.95</v>
      </c>
      <c r="R5522" s="78" t="n">
        <v>161.4</v>
      </c>
      <c r="S5522" s="39" t="n">
        <v>18.6000000000001</v>
      </c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  <c r="AI5522" s="3"/>
      <c r="AJ5522" s="3"/>
      <c r="AMG5522" s="0"/>
      <c r="AMH5522" s="0"/>
      <c r="AMI5522" s="0"/>
      <c r="AMJ5522" s="0"/>
    </row>
    <row r="5523" s="4" customFormat="true" ht="37.5" hidden="false" customHeight="true" outlineLevel="0" collapsed="false">
      <c r="A5523" s="23" t="s">
        <v>1337</v>
      </c>
      <c r="B5523" s="23" t="n">
        <v>8770</v>
      </c>
      <c r="C5523" s="25" t="n">
        <f aca="false">VLOOKUP(B5523,[1]Planilha8!$X$4:$Y$6629,2,0)</f>
        <v>2041477</v>
      </c>
      <c r="D5523" s="26" t="s">
        <v>1525</v>
      </c>
      <c r="E5523" s="26" t="str">
        <f aca="false">VLOOKUP(B5523,[1]Planilha8!$X$4:$Z$6629,3,0)</f>
        <v>AMBULATÓRIO – CONSULTÓRIO 29</v>
      </c>
      <c r="F5523" s="26" t="str">
        <f aca="false">VLOOKUP(B5523,[1]Planilha8!$X$4:$AD$6629,7,0)</f>
        <v>BOM</v>
      </c>
      <c r="G5523" s="27" t="n">
        <v>41731</v>
      </c>
      <c r="H5523" s="28" t="n">
        <v>180</v>
      </c>
      <c r="I5523" s="29" t="s">
        <v>23</v>
      </c>
      <c r="J5523" s="70" t="s">
        <v>1439</v>
      </c>
      <c r="K5523" s="71" t="n">
        <v>309</v>
      </c>
      <c r="L5523" s="72" t="n">
        <v>2014000897</v>
      </c>
      <c r="M5523" s="73" t="n">
        <v>43465</v>
      </c>
      <c r="N5523" s="74" t="n">
        <v>156.45</v>
      </c>
      <c r="O5523" s="75" t="n">
        <v>0.33</v>
      </c>
      <c r="P5523" s="76" t="n">
        <v>0.0275</v>
      </c>
      <c r="Q5523" s="77" t="n">
        <v>4.95</v>
      </c>
      <c r="R5523" s="78" t="n">
        <v>161.4</v>
      </c>
      <c r="S5523" s="39" t="n">
        <v>18.6000000000001</v>
      </c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  <c r="AI5523" s="3"/>
      <c r="AJ5523" s="3"/>
      <c r="AMG5523" s="0"/>
      <c r="AMH5523" s="0"/>
      <c r="AMI5523" s="0"/>
      <c r="AMJ5523" s="0"/>
    </row>
    <row r="5524" s="4" customFormat="true" ht="37.5" hidden="false" customHeight="true" outlineLevel="0" collapsed="false">
      <c r="A5524" s="23" t="s">
        <v>1337</v>
      </c>
      <c r="B5524" s="23" t="n">
        <v>8771</v>
      </c>
      <c r="C5524" s="25" t="n">
        <f aca="false">VLOOKUP(B5524,[1]Planilha8!$X$4:$Y$6629,2,0)</f>
        <v>2041478</v>
      </c>
      <c r="D5524" s="26" t="s">
        <v>1525</v>
      </c>
      <c r="E5524" s="26" t="str">
        <f aca="false">VLOOKUP(B5524,[1]Planilha8!$X$4:$Z$6629,3,0)</f>
        <v>AMBULATÓRIO – CONSULTÓRIO 29</v>
      </c>
      <c r="F5524" s="26" t="str">
        <f aca="false">VLOOKUP(B5524,[1]Planilha8!$X$4:$AD$6629,7,0)</f>
        <v>BOM</v>
      </c>
      <c r="G5524" s="27" t="n">
        <v>41731</v>
      </c>
      <c r="H5524" s="28" t="n">
        <v>180</v>
      </c>
      <c r="I5524" s="29" t="s">
        <v>23</v>
      </c>
      <c r="J5524" s="70" t="s">
        <v>1439</v>
      </c>
      <c r="K5524" s="71" t="n">
        <v>309</v>
      </c>
      <c r="L5524" s="72" t="n">
        <v>2014000897</v>
      </c>
      <c r="M5524" s="73" t="n">
        <v>43465</v>
      </c>
      <c r="N5524" s="74" t="n">
        <v>156.45</v>
      </c>
      <c r="O5524" s="75" t="n">
        <v>0.33</v>
      </c>
      <c r="P5524" s="76" t="n">
        <v>0.0275</v>
      </c>
      <c r="Q5524" s="77" t="n">
        <v>4.95</v>
      </c>
      <c r="R5524" s="78" t="n">
        <v>161.4</v>
      </c>
      <c r="S5524" s="39" t="n">
        <v>18.6000000000001</v>
      </c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  <c r="AI5524" s="3"/>
      <c r="AJ5524" s="3"/>
      <c r="AMG5524" s="0"/>
      <c r="AMH5524" s="0"/>
      <c r="AMI5524" s="0"/>
      <c r="AMJ5524" s="0"/>
    </row>
    <row r="5525" s="4" customFormat="true" ht="37.5" hidden="false" customHeight="true" outlineLevel="0" collapsed="false">
      <c r="A5525" s="23" t="s">
        <v>1337</v>
      </c>
      <c r="B5525" s="23" t="n">
        <v>8772</v>
      </c>
      <c r="C5525" s="25" t="n">
        <f aca="false">VLOOKUP(B5525,[1]Planilha8!$X$4:$Y$6629,2,0)</f>
        <v>2041479</v>
      </c>
      <c r="D5525" s="26" t="s">
        <v>1525</v>
      </c>
      <c r="E5525" s="26" t="str">
        <f aca="false">VLOOKUP(B5525,[1]Planilha8!$X$4:$Z$6629,3,0)</f>
        <v>AMBULATÓRIO – CONSULTÓRIO 28</v>
      </c>
      <c r="F5525" s="26" t="str">
        <f aca="false">VLOOKUP(B5525,[1]Planilha8!$X$4:$AD$6629,7,0)</f>
        <v>BOM</v>
      </c>
      <c r="G5525" s="27" t="n">
        <v>41731</v>
      </c>
      <c r="H5525" s="28" t="n">
        <v>180</v>
      </c>
      <c r="I5525" s="29" t="s">
        <v>23</v>
      </c>
      <c r="J5525" s="70" t="s">
        <v>1439</v>
      </c>
      <c r="K5525" s="71" t="n">
        <v>309</v>
      </c>
      <c r="L5525" s="72" t="n">
        <v>2014000897</v>
      </c>
      <c r="M5525" s="73" t="n">
        <v>43465</v>
      </c>
      <c r="N5525" s="74" t="n">
        <v>156.45</v>
      </c>
      <c r="O5525" s="75" t="n">
        <v>0.33</v>
      </c>
      <c r="P5525" s="76" t="n">
        <v>0.0275</v>
      </c>
      <c r="Q5525" s="77" t="n">
        <v>4.95</v>
      </c>
      <c r="R5525" s="78" t="n">
        <v>161.4</v>
      </c>
      <c r="S5525" s="39" t="n">
        <v>18.6000000000001</v>
      </c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  <c r="AMG5525" s="0"/>
      <c r="AMH5525" s="0"/>
      <c r="AMI5525" s="0"/>
      <c r="AMJ5525" s="0"/>
    </row>
    <row r="5526" s="4" customFormat="true" ht="37.5" hidden="false" customHeight="true" outlineLevel="0" collapsed="false">
      <c r="A5526" s="23" t="s">
        <v>1337</v>
      </c>
      <c r="B5526" s="23" t="n">
        <v>8773</v>
      </c>
      <c r="C5526" s="25" t="n">
        <f aca="false">VLOOKUP(B5526,[1]Planilha8!$X$4:$Y$6629,2,0)</f>
        <v>2041480</v>
      </c>
      <c r="D5526" s="26" t="s">
        <v>1525</v>
      </c>
      <c r="E5526" s="26" t="str">
        <f aca="false">VLOOKUP(B5526,[1]Planilha8!$X$4:$Z$6629,3,0)</f>
        <v>AMBULATÓRIO – CONSULTÓRIO 27</v>
      </c>
      <c r="F5526" s="26" t="str">
        <f aca="false">VLOOKUP(B5526,[1]Planilha8!$X$4:$AD$6629,7,0)</f>
        <v>BOM</v>
      </c>
      <c r="G5526" s="27" t="n">
        <v>41731</v>
      </c>
      <c r="H5526" s="28" t="n">
        <v>180</v>
      </c>
      <c r="I5526" s="29" t="s">
        <v>23</v>
      </c>
      <c r="J5526" s="70" t="s">
        <v>1439</v>
      </c>
      <c r="K5526" s="71" t="n">
        <v>309</v>
      </c>
      <c r="L5526" s="72" t="n">
        <v>2014000897</v>
      </c>
      <c r="M5526" s="73" t="n">
        <v>43465</v>
      </c>
      <c r="N5526" s="74" t="n">
        <v>156.45</v>
      </c>
      <c r="O5526" s="75" t="n">
        <v>0.33</v>
      </c>
      <c r="P5526" s="76" t="n">
        <v>0.0275</v>
      </c>
      <c r="Q5526" s="77" t="n">
        <v>4.95</v>
      </c>
      <c r="R5526" s="78" t="n">
        <v>161.4</v>
      </c>
      <c r="S5526" s="39" t="n">
        <v>18.6000000000001</v>
      </c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  <c r="AI5526" s="3"/>
      <c r="AJ5526" s="3"/>
      <c r="AMG5526" s="0"/>
      <c r="AMH5526" s="0"/>
      <c r="AMI5526" s="0"/>
      <c r="AMJ5526" s="0"/>
    </row>
    <row r="5527" s="4" customFormat="true" ht="37.5" hidden="false" customHeight="true" outlineLevel="0" collapsed="false">
      <c r="A5527" s="23" t="s">
        <v>1337</v>
      </c>
      <c r="B5527" s="23" t="n">
        <v>8774</v>
      </c>
      <c r="C5527" s="25" t="n">
        <f aca="false">VLOOKUP(B5527,[1]Planilha8!$X$4:$Y$6629,2,0)</f>
        <v>2041481</v>
      </c>
      <c r="D5527" s="26" t="s">
        <v>1525</v>
      </c>
      <c r="E5527" s="26" t="str">
        <f aca="false">VLOOKUP(B5527,[1]Planilha8!$X$4:$Z$6629,3,0)</f>
        <v>AMBULATÓRIO – CONSULTÓRIO 26</v>
      </c>
      <c r="F5527" s="26" t="str">
        <f aca="false">VLOOKUP(B5527,[1]Planilha8!$X$4:$AD$6629,7,0)</f>
        <v>BOM</v>
      </c>
      <c r="G5527" s="27" t="n">
        <v>41731</v>
      </c>
      <c r="H5527" s="28" t="n">
        <v>180</v>
      </c>
      <c r="I5527" s="29" t="s">
        <v>23</v>
      </c>
      <c r="J5527" s="70" t="s">
        <v>1439</v>
      </c>
      <c r="K5527" s="71" t="n">
        <v>309</v>
      </c>
      <c r="L5527" s="72" t="n">
        <v>2014000897</v>
      </c>
      <c r="M5527" s="73" t="n">
        <v>43465</v>
      </c>
      <c r="N5527" s="74" t="n">
        <v>156.45</v>
      </c>
      <c r="O5527" s="75" t="n">
        <v>0.33</v>
      </c>
      <c r="P5527" s="76" t="n">
        <v>0.0275</v>
      </c>
      <c r="Q5527" s="77" t="n">
        <v>4.95</v>
      </c>
      <c r="R5527" s="78" t="n">
        <v>161.4</v>
      </c>
      <c r="S5527" s="39" t="n">
        <v>18.6000000000001</v>
      </c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  <c r="AI5527" s="3"/>
      <c r="AJ5527" s="3"/>
      <c r="AMG5527" s="0"/>
      <c r="AMH5527" s="0"/>
      <c r="AMI5527" s="0"/>
      <c r="AMJ5527" s="0"/>
    </row>
    <row r="5528" s="4" customFormat="true" ht="37.5" hidden="false" customHeight="true" outlineLevel="0" collapsed="false">
      <c r="A5528" s="23" t="s">
        <v>1337</v>
      </c>
      <c r="B5528" s="23" t="n">
        <v>8775</v>
      </c>
      <c r="C5528" s="25" t="n">
        <f aca="false">VLOOKUP(B5528,[1]Planilha8!$X$4:$Y$6629,2,0)</f>
        <v>2041482</v>
      </c>
      <c r="D5528" s="26" t="s">
        <v>1525</v>
      </c>
      <c r="E5528" s="26" t="str">
        <f aca="false">VLOOKUP(B5528,[1]Planilha8!$X$4:$Z$6629,3,0)</f>
        <v>AMBULATÓRIO – CONSULTÓRIO 26</v>
      </c>
      <c r="F5528" s="26" t="str">
        <f aca="false">VLOOKUP(B5528,[1]Planilha8!$X$4:$AD$6629,7,0)</f>
        <v>BOM</v>
      </c>
      <c r="G5528" s="27" t="n">
        <v>41731</v>
      </c>
      <c r="H5528" s="28" t="n">
        <v>180</v>
      </c>
      <c r="I5528" s="29" t="s">
        <v>23</v>
      </c>
      <c r="J5528" s="70" t="s">
        <v>1439</v>
      </c>
      <c r="K5528" s="71" t="n">
        <v>309</v>
      </c>
      <c r="L5528" s="72" t="n">
        <v>2014000897</v>
      </c>
      <c r="M5528" s="73" t="n">
        <v>43465</v>
      </c>
      <c r="N5528" s="74" t="n">
        <v>156.45</v>
      </c>
      <c r="O5528" s="75" t="n">
        <v>0.33</v>
      </c>
      <c r="P5528" s="76" t="n">
        <v>0.0275</v>
      </c>
      <c r="Q5528" s="77" t="n">
        <v>4.95</v>
      </c>
      <c r="R5528" s="78" t="n">
        <v>161.4</v>
      </c>
      <c r="S5528" s="39" t="n">
        <v>18.6000000000001</v>
      </c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  <c r="AI5528" s="3"/>
      <c r="AJ5528" s="3"/>
      <c r="AMG5528" s="0"/>
      <c r="AMH5528" s="0"/>
      <c r="AMI5528" s="0"/>
      <c r="AMJ5528" s="0"/>
    </row>
    <row r="5529" s="4" customFormat="true" ht="37.5" hidden="false" customHeight="true" outlineLevel="0" collapsed="false">
      <c r="A5529" s="23" t="s">
        <v>1337</v>
      </c>
      <c r="B5529" s="23" t="n">
        <v>8776</v>
      </c>
      <c r="C5529" s="25" t="n">
        <f aca="false">VLOOKUP(B5529,[1]Planilha8!$X$4:$Y$6629,2,0)</f>
        <v>2041483</v>
      </c>
      <c r="D5529" s="26" t="s">
        <v>1525</v>
      </c>
      <c r="E5529" s="26" t="str">
        <f aca="false">VLOOKUP(B5529,[1]Planilha8!$X$4:$Z$6629,3,0)</f>
        <v>AMBULATÓRIO – CONSULTÓRIO 25</v>
      </c>
      <c r="F5529" s="26" t="str">
        <f aca="false">VLOOKUP(B5529,[1]Planilha8!$X$4:$AD$6629,7,0)</f>
        <v>BOM</v>
      </c>
      <c r="G5529" s="27" t="n">
        <v>41731</v>
      </c>
      <c r="H5529" s="28" t="n">
        <v>180</v>
      </c>
      <c r="I5529" s="29" t="s">
        <v>23</v>
      </c>
      <c r="J5529" s="70" t="s">
        <v>1439</v>
      </c>
      <c r="K5529" s="71" t="n">
        <v>309</v>
      </c>
      <c r="L5529" s="72" t="n">
        <v>2014000897</v>
      </c>
      <c r="M5529" s="73" t="n">
        <v>43465</v>
      </c>
      <c r="N5529" s="74" t="n">
        <v>156.45</v>
      </c>
      <c r="O5529" s="75" t="n">
        <v>0.33</v>
      </c>
      <c r="P5529" s="76" t="n">
        <v>0.0275</v>
      </c>
      <c r="Q5529" s="77" t="n">
        <v>4.95</v>
      </c>
      <c r="R5529" s="78" t="n">
        <v>161.4</v>
      </c>
      <c r="S5529" s="39" t="n">
        <v>18.6000000000001</v>
      </c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  <c r="AI5529" s="3"/>
      <c r="AJ5529" s="3"/>
      <c r="AMG5529" s="0"/>
      <c r="AMH5529" s="0"/>
      <c r="AMI5529" s="0"/>
      <c r="AMJ5529" s="0"/>
    </row>
    <row r="5530" s="4" customFormat="true" ht="37.5" hidden="false" customHeight="true" outlineLevel="0" collapsed="false">
      <c r="A5530" s="23" t="s">
        <v>1337</v>
      </c>
      <c r="B5530" s="23" t="n">
        <v>8777</v>
      </c>
      <c r="C5530" s="25" t="n">
        <f aca="false">VLOOKUP(B5530,[1]Planilha8!$X$4:$Y$6629,2,0)</f>
        <v>2041484</v>
      </c>
      <c r="D5530" s="26" t="s">
        <v>1525</v>
      </c>
      <c r="E5530" s="26" t="str">
        <f aca="false">VLOOKUP(B5530,[1]Planilha8!$X$4:$Z$6629,3,0)</f>
        <v>AMBULATÓRIO – CONSULTÓRIO 25</v>
      </c>
      <c r="F5530" s="26" t="str">
        <f aca="false">VLOOKUP(B5530,[1]Planilha8!$X$4:$AD$6629,7,0)</f>
        <v>BOM</v>
      </c>
      <c r="G5530" s="27" t="n">
        <v>41731</v>
      </c>
      <c r="H5530" s="28" t="n">
        <v>180</v>
      </c>
      <c r="I5530" s="29" t="s">
        <v>23</v>
      </c>
      <c r="J5530" s="70" t="s">
        <v>1439</v>
      </c>
      <c r="K5530" s="71" t="n">
        <v>309</v>
      </c>
      <c r="L5530" s="72" t="n">
        <v>2014000897</v>
      </c>
      <c r="M5530" s="73" t="n">
        <v>43465</v>
      </c>
      <c r="N5530" s="74" t="n">
        <v>156.45</v>
      </c>
      <c r="O5530" s="75" t="n">
        <v>0.33</v>
      </c>
      <c r="P5530" s="76" t="n">
        <v>0.0275</v>
      </c>
      <c r="Q5530" s="77" t="n">
        <v>4.95</v>
      </c>
      <c r="R5530" s="78" t="n">
        <v>161.4</v>
      </c>
      <c r="S5530" s="39" t="n">
        <v>18.6000000000001</v>
      </c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  <c r="AI5530" s="3"/>
      <c r="AJ5530" s="3"/>
      <c r="AMG5530" s="0"/>
      <c r="AMH5530" s="0"/>
      <c r="AMI5530" s="0"/>
      <c r="AMJ5530" s="0"/>
    </row>
    <row r="5531" s="4" customFormat="true" ht="37.5" hidden="false" customHeight="true" outlineLevel="0" collapsed="false">
      <c r="A5531" s="23" t="s">
        <v>1337</v>
      </c>
      <c r="B5531" s="23" t="n">
        <v>8778</v>
      </c>
      <c r="C5531" s="25" t="n">
        <f aca="false">VLOOKUP(B5531,[1]Planilha8!$X$4:$Y$6629,2,0)</f>
        <v>2041485</v>
      </c>
      <c r="D5531" s="26" t="s">
        <v>1525</v>
      </c>
      <c r="E5531" s="26" t="str">
        <f aca="false">VLOOKUP(B5531,[1]Planilha8!$X$4:$Z$6629,3,0)</f>
        <v>AMBULATÓRIO – CONSULTÓRIO 24</v>
      </c>
      <c r="F5531" s="26" t="str">
        <f aca="false">VLOOKUP(B5531,[1]Planilha8!$X$4:$AD$6629,7,0)</f>
        <v>BOM</v>
      </c>
      <c r="G5531" s="27" t="n">
        <v>41731</v>
      </c>
      <c r="H5531" s="28" t="n">
        <v>180</v>
      </c>
      <c r="I5531" s="29" t="s">
        <v>23</v>
      </c>
      <c r="J5531" s="70" t="s">
        <v>1439</v>
      </c>
      <c r="K5531" s="71" t="n">
        <v>309</v>
      </c>
      <c r="L5531" s="72" t="n">
        <v>2014000897</v>
      </c>
      <c r="M5531" s="73" t="n">
        <v>43465</v>
      </c>
      <c r="N5531" s="74" t="n">
        <v>156.45</v>
      </c>
      <c r="O5531" s="75" t="n">
        <v>0.33</v>
      </c>
      <c r="P5531" s="76" t="n">
        <v>0.0275</v>
      </c>
      <c r="Q5531" s="77" t="n">
        <v>4.95</v>
      </c>
      <c r="R5531" s="78" t="n">
        <v>161.4</v>
      </c>
      <c r="S5531" s="39" t="n">
        <v>18.6000000000001</v>
      </c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  <c r="AI5531" s="3"/>
      <c r="AJ5531" s="3"/>
      <c r="AMG5531" s="0"/>
      <c r="AMH5531" s="0"/>
      <c r="AMI5531" s="0"/>
      <c r="AMJ5531" s="0"/>
    </row>
    <row r="5532" s="4" customFormat="true" ht="37.5" hidden="false" customHeight="true" outlineLevel="0" collapsed="false">
      <c r="A5532" s="23" t="s">
        <v>1337</v>
      </c>
      <c r="B5532" s="23" t="n">
        <v>8779</v>
      </c>
      <c r="C5532" s="25" t="n">
        <f aca="false">VLOOKUP(B5532,[1]Planilha8!$X$4:$Y$6629,2,0)</f>
        <v>2041486</v>
      </c>
      <c r="D5532" s="26" t="s">
        <v>1525</v>
      </c>
      <c r="E5532" s="26" t="str">
        <f aca="false">VLOOKUP(B5532,[1]Planilha8!$X$4:$Z$6629,3,0)</f>
        <v>AMBULATÓRIO – CONSULTÓRIO 24</v>
      </c>
      <c r="F5532" s="26" t="str">
        <f aca="false">VLOOKUP(B5532,[1]Planilha8!$X$4:$AD$6629,7,0)</f>
        <v>BOM</v>
      </c>
      <c r="G5532" s="27" t="n">
        <v>41731</v>
      </c>
      <c r="H5532" s="28" t="n">
        <v>180</v>
      </c>
      <c r="I5532" s="29" t="s">
        <v>23</v>
      </c>
      <c r="J5532" s="70" t="s">
        <v>1439</v>
      </c>
      <c r="K5532" s="71" t="n">
        <v>309</v>
      </c>
      <c r="L5532" s="72" t="n">
        <v>2014000897</v>
      </c>
      <c r="M5532" s="73" t="n">
        <v>43465</v>
      </c>
      <c r="N5532" s="74" t="n">
        <v>156.45</v>
      </c>
      <c r="O5532" s="75" t="n">
        <v>0.33</v>
      </c>
      <c r="P5532" s="76" t="n">
        <v>0.0275</v>
      </c>
      <c r="Q5532" s="77" t="n">
        <v>4.95</v>
      </c>
      <c r="R5532" s="78" t="n">
        <v>161.4</v>
      </c>
      <c r="S5532" s="39" t="n">
        <v>18.6000000000001</v>
      </c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  <c r="AI5532" s="3"/>
      <c r="AJ5532" s="3"/>
      <c r="AMG5532" s="0"/>
      <c r="AMH5532" s="0"/>
      <c r="AMI5532" s="0"/>
      <c r="AMJ5532" s="0"/>
    </row>
    <row r="5533" s="4" customFormat="true" ht="37.5" hidden="false" customHeight="true" outlineLevel="0" collapsed="false">
      <c r="A5533" s="23" t="s">
        <v>1337</v>
      </c>
      <c r="B5533" s="23" t="n">
        <v>8780</v>
      </c>
      <c r="C5533" s="25" t="n">
        <f aca="false">VLOOKUP(B5533,[1]Planilha8!$X$4:$Y$6629,2,0)</f>
        <v>2041487</v>
      </c>
      <c r="D5533" s="26" t="s">
        <v>1525</v>
      </c>
      <c r="E5533" s="26" t="str">
        <f aca="false">VLOOKUP(B5533,[1]Planilha8!$X$4:$Z$6629,3,0)</f>
        <v>AMBULATÓRIO – CONSULTÓRIO 30</v>
      </c>
      <c r="F5533" s="26" t="str">
        <f aca="false">VLOOKUP(B5533,[1]Planilha8!$X$4:$AD$6629,7,0)</f>
        <v>BOM</v>
      </c>
      <c r="G5533" s="27" t="n">
        <v>41731</v>
      </c>
      <c r="H5533" s="28" t="n">
        <v>180</v>
      </c>
      <c r="I5533" s="29" t="s">
        <v>23</v>
      </c>
      <c r="J5533" s="70" t="s">
        <v>1439</v>
      </c>
      <c r="K5533" s="71" t="n">
        <v>309</v>
      </c>
      <c r="L5533" s="72" t="n">
        <v>2014000897</v>
      </c>
      <c r="M5533" s="73" t="n">
        <v>43465</v>
      </c>
      <c r="N5533" s="74" t="n">
        <v>156.45</v>
      </c>
      <c r="O5533" s="75" t="n">
        <v>0.33</v>
      </c>
      <c r="P5533" s="76" t="n">
        <v>0.0275</v>
      </c>
      <c r="Q5533" s="77" t="n">
        <v>4.95</v>
      </c>
      <c r="R5533" s="78" t="n">
        <v>161.4</v>
      </c>
      <c r="S5533" s="39" t="n">
        <v>18.6000000000001</v>
      </c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  <c r="AI5533" s="3"/>
      <c r="AJ5533" s="3"/>
      <c r="AMG5533" s="0"/>
      <c r="AMH5533" s="0"/>
      <c r="AMI5533" s="0"/>
      <c r="AMJ5533" s="0"/>
    </row>
    <row r="5534" s="4" customFormat="true" ht="37.5" hidden="false" customHeight="true" outlineLevel="0" collapsed="false">
      <c r="A5534" s="23" t="s">
        <v>1337</v>
      </c>
      <c r="B5534" s="23" t="n">
        <v>8781</v>
      </c>
      <c r="C5534" s="25" t="n">
        <f aca="false">VLOOKUP(B5534,[1]Planilha8!$X$4:$Y$6629,2,0)</f>
        <v>2041488</v>
      </c>
      <c r="D5534" s="26" t="s">
        <v>1525</v>
      </c>
      <c r="E5534" s="26" t="str">
        <f aca="false">VLOOKUP(B5534,[1]Planilha8!$X$4:$Z$6629,3,0)</f>
        <v>AMBULATÓRIO – CONSULTÓRIO 30</v>
      </c>
      <c r="F5534" s="26" t="str">
        <f aca="false">VLOOKUP(B5534,[1]Planilha8!$X$4:$AD$6629,7,0)</f>
        <v>BOM</v>
      </c>
      <c r="G5534" s="27" t="n">
        <v>41731</v>
      </c>
      <c r="H5534" s="28" t="n">
        <v>180</v>
      </c>
      <c r="I5534" s="29" t="s">
        <v>23</v>
      </c>
      <c r="J5534" s="70" t="s">
        <v>1439</v>
      </c>
      <c r="K5534" s="71" t="n">
        <v>309</v>
      </c>
      <c r="L5534" s="72" t="n">
        <v>2014000897</v>
      </c>
      <c r="M5534" s="73" t="n">
        <v>43465</v>
      </c>
      <c r="N5534" s="74" t="n">
        <v>156.45</v>
      </c>
      <c r="O5534" s="75" t="n">
        <v>0.33</v>
      </c>
      <c r="P5534" s="76" t="n">
        <v>0.0275</v>
      </c>
      <c r="Q5534" s="77" t="n">
        <v>4.95</v>
      </c>
      <c r="R5534" s="78" t="n">
        <v>161.4</v>
      </c>
      <c r="S5534" s="39" t="n">
        <v>18.6000000000001</v>
      </c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  <c r="AI5534" s="3"/>
      <c r="AJ5534" s="3"/>
      <c r="AMG5534" s="0"/>
      <c r="AMH5534" s="0"/>
      <c r="AMI5534" s="0"/>
      <c r="AMJ5534" s="0"/>
    </row>
    <row r="5535" s="4" customFormat="true" ht="37.5" hidden="false" customHeight="true" outlineLevel="0" collapsed="false">
      <c r="A5535" s="23" t="s">
        <v>1337</v>
      </c>
      <c r="B5535" s="23" t="n">
        <v>8782</v>
      </c>
      <c r="C5535" s="25" t="n">
        <f aca="false">VLOOKUP(B5535,[1]Planilha8!$X$4:$Y$6629,2,0)</f>
        <v>2041489</v>
      </c>
      <c r="D5535" s="26" t="s">
        <v>1525</v>
      </c>
      <c r="E5535" s="26" t="str">
        <f aca="false">VLOOKUP(B5535,[1]Planilha8!$X$4:$Z$6629,3,0)</f>
        <v>AMBULATÓRIO – CONSULTÓRIO 34</v>
      </c>
      <c r="F5535" s="26" t="str">
        <f aca="false">VLOOKUP(B5535,[1]Planilha8!$X$4:$AD$6629,7,0)</f>
        <v>BOM</v>
      </c>
      <c r="G5535" s="27" t="n">
        <v>41731</v>
      </c>
      <c r="H5535" s="28" t="n">
        <v>180</v>
      </c>
      <c r="I5535" s="29" t="s">
        <v>23</v>
      </c>
      <c r="J5535" s="70" t="s">
        <v>1439</v>
      </c>
      <c r="K5535" s="71" t="n">
        <v>309</v>
      </c>
      <c r="L5535" s="72" t="n">
        <v>2014000897</v>
      </c>
      <c r="M5535" s="73" t="n">
        <v>43465</v>
      </c>
      <c r="N5535" s="74" t="n">
        <v>156.45</v>
      </c>
      <c r="O5535" s="75" t="n">
        <v>0.33</v>
      </c>
      <c r="P5535" s="76" t="n">
        <v>0.0275</v>
      </c>
      <c r="Q5535" s="77" t="n">
        <v>4.95</v>
      </c>
      <c r="R5535" s="78" t="n">
        <v>161.4</v>
      </c>
      <c r="S5535" s="39" t="n">
        <v>18.6000000000001</v>
      </c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  <c r="AI5535" s="3"/>
      <c r="AJ5535" s="3"/>
      <c r="AMG5535" s="0"/>
      <c r="AMH5535" s="0"/>
      <c r="AMI5535" s="0"/>
      <c r="AMJ5535" s="0"/>
    </row>
    <row r="5536" s="4" customFormat="true" ht="37.5" hidden="false" customHeight="true" outlineLevel="0" collapsed="false">
      <c r="A5536" s="23" t="s">
        <v>1337</v>
      </c>
      <c r="B5536" s="23" t="n">
        <v>8783</v>
      </c>
      <c r="C5536" s="25" t="n">
        <f aca="false">VLOOKUP(B5536,[1]Planilha8!$X$4:$Y$6629,2,0)</f>
        <v>2041490</v>
      </c>
      <c r="D5536" s="26" t="s">
        <v>1525</v>
      </c>
      <c r="E5536" s="26" t="str">
        <f aca="false">VLOOKUP(B5536,[1]Planilha8!$X$4:$Z$6629,3,0)</f>
        <v>AMBULATÓRIO – CONSULTÓRIO 34</v>
      </c>
      <c r="F5536" s="26" t="str">
        <f aca="false">VLOOKUP(B5536,[1]Planilha8!$X$4:$AD$6629,7,0)</f>
        <v>BOM</v>
      </c>
      <c r="G5536" s="27" t="n">
        <v>41731</v>
      </c>
      <c r="H5536" s="28" t="n">
        <v>180</v>
      </c>
      <c r="I5536" s="29" t="s">
        <v>23</v>
      </c>
      <c r="J5536" s="70" t="s">
        <v>1439</v>
      </c>
      <c r="K5536" s="71" t="n">
        <v>309</v>
      </c>
      <c r="L5536" s="72" t="n">
        <v>2014000897</v>
      </c>
      <c r="M5536" s="73" t="n">
        <v>43465</v>
      </c>
      <c r="N5536" s="74" t="n">
        <v>156.45</v>
      </c>
      <c r="O5536" s="75" t="n">
        <v>0.33</v>
      </c>
      <c r="P5536" s="76" t="n">
        <v>0.0275</v>
      </c>
      <c r="Q5536" s="77" t="n">
        <v>4.95</v>
      </c>
      <c r="R5536" s="78" t="n">
        <v>161.4</v>
      </c>
      <c r="S5536" s="39" t="n">
        <v>18.6000000000001</v>
      </c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  <c r="AMG5536" s="0"/>
      <c r="AMH5536" s="0"/>
      <c r="AMI5536" s="0"/>
      <c r="AMJ5536" s="0"/>
    </row>
    <row r="5537" s="4" customFormat="true" ht="37.5" hidden="false" customHeight="true" outlineLevel="0" collapsed="false">
      <c r="A5537" s="23" t="s">
        <v>1337</v>
      </c>
      <c r="B5537" s="23" t="n">
        <v>8784</v>
      </c>
      <c r="C5537" s="25" t="n">
        <f aca="false">VLOOKUP(B5537,[1]Planilha8!$X$4:$Y$6629,2,0)</f>
        <v>2041491</v>
      </c>
      <c r="D5537" s="26" t="s">
        <v>1525</v>
      </c>
      <c r="E5537" s="26" t="str">
        <f aca="false">VLOOKUP(B5537,[1]Planilha8!$X$4:$Z$6629,3,0)</f>
        <v>AMBULATÓRIO – CONSULTÓRIO 32</v>
      </c>
      <c r="F5537" s="26" t="str">
        <f aca="false">VLOOKUP(B5537,[1]Planilha8!$X$4:$AD$6629,7,0)</f>
        <v>BOM</v>
      </c>
      <c r="G5537" s="27" t="n">
        <v>41731</v>
      </c>
      <c r="H5537" s="28" t="n">
        <v>180</v>
      </c>
      <c r="I5537" s="29" t="s">
        <v>23</v>
      </c>
      <c r="J5537" s="70" t="s">
        <v>1439</v>
      </c>
      <c r="K5537" s="71" t="n">
        <v>309</v>
      </c>
      <c r="L5537" s="72" t="n">
        <v>2014000897</v>
      </c>
      <c r="M5537" s="73" t="n">
        <v>43465</v>
      </c>
      <c r="N5537" s="74" t="n">
        <v>156.45</v>
      </c>
      <c r="O5537" s="75" t="n">
        <v>0.33</v>
      </c>
      <c r="P5537" s="76" t="n">
        <v>0.0275</v>
      </c>
      <c r="Q5537" s="77" t="n">
        <v>4.95</v>
      </c>
      <c r="R5537" s="78" t="n">
        <v>161.4</v>
      </c>
      <c r="S5537" s="39" t="n">
        <v>18.6000000000001</v>
      </c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  <c r="AMG5537" s="0"/>
      <c r="AMH5537" s="0"/>
      <c r="AMI5537" s="0"/>
      <c r="AMJ5537" s="0"/>
    </row>
    <row r="5538" s="4" customFormat="true" ht="37.5" hidden="false" customHeight="true" outlineLevel="0" collapsed="false">
      <c r="A5538" s="23" t="s">
        <v>1337</v>
      </c>
      <c r="B5538" s="23" t="n">
        <v>8785</v>
      </c>
      <c r="C5538" s="25" t="n">
        <f aca="false">VLOOKUP(B5538,[1]Planilha8!$X$4:$Y$6629,2,0)</f>
        <v>2041492</v>
      </c>
      <c r="D5538" s="26" t="s">
        <v>1525</v>
      </c>
      <c r="E5538" s="26" t="str">
        <f aca="false">VLOOKUP(B5538,[1]Planilha8!$X$4:$Z$6629,3,0)</f>
        <v>AMBULATÓRIO – CONSULTORIO 9</v>
      </c>
      <c r="F5538" s="26" t="str">
        <f aca="false">VLOOKUP(B5538,[1]Planilha8!$X$4:$AD$6629,7,0)</f>
        <v>BOM</v>
      </c>
      <c r="G5538" s="27" t="n">
        <v>41731</v>
      </c>
      <c r="H5538" s="28" t="n">
        <v>180</v>
      </c>
      <c r="I5538" s="29" t="s">
        <v>23</v>
      </c>
      <c r="J5538" s="70" t="s">
        <v>1439</v>
      </c>
      <c r="K5538" s="71" t="n">
        <v>309</v>
      </c>
      <c r="L5538" s="72" t="n">
        <v>2014000897</v>
      </c>
      <c r="M5538" s="73" t="n">
        <v>43465</v>
      </c>
      <c r="N5538" s="74" t="n">
        <v>156.45</v>
      </c>
      <c r="O5538" s="75" t="n">
        <v>0.33</v>
      </c>
      <c r="P5538" s="76" t="n">
        <v>0.0275</v>
      </c>
      <c r="Q5538" s="77" t="n">
        <v>4.95</v>
      </c>
      <c r="R5538" s="78" t="n">
        <v>161.4</v>
      </c>
      <c r="S5538" s="39" t="n">
        <v>18.6000000000001</v>
      </c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  <c r="AMG5538" s="0"/>
      <c r="AMH5538" s="0"/>
      <c r="AMI5538" s="0"/>
      <c r="AMJ5538" s="0"/>
    </row>
    <row r="5539" s="4" customFormat="true" ht="37.5" hidden="false" customHeight="true" outlineLevel="0" collapsed="false">
      <c r="A5539" s="23" t="s">
        <v>1337</v>
      </c>
      <c r="B5539" s="23" t="n">
        <v>8786</v>
      </c>
      <c r="C5539" s="25" t="n">
        <f aca="false">VLOOKUP(B5539,[1]Planilha8!$X$4:$Y$6629,2,0)</f>
        <v>2041493</v>
      </c>
      <c r="D5539" s="26" t="s">
        <v>1525</v>
      </c>
      <c r="E5539" s="26" t="str">
        <f aca="false">VLOOKUP(B5539,[1]Planilha8!$X$4:$Z$6629,3,0)</f>
        <v>AMBULATÓRIO – ALA B</v>
      </c>
      <c r="F5539" s="26" t="str">
        <f aca="false">VLOOKUP(B5539,[1]Planilha8!$X$4:$AD$6629,7,0)</f>
        <v>BOM</v>
      </c>
      <c r="G5539" s="27" t="n">
        <v>41731</v>
      </c>
      <c r="H5539" s="28" t="n">
        <v>180</v>
      </c>
      <c r="I5539" s="29" t="s">
        <v>23</v>
      </c>
      <c r="J5539" s="70" t="s">
        <v>1439</v>
      </c>
      <c r="K5539" s="71" t="n">
        <v>309</v>
      </c>
      <c r="L5539" s="72" t="n">
        <v>2014000897</v>
      </c>
      <c r="M5539" s="73" t="n">
        <v>43465</v>
      </c>
      <c r="N5539" s="74" t="n">
        <v>156.45</v>
      </c>
      <c r="O5539" s="75" t="n">
        <v>0.33</v>
      </c>
      <c r="P5539" s="76" t="n">
        <v>0.0275</v>
      </c>
      <c r="Q5539" s="77" t="n">
        <v>4.95</v>
      </c>
      <c r="R5539" s="78" t="n">
        <v>161.4</v>
      </c>
      <c r="S5539" s="39" t="n">
        <v>18.6000000000001</v>
      </c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  <c r="AI5539" s="3"/>
      <c r="AJ5539" s="3"/>
      <c r="AMG5539" s="0"/>
      <c r="AMH5539" s="0"/>
      <c r="AMI5539" s="0"/>
      <c r="AMJ5539" s="0"/>
    </row>
    <row r="5540" s="4" customFormat="true" ht="37.5" hidden="false" customHeight="true" outlineLevel="0" collapsed="false">
      <c r="A5540" s="23" t="s">
        <v>1337</v>
      </c>
      <c r="B5540" s="23" t="n">
        <v>8821</v>
      </c>
      <c r="C5540" s="25" t="n">
        <f aca="false">VLOOKUP(B5540,[1]Planilha8!$X$4:$Y$6629,2,0)</f>
        <v>2041511</v>
      </c>
      <c r="D5540" s="26" t="s">
        <v>1387</v>
      </c>
      <c r="E5540" s="26" t="str">
        <f aca="false">VLOOKUP(B5540,[1]Planilha8!$X$4:$Z$6629,3,0)</f>
        <v>UNIDADE DE TERAPIA INTENSIVA</v>
      </c>
      <c r="F5540" s="26" t="str">
        <f aca="false">VLOOKUP(B5540,[1]Planilha8!$X$4:$AD$6629,7,0)</f>
        <v>BOM</v>
      </c>
      <c r="G5540" s="27" t="n">
        <v>41738</v>
      </c>
      <c r="H5540" s="28" t="n">
        <v>19000</v>
      </c>
      <c r="I5540" s="29" t="s">
        <v>23</v>
      </c>
      <c r="J5540" s="70" t="s">
        <v>1388</v>
      </c>
      <c r="K5540" s="71" t="n">
        <v>2837</v>
      </c>
      <c r="L5540" s="72" t="n">
        <v>2012002647</v>
      </c>
      <c r="M5540" s="73" t="n">
        <v>43465</v>
      </c>
      <c r="N5540" s="74" t="n">
        <v>13947.5</v>
      </c>
      <c r="O5540" s="75" t="n">
        <v>0.33</v>
      </c>
      <c r="P5540" s="76" t="n">
        <v>0.0275</v>
      </c>
      <c r="Q5540" s="77" t="n">
        <v>522.5</v>
      </c>
      <c r="R5540" s="78" t="n">
        <v>14470</v>
      </c>
      <c r="S5540" s="39" t="n">
        <v>4530</v>
      </c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  <c r="AI5540" s="3"/>
      <c r="AJ5540" s="3"/>
      <c r="AMG5540" s="0"/>
      <c r="AMH5540" s="0"/>
      <c r="AMI5540" s="0"/>
      <c r="AMJ5540" s="0"/>
    </row>
    <row r="5541" s="4" customFormat="true" ht="37.5" hidden="false" customHeight="true" outlineLevel="0" collapsed="false">
      <c r="A5541" s="80" t="s">
        <v>1337</v>
      </c>
      <c r="B5541" s="23" t="n">
        <v>8862</v>
      </c>
      <c r="C5541" s="25" t="n">
        <f aca="false">VLOOKUP(B5541,[1]Planilha8!$X$4:$Y$6629,2,0)</f>
        <v>2041560</v>
      </c>
      <c r="D5541" s="26" t="s">
        <v>1526</v>
      </c>
      <c r="E5541" s="26" t="str">
        <f aca="false">VLOOKUP(B5541,[1]Planilha8!$X$4:$Z$6629,3,0)</f>
        <v>CENTRO DE TERAPIA INTENSIVA</v>
      </c>
      <c r="F5541" s="26" t="str">
        <f aca="false">VLOOKUP(B5541,[1]Planilha8!$X$4:$AD$6629,7,0)</f>
        <v>BOM</v>
      </c>
      <c r="G5541" s="27" t="n">
        <v>41740</v>
      </c>
      <c r="H5541" s="28" t="n">
        <v>609.5</v>
      </c>
      <c r="I5541" s="29" t="s">
        <v>23</v>
      </c>
      <c r="J5541" s="70" t="s">
        <v>1378</v>
      </c>
      <c r="K5541" s="71" t="n">
        <v>2788</v>
      </c>
      <c r="L5541" s="72" t="n">
        <v>2013002512</v>
      </c>
      <c r="M5541" s="73" t="n">
        <v>43465</v>
      </c>
      <c r="N5541" s="74" t="n">
        <v>338.98625</v>
      </c>
      <c r="O5541" s="75" t="n">
        <v>0.13</v>
      </c>
      <c r="P5541" s="76" t="n">
        <v>0.0108333333333333</v>
      </c>
      <c r="Q5541" s="77" t="n">
        <v>6.60291666666667</v>
      </c>
      <c r="R5541" s="78" t="n">
        <v>345.589166666666</v>
      </c>
      <c r="S5541" s="39" t="n">
        <v>263.910833333334</v>
      </c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  <c r="AI5541" s="3"/>
      <c r="AJ5541" s="3"/>
      <c r="AMG5541" s="0"/>
      <c r="AMH5541" s="0"/>
      <c r="AMI5541" s="0"/>
      <c r="AMJ5541" s="0"/>
    </row>
    <row r="5542" s="4" customFormat="true" ht="37.5" hidden="false" customHeight="true" outlineLevel="0" collapsed="false">
      <c r="A5542" s="80" t="s">
        <v>1337</v>
      </c>
      <c r="B5542" s="23" t="n">
        <v>8863</v>
      </c>
      <c r="C5542" s="25" t="n">
        <f aca="false">VLOOKUP(B5542,[1]Planilha8!$X$4:$Y$6629,2,0)</f>
        <v>2041561</v>
      </c>
      <c r="D5542" s="26" t="s">
        <v>1527</v>
      </c>
      <c r="E5542" s="26" t="str">
        <f aca="false">VLOOKUP(B5542,[1]Planilha8!$X$4:$Z$6629,3,0)</f>
        <v>APOIO AO DIAGNÓSTICO</v>
      </c>
      <c r="F5542" s="26" t="str">
        <f aca="false">VLOOKUP(B5542,[1]Planilha8!$X$4:$AD$6629,7,0)</f>
        <v>BOM</v>
      </c>
      <c r="G5542" s="27" t="n">
        <v>41740</v>
      </c>
      <c r="H5542" s="28" t="n">
        <v>454</v>
      </c>
      <c r="I5542" s="29" t="s">
        <v>23</v>
      </c>
      <c r="J5542" s="70" t="s">
        <v>1378</v>
      </c>
      <c r="K5542" s="71" t="n">
        <v>2788</v>
      </c>
      <c r="L5542" s="72" t="n">
        <v>2013002512</v>
      </c>
      <c r="M5542" s="73" t="n">
        <v>43465</v>
      </c>
      <c r="N5542" s="74" t="n">
        <v>223.268333333333</v>
      </c>
      <c r="O5542" s="75" t="n">
        <v>0.13</v>
      </c>
      <c r="P5542" s="76" t="n">
        <v>0.0108333333333333</v>
      </c>
      <c r="Q5542" s="77" t="n">
        <v>4.91833333333333</v>
      </c>
      <c r="R5542" s="78" t="n">
        <v>228.186666666666</v>
      </c>
      <c r="S5542" s="39" t="n">
        <v>225.813333333334</v>
      </c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  <c r="AI5542" s="3"/>
      <c r="AJ5542" s="3"/>
      <c r="AMG5542" s="0"/>
      <c r="AMH5542" s="0"/>
      <c r="AMI5542" s="0"/>
      <c r="AMJ5542" s="0"/>
    </row>
    <row r="5543" s="4" customFormat="true" ht="37.5" hidden="false" customHeight="true" outlineLevel="0" collapsed="false">
      <c r="A5543" s="80" t="s">
        <v>1337</v>
      </c>
      <c r="B5543" s="23" t="n">
        <v>8864</v>
      </c>
      <c r="C5543" s="25" t="n">
        <f aca="false">VLOOKUP(B5543,[1]Planilha8!$X$4:$Y$6629,2,0)</f>
        <v>2041562</v>
      </c>
      <c r="D5543" s="26" t="s">
        <v>1527</v>
      </c>
      <c r="E5543" s="26" t="str">
        <f aca="false">VLOOKUP(B5543,[1]Planilha8!$X$4:$Z$6629,3,0)</f>
        <v>PSICOLOGIA</v>
      </c>
      <c r="F5543" s="26" t="str">
        <f aca="false">VLOOKUP(B5543,[1]Planilha8!$X$4:$AD$6629,7,0)</f>
        <v>BOM</v>
      </c>
      <c r="G5543" s="27" t="n">
        <v>41740</v>
      </c>
      <c r="H5543" s="28" t="n">
        <v>454</v>
      </c>
      <c r="I5543" s="29" t="s">
        <v>23</v>
      </c>
      <c r="J5543" s="70" t="s">
        <v>1378</v>
      </c>
      <c r="K5543" s="71" t="n">
        <v>2788</v>
      </c>
      <c r="L5543" s="72" t="n">
        <v>2013002512</v>
      </c>
      <c r="M5543" s="73" t="n">
        <v>43465</v>
      </c>
      <c r="N5543" s="74" t="n">
        <v>223.268333333333</v>
      </c>
      <c r="O5543" s="75" t="n">
        <v>0.13</v>
      </c>
      <c r="P5543" s="76" t="n">
        <v>0.0108333333333333</v>
      </c>
      <c r="Q5543" s="77" t="n">
        <v>4.91833333333333</v>
      </c>
      <c r="R5543" s="78" t="n">
        <v>228.186666666666</v>
      </c>
      <c r="S5543" s="39" t="n">
        <v>225.813333333334</v>
      </c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  <c r="AI5543" s="3"/>
      <c r="AJ5543" s="3"/>
      <c r="AMG5543" s="0"/>
      <c r="AMH5543" s="0"/>
      <c r="AMI5543" s="0"/>
      <c r="AMJ5543" s="0"/>
    </row>
    <row r="5544" s="4" customFormat="true" ht="37.5" hidden="false" customHeight="true" outlineLevel="0" collapsed="false">
      <c r="A5544" s="80" t="s">
        <v>1337</v>
      </c>
      <c r="B5544" s="23" t="n">
        <v>8865</v>
      </c>
      <c r="C5544" s="25" t="n">
        <f aca="false">VLOOKUP(B5544,[1]Planilha8!$X$4:$Y$6629,2,0)</f>
        <v>2041563</v>
      </c>
      <c r="D5544" s="26" t="s">
        <v>1527</v>
      </c>
      <c r="E5544" s="26" t="str">
        <f aca="false">VLOOKUP(B5544,[1]Planilha8!$X$4:$Z$6629,3,0)</f>
        <v>CENTRAL DE MATERIAL E ESTERILIZAÇÃO</v>
      </c>
      <c r="F5544" s="26" t="str">
        <f aca="false">VLOOKUP(B5544,[1]Planilha8!$X$4:$AD$6629,7,0)</f>
        <v>BOM</v>
      </c>
      <c r="G5544" s="27" t="n">
        <v>41740</v>
      </c>
      <c r="H5544" s="28" t="n">
        <v>454</v>
      </c>
      <c r="I5544" s="29" t="s">
        <v>23</v>
      </c>
      <c r="J5544" s="70" t="s">
        <v>1378</v>
      </c>
      <c r="K5544" s="71" t="n">
        <v>2788</v>
      </c>
      <c r="L5544" s="72" t="n">
        <v>2013002512</v>
      </c>
      <c r="M5544" s="73" t="n">
        <v>43465</v>
      </c>
      <c r="N5544" s="74" t="n">
        <v>223.268333333333</v>
      </c>
      <c r="O5544" s="75" t="n">
        <v>0.13</v>
      </c>
      <c r="P5544" s="76" t="n">
        <v>0.0108333333333333</v>
      </c>
      <c r="Q5544" s="77" t="n">
        <v>4.91833333333333</v>
      </c>
      <c r="R5544" s="78" t="n">
        <v>228.186666666666</v>
      </c>
      <c r="S5544" s="39" t="n">
        <v>225.813333333334</v>
      </c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  <c r="AI5544" s="3"/>
      <c r="AJ5544" s="3"/>
      <c r="AMG5544" s="0"/>
      <c r="AMH5544" s="0"/>
      <c r="AMI5544" s="0"/>
      <c r="AMJ5544" s="0"/>
    </row>
    <row r="5545" s="4" customFormat="true" ht="37.5" hidden="false" customHeight="true" outlineLevel="0" collapsed="false">
      <c r="A5545" s="80" t="s">
        <v>1337</v>
      </c>
      <c r="B5545" s="23" t="n">
        <v>8866</v>
      </c>
      <c r="C5545" s="25" t="n">
        <f aca="false">VLOOKUP(B5545,[1]Planilha8!$X$4:$Y$6629,2,0)</f>
        <v>2041564</v>
      </c>
      <c r="D5545" s="26" t="s">
        <v>1527</v>
      </c>
      <c r="E5545" s="26" t="str">
        <f aca="false">VLOOKUP(B5545,[1]Planilha8!$X$4:$Z$6629,3,0)</f>
        <v>HEMODIALISE / DIÁLISE</v>
      </c>
      <c r="F5545" s="26" t="str">
        <f aca="false">VLOOKUP(B5545,[1]Planilha8!$X$4:$AD$6629,7,0)</f>
        <v>BOM</v>
      </c>
      <c r="G5545" s="27" t="n">
        <v>41740</v>
      </c>
      <c r="H5545" s="28" t="n">
        <v>454</v>
      </c>
      <c r="I5545" s="29" t="s">
        <v>23</v>
      </c>
      <c r="J5545" s="70" t="s">
        <v>1378</v>
      </c>
      <c r="K5545" s="71" t="n">
        <v>2788</v>
      </c>
      <c r="L5545" s="72" t="n">
        <v>2013002512</v>
      </c>
      <c r="M5545" s="73" t="n">
        <v>43465</v>
      </c>
      <c r="N5545" s="74" t="n">
        <v>223.268333333333</v>
      </c>
      <c r="O5545" s="75" t="n">
        <v>0.13</v>
      </c>
      <c r="P5545" s="76" t="n">
        <v>0.0108333333333333</v>
      </c>
      <c r="Q5545" s="77" t="n">
        <v>4.91833333333333</v>
      </c>
      <c r="R5545" s="78" t="n">
        <v>228.186666666666</v>
      </c>
      <c r="S5545" s="39" t="n">
        <v>225.813333333334</v>
      </c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  <c r="AI5545" s="3"/>
      <c r="AJ5545" s="3"/>
      <c r="AMG5545" s="0"/>
      <c r="AMH5545" s="0"/>
      <c r="AMI5545" s="0"/>
      <c r="AMJ5545" s="0"/>
    </row>
    <row r="5546" s="4" customFormat="true" ht="37.5" hidden="false" customHeight="true" outlineLevel="0" collapsed="false">
      <c r="A5546" s="80" t="s">
        <v>1337</v>
      </c>
      <c r="B5546" s="23" t="n">
        <v>8867</v>
      </c>
      <c r="C5546" s="25" t="n">
        <f aca="false">VLOOKUP(B5546,[1]Planilha8!$X$4:$Y$6629,2,0)</f>
        <v>2041565</v>
      </c>
      <c r="D5546" s="26" t="s">
        <v>1527</v>
      </c>
      <c r="E5546" s="26" t="str">
        <f aca="false">VLOOKUP(B5546,[1]Planilha8!$X$4:$Z$6629,3,0)</f>
        <v>CLINICA MÉDICA</v>
      </c>
      <c r="F5546" s="26" t="str">
        <f aca="false">VLOOKUP(B5546,[1]Planilha8!$X$4:$AD$6629,7,0)</f>
        <v>BOM</v>
      </c>
      <c r="G5546" s="27" t="n">
        <v>41740</v>
      </c>
      <c r="H5546" s="28" t="n">
        <v>454</v>
      </c>
      <c r="I5546" s="29" t="s">
        <v>23</v>
      </c>
      <c r="J5546" s="70" t="s">
        <v>1378</v>
      </c>
      <c r="K5546" s="71" t="n">
        <v>2788</v>
      </c>
      <c r="L5546" s="72" t="n">
        <v>2013002512</v>
      </c>
      <c r="M5546" s="73" t="n">
        <v>43465</v>
      </c>
      <c r="N5546" s="74" t="n">
        <v>223.268333333333</v>
      </c>
      <c r="O5546" s="75" t="n">
        <v>0.13</v>
      </c>
      <c r="P5546" s="76" t="n">
        <v>0.0108333333333333</v>
      </c>
      <c r="Q5546" s="77" t="n">
        <v>4.91833333333333</v>
      </c>
      <c r="R5546" s="78" t="n">
        <v>228.186666666666</v>
      </c>
      <c r="S5546" s="39" t="n">
        <v>225.813333333334</v>
      </c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  <c r="AI5546" s="3"/>
      <c r="AJ5546" s="3"/>
      <c r="AMG5546" s="0"/>
      <c r="AMH5546" s="0"/>
      <c r="AMI5546" s="0"/>
      <c r="AMJ5546" s="0"/>
    </row>
    <row r="5547" s="4" customFormat="true" ht="37.5" hidden="false" customHeight="true" outlineLevel="0" collapsed="false">
      <c r="A5547" s="80" t="s">
        <v>1337</v>
      </c>
      <c r="B5547" s="23" t="n">
        <v>8868</v>
      </c>
      <c r="C5547" s="25" t="n">
        <f aca="false">VLOOKUP(B5547,[1]Planilha8!$X$4:$Y$6629,2,0)</f>
        <v>2041566</v>
      </c>
      <c r="D5547" s="26" t="s">
        <v>1527</v>
      </c>
      <c r="E5547" s="26" t="str">
        <f aca="false">VLOOKUP(B5547,[1]Planilha8!$X$4:$Z$6629,3,0)</f>
        <v>HEMODIALISE / DIÁLISE</v>
      </c>
      <c r="F5547" s="26" t="str">
        <f aca="false">VLOOKUP(B5547,[1]Planilha8!$X$4:$AD$6629,7,0)</f>
        <v>BOM</v>
      </c>
      <c r="G5547" s="27" t="n">
        <v>41740</v>
      </c>
      <c r="H5547" s="28" t="n">
        <v>454</v>
      </c>
      <c r="I5547" s="29" t="s">
        <v>23</v>
      </c>
      <c r="J5547" s="70" t="s">
        <v>1378</v>
      </c>
      <c r="K5547" s="71" t="n">
        <v>2788</v>
      </c>
      <c r="L5547" s="72" t="n">
        <v>2013002512</v>
      </c>
      <c r="M5547" s="73" t="n">
        <v>43465</v>
      </c>
      <c r="N5547" s="74" t="n">
        <v>223.268333333333</v>
      </c>
      <c r="O5547" s="75" t="n">
        <v>0.13</v>
      </c>
      <c r="P5547" s="76" t="n">
        <v>0.0108333333333333</v>
      </c>
      <c r="Q5547" s="77" t="n">
        <v>4.91833333333333</v>
      </c>
      <c r="R5547" s="78" t="n">
        <v>228.186666666666</v>
      </c>
      <c r="S5547" s="39" t="n">
        <v>225.813333333334</v>
      </c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  <c r="AI5547" s="3"/>
      <c r="AJ5547" s="3"/>
      <c r="AMG5547" s="0"/>
      <c r="AMH5547" s="0"/>
      <c r="AMI5547" s="0"/>
      <c r="AMJ5547" s="0"/>
    </row>
    <row r="5548" s="4" customFormat="true" ht="37.5" hidden="false" customHeight="true" outlineLevel="0" collapsed="false">
      <c r="A5548" s="80" t="s">
        <v>1337</v>
      </c>
      <c r="B5548" s="23" t="n">
        <v>8869</v>
      </c>
      <c r="C5548" s="25" t="n">
        <f aca="false">VLOOKUP(B5548,[1]Planilha8!$X$4:$Y$6629,2,0)</f>
        <v>2041567</v>
      </c>
      <c r="D5548" s="26" t="s">
        <v>1527</v>
      </c>
      <c r="E5548" s="26" t="str">
        <f aca="false">VLOOKUP(B5548,[1]Planilha8!$X$4:$Z$6629,3,0)</f>
        <v>CLINICA CIRURGICA</v>
      </c>
      <c r="F5548" s="26" t="str">
        <f aca="false">VLOOKUP(B5548,[1]Planilha8!$X$4:$AD$6629,7,0)</f>
        <v>BOM</v>
      </c>
      <c r="G5548" s="27" t="n">
        <v>41740</v>
      </c>
      <c r="H5548" s="28" t="n">
        <v>454</v>
      </c>
      <c r="I5548" s="29" t="s">
        <v>23</v>
      </c>
      <c r="J5548" s="70" t="s">
        <v>1378</v>
      </c>
      <c r="K5548" s="71" t="n">
        <v>2788</v>
      </c>
      <c r="L5548" s="72" t="n">
        <v>2013002512</v>
      </c>
      <c r="M5548" s="73" t="n">
        <v>43465</v>
      </c>
      <c r="N5548" s="74" t="n">
        <v>223.268333333333</v>
      </c>
      <c r="O5548" s="75" t="n">
        <v>0.13</v>
      </c>
      <c r="P5548" s="76" t="n">
        <v>0.0108333333333333</v>
      </c>
      <c r="Q5548" s="77" t="n">
        <v>4.91833333333333</v>
      </c>
      <c r="R5548" s="78" t="n">
        <v>228.186666666666</v>
      </c>
      <c r="S5548" s="39" t="n">
        <v>225.813333333334</v>
      </c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  <c r="AMG5548" s="0"/>
      <c r="AMH5548" s="0"/>
      <c r="AMI5548" s="0"/>
      <c r="AMJ5548" s="0"/>
    </row>
    <row r="5549" s="4" customFormat="true" ht="37.5" hidden="false" customHeight="true" outlineLevel="0" collapsed="false">
      <c r="A5549" s="80" t="s">
        <v>1337</v>
      </c>
      <c r="B5549" s="23" t="n">
        <v>8870</v>
      </c>
      <c r="C5549" s="25" t="n">
        <f aca="false">VLOOKUP(B5549,[1]Planilha8!$X$4:$Y$6629,2,0)</f>
        <v>2041568</v>
      </c>
      <c r="D5549" s="26" t="s">
        <v>1527</v>
      </c>
      <c r="E5549" s="26" t="str">
        <f aca="false">VLOOKUP(B5549,[1]Planilha8!$X$4:$Z$6629,3,0)</f>
        <v>CLINICA CIRURGICA</v>
      </c>
      <c r="F5549" s="26" t="str">
        <f aca="false">VLOOKUP(B5549,[1]Planilha8!$X$4:$AD$6629,7,0)</f>
        <v>BOM</v>
      </c>
      <c r="G5549" s="27" t="n">
        <v>41740</v>
      </c>
      <c r="H5549" s="28" t="n">
        <v>454</v>
      </c>
      <c r="I5549" s="29" t="s">
        <v>23</v>
      </c>
      <c r="J5549" s="70" t="s">
        <v>1378</v>
      </c>
      <c r="K5549" s="71" t="n">
        <v>2788</v>
      </c>
      <c r="L5549" s="72" t="n">
        <v>2013002512</v>
      </c>
      <c r="M5549" s="73" t="n">
        <v>43465</v>
      </c>
      <c r="N5549" s="74" t="n">
        <v>223.268333333333</v>
      </c>
      <c r="O5549" s="75" t="n">
        <v>0.13</v>
      </c>
      <c r="P5549" s="76" t="n">
        <v>0.0108333333333333</v>
      </c>
      <c r="Q5549" s="77" t="n">
        <v>4.91833333333333</v>
      </c>
      <c r="R5549" s="78" t="n">
        <v>228.186666666666</v>
      </c>
      <c r="S5549" s="39" t="n">
        <v>225.813333333334</v>
      </c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  <c r="AI5549" s="3"/>
      <c r="AJ5549" s="3"/>
      <c r="AMG5549" s="0"/>
      <c r="AMH5549" s="0"/>
      <c r="AMI5549" s="0"/>
      <c r="AMJ5549" s="0"/>
    </row>
    <row r="5550" s="4" customFormat="true" ht="37.5" hidden="false" customHeight="true" outlineLevel="0" collapsed="false">
      <c r="A5550" s="80" t="s">
        <v>1337</v>
      </c>
      <c r="B5550" s="23" t="n">
        <v>8871</v>
      </c>
      <c r="C5550" s="25" t="n">
        <f aca="false">VLOOKUP(B5550,[1]Planilha8!$X$4:$Y$6629,2,0)</f>
        <v>2041569</v>
      </c>
      <c r="D5550" s="26" t="s">
        <v>1527</v>
      </c>
      <c r="E5550" s="26" t="str">
        <f aca="false">VLOOKUP(B5550,[1]Planilha8!$X$4:$Z$6629,3,0)</f>
        <v>DIRETORIA DE ENFERMAGEM</v>
      </c>
      <c r="F5550" s="26" t="str">
        <f aca="false">VLOOKUP(B5550,[1]Planilha8!$X$4:$AD$6629,7,0)</f>
        <v>BOM</v>
      </c>
      <c r="G5550" s="27" t="n">
        <v>41740</v>
      </c>
      <c r="H5550" s="28" t="n">
        <v>454</v>
      </c>
      <c r="I5550" s="29" t="s">
        <v>23</v>
      </c>
      <c r="J5550" s="70" t="s">
        <v>1378</v>
      </c>
      <c r="K5550" s="71" t="n">
        <v>2788</v>
      </c>
      <c r="L5550" s="72" t="n">
        <v>2013002512</v>
      </c>
      <c r="M5550" s="73" t="n">
        <v>43465</v>
      </c>
      <c r="N5550" s="74" t="n">
        <v>223.268333333333</v>
      </c>
      <c r="O5550" s="75" t="n">
        <v>0.13</v>
      </c>
      <c r="P5550" s="76" t="n">
        <v>0.0108333333333333</v>
      </c>
      <c r="Q5550" s="77" t="n">
        <v>4.91833333333333</v>
      </c>
      <c r="R5550" s="78" t="n">
        <v>228.186666666666</v>
      </c>
      <c r="S5550" s="39" t="n">
        <v>225.813333333334</v>
      </c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  <c r="AI5550" s="3"/>
      <c r="AJ5550" s="3"/>
      <c r="AMG5550" s="0"/>
      <c r="AMH5550" s="0"/>
      <c r="AMI5550" s="0"/>
      <c r="AMJ5550" s="0"/>
    </row>
    <row r="5551" s="4" customFormat="true" ht="37.5" hidden="false" customHeight="true" outlineLevel="0" collapsed="false">
      <c r="A5551" s="80" t="s">
        <v>1337</v>
      </c>
      <c r="B5551" s="23" t="n">
        <v>8872</v>
      </c>
      <c r="C5551" s="25" t="n">
        <f aca="false">VLOOKUP(B5551,[1]Planilha8!$X$4:$Y$6629,2,0)</f>
        <v>2041570</v>
      </c>
      <c r="D5551" s="26" t="s">
        <v>1527</v>
      </c>
      <c r="E5551" s="26" t="str">
        <f aca="false">VLOOKUP(B5551,[1]Planilha8!$X$4:$Z$6629,3,0)</f>
        <v>CLINICA MÉDICA</v>
      </c>
      <c r="F5551" s="26" t="str">
        <f aca="false">VLOOKUP(B5551,[1]Planilha8!$X$4:$AD$6629,7,0)</f>
        <v>BOM</v>
      </c>
      <c r="G5551" s="27" t="n">
        <v>41740</v>
      </c>
      <c r="H5551" s="28" t="n">
        <v>454</v>
      </c>
      <c r="I5551" s="29" t="s">
        <v>23</v>
      </c>
      <c r="J5551" s="70" t="s">
        <v>1378</v>
      </c>
      <c r="K5551" s="71" t="n">
        <v>2788</v>
      </c>
      <c r="L5551" s="72" t="n">
        <v>2013002512</v>
      </c>
      <c r="M5551" s="73" t="n">
        <v>43465</v>
      </c>
      <c r="N5551" s="74" t="n">
        <v>223.268333333333</v>
      </c>
      <c r="O5551" s="75" t="n">
        <v>0.13</v>
      </c>
      <c r="P5551" s="76" t="n">
        <v>0.0108333333333333</v>
      </c>
      <c r="Q5551" s="77" t="n">
        <v>4.91833333333333</v>
      </c>
      <c r="R5551" s="78" t="n">
        <v>228.186666666666</v>
      </c>
      <c r="S5551" s="39" t="n">
        <v>225.813333333334</v>
      </c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  <c r="AMG5551" s="0"/>
      <c r="AMH5551" s="0"/>
      <c r="AMI5551" s="0"/>
      <c r="AMJ5551" s="0"/>
    </row>
    <row r="5552" s="4" customFormat="true" ht="37.5" hidden="false" customHeight="true" outlineLevel="0" collapsed="false">
      <c r="A5552" s="80" t="s">
        <v>1337</v>
      </c>
      <c r="B5552" s="23" t="n">
        <v>8873</v>
      </c>
      <c r="C5552" s="25" t="n">
        <f aca="false">VLOOKUP(B5552,[1]Planilha8!$X$4:$Y$6629,2,0)</f>
        <v>2041571</v>
      </c>
      <c r="D5552" s="26" t="s">
        <v>1527</v>
      </c>
      <c r="E5552" s="26" t="str">
        <f aca="false">VLOOKUP(B5552,[1]Planilha8!$X$4:$Z$6629,3,0)</f>
        <v>CLINICA MÉDICA</v>
      </c>
      <c r="F5552" s="26" t="str">
        <f aca="false">VLOOKUP(B5552,[1]Planilha8!$X$4:$AD$6629,7,0)</f>
        <v>BOM</v>
      </c>
      <c r="G5552" s="27" t="n">
        <v>41740</v>
      </c>
      <c r="H5552" s="28" t="n">
        <v>454</v>
      </c>
      <c r="I5552" s="29" t="s">
        <v>23</v>
      </c>
      <c r="J5552" s="70" t="s">
        <v>1378</v>
      </c>
      <c r="K5552" s="71" t="n">
        <v>2788</v>
      </c>
      <c r="L5552" s="72" t="n">
        <v>2013002512</v>
      </c>
      <c r="M5552" s="73" t="n">
        <v>43465</v>
      </c>
      <c r="N5552" s="74" t="n">
        <v>223.268333333333</v>
      </c>
      <c r="O5552" s="75" t="n">
        <v>0.13</v>
      </c>
      <c r="P5552" s="76" t="n">
        <v>0.0108333333333333</v>
      </c>
      <c r="Q5552" s="77" t="n">
        <v>4.91833333333333</v>
      </c>
      <c r="R5552" s="78" t="n">
        <v>228.186666666666</v>
      </c>
      <c r="S5552" s="39" t="n">
        <v>225.813333333334</v>
      </c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  <c r="AI5552" s="3"/>
      <c r="AJ5552" s="3"/>
      <c r="AMG5552" s="0"/>
      <c r="AMH5552" s="0"/>
      <c r="AMI5552" s="0"/>
      <c r="AMJ5552" s="0"/>
    </row>
    <row r="5553" s="4" customFormat="true" ht="37.5" hidden="false" customHeight="true" outlineLevel="0" collapsed="false">
      <c r="A5553" s="80" t="s">
        <v>1337</v>
      </c>
      <c r="B5553" s="23" t="n">
        <v>8874</v>
      </c>
      <c r="C5553" s="25" t="e">
        <f aca="false">VLOOKUP(B5553,[1]Planilha8!$X$4:$Y$6629,2,0)</f>
        <v>#N/A</v>
      </c>
      <c r="D5553" s="26" t="s">
        <v>1527</v>
      </c>
      <c r="E5553" s="26" t="e">
        <f aca="false">VLOOKUP(B5553,[1]Planilha8!$X$4:$Z$6629,3,0)</f>
        <v>#N/A</v>
      </c>
      <c r="F5553" s="26" t="e">
        <f aca="false">VLOOKUP(B5553,[1]Planilha8!$X$4:$AD$6629,7,0)</f>
        <v>#N/A</v>
      </c>
      <c r="G5553" s="27" t="n">
        <v>41740</v>
      </c>
      <c r="H5553" s="28" t="n">
        <v>454</v>
      </c>
      <c r="I5553" s="29" t="s">
        <v>23</v>
      </c>
      <c r="J5553" s="70" t="s">
        <v>1378</v>
      </c>
      <c r="K5553" s="71" t="n">
        <v>2788</v>
      </c>
      <c r="L5553" s="72" t="n">
        <v>2013002512</v>
      </c>
      <c r="M5553" s="73" t="n">
        <v>43465</v>
      </c>
      <c r="N5553" s="74" t="n">
        <v>223.268333333333</v>
      </c>
      <c r="O5553" s="75" t="n">
        <v>0.13</v>
      </c>
      <c r="P5553" s="76" t="n">
        <v>0.0108333333333333</v>
      </c>
      <c r="Q5553" s="77" t="n">
        <v>4.91833333333333</v>
      </c>
      <c r="R5553" s="78" t="n">
        <v>228.186666666666</v>
      </c>
      <c r="S5553" s="39" t="n">
        <v>225.813333333334</v>
      </c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  <c r="AI5553" s="3"/>
      <c r="AJ5553" s="3"/>
      <c r="AMG5553" s="0"/>
      <c r="AMH5553" s="0"/>
      <c r="AMI5553" s="0"/>
      <c r="AMJ5553" s="0"/>
    </row>
    <row r="5554" s="4" customFormat="true" ht="37.5" hidden="false" customHeight="true" outlineLevel="0" collapsed="false">
      <c r="A5554" s="80" t="s">
        <v>1337</v>
      </c>
      <c r="B5554" s="23" t="n">
        <v>8875</v>
      </c>
      <c r="C5554" s="25" t="n">
        <f aca="false">VLOOKUP(B5554,[1]Planilha8!$X$4:$Y$6629,2,0)</f>
        <v>2041573</v>
      </c>
      <c r="D5554" s="26" t="s">
        <v>1527</v>
      </c>
      <c r="E5554" s="26" t="str">
        <f aca="false">VLOOKUP(B5554,[1]Planilha8!$X$4:$Z$6629,3,0)</f>
        <v>CENTRO CIRÚRGICO</v>
      </c>
      <c r="F5554" s="26" t="str">
        <f aca="false">VLOOKUP(B5554,[1]Planilha8!$X$4:$AD$6629,7,0)</f>
        <v>BOM</v>
      </c>
      <c r="G5554" s="27" t="n">
        <v>41740</v>
      </c>
      <c r="H5554" s="28" t="n">
        <v>454</v>
      </c>
      <c r="I5554" s="29" t="s">
        <v>23</v>
      </c>
      <c r="J5554" s="70" t="s">
        <v>1378</v>
      </c>
      <c r="K5554" s="71" t="n">
        <v>2788</v>
      </c>
      <c r="L5554" s="72" t="n">
        <v>2013002512</v>
      </c>
      <c r="M5554" s="73" t="n">
        <v>43465</v>
      </c>
      <c r="N5554" s="74" t="n">
        <v>223.268333333333</v>
      </c>
      <c r="O5554" s="75" t="n">
        <v>0.13</v>
      </c>
      <c r="P5554" s="76" t="n">
        <v>0.0108333333333333</v>
      </c>
      <c r="Q5554" s="77" t="n">
        <v>4.91833333333333</v>
      </c>
      <c r="R5554" s="78" t="n">
        <v>228.186666666666</v>
      </c>
      <c r="S5554" s="39" t="n">
        <v>225.813333333334</v>
      </c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  <c r="AI5554" s="3"/>
      <c r="AJ5554" s="3"/>
      <c r="AMG5554" s="0"/>
      <c r="AMH5554" s="0"/>
      <c r="AMI5554" s="0"/>
      <c r="AMJ5554" s="0"/>
    </row>
    <row r="5555" s="4" customFormat="true" ht="37.5" hidden="false" customHeight="true" outlineLevel="0" collapsed="false">
      <c r="A5555" s="80" t="s">
        <v>1337</v>
      </c>
      <c r="B5555" s="23" t="n">
        <v>8876</v>
      </c>
      <c r="C5555" s="25" t="n">
        <f aca="false">VLOOKUP(B5555,[1]Planilha8!$X$4:$Y$6629,2,0)</f>
        <v>2041574</v>
      </c>
      <c r="D5555" s="26" t="s">
        <v>1527</v>
      </c>
      <c r="E5555" s="26" t="str">
        <f aca="false">VLOOKUP(B5555,[1]Planilha8!$X$4:$Z$6629,3,0)</f>
        <v>CENTRO CIRURGICO - SALA DE REUNIAO</v>
      </c>
      <c r="F5555" s="26" t="str">
        <f aca="false">VLOOKUP(B5555,[1]Planilha8!$X$4:$AD$6629,7,0)</f>
        <v>BOM</v>
      </c>
      <c r="G5555" s="27" t="n">
        <v>41740</v>
      </c>
      <c r="H5555" s="28" t="n">
        <v>454</v>
      </c>
      <c r="I5555" s="29" t="s">
        <v>23</v>
      </c>
      <c r="J5555" s="70" t="s">
        <v>1378</v>
      </c>
      <c r="K5555" s="71" t="n">
        <v>2788</v>
      </c>
      <c r="L5555" s="72" t="n">
        <v>2013002512</v>
      </c>
      <c r="M5555" s="73" t="n">
        <v>43465</v>
      </c>
      <c r="N5555" s="74" t="n">
        <v>223.268333333333</v>
      </c>
      <c r="O5555" s="75" t="n">
        <v>0.13</v>
      </c>
      <c r="P5555" s="76" t="n">
        <v>0.0108333333333333</v>
      </c>
      <c r="Q5555" s="77" t="n">
        <v>4.91833333333333</v>
      </c>
      <c r="R5555" s="78" t="n">
        <v>228.186666666666</v>
      </c>
      <c r="S5555" s="39" t="n">
        <v>225.813333333334</v>
      </c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  <c r="AI5555" s="3"/>
      <c r="AJ5555" s="3"/>
      <c r="AMG5555" s="0"/>
      <c r="AMH5555" s="0"/>
      <c r="AMI5555" s="0"/>
      <c r="AMJ5555" s="0"/>
    </row>
    <row r="5556" s="4" customFormat="true" ht="37.5" hidden="false" customHeight="true" outlineLevel="0" collapsed="false">
      <c r="A5556" s="80" t="s">
        <v>1337</v>
      </c>
      <c r="B5556" s="23" t="n">
        <v>8877</v>
      </c>
      <c r="C5556" s="25" t="n">
        <f aca="false">VLOOKUP(B5556,[1]Planilha8!$X$4:$Y$6629,2,0)</f>
        <v>2041575</v>
      </c>
      <c r="D5556" s="26" t="s">
        <v>1527</v>
      </c>
      <c r="E5556" s="26" t="str">
        <f aca="false">VLOOKUP(B5556,[1]Planilha8!$X$4:$Z$6629,3,0)</f>
        <v>CENTRO DE TERAPIA INTENSIVA</v>
      </c>
      <c r="F5556" s="26" t="str">
        <f aca="false">VLOOKUP(B5556,[1]Planilha8!$X$4:$AD$6629,7,0)</f>
        <v>BOM</v>
      </c>
      <c r="G5556" s="27" t="n">
        <v>41740</v>
      </c>
      <c r="H5556" s="28" t="n">
        <v>454</v>
      </c>
      <c r="I5556" s="29" t="s">
        <v>23</v>
      </c>
      <c r="J5556" s="70" t="s">
        <v>1378</v>
      </c>
      <c r="K5556" s="71" t="n">
        <v>2788</v>
      </c>
      <c r="L5556" s="72" t="n">
        <v>2013002512</v>
      </c>
      <c r="M5556" s="73" t="n">
        <v>43465</v>
      </c>
      <c r="N5556" s="74" t="n">
        <v>223.268333333333</v>
      </c>
      <c r="O5556" s="75" t="n">
        <v>0.13</v>
      </c>
      <c r="P5556" s="76" t="n">
        <v>0.0108333333333333</v>
      </c>
      <c r="Q5556" s="77" t="n">
        <v>4.91833333333333</v>
      </c>
      <c r="R5556" s="78" t="n">
        <v>228.186666666666</v>
      </c>
      <c r="S5556" s="39" t="n">
        <v>225.813333333334</v>
      </c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  <c r="AI5556" s="3"/>
      <c r="AJ5556" s="3"/>
      <c r="AMG5556" s="0"/>
      <c r="AMH5556" s="0"/>
      <c r="AMI5556" s="0"/>
      <c r="AMJ5556" s="0"/>
    </row>
    <row r="5557" s="4" customFormat="true" ht="37.5" hidden="false" customHeight="true" outlineLevel="0" collapsed="false">
      <c r="A5557" s="80" t="s">
        <v>1337</v>
      </c>
      <c r="B5557" s="23" t="n">
        <v>8878</v>
      </c>
      <c r="C5557" s="25" t="n">
        <f aca="false">VLOOKUP(B5557,[1]Planilha8!$X$4:$Y$6629,2,0)</f>
        <v>2041576</v>
      </c>
      <c r="D5557" s="26" t="s">
        <v>1527</v>
      </c>
      <c r="E5557" s="26" t="str">
        <f aca="false">VLOOKUP(B5557,[1]Planilha8!$X$4:$Z$6629,3,0)</f>
        <v>HEMODIALISE / DIÁLISE</v>
      </c>
      <c r="F5557" s="26" t="str">
        <f aca="false">VLOOKUP(B5557,[1]Planilha8!$X$4:$AD$6629,7,0)</f>
        <v>BOM</v>
      </c>
      <c r="G5557" s="27" t="n">
        <v>41740</v>
      </c>
      <c r="H5557" s="28" t="n">
        <v>454</v>
      </c>
      <c r="I5557" s="29" t="s">
        <v>23</v>
      </c>
      <c r="J5557" s="70" t="s">
        <v>1378</v>
      </c>
      <c r="K5557" s="71" t="n">
        <v>2788</v>
      </c>
      <c r="L5557" s="72" t="n">
        <v>2013002512</v>
      </c>
      <c r="M5557" s="73" t="n">
        <v>43465</v>
      </c>
      <c r="N5557" s="74" t="n">
        <v>223.268333333333</v>
      </c>
      <c r="O5557" s="75" t="n">
        <v>0.13</v>
      </c>
      <c r="P5557" s="76" t="n">
        <v>0.0108333333333333</v>
      </c>
      <c r="Q5557" s="77" t="n">
        <v>4.91833333333333</v>
      </c>
      <c r="R5557" s="78" t="n">
        <v>228.186666666666</v>
      </c>
      <c r="S5557" s="39" t="n">
        <v>225.813333333334</v>
      </c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  <c r="AI5557" s="3"/>
      <c r="AJ5557" s="3"/>
      <c r="AMG5557" s="0"/>
      <c r="AMH5557" s="0"/>
      <c r="AMI5557" s="0"/>
      <c r="AMJ5557" s="0"/>
    </row>
    <row r="5558" s="4" customFormat="true" ht="37.5" hidden="false" customHeight="true" outlineLevel="0" collapsed="false">
      <c r="A5558" s="80" t="s">
        <v>1337</v>
      </c>
      <c r="B5558" s="23" t="n">
        <v>8879</v>
      </c>
      <c r="C5558" s="25" t="n">
        <f aca="false">VLOOKUP(B5558,[1]Planilha8!$X$4:$Y$6629,2,0)</f>
        <v>2041577</v>
      </c>
      <c r="D5558" s="26" t="s">
        <v>1528</v>
      </c>
      <c r="E5558" s="26" t="str">
        <f aca="false">VLOOKUP(B5558,[1]Planilha8!$X$4:$Z$6629,3,0)</f>
        <v>CLINICA CIRURGICA</v>
      </c>
      <c r="F5558" s="26" t="str">
        <f aca="false">VLOOKUP(B5558,[1]Planilha8!$X$4:$AD$6629,7,0)</f>
        <v>BOM</v>
      </c>
      <c r="G5558" s="27" t="n">
        <v>41740</v>
      </c>
      <c r="H5558" s="28" t="n">
        <v>375</v>
      </c>
      <c r="I5558" s="29" t="s">
        <v>23</v>
      </c>
      <c r="J5558" s="70" t="s">
        <v>1378</v>
      </c>
      <c r="K5558" s="71" t="n">
        <v>2788</v>
      </c>
      <c r="L5558" s="72" t="n">
        <v>2013002512</v>
      </c>
      <c r="M5558" s="73" t="n">
        <v>43465</v>
      </c>
      <c r="N5558" s="74" t="n">
        <v>164.479166666667</v>
      </c>
      <c r="O5558" s="75" t="n">
        <v>0.13</v>
      </c>
      <c r="P5558" s="76" t="n">
        <v>0.0108333333333333</v>
      </c>
      <c r="Q5558" s="77" t="n">
        <v>4.0625</v>
      </c>
      <c r="R5558" s="78" t="n">
        <v>168.541666666667</v>
      </c>
      <c r="S5558" s="39" t="n">
        <v>206.458333333333</v>
      </c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  <c r="AI5558" s="3"/>
      <c r="AJ5558" s="3"/>
      <c r="AMG5558" s="0"/>
      <c r="AMH5558" s="0"/>
      <c r="AMI5558" s="0"/>
      <c r="AMJ5558" s="0"/>
    </row>
    <row r="5559" s="4" customFormat="true" ht="37.5" hidden="false" customHeight="true" outlineLevel="0" collapsed="false">
      <c r="A5559" s="80" t="s">
        <v>1337</v>
      </c>
      <c r="B5559" s="23" t="n">
        <v>8880</v>
      </c>
      <c r="C5559" s="25" t="n">
        <f aca="false">VLOOKUP(B5559,[1]Planilha8!$X$4:$Y$6629,2,0)</f>
        <v>2041578</v>
      </c>
      <c r="D5559" s="26" t="s">
        <v>1528</v>
      </c>
      <c r="E5559" s="26" t="str">
        <f aca="false">VLOOKUP(B5559,[1]Planilha8!$X$4:$Z$6629,3,0)</f>
        <v>CLINICA MÉDICA</v>
      </c>
      <c r="F5559" s="26" t="str">
        <f aca="false">VLOOKUP(B5559,[1]Planilha8!$X$4:$AD$6629,7,0)</f>
        <v>BOM</v>
      </c>
      <c r="G5559" s="27" t="n">
        <v>41740</v>
      </c>
      <c r="H5559" s="28" t="n">
        <v>375</v>
      </c>
      <c r="I5559" s="29" t="s">
        <v>23</v>
      </c>
      <c r="J5559" s="70" t="s">
        <v>1378</v>
      </c>
      <c r="K5559" s="71" t="n">
        <v>2788</v>
      </c>
      <c r="L5559" s="72" t="n">
        <v>2013002512</v>
      </c>
      <c r="M5559" s="73" t="n">
        <v>43465</v>
      </c>
      <c r="N5559" s="74" t="n">
        <v>164.479166666667</v>
      </c>
      <c r="O5559" s="75" t="n">
        <v>0.13</v>
      </c>
      <c r="P5559" s="76" t="n">
        <v>0.0108333333333333</v>
      </c>
      <c r="Q5559" s="77" t="n">
        <v>4.0625</v>
      </c>
      <c r="R5559" s="78" t="n">
        <v>168.541666666667</v>
      </c>
      <c r="S5559" s="39" t="n">
        <v>206.458333333333</v>
      </c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  <c r="AI5559" s="3"/>
      <c r="AJ5559" s="3"/>
      <c r="AMG5559" s="0"/>
      <c r="AMH5559" s="0"/>
      <c r="AMI5559" s="0"/>
      <c r="AMJ5559" s="0"/>
    </row>
    <row r="5560" s="4" customFormat="true" ht="37.5" hidden="false" customHeight="true" outlineLevel="0" collapsed="false">
      <c r="A5560" s="80" t="s">
        <v>1337</v>
      </c>
      <c r="B5560" s="23" t="n">
        <v>8890</v>
      </c>
      <c r="C5560" s="25" t="n">
        <f aca="false">VLOOKUP(B5560,[1]Planilha8!$X$4:$Y$6629,2,0)</f>
        <v>2041579</v>
      </c>
      <c r="D5560" s="26" t="s">
        <v>1529</v>
      </c>
      <c r="E5560" s="26" t="str">
        <f aca="false">VLOOKUP(B5560,[1]Planilha8!$X$4:$Z$6629,3,0)</f>
        <v>AMBULATÓRIO – ALA E</v>
      </c>
      <c r="F5560" s="26" t="str">
        <f aca="false">VLOOKUP(B5560,[1]Planilha8!$X$4:$AD$6629,7,0)</f>
        <v>BOM</v>
      </c>
      <c r="G5560" s="27" t="n">
        <v>41740</v>
      </c>
      <c r="H5560" s="28" t="n">
        <v>682.5</v>
      </c>
      <c r="I5560" s="29" t="s">
        <v>23</v>
      </c>
      <c r="J5560" s="70" t="s">
        <v>1378</v>
      </c>
      <c r="K5560" s="71" t="n">
        <v>2788</v>
      </c>
      <c r="L5560" s="72" t="n">
        <v>2013002512</v>
      </c>
      <c r="M5560" s="73" t="n">
        <v>43465</v>
      </c>
      <c r="N5560" s="74" t="n">
        <v>393.310416666667</v>
      </c>
      <c r="O5560" s="75" t="n">
        <v>0.13</v>
      </c>
      <c r="P5560" s="76" t="n">
        <v>0.0108333333333333</v>
      </c>
      <c r="Q5560" s="77" t="n">
        <v>7.39375</v>
      </c>
      <c r="R5560" s="78" t="n">
        <v>400.704166666667</v>
      </c>
      <c r="S5560" s="39" t="n">
        <v>281.795833333333</v>
      </c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  <c r="AI5560" s="3"/>
      <c r="AJ5560" s="3"/>
      <c r="AMG5560" s="0"/>
      <c r="AMH5560" s="0"/>
      <c r="AMI5560" s="0"/>
      <c r="AMJ5560" s="0"/>
    </row>
    <row r="5561" s="4" customFormat="true" ht="37.5" hidden="false" customHeight="true" outlineLevel="0" collapsed="false">
      <c r="A5561" s="80" t="s">
        <v>1337</v>
      </c>
      <c r="B5561" s="23" t="n">
        <v>9927</v>
      </c>
      <c r="C5561" s="25" t="n">
        <f aca="false">VLOOKUP(B5561,[1]Planilha8!$X$4:$Y$6629,2,0)</f>
        <v>2041514</v>
      </c>
      <c r="D5561" s="26" t="s">
        <v>1530</v>
      </c>
      <c r="E5561" s="26" t="str">
        <f aca="false">VLOOKUP(B5561,[1]Planilha8!$X$4:$Z$6629,3,0)</f>
        <v>RECEPÇÃO APOIO AO DIAGNÓSTICO</v>
      </c>
      <c r="F5561" s="26" t="str">
        <f aca="false">VLOOKUP(B5561,[1]Planilha8!$X$4:$AD$6629,7,0)</f>
        <v>BOM</v>
      </c>
      <c r="G5561" s="27" t="n">
        <v>41744</v>
      </c>
      <c r="H5561" s="28" t="n">
        <v>3325</v>
      </c>
      <c r="I5561" s="29" t="s">
        <v>23</v>
      </c>
      <c r="J5561" s="70" t="s">
        <v>1531</v>
      </c>
      <c r="K5561" s="71" t="n">
        <v>1037</v>
      </c>
      <c r="L5561" s="72" t="n">
        <v>2013001468</v>
      </c>
      <c r="M5561" s="73" t="n">
        <v>43465</v>
      </c>
      <c r="N5561" s="74" t="n">
        <v>1407.52083333333</v>
      </c>
      <c r="O5561" s="75" t="n">
        <v>0.17</v>
      </c>
      <c r="P5561" s="76" t="n">
        <v>0.0141666666666667</v>
      </c>
      <c r="Q5561" s="77" t="n">
        <v>47.1041666666667</v>
      </c>
      <c r="R5561" s="78" t="n">
        <v>1454.625</v>
      </c>
      <c r="S5561" s="39" t="n">
        <v>1870.375</v>
      </c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  <c r="AI5561" s="3"/>
      <c r="AJ5561" s="3"/>
      <c r="AMG5561" s="0"/>
      <c r="AMH5561" s="0"/>
      <c r="AMI5561" s="0"/>
      <c r="AMJ5561" s="0"/>
    </row>
    <row r="5562" s="4" customFormat="true" ht="37.5" hidden="false" customHeight="true" outlineLevel="0" collapsed="false">
      <c r="A5562" s="80" t="s">
        <v>1337</v>
      </c>
      <c r="B5562" s="23" t="n">
        <v>9928</v>
      </c>
      <c r="C5562" s="25" t="n">
        <f aca="false">VLOOKUP(B5562,[1]Planilha8!$X$4:$Y$6629,2,0)</f>
        <v>2041515</v>
      </c>
      <c r="D5562" s="26" t="s">
        <v>1530</v>
      </c>
      <c r="E5562" s="26" t="str">
        <f aca="false">VLOOKUP(B5562,[1]Planilha8!$X$4:$Z$6629,3,0)</f>
        <v>AMBULATÓRIO – RECEPÇAO</v>
      </c>
      <c r="F5562" s="26" t="str">
        <f aca="false">VLOOKUP(B5562,[1]Planilha8!$X$4:$AD$6629,7,0)</f>
        <v>BOM</v>
      </c>
      <c r="G5562" s="27" t="n">
        <v>41744</v>
      </c>
      <c r="H5562" s="28" t="n">
        <v>3325</v>
      </c>
      <c r="I5562" s="29" t="s">
        <v>23</v>
      </c>
      <c r="J5562" s="70" t="s">
        <v>1531</v>
      </c>
      <c r="K5562" s="71" t="n">
        <v>1037</v>
      </c>
      <c r="L5562" s="72" t="n">
        <v>2013001468</v>
      </c>
      <c r="M5562" s="73" t="n">
        <v>43465</v>
      </c>
      <c r="N5562" s="74" t="n">
        <v>1407.52083333333</v>
      </c>
      <c r="O5562" s="75" t="n">
        <v>0.17</v>
      </c>
      <c r="P5562" s="76" t="n">
        <v>0.0141666666666667</v>
      </c>
      <c r="Q5562" s="77" t="n">
        <v>47.1041666666667</v>
      </c>
      <c r="R5562" s="78" t="n">
        <v>1454.625</v>
      </c>
      <c r="S5562" s="39" t="n">
        <v>1870.375</v>
      </c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  <c r="AI5562" s="3"/>
      <c r="AJ5562" s="3"/>
      <c r="AMG5562" s="0"/>
      <c r="AMH5562" s="0"/>
      <c r="AMI5562" s="0"/>
      <c r="AMJ5562" s="0"/>
    </row>
    <row r="5563" s="4" customFormat="true" ht="37.5" hidden="false" customHeight="true" outlineLevel="0" collapsed="false">
      <c r="A5563" s="80" t="s">
        <v>1337</v>
      </c>
      <c r="B5563" s="23" t="n">
        <v>9931</v>
      </c>
      <c r="C5563" s="25" t="n">
        <f aca="false">VLOOKUP(B5563,[1]Planilha8!$X$4:$Y$6629,2,0)</f>
        <v>2041516</v>
      </c>
      <c r="D5563" s="26" t="s">
        <v>1532</v>
      </c>
      <c r="E5563" s="26" t="str">
        <f aca="false">VLOOKUP(B5563,[1]Planilha8!$X$4:$Z$6629,3,0)</f>
        <v>RECEPÇÃO CENTRAL</v>
      </c>
      <c r="F5563" s="26" t="str">
        <f aca="false">VLOOKUP(B5563,[1]Planilha8!$X$4:$AD$6629,7,0)</f>
        <v>BOM</v>
      </c>
      <c r="G5563" s="27" t="n">
        <v>41744</v>
      </c>
      <c r="H5563" s="28" t="n">
        <v>4645</v>
      </c>
      <c r="I5563" s="29" t="s">
        <v>23</v>
      </c>
      <c r="J5563" s="70" t="s">
        <v>1531</v>
      </c>
      <c r="K5563" s="71" t="n">
        <v>1037</v>
      </c>
      <c r="L5563" s="72" t="n">
        <v>2013001468</v>
      </c>
      <c r="M5563" s="73" t="n">
        <v>43465</v>
      </c>
      <c r="N5563" s="74" t="n">
        <v>1915.72083333333</v>
      </c>
      <c r="O5563" s="75" t="n">
        <v>0.17</v>
      </c>
      <c r="P5563" s="76" t="n">
        <v>0.0141666666666667</v>
      </c>
      <c r="Q5563" s="77" t="n">
        <v>65.8041666666667</v>
      </c>
      <c r="R5563" s="78" t="n">
        <v>1981.525</v>
      </c>
      <c r="S5563" s="39" t="n">
        <v>2663.475</v>
      </c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  <c r="AI5563" s="3"/>
      <c r="AJ5563" s="3"/>
      <c r="AMG5563" s="0"/>
      <c r="AMH5563" s="0"/>
      <c r="AMI5563" s="0"/>
      <c r="AMJ5563" s="0"/>
    </row>
    <row r="5564" s="4" customFormat="true" ht="37.5" hidden="false" customHeight="true" outlineLevel="0" collapsed="false">
      <c r="A5564" s="80" t="s">
        <v>1337</v>
      </c>
      <c r="B5564" s="23" t="n">
        <v>9932</v>
      </c>
      <c r="C5564" s="25" t="n">
        <f aca="false">VLOOKUP(B5564,[1]Planilha8!$X$4:$Y$6629,2,0)</f>
        <v>2041517</v>
      </c>
      <c r="D5564" s="26" t="s">
        <v>1532</v>
      </c>
      <c r="E5564" s="26" t="str">
        <f aca="false">VLOOKUP(B5564,[1]Planilha8!$X$4:$Z$6629,3,0)</f>
        <v>AMBULATÓRIO – RECEPÇAO</v>
      </c>
      <c r="F5564" s="26" t="str">
        <f aca="false">VLOOKUP(B5564,[1]Planilha8!$X$4:$AD$6629,7,0)</f>
        <v>BOM</v>
      </c>
      <c r="G5564" s="27" t="n">
        <v>41744</v>
      </c>
      <c r="H5564" s="28" t="n">
        <v>4645</v>
      </c>
      <c r="I5564" s="29" t="s">
        <v>23</v>
      </c>
      <c r="J5564" s="70" t="s">
        <v>1531</v>
      </c>
      <c r="K5564" s="71" t="n">
        <v>1037</v>
      </c>
      <c r="L5564" s="72" t="n">
        <v>2013001468</v>
      </c>
      <c r="M5564" s="73" t="n">
        <v>43465</v>
      </c>
      <c r="N5564" s="74" t="n">
        <v>1915.72083333333</v>
      </c>
      <c r="O5564" s="75" t="n">
        <v>0.17</v>
      </c>
      <c r="P5564" s="76" t="n">
        <v>0.0141666666666667</v>
      </c>
      <c r="Q5564" s="77" t="n">
        <v>65.8041666666667</v>
      </c>
      <c r="R5564" s="78" t="n">
        <v>1981.525</v>
      </c>
      <c r="S5564" s="39" t="n">
        <v>2663.475</v>
      </c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  <c r="AI5564" s="3"/>
      <c r="AJ5564" s="3"/>
      <c r="AMG5564" s="0"/>
      <c r="AMH5564" s="0"/>
      <c r="AMI5564" s="0"/>
      <c r="AMJ5564" s="0"/>
    </row>
    <row r="5565" s="4" customFormat="true" ht="37.5" hidden="false" customHeight="true" outlineLevel="0" collapsed="false">
      <c r="A5565" s="80" t="s">
        <v>1337</v>
      </c>
      <c r="B5565" s="23" t="n">
        <v>9933</v>
      </c>
      <c r="C5565" s="25" t="n">
        <f aca="false">VLOOKUP(B5565,[1]Planilha8!$X$4:$Y$6629,2,0)</f>
        <v>2041518</v>
      </c>
      <c r="D5565" s="26" t="s">
        <v>1532</v>
      </c>
      <c r="E5565" s="26" t="str">
        <f aca="false">VLOOKUP(B5565,[1]Planilha8!$X$4:$Z$6629,3,0)</f>
        <v>CLINICA MÉDICA</v>
      </c>
      <c r="F5565" s="26" t="str">
        <f aca="false">VLOOKUP(B5565,[1]Planilha8!$X$4:$AD$6629,7,0)</f>
        <v>BOM</v>
      </c>
      <c r="G5565" s="27" t="n">
        <v>41744</v>
      </c>
      <c r="H5565" s="28" t="n">
        <v>4645</v>
      </c>
      <c r="I5565" s="29" t="s">
        <v>23</v>
      </c>
      <c r="J5565" s="70" t="s">
        <v>1531</v>
      </c>
      <c r="K5565" s="71" t="n">
        <v>1037</v>
      </c>
      <c r="L5565" s="72" t="n">
        <v>2013001468</v>
      </c>
      <c r="M5565" s="73" t="n">
        <v>43465</v>
      </c>
      <c r="N5565" s="74" t="n">
        <v>1915.72083333333</v>
      </c>
      <c r="O5565" s="75" t="n">
        <v>0.17</v>
      </c>
      <c r="P5565" s="76" t="n">
        <v>0.0141666666666667</v>
      </c>
      <c r="Q5565" s="77" t="n">
        <v>65.8041666666667</v>
      </c>
      <c r="R5565" s="78" t="n">
        <v>1981.525</v>
      </c>
      <c r="S5565" s="39" t="n">
        <v>2663.475</v>
      </c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  <c r="AI5565" s="3"/>
      <c r="AJ5565" s="3"/>
      <c r="AMG5565" s="0"/>
      <c r="AMH5565" s="0"/>
      <c r="AMI5565" s="0"/>
      <c r="AMJ5565" s="0"/>
    </row>
    <row r="5566" s="4" customFormat="true" ht="37.5" hidden="false" customHeight="true" outlineLevel="0" collapsed="false">
      <c r="A5566" s="80" t="s">
        <v>1337</v>
      </c>
      <c r="B5566" s="23" t="n">
        <v>9934</v>
      </c>
      <c r="C5566" s="25" t="n">
        <f aca="false">VLOOKUP(B5566,[1]Planilha8!$X$4:$Y$6629,2,0)</f>
        <v>2041519</v>
      </c>
      <c r="D5566" s="26" t="s">
        <v>1532</v>
      </c>
      <c r="E5566" s="26" t="str">
        <f aca="false">VLOOKUP(B5566,[1]Planilha8!$X$4:$Z$6629,3,0)</f>
        <v>CLINICA CIRÚRGICA</v>
      </c>
      <c r="F5566" s="26" t="str">
        <f aca="false">VLOOKUP(B5566,[1]Planilha8!$X$4:$AD$6629,7,0)</f>
        <v>BOM</v>
      </c>
      <c r="G5566" s="27" t="n">
        <v>41744</v>
      </c>
      <c r="H5566" s="28" t="n">
        <v>4645</v>
      </c>
      <c r="I5566" s="29" t="s">
        <v>23</v>
      </c>
      <c r="J5566" s="70" t="s">
        <v>1531</v>
      </c>
      <c r="K5566" s="71" t="n">
        <v>1037</v>
      </c>
      <c r="L5566" s="72" t="n">
        <v>2013001468</v>
      </c>
      <c r="M5566" s="73" t="n">
        <v>43465</v>
      </c>
      <c r="N5566" s="74" t="n">
        <v>1915.72083333333</v>
      </c>
      <c r="O5566" s="75" t="n">
        <v>0.17</v>
      </c>
      <c r="P5566" s="76" t="n">
        <v>0.0141666666666667</v>
      </c>
      <c r="Q5566" s="77" t="n">
        <v>65.8041666666667</v>
      </c>
      <c r="R5566" s="78" t="n">
        <v>1981.525</v>
      </c>
      <c r="S5566" s="39" t="n">
        <v>2663.475</v>
      </c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  <c r="AI5566" s="3"/>
      <c r="AJ5566" s="3"/>
      <c r="AMG5566" s="0"/>
      <c r="AMH5566" s="0"/>
      <c r="AMI5566" s="0"/>
      <c r="AMJ5566" s="0"/>
    </row>
    <row r="5567" s="4" customFormat="true" ht="37.5" hidden="false" customHeight="true" outlineLevel="0" collapsed="false">
      <c r="A5567" s="80" t="s">
        <v>1337</v>
      </c>
      <c r="B5567" s="23" t="n">
        <v>8801</v>
      </c>
      <c r="C5567" s="25" t="n">
        <f aca="false">VLOOKUP(B5567,[1]Planilha8!$X$4:$Y$6629,2,0)</f>
        <v>2041583</v>
      </c>
      <c r="D5567" s="26" t="s">
        <v>1533</v>
      </c>
      <c r="E5567" s="26" t="str">
        <f aca="false">VLOOKUP(B5567,[1]Planilha8!$X$4:$Z$6629,3,0)</f>
        <v>CLINICA CIRÚRGICA</v>
      </c>
      <c r="F5567" s="26" t="str">
        <f aca="false">VLOOKUP(B5567,[1]Planilha8!$X$4:$AD$6629,7,0)</f>
        <v>BOM</v>
      </c>
      <c r="G5567" s="27" t="n">
        <v>41764</v>
      </c>
      <c r="H5567" s="28" t="n">
        <v>400</v>
      </c>
      <c r="I5567" s="29" t="s">
        <v>23</v>
      </c>
      <c r="J5567" s="70" t="s">
        <v>1501</v>
      </c>
      <c r="K5567" s="71" t="n">
        <v>85</v>
      </c>
      <c r="L5567" s="72" t="n">
        <v>2014001468</v>
      </c>
      <c r="M5567" s="73" t="n">
        <v>43465</v>
      </c>
      <c r="N5567" s="74" t="n">
        <v>185</v>
      </c>
      <c r="O5567" s="75" t="n">
        <v>0.17</v>
      </c>
      <c r="P5567" s="76" t="n">
        <v>0.0141666666666667</v>
      </c>
      <c r="Q5567" s="77" t="n">
        <v>5.66666666666667</v>
      </c>
      <c r="R5567" s="78" t="n">
        <v>190.666666666667</v>
      </c>
      <c r="S5567" s="39" t="n">
        <v>209.333333333333</v>
      </c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  <c r="AI5567" s="3"/>
      <c r="AJ5567" s="3"/>
      <c r="AMG5567" s="0"/>
      <c r="AMH5567" s="0"/>
      <c r="AMI5567" s="0"/>
      <c r="AMJ5567" s="0"/>
    </row>
    <row r="5568" s="4" customFormat="true" ht="37.5" hidden="false" customHeight="true" outlineLevel="0" collapsed="false">
      <c r="A5568" s="80" t="s">
        <v>1337</v>
      </c>
      <c r="B5568" s="23" t="n">
        <v>8802</v>
      </c>
      <c r="C5568" s="25" t="n">
        <f aca="false">VLOOKUP(B5568,[1]Planilha8!$X$4:$Y$6629,2,0)</f>
        <v>2041584</v>
      </c>
      <c r="D5568" s="26" t="s">
        <v>1533</v>
      </c>
      <c r="E5568" s="26" t="str">
        <f aca="false">VLOOKUP(B5568,[1]Planilha8!$X$4:$Z$6629,3,0)</f>
        <v>CLINICA CIRÚRGICA</v>
      </c>
      <c r="F5568" s="26" t="str">
        <f aca="false">VLOOKUP(B5568,[1]Planilha8!$X$4:$AD$6629,7,0)</f>
        <v>BOM</v>
      </c>
      <c r="G5568" s="27" t="n">
        <v>41764</v>
      </c>
      <c r="H5568" s="28" t="n">
        <v>400</v>
      </c>
      <c r="I5568" s="29" t="s">
        <v>23</v>
      </c>
      <c r="J5568" s="70" t="s">
        <v>1501</v>
      </c>
      <c r="K5568" s="71" t="n">
        <v>85</v>
      </c>
      <c r="L5568" s="72" t="n">
        <v>2014001468</v>
      </c>
      <c r="M5568" s="73" t="n">
        <v>43465</v>
      </c>
      <c r="N5568" s="74" t="n">
        <v>185</v>
      </c>
      <c r="O5568" s="75" t="n">
        <v>0.17</v>
      </c>
      <c r="P5568" s="76" t="n">
        <v>0.0141666666666667</v>
      </c>
      <c r="Q5568" s="77" t="n">
        <v>5.66666666666667</v>
      </c>
      <c r="R5568" s="78" t="n">
        <v>190.666666666667</v>
      </c>
      <c r="S5568" s="39" t="n">
        <v>209.333333333333</v>
      </c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  <c r="AI5568" s="3"/>
      <c r="AJ5568" s="3"/>
      <c r="AMG5568" s="0"/>
      <c r="AMH5568" s="0"/>
      <c r="AMI5568" s="0"/>
      <c r="AMJ5568" s="0"/>
    </row>
    <row r="5569" s="4" customFormat="true" ht="37.5" hidden="false" customHeight="true" outlineLevel="0" collapsed="false">
      <c r="A5569" s="80" t="s">
        <v>1337</v>
      </c>
      <c r="B5569" s="23" t="n">
        <v>8803</v>
      </c>
      <c r="C5569" s="25" t="n">
        <f aca="false">VLOOKUP(B5569,[1]Planilha8!$X$4:$Y$6629,2,0)</f>
        <v>2041585</v>
      </c>
      <c r="D5569" s="26" t="s">
        <v>1533</v>
      </c>
      <c r="E5569" s="26" t="str">
        <f aca="false">VLOOKUP(B5569,[1]Planilha8!$X$4:$Z$6629,3,0)</f>
        <v>CLINICA CIRÚRGICA</v>
      </c>
      <c r="F5569" s="26" t="str">
        <f aca="false">VLOOKUP(B5569,[1]Planilha8!$X$4:$AD$6629,7,0)</f>
        <v>BOM</v>
      </c>
      <c r="G5569" s="27" t="n">
        <v>41764</v>
      </c>
      <c r="H5569" s="28" t="n">
        <v>400</v>
      </c>
      <c r="I5569" s="29" t="s">
        <v>23</v>
      </c>
      <c r="J5569" s="70" t="s">
        <v>1501</v>
      </c>
      <c r="K5569" s="71" t="n">
        <v>85</v>
      </c>
      <c r="L5569" s="72" t="n">
        <v>2014001468</v>
      </c>
      <c r="M5569" s="73" t="n">
        <v>43465</v>
      </c>
      <c r="N5569" s="74" t="n">
        <v>185</v>
      </c>
      <c r="O5569" s="75" t="n">
        <v>0.17</v>
      </c>
      <c r="P5569" s="76" t="n">
        <v>0.0141666666666667</v>
      </c>
      <c r="Q5569" s="77" t="n">
        <v>5.66666666666667</v>
      </c>
      <c r="R5569" s="78" t="n">
        <v>190.666666666667</v>
      </c>
      <c r="S5569" s="39" t="n">
        <v>209.333333333333</v>
      </c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  <c r="AI5569" s="3"/>
      <c r="AJ5569" s="3"/>
      <c r="AMG5569" s="0"/>
      <c r="AMH5569" s="0"/>
      <c r="AMI5569" s="0"/>
      <c r="AMJ5569" s="0"/>
    </row>
    <row r="5570" s="4" customFormat="true" ht="37.5" hidden="false" customHeight="true" outlineLevel="0" collapsed="false">
      <c r="A5570" s="80" t="s">
        <v>1337</v>
      </c>
      <c r="B5570" s="23" t="n">
        <v>8804</v>
      </c>
      <c r="C5570" s="25" t="n">
        <f aca="false">VLOOKUP(B5570,[1]Planilha8!$X$4:$Y$6629,2,0)</f>
        <v>2041586</v>
      </c>
      <c r="D5570" s="26" t="s">
        <v>1533</v>
      </c>
      <c r="E5570" s="26" t="str">
        <f aca="false">VLOOKUP(B5570,[1]Planilha8!$X$4:$Z$6629,3,0)</f>
        <v>CLINICA CIRÚRGICA</v>
      </c>
      <c r="F5570" s="26" t="str">
        <f aca="false">VLOOKUP(B5570,[1]Planilha8!$X$4:$AD$6629,7,0)</f>
        <v>BOM</v>
      </c>
      <c r="G5570" s="27" t="n">
        <v>41764</v>
      </c>
      <c r="H5570" s="28" t="n">
        <v>400</v>
      </c>
      <c r="I5570" s="29" t="s">
        <v>23</v>
      </c>
      <c r="J5570" s="70" t="s">
        <v>1501</v>
      </c>
      <c r="K5570" s="71" t="n">
        <v>85</v>
      </c>
      <c r="L5570" s="72" t="n">
        <v>2014001468</v>
      </c>
      <c r="M5570" s="73" t="n">
        <v>43465</v>
      </c>
      <c r="N5570" s="74" t="n">
        <v>185</v>
      </c>
      <c r="O5570" s="75" t="n">
        <v>0.17</v>
      </c>
      <c r="P5570" s="76" t="n">
        <v>0.0141666666666667</v>
      </c>
      <c r="Q5570" s="77" t="n">
        <v>5.66666666666667</v>
      </c>
      <c r="R5570" s="78" t="n">
        <v>190.666666666667</v>
      </c>
      <c r="S5570" s="39" t="n">
        <v>209.333333333333</v>
      </c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  <c r="AI5570" s="3"/>
      <c r="AJ5570" s="3"/>
      <c r="AMG5570" s="0"/>
      <c r="AMH5570" s="0"/>
      <c r="AMI5570" s="0"/>
      <c r="AMJ5570" s="0"/>
    </row>
    <row r="5571" s="4" customFormat="true" ht="37.5" hidden="false" customHeight="true" outlineLevel="0" collapsed="false">
      <c r="A5571" s="80" t="s">
        <v>1337</v>
      </c>
      <c r="B5571" s="23" t="n">
        <v>8805</v>
      </c>
      <c r="C5571" s="25" t="n">
        <f aca="false">VLOOKUP(B5571,[1]Planilha8!$X$4:$Y$6629,2,0)</f>
        <v>2041587</v>
      </c>
      <c r="D5571" s="26" t="s">
        <v>1533</v>
      </c>
      <c r="E5571" s="26" t="str">
        <f aca="false">VLOOKUP(B5571,[1]Planilha8!$X$4:$Z$6629,3,0)</f>
        <v>CLINICA CIRÚRGICA</v>
      </c>
      <c r="F5571" s="26" t="str">
        <f aca="false">VLOOKUP(B5571,[1]Planilha8!$X$4:$AD$6629,7,0)</f>
        <v>BOM</v>
      </c>
      <c r="G5571" s="27" t="n">
        <v>41764</v>
      </c>
      <c r="H5571" s="28" t="n">
        <v>400</v>
      </c>
      <c r="I5571" s="29" t="s">
        <v>23</v>
      </c>
      <c r="J5571" s="70" t="s">
        <v>1501</v>
      </c>
      <c r="K5571" s="71" t="n">
        <v>85</v>
      </c>
      <c r="L5571" s="72" t="n">
        <v>2014001468</v>
      </c>
      <c r="M5571" s="73" t="n">
        <v>43465</v>
      </c>
      <c r="N5571" s="74" t="n">
        <v>185</v>
      </c>
      <c r="O5571" s="75" t="n">
        <v>0.17</v>
      </c>
      <c r="P5571" s="76" t="n">
        <v>0.0141666666666667</v>
      </c>
      <c r="Q5571" s="77" t="n">
        <v>5.66666666666667</v>
      </c>
      <c r="R5571" s="78" t="n">
        <v>190.666666666667</v>
      </c>
      <c r="S5571" s="39" t="n">
        <v>209.333333333333</v>
      </c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  <c r="AI5571" s="3"/>
      <c r="AJ5571" s="3"/>
      <c r="AMG5571" s="0"/>
      <c r="AMH5571" s="0"/>
      <c r="AMI5571" s="0"/>
      <c r="AMJ5571" s="0"/>
    </row>
    <row r="5572" s="4" customFormat="true" ht="37.5" hidden="false" customHeight="true" outlineLevel="0" collapsed="false">
      <c r="A5572" s="80" t="s">
        <v>1337</v>
      </c>
      <c r="B5572" s="23" t="n">
        <v>8806</v>
      </c>
      <c r="C5572" s="25" t="n">
        <f aca="false">VLOOKUP(B5572,[1]Planilha8!$X$4:$Y$6629,2,0)</f>
        <v>2041588</v>
      </c>
      <c r="D5572" s="26" t="s">
        <v>1534</v>
      </c>
      <c r="E5572" s="26" t="str">
        <f aca="false">VLOOKUP(B5572,[1]Planilha8!$X$4:$Z$6629,3,0)</f>
        <v>CLINICA CIRÚRGICA</v>
      </c>
      <c r="F5572" s="26" t="str">
        <f aca="false">VLOOKUP(B5572,[1]Planilha8!$X$4:$AD$6629,7,0)</f>
        <v>BOM</v>
      </c>
      <c r="G5572" s="27" t="n">
        <v>41764</v>
      </c>
      <c r="H5572" s="28" t="n">
        <v>400</v>
      </c>
      <c r="I5572" s="29" t="s">
        <v>23</v>
      </c>
      <c r="J5572" s="70" t="s">
        <v>1501</v>
      </c>
      <c r="K5572" s="71" t="n">
        <v>85</v>
      </c>
      <c r="L5572" s="72" t="n">
        <v>2014001468</v>
      </c>
      <c r="M5572" s="73" t="n">
        <v>43465</v>
      </c>
      <c r="N5572" s="74" t="n">
        <v>185</v>
      </c>
      <c r="O5572" s="75" t="n">
        <v>0.17</v>
      </c>
      <c r="P5572" s="76" t="n">
        <v>0.0141666666666667</v>
      </c>
      <c r="Q5572" s="77" t="n">
        <v>5.66666666666667</v>
      </c>
      <c r="R5572" s="78" t="n">
        <v>190.666666666667</v>
      </c>
      <c r="S5572" s="39" t="n">
        <v>209.333333333333</v>
      </c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  <c r="AMG5572" s="0"/>
      <c r="AMH5572" s="0"/>
      <c r="AMI5572" s="0"/>
      <c r="AMJ5572" s="0"/>
    </row>
    <row r="5573" s="4" customFormat="true" ht="37.5" hidden="false" customHeight="true" outlineLevel="0" collapsed="false">
      <c r="A5573" s="80" t="s">
        <v>1337</v>
      </c>
      <c r="B5573" s="23" t="n">
        <v>8807</v>
      </c>
      <c r="C5573" s="25" t="n">
        <f aca="false">VLOOKUP(B5573,[1]Planilha8!$X$4:$Y$6629,2,0)</f>
        <v>2041589</v>
      </c>
      <c r="D5573" s="26" t="s">
        <v>1534</v>
      </c>
      <c r="E5573" s="26" t="str">
        <f aca="false">VLOOKUP(B5573,[1]Planilha8!$X$4:$Z$6629,3,0)</f>
        <v>CLINICA CIRÚRGICA</v>
      </c>
      <c r="F5573" s="26" t="str">
        <f aca="false">VLOOKUP(B5573,[1]Planilha8!$X$4:$AD$6629,7,0)</f>
        <v>BOM</v>
      </c>
      <c r="G5573" s="27" t="n">
        <v>41764</v>
      </c>
      <c r="H5573" s="28" t="n">
        <v>400</v>
      </c>
      <c r="I5573" s="29" t="s">
        <v>23</v>
      </c>
      <c r="J5573" s="70" t="s">
        <v>1501</v>
      </c>
      <c r="K5573" s="71" t="n">
        <v>85</v>
      </c>
      <c r="L5573" s="72" t="n">
        <v>2014001468</v>
      </c>
      <c r="M5573" s="73" t="n">
        <v>43465</v>
      </c>
      <c r="N5573" s="74" t="n">
        <v>185</v>
      </c>
      <c r="O5573" s="75" t="n">
        <v>0.17</v>
      </c>
      <c r="P5573" s="76" t="n">
        <v>0.0141666666666667</v>
      </c>
      <c r="Q5573" s="77" t="n">
        <v>5.66666666666667</v>
      </c>
      <c r="R5573" s="78" t="n">
        <v>190.666666666667</v>
      </c>
      <c r="S5573" s="39" t="n">
        <v>209.333333333333</v>
      </c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  <c r="AI5573" s="3"/>
      <c r="AJ5573" s="3"/>
      <c r="AMG5573" s="0"/>
      <c r="AMH5573" s="0"/>
      <c r="AMI5573" s="0"/>
      <c r="AMJ5573" s="0"/>
    </row>
    <row r="5574" s="4" customFormat="true" ht="37.5" hidden="false" customHeight="true" outlineLevel="0" collapsed="false">
      <c r="A5574" s="80" t="s">
        <v>1337</v>
      </c>
      <c r="B5574" s="23" t="n">
        <v>8808</v>
      </c>
      <c r="C5574" s="25" t="n">
        <f aca="false">VLOOKUP(B5574,[1]Planilha8!$X$4:$Y$6629,2,0)</f>
        <v>2041590</v>
      </c>
      <c r="D5574" s="26" t="s">
        <v>1533</v>
      </c>
      <c r="E5574" s="26" t="str">
        <f aca="false">VLOOKUP(B5574,[1]Planilha8!$X$4:$Z$6629,3,0)</f>
        <v>CLINICA MÉDICA</v>
      </c>
      <c r="F5574" s="26" t="str">
        <f aca="false">VLOOKUP(B5574,[1]Planilha8!$X$4:$AD$6629,7,0)</f>
        <v>BOM</v>
      </c>
      <c r="G5574" s="27" t="n">
        <v>41764</v>
      </c>
      <c r="H5574" s="28" t="n">
        <v>400</v>
      </c>
      <c r="I5574" s="29" t="s">
        <v>23</v>
      </c>
      <c r="J5574" s="70" t="s">
        <v>1501</v>
      </c>
      <c r="K5574" s="71" t="n">
        <v>85</v>
      </c>
      <c r="L5574" s="72" t="n">
        <v>2014001468</v>
      </c>
      <c r="M5574" s="73" t="n">
        <v>43465</v>
      </c>
      <c r="N5574" s="74" t="n">
        <v>185</v>
      </c>
      <c r="O5574" s="75" t="n">
        <v>0.17</v>
      </c>
      <c r="P5574" s="76" t="n">
        <v>0.0141666666666667</v>
      </c>
      <c r="Q5574" s="77" t="n">
        <v>5.66666666666667</v>
      </c>
      <c r="R5574" s="78" t="n">
        <v>190.666666666667</v>
      </c>
      <c r="S5574" s="39" t="n">
        <v>209.333333333333</v>
      </c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  <c r="AMG5574" s="0"/>
      <c r="AMH5574" s="0"/>
      <c r="AMI5574" s="0"/>
      <c r="AMJ5574" s="0"/>
    </row>
    <row r="5575" s="4" customFormat="true" ht="37.5" hidden="false" customHeight="true" outlineLevel="0" collapsed="false">
      <c r="A5575" s="80" t="s">
        <v>1337</v>
      </c>
      <c r="B5575" s="23" t="n">
        <v>8809</v>
      </c>
      <c r="C5575" s="25" t="n">
        <f aca="false">VLOOKUP(B5575,[1]Planilha8!$X$4:$Y$6629,2,0)</f>
        <v>2041591</v>
      </c>
      <c r="D5575" s="26" t="s">
        <v>1533</v>
      </c>
      <c r="E5575" s="26" t="str">
        <f aca="false">VLOOKUP(B5575,[1]Planilha8!$X$4:$Z$6629,3,0)</f>
        <v>CLINICA MÉDICA</v>
      </c>
      <c r="F5575" s="26" t="str">
        <f aca="false">VLOOKUP(B5575,[1]Planilha8!$X$4:$AD$6629,7,0)</f>
        <v>BOM</v>
      </c>
      <c r="G5575" s="27" t="n">
        <v>41764</v>
      </c>
      <c r="H5575" s="28" t="n">
        <v>400</v>
      </c>
      <c r="I5575" s="29" t="s">
        <v>23</v>
      </c>
      <c r="J5575" s="70" t="s">
        <v>1501</v>
      </c>
      <c r="K5575" s="71" t="n">
        <v>85</v>
      </c>
      <c r="L5575" s="72" t="n">
        <v>2014001468</v>
      </c>
      <c r="M5575" s="73" t="n">
        <v>43465</v>
      </c>
      <c r="N5575" s="74" t="n">
        <v>185</v>
      </c>
      <c r="O5575" s="75" t="n">
        <v>0.17</v>
      </c>
      <c r="P5575" s="76" t="n">
        <v>0.0141666666666667</v>
      </c>
      <c r="Q5575" s="77" t="n">
        <v>5.66666666666667</v>
      </c>
      <c r="R5575" s="78" t="n">
        <v>190.666666666667</v>
      </c>
      <c r="S5575" s="39" t="n">
        <v>209.333333333333</v>
      </c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  <c r="AI5575" s="3"/>
      <c r="AJ5575" s="3"/>
      <c r="AMG5575" s="0"/>
      <c r="AMH5575" s="0"/>
      <c r="AMI5575" s="0"/>
      <c r="AMJ5575" s="0"/>
    </row>
    <row r="5576" s="4" customFormat="true" ht="37.5" hidden="false" customHeight="true" outlineLevel="0" collapsed="false">
      <c r="A5576" s="80" t="s">
        <v>1337</v>
      </c>
      <c r="B5576" s="23" t="n">
        <v>8810</v>
      </c>
      <c r="C5576" s="25" t="n">
        <f aca="false">VLOOKUP(B5576,[1]Planilha8!$X$4:$Y$6629,2,0)</f>
        <v>2041592</v>
      </c>
      <c r="D5576" s="26" t="s">
        <v>1533</v>
      </c>
      <c r="E5576" s="26" t="str">
        <f aca="false">VLOOKUP(B5576,[1]Planilha8!$X$4:$Z$6629,3,0)</f>
        <v>CLINICA MÉDICA</v>
      </c>
      <c r="F5576" s="26" t="str">
        <f aca="false">VLOOKUP(B5576,[1]Planilha8!$X$4:$AD$6629,7,0)</f>
        <v>BOM</v>
      </c>
      <c r="G5576" s="27" t="n">
        <v>41764</v>
      </c>
      <c r="H5576" s="28" t="n">
        <v>400</v>
      </c>
      <c r="I5576" s="29" t="s">
        <v>23</v>
      </c>
      <c r="J5576" s="70" t="s">
        <v>1501</v>
      </c>
      <c r="K5576" s="71" t="n">
        <v>85</v>
      </c>
      <c r="L5576" s="72" t="n">
        <v>2014001468</v>
      </c>
      <c r="M5576" s="73" t="n">
        <v>43465</v>
      </c>
      <c r="N5576" s="74" t="n">
        <v>185</v>
      </c>
      <c r="O5576" s="75" t="n">
        <v>0.17</v>
      </c>
      <c r="P5576" s="76" t="n">
        <v>0.0141666666666667</v>
      </c>
      <c r="Q5576" s="77" t="n">
        <v>5.66666666666667</v>
      </c>
      <c r="R5576" s="78" t="n">
        <v>190.666666666667</v>
      </c>
      <c r="S5576" s="39" t="n">
        <v>209.333333333333</v>
      </c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  <c r="AI5576" s="3"/>
      <c r="AJ5576" s="3"/>
      <c r="AMG5576" s="0"/>
      <c r="AMH5576" s="0"/>
      <c r="AMI5576" s="0"/>
      <c r="AMJ5576" s="0"/>
    </row>
    <row r="5577" s="4" customFormat="true" ht="37.5" hidden="false" customHeight="true" outlineLevel="0" collapsed="false">
      <c r="A5577" s="80" t="s">
        <v>1337</v>
      </c>
      <c r="B5577" s="23" t="n">
        <v>8811</v>
      </c>
      <c r="C5577" s="25" t="n">
        <f aca="false">VLOOKUP(B5577,[1]Planilha8!$X$4:$Y$6629,2,0)</f>
        <v>2041593</v>
      </c>
      <c r="D5577" s="26" t="s">
        <v>1533</v>
      </c>
      <c r="E5577" s="26" t="str">
        <f aca="false">VLOOKUP(B5577,[1]Planilha8!$X$4:$Z$6629,3,0)</f>
        <v>CLINICA MÉDICA</v>
      </c>
      <c r="F5577" s="26" t="str">
        <f aca="false">VLOOKUP(B5577,[1]Planilha8!$X$4:$AD$6629,7,0)</f>
        <v>BOM</v>
      </c>
      <c r="G5577" s="27" t="n">
        <v>41764</v>
      </c>
      <c r="H5577" s="28" t="n">
        <v>400</v>
      </c>
      <c r="I5577" s="29" t="s">
        <v>23</v>
      </c>
      <c r="J5577" s="70" t="s">
        <v>1501</v>
      </c>
      <c r="K5577" s="71" t="n">
        <v>85</v>
      </c>
      <c r="L5577" s="72" t="n">
        <v>2014001468</v>
      </c>
      <c r="M5577" s="73" t="n">
        <v>43465</v>
      </c>
      <c r="N5577" s="74" t="n">
        <v>185</v>
      </c>
      <c r="O5577" s="75" t="n">
        <v>0.17</v>
      </c>
      <c r="P5577" s="76" t="n">
        <v>0.0141666666666667</v>
      </c>
      <c r="Q5577" s="77" t="n">
        <v>5.66666666666667</v>
      </c>
      <c r="R5577" s="78" t="n">
        <v>190.666666666667</v>
      </c>
      <c r="S5577" s="39" t="n">
        <v>209.333333333333</v>
      </c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  <c r="AI5577" s="3"/>
      <c r="AJ5577" s="3"/>
      <c r="AMG5577" s="0"/>
      <c r="AMH5577" s="0"/>
      <c r="AMI5577" s="0"/>
      <c r="AMJ5577" s="0"/>
    </row>
    <row r="5578" s="4" customFormat="true" ht="37.5" hidden="false" customHeight="true" outlineLevel="0" collapsed="false">
      <c r="A5578" s="80" t="s">
        <v>1337</v>
      </c>
      <c r="B5578" s="23" t="n">
        <v>8812</v>
      </c>
      <c r="C5578" s="25" t="n">
        <f aca="false">VLOOKUP(B5578,[1]Planilha8!$X$4:$Y$6629,2,0)</f>
        <v>2041594</v>
      </c>
      <c r="D5578" s="26" t="s">
        <v>1533</v>
      </c>
      <c r="E5578" s="26" t="str">
        <f aca="false">VLOOKUP(B5578,[1]Planilha8!$X$4:$Z$6629,3,0)</f>
        <v>CLINICA MÉDICA</v>
      </c>
      <c r="F5578" s="26" t="str">
        <f aca="false">VLOOKUP(B5578,[1]Planilha8!$X$4:$AD$6629,7,0)</f>
        <v>BOM</v>
      </c>
      <c r="G5578" s="27" t="n">
        <v>41764</v>
      </c>
      <c r="H5578" s="28" t="n">
        <v>400</v>
      </c>
      <c r="I5578" s="29" t="s">
        <v>23</v>
      </c>
      <c r="J5578" s="70" t="s">
        <v>1501</v>
      </c>
      <c r="K5578" s="71" t="n">
        <v>85</v>
      </c>
      <c r="L5578" s="72" t="n">
        <v>2014001468</v>
      </c>
      <c r="M5578" s="73" t="n">
        <v>43465</v>
      </c>
      <c r="N5578" s="74" t="n">
        <v>185</v>
      </c>
      <c r="O5578" s="75" t="n">
        <v>0.17</v>
      </c>
      <c r="P5578" s="76" t="n">
        <v>0.0141666666666667</v>
      </c>
      <c r="Q5578" s="77" t="n">
        <v>5.66666666666667</v>
      </c>
      <c r="R5578" s="78" t="n">
        <v>190.666666666667</v>
      </c>
      <c r="S5578" s="39" t="n">
        <v>209.333333333333</v>
      </c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  <c r="AI5578" s="3"/>
      <c r="AJ5578" s="3"/>
      <c r="AMG5578" s="0"/>
      <c r="AMH5578" s="0"/>
      <c r="AMI5578" s="0"/>
      <c r="AMJ5578" s="0"/>
    </row>
    <row r="5579" s="4" customFormat="true" ht="37.5" hidden="false" customHeight="true" outlineLevel="0" collapsed="false">
      <c r="A5579" s="80" t="s">
        <v>1337</v>
      </c>
      <c r="B5579" s="23" t="n">
        <v>8813</v>
      </c>
      <c r="C5579" s="25" t="n">
        <f aca="false">VLOOKUP(B5579,[1]Planilha8!$X$4:$Y$6629,2,0)</f>
        <v>2041595</v>
      </c>
      <c r="D5579" s="26" t="s">
        <v>1534</v>
      </c>
      <c r="E5579" s="26" t="str">
        <f aca="false">VLOOKUP(B5579,[1]Planilha8!$X$4:$Z$6629,3,0)</f>
        <v>CLINICA MÉDICA</v>
      </c>
      <c r="F5579" s="26" t="str">
        <f aca="false">VLOOKUP(B5579,[1]Planilha8!$X$4:$AD$6629,7,0)</f>
        <v>BOM</v>
      </c>
      <c r="G5579" s="27" t="n">
        <v>41764</v>
      </c>
      <c r="H5579" s="28" t="n">
        <v>400</v>
      </c>
      <c r="I5579" s="29" t="s">
        <v>23</v>
      </c>
      <c r="J5579" s="70" t="s">
        <v>1501</v>
      </c>
      <c r="K5579" s="71" t="n">
        <v>85</v>
      </c>
      <c r="L5579" s="72" t="n">
        <v>2014001468</v>
      </c>
      <c r="M5579" s="73" t="n">
        <v>43465</v>
      </c>
      <c r="N5579" s="74" t="n">
        <v>185</v>
      </c>
      <c r="O5579" s="75" t="n">
        <v>0.17</v>
      </c>
      <c r="P5579" s="76" t="n">
        <v>0.0141666666666667</v>
      </c>
      <c r="Q5579" s="77" t="n">
        <v>5.66666666666667</v>
      </c>
      <c r="R5579" s="78" t="n">
        <v>190.666666666667</v>
      </c>
      <c r="S5579" s="39" t="n">
        <v>209.333333333333</v>
      </c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  <c r="AI5579" s="3"/>
      <c r="AJ5579" s="3"/>
      <c r="AMG5579" s="0"/>
      <c r="AMH5579" s="0"/>
      <c r="AMI5579" s="0"/>
      <c r="AMJ5579" s="0"/>
    </row>
    <row r="5580" s="4" customFormat="true" ht="37.5" hidden="false" customHeight="true" outlineLevel="0" collapsed="false">
      <c r="A5580" s="80" t="s">
        <v>1337</v>
      </c>
      <c r="B5580" s="23" t="n">
        <v>8814</v>
      </c>
      <c r="C5580" s="25" t="n">
        <f aca="false">VLOOKUP(B5580,[1]Planilha8!$X$4:$Y$6629,2,0)</f>
        <v>2041596</v>
      </c>
      <c r="D5580" s="26" t="s">
        <v>1534</v>
      </c>
      <c r="E5580" s="26" t="str">
        <f aca="false">VLOOKUP(B5580,[1]Planilha8!$X$4:$Z$6629,3,0)</f>
        <v>CLINICA MÉDICA</v>
      </c>
      <c r="F5580" s="26" t="str">
        <f aca="false">VLOOKUP(B5580,[1]Planilha8!$X$4:$AD$6629,7,0)</f>
        <v>BOM</v>
      </c>
      <c r="G5580" s="27" t="n">
        <v>41764</v>
      </c>
      <c r="H5580" s="28" t="n">
        <v>400</v>
      </c>
      <c r="I5580" s="29" t="s">
        <v>23</v>
      </c>
      <c r="J5580" s="70" t="s">
        <v>1501</v>
      </c>
      <c r="K5580" s="71" t="n">
        <v>85</v>
      </c>
      <c r="L5580" s="72" t="n">
        <v>2014001468</v>
      </c>
      <c r="M5580" s="73" t="n">
        <v>43465</v>
      </c>
      <c r="N5580" s="74" t="n">
        <v>185</v>
      </c>
      <c r="O5580" s="75" t="n">
        <v>0.17</v>
      </c>
      <c r="P5580" s="76" t="n">
        <v>0.0141666666666667</v>
      </c>
      <c r="Q5580" s="77" t="n">
        <v>5.66666666666667</v>
      </c>
      <c r="R5580" s="78" t="n">
        <v>190.666666666667</v>
      </c>
      <c r="S5580" s="39" t="n">
        <v>209.333333333333</v>
      </c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  <c r="AI5580" s="3"/>
      <c r="AJ5580" s="3"/>
      <c r="AMG5580" s="0"/>
      <c r="AMH5580" s="0"/>
      <c r="AMI5580" s="0"/>
      <c r="AMJ5580" s="0"/>
    </row>
    <row r="5581" s="4" customFormat="true" ht="37.5" hidden="false" customHeight="true" outlineLevel="0" collapsed="false">
      <c r="A5581" s="80" t="s">
        <v>1337</v>
      </c>
      <c r="B5581" s="23" t="n">
        <v>8815</v>
      </c>
      <c r="C5581" s="25" t="n">
        <f aca="false">VLOOKUP(B5581,[1]Planilha8!$X$4:$Y$6629,2,0)</f>
        <v>2041597</v>
      </c>
      <c r="D5581" s="26" t="s">
        <v>1533</v>
      </c>
      <c r="E5581" s="26" t="str">
        <f aca="false">VLOOKUP(B5581,[1]Planilha8!$X$4:$Z$6629,3,0)</f>
        <v>HEMODIALISE / DIÁLISE</v>
      </c>
      <c r="F5581" s="26" t="str">
        <f aca="false">VLOOKUP(B5581,[1]Planilha8!$X$4:$AD$6629,7,0)</f>
        <v>BOM</v>
      </c>
      <c r="G5581" s="27" t="n">
        <v>41764</v>
      </c>
      <c r="H5581" s="28" t="n">
        <v>400</v>
      </c>
      <c r="I5581" s="29" t="s">
        <v>23</v>
      </c>
      <c r="J5581" s="70" t="s">
        <v>1501</v>
      </c>
      <c r="K5581" s="71" t="n">
        <v>85</v>
      </c>
      <c r="L5581" s="72" t="n">
        <v>2014001468</v>
      </c>
      <c r="M5581" s="73" t="n">
        <v>43465</v>
      </c>
      <c r="N5581" s="74" t="n">
        <v>185</v>
      </c>
      <c r="O5581" s="75" t="n">
        <v>0.17</v>
      </c>
      <c r="P5581" s="76" t="n">
        <v>0.0141666666666667</v>
      </c>
      <c r="Q5581" s="77" t="n">
        <v>5.66666666666667</v>
      </c>
      <c r="R5581" s="78" t="n">
        <v>190.666666666667</v>
      </c>
      <c r="S5581" s="39" t="n">
        <v>209.333333333333</v>
      </c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  <c r="AI5581" s="3"/>
      <c r="AJ5581" s="3"/>
      <c r="AMG5581" s="0"/>
      <c r="AMH5581" s="0"/>
      <c r="AMI5581" s="0"/>
      <c r="AMJ5581" s="0"/>
    </row>
    <row r="5582" s="4" customFormat="true" ht="37.5" hidden="false" customHeight="true" outlineLevel="0" collapsed="false">
      <c r="A5582" s="80" t="s">
        <v>1337</v>
      </c>
      <c r="B5582" s="23" t="n">
        <v>10013</v>
      </c>
      <c r="C5582" s="25" t="n">
        <f aca="false">VLOOKUP(B5582,[1]Planilha8!$X$4:$Y$6629,2,0)</f>
        <v>2041602</v>
      </c>
      <c r="D5582" s="26" t="s">
        <v>1535</v>
      </c>
      <c r="E5582" s="26" t="str">
        <f aca="false">VLOOKUP(B5582,[1]Planilha8!$X$4:$Z$6629,3,0)</f>
        <v>AMBULATÓRIO – CONSULTÓRIO 19</v>
      </c>
      <c r="F5582" s="26" t="str">
        <f aca="false">VLOOKUP(B5582,[1]Planilha8!$X$4:$AD$6629,7,0)</f>
        <v>BOM</v>
      </c>
      <c r="G5582" s="27" t="n">
        <v>41773</v>
      </c>
      <c r="H5582" s="28" t="n">
        <v>1700</v>
      </c>
      <c r="I5582" s="29" t="s">
        <v>23</v>
      </c>
      <c r="J5582" s="70" t="s">
        <v>601</v>
      </c>
      <c r="K5582" s="71" t="n">
        <v>2912</v>
      </c>
      <c r="L5582" s="72" t="n">
        <v>2014000898</v>
      </c>
      <c r="M5582" s="73" t="n">
        <v>43465</v>
      </c>
      <c r="N5582" s="74" t="n">
        <v>1039.44444444444</v>
      </c>
      <c r="O5582" s="75" t="n">
        <v>0.2</v>
      </c>
      <c r="P5582" s="76" t="n">
        <v>0.0166666666666667</v>
      </c>
      <c r="Q5582" s="77" t="n">
        <v>28.3333333333333</v>
      </c>
      <c r="R5582" s="78" t="n">
        <v>1067.77777777778</v>
      </c>
      <c r="S5582" s="39" t="n">
        <v>632.222222222222</v>
      </c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  <c r="AI5582" s="3"/>
      <c r="AJ5582" s="3"/>
      <c r="AMG5582" s="0"/>
      <c r="AMH5582" s="0"/>
      <c r="AMI5582" s="0"/>
      <c r="AMJ5582" s="0"/>
    </row>
    <row r="5583" s="4" customFormat="true" ht="37.5" hidden="false" customHeight="true" outlineLevel="0" collapsed="false">
      <c r="A5583" s="80" t="s">
        <v>1337</v>
      </c>
      <c r="B5583" s="96" t="s">
        <v>1536</v>
      </c>
      <c r="C5583" s="25" t="e">
        <f aca="false">VLOOKUP(B5583,[1]Planilha8!$X$4:$Y$6629,2,0)</f>
        <v>#N/A</v>
      </c>
      <c r="D5583" s="26" t="s">
        <v>1532</v>
      </c>
      <c r="E5583" s="26" t="e">
        <f aca="false">VLOOKUP(B5583,[1]Planilha8!$X$4:$Z$6629,3,0)</f>
        <v>#N/A</v>
      </c>
      <c r="F5583" s="26" t="e">
        <f aca="false">VLOOKUP(B5583,[1]Planilha8!$X$4:$AD$6629,7,0)</f>
        <v>#N/A</v>
      </c>
      <c r="G5583" s="27" t="n">
        <v>41792</v>
      </c>
      <c r="H5583" s="28" t="n">
        <v>4645</v>
      </c>
      <c r="I5583" s="29" t="s">
        <v>23</v>
      </c>
      <c r="J5583" s="70" t="s">
        <v>1531</v>
      </c>
      <c r="K5583" s="71" t="n">
        <v>1061</v>
      </c>
      <c r="L5583" s="72" t="n">
        <v>2013001468</v>
      </c>
      <c r="M5583" s="73" t="n">
        <v>43465</v>
      </c>
      <c r="N5583" s="74" t="n">
        <v>1871.6375</v>
      </c>
      <c r="O5583" s="75" t="n">
        <v>0.17</v>
      </c>
      <c r="P5583" s="76" t="n">
        <v>0.0141666666666667</v>
      </c>
      <c r="Q5583" s="77" t="n">
        <v>65.8041666666667</v>
      </c>
      <c r="R5583" s="78" t="n">
        <v>1937.44166666667</v>
      </c>
      <c r="S5583" s="39" t="n">
        <v>2707.55833333333</v>
      </c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  <c r="AI5583" s="3"/>
      <c r="AJ5583" s="3"/>
      <c r="AMG5583" s="0"/>
      <c r="AMH5583" s="0"/>
      <c r="AMI5583" s="0"/>
      <c r="AMJ5583" s="0"/>
    </row>
    <row r="5584" s="4" customFormat="true" ht="37.5" hidden="false" customHeight="true" outlineLevel="0" collapsed="false">
      <c r="A5584" s="80" t="s">
        <v>1337</v>
      </c>
      <c r="B5584" s="96" t="s">
        <v>1537</v>
      </c>
      <c r="C5584" s="25" t="e">
        <f aca="false">VLOOKUP(B5584,[1]Planilha8!$X$4:$Y$6629,2,0)</f>
        <v>#N/A</v>
      </c>
      <c r="D5584" s="26" t="s">
        <v>1532</v>
      </c>
      <c r="E5584" s="26" t="e">
        <f aca="false">VLOOKUP(B5584,[1]Planilha8!$X$4:$Z$6629,3,0)</f>
        <v>#N/A</v>
      </c>
      <c r="F5584" s="26" t="e">
        <f aca="false">VLOOKUP(B5584,[1]Planilha8!$X$4:$AD$6629,7,0)</f>
        <v>#N/A</v>
      </c>
      <c r="G5584" s="27" t="n">
        <v>41792</v>
      </c>
      <c r="H5584" s="28" t="n">
        <v>4645</v>
      </c>
      <c r="I5584" s="29" t="s">
        <v>23</v>
      </c>
      <c r="J5584" s="70" t="s">
        <v>1531</v>
      </c>
      <c r="K5584" s="71" t="n">
        <v>1061</v>
      </c>
      <c r="L5584" s="72" t="n">
        <v>2013001468</v>
      </c>
      <c r="M5584" s="73" t="n">
        <v>43465</v>
      </c>
      <c r="N5584" s="74" t="n">
        <v>1871.6375</v>
      </c>
      <c r="O5584" s="75" t="n">
        <v>0.17</v>
      </c>
      <c r="P5584" s="76" t="n">
        <v>0.0141666666666667</v>
      </c>
      <c r="Q5584" s="77" t="n">
        <v>65.8041666666667</v>
      </c>
      <c r="R5584" s="78" t="n">
        <v>1937.44166666667</v>
      </c>
      <c r="S5584" s="39" t="n">
        <v>2707.55833333333</v>
      </c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  <c r="AI5584" s="3"/>
      <c r="AJ5584" s="3"/>
      <c r="AMG5584" s="0"/>
      <c r="AMH5584" s="0"/>
      <c r="AMI5584" s="0"/>
      <c r="AMJ5584" s="0"/>
    </row>
    <row r="5585" s="4" customFormat="true" ht="37.5" hidden="false" customHeight="true" outlineLevel="0" collapsed="false">
      <c r="A5585" s="23" t="s">
        <v>1337</v>
      </c>
      <c r="B5585" s="80" t="n">
        <v>10034</v>
      </c>
      <c r="C5585" s="25" t="n">
        <f aca="false">VLOOKUP(B5585,[1]Planilha8!$X$4:$Y$6629,2,0)</f>
        <v>2041622</v>
      </c>
      <c r="D5585" s="26" t="s">
        <v>1538</v>
      </c>
      <c r="E5585" s="26" t="str">
        <f aca="false">VLOOKUP(B5585,[1]Planilha8!$X$4:$Z$6629,3,0)</f>
        <v>AMBULATÓRIO – GERÊNCIA</v>
      </c>
      <c r="F5585" s="26" t="str">
        <f aca="false">VLOOKUP(B5585,[1]Planilha8!$X$4:$AD$6629,7,0)</f>
        <v>BOM</v>
      </c>
      <c r="G5585" s="27" t="n">
        <v>41799</v>
      </c>
      <c r="H5585" s="28" t="n">
        <v>2800</v>
      </c>
      <c r="I5585" s="29" t="s">
        <v>23</v>
      </c>
      <c r="J5585" s="70" t="s">
        <v>1501</v>
      </c>
      <c r="K5585" s="71" t="n">
        <v>86</v>
      </c>
      <c r="L5585" s="72" t="n">
        <v>2014001776</v>
      </c>
      <c r="M5585" s="73" t="n">
        <v>43465</v>
      </c>
      <c r="N5585" s="74" t="n">
        <v>1181.33333333333</v>
      </c>
      <c r="O5585" s="75" t="n">
        <v>0.17</v>
      </c>
      <c r="P5585" s="76" t="n">
        <v>0.0141666666666667</v>
      </c>
      <c r="Q5585" s="77" t="n">
        <v>39.6666666666667</v>
      </c>
      <c r="R5585" s="78" t="n">
        <v>1221</v>
      </c>
      <c r="S5585" s="39" t="n">
        <v>1579</v>
      </c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  <c r="AMG5585" s="0"/>
      <c r="AMH5585" s="0"/>
      <c r="AMI5585" s="0"/>
      <c r="AMJ5585" s="0"/>
    </row>
    <row r="5586" s="4" customFormat="true" ht="37.5" hidden="false" customHeight="true" outlineLevel="0" collapsed="false">
      <c r="A5586" s="23" t="s">
        <v>1337</v>
      </c>
      <c r="B5586" s="80" t="n">
        <v>10035</v>
      </c>
      <c r="C5586" s="25" t="n">
        <f aca="false">VLOOKUP(B5586,[1]Planilha8!$X$4:$Y$6629,2,0)</f>
        <v>2041623</v>
      </c>
      <c r="D5586" s="26" t="s">
        <v>1539</v>
      </c>
      <c r="E5586" s="26" t="str">
        <f aca="false">VLOOKUP(B5586,[1]Planilha8!$X$4:$Z$6629,3,0)</f>
        <v>APOIO AO DIAGNÓSTICO</v>
      </c>
      <c r="F5586" s="26" t="str">
        <f aca="false">VLOOKUP(B5586,[1]Planilha8!$X$4:$AD$6629,7,0)</f>
        <v>BOM</v>
      </c>
      <c r="G5586" s="27" t="n">
        <v>41808</v>
      </c>
      <c r="H5586" s="28" t="n">
        <v>726.308</v>
      </c>
      <c r="I5586" s="29" t="s">
        <v>23</v>
      </c>
      <c r="J5586" s="100" t="s">
        <v>1540</v>
      </c>
      <c r="K5586" s="71" t="n">
        <v>21229</v>
      </c>
      <c r="L5586" s="72" t="n">
        <v>2014000742</v>
      </c>
      <c r="M5586" s="73" t="n">
        <v>43465</v>
      </c>
      <c r="N5586" s="74" t="n">
        <v>275.969893333333</v>
      </c>
      <c r="O5586" s="75" t="n">
        <v>0.14</v>
      </c>
      <c r="P5586" s="76" t="n">
        <v>0.0116666666666667</v>
      </c>
      <c r="Q5586" s="77" t="n">
        <v>8.47359333333333</v>
      </c>
      <c r="R5586" s="78" t="n">
        <v>284.443486666667</v>
      </c>
      <c r="S5586" s="39" t="n">
        <v>441.864513333333</v>
      </c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  <c r="AI5586" s="3"/>
      <c r="AJ5586" s="3"/>
      <c r="AMG5586" s="0"/>
      <c r="AMH5586" s="0"/>
      <c r="AMI5586" s="0"/>
      <c r="AMJ5586" s="0"/>
    </row>
    <row r="5587" s="4" customFormat="true" ht="37.5" hidden="false" customHeight="true" outlineLevel="0" collapsed="false">
      <c r="A5587" s="23" t="s">
        <v>1337</v>
      </c>
      <c r="B5587" s="80" t="n">
        <v>10036</v>
      </c>
      <c r="C5587" s="25" t="n">
        <f aca="false">VLOOKUP(B5587,[1]Planilha8!$X$4:$Y$6629,2,0)</f>
        <v>2041624</v>
      </c>
      <c r="D5587" s="26" t="s">
        <v>1539</v>
      </c>
      <c r="E5587" s="26" t="str">
        <f aca="false">VLOOKUP(B5587,[1]Planilha8!$X$4:$Z$6629,3,0)</f>
        <v>RECEPÇÃO APOIO AO DIAGNÓSTICO</v>
      </c>
      <c r="F5587" s="26" t="str">
        <f aca="false">VLOOKUP(B5587,[1]Planilha8!$X$4:$AD$6629,7,0)</f>
        <v>BOM</v>
      </c>
      <c r="G5587" s="27" t="n">
        <v>41808</v>
      </c>
      <c r="H5587" s="28" t="n">
        <v>726.308</v>
      </c>
      <c r="I5587" s="29" t="s">
        <v>23</v>
      </c>
      <c r="J5587" s="100" t="s">
        <v>1540</v>
      </c>
      <c r="K5587" s="71" t="n">
        <v>21229</v>
      </c>
      <c r="L5587" s="72" t="n">
        <v>2014000742</v>
      </c>
      <c r="M5587" s="73" t="n">
        <v>43465</v>
      </c>
      <c r="N5587" s="74" t="n">
        <v>275.969893333333</v>
      </c>
      <c r="O5587" s="75" t="n">
        <v>0.14</v>
      </c>
      <c r="P5587" s="76" t="n">
        <v>0.0116666666666667</v>
      </c>
      <c r="Q5587" s="77" t="n">
        <v>8.47359333333333</v>
      </c>
      <c r="R5587" s="78" t="n">
        <v>284.443486666667</v>
      </c>
      <c r="S5587" s="39" t="n">
        <v>441.864513333333</v>
      </c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  <c r="AI5587" s="3"/>
      <c r="AJ5587" s="3"/>
      <c r="AMG5587" s="0"/>
      <c r="AMH5587" s="0"/>
      <c r="AMI5587" s="0"/>
      <c r="AMJ5587" s="0"/>
    </row>
    <row r="5588" s="4" customFormat="true" ht="37.5" hidden="false" customHeight="true" outlineLevel="0" collapsed="false">
      <c r="A5588" s="23" t="s">
        <v>1337</v>
      </c>
      <c r="B5588" s="80" t="n">
        <v>10037</v>
      </c>
      <c r="C5588" s="25" t="e">
        <f aca="false">VLOOKUP(B5588,[1]Planilha8!$X$4:$Y$6629,2,0)</f>
        <v>#N/A</v>
      </c>
      <c r="D5588" s="26" t="s">
        <v>1539</v>
      </c>
      <c r="E5588" s="26" t="e">
        <f aca="false">VLOOKUP(B5588,[1]Planilha8!$X$4:$Z$6629,3,0)</f>
        <v>#N/A</v>
      </c>
      <c r="F5588" s="26" t="e">
        <f aca="false">VLOOKUP(B5588,[1]Planilha8!$X$4:$AD$6629,7,0)</f>
        <v>#N/A</v>
      </c>
      <c r="G5588" s="27" t="n">
        <v>41808</v>
      </c>
      <c r="H5588" s="28" t="n">
        <v>726.308</v>
      </c>
      <c r="I5588" s="29" t="s">
        <v>23</v>
      </c>
      <c r="J5588" s="100" t="s">
        <v>1540</v>
      </c>
      <c r="K5588" s="71" t="n">
        <v>21229</v>
      </c>
      <c r="L5588" s="72" t="n">
        <v>2014000742</v>
      </c>
      <c r="M5588" s="73" t="n">
        <v>43465</v>
      </c>
      <c r="N5588" s="74" t="n">
        <v>275.969893333333</v>
      </c>
      <c r="O5588" s="75" t="n">
        <v>0.14</v>
      </c>
      <c r="P5588" s="76" t="n">
        <v>0.0116666666666667</v>
      </c>
      <c r="Q5588" s="77" t="n">
        <v>8.47359333333333</v>
      </c>
      <c r="R5588" s="78" t="n">
        <v>284.443486666667</v>
      </c>
      <c r="S5588" s="39" t="n">
        <v>0</v>
      </c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  <c r="AI5588" s="3"/>
      <c r="AJ5588" s="3"/>
      <c r="AMG5588" s="0"/>
      <c r="AMH5588" s="0"/>
      <c r="AMI5588" s="0"/>
      <c r="AMJ5588" s="0"/>
    </row>
    <row r="5589" s="4" customFormat="true" ht="37.5" hidden="false" customHeight="true" outlineLevel="0" collapsed="false">
      <c r="A5589" s="23" t="s">
        <v>1337</v>
      </c>
      <c r="B5589" s="80" t="n">
        <v>10038</v>
      </c>
      <c r="C5589" s="25" t="e">
        <f aca="false">VLOOKUP(B5589,[1]Planilha8!$X$4:$Y$6629,2,0)</f>
        <v>#N/A</v>
      </c>
      <c r="D5589" s="26" t="s">
        <v>1539</v>
      </c>
      <c r="E5589" s="26" t="e">
        <f aca="false">VLOOKUP(B5589,[1]Planilha8!$X$4:$Z$6629,3,0)</f>
        <v>#N/A</v>
      </c>
      <c r="F5589" s="26" t="e">
        <f aca="false">VLOOKUP(B5589,[1]Planilha8!$X$4:$AD$6629,7,0)</f>
        <v>#N/A</v>
      </c>
      <c r="G5589" s="27" t="n">
        <v>41808</v>
      </c>
      <c r="H5589" s="28" t="n">
        <v>726.308</v>
      </c>
      <c r="I5589" s="29" t="s">
        <v>23</v>
      </c>
      <c r="J5589" s="100" t="s">
        <v>1540</v>
      </c>
      <c r="K5589" s="71" t="n">
        <v>21229</v>
      </c>
      <c r="L5589" s="72" t="n">
        <v>2014000742</v>
      </c>
      <c r="M5589" s="73" t="n">
        <v>43465</v>
      </c>
      <c r="N5589" s="74" t="n">
        <v>275.969893333333</v>
      </c>
      <c r="O5589" s="75" t="n">
        <v>0.14</v>
      </c>
      <c r="P5589" s="76" t="n">
        <v>0.0116666666666667</v>
      </c>
      <c r="Q5589" s="77" t="n">
        <v>8.47359333333333</v>
      </c>
      <c r="R5589" s="78" t="n">
        <v>284.443486666667</v>
      </c>
      <c r="S5589" s="39" t="n">
        <v>0</v>
      </c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  <c r="AI5589" s="3"/>
      <c r="AJ5589" s="3"/>
      <c r="AMG5589" s="0"/>
      <c r="AMH5589" s="0"/>
      <c r="AMI5589" s="0"/>
      <c r="AMJ5589" s="0"/>
    </row>
    <row r="5590" s="4" customFormat="true" ht="37.5" hidden="false" customHeight="true" outlineLevel="0" collapsed="false">
      <c r="A5590" s="23" t="s">
        <v>1337</v>
      </c>
      <c r="B5590" s="80" t="n">
        <v>10039</v>
      </c>
      <c r="C5590" s="25" t="n">
        <f aca="false">VLOOKUP(B5590,[1]Planilha8!$X$4:$Y$6629,2,0)</f>
        <v>2041627</v>
      </c>
      <c r="D5590" s="26" t="s">
        <v>1539</v>
      </c>
      <c r="E5590" s="26" t="str">
        <f aca="false">VLOOKUP(B5590,[1]Planilha8!$X$4:$Z$6629,3,0)</f>
        <v>RECEPÇÃO APOIO AO DIAGNÓSTICO</v>
      </c>
      <c r="F5590" s="26" t="str">
        <f aca="false">VLOOKUP(B5590,[1]Planilha8!$X$4:$AD$6629,7,0)</f>
        <v>BOM</v>
      </c>
      <c r="G5590" s="27" t="n">
        <v>41808</v>
      </c>
      <c r="H5590" s="28" t="n">
        <v>726.308</v>
      </c>
      <c r="I5590" s="29" t="s">
        <v>23</v>
      </c>
      <c r="J5590" s="100" t="s">
        <v>1540</v>
      </c>
      <c r="K5590" s="71" t="n">
        <v>21229</v>
      </c>
      <c r="L5590" s="72" t="n">
        <v>2014000742</v>
      </c>
      <c r="M5590" s="73" t="n">
        <v>43465</v>
      </c>
      <c r="N5590" s="74" t="n">
        <v>275.969893333333</v>
      </c>
      <c r="O5590" s="75" t="n">
        <v>0.14</v>
      </c>
      <c r="P5590" s="76" t="n">
        <v>0.0116666666666667</v>
      </c>
      <c r="Q5590" s="77" t="n">
        <v>8.47359333333333</v>
      </c>
      <c r="R5590" s="78" t="n">
        <v>284.443486666667</v>
      </c>
      <c r="S5590" s="39" t="n">
        <v>441.864513333333</v>
      </c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  <c r="AI5590" s="3"/>
      <c r="AJ5590" s="3"/>
      <c r="AMG5590" s="0"/>
      <c r="AMH5590" s="0"/>
      <c r="AMI5590" s="0"/>
      <c r="AMJ5590" s="0"/>
    </row>
    <row r="5591" s="4" customFormat="true" ht="37.5" hidden="false" customHeight="true" outlineLevel="0" collapsed="false">
      <c r="A5591" s="23" t="s">
        <v>1337</v>
      </c>
      <c r="B5591" s="80" t="n">
        <v>10040</v>
      </c>
      <c r="C5591" s="25" t="n">
        <f aca="false">VLOOKUP(B5591,[1]Planilha8!$X$4:$Y$6629,2,0)</f>
        <v>2041628</v>
      </c>
      <c r="D5591" s="26" t="s">
        <v>1541</v>
      </c>
      <c r="E5591" s="26" t="str">
        <f aca="false">VLOOKUP(B5591,[1]Planilha8!$X$4:$Z$6629,3,0)</f>
        <v>AMBULATÓRIO – SALA MULTIUSO</v>
      </c>
      <c r="F5591" s="26" t="str">
        <f aca="false">VLOOKUP(B5591,[1]Planilha8!$X$4:$AD$6629,7,0)</f>
        <v>BOM</v>
      </c>
      <c r="G5591" s="27" t="n">
        <v>41808</v>
      </c>
      <c r="H5591" s="28" t="n">
        <v>1397.67</v>
      </c>
      <c r="I5591" s="29" t="s">
        <v>23</v>
      </c>
      <c r="J5591" s="100" t="s">
        <v>1540</v>
      </c>
      <c r="K5591" s="71" t="n">
        <v>21229</v>
      </c>
      <c r="L5591" s="72" t="n">
        <v>2014000742</v>
      </c>
      <c r="M5591" s="73" t="n">
        <v>43465</v>
      </c>
      <c r="N5591" s="74" t="n">
        <v>491.616066666667</v>
      </c>
      <c r="O5591" s="75" t="n">
        <v>0.14</v>
      </c>
      <c r="P5591" s="76" t="n">
        <v>0.0116666666666667</v>
      </c>
      <c r="Q5591" s="77" t="n">
        <v>16.30615</v>
      </c>
      <c r="R5591" s="78" t="n">
        <v>507.922216666667</v>
      </c>
      <c r="S5591" s="39" t="n">
        <v>889.747783333334</v>
      </c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  <c r="AMG5591" s="0"/>
      <c r="AMH5591" s="0"/>
      <c r="AMI5591" s="0"/>
      <c r="AMJ5591" s="0"/>
    </row>
    <row r="5592" s="4" customFormat="true" ht="37.5" hidden="false" customHeight="true" outlineLevel="0" collapsed="false">
      <c r="A5592" s="23" t="s">
        <v>1337</v>
      </c>
      <c r="B5592" s="80" t="n">
        <v>10041</v>
      </c>
      <c r="C5592" s="25" t="n">
        <f aca="false">VLOOKUP(B5592,[1]Planilha8!$X$4:$Y$6629,2,0)</f>
        <v>2041629</v>
      </c>
      <c r="D5592" s="26" t="s">
        <v>1541</v>
      </c>
      <c r="E5592" s="26" t="str">
        <f aca="false">VLOOKUP(B5592,[1]Planilha8!$X$4:$Z$6629,3,0)</f>
        <v>AMBULATÓRIO – SALA DE REUNIÃO</v>
      </c>
      <c r="F5592" s="26" t="str">
        <f aca="false">VLOOKUP(B5592,[1]Planilha8!$X$4:$AD$6629,7,0)</f>
        <v>BOM</v>
      </c>
      <c r="G5592" s="27" t="n">
        <v>41808</v>
      </c>
      <c r="H5592" s="28" t="n">
        <v>1397.67</v>
      </c>
      <c r="I5592" s="29" t="s">
        <v>23</v>
      </c>
      <c r="J5592" s="100" t="s">
        <v>1540</v>
      </c>
      <c r="K5592" s="71" t="n">
        <v>21229</v>
      </c>
      <c r="L5592" s="72" t="n">
        <v>2014000742</v>
      </c>
      <c r="M5592" s="73" t="n">
        <v>43465</v>
      </c>
      <c r="N5592" s="74" t="n">
        <v>491.616066666667</v>
      </c>
      <c r="O5592" s="75" t="n">
        <v>0.14</v>
      </c>
      <c r="P5592" s="76" t="n">
        <v>0.0116666666666667</v>
      </c>
      <c r="Q5592" s="77" t="n">
        <v>16.30615</v>
      </c>
      <c r="R5592" s="78" t="n">
        <v>507.922216666667</v>
      </c>
      <c r="S5592" s="39" t="n">
        <v>889.747783333334</v>
      </c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  <c r="AI5592" s="3"/>
      <c r="AJ5592" s="3"/>
      <c r="AMG5592" s="0"/>
      <c r="AMH5592" s="0"/>
      <c r="AMI5592" s="0"/>
      <c r="AMJ5592" s="0"/>
    </row>
    <row r="5593" s="4" customFormat="true" ht="37.5" hidden="false" customHeight="true" outlineLevel="0" collapsed="false">
      <c r="A5593" s="23" t="s">
        <v>1337</v>
      </c>
      <c r="B5593" s="80" t="n">
        <v>10042</v>
      </c>
      <c r="C5593" s="25" t="n">
        <f aca="false">VLOOKUP(B5593,[1]Planilha8!$X$4:$Y$6629,2,0)</f>
        <v>2041630</v>
      </c>
      <c r="D5593" s="26" t="s">
        <v>1541</v>
      </c>
      <c r="E5593" s="26" t="str">
        <f aca="false">VLOOKUP(B5593,[1]Planilha8!$X$4:$Z$6629,3,0)</f>
        <v>AMBULATÓRIO – SALA MULTIUSO</v>
      </c>
      <c r="F5593" s="26" t="str">
        <f aca="false">VLOOKUP(B5593,[1]Planilha8!$X$4:$AD$6629,7,0)</f>
        <v>BOM</v>
      </c>
      <c r="G5593" s="27" t="n">
        <v>41808</v>
      </c>
      <c r="H5593" s="28" t="n">
        <v>1397.67</v>
      </c>
      <c r="I5593" s="29" t="s">
        <v>23</v>
      </c>
      <c r="J5593" s="100" t="s">
        <v>1540</v>
      </c>
      <c r="K5593" s="71" t="n">
        <v>21229</v>
      </c>
      <c r="L5593" s="72" t="n">
        <v>2014000742</v>
      </c>
      <c r="M5593" s="73" t="n">
        <v>43465</v>
      </c>
      <c r="N5593" s="74" t="n">
        <v>491.616066666667</v>
      </c>
      <c r="O5593" s="75" t="n">
        <v>0.14</v>
      </c>
      <c r="P5593" s="76" t="n">
        <v>0.0116666666666667</v>
      </c>
      <c r="Q5593" s="77" t="n">
        <v>16.30615</v>
      </c>
      <c r="R5593" s="78" t="n">
        <v>507.922216666667</v>
      </c>
      <c r="S5593" s="39" t="n">
        <v>889.747783333334</v>
      </c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  <c r="AI5593" s="3"/>
      <c r="AJ5593" s="3"/>
      <c r="AMG5593" s="0"/>
      <c r="AMH5593" s="0"/>
      <c r="AMI5593" s="0"/>
      <c r="AMJ5593" s="0"/>
    </row>
    <row r="5594" s="4" customFormat="true" ht="37.5" hidden="false" customHeight="true" outlineLevel="0" collapsed="false">
      <c r="A5594" s="23" t="s">
        <v>1337</v>
      </c>
      <c r="B5594" s="80" t="n">
        <v>10043</v>
      </c>
      <c r="C5594" s="25" t="e">
        <f aca="false">VLOOKUP(B5594,[1]Planilha8!$X$4:$Y$6629,2,0)</f>
        <v>#N/A</v>
      </c>
      <c r="D5594" s="26" t="s">
        <v>1541</v>
      </c>
      <c r="E5594" s="26" t="e">
        <f aca="false">VLOOKUP(B5594,[1]Planilha8!$X$4:$Z$6629,3,0)</f>
        <v>#N/A</v>
      </c>
      <c r="F5594" s="26" t="e">
        <f aca="false">VLOOKUP(B5594,[1]Planilha8!$X$4:$AD$6629,7,0)</f>
        <v>#N/A</v>
      </c>
      <c r="G5594" s="27" t="n">
        <v>41808</v>
      </c>
      <c r="H5594" s="28" t="n">
        <v>1397.67</v>
      </c>
      <c r="I5594" s="29" t="s">
        <v>23</v>
      </c>
      <c r="J5594" s="100" t="s">
        <v>1540</v>
      </c>
      <c r="K5594" s="71" t="n">
        <v>21229</v>
      </c>
      <c r="L5594" s="72" t="n">
        <v>2014000742</v>
      </c>
      <c r="M5594" s="73" t="n">
        <v>43465</v>
      </c>
      <c r="N5594" s="74" t="n">
        <v>491.616066666667</v>
      </c>
      <c r="O5594" s="75" t="n">
        <v>0.14</v>
      </c>
      <c r="P5594" s="76" t="n">
        <v>0.0116666666666667</v>
      </c>
      <c r="Q5594" s="77" t="n">
        <v>16.30615</v>
      </c>
      <c r="R5594" s="78" t="n">
        <v>507.922216666667</v>
      </c>
      <c r="S5594" s="39" t="n">
        <v>0</v>
      </c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  <c r="AMG5594" s="0"/>
      <c r="AMH5594" s="0"/>
      <c r="AMI5594" s="0"/>
      <c r="AMJ5594" s="0"/>
    </row>
    <row r="5595" s="4" customFormat="true" ht="37.5" hidden="false" customHeight="true" outlineLevel="0" collapsed="false">
      <c r="A5595" s="23" t="s">
        <v>1337</v>
      </c>
      <c r="B5595" s="80" t="n">
        <v>10044</v>
      </c>
      <c r="C5595" s="25" t="e">
        <f aca="false">VLOOKUP(B5595,[1]Planilha8!$X$4:$Y$6629,2,0)</f>
        <v>#N/A</v>
      </c>
      <c r="D5595" s="26" t="s">
        <v>1541</v>
      </c>
      <c r="E5595" s="26" t="e">
        <f aca="false">VLOOKUP(B5595,[1]Planilha8!$X$4:$Z$6629,3,0)</f>
        <v>#N/A</v>
      </c>
      <c r="F5595" s="26" t="e">
        <f aca="false">VLOOKUP(B5595,[1]Planilha8!$X$4:$AD$6629,7,0)</f>
        <v>#N/A</v>
      </c>
      <c r="G5595" s="27" t="n">
        <v>41808</v>
      </c>
      <c r="H5595" s="28" t="n">
        <v>1397.67</v>
      </c>
      <c r="I5595" s="29" t="s">
        <v>23</v>
      </c>
      <c r="J5595" s="100" t="s">
        <v>1540</v>
      </c>
      <c r="K5595" s="71" t="n">
        <v>21229</v>
      </c>
      <c r="L5595" s="72" t="n">
        <v>2014000742</v>
      </c>
      <c r="M5595" s="73" t="n">
        <v>43465</v>
      </c>
      <c r="N5595" s="74" t="n">
        <v>491.616066666667</v>
      </c>
      <c r="O5595" s="75" t="n">
        <v>0.14</v>
      </c>
      <c r="P5595" s="76" t="n">
        <v>0.0116666666666667</v>
      </c>
      <c r="Q5595" s="77" t="n">
        <v>16.30615</v>
      </c>
      <c r="R5595" s="78" t="n">
        <v>507.922216666667</v>
      </c>
      <c r="S5595" s="39" t="n">
        <v>0</v>
      </c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  <c r="AI5595" s="3"/>
      <c r="AJ5595" s="3"/>
      <c r="AMG5595" s="0"/>
      <c r="AMH5595" s="0"/>
      <c r="AMI5595" s="0"/>
      <c r="AMJ5595" s="0"/>
    </row>
    <row r="5596" s="4" customFormat="true" ht="37.5" hidden="false" customHeight="true" outlineLevel="0" collapsed="false">
      <c r="A5596" s="23" t="s">
        <v>1337</v>
      </c>
      <c r="B5596" s="80" t="n">
        <v>10045</v>
      </c>
      <c r="C5596" s="25" t="n">
        <f aca="false">VLOOKUP(B5596,[1]Planilha8!$X$4:$Y$6629,2,0)</f>
        <v>2041633</v>
      </c>
      <c r="D5596" s="26" t="s">
        <v>1541</v>
      </c>
      <c r="E5596" s="26" t="str">
        <f aca="false">VLOOKUP(B5596,[1]Planilha8!$X$4:$Z$6629,3,0)</f>
        <v>AMBULATÓRIO – SALA MULTIUSO</v>
      </c>
      <c r="F5596" s="26" t="str">
        <f aca="false">VLOOKUP(B5596,[1]Planilha8!$X$4:$AD$6629,7,0)</f>
        <v>BOM</v>
      </c>
      <c r="G5596" s="27" t="n">
        <v>41808</v>
      </c>
      <c r="H5596" s="28" t="n">
        <v>1397.67</v>
      </c>
      <c r="I5596" s="29" t="s">
        <v>23</v>
      </c>
      <c r="J5596" s="100" t="s">
        <v>1540</v>
      </c>
      <c r="K5596" s="71" t="n">
        <v>21229</v>
      </c>
      <c r="L5596" s="72" t="n">
        <v>2014000742</v>
      </c>
      <c r="M5596" s="73" t="n">
        <v>43465</v>
      </c>
      <c r="N5596" s="74" t="n">
        <v>491.616066666667</v>
      </c>
      <c r="O5596" s="75" t="n">
        <v>0.14</v>
      </c>
      <c r="P5596" s="76" t="n">
        <v>0.0116666666666667</v>
      </c>
      <c r="Q5596" s="77" t="n">
        <v>16.30615</v>
      </c>
      <c r="R5596" s="78" t="n">
        <v>507.922216666667</v>
      </c>
      <c r="S5596" s="39" t="n">
        <v>889.747783333334</v>
      </c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  <c r="AMG5596" s="0"/>
      <c r="AMH5596" s="0"/>
      <c r="AMI5596" s="0"/>
      <c r="AMJ5596" s="0"/>
    </row>
    <row r="5597" s="4" customFormat="true" ht="37.5" hidden="false" customHeight="true" outlineLevel="0" collapsed="false">
      <c r="A5597" s="23" t="s">
        <v>1337</v>
      </c>
      <c r="B5597" s="80" t="n">
        <v>10046</v>
      </c>
      <c r="C5597" s="25" t="e">
        <f aca="false">VLOOKUP(B5597,[1]Planilha8!$X$4:$Y$6629,2,0)</f>
        <v>#N/A</v>
      </c>
      <c r="D5597" s="26" t="s">
        <v>1541</v>
      </c>
      <c r="E5597" s="26" t="e">
        <f aca="false">VLOOKUP(B5597,[1]Planilha8!$X$4:$Z$6629,3,0)</f>
        <v>#N/A</v>
      </c>
      <c r="F5597" s="26" t="e">
        <f aca="false">VLOOKUP(B5597,[1]Planilha8!$X$4:$AD$6629,7,0)</f>
        <v>#N/A</v>
      </c>
      <c r="G5597" s="27" t="n">
        <v>41808</v>
      </c>
      <c r="H5597" s="28" t="n">
        <v>1397.67</v>
      </c>
      <c r="I5597" s="29" t="s">
        <v>23</v>
      </c>
      <c r="J5597" s="100" t="s">
        <v>1540</v>
      </c>
      <c r="K5597" s="71" t="n">
        <v>21229</v>
      </c>
      <c r="L5597" s="72" t="n">
        <v>2014000742</v>
      </c>
      <c r="M5597" s="73" t="n">
        <v>43465</v>
      </c>
      <c r="N5597" s="74" t="n">
        <v>491.616066666667</v>
      </c>
      <c r="O5597" s="75" t="n">
        <v>0.14</v>
      </c>
      <c r="P5597" s="76" t="n">
        <v>0.0116666666666667</v>
      </c>
      <c r="Q5597" s="77" t="n">
        <v>16.30615</v>
      </c>
      <c r="R5597" s="78" t="n">
        <v>507.922216666667</v>
      </c>
      <c r="S5597" s="39" t="n">
        <v>0</v>
      </c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  <c r="AI5597" s="3"/>
      <c r="AJ5597" s="3"/>
      <c r="AMG5597" s="0"/>
      <c r="AMH5597" s="0"/>
      <c r="AMI5597" s="0"/>
      <c r="AMJ5597" s="0"/>
    </row>
    <row r="5598" s="4" customFormat="true" ht="37.5" hidden="false" customHeight="true" outlineLevel="0" collapsed="false">
      <c r="A5598" s="23" t="s">
        <v>1337</v>
      </c>
      <c r="B5598" s="80" t="n">
        <v>10047</v>
      </c>
      <c r="C5598" s="25" t="e">
        <f aca="false">VLOOKUP(B5598,[1]Planilha8!$X$4:$Y$6629,2,0)</f>
        <v>#N/A</v>
      </c>
      <c r="D5598" s="26" t="s">
        <v>1541</v>
      </c>
      <c r="E5598" s="26" t="e">
        <f aca="false">VLOOKUP(B5598,[1]Planilha8!$X$4:$Z$6629,3,0)</f>
        <v>#N/A</v>
      </c>
      <c r="F5598" s="26" t="e">
        <f aca="false">VLOOKUP(B5598,[1]Planilha8!$X$4:$AD$6629,7,0)</f>
        <v>#N/A</v>
      </c>
      <c r="G5598" s="27" t="n">
        <v>41808</v>
      </c>
      <c r="H5598" s="28" t="n">
        <v>1397.67</v>
      </c>
      <c r="I5598" s="29" t="s">
        <v>23</v>
      </c>
      <c r="J5598" s="100" t="s">
        <v>1540</v>
      </c>
      <c r="K5598" s="71" t="n">
        <v>21229</v>
      </c>
      <c r="L5598" s="72" t="n">
        <v>2014000742</v>
      </c>
      <c r="M5598" s="73" t="n">
        <v>43465</v>
      </c>
      <c r="N5598" s="74" t="n">
        <v>491.616066666667</v>
      </c>
      <c r="O5598" s="75" t="n">
        <v>0.14</v>
      </c>
      <c r="P5598" s="76" t="n">
        <v>0.0116666666666667</v>
      </c>
      <c r="Q5598" s="77" t="n">
        <v>16.30615</v>
      </c>
      <c r="R5598" s="78" t="n">
        <v>507.922216666667</v>
      </c>
      <c r="S5598" s="39" t="n">
        <v>0</v>
      </c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  <c r="AI5598" s="3"/>
      <c r="AJ5598" s="3"/>
      <c r="AMG5598" s="0"/>
      <c r="AMH5598" s="0"/>
      <c r="AMI5598" s="0"/>
      <c r="AMJ5598" s="0"/>
    </row>
    <row r="5599" s="4" customFormat="true" ht="37.5" hidden="false" customHeight="true" outlineLevel="0" collapsed="false">
      <c r="A5599" s="23" t="s">
        <v>1337</v>
      </c>
      <c r="B5599" s="80" t="n">
        <v>10048</v>
      </c>
      <c r="C5599" s="25" t="e">
        <f aca="false">VLOOKUP(B5599,[1]Planilha8!$X$4:$Y$6629,2,0)</f>
        <v>#N/A</v>
      </c>
      <c r="D5599" s="26" t="s">
        <v>1541</v>
      </c>
      <c r="E5599" s="26" t="e">
        <f aca="false">VLOOKUP(B5599,[1]Planilha8!$X$4:$Z$6629,3,0)</f>
        <v>#N/A</v>
      </c>
      <c r="F5599" s="26" t="e">
        <f aca="false">VLOOKUP(B5599,[1]Planilha8!$X$4:$AD$6629,7,0)</f>
        <v>#N/A</v>
      </c>
      <c r="G5599" s="27" t="n">
        <v>41808</v>
      </c>
      <c r="H5599" s="28" t="n">
        <v>1397.67</v>
      </c>
      <c r="I5599" s="29" t="s">
        <v>23</v>
      </c>
      <c r="J5599" s="100" t="s">
        <v>1540</v>
      </c>
      <c r="K5599" s="71" t="n">
        <v>21229</v>
      </c>
      <c r="L5599" s="72" t="n">
        <v>2014000742</v>
      </c>
      <c r="M5599" s="73" t="n">
        <v>43465</v>
      </c>
      <c r="N5599" s="74" t="n">
        <v>491.616066666667</v>
      </c>
      <c r="O5599" s="75" t="n">
        <v>0.14</v>
      </c>
      <c r="P5599" s="76" t="n">
        <v>0.0116666666666667</v>
      </c>
      <c r="Q5599" s="77" t="n">
        <v>16.30615</v>
      </c>
      <c r="R5599" s="78" t="n">
        <v>507.922216666667</v>
      </c>
      <c r="S5599" s="39" t="n">
        <v>0</v>
      </c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  <c r="AMG5599" s="0"/>
      <c r="AMH5599" s="0"/>
      <c r="AMI5599" s="0"/>
      <c r="AMJ5599" s="0"/>
    </row>
    <row r="5600" s="4" customFormat="true" ht="37.5" hidden="false" customHeight="true" outlineLevel="0" collapsed="false">
      <c r="A5600" s="23" t="s">
        <v>1337</v>
      </c>
      <c r="B5600" s="80" t="n">
        <v>10049</v>
      </c>
      <c r="C5600" s="25" t="e">
        <f aca="false">VLOOKUP(B5600,[1]Planilha8!$X$4:$Y$6629,2,0)</f>
        <v>#N/A</v>
      </c>
      <c r="D5600" s="26" t="s">
        <v>1541</v>
      </c>
      <c r="E5600" s="26" t="e">
        <f aca="false">VLOOKUP(B5600,[1]Planilha8!$X$4:$Z$6629,3,0)</f>
        <v>#N/A</v>
      </c>
      <c r="F5600" s="26" t="e">
        <f aca="false">VLOOKUP(B5600,[1]Planilha8!$X$4:$AD$6629,7,0)</f>
        <v>#N/A</v>
      </c>
      <c r="G5600" s="27" t="n">
        <v>41808</v>
      </c>
      <c r="H5600" s="28" t="n">
        <v>1397.67</v>
      </c>
      <c r="I5600" s="29" t="s">
        <v>23</v>
      </c>
      <c r="J5600" s="100" t="s">
        <v>1540</v>
      </c>
      <c r="K5600" s="71" t="n">
        <v>21229</v>
      </c>
      <c r="L5600" s="72" t="n">
        <v>2014000742</v>
      </c>
      <c r="M5600" s="73" t="n">
        <v>43465</v>
      </c>
      <c r="N5600" s="74" t="n">
        <v>491.616066666667</v>
      </c>
      <c r="O5600" s="75" t="n">
        <v>0.14</v>
      </c>
      <c r="P5600" s="76" t="n">
        <v>0.0116666666666667</v>
      </c>
      <c r="Q5600" s="77" t="n">
        <v>16.30615</v>
      </c>
      <c r="R5600" s="78" t="n">
        <v>507.922216666667</v>
      </c>
      <c r="S5600" s="39" t="n">
        <v>0</v>
      </c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  <c r="AI5600" s="3"/>
      <c r="AJ5600" s="3"/>
      <c r="AMG5600" s="0"/>
      <c r="AMH5600" s="0"/>
      <c r="AMI5600" s="0"/>
      <c r="AMJ5600" s="0"/>
    </row>
    <row r="5601" s="4" customFormat="true" ht="37.5" hidden="false" customHeight="true" outlineLevel="0" collapsed="false">
      <c r="A5601" s="23" t="s">
        <v>1337</v>
      </c>
      <c r="B5601" s="80" t="n">
        <v>10050</v>
      </c>
      <c r="C5601" s="25" t="n">
        <f aca="false">VLOOKUP(B5601,[1]Planilha8!$X$4:$Y$6629,2,0)</f>
        <v>2041638</v>
      </c>
      <c r="D5601" s="26" t="s">
        <v>1541</v>
      </c>
      <c r="E5601" s="26" t="str">
        <f aca="false">VLOOKUP(B5601,[1]Planilha8!$X$4:$Z$6629,3,0)</f>
        <v>AMBULATÓRIO – SALA MULTIUSO</v>
      </c>
      <c r="F5601" s="26" t="str">
        <f aca="false">VLOOKUP(B5601,[1]Planilha8!$X$4:$AD$6629,7,0)</f>
        <v>BOM</v>
      </c>
      <c r="G5601" s="27" t="n">
        <v>41808</v>
      </c>
      <c r="H5601" s="28" t="n">
        <v>1397.67</v>
      </c>
      <c r="I5601" s="29" t="s">
        <v>23</v>
      </c>
      <c r="J5601" s="100" t="s">
        <v>1540</v>
      </c>
      <c r="K5601" s="71" t="n">
        <v>21229</v>
      </c>
      <c r="L5601" s="72" t="n">
        <v>2014000742</v>
      </c>
      <c r="M5601" s="73" t="n">
        <v>43465</v>
      </c>
      <c r="N5601" s="74" t="n">
        <v>491.616066666667</v>
      </c>
      <c r="O5601" s="75" t="n">
        <v>0.14</v>
      </c>
      <c r="P5601" s="76" t="n">
        <v>0.0116666666666667</v>
      </c>
      <c r="Q5601" s="77" t="n">
        <v>16.30615</v>
      </c>
      <c r="R5601" s="78" t="n">
        <v>507.922216666667</v>
      </c>
      <c r="S5601" s="39" t="n">
        <v>889.747783333334</v>
      </c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  <c r="AMG5601" s="0"/>
      <c r="AMH5601" s="0"/>
      <c r="AMI5601" s="0"/>
      <c r="AMJ5601" s="0"/>
    </row>
    <row r="5602" s="4" customFormat="true" ht="37.5" hidden="false" customHeight="true" outlineLevel="0" collapsed="false">
      <c r="A5602" s="23" t="s">
        <v>1337</v>
      </c>
      <c r="B5602" s="80" t="n">
        <v>10051</v>
      </c>
      <c r="C5602" s="25" t="n">
        <f aca="false">VLOOKUP(B5602,[1]Planilha8!$X$4:$Y$6629,2,0)</f>
        <v>2041639</v>
      </c>
      <c r="D5602" s="26" t="s">
        <v>1541</v>
      </c>
      <c r="E5602" s="26" t="str">
        <f aca="false">VLOOKUP(B5602,[1]Planilha8!$X$4:$Z$6629,3,0)</f>
        <v>AMBULATÓRIO – SALA DE REUNIÃO</v>
      </c>
      <c r="F5602" s="26" t="str">
        <f aca="false">VLOOKUP(B5602,[1]Planilha8!$X$4:$AD$6629,7,0)</f>
        <v>BOM</v>
      </c>
      <c r="G5602" s="27" t="n">
        <v>41808</v>
      </c>
      <c r="H5602" s="28" t="n">
        <v>1397.67</v>
      </c>
      <c r="I5602" s="29" t="s">
        <v>23</v>
      </c>
      <c r="J5602" s="100" t="s">
        <v>1540</v>
      </c>
      <c r="K5602" s="71" t="n">
        <v>21229</v>
      </c>
      <c r="L5602" s="72" t="n">
        <v>2014000742</v>
      </c>
      <c r="M5602" s="73" t="n">
        <v>43465</v>
      </c>
      <c r="N5602" s="74" t="n">
        <v>491.616066666667</v>
      </c>
      <c r="O5602" s="75" t="n">
        <v>0.14</v>
      </c>
      <c r="P5602" s="76" t="n">
        <v>0.0116666666666667</v>
      </c>
      <c r="Q5602" s="77" t="n">
        <v>16.30615</v>
      </c>
      <c r="R5602" s="78" t="n">
        <v>507.922216666667</v>
      </c>
      <c r="S5602" s="39" t="n">
        <v>889.747783333334</v>
      </c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  <c r="AI5602" s="3"/>
      <c r="AJ5602" s="3"/>
      <c r="AMG5602" s="0"/>
      <c r="AMH5602" s="0"/>
      <c r="AMI5602" s="0"/>
      <c r="AMJ5602" s="0"/>
    </row>
    <row r="5603" s="4" customFormat="true" ht="37.5" hidden="false" customHeight="true" outlineLevel="0" collapsed="false">
      <c r="A5603" s="23" t="s">
        <v>1337</v>
      </c>
      <c r="B5603" s="80" t="n">
        <v>10052</v>
      </c>
      <c r="C5603" s="25" t="n">
        <f aca="false">VLOOKUP(B5603,[1]Planilha8!$X$4:$Y$6629,2,0)</f>
        <v>2041640</v>
      </c>
      <c r="D5603" s="26" t="s">
        <v>1541</v>
      </c>
      <c r="E5603" s="26" t="str">
        <f aca="false">VLOOKUP(B5603,[1]Planilha8!$X$4:$Z$6629,3,0)</f>
        <v>AMBULATÓRIO – RECEPÇAO</v>
      </c>
      <c r="F5603" s="26" t="str">
        <f aca="false">VLOOKUP(B5603,[1]Planilha8!$X$4:$AD$6629,7,0)</f>
        <v>BOM</v>
      </c>
      <c r="G5603" s="27" t="n">
        <v>41808</v>
      </c>
      <c r="H5603" s="28" t="n">
        <v>1397.67</v>
      </c>
      <c r="I5603" s="29" t="s">
        <v>23</v>
      </c>
      <c r="J5603" s="100" t="s">
        <v>1540</v>
      </c>
      <c r="K5603" s="71" t="n">
        <v>21229</v>
      </c>
      <c r="L5603" s="72" t="n">
        <v>2014000742</v>
      </c>
      <c r="M5603" s="73" t="n">
        <v>43465</v>
      </c>
      <c r="N5603" s="74" t="n">
        <v>491.616066666667</v>
      </c>
      <c r="O5603" s="75" t="n">
        <v>0.14</v>
      </c>
      <c r="P5603" s="76" t="n">
        <v>0.0116666666666667</v>
      </c>
      <c r="Q5603" s="77" t="n">
        <v>16.30615</v>
      </c>
      <c r="R5603" s="78" t="n">
        <v>507.922216666667</v>
      </c>
      <c r="S5603" s="39" t="n">
        <v>889.747783333334</v>
      </c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  <c r="AI5603" s="3"/>
      <c r="AJ5603" s="3"/>
      <c r="AMG5603" s="0"/>
      <c r="AMH5603" s="0"/>
      <c r="AMI5603" s="0"/>
      <c r="AMJ5603" s="0"/>
    </row>
    <row r="5604" s="4" customFormat="true" ht="37.5" hidden="false" customHeight="true" outlineLevel="0" collapsed="false">
      <c r="A5604" s="23" t="s">
        <v>1337</v>
      </c>
      <c r="B5604" s="80" t="n">
        <v>10053</v>
      </c>
      <c r="C5604" s="25" t="e">
        <f aca="false">VLOOKUP(B5604,[1]Planilha8!$X$4:$Y$6629,2,0)</f>
        <v>#N/A</v>
      </c>
      <c r="D5604" s="26" t="s">
        <v>1541</v>
      </c>
      <c r="E5604" s="26" t="e">
        <f aca="false">VLOOKUP(B5604,[1]Planilha8!$X$4:$Z$6629,3,0)</f>
        <v>#N/A</v>
      </c>
      <c r="F5604" s="26" t="e">
        <f aca="false">VLOOKUP(B5604,[1]Planilha8!$X$4:$AD$6629,7,0)</f>
        <v>#N/A</v>
      </c>
      <c r="G5604" s="27" t="n">
        <v>41808</v>
      </c>
      <c r="H5604" s="28" t="n">
        <v>1397.67</v>
      </c>
      <c r="I5604" s="29" t="s">
        <v>23</v>
      </c>
      <c r="J5604" s="100" t="s">
        <v>1540</v>
      </c>
      <c r="K5604" s="71" t="n">
        <v>21229</v>
      </c>
      <c r="L5604" s="72" t="n">
        <v>2014000742</v>
      </c>
      <c r="M5604" s="73" t="n">
        <v>43465</v>
      </c>
      <c r="N5604" s="74" t="n">
        <v>491.616066666667</v>
      </c>
      <c r="O5604" s="75" t="n">
        <v>0.14</v>
      </c>
      <c r="P5604" s="76" t="n">
        <v>0.0116666666666667</v>
      </c>
      <c r="Q5604" s="77" t="n">
        <v>16.30615</v>
      </c>
      <c r="R5604" s="78" t="n">
        <v>507.922216666667</v>
      </c>
      <c r="S5604" s="39" t="n">
        <v>0</v>
      </c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  <c r="AI5604" s="3"/>
      <c r="AJ5604" s="3"/>
      <c r="AMG5604" s="0"/>
      <c r="AMH5604" s="0"/>
      <c r="AMI5604" s="0"/>
      <c r="AMJ5604" s="0"/>
    </row>
    <row r="5605" s="4" customFormat="true" ht="37.5" hidden="false" customHeight="true" outlineLevel="0" collapsed="false">
      <c r="A5605" s="23" t="s">
        <v>1337</v>
      </c>
      <c r="B5605" s="80" t="n">
        <v>10054</v>
      </c>
      <c r="C5605" s="25" t="n">
        <f aca="false">VLOOKUP(B5605,[1]Planilha8!$X$4:$Y$6629,2,0)</f>
        <v>2041642</v>
      </c>
      <c r="D5605" s="26" t="s">
        <v>1541</v>
      </c>
      <c r="E5605" s="26" t="str">
        <f aca="false">VLOOKUP(B5605,[1]Planilha8!$X$4:$Z$6629,3,0)</f>
        <v>AMBULATÓRIO – SALA MULTIUSO</v>
      </c>
      <c r="F5605" s="26" t="str">
        <f aca="false">VLOOKUP(B5605,[1]Planilha8!$X$4:$AD$6629,7,0)</f>
        <v>BOM</v>
      </c>
      <c r="G5605" s="27" t="n">
        <v>41808</v>
      </c>
      <c r="H5605" s="28" t="n">
        <v>1397.67</v>
      </c>
      <c r="I5605" s="29" t="s">
        <v>23</v>
      </c>
      <c r="J5605" s="100" t="s">
        <v>1540</v>
      </c>
      <c r="K5605" s="71" t="n">
        <v>21229</v>
      </c>
      <c r="L5605" s="72" t="n">
        <v>2014000742</v>
      </c>
      <c r="M5605" s="73" t="n">
        <v>43465</v>
      </c>
      <c r="N5605" s="74" t="n">
        <v>491.616066666667</v>
      </c>
      <c r="O5605" s="75" t="n">
        <v>0.14</v>
      </c>
      <c r="P5605" s="76" t="n">
        <v>0.0116666666666667</v>
      </c>
      <c r="Q5605" s="77" t="n">
        <v>16.30615</v>
      </c>
      <c r="R5605" s="78" t="n">
        <v>507.922216666667</v>
      </c>
      <c r="S5605" s="39" t="n">
        <v>889.747783333334</v>
      </c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  <c r="AI5605" s="3"/>
      <c r="AJ5605" s="3"/>
      <c r="AMG5605" s="0"/>
      <c r="AMH5605" s="0"/>
      <c r="AMI5605" s="0"/>
      <c r="AMJ5605" s="0"/>
    </row>
    <row r="5606" s="4" customFormat="true" ht="37.5" hidden="false" customHeight="true" outlineLevel="0" collapsed="false">
      <c r="A5606" s="23" t="s">
        <v>1337</v>
      </c>
      <c r="B5606" s="80" t="n">
        <v>10055</v>
      </c>
      <c r="C5606" s="25" t="e">
        <f aca="false">VLOOKUP(B5606,[1]Planilha8!$X$4:$Y$6629,2,0)</f>
        <v>#N/A</v>
      </c>
      <c r="D5606" s="26" t="s">
        <v>1541</v>
      </c>
      <c r="E5606" s="26" t="e">
        <f aca="false">VLOOKUP(B5606,[1]Planilha8!$X$4:$Z$6629,3,0)</f>
        <v>#N/A</v>
      </c>
      <c r="F5606" s="26" t="e">
        <f aca="false">VLOOKUP(B5606,[1]Planilha8!$X$4:$AD$6629,7,0)</f>
        <v>#N/A</v>
      </c>
      <c r="G5606" s="27" t="n">
        <v>41808</v>
      </c>
      <c r="H5606" s="28" t="n">
        <v>1397.67</v>
      </c>
      <c r="I5606" s="29" t="s">
        <v>23</v>
      </c>
      <c r="J5606" s="100" t="s">
        <v>1540</v>
      </c>
      <c r="K5606" s="71" t="n">
        <v>21229</v>
      </c>
      <c r="L5606" s="72" t="n">
        <v>2014000742</v>
      </c>
      <c r="M5606" s="73" t="n">
        <v>43465</v>
      </c>
      <c r="N5606" s="74" t="n">
        <v>491.616066666667</v>
      </c>
      <c r="O5606" s="75" t="n">
        <v>0.14</v>
      </c>
      <c r="P5606" s="76" t="n">
        <v>0.0116666666666667</v>
      </c>
      <c r="Q5606" s="77" t="n">
        <v>16.30615</v>
      </c>
      <c r="R5606" s="78" t="n">
        <v>507.922216666667</v>
      </c>
      <c r="S5606" s="39" t="n">
        <v>0</v>
      </c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  <c r="AI5606" s="3"/>
      <c r="AJ5606" s="3"/>
      <c r="AMG5606" s="0"/>
      <c r="AMH5606" s="0"/>
      <c r="AMI5606" s="0"/>
      <c r="AMJ5606" s="0"/>
    </row>
    <row r="5607" s="4" customFormat="true" ht="37.5" hidden="false" customHeight="true" outlineLevel="0" collapsed="false">
      <c r="A5607" s="23" t="s">
        <v>1337</v>
      </c>
      <c r="B5607" s="80" t="n">
        <v>10056</v>
      </c>
      <c r="C5607" s="25" t="e">
        <f aca="false">VLOOKUP(B5607,[1]Planilha8!$X$4:$Y$6629,2,0)</f>
        <v>#N/A</v>
      </c>
      <c r="D5607" s="26" t="s">
        <v>1541</v>
      </c>
      <c r="E5607" s="26" t="e">
        <f aca="false">VLOOKUP(B5607,[1]Planilha8!$X$4:$Z$6629,3,0)</f>
        <v>#N/A</v>
      </c>
      <c r="F5607" s="26" t="e">
        <f aca="false">VLOOKUP(B5607,[1]Planilha8!$X$4:$AD$6629,7,0)</f>
        <v>#N/A</v>
      </c>
      <c r="G5607" s="27" t="n">
        <v>41808</v>
      </c>
      <c r="H5607" s="28" t="n">
        <v>1397.67</v>
      </c>
      <c r="I5607" s="29" t="s">
        <v>23</v>
      </c>
      <c r="J5607" s="100" t="s">
        <v>1540</v>
      </c>
      <c r="K5607" s="71" t="n">
        <v>21229</v>
      </c>
      <c r="L5607" s="72" t="n">
        <v>2014000742</v>
      </c>
      <c r="M5607" s="73" t="n">
        <v>43465</v>
      </c>
      <c r="N5607" s="74" t="n">
        <v>491.616066666667</v>
      </c>
      <c r="O5607" s="75" t="n">
        <v>0.14</v>
      </c>
      <c r="P5607" s="76" t="n">
        <v>0.0116666666666667</v>
      </c>
      <c r="Q5607" s="77" t="n">
        <v>16.30615</v>
      </c>
      <c r="R5607" s="78" t="n">
        <v>507.922216666667</v>
      </c>
      <c r="S5607" s="39" t="n">
        <v>0</v>
      </c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  <c r="AI5607" s="3"/>
      <c r="AJ5607" s="3"/>
      <c r="AMG5607" s="0"/>
      <c r="AMH5607" s="0"/>
      <c r="AMI5607" s="0"/>
      <c r="AMJ5607" s="0"/>
    </row>
    <row r="5608" s="4" customFormat="true" ht="37.5" hidden="false" customHeight="true" outlineLevel="0" collapsed="false">
      <c r="A5608" s="23" t="s">
        <v>1337</v>
      </c>
      <c r="B5608" s="80" t="n">
        <v>10057</v>
      </c>
      <c r="C5608" s="25" t="n">
        <f aca="false">VLOOKUP(B5608,[1]Planilha8!$X$4:$Y$6629,2,0)</f>
        <v>2041645</v>
      </c>
      <c r="D5608" s="26" t="s">
        <v>1541</v>
      </c>
      <c r="E5608" s="26" t="str">
        <f aca="false">VLOOKUP(B5608,[1]Planilha8!$X$4:$Z$6629,3,0)</f>
        <v>AMBULATÓRIO – SALA MULTIUSO</v>
      </c>
      <c r="F5608" s="26" t="str">
        <f aca="false">VLOOKUP(B5608,[1]Planilha8!$X$4:$AD$6629,7,0)</f>
        <v>BOM</v>
      </c>
      <c r="G5608" s="27" t="n">
        <v>41808</v>
      </c>
      <c r="H5608" s="28" t="n">
        <v>1397.67</v>
      </c>
      <c r="I5608" s="29" t="s">
        <v>23</v>
      </c>
      <c r="J5608" s="100" t="s">
        <v>1540</v>
      </c>
      <c r="K5608" s="71" t="n">
        <v>21229</v>
      </c>
      <c r="L5608" s="72" t="n">
        <v>2014000742</v>
      </c>
      <c r="M5608" s="73" t="n">
        <v>43465</v>
      </c>
      <c r="N5608" s="74" t="n">
        <v>491.616066666667</v>
      </c>
      <c r="O5608" s="75" t="n">
        <v>0.14</v>
      </c>
      <c r="P5608" s="76" t="n">
        <v>0.0116666666666667</v>
      </c>
      <c r="Q5608" s="77" t="n">
        <v>16.30615</v>
      </c>
      <c r="R5608" s="78" t="n">
        <v>507.922216666667</v>
      </c>
      <c r="S5608" s="39" t="n">
        <v>889.747783333334</v>
      </c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  <c r="AI5608" s="3"/>
      <c r="AJ5608" s="3"/>
      <c r="AMG5608" s="0"/>
      <c r="AMH5608" s="0"/>
      <c r="AMI5608" s="0"/>
      <c r="AMJ5608" s="0"/>
    </row>
    <row r="5609" s="4" customFormat="true" ht="37.5" hidden="false" customHeight="true" outlineLevel="0" collapsed="false">
      <c r="A5609" s="23" t="s">
        <v>1337</v>
      </c>
      <c r="B5609" s="80" t="n">
        <v>10058</v>
      </c>
      <c r="C5609" s="25" t="n">
        <f aca="false">VLOOKUP(B5609,[1]Planilha8!$X$4:$Y$6629,2,0)</f>
        <v>2041646</v>
      </c>
      <c r="D5609" s="26" t="s">
        <v>1542</v>
      </c>
      <c r="E5609" s="26" t="str">
        <f aca="false">VLOOKUP(B5609,[1]Planilha8!$X$4:$Z$6629,3,0)</f>
        <v>GALPÃO ALMOXARIFADO</v>
      </c>
      <c r="F5609" s="26" t="str">
        <f aca="false">VLOOKUP(B5609,[1]Planilha8!$X$4:$AD$6629,7,0)</f>
        <v>SUCATA</v>
      </c>
      <c r="G5609" s="27" t="n">
        <v>41808</v>
      </c>
      <c r="H5609" s="28" t="n">
        <v>354.86</v>
      </c>
      <c r="I5609" s="29" t="s">
        <v>23</v>
      </c>
      <c r="J5609" s="100" t="s">
        <v>1540</v>
      </c>
      <c r="K5609" s="71" t="n">
        <v>21229</v>
      </c>
      <c r="L5609" s="72" t="n">
        <v>2014000742</v>
      </c>
      <c r="M5609" s="73" t="n">
        <v>43465</v>
      </c>
      <c r="N5609" s="74" t="n">
        <v>151.457183333333</v>
      </c>
      <c r="O5609" s="75" t="n">
        <v>0.17</v>
      </c>
      <c r="P5609" s="76" t="n">
        <v>0.0141666666666667</v>
      </c>
      <c r="Q5609" s="77" t="n">
        <v>5.02718333333333</v>
      </c>
      <c r="R5609" s="78" t="n">
        <v>156.484366666667</v>
      </c>
      <c r="S5609" s="39" t="n">
        <v>198.375633333333</v>
      </c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  <c r="AI5609" s="3"/>
      <c r="AJ5609" s="3"/>
      <c r="AMG5609" s="0"/>
      <c r="AMH5609" s="0"/>
      <c r="AMI5609" s="0"/>
      <c r="AMJ5609" s="0"/>
    </row>
    <row r="5610" s="4" customFormat="true" ht="37.5" hidden="false" customHeight="true" outlineLevel="0" collapsed="false">
      <c r="A5610" s="23" t="s">
        <v>1337</v>
      </c>
      <c r="B5610" s="80" t="n">
        <v>10059</v>
      </c>
      <c r="C5610" s="25" t="n">
        <f aca="false">VLOOKUP(B5610,[1]Planilha8!$X$4:$Y$6629,2,0)</f>
        <v>2041647</v>
      </c>
      <c r="D5610" s="26" t="s">
        <v>1542</v>
      </c>
      <c r="E5610" s="26" t="str">
        <f aca="false">VLOOKUP(B5610,[1]Planilha8!$X$4:$Z$6629,3,0)</f>
        <v>AMBULATÓRIO – RECEPÇÃO</v>
      </c>
      <c r="F5610" s="26" t="str">
        <f aca="false">VLOOKUP(B5610,[1]Planilha8!$X$4:$AD$6629,7,0)</f>
        <v>BOM</v>
      </c>
      <c r="G5610" s="27" t="n">
        <v>41808</v>
      </c>
      <c r="H5610" s="28" t="n">
        <v>354.86</v>
      </c>
      <c r="I5610" s="29" t="s">
        <v>23</v>
      </c>
      <c r="J5610" s="100" t="s">
        <v>1540</v>
      </c>
      <c r="K5610" s="71" t="n">
        <v>21229</v>
      </c>
      <c r="L5610" s="72" t="n">
        <v>2014000742</v>
      </c>
      <c r="M5610" s="73" t="n">
        <v>43465</v>
      </c>
      <c r="N5610" s="74" t="n">
        <v>151.457183333333</v>
      </c>
      <c r="O5610" s="75" t="n">
        <v>0.17</v>
      </c>
      <c r="P5610" s="76" t="n">
        <v>0.0141666666666667</v>
      </c>
      <c r="Q5610" s="77" t="n">
        <v>5.02718333333333</v>
      </c>
      <c r="R5610" s="78" t="n">
        <v>156.484366666667</v>
      </c>
      <c r="S5610" s="39" t="n">
        <v>198.375633333333</v>
      </c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  <c r="AMG5610" s="0"/>
      <c r="AMH5610" s="0"/>
      <c r="AMI5610" s="0"/>
      <c r="AMJ5610" s="0"/>
    </row>
    <row r="5611" s="4" customFormat="true" ht="37.5" hidden="false" customHeight="true" outlineLevel="0" collapsed="false">
      <c r="A5611" s="23" t="s">
        <v>1337</v>
      </c>
      <c r="B5611" s="80" t="n">
        <v>10060</v>
      </c>
      <c r="C5611" s="25" t="n">
        <f aca="false">VLOOKUP(B5611,[1]Planilha8!$X$4:$Y$6629,2,0)</f>
        <v>2041648</v>
      </c>
      <c r="D5611" s="26" t="s">
        <v>1542</v>
      </c>
      <c r="E5611" s="26" t="str">
        <f aca="false">VLOOKUP(B5611,[1]Planilha8!$X$4:$Z$6629,3,0)</f>
        <v>AMBULATÓRIO – CONSULTÓRIO 34</v>
      </c>
      <c r="F5611" s="26" t="str">
        <f aca="false">VLOOKUP(B5611,[1]Planilha8!$X$4:$AD$6629,7,0)</f>
        <v>BOM</v>
      </c>
      <c r="G5611" s="27" t="n">
        <v>41808</v>
      </c>
      <c r="H5611" s="28" t="n">
        <v>354.86</v>
      </c>
      <c r="I5611" s="29" t="s">
        <v>23</v>
      </c>
      <c r="J5611" s="100" t="s">
        <v>1540</v>
      </c>
      <c r="K5611" s="71" t="n">
        <v>21229</v>
      </c>
      <c r="L5611" s="72" t="n">
        <v>2014000742</v>
      </c>
      <c r="M5611" s="73" t="n">
        <v>43465</v>
      </c>
      <c r="N5611" s="74" t="n">
        <v>151.457183333333</v>
      </c>
      <c r="O5611" s="75" t="n">
        <v>0.17</v>
      </c>
      <c r="P5611" s="76" t="n">
        <v>0.0141666666666667</v>
      </c>
      <c r="Q5611" s="77" t="n">
        <v>5.02718333333333</v>
      </c>
      <c r="R5611" s="78" t="n">
        <v>156.484366666667</v>
      </c>
      <c r="S5611" s="39" t="n">
        <v>198.375633333333</v>
      </c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  <c r="AI5611" s="3"/>
      <c r="AJ5611" s="3"/>
      <c r="AMG5611" s="0"/>
      <c r="AMH5611" s="0"/>
      <c r="AMI5611" s="0"/>
      <c r="AMJ5611" s="0"/>
    </row>
    <row r="5612" s="4" customFormat="true" ht="37.5" hidden="false" customHeight="true" outlineLevel="0" collapsed="false">
      <c r="A5612" s="23" t="s">
        <v>1337</v>
      </c>
      <c r="B5612" s="80" t="n">
        <v>10061</v>
      </c>
      <c r="C5612" s="25" t="n">
        <f aca="false">VLOOKUP(B5612,[1]Planilha8!$X$4:$Y$6629,2,0)</f>
        <v>2041649</v>
      </c>
      <c r="D5612" s="26" t="s">
        <v>1542</v>
      </c>
      <c r="E5612" s="26" t="str">
        <f aca="false">VLOOKUP(B5612,[1]Planilha8!$X$4:$Z$6629,3,0)</f>
        <v>AMBULATÓRIO – CONSULTÓRIO 27</v>
      </c>
      <c r="F5612" s="26" t="str">
        <f aca="false">VLOOKUP(B5612,[1]Planilha8!$X$4:$AD$6629,7,0)</f>
        <v>BOM</v>
      </c>
      <c r="G5612" s="27" t="n">
        <v>41808</v>
      </c>
      <c r="H5612" s="28" t="n">
        <v>354.86</v>
      </c>
      <c r="I5612" s="29" t="s">
        <v>23</v>
      </c>
      <c r="J5612" s="100" t="s">
        <v>1540</v>
      </c>
      <c r="K5612" s="71" t="n">
        <v>21229</v>
      </c>
      <c r="L5612" s="72" t="n">
        <v>2014000742</v>
      </c>
      <c r="M5612" s="73" t="n">
        <v>43465</v>
      </c>
      <c r="N5612" s="74" t="n">
        <v>151.457183333333</v>
      </c>
      <c r="O5612" s="75" t="n">
        <v>0.17</v>
      </c>
      <c r="P5612" s="76" t="n">
        <v>0.0141666666666667</v>
      </c>
      <c r="Q5612" s="77" t="n">
        <v>5.02718333333333</v>
      </c>
      <c r="R5612" s="78" t="n">
        <v>156.484366666667</v>
      </c>
      <c r="S5612" s="39" t="n">
        <v>198.375633333333</v>
      </c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  <c r="AI5612" s="3"/>
      <c r="AJ5612" s="3"/>
      <c r="AMG5612" s="0"/>
      <c r="AMH5612" s="0"/>
      <c r="AMI5612" s="0"/>
      <c r="AMJ5612" s="0"/>
    </row>
    <row r="5613" s="4" customFormat="true" ht="37.5" hidden="false" customHeight="true" outlineLevel="0" collapsed="false">
      <c r="A5613" s="23" t="s">
        <v>1337</v>
      </c>
      <c r="B5613" s="80" t="n">
        <v>10062</v>
      </c>
      <c r="C5613" s="25" t="n">
        <f aca="false">VLOOKUP(B5613,[1]Planilha8!$X$4:$Y$6629,2,0)</f>
        <v>2041650</v>
      </c>
      <c r="D5613" s="26" t="s">
        <v>1542</v>
      </c>
      <c r="E5613" s="26" t="str">
        <f aca="false">VLOOKUP(B5613,[1]Planilha8!$X$4:$Z$6629,3,0)</f>
        <v>AMBULATÓRIO – CONSULTÓRIO 25</v>
      </c>
      <c r="F5613" s="26" t="str">
        <f aca="false">VLOOKUP(B5613,[1]Planilha8!$X$4:$AD$6629,7,0)</f>
        <v>BOM</v>
      </c>
      <c r="G5613" s="27" t="n">
        <v>41808</v>
      </c>
      <c r="H5613" s="28" t="n">
        <v>354.86</v>
      </c>
      <c r="I5613" s="29" t="s">
        <v>23</v>
      </c>
      <c r="J5613" s="100" t="s">
        <v>1540</v>
      </c>
      <c r="K5613" s="71" t="n">
        <v>21229</v>
      </c>
      <c r="L5613" s="72" t="n">
        <v>2014000742</v>
      </c>
      <c r="M5613" s="73" t="n">
        <v>43465</v>
      </c>
      <c r="N5613" s="74" t="n">
        <v>151.457183333333</v>
      </c>
      <c r="O5613" s="75" t="n">
        <v>0.17</v>
      </c>
      <c r="P5613" s="76" t="n">
        <v>0.0141666666666667</v>
      </c>
      <c r="Q5613" s="77" t="n">
        <v>5.02718333333333</v>
      </c>
      <c r="R5613" s="78" t="n">
        <v>156.484366666667</v>
      </c>
      <c r="S5613" s="39" t="n">
        <v>198.375633333333</v>
      </c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  <c r="AI5613" s="3"/>
      <c r="AJ5613" s="3"/>
      <c r="AMG5613" s="0"/>
      <c r="AMH5613" s="0"/>
      <c r="AMI5613" s="0"/>
      <c r="AMJ5613" s="0"/>
    </row>
    <row r="5614" s="4" customFormat="true" ht="37.5" hidden="false" customHeight="true" outlineLevel="0" collapsed="false">
      <c r="A5614" s="23" t="s">
        <v>1337</v>
      </c>
      <c r="B5614" s="80" t="n">
        <v>10063</v>
      </c>
      <c r="C5614" s="25" t="n">
        <f aca="false">VLOOKUP(B5614,[1]Planilha8!$X$4:$Y$6629,2,0)</f>
        <v>2041651</v>
      </c>
      <c r="D5614" s="26" t="s">
        <v>1542</v>
      </c>
      <c r="E5614" s="26" t="str">
        <f aca="false">VLOOKUP(B5614,[1]Planilha8!$X$4:$Z$6629,3,0)</f>
        <v>AMBULATÓRIO -CONSULTÓRIO 32</v>
      </c>
      <c r="F5614" s="26" t="str">
        <f aca="false">VLOOKUP(B5614,[1]Planilha8!$X$4:$AD$6629,7,0)</f>
        <v>BOM</v>
      </c>
      <c r="G5614" s="27" t="n">
        <v>41808</v>
      </c>
      <c r="H5614" s="28" t="n">
        <v>354.86</v>
      </c>
      <c r="I5614" s="29" t="s">
        <v>23</v>
      </c>
      <c r="J5614" s="100" t="s">
        <v>1540</v>
      </c>
      <c r="K5614" s="71" t="n">
        <v>21229</v>
      </c>
      <c r="L5614" s="72" t="n">
        <v>2014000742</v>
      </c>
      <c r="M5614" s="73" t="n">
        <v>43465</v>
      </c>
      <c r="N5614" s="74" t="n">
        <v>151.457183333333</v>
      </c>
      <c r="O5614" s="75" t="n">
        <v>0.17</v>
      </c>
      <c r="P5614" s="76" t="n">
        <v>0.0141666666666667</v>
      </c>
      <c r="Q5614" s="77" t="n">
        <v>5.02718333333333</v>
      </c>
      <c r="R5614" s="78" t="n">
        <v>156.484366666667</v>
      </c>
      <c r="S5614" s="39" t="n">
        <v>198.375633333333</v>
      </c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  <c r="AI5614" s="3"/>
      <c r="AJ5614" s="3"/>
      <c r="AMG5614" s="0"/>
      <c r="AMH5614" s="0"/>
      <c r="AMI5614" s="0"/>
      <c r="AMJ5614" s="0"/>
    </row>
    <row r="5615" s="4" customFormat="true" ht="37.5" hidden="false" customHeight="true" outlineLevel="0" collapsed="false">
      <c r="A5615" s="23" t="s">
        <v>1337</v>
      </c>
      <c r="B5615" s="80" t="n">
        <v>10064</v>
      </c>
      <c r="C5615" s="25" t="n">
        <f aca="false">VLOOKUP(B5615,[1]Planilha8!$X$4:$Y$6629,2,0)</f>
        <v>2041652</v>
      </c>
      <c r="D5615" s="26" t="s">
        <v>1542</v>
      </c>
      <c r="E5615" s="26" t="str">
        <f aca="false">VLOOKUP(B5615,[1]Planilha8!$X$4:$Z$6629,3,0)</f>
        <v>GALPÃO ALMOXARIFADO</v>
      </c>
      <c r="F5615" s="26" t="str">
        <f aca="false">VLOOKUP(B5615,[1]Planilha8!$X$4:$AD$6629,7,0)</f>
        <v>SUCATA</v>
      </c>
      <c r="G5615" s="27" t="n">
        <v>41808</v>
      </c>
      <c r="H5615" s="28" t="n">
        <v>354.86</v>
      </c>
      <c r="I5615" s="29" t="s">
        <v>23</v>
      </c>
      <c r="J5615" s="100" t="s">
        <v>1540</v>
      </c>
      <c r="K5615" s="71" t="n">
        <v>21229</v>
      </c>
      <c r="L5615" s="72" t="n">
        <v>2014000742</v>
      </c>
      <c r="M5615" s="73" t="n">
        <v>43465</v>
      </c>
      <c r="N5615" s="74" t="n">
        <v>151.457183333333</v>
      </c>
      <c r="O5615" s="75" t="n">
        <v>0.17</v>
      </c>
      <c r="P5615" s="76" t="n">
        <v>0.0141666666666667</v>
      </c>
      <c r="Q5615" s="77" t="n">
        <v>5.02718333333333</v>
      </c>
      <c r="R5615" s="78" t="n">
        <v>156.484366666667</v>
      </c>
      <c r="S5615" s="39" t="n">
        <v>198.375633333333</v>
      </c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  <c r="AI5615" s="3"/>
      <c r="AJ5615" s="3"/>
      <c r="AMG5615" s="0"/>
      <c r="AMH5615" s="0"/>
      <c r="AMI5615" s="0"/>
      <c r="AMJ5615" s="0"/>
    </row>
    <row r="5616" s="4" customFormat="true" ht="37.5" hidden="false" customHeight="true" outlineLevel="0" collapsed="false">
      <c r="A5616" s="23" t="s">
        <v>1337</v>
      </c>
      <c r="B5616" s="80" t="n">
        <v>10065</v>
      </c>
      <c r="C5616" s="25" t="n">
        <f aca="false">VLOOKUP(B5616,[1]Planilha8!$X$4:$Y$6629,2,0)</f>
        <v>2041653</v>
      </c>
      <c r="D5616" s="26" t="s">
        <v>1542</v>
      </c>
      <c r="E5616" s="26" t="str">
        <f aca="false">VLOOKUP(B5616,[1]Planilha8!$X$4:$Z$6629,3,0)</f>
        <v>AMBULATÓRIO – CONSULTÓRIO 14</v>
      </c>
      <c r="F5616" s="26" t="str">
        <f aca="false">VLOOKUP(B5616,[1]Planilha8!$X$4:$AD$6629,7,0)</f>
        <v>BOM</v>
      </c>
      <c r="G5616" s="27" t="n">
        <v>41808</v>
      </c>
      <c r="H5616" s="28" t="n">
        <v>354.86</v>
      </c>
      <c r="I5616" s="29" t="s">
        <v>23</v>
      </c>
      <c r="J5616" s="100" t="s">
        <v>1540</v>
      </c>
      <c r="K5616" s="71" t="n">
        <v>21229</v>
      </c>
      <c r="L5616" s="72" t="n">
        <v>2014000742</v>
      </c>
      <c r="M5616" s="73" t="n">
        <v>43465</v>
      </c>
      <c r="N5616" s="74" t="n">
        <v>151.457183333333</v>
      </c>
      <c r="O5616" s="75" t="n">
        <v>0.17</v>
      </c>
      <c r="P5616" s="76" t="n">
        <v>0.0141666666666667</v>
      </c>
      <c r="Q5616" s="77" t="n">
        <v>5.02718333333333</v>
      </c>
      <c r="R5616" s="78" t="n">
        <v>156.484366666667</v>
      </c>
      <c r="S5616" s="39" t="n">
        <v>198.375633333333</v>
      </c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  <c r="AI5616" s="3"/>
      <c r="AJ5616" s="3"/>
      <c r="AMG5616" s="0"/>
      <c r="AMH5616" s="0"/>
      <c r="AMI5616" s="0"/>
      <c r="AMJ5616" s="0"/>
    </row>
    <row r="5617" s="4" customFormat="true" ht="37.5" hidden="false" customHeight="true" outlineLevel="0" collapsed="false">
      <c r="A5617" s="23" t="s">
        <v>1337</v>
      </c>
      <c r="B5617" s="80" t="n">
        <v>10066</v>
      </c>
      <c r="C5617" s="25" t="n">
        <f aca="false">VLOOKUP(B5617,[1]Planilha8!$X$4:$Y$6629,2,0)</f>
        <v>2041654</v>
      </c>
      <c r="D5617" s="26" t="s">
        <v>1542</v>
      </c>
      <c r="E5617" s="26" t="str">
        <f aca="false">VLOOKUP(B5617,[1]Planilha8!$X$4:$Z$6629,3,0)</f>
        <v>AMBULATÓRIO – RECEPÇÃO</v>
      </c>
      <c r="F5617" s="26" t="str">
        <f aca="false">VLOOKUP(B5617,[1]Planilha8!$X$4:$AD$6629,7,0)</f>
        <v>BOM</v>
      </c>
      <c r="G5617" s="27" t="n">
        <v>41808</v>
      </c>
      <c r="H5617" s="28" t="n">
        <v>354.86</v>
      </c>
      <c r="I5617" s="29" t="s">
        <v>23</v>
      </c>
      <c r="J5617" s="100" t="s">
        <v>1540</v>
      </c>
      <c r="K5617" s="71" t="n">
        <v>21229</v>
      </c>
      <c r="L5617" s="72" t="n">
        <v>2014000742</v>
      </c>
      <c r="M5617" s="73" t="n">
        <v>43465</v>
      </c>
      <c r="N5617" s="74" t="n">
        <v>151.457183333333</v>
      </c>
      <c r="O5617" s="75" t="n">
        <v>0.17</v>
      </c>
      <c r="P5617" s="76" t="n">
        <v>0.0141666666666667</v>
      </c>
      <c r="Q5617" s="77" t="n">
        <v>5.02718333333333</v>
      </c>
      <c r="R5617" s="78" t="n">
        <v>156.484366666667</v>
      </c>
      <c r="S5617" s="39" t="n">
        <v>198.375633333333</v>
      </c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  <c r="AMG5617" s="0"/>
      <c r="AMH5617" s="0"/>
      <c r="AMI5617" s="0"/>
      <c r="AMJ5617" s="0"/>
    </row>
    <row r="5618" s="4" customFormat="true" ht="37.5" hidden="false" customHeight="true" outlineLevel="0" collapsed="false">
      <c r="A5618" s="23" t="s">
        <v>1337</v>
      </c>
      <c r="B5618" s="80" t="n">
        <v>10067</v>
      </c>
      <c r="C5618" s="25" t="n">
        <f aca="false">VLOOKUP(B5618,[1]Planilha8!$X$4:$Y$6629,2,0)</f>
        <v>2041655</v>
      </c>
      <c r="D5618" s="26" t="s">
        <v>1542</v>
      </c>
      <c r="E5618" s="26" t="str">
        <f aca="false">VLOOKUP(B5618,[1]Planilha8!$X$4:$Z$6629,3,0)</f>
        <v>GALPÃO ALMOXARIFADO</v>
      </c>
      <c r="F5618" s="26" t="str">
        <f aca="false">VLOOKUP(B5618,[1]Planilha8!$X$4:$AD$6629,7,0)</f>
        <v>SUCATA</v>
      </c>
      <c r="G5618" s="27" t="n">
        <v>41808</v>
      </c>
      <c r="H5618" s="28" t="n">
        <v>354.86</v>
      </c>
      <c r="I5618" s="29" t="s">
        <v>23</v>
      </c>
      <c r="J5618" s="100" t="s">
        <v>1540</v>
      </c>
      <c r="K5618" s="71" t="n">
        <v>21229</v>
      </c>
      <c r="L5618" s="72" t="n">
        <v>2014000742</v>
      </c>
      <c r="M5618" s="73" t="n">
        <v>43465</v>
      </c>
      <c r="N5618" s="74" t="n">
        <v>151.457183333333</v>
      </c>
      <c r="O5618" s="75" t="n">
        <v>0.17</v>
      </c>
      <c r="P5618" s="76" t="n">
        <v>0.0141666666666667</v>
      </c>
      <c r="Q5618" s="77" t="n">
        <v>5.02718333333333</v>
      </c>
      <c r="R5618" s="78" t="n">
        <v>156.484366666667</v>
      </c>
      <c r="S5618" s="39" t="n">
        <v>198.375633333333</v>
      </c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  <c r="AI5618" s="3"/>
      <c r="AJ5618" s="3"/>
      <c r="AMG5618" s="0"/>
      <c r="AMH5618" s="0"/>
      <c r="AMI5618" s="0"/>
      <c r="AMJ5618" s="0"/>
    </row>
    <row r="5619" s="4" customFormat="true" ht="37.5" hidden="false" customHeight="true" outlineLevel="0" collapsed="false">
      <c r="A5619" s="23" t="s">
        <v>1337</v>
      </c>
      <c r="B5619" s="80" t="n">
        <v>10068</v>
      </c>
      <c r="C5619" s="25" t="n">
        <f aca="false">VLOOKUP(B5619,[1]Planilha8!$X$4:$Y$6629,2,0)</f>
        <v>2041656</v>
      </c>
      <c r="D5619" s="26" t="s">
        <v>1542</v>
      </c>
      <c r="E5619" s="26" t="str">
        <f aca="false">VLOOKUP(B5619,[1]Planilha8!$X$4:$Z$6629,3,0)</f>
        <v>AMBULATÓRIO – RECEPÇÃO</v>
      </c>
      <c r="F5619" s="26" t="str">
        <f aca="false">VLOOKUP(B5619,[1]Planilha8!$X$4:$AD$6629,7,0)</f>
        <v>BOM</v>
      </c>
      <c r="G5619" s="27" t="n">
        <v>41808</v>
      </c>
      <c r="H5619" s="28" t="n">
        <v>354.86</v>
      </c>
      <c r="I5619" s="29" t="s">
        <v>23</v>
      </c>
      <c r="J5619" s="100" t="s">
        <v>1540</v>
      </c>
      <c r="K5619" s="71" t="n">
        <v>21229</v>
      </c>
      <c r="L5619" s="72" t="n">
        <v>2014000742</v>
      </c>
      <c r="M5619" s="73" t="n">
        <v>43465</v>
      </c>
      <c r="N5619" s="74" t="n">
        <v>151.457183333333</v>
      </c>
      <c r="O5619" s="75" t="n">
        <v>0.17</v>
      </c>
      <c r="P5619" s="76" t="n">
        <v>0.0141666666666667</v>
      </c>
      <c r="Q5619" s="77" t="n">
        <v>5.02718333333333</v>
      </c>
      <c r="R5619" s="78" t="n">
        <v>156.484366666667</v>
      </c>
      <c r="S5619" s="39" t="n">
        <v>198.375633333333</v>
      </c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  <c r="AI5619" s="3"/>
      <c r="AJ5619" s="3"/>
      <c r="AMG5619" s="0"/>
      <c r="AMH5619" s="0"/>
      <c r="AMI5619" s="0"/>
      <c r="AMJ5619" s="0"/>
    </row>
    <row r="5620" s="4" customFormat="true" ht="37.5" hidden="false" customHeight="true" outlineLevel="0" collapsed="false">
      <c r="A5620" s="23" t="s">
        <v>1337</v>
      </c>
      <c r="B5620" s="80" t="n">
        <v>10069</v>
      </c>
      <c r="C5620" s="25" t="n">
        <f aca="false">VLOOKUP(B5620,[1]Planilha8!$X$4:$Y$6629,2,0)</f>
        <v>2041657</v>
      </c>
      <c r="D5620" s="26" t="s">
        <v>1542</v>
      </c>
      <c r="E5620" s="26" t="str">
        <f aca="false">VLOOKUP(B5620,[1]Planilha8!$X$4:$Z$6629,3,0)</f>
        <v>AMBULATÓRIO – RECEPÇÃO</v>
      </c>
      <c r="F5620" s="26" t="str">
        <f aca="false">VLOOKUP(B5620,[1]Planilha8!$X$4:$AD$6629,7,0)</f>
        <v>BOM</v>
      </c>
      <c r="G5620" s="27" t="n">
        <v>41808</v>
      </c>
      <c r="H5620" s="28" t="n">
        <v>354.86</v>
      </c>
      <c r="I5620" s="29" t="s">
        <v>23</v>
      </c>
      <c r="J5620" s="100" t="s">
        <v>1540</v>
      </c>
      <c r="K5620" s="71" t="n">
        <v>21229</v>
      </c>
      <c r="L5620" s="72" t="n">
        <v>2014000742</v>
      </c>
      <c r="M5620" s="73" t="n">
        <v>43465</v>
      </c>
      <c r="N5620" s="74" t="n">
        <v>151.457183333333</v>
      </c>
      <c r="O5620" s="75" t="n">
        <v>0.17</v>
      </c>
      <c r="P5620" s="76" t="n">
        <v>0.0141666666666667</v>
      </c>
      <c r="Q5620" s="77" t="n">
        <v>5.02718333333333</v>
      </c>
      <c r="R5620" s="78" t="n">
        <v>156.484366666667</v>
      </c>
      <c r="S5620" s="39" t="n">
        <v>198.375633333333</v>
      </c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  <c r="AI5620" s="3"/>
      <c r="AJ5620" s="3"/>
      <c r="AMG5620" s="0"/>
      <c r="AMH5620" s="0"/>
      <c r="AMI5620" s="0"/>
      <c r="AMJ5620" s="0"/>
    </row>
    <row r="5621" s="4" customFormat="true" ht="37.5" hidden="false" customHeight="true" outlineLevel="0" collapsed="false">
      <c r="A5621" s="23" t="s">
        <v>1337</v>
      </c>
      <c r="B5621" s="80" t="n">
        <v>10070</v>
      </c>
      <c r="C5621" s="25" t="n">
        <f aca="false">VLOOKUP(B5621,[1]Planilha8!$X$4:$Y$6629,2,0)</f>
        <v>2041658</v>
      </c>
      <c r="D5621" s="26" t="s">
        <v>1542</v>
      </c>
      <c r="E5621" s="26" t="str">
        <f aca="false">VLOOKUP(B5621,[1]Planilha8!$X$4:$Z$6629,3,0)</f>
        <v>AMBULATÓRIO – CONSULTÓRIO6</v>
      </c>
      <c r="F5621" s="26" t="str">
        <f aca="false">VLOOKUP(B5621,[1]Planilha8!$X$4:$AD$6629,7,0)</f>
        <v>BOM</v>
      </c>
      <c r="G5621" s="27" t="n">
        <v>41808</v>
      </c>
      <c r="H5621" s="28" t="n">
        <v>354.86</v>
      </c>
      <c r="I5621" s="29" t="s">
        <v>23</v>
      </c>
      <c r="J5621" s="100" t="s">
        <v>1540</v>
      </c>
      <c r="K5621" s="71" t="n">
        <v>21229</v>
      </c>
      <c r="L5621" s="72" t="n">
        <v>2014000742</v>
      </c>
      <c r="M5621" s="73" t="n">
        <v>43465</v>
      </c>
      <c r="N5621" s="74" t="n">
        <v>151.457183333333</v>
      </c>
      <c r="O5621" s="75" t="n">
        <v>0.17</v>
      </c>
      <c r="P5621" s="76" t="n">
        <v>0.0141666666666667</v>
      </c>
      <c r="Q5621" s="77" t="n">
        <v>5.02718333333333</v>
      </c>
      <c r="R5621" s="78" t="n">
        <v>156.484366666667</v>
      </c>
      <c r="S5621" s="39" t="n">
        <v>198.375633333333</v>
      </c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  <c r="AI5621" s="3"/>
      <c r="AJ5621" s="3"/>
      <c r="AMG5621" s="0"/>
      <c r="AMH5621" s="0"/>
      <c r="AMI5621" s="0"/>
      <c r="AMJ5621" s="0"/>
    </row>
    <row r="5622" s="4" customFormat="true" ht="37.5" hidden="false" customHeight="true" outlineLevel="0" collapsed="false">
      <c r="A5622" s="23" t="s">
        <v>1337</v>
      </c>
      <c r="B5622" s="80" t="n">
        <v>10071</v>
      </c>
      <c r="C5622" s="25" t="n">
        <f aca="false">VLOOKUP(B5622,[1]Planilha8!$X$4:$Y$6629,2,0)</f>
        <v>2041659</v>
      </c>
      <c r="D5622" s="26" t="s">
        <v>1542</v>
      </c>
      <c r="E5622" s="26" t="str">
        <f aca="false">VLOOKUP(B5622,[1]Planilha8!$X$4:$Z$6629,3,0)</f>
        <v>AMBULATÓRIO – RECEPÇÃO</v>
      </c>
      <c r="F5622" s="26" t="str">
        <f aca="false">VLOOKUP(B5622,[1]Planilha8!$X$4:$AD$6629,7,0)</f>
        <v>BOM</v>
      </c>
      <c r="G5622" s="27" t="n">
        <v>41808</v>
      </c>
      <c r="H5622" s="28" t="n">
        <v>354.86</v>
      </c>
      <c r="I5622" s="29" t="s">
        <v>23</v>
      </c>
      <c r="J5622" s="100" t="s">
        <v>1540</v>
      </c>
      <c r="K5622" s="71" t="n">
        <v>21229</v>
      </c>
      <c r="L5622" s="72" t="n">
        <v>2014000742</v>
      </c>
      <c r="M5622" s="73" t="n">
        <v>43465</v>
      </c>
      <c r="N5622" s="74" t="n">
        <v>151.457183333333</v>
      </c>
      <c r="O5622" s="75" t="n">
        <v>0.17</v>
      </c>
      <c r="P5622" s="76" t="n">
        <v>0.0141666666666667</v>
      </c>
      <c r="Q5622" s="77" t="n">
        <v>5.02718333333333</v>
      </c>
      <c r="R5622" s="78" t="n">
        <v>156.484366666667</v>
      </c>
      <c r="S5622" s="39" t="n">
        <v>198.375633333333</v>
      </c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  <c r="AI5622" s="3"/>
      <c r="AJ5622" s="3"/>
      <c r="AMG5622" s="0"/>
      <c r="AMH5622" s="0"/>
      <c r="AMI5622" s="0"/>
      <c r="AMJ5622" s="0"/>
    </row>
    <row r="5623" s="4" customFormat="true" ht="37.5" hidden="false" customHeight="true" outlineLevel="0" collapsed="false">
      <c r="A5623" s="23" t="s">
        <v>1337</v>
      </c>
      <c r="B5623" s="80" t="n">
        <v>10072</v>
      </c>
      <c r="C5623" s="25" t="n">
        <f aca="false">VLOOKUP(B5623,[1]Planilha8!$X$4:$Y$6629,2,0)</f>
        <v>2041660</v>
      </c>
      <c r="D5623" s="26" t="s">
        <v>1542</v>
      </c>
      <c r="E5623" s="26" t="str">
        <f aca="false">VLOOKUP(B5623,[1]Planilha8!$X$4:$Z$6629,3,0)</f>
        <v>AMBULATÓRIO – CONSULTÓRIO 25</v>
      </c>
      <c r="F5623" s="26" t="str">
        <f aca="false">VLOOKUP(B5623,[1]Planilha8!$X$4:$AD$6629,7,0)</f>
        <v>BOM</v>
      </c>
      <c r="G5623" s="27" t="n">
        <v>41808</v>
      </c>
      <c r="H5623" s="28" t="n">
        <v>354.86</v>
      </c>
      <c r="I5623" s="29" t="s">
        <v>23</v>
      </c>
      <c r="J5623" s="100" t="s">
        <v>1540</v>
      </c>
      <c r="K5623" s="71" t="n">
        <v>21229</v>
      </c>
      <c r="L5623" s="72" t="n">
        <v>2014000742</v>
      </c>
      <c r="M5623" s="73" t="n">
        <v>43465</v>
      </c>
      <c r="N5623" s="74" t="n">
        <v>151.457183333333</v>
      </c>
      <c r="O5623" s="75" t="n">
        <v>0.17</v>
      </c>
      <c r="P5623" s="76" t="n">
        <v>0.0141666666666667</v>
      </c>
      <c r="Q5623" s="77" t="n">
        <v>5.02718333333333</v>
      </c>
      <c r="R5623" s="78" t="n">
        <v>156.484366666667</v>
      </c>
      <c r="S5623" s="39" t="n">
        <v>198.375633333333</v>
      </c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  <c r="AI5623" s="3"/>
      <c r="AJ5623" s="3"/>
      <c r="AMG5623" s="0"/>
      <c r="AMH5623" s="0"/>
      <c r="AMI5623" s="0"/>
      <c r="AMJ5623" s="0"/>
    </row>
    <row r="5624" s="4" customFormat="true" ht="37.5" hidden="false" customHeight="true" outlineLevel="0" collapsed="false">
      <c r="A5624" s="23" t="s">
        <v>1337</v>
      </c>
      <c r="B5624" s="80" t="n">
        <v>10073</v>
      </c>
      <c r="C5624" s="25" t="n">
        <f aca="false">VLOOKUP(B5624,[1]Planilha8!$X$4:$Y$6629,2,0)</f>
        <v>2041661</v>
      </c>
      <c r="D5624" s="26" t="s">
        <v>1542</v>
      </c>
      <c r="E5624" s="26" t="str">
        <f aca="false">VLOOKUP(B5624,[1]Planilha8!$X$4:$Z$6629,3,0)</f>
        <v>AMBULATÓRIO – CONSULTÓRIO 28</v>
      </c>
      <c r="F5624" s="26" t="str">
        <f aca="false">VLOOKUP(B5624,[1]Planilha8!$X$4:$AD$6629,7,0)</f>
        <v>BOM</v>
      </c>
      <c r="G5624" s="27" t="n">
        <v>41808</v>
      </c>
      <c r="H5624" s="28" t="n">
        <v>354.86</v>
      </c>
      <c r="I5624" s="29" t="s">
        <v>23</v>
      </c>
      <c r="J5624" s="100" t="s">
        <v>1540</v>
      </c>
      <c r="K5624" s="71" t="n">
        <v>21229</v>
      </c>
      <c r="L5624" s="72" t="n">
        <v>2014000742</v>
      </c>
      <c r="M5624" s="73" t="n">
        <v>43465</v>
      </c>
      <c r="N5624" s="74" t="n">
        <v>151.457183333333</v>
      </c>
      <c r="O5624" s="75" t="n">
        <v>0.17</v>
      </c>
      <c r="P5624" s="76" t="n">
        <v>0.0141666666666667</v>
      </c>
      <c r="Q5624" s="77" t="n">
        <v>5.02718333333333</v>
      </c>
      <c r="R5624" s="78" t="n">
        <v>156.484366666667</v>
      </c>
      <c r="S5624" s="39" t="n">
        <v>198.375633333333</v>
      </c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  <c r="AI5624" s="3"/>
      <c r="AJ5624" s="3"/>
      <c r="AMG5624" s="0"/>
      <c r="AMH5624" s="0"/>
      <c r="AMI5624" s="0"/>
      <c r="AMJ5624" s="0"/>
    </row>
    <row r="5625" s="4" customFormat="true" ht="37.5" hidden="false" customHeight="true" outlineLevel="0" collapsed="false">
      <c r="A5625" s="23" t="s">
        <v>1337</v>
      </c>
      <c r="B5625" s="80" t="n">
        <v>10074</v>
      </c>
      <c r="C5625" s="25" t="n">
        <f aca="false">VLOOKUP(B5625,[1]Planilha8!$X$4:$Y$6629,2,0)</f>
        <v>2041662</v>
      </c>
      <c r="D5625" s="26" t="s">
        <v>1542</v>
      </c>
      <c r="E5625" s="26" t="str">
        <f aca="false">VLOOKUP(B5625,[1]Planilha8!$X$4:$Z$6629,3,0)</f>
        <v>AMBULATÓRIO – CONSULTÓRIO 15</v>
      </c>
      <c r="F5625" s="26" t="str">
        <f aca="false">VLOOKUP(B5625,[1]Planilha8!$X$4:$AD$6629,7,0)</f>
        <v>BOM</v>
      </c>
      <c r="G5625" s="27" t="n">
        <v>41808</v>
      </c>
      <c r="H5625" s="28" t="n">
        <v>354.86</v>
      </c>
      <c r="I5625" s="29" t="s">
        <v>23</v>
      </c>
      <c r="J5625" s="100" t="s">
        <v>1540</v>
      </c>
      <c r="K5625" s="71" t="n">
        <v>21229</v>
      </c>
      <c r="L5625" s="72" t="n">
        <v>2014000742</v>
      </c>
      <c r="M5625" s="73" t="n">
        <v>43465</v>
      </c>
      <c r="N5625" s="74" t="n">
        <v>151.457183333333</v>
      </c>
      <c r="O5625" s="75" t="n">
        <v>0.17</v>
      </c>
      <c r="P5625" s="76" t="n">
        <v>0.0141666666666667</v>
      </c>
      <c r="Q5625" s="77" t="n">
        <v>5.02718333333333</v>
      </c>
      <c r="R5625" s="78" t="n">
        <v>156.484366666667</v>
      </c>
      <c r="S5625" s="39" t="n">
        <v>198.375633333333</v>
      </c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  <c r="AMG5625" s="0"/>
      <c r="AMH5625" s="0"/>
      <c r="AMI5625" s="0"/>
      <c r="AMJ5625" s="0"/>
    </row>
    <row r="5626" s="4" customFormat="true" ht="37.5" hidden="false" customHeight="true" outlineLevel="0" collapsed="false">
      <c r="A5626" s="23" t="s">
        <v>1337</v>
      </c>
      <c r="B5626" s="80" t="n">
        <v>10075</v>
      </c>
      <c r="C5626" s="25" t="n">
        <f aca="false">VLOOKUP(B5626,[1]Planilha8!$X$4:$Y$6629,2,0)</f>
        <v>2041663</v>
      </c>
      <c r="D5626" s="26" t="s">
        <v>1542</v>
      </c>
      <c r="E5626" s="26" t="str">
        <f aca="false">VLOOKUP(B5626,[1]Planilha8!$X$4:$Z$6629,3,0)</f>
        <v>AMBULATÓRIO – CONSULTÓRIO 14</v>
      </c>
      <c r="F5626" s="26" t="str">
        <f aca="false">VLOOKUP(B5626,[1]Planilha8!$X$4:$AD$6629,7,0)</f>
        <v>BOM</v>
      </c>
      <c r="G5626" s="27" t="n">
        <v>41808</v>
      </c>
      <c r="H5626" s="28" t="n">
        <v>354.86</v>
      </c>
      <c r="I5626" s="29" t="s">
        <v>23</v>
      </c>
      <c r="J5626" s="100" t="s">
        <v>1540</v>
      </c>
      <c r="K5626" s="71" t="n">
        <v>21229</v>
      </c>
      <c r="L5626" s="72" t="n">
        <v>2014000742</v>
      </c>
      <c r="M5626" s="73" t="n">
        <v>43465</v>
      </c>
      <c r="N5626" s="74" t="n">
        <v>151.457183333333</v>
      </c>
      <c r="O5626" s="75" t="n">
        <v>0.17</v>
      </c>
      <c r="P5626" s="76" t="n">
        <v>0.0141666666666667</v>
      </c>
      <c r="Q5626" s="77" t="n">
        <v>5.02718333333333</v>
      </c>
      <c r="R5626" s="78" t="n">
        <v>156.484366666667</v>
      </c>
      <c r="S5626" s="39" t="n">
        <v>198.375633333333</v>
      </c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  <c r="AI5626" s="3"/>
      <c r="AJ5626" s="3"/>
      <c r="AMG5626" s="0"/>
      <c r="AMH5626" s="0"/>
      <c r="AMI5626" s="0"/>
      <c r="AMJ5626" s="0"/>
    </row>
    <row r="5627" s="4" customFormat="true" ht="37.5" hidden="false" customHeight="true" outlineLevel="0" collapsed="false">
      <c r="A5627" s="23" t="s">
        <v>1337</v>
      </c>
      <c r="B5627" s="80" t="n">
        <v>10076</v>
      </c>
      <c r="C5627" s="25" t="n">
        <f aca="false">VLOOKUP(B5627,[1]Planilha8!$X$4:$Y$6629,2,0)</f>
        <v>2041664</v>
      </c>
      <c r="D5627" s="26" t="s">
        <v>1542</v>
      </c>
      <c r="E5627" s="26" t="str">
        <f aca="false">VLOOKUP(B5627,[1]Planilha8!$X$4:$Z$6629,3,0)</f>
        <v>AMBULATÓRIO – CONSULTÓRIO 12</v>
      </c>
      <c r="F5627" s="26" t="str">
        <f aca="false">VLOOKUP(B5627,[1]Planilha8!$X$4:$AD$6629,7,0)</f>
        <v>BOM</v>
      </c>
      <c r="G5627" s="27" t="n">
        <v>41808</v>
      </c>
      <c r="H5627" s="28" t="n">
        <v>354.86</v>
      </c>
      <c r="I5627" s="29" t="s">
        <v>23</v>
      </c>
      <c r="J5627" s="100" t="s">
        <v>1540</v>
      </c>
      <c r="K5627" s="71" t="n">
        <v>21229</v>
      </c>
      <c r="L5627" s="72" t="n">
        <v>2014000742</v>
      </c>
      <c r="M5627" s="73" t="n">
        <v>43465</v>
      </c>
      <c r="N5627" s="74" t="n">
        <v>151.457183333333</v>
      </c>
      <c r="O5627" s="75" t="n">
        <v>0.17</v>
      </c>
      <c r="P5627" s="76" t="n">
        <v>0.0141666666666667</v>
      </c>
      <c r="Q5627" s="77" t="n">
        <v>5.02718333333333</v>
      </c>
      <c r="R5627" s="78" t="n">
        <v>156.484366666667</v>
      </c>
      <c r="S5627" s="39" t="n">
        <v>198.375633333333</v>
      </c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  <c r="AI5627" s="3"/>
      <c r="AJ5627" s="3"/>
      <c r="AMG5627" s="0"/>
      <c r="AMH5627" s="0"/>
      <c r="AMI5627" s="0"/>
      <c r="AMJ5627" s="0"/>
    </row>
    <row r="5628" s="4" customFormat="true" ht="37.5" hidden="false" customHeight="true" outlineLevel="0" collapsed="false">
      <c r="A5628" s="23" t="s">
        <v>1337</v>
      </c>
      <c r="B5628" s="80" t="n">
        <v>10077</v>
      </c>
      <c r="C5628" s="25" t="n">
        <f aca="false">VLOOKUP(B5628,[1]Planilha8!$X$4:$Y$6629,2,0)</f>
        <v>2041665</v>
      </c>
      <c r="D5628" s="26" t="s">
        <v>1542</v>
      </c>
      <c r="E5628" s="26" t="str">
        <f aca="false">VLOOKUP(B5628,[1]Planilha8!$X$4:$Z$6629,3,0)</f>
        <v>AMBULATÓRIO – RECEPÇÃO</v>
      </c>
      <c r="F5628" s="26" t="str">
        <f aca="false">VLOOKUP(B5628,[1]Planilha8!$X$4:$AD$6629,7,0)</f>
        <v>BOM</v>
      </c>
      <c r="G5628" s="27" t="n">
        <v>41808</v>
      </c>
      <c r="H5628" s="28" t="n">
        <v>354.86</v>
      </c>
      <c r="I5628" s="29" t="s">
        <v>23</v>
      </c>
      <c r="J5628" s="100" t="s">
        <v>1540</v>
      </c>
      <c r="K5628" s="71" t="n">
        <v>21229</v>
      </c>
      <c r="L5628" s="72" t="n">
        <v>2014000742</v>
      </c>
      <c r="M5628" s="73" t="n">
        <v>43465</v>
      </c>
      <c r="N5628" s="74" t="n">
        <v>151.457183333333</v>
      </c>
      <c r="O5628" s="75" t="n">
        <v>0.17</v>
      </c>
      <c r="P5628" s="76" t="n">
        <v>0.0141666666666667</v>
      </c>
      <c r="Q5628" s="77" t="n">
        <v>5.02718333333333</v>
      </c>
      <c r="R5628" s="78" t="n">
        <v>156.484366666667</v>
      </c>
      <c r="S5628" s="39" t="n">
        <v>198.375633333333</v>
      </c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  <c r="AI5628" s="3"/>
      <c r="AJ5628" s="3"/>
      <c r="AMG5628" s="0"/>
      <c r="AMH5628" s="0"/>
      <c r="AMI5628" s="0"/>
      <c r="AMJ5628" s="0"/>
    </row>
    <row r="5629" s="4" customFormat="true" ht="37.5" hidden="false" customHeight="true" outlineLevel="0" collapsed="false">
      <c r="A5629" s="23" t="s">
        <v>1337</v>
      </c>
      <c r="B5629" s="80" t="n">
        <v>10078</v>
      </c>
      <c r="C5629" s="25" t="n">
        <f aca="false">VLOOKUP(B5629,[1]Planilha8!$X$4:$Y$6629,2,0)</f>
        <v>2041666</v>
      </c>
      <c r="D5629" s="26" t="s">
        <v>1543</v>
      </c>
      <c r="E5629" s="26" t="str">
        <f aca="false">VLOOKUP(B5629,[1]Planilha8!$X$4:$Z$6629,3,0)</f>
        <v>AMBULATÓRIO – CONSULTÓRIO 10</v>
      </c>
      <c r="F5629" s="26" t="str">
        <f aca="false">VLOOKUP(B5629,[1]Planilha8!$X$4:$AD$6629,7,0)</f>
        <v>BOM</v>
      </c>
      <c r="G5629" s="27" t="n">
        <v>41808</v>
      </c>
      <c r="H5629" s="28" t="n">
        <v>390.23017</v>
      </c>
      <c r="I5629" s="29" t="s">
        <v>23</v>
      </c>
      <c r="J5629" s="100" t="s">
        <v>1540</v>
      </c>
      <c r="K5629" s="71" t="n">
        <v>21229</v>
      </c>
      <c r="L5629" s="72" t="n">
        <v>2014000742</v>
      </c>
      <c r="M5629" s="73" t="n">
        <v>43465</v>
      </c>
      <c r="N5629" s="74" t="n">
        <v>176.499675416667</v>
      </c>
      <c r="O5629" s="75" t="n">
        <v>0.2</v>
      </c>
      <c r="P5629" s="76" t="n">
        <v>0.0166666666666667</v>
      </c>
      <c r="Q5629" s="77" t="n">
        <v>6.50383616666667</v>
      </c>
      <c r="R5629" s="78" t="n">
        <v>183.003511583333</v>
      </c>
      <c r="S5629" s="39" t="n">
        <v>207.226658416667</v>
      </c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  <c r="AI5629" s="3"/>
      <c r="AJ5629" s="3"/>
      <c r="AMG5629" s="0"/>
      <c r="AMH5629" s="0"/>
      <c r="AMI5629" s="0"/>
      <c r="AMJ5629" s="0"/>
    </row>
    <row r="5630" s="4" customFormat="true" ht="37.5" hidden="false" customHeight="true" outlineLevel="0" collapsed="false">
      <c r="A5630" s="23" t="s">
        <v>1337</v>
      </c>
      <c r="B5630" s="80" t="n">
        <v>10079</v>
      </c>
      <c r="C5630" s="25" t="n">
        <f aca="false">VLOOKUP(B5630,[1]Planilha8!$X$4:$Y$6629,2,0)</f>
        <v>2041667</v>
      </c>
      <c r="D5630" s="26" t="s">
        <v>1543</v>
      </c>
      <c r="E5630" s="26" t="str">
        <f aca="false">VLOOKUP(B5630,[1]Planilha8!$X$4:$Z$6629,3,0)</f>
        <v>AMBULATÓRIO – GERÊNCIA</v>
      </c>
      <c r="F5630" s="26" t="str">
        <f aca="false">VLOOKUP(B5630,[1]Planilha8!$X$4:$AD$6629,7,0)</f>
        <v>BOM</v>
      </c>
      <c r="G5630" s="27" t="n">
        <v>41808</v>
      </c>
      <c r="H5630" s="28" t="n">
        <v>390.23017</v>
      </c>
      <c r="I5630" s="29" t="s">
        <v>23</v>
      </c>
      <c r="J5630" s="100" t="s">
        <v>1540</v>
      </c>
      <c r="K5630" s="71" t="n">
        <v>21229</v>
      </c>
      <c r="L5630" s="72" t="n">
        <v>2014000742</v>
      </c>
      <c r="M5630" s="73" t="n">
        <v>43465</v>
      </c>
      <c r="N5630" s="74" t="n">
        <v>176.499675416667</v>
      </c>
      <c r="O5630" s="75" t="n">
        <v>0.2</v>
      </c>
      <c r="P5630" s="76" t="n">
        <v>0.0166666666666667</v>
      </c>
      <c r="Q5630" s="77" t="n">
        <v>6.50383616666667</v>
      </c>
      <c r="R5630" s="78" t="n">
        <v>183.003511583333</v>
      </c>
      <c r="S5630" s="39" t="n">
        <v>207.226658416667</v>
      </c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  <c r="AI5630" s="3"/>
      <c r="AJ5630" s="3"/>
      <c r="AMG5630" s="0"/>
      <c r="AMH5630" s="0"/>
      <c r="AMI5630" s="0"/>
      <c r="AMJ5630" s="0"/>
    </row>
    <row r="5631" s="4" customFormat="true" ht="37.5" hidden="false" customHeight="true" outlineLevel="0" collapsed="false">
      <c r="A5631" s="23" t="s">
        <v>1337</v>
      </c>
      <c r="B5631" s="80" t="n">
        <v>10080</v>
      </c>
      <c r="C5631" s="25" t="n">
        <f aca="false">VLOOKUP(B5631,[1]Planilha8!$X$4:$Y$6629,2,0)</f>
        <v>2041668</v>
      </c>
      <c r="D5631" s="26" t="s">
        <v>1543</v>
      </c>
      <c r="E5631" s="26" t="str">
        <f aca="false">VLOOKUP(B5631,[1]Planilha8!$X$4:$Z$6629,3,0)</f>
        <v>AMBULATÓRIO – RECEPÇÃO</v>
      </c>
      <c r="F5631" s="26" t="str">
        <f aca="false">VLOOKUP(B5631,[1]Planilha8!$X$4:$AD$6629,7,0)</f>
        <v>BOM</v>
      </c>
      <c r="G5631" s="27" t="n">
        <v>41808</v>
      </c>
      <c r="H5631" s="28" t="n">
        <v>390.23017</v>
      </c>
      <c r="I5631" s="29" t="s">
        <v>23</v>
      </c>
      <c r="J5631" s="100" t="s">
        <v>1540</v>
      </c>
      <c r="K5631" s="71" t="n">
        <v>21229</v>
      </c>
      <c r="L5631" s="72" t="n">
        <v>2014000742</v>
      </c>
      <c r="M5631" s="73" t="n">
        <v>43465</v>
      </c>
      <c r="N5631" s="74" t="n">
        <v>176.499675416667</v>
      </c>
      <c r="O5631" s="75" t="n">
        <v>0.2</v>
      </c>
      <c r="P5631" s="76" t="n">
        <v>0.0166666666666667</v>
      </c>
      <c r="Q5631" s="77" t="n">
        <v>6.50383616666667</v>
      </c>
      <c r="R5631" s="78" t="n">
        <v>183.003511583333</v>
      </c>
      <c r="S5631" s="39" t="n">
        <v>207.226658416667</v>
      </c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  <c r="AI5631" s="3"/>
      <c r="AJ5631" s="3"/>
      <c r="AMG5631" s="0"/>
      <c r="AMH5631" s="0"/>
      <c r="AMI5631" s="0"/>
      <c r="AMJ5631" s="0"/>
    </row>
    <row r="5632" s="4" customFormat="true" ht="37.5" hidden="false" customHeight="true" outlineLevel="0" collapsed="false">
      <c r="A5632" s="23" t="s">
        <v>1337</v>
      </c>
      <c r="B5632" s="80" t="n">
        <v>10081</v>
      </c>
      <c r="C5632" s="25" t="n">
        <f aca="false">VLOOKUP(B5632,[1]Planilha8!$X$4:$Y$6629,2,0)</f>
        <v>2041669</v>
      </c>
      <c r="D5632" s="26" t="s">
        <v>1543</v>
      </c>
      <c r="E5632" s="26" t="str">
        <f aca="false">VLOOKUP(B5632,[1]Planilha8!$X$4:$Z$6629,3,0)</f>
        <v>AMBULATÓRIO – RECEPÇÃO</v>
      </c>
      <c r="F5632" s="26" t="str">
        <f aca="false">VLOOKUP(B5632,[1]Planilha8!$X$4:$AD$6629,7,0)</f>
        <v>BOM</v>
      </c>
      <c r="G5632" s="27" t="n">
        <v>41808</v>
      </c>
      <c r="H5632" s="28" t="n">
        <v>390.23017</v>
      </c>
      <c r="I5632" s="29" t="s">
        <v>23</v>
      </c>
      <c r="J5632" s="100" t="s">
        <v>1540</v>
      </c>
      <c r="K5632" s="71" t="n">
        <v>21229</v>
      </c>
      <c r="L5632" s="72" t="n">
        <v>2014000742</v>
      </c>
      <c r="M5632" s="73" t="n">
        <v>43465</v>
      </c>
      <c r="N5632" s="74" t="n">
        <v>176.499675416667</v>
      </c>
      <c r="O5632" s="75" t="n">
        <v>0.2</v>
      </c>
      <c r="P5632" s="76" t="n">
        <v>0.0166666666666667</v>
      </c>
      <c r="Q5632" s="77" t="n">
        <v>6.50383616666667</v>
      </c>
      <c r="R5632" s="78" t="n">
        <v>183.003511583333</v>
      </c>
      <c r="S5632" s="39" t="n">
        <v>207.226658416667</v>
      </c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  <c r="AI5632" s="3"/>
      <c r="AJ5632" s="3"/>
      <c r="AMG5632" s="0"/>
      <c r="AMH5632" s="0"/>
      <c r="AMI5632" s="0"/>
      <c r="AMJ5632" s="0"/>
    </row>
    <row r="5633" s="4" customFormat="true" ht="37.5" hidden="false" customHeight="true" outlineLevel="0" collapsed="false">
      <c r="A5633" s="23" t="s">
        <v>1337</v>
      </c>
      <c r="B5633" s="80" t="n">
        <v>10082</v>
      </c>
      <c r="C5633" s="25" t="n">
        <f aca="false">VLOOKUP(B5633,[1]Planilha8!$X$4:$Y$6629,2,0)</f>
        <v>2041670</v>
      </c>
      <c r="D5633" s="26" t="s">
        <v>1543</v>
      </c>
      <c r="E5633" s="26" t="str">
        <f aca="false">VLOOKUP(B5633,[1]Planilha8!$X$4:$Z$6629,3,0)</f>
        <v>PORTARIA “A'</v>
      </c>
      <c r="F5633" s="26" t="str">
        <f aca="false">VLOOKUP(B5633,[1]Planilha8!$X$4:$AD$6629,7,0)</f>
        <v>BOM</v>
      </c>
      <c r="G5633" s="27" t="n">
        <v>41808</v>
      </c>
      <c r="H5633" s="28" t="n">
        <v>390.23017</v>
      </c>
      <c r="I5633" s="29" t="s">
        <v>23</v>
      </c>
      <c r="J5633" s="100" t="s">
        <v>1540</v>
      </c>
      <c r="K5633" s="71" t="n">
        <v>21229</v>
      </c>
      <c r="L5633" s="72" t="n">
        <v>2014000742</v>
      </c>
      <c r="M5633" s="73" t="n">
        <v>43465</v>
      </c>
      <c r="N5633" s="74" t="n">
        <v>176.499675416667</v>
      </c>
      <c r="O5633" s="75" t="n">
        <v>0.2</v>
      </c>
      <c r="P5633" s="76" t="n">
        <v>0.0166666666666667</v>
      </c>
      <c r="Q5633" s="77" t="n">
        <v>6.50383616666667</v>
      </c>
      <c r="R5633" s="78" t="n">
        <v>183.003511583333</v>
      </c>
      <c r="S5633" s="39" t="n">
        <v>207.226658416667</v>
      </c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  <c r="AI5633" s="3"/>
      <c r="AJ5633" s="3"/>
      <c r="AMG5633" s="0"/>
      <c r="AMH5633" s="0"/>
      <c r="AMI5633" s="0"/>
      <c r="AMJ5633" s="0"/>
    </row>
    <row r="5634" s="4" customFormat="true" ht="37.5" hidden="false" customHeight="true" outlineLevel="0" collapsed="false">
      <c r="A5634" s="23" t="s">
        <v>1337</v>
      </c>
      <c r="B5634" s="80" t="n">
        <v>10083</v>
      </c>
      <c r="C5634" s="25" t="n">
        <f aca="false">VLOOKUP(B5634,[1]Planilha8!$X$4:$Y$6629,2,0)</f>
        <v>2041671</v>
      </c>
      <c r="D5634" s="26" t="s">
        <v>1543</v>
      </c>
      <c r="E5634" s="26" t="str">
        <f aca="false">VLOOKUP(B5634,[1]Planilha8!$X$4:$Z$6629,3,0)</f>
        <v>AMBULATÓRO – CONSULTÓRIO 20C</v>
      </c>
      <c r="F5634" s="26" t="str">
        <f aca="false">VLOOKUP(B5634,[1]Planilha8!$X$4:$AD$6629,7,0)</f>
        <v>BOM</v>
      </c>
      <c r="G5634" s="27" t="n">
        <v>41808</v>
      </c>
      <c r="H5634" s="28" t="n">
        <v>390.23017</v>
      </c>
      <c r="I5634" s="29" t="s">
        <v>23</v>
      </c>
      <c r="J5634" s="100" t="s">
        <v>1540</v>
      </c>
      <c r="K5634" s="71" t="n">
        <v>21229</v>
      </c>
      <c r="L5634" s="72" t="n">
        <v>2014000742</v>
      </c>
      <c r="M5634" s="73" t="n">
        <v>43465</v>
      </c>
      <c r="N5634" s="74" t="n">
        <v>176.499675416667</v>
      </c>
      <c r="O5634" s="75" t="n">
        <v>0.2</v>
      </c>
      <c r="P5634" s="76" t="n">
        <v>0.0166666666666667</v>
      </c>
      <c r="Q5634" s="77" t="n">
        <v>6.50383616666667</v>
      </c>
      <c r="R5634" s="78" t="n">
        <v>183.003511583333</v>
      </c>
      <c r="S5634" s="39" t="n">
        <v>207.226658416667</v>
      </c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  <c r="AMG5634" s="0"/>
      <c r="AMH5634" s="0"/>
      <c r="AMI5634" s="0"/>
      <c r="AMJ5634" s="0"/>
    </row>
    <row r="5635" s="4" customFormat="true" ht="37.5" hidden="false" customHeight="true" outlineLevel="0" collapsed="false">
      <c r="A5635" s="23" t="s">
        <v>1337</v>
      </c>
      <c r="B5635" s="80" t="n">
        <v>10084</v>
      </c>
      <c r="C5635" s="25" t="n">
        <f aca="false">VLOOKUP(B5635,[1]Planilha8!$X$4:$Y$6629,2,0)</f>
        <v>2041672</v>
      </c>
      <c r="D5635" s="26" t="s">
        <v>1543</v>
      </c>
      <c r="E5635" s="26" t="str">
        <f aca="false">VLOOKUP(B5635,[1]Planilha8!$X$4:$Z$6629,3,0)</f>
        <v>AMBULATÓRIO – RECEPÇÃO</v>
      </c>
      <c r="F5635" s="26" t="str">
        <f aca="false">VLOOKUP(B5635,[1]Planilha8!$X$4:$AD$6629,7,0)</f>
        <v>BOM</v>
      </c>
      <c r="G5635" s="27" t="n">
        <v>41808</v>
      </c>
      <c r="H5635" s="28" t="n">
        <v>390.23017</v>
      </c>
      <c r="I5635" s="29" t="s">
        <v>23</v>
      </c>
      <c r="J5635" s="100" t="s">
        <v>1540</v>
      </c>
      <c r="K5635" s="71" t="n">
        <v>21229</v>
      </c>
      <c r="L5635" s="72" t="n">
        <v>2014000742</v>
      </c>
      <c r="M5635" s="73" t="n">
        <v>43465</v>
      </c>
      <c r="N5635" s="74" t="n">
        <v>176.499675416667</v>
      </c>
      <c r="O5635" s="75" t="n">
        <v>0.2</v>
      </c>
      <c r="P5635" s="76" t="n">
        <v>0.0166666666666667</v>
      </c>
      <c r="Q5635" s="77" t="n">
        <v>6.50383616666667</v>
      </c>
      <c r="R5635" s="78" t="n">
        <v>183.003511583333</v>
      </c>
      <c r="S5635" s="39" t="n">
        <v>207.226658416667</v>
      </c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  <c r="AI5635" s="3"/>
      <c r="AJ5635" s="3"/>
      <c r="AMG5635" s="0"/>
      <c r="AMH5635" s="0"/>
      <c r="AMI5635" s="0"/>
      <c r="AMJ5635" s="0"/>
    </row>
    <row r="5636" s="4" customFormat="true" ht="37.5" hidden="false" customHeight="true" outlineLevel="0" collapsed="false">
      <c r="A5636" s="23" t="s">
        <v>1337</v>
      </c>
      <c r="B5636" s="80" t="n">
        <v>10085</v>
      </c>
      <c r="C5636" s="25" t="n">
        <f aca="false">VLOOKUP(B5636,[1]Planilha8!$X$4:$Y$6629,2,0)</f>
        <v>2041673</v>
      </c>
      <c r="D5636" s="26" t="s">
        <v>1543</v>
      </c>
      <c r="E5636" s="26" t="str">
        <f aca="false">VLOOKUP(B5636,[1]Planilha8!$X$4:$Z$6629,3,0)</f>
        <v>AMBULATÓRIO – RECEPÇÃO</v>
      </c>
      <c r="F5636" s="26" t="str">
        <f aca="false">VLOOKUP(B5636,[1]Planilha8!$X$4:$AD$6629,7,0)</f>
        <v>BOM</v>
      </c>
      <c r="G5636" s="27" t="n">
        <v>41808</v>
      </c>
      <c r="H5636" s="28" t="n">
        <v>390.23017</v>
      </c>
      <c r="I5636" s="29" t="s">
        <v>23</v>
      </c>
      <c r="J5636" s="100" t="s">
        <v>1540</v>
      </c>
      <c r="K5636" s="71" t="n">
        <v>21229</v>
      </c>
      <c r="L5636" s="72" t="n">
        <v>2014000742</v>
      </c>
      <c r="M5636" s="73" t="n">
        <v>43465</v>
      </c>
      <c r="N5636" s="74" t="n">
        <v>176.499675416667</v>
      </c>
      <c r="O5636" s="75" t="n">
        <v>0.2</v>
      </c>
      <c r="P5636" s="76" t="n">
        <v>0.0166666666666667</v>
      </c>
      <c r="Q5636" s="77" t="n">
        <v>6.50383616666667</v>
      </c>
      <c r="R5636" s="78" t="n">
        <v>183.003511583333</v>
      </c>
      <c r="S5636" s="39" t="n">
        <v>207.226658416667</v>
      </c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  <c r="AI5636" s="3"/>
      <c r="AJ5636" s="3"/>
      <c r="AMG5636" s="0"/>
      <c r="AMH5636" s="0"/>
      <c r="AMI5636" s="0"/>
      <c r="AMJ5636" s="0"/>
    </row>
    <row r="5637" s="4" customFormat="true" ht="37.5" hidden="false" customHeight="true" outlineLevel="0" collapsed="false">
      <c r="A5637" s="23" t="s">
        <v>1337</v>
      </c>
      <c r="B5637" s="80" t="n">
        <v>10086</v>
      </c>
      <c r="C5637" s="25" t="n">
        <f aca="false">VLOOKUP(B5637,[1]Planilha8!$X$4:$Y$6629,2,0)</f>
        <v>2041674</v>
      </c>
      <c r="D5637" s="26" t="s">
        <v>1543</v>
      </c>
      <c r="E5637" s="26" t="str">
        <f aca="false">VLOOKUP(B5637,[1]Planilha8!$X$4:$Z$6629,3,0)</f>
        <v>AMBULATÓRIO – RECEPÇÃO</v>
      </c>
      <c r="F5637" s="26" t="str">
        <f aca="false">VLOOKUP(B5637,[1]Planilha8!$X$4:$AD$6629,7,0)</f>
        <v>BOM</v>
      </c>
      <c r="G5637" s="27" t="n">
        <v>41808</v>
      </c>
      <c r="H5637" s="28" t="n">
        <v>390.23017</v>
      </c>
      <c r="I5637" s="29" t="s">
        <v>23</v>
      </c>
      <c r="J5637" s="100" t="s">
        <v>1540</v>
      </c>
      <c r="K5637" s="71" t="n">
        <v>21229</v>
      </c>
      <c r="L5637" s="72" t="n">
        <v>2014000742</v>
      </c>
      <c r="M5637" s="73" t="n">
        <v>43465</v>
      </c>
      <c r="N5637" s="74" t="n">
        <v>176.499675416667</v>
      </c>
      <c r="O5637" s="75" t="n">
        <v>0.2</v>
      </c>
      <c r="P5637" s="76" t="n">
        <v>0.0166666666666667</v>
      </c>
      <c r="Q5637" s="77" t="n">
        <v>6.50383616666667</v>
      </c>
      <c r="R5637" s="78" t="n">
        <v>183.003511583333</v>
      </c>
      <c r="S5637" s="39" t="n">
        <v>207.226658416667</v>
      </c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  <c r="AI5637" s="3"/>
      <c r="AJ5637" s="3"/>
      <c r="AMG5637" s="0"/>
      <c r="AMH5637" s="0"/>
      <c r="AMI5637" s="0"/>
      <c r="AMJ5637" s="0"/>
    </row>
    <row r="5638" s="4" customFormat="true" ht="37.5" hidden="false" customHeight="true" outlineLevel="0" collapsed="false">
      <c r="A5638" s="23" t="s">
        <v>1337</v>
      </c>
      <c r="B5638" s="80" t="n">
        <v>10087</v>
      </c>
      <c r="C5638" s="25" t="n">
        <f aca="false">VLOOKUP(B5638,[1]Planilha8!$X$4:$Y$6629,2,0)</f>
        <v>2041675</v>
      </c>
      <c r="D5638" s="26" t="s">
        <v>1543</v>
      </c>
      <c r="E5638" s="26" t="str">
        <f aca="false">VLOOKUP(B5638,[1]Planilha8!$X$4:$Z$6629,3,0)</f>
        <v>AMBULATÓRIO – CONSULTÓRIO 26</v>
      </c>
      <c r="F5638" s="26" t="str">
        <f aca="false">VLOOKUP(B5638,[1]Planilha8!$X$4:$AD$6629,7,0)</f>
        <v>BOM</v>
      </c>
      <c r="G5638" s="27" t="n">
        <v>41808</v>
      </c>
      <c r="H5638" s="28" t="n">
        <v>390.23017</v>
      </c>
      <c r="I5638" s="29" t="s">
        <v>23</v>
      </c>
      <c r="J5638" s="100" t="s">
        <v>1540</v>
      </c>
      <c r="K5638" s="71" t="n">
        <v>21229</v>
      </c>
      <c r="L5638" s="72" t="n">
        <v>2014000742</v>
      </c>
      <c r="M5638" s="73" t="n">
        <v>43465</v>
      </c>
      <c r="N5638" s="74" t="n">
        <v>176.499675416667</v>
      </c>
      <c r="O5638" s="75" t="n">
        <v>0.2</v>
      </c>
      <c r="P5638" s="76" t="n">
        <v>0.0166666666666667</v>
      </c>
      <c r="Q5638" s="77" t="n">
        <v>6.50383616666667</v>
      </c>
      <c r="R5638" s="78" t="n">
        <v>183.003511583333</v>
      </c>
      <c r="S5638" s="39" t="n">
        <v>207.226658416667</v>
      </c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  <c r="AI5638" s="3"/>
      <c r="AJ5638" s="3"/>
      <c r="AMG5638" s="0"/>
      <c r="AMH5638" s="0"/>
      <c r="AMI5638" s="0"/>
      <c r="AMJ5638" s="0"/>
    </row>
    <row r="5639" s="4" customFormat="true" ht="37.5" hidden="false" customHeight="true" outlineLevel="0" collapsed="false">
      <c r="A5639" s="23" t="s">
        <v>1337</v>
      </c>
      <c r="B5639" s="80" t="n">
        <v>10088</v>
      </c>
      <c r="C5639" s="25" t="n">
        <f aca="false">VLOOKUP(B5639,[1]Planilha8!$X$4:$Y$6629,2,0)</f>
        <v>2041676</v>
      </c>
      <c r="D5639" s="26" t="s">
        <v>1543</v>
      </c>
      <c r="E5639" s="26" t="str">
        <f aca="false">VLOOKUP(B5639,[1]Planilha8!$X$4:$Z$6629,3,0)</f>
        <v>CENTRAL DE MATERIAL E ESTERILIZAÇÃO</v>
      </c>
      <c r="F5639" s="26" t="str">
        <f aca="false">VLOOKUP(B5639,[1]Planilha8!$X$4:$AD$6629,7,0)</f>
        <v>BOM</v>
      </c>
      <c r="G5639" s="27" t="n">
        <v>41808</v>
      </c>
      <c r="H5639" s="28" t="n">
        <v>390.23017</v>
      </c>
      <c r="I5639" s="29" t="s">
        <v>23</v>
      </c>
      <c r="J5639" s="100" t="s">
        <v>1540</v>
      </c>
      <c r="K5639" s="71" t="n">
        <v>21229</v>
      </c>
      <c r="L5639" s="72" t="n">
        <v>2014000742</v>
      </c>
      <c r="M5639" s="73" t="n">
        <v>43465</v>
      </c>
      <c r="N5639" s="74" t="n">
        <v>176.499675416667</v>
      </c>
      <c r="O5639" s="75" t="n">
        <v>0.2</v>
      </c>
      <c r="P5639" s="76" t="n">
        <v>0.0166666666666667</v>
      </c>
      <c r="Q5639" s="77" t="n">
        <v>6.50383616666667</v>
      </c>
      <c r="R5639" s="78" t="n">
        <v>183.003511583333</v>
      </c>
      <c r="S5639" s="39" t="n">
        <v>207.226658416667</v>
      </c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  <c r="AI5639" s="3"/>
      <c r="AJ5639" s="3"/>
      <c r="AMG5639" s="0"/>
      <c r="AMH5639" s="0"/>
      <c r="AMI5639" s="0"/>
      <c r="AMJ5639" s="0"/>
    </row>
    <row r="5640" s="4" customFormat="true" ht="37.5" hidden="false" customHeight="true" outlineLevel="0" collapsed="false">
      <c r="A5640" s="23" t="s">
        <v>1337</v>
      </c>
      <c r="B5640" s="80" t="n">
        <v>10089</v>
      </c>
      <c r="C5640" s="25" t="n">
        <f aca="false">VLOOKUP(B5640,[1]Planilha8!$X$4:$Y$6629,2,0)</f>
        <v>2041677</v>
      </c>
      <c r="D5640" s="26" t="s">
        <v>1543</v>
      </c>
      <c r="E5640" s="26" t="str">
        <f aca="false">VLOOKUP(B5640,[1]Planilha8!$X$4:$Z$6629,3,0)</f>
        <v>CHI – CENTRAL HUMANIZADA DE INTERNAÇÃO</v>
      </c>
      <c r="F5640" s="26" t="str">
        <f aca="false">VLOOKUP(B5640,[1]Planilha8!$X$4:$AD$6629,7,0)</f>
        <v>BOM</v>
      </c>
      <c r="G5640" s="27" t="n">
        <v>41808</v>
      </c>
      <c r="H5640" s="28" t="n">
        <v>390.23017</v>
      </c>
      <c r="I5640" s="29" t="s">
        <v>23</v>
      </c>
      <c r="J5640" s="100" t="s">
        <v>1540</v>
      </c>
      <c r="K5640" s="71" t="n">
        <v>21229</v>
      </c>
      <c r="L5640" s="72" t="n">
        <v>2014000742</v>
      </c>
      <c r="M5640" s="73" t="n">
        <v>43465</v>
      </c>
      <c r="N5640" s="74" t="n">
        <v>176.499675416667</v>
      </c>
      <c r="O5640" s="75" t="n">
        <v>0.2</v>
      </c>
      <c r="P5640" s="76" t="n">
        <v>0.0166666666666667</v>
      </c>
      <c r="Q5640" s="77" t="n">
        <v>6.50383616666667</v>
      </c>
      <c r="R5640" s="78" t="n">
        <v>183.003511583333</v>
      </c>
      <c r="S5640" s="39" t="n">
        <v>207.226658416667</v>
      </c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  <c r="AI5640" s="3"/>
      <c r="AJ5640" s="3"/>
      <c r="AMG5640" s="0"/>
      <c r="AMH5640" s="0"/>
      <c r="AMI5640" s="0"/>
      <c r="AMJ5640" s="0"/>
    </row>
    <row r="5641" s="4" customFormat="true" ht="37.5" hidden="false" customHeight="true" outlineLevel="0" collapsed="false">
      <c r="A5641" s="23" t="s">
        <v>1337</v>
      </c>
      <c r="B5641" s="80" t="n">
        <v>10090</v>
      </c>
      <c r="C5641" s="25" t="n">
        <f aca="false">VLOOKUP(B5641,[1]Planilha8!$X$4:$Y$6629,2,0)</f>
        <v>2041678</v>
      </c>
      <c r="D5641" s="26" t="s">
        <v>1543</v>
      </c>
      <c r="E5641" s="26" t="str">
        <f aca="false">VLOOKUP(B5641,[1]Planilha8!$X$4:$Z$6629,3,0)</f>
        <v>AMBULATÓRIO – RECEPÇÃO</v>
      </c>
      <c r="F5641" s="26" t="str">
        <f aca="false">VLOOKUP(B5641,[1]Planilha8!$X$4:$AD$6629,7,0)</f>
        <v>BOM</v>
      </c>
      <c r="G5641" s="27" t="n">
        <v>41808</v>
      </c>
      <c r="H5641" s="28" t="n">
        <v>390.23017</v>
      </c>
      <c r="I5641" s="29" t="s">
        <v>23</v>
      </c>
      <c r="J5641" s="100" t="s">
        <v>1540</v>
      </c>
      <c r="K5641" s="71" t="n">
        <v>21229</v>
      </c>
      <c r="L5641" s="72" t="n">
        <v>2014000742</v>
      </c>
      <c r="M5641" s="73" t="n">
        <v>43465</v>
      </c>
      <c r="N5641" s="74" t="n">
        <v>176.499675416667</v>
      </c>
      <c r="O5641" s="75" t="n">
        <v>0.2</v>
      </c>
      <c r="P5641" s="76" t="n">
        <v>0.0166666666666667</v>
      </c>
      <c r="Q5641" s="77" t="n">
        <v>6.50383616666667</v>
      </c>
      <c r="R5641" s="78" t="n">
        <v>183.003511583333</v>
      </c>
      <c r="S5641" s="39" t="n">
        <v>207.226658416667</v>
      </c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  <c r="AI5641" s="3"/>
      <c r="AJ5641" s="3"/>
      <c r="AMG5641" s="0"/>
      <c r="AMH5641" s="0"/>
      <c r="AMI5641" s="0"/>
      <c r="AMJ5641" s="0"/>
    </row>
    <row r="5642" s="4" customFormat="true" ht="37.5" hidden="false" customHeight="true" outlineLevel="0" collapsed="false">
      <c r="A5642" s="23" t="s">
        <v>1337</v>
      </c>
      <c r="B5642" s="80" t="n">
        <v>10091</v>
      </c>
      <c r="C5642" s="25" t="n">
        <f aca="false">VLOOKUP(B5642,[1]Planilha8!$X$4:$Y$6629,2,0)</f>
        <v>2041679</v>
      </c>
      <c r="D5642" s="26" t="s">
        <v>1543</v>
      </c>
      <c r="E5642" s="26" t="str">
        <f aca="false">VLOOKUP(B5642,[1]Planilha8!$X$4:$Z$6629,3,0)</f>
        <v>AMBULATÓRIO – CONSULTÓRIO 19</v>
      </c>
      <c r="F5642" s="26" t="str">
        <f aca="false">VLOOKUP(B5642,[1]Planilha8!$X$4:$AD$6629,7,0)</f>
        <v>BOM</v>
      </c>
      <c r="G5642" s="27" t="n">
        <v>41808</v>
      </c>
      <c r="H5642" s="28" t="n">
        <v>390.23017</v>
      </c>
      <c r="I5642" s="29" t="s">
        <v>23</v>
      </c>
      <c r="J5642" s="100" t="s">
        <v>1540</v>
      </c>
      <c r="K5642" s="71" t="n">
        <v>21229</v>
      </c>
      <c r="L5642" s="72" t="n">
        <v>2014000742</v>
      </c>
      <c r="M5642" s="73" t="n">
        <v>43465</v>
      </c>
      <c r="N5642" s="74" t="n">
        <v>176.499675416667</v>
      </c>
      <c r="O5642" s="75" t="n">
        <v>0.2</v>
      </c>
      <c r="P5642" s="76" t="n">
        <v>0.0166666666666667</v>
      </c>
      <c r="Q5642" s="77" t="n">
        <v>6.50383616666667</v>
      </c>
      <c r="R5642" s="78" t="n">
        <v>183.003511583333</v>
      </c>
      <c r="S5642" s="39" t="n">
        <v>207.226658416667</v>
      </c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  <c r="AI5642" s="3"/>
      <c r="AJ5642" s="3"/>
      <c r="AMG5642" s="0"/>
      <c r="AMH5642" s="0"/>
      <c r="AMI5642" s="0"/>
      <c r="AMJ5642" s="0"/>
    </row>
    <row r="5643" s="4" customFormat="true" ht="37.5" hidden="false" customHeight="true" outlineLevel="0" collapsed="false">
      <c r="A5643" s="23" t="s">
        <v>1337</v>
      </c>
      <c r="B5643" s="80" t="n">
        <v>10092</v>
      </c>
      <c r="C5643" s="25" t="n">
        <f aca="false">VLOOKUP(B5643,[1]Planilha8!$X$4:$Y$6629,2,0)</f>
        <v>2041680</v>
      </c>
      <c r="D5643" s="26" t="s">
        <v>1543</v>
      </c>
      <c r="E5643" s="26" t="str">
        <f aca="false">VLOOKUP(B5643,[1]Planilha8!$X$4:$Z$6629,3,0)</f>
        <v>AMBULATÓRIO – GERÊNCIA</v>
      </c>
      <c r="F5643" s="26" t="str">
        <f aca="false">VLOOKUP(B5643,[1]Planilha8!$X$4:$AD$6629,7,0)</f>
        <v>BOM</v>
      </c>
      <c r="G5643" s="27" t="n">
        <v>41808</v>
      </c>
      <c r="H5643" s="28" t="n">
        <v>390.23017</v>
      </c>
      <c r="I5643" s="29" t="s">
        <v>23</v>
      </c>
      <c r="J5643" s="100" t="s">
        <v>1540</v>
      </c>
      <c r="K5643" s="71" t="n">
        <v>21229</v>
      </c>
      <c r="L5643" s="72" t="n">
        <v>2014000742</v>
      </c>
      <c r="M5643" s="73" t="n">
        <v>43465</v>
      </c>
      <c r="N5643" s="74" t="n">
        <v>176.499675416667</v>
      </c>
      <c r="O5643" s="75" t="n">
        <v>0.2</v>
      </c>
      <c r="P5643" s="76" t="n">
        <v>0.0166666666666667</v>
      </c>
      <c r="Q5643" s="77" t="n">
        <v>6.50383616666667</v>
      </c>
      <c r="R5643" s="78" t="n">
        <v>183.003511583333</v>
      </c>
      <c r="S5643" s="39" t="n">
        <v>207.226658416667</v>
      </c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  <c r="AI5643" s="3"/>
      <c r="AJ5643" s="3"/>
      <c r="AMG5643" s="0"/>
      <c r="AMH5643" s="0"/>
      <c r="AMI5643" s="0"/>
      <c r="AMJ5643" s="0"/>
    </row>
    <row r="5644" s="4" customFormat="true" ht="37.5" hidden="false" customHeight="true" outlineLevel="0" collapsed="false">
      <c r="A5644" s="23" t="s">
        <v>1337</v>
      </c>
      <c r="B5644" s="80" t="n">
        <v>10093</v>
      </c>
      <c r="C5644" s="25" t="n">
        <f aca="false">VLOOKUP(B5644,[1]Planilha8!$X$4:$Y$6629,2,0)</f>
        <v>2041681</v>
      </c>
      <c r="D5644" s="26" t="s">
        <v>1543</v>
      </c>
      <c r="E5644" s="26" t="str">
        <f aca="false">VLOOKUP(B5644,[1]Planilha8!$X$4:$Z$6629,3,0)</f>
        <v>AMBULATÓRIO -CONSULTÓRIO 21C</v>
      </c>
      <c r="F5644" s="26" t="str">
        <f aca="false">VLOOKUP(B5644,[1]Planilha8!$X$4:$AD$6629,7,0)</f>
        <v>BOM</v>
      </c>
      <c r="G5644" s="27" t="n">
        <v>41808</v>
      </c>
      <c r="H5644" s="28" t="n">
        <v>390.23017</v>
      </c>
      <c r="I5644" s="29" t="s">
        <v>23</v>
      </c>
      <c r="J5644" s="100" t="s">
        <v>1540</v>
      </c>
      <c r="K5644" s="71" t="n">
        <v>21229</v>
      </c>
      <c r="L5644" s="72" t="n">
        <v>2014000742</v>
      </c>
      <c r="M5644" s="73" t="n">
        <v>43465</v>
      </c>
      <c r="N5644" s="74" t="n">
        <v>176.499675416667</v>
      </c>
      <c r="O5644" s="75" t="n">
        <v>0.2</v>
      </c>
      <c r="P5644" s="76" t="n">
        <v>0.0166666666666667</v>
      </c>
      <c r="Q5644" s="77" t="n">
        <v>6.50383616666667</v>
      </c>
      <c r="R5644" s="78" t="n">
        <v>183.003511583333</v>
      </c>
      <c r="S5644" s="39" t="n">
        <v>207.226658416667</v>
      </c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  <c r="AI5644" s="3"/>
      <c r="AJ5644" s="3"/>
      <c r="AMG5644" s="0"/>
      <c r="AMH5644" s="0"/>
      <c r="AMI5644" s="0"/>
      <c r="AMJ5644" s="0"/>
    </row>
    <row r="5645" s="4" customFormat="true" ht="37.5" hidden="false" customHeight="true" outlineLevel="0" collapsed="false">
      <c r="A5645" s="23" t="s">
        <v>1337</v>
      </c>
      <c r="B5645" s="80" t="n">
        <v>10094</v>
      </c>
      <c r="C5645" s="25" t="n">
        <f aca="false">VLOOKUP(B5645,[1]Planilha8!$X$4:$Y$6629,2,0)</f>
        <v>2041682</v>
      </c>
      <c r="D5645" s="26" t="s">
        <v>1543</v>
      </c>
      <c r="E5645" s="26" t="str">
        <f aca="false">VLOOKUP(B5645,[1]Planilha8!$X$4:$Z$6629,3,0)</f>
        <v>AMBULATÓRIO – CONSULTÓRIO 9</v>
      </c>
      <c r="F5645" s="26" t="str">
        <f aca="false">VLOOKUP(B5645,[1]Planilha8!$X$4:$AD$6629,7,0)</f>
        <v>BOM</v>
      </c>
      <c r="G5645" s="27" t="n">
        <v>41808</v>
      </c>
      <c r="H5645" s="28" t="n">
        <v>390.23017</v>
      </c>
      <c r="I5645" s="29" t="s">
        <v>23</v>
      </c>
      <c r="J5645" s="100" t="s">
        <v>1540</v>
      </c>
      <c r="K5645" s="71" t="n">
        <v>21229</v>
      </c>
      <c r="L5645" s="72" t="n">
        <v>2014000742</v>
      </c>
      <c r="M5645" s="73" t="n">
        <v>43465</v>
      </c>
      <c r="N5645" s="74" t="n">
        <v>176.499675416667</v>
      </c>
      <c r="O5645" s="75" t="n">
        <v>0.2</v>
      </c>
      <c r="P5645" s="76" t="n">
        <v>0.0166666666666667</v>
      </c>
      <c r="Q5645" s="77" t="n">
        <v>6.50383616666667</v>
      </c>
      <c r="R5645" s="78" t="n">
        <v>183.003511583333</v>
      </c>
      <c r="S5645" s="39" t="n">
        <v>207.226658416667</v>
      </c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  <c r="AI5645" s="3"/>
      <c r="AJ5645" s="3"/>
      <c r="AMG5645" s="0"/>
      <c r="AMH5645" s="0"/>
      <c r="AMI5645" s="0"/>
      <c r="AMJ5645" s="0"/>
    </row>
    <row r="5646" s="4" customFormat="true" ht="37.5" hidden="false" customHeight="true" outlineLevel="0" collapsed="false">
      <c r="A5646" s="23" t="s">
        <v>1337</v>
      </c>
      <c r="B5646" s="80" t="n">
        <v>10095</v>
      </c>
      <c r="C5646" s="25" t="n">
        <f aca="false">VLOOKUP(B5646,[1]Planilha8!$X$4:$Y$6629,2,0)</f>
        <v>2041683</v>
      </c>
      <c r="D5646" s="26" t="s">
        <v>1543</v>
      </c>
      <c r="E5646" s="26" t="str">
        <f aca="false">VLOOKUP(B5646,[1]Planilha8!$X$4:$Z$6629,3,0)</f>
        <v>AMBULATÓRIO – GERÊNCIA</v>
      </c>
      <c r="F5646" s="26" t="str">
        <f aca="false">VLOOKUP(B5646,[1]Planilha8!$X$4:$AD$6629,7,0)</f>
        <v>BOM</v>
      </c>
      <c r="G5646" s="27" t="n">
        <v>41808</v>
      </c>
      <c r="H5646" s="28" t="n">
        <v>390.23017</v>
      </c>
      <c r="I5646" s="29" t="s">
        <v>23</v>
      </c>
      <c r="J5646" s="100" t="s">
        <v>1540</v>
      </c>
      <c r="K5646" s="71" t="n">
        <v>21229</v>
      </c>
      <c r="L5646" s="72" t="n">
        <v>2014000742</v>
      </c>
      <c r="M5646" s="73" t="n">
        <v>43465</v>
      </c>
      <c r="N5646" s="74" t="n">
        <v>176.499675416667</v>
      </c>
      <c r="O5646" s="75" t="n">
        <v>0.2</v>
      </c>
      <c r="P5646" s="76" t="n">
        <v>0.0166666666666667</v>
      </c>
      <c r="Q5646" s="77" t="n">
        <v>6.50383616666667</v>
      </c>
      <c r="R5646" s="78" t="n">
        <v>183.003511583333</v>
      </c>
      <c r="S5646" s="39" t="n">
        <v>207.226658416667</v>
      </c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  <c r="AI5646" s="3"/>
      <c r="AJ5646" s="3"/>
      <c r="AMG5646" s="0"/>
      <c r="AMH5646" s="0"/>
      <c r="AMI5646" s="0"/>
      <c r="AMJ5646" s="0"/>
    </row>
    <row r="5647" s="4" customFormat="true" ht="37.5" hidden="false" customHeight="true" outlineLevel="0" collapsed="false">
      <c r="A5647" s="23" t="s">
        <v>1337</v>
      </c>
      <c r="B5647" s="80" t="n">
        <v>10096</v>
      </c>
      <c r="C5647" s="25" t="n">
        <f aca="false">VLOOKUP(B5647,[1]Planilha8!$X$4:$Y$6629,2,0)</f>
        <v>2041684</v>
      </c>
      <c r="D5647" s="26" t="s">
        <v>1543</v>
      </c>
      <c r="E5647" s="26" t="str">
        <f aca="false">VLOOKUP(B5647,[1]Planilha8!$X$4:$Z$6629,3,0)</f>
        <v>AMBULATÓRIO – CONSULTÓRIO 2</v>
      </c>
      <c r="F5647" s="26" t="str">
        <f aca="false">VLOOKUP(B5647,[1]Planilha8!$X$4:$AD$6629,7,0)</f>
        <v>BOM</v>
      </c>
      <c r="G5647" s="27" t="n">
        <v>41808</v>
      </c>
      <c r="H5647" s="28" t="n">
        <v>390.23017</v>
      </c>
      <c r="I5647" s="29" t="s">
        <v>23</v>
      </c>
      <c r="J5647" s="100" t="s">
        <v>1540</v>
      </c>
      <c r="K5647" s="71" t="n">
        <v>21229</v>
      </c>
      <c r="L5647" s="72" t="n">
        <v>2014000742</v>
      </c>
      <c r="M5647" s="73" t="n">
        <v>43465</v>
      </c>
      <c r="N5647" s="74" t="n">
        <v>176.499675416667</v>
      </c>
      <c r="O5647" s="75" t="n">
        <v>0.2</v>
      </c>
      <c r="P5647" s="76" t="n">
        <v>0.0166666666666667</v>
      </c>
      <c r="Q5647" s="77" t="n">
        <v>6.50383616666667</v>
      </c>
      <c r="R5647" s="78" t="n">
        <v>183.003511583333</v>
      </c>
      <c r="S5647" s="39" t="n">
        <v>207.226658416667</v>
      </c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  <c r="AI5647" s="3"/>
      <c r="AJ5647" s="3"/>
      <c r="AMG5647" s="0"/>
      <c r="AMH5647" s="0"/>
      <c r="AMI5647" s="0"/>
      <c r="AMJ5647" s="0"/>
    </row>
    <row r="5648" s="4" customFormat="true" ht="37.5" hidden="false" customHeight="true" outlineLevel="0" collapsed="false">
      <c r="A5648" s="23" t="s">
        <v>1337</v>
      </c>
      <c r="B5648" s="80" t="n">
        <v>10097</v>
      </c>
      <c r="C5648" s="25" t="n">
        <f aca="false">VLOOKUP(B5648,[1]Planilha8!$X$4:$Y$6629,2,0)</f>
        <v>2041685</v>
      </c>
      <c r="D5648" s="26" t="s">
        <v>1543</v>
      </c>
      <c r="E5648" s="26" t="str">
        <f aca="false">VLOOKUP(B5648,[1]Planilha8!$X$4:$Z$6629,3,0)</f>
        <v>CHI - PREPARO DE PACINTE</v>
      </c>
      <c r="F5648" s="26" t="str">
        <f aca="false">VLOOKUP(B5648,[1]Planilha8!$X$4:$AD$6629,7,0)</f>
        <v>BOM</v>
      </c>
      <c r="G5648" s="27" t="n">
        <v>41808</v>
      </c>
      <c r="H5648" s="28" t="n">
        <v>390.23017</v>
      </c>
      <c r="I5648" s="29" t="s">
        <v>23</v>
      </c>
      <c r="J5648" s="100" t="s">
        <v>1540</v>
      </c>
      <c r="K5648" s="71" t="n">
        <v>21229</v>
      </c>
      <c r="L5648" s="72" t="n">
        <v>2014000742</v>
      </c>
      <c r="M5648" s="73" t="n">
        <v>43465</v>
      </c>
      <c r="N5648" s="74" t="n">
        <v>176.499675416667</v>
      </c>
      <c r="O5648" s="75" t="n">
        <v>0.2</v>
      </c>
      <c r="P5648" s="76" t="n">
        <v>0.0166666666666667</v>
      </c>
      <c r="Q5648" s="77" t="n">
        <v>6.50383616666667</v>
      </c>
      <c r="R5648" s="78" t="n">
        <v>183.003511583333</v>
      </c>
      <c r="S5648" s="39" t="n">
        <v>207.226658416667</v>
      </c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  <c r="AI5648" s="3"/>
      <c r="AJ5648" s="3"/>
      <c r="AMG5648" s="0"/>
      <c r="AMH5648" s="0"/>
      <c r="AMI5648" s="0"/>
      <c r="AMJ5648" s="0"/>
    </row>
    <row r="5649" s="4" customFormat="true" ht="37.5" hidden="false" customHeight="true" outlineLevel="0" collapsed="false">
      <c r="A5649" s="23" t="s">
        <v>1337</v>
      </c>
      <c r="B5649" s="80" t="n">
        <v>10098</v>
      </c>
      <c r="C5649" s="25" t="n">
        <f aca="false">VLOOKUP(B5649,[1]Planilha8!$X$4:$Y$6629,2,0)</f>
        <v>2041686</v>
      </c>
      <c r="D5649" s="26" t="s">
        <v>1543</v>
      </c>
      <c r="E5649" s="26" t="str">
        <f aca="false">VLOOKUP(B5649,[1]Planilha8!$X$4:$Z$6629,3,0)</f>
        <v>CENTRAL DE MATERIAL E ESTERILIZAÇÃO</v>
      </c>
      <c r="F5649" s="26" t="str">
        <f aca="false">VLOOKUP(B5649,[1]Planilha8!$X$4:$AD$6629,7,0)</f>
        <v>BOM</v>
      </c>
      <c r="G5649" s="27" t="n">
        <v>41808</v>
      </c>
      <c r="H5649" s="28" t="n">
        <v>390.23017</v>
      </c>
      <c r="I5649" s="29" t="s">
        <v>23</v>
      </c>
      <c r="J5649" s="100" t="s">
        <v>1540</v>
      </c>
      <c r="K5649" s="71" t="n">
        <v>21229</v>
      </c>
      <c r="L5649" s="72" t="n">
        <v>2014000742</v>
      </c>
      <c r="M5649" s="73" t="n">
        <v>43465</v>
      </c>
      <c r="N5649" s="74" t="n">
        <v>176.499675416667</v>
      </c>
      <c r="O5649" s="75" t="n">
        <v>0.2</v>
      </c>
      <c r="P5649" s="76" t="n">
        <v>0.0166666666666667</v>
      </c>
      <c r="Q5649" s="77" t="n">
        <v>6.50383616666667</v>
      </c>
      <c r="R5649" s="78" t="n">
        <v>183.003511583333</v>
      </c>
      <c r="S5649" s="39" t="n">
        <v>207.226658416667</v>
      </c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  <c r="AI5649" s="3"/>
      <c r="AJ5649" s="3"/>
      <c r="AMG5649" s="0"/>
      <c r="AMH5649" s="0"/>
      <c r="AMI5649" s="0"/>
      <c r="AMJ5649" s="0"/>
    </row>
    <row r="5650" s="4" customFormat="true" ht="37.5" hidden="false" customHeight="true" outlineLevel="0" collapsed="false">
      <c r="A5650" s="23" t="s">
        <v>1337</v>
      </c>
      <c r="B5650" s="80" t="n">
        <v>10099</v>
      </c>
      <c r="C5650" s="25" t="n">
        <f aca="false">VLOOKUP(B5650,[1]Planilha8!$X$4:$Y$6629,2,0)</f>
        <v>2041687</v>
      </c>
      <c r="D5650" s="26" t="s">
        <v>1543</v>
      </c>
      <c r="E5650" s="26" t="str">
        <f aca="false">VLOOKUP(B5650,[1]Planilha8!$X$4:$Z$6629,3,0)</f>
        <v>AMBULATÓRIO – GERÊNCIA</v>
      </c>
      <c r="F5650" s="26" t="str">
        <f aca="false">VLOOKUP(B5650,[1]Planilha8!$X$4:$AD$6629,7,0)</f>
        <v>BOM</v>
      </c>
      <c r="G5650" s="27" t="n">
        <v>41808</v>
      </c>
      <c r="H5650" s="28" t="n">
        <v>390.23017</v>
      </c>
      <c r="I5650" s="29" t="s">
        <v>23</v>
      </c>
      <c r="J5650" s="100" t="s">
        <v>1540</v>
      </c>
      <c r="K5650" s="71" t="n">
        <v>21229</v>
      </c>
      <c r="L5650" s="72" t="n">
        <v>2014000742</v>
      </c>
      <c r="M5650" s="73" t="n">
        <v>43465</v>
      </c>
      <c r="N5650" s="74" t="n">
        <v>176.499675416667</v>
      </c>
      <c r="O5650" s="75" t="n">
        <v>0.2</v>
      </c>
      <c r="P5650" s="76" t="n">
        <v>0.0166666666666667</v>
      </c>
      <c r="Q5650" s="77" t="n">
        <v>6.50383616666667</v>
      </c>
      <c r="R5650" s="78" t="n">
        <v>183.003511583333</v>
      </c>
      <c r="S5650" s="39" t="n">
        <v>207.226658416667</v>
      </c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  <c r="AMG5650" s="0"/>
      <c r="AMH5650" s="0"/>
      <c r="AMI5650" s="0"/>
      <c r="AMJ5650" s="0"/>
    </row>
    <row r="5651" s="4" customFormat="true" ht="37.5" hidden="false" customHeight="true" outlineLevel="0" collapsed="false">
      <c r="A5651" s="23" t="s">
        <v>1337</v>
      </c>
      <c r="B5651" s="80" t="n">
        <v>10100</v>
      </c>
      <c r="C5651" s="25" t="n">
        <f aca="false">VLOOKUP(B5651,[1]Planilha8!$X$4:$Y$6629,2,0)</f>
        <v>2041688</v>
      </c>
      <c r="D5651" s="26" t="s">
        <v>1543</v>
      </c>
      <c r="E5651" s="26" t="str">
        <f aca="false">VLOOKUP(B5651,[1]Planilha8!$X$4:$Z$6629,3,0)</f>
        <v>CENTRO CIRÚRGICO</v>
      </c>
      <c r="F5651" s="26" t="str">
        <f aca="false">VLOOKUP(B5651,[1]Planilha8!$X$4:$AD$6629,7,0)</f>
        <v>BOM</v>
      </c>
      <c r="G5651" s="27" t="n">
        <v>41808</v>
      </c>
      <c r="H5651" s="28" t="n">
        <v>390.23017</v>
      </c>
      <c r="I5651" s="29" t="s">
        <v>23</v>
      </c>
      <c r="J5651" s="100" t="s">
        <v>1540</v>
      </c>
      <c r="K5651" s="71" t="n">
        <v>21229</v>
      </c>
      <c r="L5651" s="72" t="n">
        <v>2014000742</v>
      </c>
      <c r="M5651" s="73" t="n">
        <v>43465</v>
      </c>
      <c r="N5651" s="74" t="n">
        <v>176.499675416667</v>
      </c>
      <c r="O5651" s="75" t="n">
        <v>0.2</v>
      </c>
      <c r="P5651" s="76" t="n">
        <v>0.0166666666666667</v>
      </c>
      <c r="Q5651" s="77" t="n">
        <v>6.50383616666667</v>
      </c>
      <c r="R5651" s="78" t="n">
        <v>183.003511583333</v>
      </c>
      <c r="S5651" s="39" t="n">
        <v>207.226658416667</v>
      </c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  <c r="AI5651" s="3"/>
      <c r="AJ5651" s="3"/>
      <c r="AMG5651" s="0"/>
      <c r="AMH5651" s="0"/>
      <c r="AMI5651" s="0"/>
      <c r="AMJ5651" s="0"/>
    </row>
    <row r="5652" s="4" customFormat="true" ht="37.5" hidden="false" customHeight="true" outlineLevel="0" collapsed="false">
      <c r="A5652" s="23" t="s">
        <v>1337</v>
      </c>
      <c r="B5652" s="80" t="n">
        <v>10101</v>
      </c>
      <c r="C5652" s="25" t="n">
        <f aca="false">VLOOKUP(B5652,[1]Planilha8!$X$4:$Y$6629,2,0)</f>
        <v>2041689</v>
      </c>
      <c r="D5652" s="26" t="s">
        <v>1543</v>
      </c>
      <c r="E5652" s="26" t="str">
        <f aca="false">VLOOKUP(B5652,[1]Planilha8!$X$4:$Z$6629,3,0)</f>
        <v>AMBULATÓRIO – CONSULTÓRIO 30</v>
      </c>
      <c r="F5652" s="26" t="str">
        <f aca="false">VLOOKUP(B5652,[1]Planilha8!$X$4:$AD$6629,7,0)</f>
        <v>BOM</v>
      </c>
      <c r="G5652" s="27" t="n">
        <v>41808</v>
      </c>
      <c r="H5652" s="28" t="n">
        <v>390.23017</v>
      </c>
      <c r="I5652" s="29" t="s">
        <v>23</v>
      </c>
      <c r="J5652" s="100" t="s">
        <v>1540</v>
      </c>
      <c r="K5652" s="71" t="n">
        <v>21229</v>
      </c>
      <c r="L5652" s="72" t="n">
        <v>2014000742</v>
      </c>
      <c r="M5652" s="73" t="n">
        <v>43465</v>
      </c>
      <c r="N5652" s="74" t="n">
        <v>176.499675416667</v>
      </c>
      <c r="O5652" s="75" t="n">
        <v>0.2</v>
      </c>
      <c r="P5652" s="76" t="n">
        <v>0.0166666666666667</v>
      </c>
      <c r="Q5652" s="77" t="n">
        <v>6.50383616666667</v>
      </c>
      <c r="R5652" s="78" t="n">
        <v>183.003511583333</v>
      </c>
      <c r="S5652" s="39" t="n">
        <v>207.226658416667</v>
      </c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  <c r="AI5652" s="3"/>
      <c r="AJ5652" s="3"/>
      <c r="AMG5652" s="0"/>
      <c r="AMH5652" s="0"/>
      <c r="AMI5652" s="0"/>
      <c r="AMJ5652" s="0"/>
    </row>
    <row r="5653" s="4" customFormat="true" ht="37.5" hidden="false" customHeight="true" outlineLevel="0" collapsed="false">
      <c r="A5653" s="23" t="s">
        <v>1337</v>
      </c>
      <c r="B5653" s="80" t="n">
        <v>10102</v>
      </c>
      <c r="C5653" s="25" t="n">
        <f aca="false">VLOOKUP(B5653,[1]Planilha8!$X$4:$Y$6629,2,0)</f>
        <v>2041690</v>
      </c>
      <c r="D5653" s="26" t="s">
        <v>1543</v>
      </c>
      <c r="E5653" s="26" t="str">
        <f aca="false">VLOOKUP(B5653,[1]Planilha8!$X$4:$Z$6629,3,0)</f>
        <v>AMBULATÓRIO – CONSULTÓRIO 31</v>
      </c>
      <c r="F5653" s="26" t="str">
        <f aca="false">VLOOKUP(B5653,[1]Planilha8!$X$4:$AD$6629,7,0)</f>
        <v>BOM</v>
      </c>
      <c r="G5653" s="27" t="n">
        <v>41808</v>
      </c>
      <c r="H5653" s="28" t="n">
        <v>390.23017</v>
      </c>
      <c r="I5653" s="29" t="s">
        <v>23</v>
      </c>
      <c r="J5653" s="100" t="s">
        <v>1540</v>
      </c>
      <c r="K5653" s="71" t="n">
        <v>21229</v>
      </c>
      <c r="L5653" s="72" t="n">
        <v>2014000742</v>
      </c>
      <c r="M5653" s="73" t="n">
        <v>43465</v>
      </c>
      <c r="N5653" s="74" t="n">
        <v>176.499675416667</v>
      </c>
      <c r="O5653" s="75" t="n">
        <v>0.2</v>
      </c>
      <c r="P5653" s="76" t="n">
        <v>0.0166666666666667</v>
      </c>
      <c r="Q5653" s="77" t="n">
        <v>6.50383616666667</v>
      </c>
      <c r="R5653" s="78" t="n">
        <v>183.003511583333</v>
      </c>
      <c r="S5653" s="39" t="n">
        <v>207.226658416667</v>
      </c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  <c r="AI5653" s="3"/>
      <c r="AJ5653" s="3"/>
      <c r="AMG5653" s="0"/>
      <c r="AMH5653" s="0"/>
      <c r="AMI5653" s="0"/>
      <c r="AMJ5653" s="0"/>
    </row>
    <row r="5654" s="4" customFormat="true" ht="37.5" hidden="false" customHeight="true" outlineLevel="0" collapsed="false">
      <c r="A5654" s="23" t="s">
        <v>1337</v>
      </c>
      <c r="B5654" s="80" t="n">
        <v>10103</v>
      </c>
      <c r="C5654" s="25" t="n">
        <f aca="false">VLOOKUP(B5654,[1]Planilha8!$X$4:$Y$6629,2,0)</f>
        <v>2041691</v>
      </c>
      <c r="D5654" s="26" t="s">
        <v>1543</v>
      </c>
      <c r="E5654" s="26" t="str">
        <f aca="false">VLOOKUP(B5654,[1]Planilha8!$X$4:$Z$6629,3,0)</f>
        <v>AMBULATÓRIO – CONSULTÓRIO 10</v>
      </c>
      <c r="F5654" s="26" t="str">
        <f aca="false">VLOOKUP(B5654,[1]Planilha8!$X$4:$AD$6629,7,0)</f>
        <v>BOM</v>
      </c>
      <c r="G5654" s="27" t="n">
        <v>41808</v>
      </c>
      <c r="H5654" s="28" t="n">
        <v>390.23017</v>
      </c>
      <c r="I5654" s="29" t="s">
        <v>23</v>
      </c>
      <c r="J5654" s="100" t="s">
        <v>1540</v>
      </c>
      <c r="K5654" s="71" t="n">
        <v>21229</v>
      </c>
      <c r="L5654" s="72" t="n">
        <v>2014000742</v>
      </c>
      <c r="M5654" s="73" t="n">
        <v>43465</v>
      </c>
      <c r="N5654" s="74" t="n">
        <v>176.499675416667</v>
      </c>
      <c r="O5654" s="75" t="n">
        <v>0.2</v>
      </c>
      <c r="P5654" s="76" t="n">
        <v>0.0166666666666667</v>
      </c>
      <c r="Q5654" s="77" t="n">
        <v>6.50383616666667</v>
      </c>
      <c r="R5654" s="78" t="n">
        <v>183.003511583333</v>
      </c>
      <c r="S5654" s="39" t="n">
        <v>207.226658416667</v>
      </c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  <c r="AMG5654" s="0"/>
      <c r="AMH5654" s="0"/>
      <c r="AMI5654" s="0"/>
      <c r="AMJ5654" s="0"/>
    </row>
    <row r="5655" s="4" customFormat="true" ht="37.5" hidden="false" customHeight="true" outlineLevel="0" collapsed="false">
      <c r="A5655" s="23" t="s">
        <v>1337</v>
      </c>
      <c r="B5655" s="80" t="n">
        <v>10104</v>
      </c>
      <c r="C5655" s="25" t="n">
        <f aca="false">VLOOKUP(B5655,[1]Planilha8!$X$4:$Y$6629,2,0)</f>
        <v>2041692</v>
      </c>
      <c r="D5655" s="26" t="s">
        <v>1543</v>
      </c>
      <c r="E5655" s="26" t="str">
        <f aca="false">VLOOKUP(B5655,[1]Planilha8!$X$4:$Z$6629,3,0)</f>
        <v>APOIO AO DIAGNÓSTICO</v>
      </c>
      <c r="F5655" s="26" t="str">
        <f aca="false">VLOOKUP(B5655,[1]Planilha8!$X$4:$AD$6629,7,0)</f>
        <v>BOM</v>
      </c>
      <c r="G5655" s="27" t="n">
        <v>41808</v>
      </c>
      <c r="H5655" s="28" t="n">
        <v>390.23017</v>
      </c>
      <c r="I5655" s="29" t="s">
        <v>23</v>
      </c>
      <c r="J5655" s="100" t="s">
        <v>1540</v>
      </c>
      <c r="K5655" s="71" t="n">
        <v>21229</v>
      </c>
      <c r="L5655" s="72" t="n">
        <v>2014000742</v>
      </c>
      <c r="M5655" s="73" t="n">
        <v>43465</v>
      </c>
      <c r="N5655" s="74" t="n">
        <v>176.499675416667</v>
      </c>
      <c r="O5655" s="75" t="n">
        <v>0.2</v>
      </c>
      <c r="P5655" s="76" t="n">
        <v>0.0166666666666667</v>
      </c>
      <c r="Q5655" s="77" t="n">
        <v>6.50383616666667</v>
      </c>
      <c r="R5655" s="78" t="n">
        <v>183.003511583333</v>
      </c>
      <c r="S5655" s="39" t="n">
        <v>207.226658416667</v>
      </c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  <c r="AI5655" s="3"/>
      <c r="AJ5655" s="3"/>
      <c r="AMG5655" s="0"/>
      <c r="AMH5655" s="0"/>
      <c r="AMI5655" s="0"/>
      <c r="AMJ5655" s="0"/>
    </row>
    <row r="5656" s="4" customFormat="true" ht="37.5" hidden="false" customHeight="true" outlineLevel="0" collapsed="false">
      <c r="A5656" s="23" t="s">
        <v>1337</v>
      </c>
      <c r="B5656" s="80" t="n">
        <v>10105</v>
      </c>
      <c r="C5656" s="25" t="n">
        <f aca="false">VLOOKUP(B5656,[1]Planilha8!$X$4:$Y$6629,2,0)</f>
        <v>2041693</v>
      </c>
      <c r="D5656" s="26" t="s">
        <v>1543</v>
      </c>
      <c r="E5656" s="26" t="str">
        <f aca="false">VLOOKUP(B5656,[1]Planilha8!$X$4:$Z$6629,3,0)</f>
        <v>AMBULATÓRIO – CONSULTÓRIO 8</v>
      </c>
      <c r="F5656" s="26" t="str">
        <f aca="false">VLOOKUP(B5656,[1]Planilha8!$X$4:$AD$6629,7,0)</f>
        <v>BOM</v>
      </c>
      <c r="G5656" s="27" t="n">
        <v>41808</v>
      </c>
      <c r="H5656" s="28" t="n">
        <v>390.23017</v>
      </c>
      <c r="I5656" s="29" t="s">
        <v>23</v>
      </c>
      <c r="J5656" s="100" t="s">
        <v>1540</v>
      </c>
      <c r="K5656" s="71" t="n">
        <v>21229</v>
      </c>
      <c r="L5656" s="72" t="n">
        <v>2014000742</v>
      </c>
      <c r="M5656" s="73" t="n">
        <v>43465</v>
      </c>
      <c r="N5656" s="74" t="n">
        <v>176.499675416667</v>
      </c>
      <c r="O5656" s="75" t="n">
        <v>0.2</v>
      </c>
      <c r="P5656" s="76" t="n">
        <v>0.0166666666666667</v>
      </c>
      <c r="Q5656" s="77" t="n">
        <v>6.50383616666667</v>
      </c>
      <c r="R5656" s="78" t="n">
        <v>183.003511583333</v>
      </c>
      <c r="S5656" s="39" t="n">
        <v>207.226658416667</v>
      </c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  <c r="AI5656" s="3"/>
      <c r="AJ5656" s="3"/>
      <c r="AMG5656" s="0"/>
      <c r="AMH5656" s="0"/>
      <c r="AMI5656" s="0"/>
      <c r="AMJ5656" s="0"/>
    </row>
    <row r="5657" s="4" customFormat="true" ht="37.5" hidden="false" customHeight="true" outlineLevel="0" collapsed="false">
      <c r="A5657" s="23" t="s">
        <v>1337</v>
      </c>
      <c r="B5657" s="80" t="n">
        <v>10106</v>
      </c>
      <c r="C5657" s="25" t="n">
        <f aca="false">VLOOKUP(B5657,[1]Planilha8!$X$4:$Y$6629,2,0)</f>
        <v>2041694</v>
      </c>
      <c r="D5657" s="26" t="s">
        <v>1543</v>
      </c>
      <c r="E5657" s="26" t="str">
        <f aca="false">VLOOKUP(B5657,[1]Planilha8!$X$4:$Z$6629,3,0)</f>
        <v>AMBULATÓRIO – CONSULTÓRIO 30</v>
      </c>
      <c r="F5657" s="26" t="str">
        <f aca="false">VLOOKUP(B5657,[1]Planilha8!$X$4:$AD$6629,7,0)</f>
        <v>BOM</v>
      </c>
      <c r="G5657" s="27" t="n">
        <v>41808</v>
      </c>
      <c r="H5657" s="28" t="n">
        <v>390.23017</v>
      </c>
      <c r="I5657" s="29" t="s">
        <v>23</v>
      </c>
      <c r="J5657" s="100" t="s">
        <v>1540</v>
      </c>
      <c r="K5657" s="71" t="n">
        <v>21229</v>
      </c>
      <c r="L5657" s="72" t="n">
        <v>2014000742</v>
      </c>
      <c r="M5657" s="73" t="n">
        <v>43465</v>
      </c>
      <c r="N5657" s="74" t="n">
        <v>176.499675416667</v>
      </c>
      <c r="O5657" s="75" t="n">
        <v>0.2</v>
      </c>
      <c r="P5657" s="76" t="n">
        <v>0.0166666666666667</v>
      </c>
      <c r="Q5657" s="77" t="n">
        <v>6.50383616666667</v>
      </c>
      <c r="R5657" s="78" t="n">
        <v>183.003511583333</v>
      </c>
      <c r="S5657" s="39" t="n">
        <v>207.226658416667</v>
      </c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  <c r="AI5657" s="3"/>
      <c r="AJ5657" s="3"/>
      <c r="AMG5657" s="0"/>
      <c r="AMH5657" s="0"/>
      <c r="AMI5657" s="0"/>
      <c r="AMJ5657" s="0"/>
    </row>
    <row r="5658" s="4" customFormat="true" ht="37.5" hidden="false" customHeight="true" outlineLevel="0" collapsed="false">
      <c r="A5658" s="23" t="s">
        <v>1337</v>
      </c>
      <c r="B5658" s="80" t="n">
        <v>10107</v>
      </c>
      <c r="C5658" s="25" t="n">
        <f aca="false">VLOOKUP(B5658,[1]Planilha8!$X$4:$Y$6629,2,0)</f>
        <v>2041695</v>
      </c>
      <c r="D5658" s="26" t="s">
        <v>1543</v>
      </c>
      <c r="E5658" s="26" t="str">
        <f aca="false">VLOOKUP(B5658,[1]Planilha8!$X$4:$Z$6629,3,0)</f>
        <v>AMBULATÓRIO –  SALA DE APOIO ALA D</v>
      </c>
      <c r="F5658" s="26" t="str">
        <f aca="false">VLOOKUP(B5658,[1]Planilha8!$X$4:$AD$6629,7,0)</f>
        <v>BOM</v>
      </c>
      <c r="G5658" s="27" t="n">
        <v>41808</v>
      </c>
      <c r="H5658" s="28" t="n">
        <v>390.23017</v>
      </c>
      <c r="I5658" s="29" t="s">
        <v>23</v>
      </c>
      <c r="J5658" s="100" t="s">
        <v>1540</v>
      </c>
      <c r="K5658" s="71" t="n">
        <v>21229</v>
      </c>
      <c r="L5658" s="72" t="n">
        <v>2014000742</v>
      </c>
      <c r="M5658" s="73" t="n">
        <v>43465</v>
      </c>
      <c r="N5658" s="74" t="n">
        <v>176.499675416667</v>
      </c>
      <c r="O5658" s="75" t="n">
        <v>0.2</v>
      </c>
      <c r="P5658" s="76" t="n">
        <v>0.0166666666666667</v>
      </c>
      <c r="Q5658" s="77" t="n">
        <v>6.50383616666667</v>
      </c>
      <c r="R5658" s="78" t="n">
        <v>183.003511583333</v>
      </c>
      <c r="S5658" s="39" t="n">
        <v>207.226658416667</v>
      </c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  <c r="AI5658" s="3"/>
      <c r="AJ5658" s="3"/>
      <c r="AMG5658" s="0"/>
      <c r="AMH5658" s="0"/>
      <c r="AMI5658" s="0"/>
      <c r="AMJ5658" s="0"/>
    </row>
    <row r="5659" s="4" customFormat="true" ht="37.5" hidden="false" customHeight="true" outlineLevel="0" collapsed="false">
      <c r="A5659" s="23" t="s">
        <v>1337</v>
      </c>
      <c r="B5659" s="80" t="n">
        <v>10108</v>
      </c>
      <c r="C5659" s="25" t="n">
        <f aca="false">VLOOKUP(B5659,[1]Planilha8!$X$4:$Y$6629,2,0)</f>
        <v>2041696</v>
      </c>
      <c r="D5659" s="26" t="s">
        <v>1543</v>
      </c>
      <c r="E5659" s="26" t="str">
        <f aca="false">VLOOKUP(B5659,[1]Planilha8!$X$4:$Z$6629,3,0)</f>
        <v>AMBULATÓRIO – CONSULTÓRIO 26</v>
      </c>
      <c r="F5659" s="26" t="str">
        <f aca="false">VLOOKUP(B5659,[1]Planilha8!$X$4:$AD$6629,7,0)</f>
        <v>BOM</v>
      </c>
      <c r="G5659" s="27" t="n">
        <v>41808</v>
      </c>
      <c r="H5659" s="28" t="n">
        <v>390.23017</v>
      </c>
      <c r="I5659" s="29" t="s">
        <v>23</v>
      </c>
      <c r="J5659" s="100" t="s">
        <v>1540</v>
      </c>
      <c r="K5659" s="71" t="n">
        <v>21229</v>
      </c>
      <c r="L5659" s="72" t="n">
        <v>2014000742</v>
      </c>
      <c r="M5659" s="73" t="n">
        <v>43465</v>
      </c>
      <c r="N5659" s="74" t="n">
        <v>176.499675416667</v>
      </c>
      <c r="O5659" s="75" t="n">
        <v>0.2</v>
      </c>
      <c r="P5659" s="76" t="n">
        <v>0.0166666666666667</v>
      </c>
      <c r="Q5659" s="77" t="n">
        <v>6.50383616666667</v>
      </c>
      <c r="R5659" s="78" t="n">
        <v>183.003511583333</v>
      </c>
      <c r="S5659" s="39" t="n">
        <v>207.226658416667</v>
      </c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  <c r="AI5659" s="3"/>
      <c r="AJ5659" s="3"/>
      <c r="AMG5659" s="0"/>
      <c r="AMH5659" s="0"/>
      <c r="AMI5659" s="0"/>
      <c r="AMJ5659" s="0"/>
    </row>
    <row r="5660" s="4" customFormat="true" ht="37.5" hidden="false" customHeight="true" outlineLevel="0" collapsed="false">
      <c r="A5660" s="23" t="s">
        <v>1337</v>
      </c>
      <c r="B5660" s="80" t="n">
        <v>10109</v>
      </c>
      <c r="C5660" s="25" t="n">
        <f aca="false">VLOOKUP(B5660,[1]Planilha8!$X$4:$Y$6629,2,0)</f>
        <v>2041697</v>
      </c>
      <c r="D5660" s="26" t="s">
        <v>1543</v>
      </c>
      <c r="E5660" s="26" t="str">
        <f aca="false">VLOOKUP(B5660,[1]Planilha8!$X$4:$Z$6629,3,0)</f>
        <v>AMBULATÓRIO – CONSULTÓRIO 9</v>
      </c>
      <c r="F5660" s="26" t="str">
        <f aca="false">VLOOKUP(B5660,[1]Planilha8!$X$4:$AD$6629,7,0)</f>
        <v>BOM</v>
      </c>
      <c r="G5660" s="27" t="n">
        <v>41808</v>
      </c>
      <c r="H5660" s="28" t="n">
        <v>390.23017</v>
      </c>
      <c r="I5660" s="29" t="s">
        <v>23</v>
      </c>
      <c r="J5660" s="100" t="s">
        <v>1540</v>
      </c>
      <c r="K5660" s="71" t="n">
        <v>21229</v>
      </c>
      <c r="L5660" s="72" t="n">
        <v>2014000742</v>
      </c>
      <c r="M5660" s="73" t="n">
        <v>43465</v>
      </c>
      <c r="N5660" s="74" t="n">
        <v>176.499675416667</v>
      </c>
      <c r="O5660" s="75" t="n">
        <v>0.2</v>
      </c>
      <c r="P5660" s="76" t="n">
        <v>0.0166666666666667</v>
      </c>
      <c r="Q5660" s="77" t="n">
        <v>6.50383616666667</v>
      </c>
      <c r="R5660" s="78" t="n">
        <v>183.003511583333</v>
      </c>
      <c r="S5660" s="39" t="n">
        <v>207.226658416667</v>
      </c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  <c r="AI5660" s="3"/>
      <c r="AJ5660" s="3"/>
      <c r="AMG5660" s="0"/>
      <c r="AMH5660" s="0"/>
      <c r="AMI5660" s="0"/>
      <c r="AMJ5660" s="0"/>
    </row>
    <row r="5661" s="4" customFormat="true" ht="37.5" hidden="false" customHeight="true" outlineLevel="0" collapsed="false">
      <c r="A5661" s="23" t="s">
        <v>1337</v>
      </c>
      <c r="B5661" s="80" t="n">
        <v>10110</v>
      </c>
      <c r="C5661" s="25" t="n">
        <f aca="false">VLOOKUP(B5661,[1]Planilha8!$X$4:$Y$6629,2,0)</f>
        <v>2041698</v>
      </c>
      <c r="D5661" s="26" t="s">
        <v>1543</v>
      </c>
      <c r="E5661" s="26" t="str">
        <f aca="false">VLOOKUP(B5661,[1]Planilha8!$X$4:$Z$6629,3,0)</f>
        <v>AMBULATÓRIO – CONSULTÓRIO 6</v>
      </c>
      <c r="F5661" s="26" t="str">
        <f aca="false">VLOOKUP(B5661,[1]Planilha8!$X$4:$AD$6629,7,0)</f>
        <v>BOM</v>
      </c>
      <c r="G5661" s="27" t="n">
        <v>41808</v>
      </c>
      <c r="H5661" s="28" t="n">
        <v>390.23017</v>
      </c>
      <c r="I5661" s="29" t="s">
        <v>23</v>
      </c>
      <c r="J5661" s="100" t="s">
        <v>1540</v>
      </c>
      <c r="K5661" s="71" t="n">
        <v>21229</v>
      </c>
      <c r="L5661" s="72" t="n">
        <v>2014000742</v>
      </c>
      <c r="M5661" s="73" t="n">
        <v>43465</v>
      </c>
      <c r="N5661" s="74" t="n">
        <v>176.499675416667</v>
      </c>
      <c r="O5661" s="75" t="n">
        <v>0.2</v>
      </c>
      <c r="P5661" s="76" t="n">
        <v>0.0166666666666667</v>
      </c>
      <c r="Q5661" s="77" t="n">
        <v>6.50383616666667</v>
      </c>
      <c r="R5661" s="78" t="n">
        <v>183.003511583333</v>
      </c>
      <c r="S5661" s="39" t="n">
        <v>207.226658416667</v>
      </c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  <c r="AI5661" s="3"/>
      <c r="AJ5661" s="3"/>
      <c r="AMG5661" s="0"/>
      <c r="AMH5661" s="0"/>
      <c r="AMI5661" s="0"/>
      <c r="AMJ5661" s="0"/>
    </row>
    <row r="5662" s="4" customFormat="true" ht="37.5" hidden="false" customHeight="true" outlineLevel="0" collapsed="false">
      <c r="A5662" s="23" t="s">
        <v>1337</v>
      </c>
      <c r="B5662" s="80" t="n">
        <v>10111</v>
      </c>
      <c r="C5662" s="25" t="n">
        <f aca="false">VLOOKUP(B5662,[1]Planilha8!$X$4:$Y$6629,2,0)</f>
        <v>2041699</v>
      </c>
      <c r="D5662" s="26" t="s">
        <v>1543</v>
      </c>
      <c r="E5662" s="26" t="str">
        <f aca="false">VLOOKUP(B5662,[1]Planilha8!$X$4:$Z$6629,3,0)</f>
        <v>APOIO AO DIAGNÓSTICO</v>
      </c>
      <c r="F5662" s="26" t="str">
        <f aca="false">VLOOKUP(B5662,[1]Planilha8!$X$4:$AD$6629,7,0)</f>
        <v>BOM</v>
      </c>
      <c r="G5662" s="27" t="n">
        <v>41808</v>
      </c>
      <c r="H5662" s="28" t="n">
        <v>390.23017</v>
      </c>
      <c r="I5662" s="29" t="s">
        <v>23</v>
      </c>
      <c r="J5662" s="100" t="s">
        <v>1540</v>
      </c>
      <c r="K5662" s="71" t="n">
        <v>21229</v>
      </c>
      <c r="L5662" s="72" t="n">
        <v>2014000742</v>
      </c>
      <c r="M5662" s="73" t="n">
        <v>43465</v>
      </c>
      <c r="N5662" s="74" t="n">
        <v>176.499675416667</v>
      </c>
      <c r="O5662" s="75" t="n">
        <v>0.2</v>
      </c>
      <c r="P5662" s="76" t="n">
        <v>0.0166666666666667</v>
      </c>
      <c r="Q5662" s="77" t="n">
        <v>6.50383616666667</v>
      </c>
      <c r="R5662" s="78" t="n">
        <v>183.003511583333</v>
      </c>
      <c r="S5662" s="39" t="n">
        <v>207.226658416667</v>
      </c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  <c r="AI5662" s="3"/>
      <c r="AJ5662" s="3"/>
      <c r="AMG5662" s="0"/>
      <c r="AMH5662" s="0"/>
      <c r="AMI5662" s="0"/>
      <c r="AMJ5662" s="0"/>
    </row>
    <row r="5663" s="4" customFormat="true" ht="37.5" hidden="false" customHeight="true" outlineLevel="0" collapsed="false">
      <c r="A5663" s="23" t="s">
        <v>1337</v>
      </c>
      <c r="B5663" s="80" t="n">
        <v>10112</v>
      </c>
      <c r="C5663" s="25" t="n">
        <f aca="false">VLOOKUP(B5663,[1]Planilha8!$X$4:$Y$6629,2,0)</f>
        <v>2041700</v>
      </c>
      <c r="D5663" s="26" t="s">
        <v>1543</v>
      </c>
      <c r="E5663" s="26" t="str">
        <f aca="false">VLOOKUP(B5663,[1]Planilha8!$X$4:$Z$6629,3,0)</f>
        <v>AMBULATÓRIO – CONSULTÓRIO 25</v>
      </c>
      <c r="F5663" s="26" t="str">
        <f aca="false">VLOOKUP(B5663,[1]Planilha8!$X$4:$AD$6629,7,0)</f>
        <v>BOM</v>
      </c>
      <c r="G5663" s="27" t="n">
        <v>41808</v>
      </c>
      <c r="H5663" s="28" t="n">
        <v>390.23017</v>
      </c>
      <c r="I5663" s="29" t="s">
        <v>23</v>
      </c>
      <c r="J5663" s="100" t="s">
        <v>1540</v>
      </c>
      <c r="K5663" s="71" t="n">
        <v>21229</v>
      </c>
      <c r="L5663" s="72" t="n">
        <v>2014000742</v>
      </c>
      <c r="M5663" s="73" t="n">
        <v>43465</v>
      </c>
      <c r="N5663" s="74" t="n">
        <v>176.499675416667</v>
      </c>
      <c r="O5663" s="75" t="n">
        <v>0.2</v>
      </c>
      <c r="P5663" s="76" t="n">
        <v>0.0166666666666667</v>
      </c>
      <c r="Q5663" s="77" t="n">
        <v>6.50383616666667</v>
      </c>
      <c r="R5663" s="78" t="n">
        <v>183.003511583333</v>
      </c>
      <c r="S5663" s="39" t="n">
        <v>207.226658416667</v>
      </c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  <c r="AI5663" s="3"/>
      <c r="AJ5663" s="3"/>
      <c r="AMG5663" s="0"/>
      <c r="AMH5663" s="0"/>
      <c r="AMI5663" s="0"/>
      <c r="AMJ5663" s="0"/>
    </row>
    <row r="5664" s="4" customFormat="true" ht="37.5" hidden="false" customHeight="true" outlineLevel="0" collapsed="false">
      <c r="A5664" s="23" t="s">
        <v>1337</v>
      </c>
      <c r="B5664" s="80" t="n">
        <v>10113</v>
      </c>
      <c r="C5664" s="25" t="n">
        <f aca="false">VLOOKUP(B5664,[1]Planilha8!$X$4:$Y$6629,2,0)</f>
        <v>2041701</v>
      </c>
      <c r="D5664" s="26" t="s">
        <v>1543</v>
      </c>
      <c r="E5664" s="26" t="str">
        <f aca="false">VLOOKUP(B5664,[1]Planilha8!$X$4:$Z$6629,3,0)</f>
        <v>AMBULATÓRIO – CONSULTÓRIO 36</v>
      </c>
      <c r="F5664" s="26" t="str">
        <f aca="false">VLOOKUP(B5664,[1]Planilha8!$X$4:$AD$6629,7,0)</f>
        <v>BOM</v>
      </c>
      <c r="G5664" s="27" t="n">
        <v>41808</v>
      </c>
      <c r="H5664" s="28" t="n">
        <v>390.23017</v>
      </c>
      <c r="I5664" s="29" t="s">
        <v>23</v>
      </c>
      <c r="J5664" s="100" t="s">
        <v>1540</v>
      </c>
      <c r="K5664" s="71" t="n">
        <v>21229</v>
      </c>
      <c r="L5664" s="72" t="n">
        <v>2014000742</v>
      </c>
      <c r="M5664" s="73" t="n">
        <v>43465</v>
      </c>
      <c r="N5664" s="74" t="n">
        <v>176.499675416667</v>
      </c>
      <c r="O5664" s="75" t="n">
        <v>0.2</v>
      </c>
      <c r="P5664" s="76" t="n">
        <v>0.0166666666666667</v>
      </c>
      <c r="Q5664" s="77" t="n">
        <v>6.50383616666667</v>
      </c>
      <c r="R5664" s="78" t="n">
        <v>183.003511583333</v>
      </c>
      <c r="S5664" s="39" t="n">
        <v>207.226658416667</v>
      </c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  <c r="AI5664" s="3"/>
      <c r="AJ5664" s="3"/>
      <c r="AMG5664" s="0"/>
      <c r="AMH5664" s="0"/>
      <c r="AMI5664" s="0"/>
      <c r="AMJ5664" s="0"/>
    </row>
    <row r="5665" s="4" customFormat="true" ht="37.5" hidden="false" customHeight="true" outlineLevel="0" collapsed="false">
      <c r="A5665" s="23" t="s">
        <v>1337</v>
      </c>
      <c r="B5665" s="80" t="n">
        <v>10114</v>
      </c>
      <c r="C5665" s="25" t="n">
        <f aca="false">VLOOKUP(B5665,[1]Planilha8!$X$4:$Y$6629,2,0)</f>
        <v>2041702</v>
      </c>
      <c r="D5665" s="26" t="s">
        <v>1543</v>
      </c>
      <c r="E5665" s="26" t="str">
        <f aca="false">VLOOKUP(B5665,[1]Planilha8!$X$4:$Z$6629,3,0)</f>
        <v>AMBULATÓRIO – CONSULTÓRIO 30</v>
      </c>
      <c r="F5665" s="26" t="str">
        <f aca="false">VLOOKUP(B5665,[1]Planilha8!$X$4:$AD$6629,7,0)</f>
        <v>BOM</v>
      </c>
      <c r="G5665" s="27" t="n">
        <v>41808</v>
      </c>
      <c r="H5665" s="28" t="n">
        <v>390.23017</v>
      </c>
      <c r="I5665" s="29" t="s">
        <v>23</v>
      </c>
      <c r="J5665" s="100" t="s">
        <v>1540</v>
      </c>
      <c r="K5665" s="71" t="n">
        <v>21229</v>
      </c>
      <c r="L5665" s="72" t="n">
        <v>2014000742</v>
      </c>
      <c r="M5665" s="73" t="n">
        <v>43465</v>
      </c>
      <c r="N5665" s="74" t="n">
        <v>176.499675416667</v>
      </c>
      <c r="O5665" s="75" t="n">
        <v>0.2</v>
      </c>
      <c r="P5665" s="76" t="n">
        <v>0.0166666666666667</v>
      </c>
      <c r="Q5665" s="77" t="n">
        <v>6.50383616666667</v>
      </c>
      <c r="R5665" s="78" t="n">
        <v>183.003511583333</v>
      </c>
      <c r="S5665" s="39" t="n">
        <v>207.226658416667</v>
      </c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  <c r="AI5665" s="3"/>
      <c r="AJ5665" s="3"/>
      <c r="AMG5665" s="0"/>
      <c r="AMH5665" s="0"/>
      <c r="AMI5665" s="0"/>
      <c r="AMJ5665" s="0"/>
    </row>
    <row r="5666" s="4" customFormat="true" ht="37.5" hidden="false" customHeight="true" outlineLevel="0" collapsed="false">
      <c r="A5666" s="23" t="s">
        <v>1337</v>
      </c>
      <c r="B5666" s="80" t="n">
        <v>10115</v>
      </c>
      <c r="C5666" s="25" t="n">
        <f aca="false">VLOOKUP(B5666,[1]Planilha8!$X$4:$Y$6629,2,0)</f>
        <v>2041703</v>
      </c>
      <c r="D5666" s="26" t="s">
        <v>1543</v>
      </c>
      <c r="E5666" s="26" t="str">
        <f aca="false">VLOOKUP(B5666,[1]Planilha8!$X$4:$Z$6629,3,0)</f>
        <v>PORTARIA “A'</v>
      </c>
      <c r="F5666" s="26" t="str">
        <f aca="false">VLOOKUP(B5666,[1]Planilha8!$X$4:$AD$6629,7,0)</f>
        <v>BOM</v>
      </c>
      <c r="G5666" s="27" t="n">
        <v>41808</v>
      </c>
      <c r="H5666" s="28" t="n">
        <v>390.23017</v>
      </c>
      <c r="I5666" s="29" t="s">
        <v>23</v>
      </c>
      <c r="J5666" s="100" t="s">
        <v>1540</v>
      </c>
      <c r="K5666" s="71" t="n">
        <v>21229</v>
      </c>
      <c r="L5666" s="72" t="n">
        <v>2014000742</v>
      </c>
      <c r="M5666" s="73" t="n">
        <v>43465</v>
      </c>
      <c r="N5666" s="74" t="n">
        <v>176.499675416667</v>
      </c>
      <c r="O5666" s="75" t="n">
        <v>0.2</v>
      </c>
      <c r="P5666" s="76" t="n">
        <v>0.0166666666666667</v>
      </c>
      <c r="Q5666" s="77" t="n">
        <v>6.50383616666667</v>
      </c>
      <c r="R5666" s="78" t="n">
        <v>183.003511583333</v>
      </c>
      <c r="S5666" s="39" t="n">
        <v>207.226658416667</v>
      </c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  <c r="AI5666" s="3"/>
      <c r="AJ5666" s="3"/>
      <c r="AMG5666" s="0"/>
      <c r="AMH5666" s="0"/>
      <c r="AMI5666" s="0"/>
      <c r="AMJ5666" s="0"/>
    </row>
    <row r="5667" s="4" customFormat="true" ht="37.5" hidden="false" customHeight="true" outlineLevel="0" collapsed="false">
      <c r="A5667" s="23" t="s">
        <v>1337</v>
      </c>
      <c r="B5667" s="80" t="n">
        <v>10116</v>
      </c>
      <c r="C5667" s="25" t="n">
        <f aca="false">VLOOKUP(B5667,[1]Planilha8!$X$4:$Y$6629,2,0)</f>
        <v>2041704</v>
      </c>
      <c r="D5667" s="26" t="s">
        <v>1543</v>
      </c>
      <c r="E5667" s="26" t="str">
        <f aca="false">VLOOKUP(B5667,[1]Planilha8!$X$4:$Z$6629,3,0)</f>
        <v>AMBULATÓRIO – CONSULTÓRIO 19</v>
      </c>
      <c r="F5667" s="26" t="str">
        <f aca="false">VLOOKUP(B5667,[1]Planilha8!$X$4:$AD$6629,7,0)</f>
        <v>BOM</v>
      </c>
      <c r="G5667" s="27" t="n">
        <v>41808</v>
      </c>
      <c r="H5667" s="28" t="n">
        <v>390.23017</v>
      </c>
      <c r="I5667" s="29" t="s">
        <v>23</v>
      </c>
      <c r="J5667" s="100" t="s">
        <v>1540</v>
      </c>
      <c r="K5667" s="71" t="n">
        <v>21229</v>
      </c>
      <c r="L5667" s="72" t="n">
        <v>2014000742</v>
      </c>
      <c r="M5667" s="73" t="n">
        <v>43465</v>
      </c>
      <c r="N5667" s="74" t="n">
        <v>176.499675416667</v>
      </c>
      <c r="O5667" s="75" t="n">
        <v>0.2</v>
      </c>
      <c r="P5667" s="76" t="n">
        <v>0.0166666666666667</v>
      </c>
      <c r="Q5667" s="77" t="n">
        <v>6.50383616666667</v>
      </c>
      <c r="R5667" s="78" t="n">
        <v>183.003511583333</v>
      </c>
      <c r="S5667" s="39" t="n">
        <v>207.226658416667</v>
      </c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  <c r="AI5667" s="3"/>
      <c r="AJ5667" s="3"/>
      <c r="AMG5667" s="0"/>
      <c r="AMH5667" s="0"/>
      <c r="AMI5667" s="0"/>
      <c r="AMJ5667" s="0"/>
    </row>
    <row r="5668" s="4" customFormat="true" ht="37.5" hidden="false" customHeight="true" outlineLevel="0" collapsed="false">
      <c r="A5668" s="23" t="s">
        <v>1337</v>
      </c>
      <c r="B5668" s="80" t="n">
        <v>10117</v>
      </c>
      <c r="C5668" s="25" t="n">
        <f aca="false">VLOOKUP(B5668,[1]Planilha8!$X$4:$Y$6629,2,0)</f>
        <v>2041705</v>
      </c>
      <c r="D5668" s="26" t="s">
        <v>1543</v>
      </c>
      <c r="E5668" s="26" t="str">
        <f aca="false">VLOOKUP(B5668,[1]Planilha8!$X$4:$Z$6629,3,0)</f>
        <v>AMBULATÓRIO – CONSULTÓRIO 2</v>
      </c>
      <c r="F5668" s="26" t="str">
        <f aca="false">VLOOKUP(B5668,[1]Planilha8!$X$4:$AD$6629,7,0)</f>
        <v>BOM</v>
      </c>
      <c r="G5668" s="27" t="n">
        <v>41808</v>
      </c>
      <c r="H5668" s="28" t="n">
        <v>390.23017</v>
      </c>
      <c r="I5668" s="29" t="s">
        <v>23</v>
      </c>
      <c r="J5668" s="100" t="s">
        <v>1540</v>
      </c>
      <c r="K5668" s="71" t="n">
        <v>21229</v>
      </c>
      <c r="L5668" s="72" t="n">
        <v>2014000742</v>
      </c>
      <c r="M5668" s="73" t="n">
        <v>43465</v>
      </c>
      <c r="N5668" s="74" t="n">
        <v>176.499675416667</v>
      </c>
      <c r="O5668" s="75" t="n">
        <v>0.2</v>
      </c>
      <c r="P5668" s="76" t="n">
        <v>0.0166666666666667</v>
      </c>
      <c r="Q5668" s="77" t="n">
        <v>6.50383616666667</v>
      </c>
      <c r="R5668" s="78" t="n">
        <v>183.003511583333</v>
      </c>
      <c r="S5668" s="39" t="n">
        <v>207.226658416667</v>
      </c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  <c r="AI5668" s="3"/>
      <c r="AJ5668" s="3"/>
      <c r="AMG5668" s="0"/>
      <c r="AMH5668" s="0"/>
      <c r="AMI5668" s="0"/>
      <c r="AMJ5668" s="0"/>
    </row>
    <row r="5669" s="4" customFormat="true" ht="37.5" hidden="false" customHeight="true" outlineLevel="0" collapsed="false">
      <c r="A5669" s="23" t="s">
        <v>1337</v>
      </c>
      <c r="B5669" s="80" t="n">
        <v>10118</v>
      </c>
      <c r="C5669" s="25" t="n">
        <f aca="false">VLOOKUP(B5669,[1]Planilha8!$X$4:$Y$6629,2,0)</f>
        <v>2041706</v>
      </c>
      <c r="D5669" s="26" t="s">
        <v>1543</v>
      </c>
      <c r="E5669" s="26" t="str">
        <f aca="false">VLOOKUP(B5669,[1]Planilha8!$X$4:$Z$6629,3,0)</f>
        <v>AMBULATÓRIO – CONSULTÓRIO 9</v>
      </c>
      <c r="F5669" s="26" t="str">
        <f aca="false">VLOOKUP(B5669,[1]Planilha8!$X$4:$AD$6629,7,0)</f>
        <v>BOM</v>
      </c>
      <c r="G5669" s="27" t="n">
        <v>41808</v>
      </c>
      <c r="H5669" s="28" t="n">
        <v>390.23017</v>
      </c>
      <c r="I5669" s="29" t="s">
        <v>23</v>
      </c>
      <c r="J5669" s="100" t="s">
        <v>1540</v>
      </c>
      <c r="K5669" s="71" t="n">
        <v>21229</v>
      </c>
      <c r="L5669" s="72" t="n">
        <v>2014000742</v>
      </c>
      <c r="M5669" s="73" t="n">
        <v>43465</v>
      </c>
      <c r="N5669" s="74" t="n">
        <v>176.499675416667</v>
      </c>
      <c r="O5669" s="75" t="n">
        <v>0.2</v>
      </c>
      <c r="P5669" s="76" t="n">
        <v>0.0166666666666667</v>
      </c>
      <c r="Q5669" s="77" t="n">
        <v>6.50383616666667</v>
      </c>
      <c r="R5669" s="78" t="n">
        <v>183.003511583333</v>
      </c>
      <c r="S5669" s="39" t="n">
        <v>207.226658416667</v>
      </c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  <c r="AI5669" s="3"/>
      <c r="AJ5669" s="3"/>
      <c r="AMG5669" s="0"/>
      <c r="AMH5669" s="0"/>
      <c r="AMI5669" s="0"/>
      <c r="AMJ5669" s="0"/>
    </row>
    <row r="5670" s="4" customFormat="true" ht="37.5" hidden="false" customHeight="true" outlineLevel="0" collapsed="false">
      <c r="A5670" s="23" t="s">
        <v>1337</v>
      </c>
      <c r="B5670" s="80" t="n">
        <v>10119</v>
      </c>
      <c r="C5670" s="25" t="n">
        <f aca="false">VLOOKUP(B5670,[1]Planilha8!$X$4:$Y$6629,2,0)</f>
        <v>2041707</v>
      </c>
      <c r="D5670" s="26" t="s">
        <v>1543</v>
      </c>
      <c r="E5670" s="26" t="str">
        <f aca="false">VLOOKUP(B5670,[1]Planilha8!$X$4:$Z$6629,3,0)</f>
        <v>AMBULATÓRIO – CONSULTÓRIO 35</v>
      </c>
      <c r="F5670" s="26" t="str">
        <f aca="false">VLOOKUP(B5670,[1]Planilha8!$X$4:$AD$6629,7,0)</f>
        <v>BOM</v>
      </c>
      <c r="G5670" s="27" t="n">
        <v>41808</v>
      </c>
      <c r="H5670" s="28" t="n">
        <v>390.23017</v>
      </c>
      <c r="I5670" s="29" t="s">
        <v>23</v>
      </c>
      <c r="J5670" s="100" t="s">
        <v>1540</v>
      </c>
      <c r="K5670" s="71" t="n">
        <v>21229</v>
      </c>
      <c r="L5670" s="72" t="n">
        <v>2014000742</v>
      </c>
      <c r="M5670" s="73" t="n">
        <v>43465</v>
      </c>
      <c r="N5670" s="74" t="n">
        <v>176.499675416667</v>
      </c>
      <c r="O5670" s="75" t="n">
        <v>0.2</v>
      </c>
      <c r="P5670" s="76" t="n">
        <v>0.0166666666666667</v>
      </c>
      <c r="Q5670" s="77" t="n">
        <v>6.50383616666667</v>
      </c>
      <c r="R5670" s="78" t="n">
        <v>183.003511583333</v>
      </c>
      <c r="S5670" s="39" t="n">
        <v>207.226658416667</v>
      </c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  <c r="AI5670" s="3"/>
      <c r="AJ5670" s="3"/>
      <c r="AMG5670" s="0"/>
      <c r="AMH5670" s="0"/>
      <c r="AMI5670" s="0"/>
      <c r="AMJ5670" s="0"/>
    </row>
    <row r="5671" s="4" customFormat="true" ht="37.5" hidden="false" customHeight="true" outlineLevel="0" collapsed="false">
      <c r="A5671" s="23" t="s">
        <v>1337</v>
      </c>
      <c r="B5671" s="80" t="n">
        <v>10120</v>
      </c>
      <c r="C5671" s="25" t="n">
        <f aca="false">VLOOKUP(B5671,[1]Planilha8!$X$4:$Y$6629,2,0)</f>
        <v>2041708</v>
      </c>
      <c r="D5671" s="26" t="s">
        <v>1543</v>
      </c>
      <c r="E5671" s="26" t="str">
        <f aca="false">VLOOKUP(B5671,[1]Planilha8!$X$4:$Z$6629,3,0)</f>
        <v>AMBULATÓRIO – CONSULTÓRIO 31</v>
      </c>
      <c r="F5671" s="26" t="str">
        <f aca="false">VLOOKUP(B5671,[1]Planilha8!$X$4:$AD$6629,7,0)</f>
        <v>BOM</v>
      </c>
      <c r="G5671" s="27" t="n">
        <v>41808</v>
      </c>
      <c r="H5671" s="28" t="n">
        <v>390.23017</v>
      </c>
      <c r="I5671" s="29" t="s">
        <v>23</v>
      </c>
      <c r="J5671" s="100" t="s">
        <v>1540</v>
      </c>
      <c r="K5671" s="71" t="n">
        <v>21229</v>
      </c>
      <c r="L5671" s="72" t="n">
        <v>2014000742</v>
      </c>
      <c r="M5671" s="73" t="n">
        <v>43465</v>
      </c>
      <c r="N5671" s="74" t="n">
        <v>176.499675416667</v>
      </c>
      <c r="O5671" s="75" t="n">
        <v>0.2</v>
      </c>
      <c r="P5671" s="76" t="n">
        <v>0.0166666666666667</v>
      </c>
      <c r="Q5671" s="77" t="n">
        <v>6.50383616666667</v>
      </c>
      <c r="R5671" s="78" t="n">
        <v>183.003511583333</v>
      </c>
      <c r="S5671" s="39" t="n">
        <v>207.226658416667</v>
      </c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  <c r="AI5671" s="3"/>
      <c r="AJ5671" s="3"/>
      <c r="AMG5671" s="0"/>
      <c r="AMH5671" s="0"/>
      <c r="AMI5671" s="0"/>
      <c r="AMJ5671" s="0"/>
    </row>
    <row r="5672" s="4" customFormat="true" ht="37.5" hidden="false" customHeight="true" outlineLevel="0" collapsed="false">
      <c r="A5672" s="23" t="s">
        <v>1337</v>
      </c>
      <c r="B5672" s="80" t="n">
        <v>10121</v>
      </c>
      <c r="C5672" s="25" t="n">
        <f aca="false">VLOOKUP(B5672,[1]Planilha8!$X$4:$Y$6629,2,0)</f>
        <v>2041709</v>
      </c>
      <c r="D5672" s="26" t="s">
        <v>1543</v>
      </c>
      <c r="E5672" s="26" t="str">
        <f aca="false">VLOOKUP(B5672,[1]Planilha8!$X$4:$Z$6629,3,0)</f>
        <v>AMBULATÓRIO – CONSULTÓRIO 30</v>
      </c>
      <c r="F5672" s="26" t="str">
        <f aca="false">VLOOKUP(B5672,[1]Planilha8!$X$4:$AD$6629,7,0)</f>
        <v>BOM</v>
      </c>
      <c r="G5672" s="27" t="n">
        <v>41808</v>
      </c>
      <c r="H5672" s="28" t="n">
        <v>390.23017</v>
      </c>
      <c r="I5672" s="29" t="s">
        <v>23</v>
      </c>
      <c r="J5672" s="100" t="s">
        <v>1540</v>
      </c>
      <c r="K5672" s="71" t="n">
        <v>21229</v>
      </c>
      <c r="L5672" s="72" t="n">
        <v>2014000742</v>
      </c>
      <c r="M5672" s="73" t="n">
        <v>43465</v>
      </c>
      <c r="N5672" s="74" t="n">
        <v>176.499675416667</v>
      </c>
      <c r="O5672" s="75" t="n">
        <v>0.2</v>
      </c>
      <c r="P5672" s="76" t="n">
        <v>0.0166666666666667</v>
      </c>
      <c r="Q5672" s="77" t="n">
        <v>6.50383616666667</v>
      </c>
      <c r="R5672" s="78" t="n">
        <v>183.003511583333</v>
      </c>
      <c r="S5672" s="39" t="n">
        <v>207.226658416667</v>
      </c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  <c r="AI5672" s="3"/>
      <c r="AJ5672" s="3"/>
      <c r="AMG5672" s="0"/>
      <c r="AMH5672" s="0"/>
      <c r="AMI5672" s="0"/>
      <c r="AMJ5672" s="0"/>
    </row>
    <row r="5673" s="4" customFormat="true" ht="37.5" hidden="false" customHeight="true" outlineLevel="0" collapsed="false">
      <c r="A5673" s="23" t="s">
        <v>1337</v>
      </c>
      <c r="B5673" s="80" t="n">
        <v>10122</v>
      </c>
      <c r="C5673" s="25" t="n">
        <f aca="false">VLOOKUP(B5673,[1]Planilha8!$X$4:$Y$6629,2,0)</f>
        <v>2041710</v>
      </c>
      <c r="D5673" s="26" t="s">
        <v>1543</v>
      </c>
      <c r="E5673" s="26" t="str">
        <f aca="false">VLOOKUP(B5673,[1]Planilha8!$X$4:$Z$6629,3,0)</f>
        <v>AMBULATÓRIO – CONSULTÓRIO 33</v>
      </c>
      <c r="F5673" s="26" t="str">
        <f aca="false">VLOOKUP(B5673,[1]Planilha8!$X$4:$AD$6629,7,0)</f>
        <v>BOM</v>
      </c>
      <c r="G5673" s="27" t="n">
        <v>41808</v>
      </c>
      <c r="H5673" s="28" t="n">
        <v>390.23017</v>
      </c>
      <c r="I5673" s="29" t="s">
        <v>23</v>
      </c>
      <c r="J5673" s="100" t="s">
        <v>1540</v>
      </c>
      <c r="K5673" s="71" t="n">
        <v>21229</v>
      </c>
      <c r="L5673" s="72" t="n">
        <v>2014000742</v>
      </c>
      <c r="M5673" s="73" t="n">
        <v>43465</v>
      </c>
      <c r="N5673" s="74" t="n">
        <v>176.499675416667</v>
      </c>
      <c r="O5673" s="75" t="n">
        <v>0.2</v>
      </c>
      <c r="P5673" s="76" t="n">
        <v>0.0166666666666667</v>
      </c>
      <c r="Q5673" s="77" t="n">
        <v>6.50383616666667</v>
      </c>
      <c r="R5673" s="78" t="n">
        <v>183.003511583333</v>
      </c>
      <c r="S5673" s="39" t="n">
        <v>207.226658416667</v>
      </c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  <c r="AI5673" s="3"/>
      <c r="AJ5673" s="3"/>
      <c r="AMG5673" s="0"/>
      <c r="AMH5673" s="0"/>
      <c r="AMI5673" s="0"/>
      <c r="AMJ5673" s="0"/>
    </row>
    <row r="5674" s="4" customFormat="true" ht="37.5" hidden="false" customHeight="true" outlineLevel="0" collapsed="false">
      <c r="A5674" s="23" t="s">
        <v>1337</v>
      </c>
      <c r="B5674" s="80" t="n">
        <v>10123</v>
      </c>
      <c r="C5674" s="25" t="n">
        <f aca="false">VLOOKUP(B5674,[1]Planilha8!$X$4:$Y$6629,2,0)</f>
        <v>2041711</v>
      </c>
      <c r="D5674" s="26" t="s">
        <v>1543</v>
      </c>
      <c r="E5674" s="26" t="str">
        <f aca="false">VLOOKUP(B5674,[1]Planilha8!$X$4:$Z$6629,3,0)</f>
        <v>AMBULATÓRIO -CONSULTÓRIO 21C</v>
      </c>
      <c r="F5674" s="26" t="str">
        <f aca="false">VLOOKUP(B5674,[1]Planilha8!$X$4:$AD$6629,7,0)</f>
        <v>BOM</v>
      </c>
      <c r="G5674" s="27" t="n">
        <v>41808</v>
      </c>
      <c r="H5674" s="28" t="n">
        <v>390.23017</v>
      </c>
      <c r="I5674" s="29" t="s">
        <v>23</v>
      </c>
      <c r="J5674" s="100" t="s">
        <v>1540</v>
      </c>
      <c r="K5674" s="71" t="n">
        <v>21229</v>
      </c>
      <c r="L5674" s="72" t="n">
        <v>2014000742</v>
      </c>
      <c r="M5674" s="73" t="n">
        <v>43465</v>
      </c>
      <c r="N5674" s="74" t="n">
        <v>176.499675416667</v>
      </c>
      <c r="O5674" s="75" t="n">
        <v>0.2</v>
      </c>
      <c r="P5674" s="76" t="n">
        <v>0.0166666666666667</v>
      </c>
      <c r="Q5674" s="77" t="n">
        <v>6.50383616666667</v>
      </c>
      <c r="R5674" s="78" t="n">
        <v>183.003511583333</v>
      </c>
      <c r="S5674" s="39" t="n">
        <v>207.226658416667</v>
      </c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  <c r="AMG5674" s="0"/>
      <c r="AMH5674" s="0"/>
      <c r="AMI5674" s="0"/>
      <c r="AMJ5674" s="0"/>
    </row>
    <row r="5675" s="4" customFormat="true" ht="37.5" hidden="false" customHeight="true" outlineLevel="0" collapsed="false">
      <c r="A5675" s="23" t="s">
        <v>1337</v>
      </c>
      <c r="B5675" s="80" t="n">
        <v>10124</v>
      </c>
      <c r="C5675" s="25" t="n">
        <f aca="false">VLOOKUP(B5675,[1]Planilha8!$X$4:$Y$6629,2,0)</f>
        <v>2041712</v>
      </c>
      <c r="D5675" s="26" t="s">
        <v>1543</v>
      </c>
      <c r="E5675" s="26" t="str">
        <f aca="false">VLOOKUP(B5675,[1]Planilha8!$X$4:$Z$6629,3,0)</f>
        <v>AMBULATÓRIO – CONSULTÓRIO 8</v>
      </c>
      <c r="F5675" s="26" t="str">
        <f aca="false">VLOOKUP(B5675,[1]Planilha8!$X$4:$AD$6629,7,0)</f>
        <v>BOM</v>
      </c>
      <c r="G5675" s="27" t="n">
        <v>41808</v>
      </c>
      <c r="H5675" s="28" t="n">
        <v>390.23017</v>
      </c>
      <c r="I5675" s="29" t="s">
        <v>23</v>
      </c>
      <c r="J5675" s="100" t="s">
        <v>1540</v>
      </c>
      <c r="K5675" s="71" t="n">
        <v>21229</v>
      </c>
      <c r="L5675" s="72" t="n">
        <v>2014000742</v>
      </c>
      <c r="M5675" s="73" t="n">
        <v>43465</v>
      </c>
      <c r="N5675" s="74" t="n">
        <v>176.499675416667</v>
      </c>
      <c r="O5675" s="75" t="n">
        <v>0.2</v>
      </c>
      <c r="P5675" s="76" t="n">
        <v>0.0166666666666667</v>
      </c>
      <c r="Q5675" s="77" t="n">
        <v>6.50383616666667</v>
      </c>
      <c r="R5675" s="78" t="n">
        <v>183.003511583333</v>
      </c>
      <c r="S5675" s="39" t="n">
        <v>207.226658416667</v>
      </c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  <c r="AI5675" s="3"/>
      <c r="AJ5675" s="3"/>
      <c r="AMG5675" s="0"/>
      <c r="AMH5675" s="0"/>
      <c r="AMI5675" s="0"/>
      <c r="AMJ5675" s="0"/>
    </row>
    <row r="5676" s="4" customFormat="true" ht="37.5" hidden="false" customHeight="true" outlineLevel="0" collapsed="false">
      <c r="A5676" s="23" t="s">
        <v>1337</v>
      </c>
      <c r="B5676" s="80" t="n">
        <v>10125</v>
      </c>
      <c r="C5676" s="25" t="n">
        <f aca="false">VLOOKUP(B5676,[1]Planilha8!$X$4:$Y$6629,2,0)</f>
        <v>2041713</v>
      </c>
      <c r="D5676" s="26" t="s">
        <v>1543</v>
      </c>
      <c r="E5676" s="26" t="str">
        <f aca="false">VLOOKUP(B5676,[1]Planilha8!$X$4:$Z$6629,3,0)</f>
        <v>AMBULATÓRIO – CONSULTÓRIO 18</v>
      </c>
      <c r="F5676" s="26" t="str">
        <f aca="false">VLOOKUP(B5676,[1]Planilha8!$X$4:$AD$6629,7,0)</f>
        <v>BOM</v>
      </c>
      <c r="G5676" s="27" t="n">
        <v>41808</v>
      </c>
      <c r="H5676" s="28" t="n">
        <v>390.23017</v>
      </c>
      <c r="I5676" s="29" t="s">
        <v>23</v>
      </c>
      <c r="J5676" s="100" t="s">
        <v>1540</v>
      </c>
      <c r="K5676" s="71" t="n">
        <v>21229</v>
      </c>
      <c r="L5676" s="72" t="n">
        <v>2014000742</v>
      </c>
      <c r="M5676" s="73" t="n">
        <v>43465</v>
      </c>
      <c r="N5676" s="74" t="n">
        <v>176.499675416667</v>
      </c>
      <c r="O5676" s="75" t="n">
        <v>0.2</v>
      </c>
      <c r="P5676" s="76" t="n">
        <v>0.0166666666666667</v>
      </c>
      <c r="Q5676" s="77" t="n">
        <v>6.50383616666667</v>
      </c>
      <c r="R5676" s="78" t="n">
        <v>183.003511583333</v>
      </c>
      <c r="S5676" s="39" t="n">
        <v>207.226658416667</v>
      </c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  <c r="AI5676" s="3"/>
      <c r="AJ5676" s="3"/>
      <c r="AMG5676" s="0"/>
      <c r="AMH5676" s="0"/>
      <c r="AMI5676" s="0"/>
      <c r="AMJ5676" s="0"/>
    </row>
    <row r="5677" s="4" customFormat="true" ht="37.5" hidden="false" customHeight="true" outlineLevel="0" collapsed="false">
      <c r="A5677" s="23" t="s">
        <v>1337</v>
      </c>
      <c r="B5677" s="80" t="n">
        <v>10126</v>
      </c>
      <c r="C5677" s="25" t="n">
        <f aca="false">VLOOKUP(B5677,[1]Planilha8!$X$4:$Y$6629,2,0)</f>
        <v>2041714</v>
      </c>
      <c r="D5677" s="26" t="s">
        <v>1543</v>
      </c>
      <c r="E5677" s="26" t="str">
        <f aca="false">VLOOKUP(B5677,[1]Planilha8!$X$4:$Z$6629,3,0)</f>
        <v>AMBULATÓRIO – GERÊNCIA</v>
      </c>
      <c r="F5677" s="26" t="str">
        <f aca="false">VLOOKUP(B5677,[1]Planilha8!$X$4:$AD$6629,7,0)</f>
        <v>BOM</v>
      </c>
      <c r="G5677" s="27" t="n">
        <v>41808</v>
      </c>
      <c r="H5677" s="28" t="n">
        <v>390.23017</v>
      </c>
      <c r="I5677" s="29" t="s">
        <v>23</v>
      </c>
      <c r="J5677" s="100" t="s">
        <v>1540</v>
      </c>
      <c r="K5677" s="71" t="n">
        <v>21229</v>
      </c>
      <c r="L5677" s="72" t="n">
        <v>2014000742</v>
      </c>
      <c r="M5677" s="73" t="n">
        <v>43465</v>
      </c>
      <c r="N5677" s="74" t="n">
        <v>176.499675416667</v>
      </c>
      <c r="O5677" s="75" t="n">
        <v>0.2</v>
      </c>
      <c r="P5677" s="76" t="n">
        <v>0.0166666666666667</v>
      </c>
      <c r="Q5677" s="77" t="n">
        <v>6.50383616666667</v>
      </c>
      <c r="R5677" s="78" t="n">
        <v>183.003511583333</v>
      </c>
      <c r="S5677" s="39" t="n">
        <v>207.226658416667</v>
      </c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  <c r="AI5677" s="3"/>
      <c r="AJ5677" s="3"/>
      <c r="AMG5677" s="0"/>
      <c r="AMH5677" s="0"/>
      <c r="AMI5677" s="0"/>
      <c r="AMJ5677" s="0"/>
    </row>
    <row r="5678" s="4" customFormat="true" ht="37.5" hidden="false" customHeight="true" outlineLevel="0" collapsed="false">
      <c r="A5678" s="23" t="s">
        <v>1337</v>
      </c>
      <c r="B5678" s="80" t="n">
        <v>10127</v>
      </c>
      <c r="C5678" s="25" t="n">
        <f aca="false">VLOOKUP(B5678,[1]Planilha8!$X$4:$Y$6629,2,0)</f>
        <v>2041715</v>
      </c>
      <c r="D5678" s="26" t="s">
        <v>1543</v>
      </c>
      <c r="E5678" s="26" t="str">
        <f aca="false">VLOOKUP(B5678,[1]Planilha8!$X$4:$Z$6629,3,0)</f>
        <v>AMBULATÓRIO – CONSULTÓRIO 16</v>
      </c>
      <c r="F5678" s="26" t="str">
        <f aca="false">VLOOKUP(B5678,[1]Planilha8!$X$4:$AD$6629,7,0)</f>
        <v>BOM</v>
      </c>
      <c r="G5678" s="27" t="n">
        <v>41808</v>
      </c>
      <c r="H5678" s="28" t="n">
        <v>390.23017</v>
      </c>
      <c r="I5678" s="29" t="s">
        <v>23</v>
      </c>
      <c r="J5678" s="100" t="s">
        <v>1540</v>
      </c>
      <c r="K5678" s="71" t="n">
        <v>21229</v>
      </c>
      <c r="L5678" s="72" t="n">
        <v>2014000742</v>
      </c>
      <c r="M5678" s="73" t="n">
        <v>43465</v>
      </c>
      <c r="N5678" s="74" t="n">
        <v>176.499675416667</v>
      </c>
      <c r="O5678" s="75" t="n">
        <v>0.2</v>
      </c>
      <c r="P5678" s="76" t="n">
        <v>0.0166666666666667</v>
      </c>
      <c r="Q5678" s="77" t="n">
        <v>6.50383616666667</v>
      </c>
      <c r="R5678" s="78" t="n">
        <v>183.003511583333</v>
      </c>
      <c r="S5678" s="39" t="n">
        <v>207.226658416667</v>
      </c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  <c r="AI5678" s="3"/>
      <c r="AJ5678" s="3"/>
      <c r="AMG5678" s="0"/>
      <c r="AMH5678" s="0"/>
      <c r="AMI5678" s="0"/>
      <c r="AMJ5678" s="0"/>
    </row>
    <row r="5679" s="4" customFormat="true" ht="37.5" hidden="false" customHeight="true" outlineLevel="0" collapsed="false">
      <c r="A5679" s="23" t="s">
        <v>1337</v>
      </c>
      <c r="B5679" s="80" t="n">
        <v>10128</v>
      </c>
      <c r="C5679" s="25" t="n">
        <f aca="false">VLOOKUP(B5679,[1]Planilha8!$X$4:$Y$6629,2,0)</f>
        <v>2041716</v>
      </c>
      <c r="D5679" s="26" t="s">
        <v>1543</v>
      </c>
      <c r="E5679" s="26" t="str">
        <f aca="false">VLOOKUP(B5679,[1]Planilha8!$X$4:$Z$6629,3,0)</f>
        <v>AMBULATÓRIO – CONSULTÓRIO 16</v>
      </c>
      <c r="F5679" s="26" t="str">
        <f aca="false">VLOOKUP(B5679,[1]Planilha8!$X$4:$AD$6629,7,0)</f>
        <v>BOM</v>
      </c>
      <c r="G5679" s="27" t="n">
        <v>41808</v>
      </c>
      <c r="H5679" s="28" t="n">
        <v>390.23017</v>
      </c>
      <c r="I5679" s="29" t="s">
        <v>23</v>
      </c>
      <c r="J5679" s="100" t="s">
        <v>1540</v>
      </c>
      <c r="K5679" s="71" t="n">
        <v>21229</v>
      </c>
      <c r="L5679" s="72" t="n">
        <v>2014000742</v>
      </c>
      <c r="M5679" s="73" t="n">
        <v>43465</v>
      </c>
      <c r="N5679" s="74" t="n">
        <v>176.499675416667</v>
      </c>
      <c r="O5679" s="75" t="n">
        <v>0.2</v>
      </c>
      <c r="P5679" s="76" t="n">
        <v>0.0166666666666667</v>
      </c>
      <c r="Q5679" s="77" t="n">
        <v>6.50383616666667</v>
      </c>
      <c r="R5679" s="78" t="n">
        <v>183.003511583333</v>
      </c>
      <c r="S5679" s="39" t="n">
        <v>207.226658416667</v>
      </c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  <c r="AI5679" s="3"/>
      <c r="AJ5679" s="3"/>
      <c r="AMG5679" s="0"/>
      <c r="AMH5679" s="0"/>
      <c r="AMI5679" s="0"/>
      <c r="AMJ5679" s="0"/>
    </row>
    <row r="5680" s="4" customFormat="true" ht="37.5" hidden="false" customHeight="true" outlineLevel="0" collapsed="false">
      <c r="A5680" s="23" t="s">
        <v>1337</v>
      </c>
      <c r="B5680" s="80" t="n">
        <v>10129</v>
      </c>
      <c r="C5680" s="25" t="n">
        <f aca="false">VLOOKUP(B5680,[1]Planilha8!$X$4:$Y$6629,2,0)</f>
        <v>2041717</v>
      </c>
      <c r="D5680" s="26" t="s">
        <v>1543</v>
      </c>
      <c r="E5680" s="26" t="str">
        <f aca="false">VLOOKUP(B5680,[1]Planilha8!$X$4:$Z$6629,3,0)</f>
        <v>AMBULATÓRIO – CONSULTÓRIO 18</v>
      </c>
      <c r="F5680" s="26" t="str">
        <f aca="false">VLOOKUP(B5680,[1]Planilha8!$X$4:$AD$6629,7,0)</f>
        <v>BOM</v>
      </c>
      <c r="G5680" s="27" t="n">
        <v>41808</v>
      </c>
      <c r="H5680" s="28" t="n">
        <v>390.23017</v>
      </c>
      <c r="I5680" s="29" t="s">
        <v>23</v>
      </c>
      <c r="J5680" s="100" t="s">
        <v>1540</v>
      </c>
      <c r="K5680" s="71" t="n">
        <v>21229</v>
      </c>
      <c r="L5680" s="72" t="n">
        <v>2014000742</v>
      </c>
      <c r="M5680" s="73" t="n">
        <v>43465</v>
      </c>
      <c r="N5680" s="74" t="n">
        <v>176.499675416667</v>
      </c>
      <c r="O5680" s="75" t="n">
        <v>0.2</v>
      </c>
      <c r="P5680" s="76" t="n">
        <v>0.0166666666666667</v>
      </c>
      <c r="Q5680" s="77" t="n">
        <v>6.50383616666667</v>
      </c>
      <c r="R5680" s="78" t="n">
        <v>183.003511583333</v>
      </c>
      <c r="S5680" s="39" t="n">
        <v>207.226658416667</v>
      </c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  <c r="AI5680" s="3"/>
      <c r="AJ5680" s="3"/>
      <c r="AMG5680" s="0"/>
      <c r="AMH5680" s="0"/>
      <c r="AMI5680" s="0"/>
      <c r="AMJ5680" s="0"/>
    </row>
    <row r="5681" s="4" customFormat="true" ht="37.5" hidden="false" customHeight="true" outlineLevel="0" collapsed="false">
      <c r="A5681" s="23" t="s">
        <v>1337</v>
      </c>
      <c r="B5681" s="80" t="n">
        <v>10130</v>
      </c>
      <c r="C5681" s="25" t="n">
        <f aca="false">VLOOKUP(B5681,[1]Planilha8!$X$4:$Y$6629,2,0)</f>
        <v>2041718</v>
      </c>
      <c r="D5681" s="26" t="s">
        <v>1543</v>
      </c>
      <c r="E5681" s="26" t="str">
        <f aca="false">VLOOKUP(B5681,[1]Planilha8!$X$4:$Z$6629,3,0)</f>
        <v>AMBULATÓRIO – CONSULTÓRIO 34</v>
      </c>
      <c r="F5681" s="26" t="str">
        <f aca="false">VLOOKUP(B5681,[1]Planilha8!$X$4:$AD$6629,7,0)</f>
        <v>BOM</v>
      </c>
      <c r="G5681" s="27" t="n">
        <v>41808</v>
      </c>
      <c r="H5681" s="28" t="n">
        <v>390.23017</v>
      </c>
      <c r="I5681" s="29" t="s">
        <v>23</v>
      </c>
      <c r="J5681" s="100" t="s">
        <v>1540</v>
      </c>
      <c r="K5681" s="71" t="n">
        <v>21229</v>
      </c>
      <c r="L5681" s="72" t="n">
        <v>2014000742</v>
      </c>
      <c r="M5681" s="73" t="n">
        <v>43465</v>
      </c>
      <c r="N5681" s="74" t="n">
        <v>176.499675416667</v>
      </c>
      <c r="O5681" s="75" t="n">
        <v>0.2</v>
      </c>
      <c r="P5681" s="76" t="n">
        <v>0.0166666666666667</v>
      </c>
      <c r="Q5681" s="77" t="n">
        <v>6.50383616666667</v>
      </c>
      <c r="R5681" s="78" t="n">
        <v>183.003511583333</v>
      </c>
      <c r="S5681" s="39" t="n">
        <v>207.226658416667</v>
      </c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  <c r="AI5681" s="3"/>
      <c r="AJ5681" s="3"/>
      <c r="AMG5681" s="0"/>
      <c r="AMH5681" s="0"/>
      <c r="AMI5681" s="0"/>
      <c r="AMJ5681" s="0"/>
    </row>
    <row r="5682" s="4" customFormat="true" ht="37.5" hidden="false" customHeight="true" outlineLevel="0" collapsed="false">
      <c r="A5682" s="23" t="s">
        <v>1337</v>
      </c>
      <c r="B5682" s="80" t="n">
        <v>10131</v>
      </c>
      <c r="C5682" s="25" t="n">
        <f aca="false">VLOOKUP(B5682,[1]Planilha8!$X$4:$Y$6629,2,0)</f>
        <v>2041719</v>
      </c>
      <c r="D5682" s="26" t="s">
        <v>1543</v>
      </c>
      <c r="E5682" s="26" t="str">
        <f aca="false">VLOOKUP(B5682,[1]Planilha8!$X$4:$Z$6629,3,0)</f>
        <v>AMBULATÓRIO – CONSULTÓRIO 17</v>
      </c>
      <c r="F5682" s="26" t="str">
        <f aca="false">VLOOKUP(B5682,[1]Planilha8!$X$4:$AD$6629,7,0)</f>
        <v>BOM</v>
      </c>
      <c r="G5682" s="27" t="n">
        <v>41808</v>
      </c>
      <c r="H5682" s="28" t="n">
        <v>390.23017</v>
      </c>
      <c r="I5682" s="29" t="s">
        <v>23</v>
      </c>
      <c r="J5682" s="100" t="s">
        <v>1540</v>
      </c>
      <c r="K5682" s="71" t="n">
        <v>21229</v>
      </c>
      <c r="L5682" s="72" t="n">
        <v>2014000742</v>
      </c>
      <c r="M5682" s="73" t="n">
        <v>43465</v>
      </c>
      <c r="N5682" s="74" t="n">
        <v>176.499675416667</v>
      </c>
      <c r="O5682" s="75" t="n">
        <v>0.2</v>
      </c>
      <c r="P5682" s="76" t="n">
        <v>0.0166666666666667</v>
      </c>
      <c r="Q5682" s="77" t="n">
        <v>6.50383616666667</v>
      </c>
      <c r="R5682" s="78" t="n">
        <v>183.003511583333</v>
      </c>
      <c r="S5682" s="39" t="n">
        <v>207.226658416667</v>
      </c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  <c r="AI5682" s="3"/>
      <c r="AJ5682" s="3"/>
      <c r="AMG5682" s="0"/>
      <c r="AMH5682" s="0"/>
      <c r="AMI5682" s="0"/>
      <c r="AMJ5682" s="0"/>
    </row>
    <row r="5683" s="4" customFormat="true" ht="37.5" hidden="false" customHeight="true" outlineLevel="0" collapsed="false">
      <c r="A5683" s="23" t="s">
        <v>1337</v>
      </c>
      <c r="B5683" s="80" t="n">
        <v>10132</v>
      </c>
      <c r="C5683" s="25" t="n">
        <f aca="false">VLOOKUP(B5683,[1]Planilha8!$X$4:$Y$6629,2,0)</f>
        <v>2041720</v>
      </c>
      <c r="D5683" s="26" t="s">
        <v>1543</v>
      </c>
      <c r="E5683" s="26" t="str">
        <f aca="false">VLOOKUP(B5683,[1]Planilha8!$X$4:$Z$6629,3,0)</f>
        <v>AMBULATÓRO – CONSULTÓRIO 20C</v>
      </c>
      <c r="F5683" s="26" t="str">
        <f aca="false">VLOOKUP(B5683,[1]Planilha8!$X$4:$AD$6629,7,0)</f>
        <v>BOM</v>
      </c>
      <c r="G5683" s="27" t="n">
        <v>41808</v>
      </c>
      <c r="H5683" s="28" t="n">
        <v>390.23017</v>
      </c>
      <c r="I5683" s="29" t="s">
        <v>23</v>
      </c>
      <c r="J5683" s="100" t="s">
        <v>1540</v>
      </c>
      <c r="K5683" s="71" t="n">
        <v>21229</v>
      </c>
      <c r="L5683" s="72" t="n">
        <v>2014000742</v>
      </c>
      <c r="M5683" s="73" t="n">
        <v>43465</v>
      </c>
      <c r="N5683" s="74" t="n">
        <v>176.499675416667</v>
      </c>
      <c r="O5683" s="75" t="n">
        <v>0.2</v>
      </c>
      <c r="P5683" s="76" t="n">
        <v>0.0166666666666667</v>
      </c>
      <c r="Q5683" s="77" t="n">
        <v>6.50383616666667</v>
      </c>
      <c r="R5683" s="78" t="n">
        <v>183.003511583333</v>
      </c>
      <c r="S5683" s="39" t="n">
        <v>207.226658416667</v>
      </c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  <c r="AI5683" s="3"/>
      <c r="AJ5683" s="3"/>
      <c r="AMG5683" s="0"/>
      <c r="AMH5683" s="0"/>
      <c r="AMI5683" s="0"/>
      <c r="AMJ5683" s="0"/>
    </row>
    <row r="5684" s="4" customFormat="true" ht="37.5" hidden="false" customHeight="true" outlineLevel="0" collapsed="false">
      <c r="A5684" s="23" t="s">
        <v>1337</v>
      </c>
      <c r="B5684" s="80" t="n">
        <v>10133</v>
      </c>
      <c r="C5684" s="25" t="n">
        <f aca="false">VLOOKUP(B5684,[1]Planilha8!$X$4:$Y$6629,2,0)</f>
        <v>2041721</v>
      </c>
      <c r="D5684" s="26" t="s">
        <v>1543</v>
      </c>
      <c r="E5684" s="26" t="str">
        <f aca="false">VLOOKUP(B5684,[1]Planilha8!$X$4:$Z$6629,3,0)</f>
        <v>AMBULATÓRIO – CONSULTÓRIO 17</v>
      </c>
      <c r="F5684" s="26" t="str">
        <f aca="false">VLOOKUP(B5684,[1]Planilha8!$X$4:$AD$6629,7,0)</f>
        <v>BOM</v>
      </c>
      <c r="G5684" s="27" t="n">
        <v>41808</v>
      </c>
      <c r="H5684" s="28" t="n">
        <v>390.23017</v>
      </c>
      <c r="I5684" s="29" t="s">
        <v>23</v>
      </c>
      <c r="J5684" s="100" t="s">
        <v>1540</v>
      </c>
      <c r="K5684" s="71" t="n">
        <v>21229</v>
      </c>
      <c r="L5684" s="72" t="n">
        <v>2014000742</v>
      </c>
      <c r="M5684" s="73" t="n">
        <v>43465</v>
      </c>
      <c r="N5684" s="74" t="n">
        <v>176.499675416667</v>
      </c>
      <c r="O5684" s="75" t="n">
        <v>0.2</v>
      </c>
      <c r="P5684" s="76" t="n">
        <v>0.0166666666666667</v>
      </c>
      <c r="Q5684" s="77" t="n">
        <v>6.50383616666667</v>
      </c>
      <c r="R5684" s="78" t="n">
        <v>183.003511583333</v>
      </c>
      <c r="S5684" s="39" t="n">
        <v>207.226658416667</v>
      </c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  <c r="AMG5684" s="0"/>
      <c r="AMH5684" s="0"/>
      <c r="AMI5684" s="0"/>
      <c r="AMJ5684" s="0"/>
    </row>
    <row r="5685" s="4" customFormat="true" ht="37.5" hidden="false" customHeight="true" outlineLevel="0" collapsed="false">
      <c r="A5685" s="23" t="s">
        <v>1337</v>
      </c>
      <c r="B5685" s="80" t="n">
        <v>10134</v>
      </c>
      <c r="C5685" s="25" t="e">
        <f aca="false">VLOOKUP(B5685,[1]Planilha8!$X$4:$Y$6629,2,0)</f>
        <v>#N/A</v>
      </c>
      <c r="D5685" s="26" t="s">
        <v>1544</v>
      </c>
      <c r="E5685" s="26" t="e">
        <f aca="false">VLOOKUP(B5685,[1]Planilha8!$X$4:$Z$6629,3,0)</f>
        <v>#N/A</v>
      </c>
      <c r="F5685" s="26" t="e">
        <f aca="false">VLOOKUP(B5685,[1]Planilha8!$X$4:$AD$6629,7,0)</f>
        <v>#N/A</v>
      </c>
      <c r="G5685" s="27" t="n">
        <v>41808</v>
      </c>
      <c r="H5685" s="28" t="n">
        <v>1034.27</v>
      </c>
      <c r="I5685" s="29" t="s">
        <v>23</v>
      </c>
      <c r="J5685" s="100" t="s">
        <v>1540</v>
      </c>
      <c r="K5685" s="71" t="n">
        <v>21229</v>
      </c>
      <c r="L5685" s="72" t="n">
        <v>2014000742</v>
      </c>
      <c r="M5685" s="73" t="n">
        <v>43465</v>
      </c>
      <c r="N5685" s="74" t="n">
        <v>345.7614</v>
      </c>
      <c r="O5685" s="75" t="n">
        <v>0.14</v>
      </c>
      <c r="P5685" s="76" t="n">
        <v>0.0116666666666667</v>
      </c>
      <c r="Q5685" s="77" t="n">
        <v>12.0664833333333</v>
      </c>
      <c r="R5685" s="78" t="n">
        <v>357.827883333333</v>
      </c>
      <c r="S5685" s="39" t="n">
        <v>0</v>
      </c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  <c r="AMG5685" s="0"/>
      <c r="AMH5685" s="0"/>
      <c r="AMI5685" s="0"/>
      <c r="AMJ5685" s="0"/>
    </row>
    <row r="5686" s="4" customFormat="true" ht="37.5" hidden="false" customHeight="true" outlineLevel="0" collapsed="false">
      <c r="A5686" s="23" t="s">
        <v>1337</v>
      </c>
      <c r="B5686" s="80" t="n">
        <v>10135</v>
      </c>
      <c r="C5686" s="25" t="n">
        <f aca="false">VLOOKUP(B5686,[1]Planilha8!$X$4:$Y$6629,2,0)</f>
        <v>2041723</v>
      </c>
      <c r="D5686" s="26" t="s">
        <v>1544</v>
      </c>
      <c r="E5686" s="26" t="str">
        <f aca="false">VLOOKUP(B5686,[1]Planilha8!$X$4:$Z$6629,3,0)</f>
        <v>RECEPÇÃO APOIO AO DIAGNÓSTICO</v>
      </c>
      <c r="F5686" s="26" t="str">
        <f aca="false">VLOOKUP(B5686,[1]Planilha8!$X$4:$AD$6629,7,0)</f>
        <v>BOM</v>
      </c>
      <c r="G5686" s="27" t="n">
        <v>41808</v>
      </c>
      <c r="H5686" s="28" t="n">
        <v>1034.27</v>
      </c>
      <c r="I5686" s="29" t="s">
        <v>23</v>
      </c>
      <c r="J5686" s="100" t="s">
        <v>1540</v>
      </c>
      <c r="K5686" s="71" t="n">
        <v>21229</v>
      </c>
      <c r="L5686" s="72" t="n">
        <v>2014000742</v>
      </c>
      <c r="M5686" s="73" t="n">
        <v>43465</v>
      </c>
      <c r="N5686" s="74" t="n">
        <v>345.7614</v>
      </c>
      <c r="O5686" s="75" t="n">
        <v>0.14</v>
      </c>
      <c r="P5686" s="76" t="n">
        <v>0.0116666666666667</v>
      </c>
      <c r="Q5686" s="77" t="n">
        <v>12.0664833333333</v>
      </c>
      <c r="R5686" s="78" t="n">
        <v>357.827883333333</v>
      </c>
      <c r="S5686" s="39" t="n">
        <v>676.442116666667</v>
      </c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  <c r="AMG5686" s="0"/>
      <c r="AMH5686" s="0"/>
      <c r="AMI5686" s="0"/>
      <c r="AMJ5686" s="0"/>
    </row>
    <row r="5687" s="4" customFormat="true" ht="37.5" hidden="false" customHeight="true" outlineLevel="0" collapsed="false">
      <c r="A5687" s="23" t="s">
        <v>1337</v>
      </c>
      <c r="B5687" s="80" t="n">
        <v>10136</v>
      </c>
      <c r="C5687" s="25" t="e">
        <f aca="false">VLOOKUP(B5687,[1]Planilha8!$X$4:$Y$6629,2,0)</f>
        <v>#N/A</v>
      </c>
      <c r="D5687" s="26" t="s">
        <v>1544</v>
      </c>
      <c r="E5687" s="26" t="e">
        <f aca="false">VLOOKUP(B5687,[1]Planilha8!$X$4:$Z$6629,3,0)</f>
        <v>#N/A</v>
      </c>
      <c r="F5687" s="26" t="e">
        <f aca="false">VLOOKUP(B5687,[1]Planilha8!$X$4:$AD$6629,7,0)</f>
        <v>#N/A</v>
      </c>
      <c r="G5687" s="27" t="n">
        <v>41808</v>
      </c>
      <c r="H5687" s="28" t="n">
        <v>1034.27</v>
      </c>
      <c r="I5687" s="29" t="s">
        <v>23</v>
      </c>
      <c r="J5687" s="100" t="s">
        <v>1540</v>
      </c>
      <c r="K5687" s="71" t="n">
        <v>21229</v>
      </c>
      <c r="L5687" s="72" t="n">
        <v>2014000742</v>
      </c>
      <c r="M5687" s="73" t="n">
        <v>43465</v>
      </c>
      <c r="N5687" s="74" t="n">
        <v>345.7614</v>
      </c>
      <c r="O5687" s="75" t="n">
        <v>0.14</v>
      </c>
      <c r="P5687" s="76" t="n">
        <v>0.0116666666666667</v>
      </c>
      <c r="Q5687" s="77" t="n">
        <v>12.0664833333333</v>
      </c>
      <c r="R5687" s="78" t="n">
        <v>357.827883333333</v>
      </c>
      <c r="S5687" s="39" t="n">
        <v>0</v>
      </c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  <c r="AI5687" s="3"/>
      <c r="AJ5687" s="3"/>
      <c r="AMG5687" s="0"/>
      <c r="AMH5687" s="0"/>
      <c r="AMI5687" s="0"/>
      <c r="AMJ5687" s="0"/>
    </row>
    <row r="5688" s="4" customFormat="true" ht="37.5" hidden="false" customHeight="true" outlineLevel="0" collapsed="false">
      <c r="A5688" s="23" t="s">
        <v>1337</v>
      </c>
      <c r="B5688" s="80" t="n">
        <v>10137</v>
      </c>
      <c r="C5688" s="25" t="e">
        <f aca="false">VLOOKUP(B5688,[1]Planilha8!$X$4:$Y$6629,2,0)</f>
        <v>#N/A</v>
      </c>
      <c r="D5688" s="26" t="s">
        <v>1544</v>
      </c>
      <c r="E5688" s="26" t="e">
        <f aca="false">VLOOKUP(B5688,[1]Planilha8!$X$4:$Z$6629,3,0)</f>
        <v>#N/A</v>
      </c>
      <c r="F5688" s="26" t="e">
        <f aca="false">VLOOKUP(B5688,[1]Planilha8!$X$4:$AD$6629,7,0)</f>
        <v>#N/A</v>
      </c>
      <c r="G5688" s="27" t="n">
        <v>41808</v>
      </c>
      <c r="H5688" s="28" t="n">
        <v>1034.27</v>
      </c>
      <c r="I5688" s="29" t="s">
        <v>23</v>
      </c>
      <c r="J5688" s="100" t="s">
        <v>1540</v>
      </c>
      <c r="K5688" s="71" t="n">
        <v>21229</v>
      </c>
      <c r="L5688" s="72" t="n">
        <v>2014000742</v>
      </c>
      <c r="M5688" s="73" t="n">
        <v>43465</v>
      </c>
      <c r="N5688" s="74" t="n">
        <v>345.7614</v>
      </c>
      <c r="O5688" s="75" t="n">
        <v>0.14</v>
      </c>
      <c r="P5688" s="76" t="n">
        <v>0.0116666666666667</v>
      </c>
      <c r="Q5688" s="77" t="n">
        <v>12.0664833333333</v>
      </c>
      <c r="R5688" s="78" t="n">
        <v>357.827883333333</v>
      </c>
      <c r="S5688" s="39" t="n">
        <v>0</v>
      </c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  <c r="AI5688" s="3"/>
      <c r="AJ5688" s="3"/>
      <c r="AMG5688" s="0"/>
      <c r="AMH5688" s="0"/>
      <c r="AMI5688" s="0"/>
      <c r="AMJ5688" s="0"/>
    </row>
    <row r="5689" s="4" customFormat="true" ht="37.5" hidden="false" customHeight="true" outlineLevel="0" collapsed="false">
      <c r="A5689" s="23" t="s">
        <v>1337</v>
      </c>
      <c r="B5689" s="80" t="n">
        <v>10138</v>
      </c>
      <c r="C5689" s="25" t="n">
        <f aca="false">VLOOKUP(B5689,[1]Planilha8!$X$4:$Y$6629,2,0)</f>
        <v>2041726</v>
      </c>
      <c r="D5689" s="26" t="s">
        <v>1544</v>
      </c>
      <c r="E5689" s="26" t="str">
        <f aca="false">VLOOKUP(B5689,[1]Planilha8!$X$4:$Z$6629,3,0)</f>
        <v>AMBULATÓRIO – RECEPÇAO</v>
      </c>
      <c r="F5689" s="26" t="str">
        <f aca="false">VLOOKUP(B5689,[1]Planilha8!$X$4:$AD$6629,7,0)</f>
        <v>BOM</v>
      </c>
      <c r="G5689" s="27" t="n">
        <v>41808</v>
      </c>
      <c r="H5689" s="28" t="n">
        <v>1034.27</v>
      </c>
      <c r="I5689" s="29" t="s">
        <v>23</v>
      </c>
      <c r="J5689" s="100" t="s">
        <v>1540</v>
      </c>
      <c r="K5689" s="71" t="n">
        <v>21229</v>
      </c>
      <c r="L5689" s="72" t="n">
        <v>2014000742</v>
      </c>
      <c r="M5689" s="73" t="n">
        <v>43465</v>
      </c>
      <c r="N5689" s="74" t="n">
        <v>345.7614</v>
      </c>
      <c r="O5689" s="75" t="n">
        <v>0.14</v>
      </c>
      <c r="P5689" s="76" t="n">
        <v>0.0116666666666667</v>
      </c>
      <c r="Q5689" s="77" t="n">
        <v>12.0664833333333</v>
      </c>
      <c r="R5689" s="78" t="n">
        <v>357.827883333333</v>
      </c>
      <c r="S5689" s="39" t="n">
        <v>676.442116666667</v>
      </c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  <c r="AI5689" s="3"/>
      <c r="AJ5689" s="3"/>
      <c r="AMG5689" s="0"/>
      <c r="AMH5689" s="0"/>
      <c r="AMI5689" s="0"/>
      <c r="AMJ5689" s="0"/>
    </row>
    <row r="5690" s="4" customFormat="true" ht="37.5" hidden="false" customHeight="true" outlineLevel="0" collapsed="false">
      <c r="A5690" s="23" t="s">
        <v>1337</v>
      </c>
      <c r="B5690" s="80" t="n">
        <v>10139</v>
      </c>
      <c r="C5690" s="25" t="e">
        <f aca="false">VLOOKUP(B5690,[1]Planilha8!$X$4:$Y$6629,2,0)</f>
        <v>#N/A</v>
      </c>
      <c r="D5690" s="26" t="s">
        <v>1544</v>
      </c>
      <c r="E5690" s="26" t="e">
        <f aca="false">VLOOKUP(B5690,[1]Planilha8!$X$4:$Z$6629,3,0)</f>
        <v>#N/A</v>
      </c>
      <c r="F5690" s="26" t="e">
        <f aca="false">VLOOKUP(B5690,[1]Planilha8!$X$4:$AD$6629,7,0)</f>
        <v>#N/A</v>
      </c>
      <c r="G5690" s="27" t="n">
        <v>41808</v>
      </c>
      <c r="H5690" s="28" t="n">
        <v>1034.27</v>
      </c>
      <c r="I5690" s="29" t="s">
        <v>23</v>
      </c>
      <c r="J5690" s="100" t="s">
        <v>1540</v>
      </c>
      <c r="K5690" s="71" t="n">
        <v>21229</v>
      </c>
      <c r="L5690" s="72" t="n">
        <v>2014000742</v>
      </c>
      <c r="M5690" s="73" t="n">
        <v>43465</v>
      </c>
      <c r="N5690" s="74" t="n">
        <v>345.7614</v>
      </c>
      <c r="O5690" s="75" t="n">
        <v>0.14</v>
      </c>
      <c r="P5690" s="76" t="n">
        <v>0.0116666666666667</v>
      </c>
      <c r="Q5690" s="77" t="n">
        <v>12.0664833333333</v>
      </c>
      <c r="R5690" s="78" t="n">
        <v>357.827883333333</v>
      </c>
      <c r="S5690" s="39" t="n">
        <v>0</v>
      </c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  <c r="AI5690" s="3"/>
      <c r="AJ5690" s="3"/>
      <c r="AMG5690" s="0"/>
      <c r="AMH5690" s="0"/>
      <c r="AMI5690" s="0"/>
      <c r="AMJ5690" s="0"/>
    </row>
    <row r="5691" s="4" customFormat="true" ht="37.5" hidden="false" customHeight="true" outlineLevel="0" collapsed="false">
      <c r="A5691" s="23" t="s">
        <v>1337</v>
      </c>
      <c r="B5691" s="80" t="n">
        <v>10140</v>
      </c>
      <c r="C5691" s="25" t="e">
        <f aca="false">VLOOKUP(B5691,[1]Planilha8!$X$4:$Y$6629,2,0)</f>
        <v>#N/A</v>
      </c>
      <c r="D5691" s="26" t="s">
        <v>1544</v>
      </c>
      <c r="E5691" s="26" t="e">
        <f aca="false">VLOOKUP(B5691,[1]Planilha8!$X$4:$Z$6629,3,0)</f>
        <v>#N/A</v>
      </c>
      <c r="F5691" s="26" t="e">
        <f aca="false">VLOOKUP(B5691,[1]Planilha8!$X$4:$AD$6629,7,0)</f>
        <v>#N/A</v>
      </c>
      <c r="G5691" s="27" t="n">
        <v>41808</v>
      </c>
      <c r="H5691" s="28" t="n">
        <v>1034.27</v>
      </c>
      <c r="I5691" s="29" t="s">
        <v>23</v>
      </c>
      <c r="J5691" s="100" t="s">
        <v>1540</v>
      </c>
      <c r="K5691" s="71" t="n">
        <v>21229</v>
      </c>
      <c r="L5691" s="72" t="n">
        <v>2014000742</v>
      </c>
      <c r="M5691" s="73" t="n">
        <v>43465</v>
      </c>
      <c r="N5691" s="74" t="n">
        <v>345.7614</v>
      </c>
      <c r="O5691" s="75" t="n">
        <v>0.14</v>
      </c>
      <c r="P5691" s="76" t="n">
        <v>0.0116666666666667</v>
      </c>
      <c r="Q5691" s="77" t="n">
        <v>12.0664833333333</v>
      </c>
      <c r="R5691" s="78" t="n">
        <v>357.827883333333</v>
      </c>
      <c r="S5691" s="39" t="n">
        <v>0</v>
      </c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  <c r="AI5691" s="3"/>
      <c r="AJ5691" s="3"/>
      <c r="AMG5691" s="0"/>
      <c r="AMH5691" s="0"/>
      <c r="AMI5691" s="0"/>
      <c r="AMJ5691" s="0"/>
    </row>
    <row r="5692" s="4" customFormat="true" ht="37.5" hidden="false" customHeight="true" outlineLevel="0" collapsed="false">
      <c r="A5692" s="23" t="s">
        <v>1337</v>
      </c>
      <c r="B5692" s="80" t="n">
        <v>10141</v>
      </c>
      <c r="C5692" s="25" t="e">
        <f aca="false">VLOOKUP(B5692,[1]Planilha8!$X$4:$Y$6629,2,0)</f>
        <v>#N/A</v>
      </c>
      <c r="D5692" s="26" t="s">
        <v>1544</v>
      </c>
      <c r="E5692" s="26" t="e">
        <f aca="false">VLOOKUP(B5692,[1]Planilha8!$X$4:$Z$6629,3,0)</f>
        <v>#N/A</v>
      </c>
      <c r="F5692" s="26" t="e">
        <f aca="false">VLOOKUP(B5692,[1]Planilha8!$X$4:$AD$6629,7,0)</f>
        <v>#N/A</v>
      </c>
      <c r="G5692" s="27" t="n">
        <v>41808</v>
      </c>
      <c r="H5692" s="28" t="n">
        <v>1034.27</v>
      </c>
      <c r="I5692" s="29" t="s">
        <v>23</v>
      </c>
      <c r="J5692" s="100" t="s">
        <v>1540</v>
      </c>
      <c r="K5692" s="71" t="n">
        <v>21229</v>
      </c>
      <c r="L5692" s="72" t="n">
        <v>2014000742</v>
      </c>
      <c r="M5692" s="73" t="n">
        <v>43465</v>
      </c>
      <c r="N5692" s="74" t="n">
        <v>345.7614</v>
      </c>
      <c r="O5692" s="75" t="n">
        <v>0.14</v>
      </c>
      <c r="P5692" s="76" t="n">
        <v>0.0116666666666667</v>
      </c>
      <c r="Q5692" s="77" t="n">
        <v>12.0664833333333</v>
      </c>
      <c r="R5692" s="78" t="n">
        <v>357.827883333333</v>
      </c>
      <c r="S5692" s="39" t="n">
        <v>0</v>
      </c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  <c r="AMG5692" s="0"/>
      <c r="AMH5692" s="0"/>
      <c r="AMI5692" s="0"/>
      <c r="AMJ5692" s="0"/>
    </row>
    <row r="5693" s="4" customFormat="true" ht="37.5" hidden="false" customHeight="true" outlineLevel="0" collapsed="false">
      <c r="A5693" s="23" t="s">
        <v>1337</v>
      </c>
      <c r="B5693" s="80" t="n">
        <v>10142</v>
      </c>
      <c r="C5693" s="25" t="e">
        <f aca="false">VLOOKUP(B5693,[1]Planilha8!$X$4:$Y$6629,2,0)</f>
        <v>#N/A</v>
      </c>
      <c r="D5693" s="26" t="s">
        <v>1544</v>
      </c>
      <c r="E5693" s="26" t="e">
        <f aca="false">VLOOKUP(B5693,[1]Planilha8!$X$4:$Z$6629,3,0)</f>
        <v>#N/A</v>
      </c>
      <c r="F5693" s="26" t="e">
        <f aca="false">VLOOKUP(B5693,[1]Planilha8!$X$4:$AD$6629,7,0)</f>
        <v>#N/A</v>
      </c>
      <c r="G5693" s="27" t="n">
        <v>41808</v>
      </c>
      <c r="H5693" s="28" t="n">
        <v>1034.27</v>
      </c>
      <c r="I5693" s="29" t="s">
        <v>23</v>
      </c>
      <c r="J5693" s="100" t="s">
        <v>1540</v>
      </c>
      <c r="K5693" s="71" t="n">
        <v>21229</v>
      </c>
      <c r="L5693" s="72" t="n">
        <v>2014000742</v>
      </c>
      <c r="M5693" s="73" t="n">
        <v>43465</v>
      </c>
      <c r="N5693" s="74" t="n">
        <v>345.7614</v>
      </c>
      <c r="O5693" s="75" t="n">
        <v>0.14</v>
      </c>
      <c r="P5693" s="76" t="n">
        <v>0.0116666666666667</v>
      </c>
      <c r="Q5693" s="77" t="n">
        <v>12.0664833333333</v>
      </c>
      <c r="R5693" s="78" t="n">
        <v>357.827883333333</v>
      </c>
      <c r="S5693" s="39" t="n">
        <v>0</v>
      </c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  <c r="AI5693" s="3"/>
      <c r="AJ5693" s="3"/>
      <c r="AMG5693" s="0"/>
      <c r="AMH5693" s="0"/>
      <c r="AMI5693" s="0"/>
      <c r="AMJ5693" s="0"/>
    </row>
    <row r="5694" s="4" customFormat="true" ht="37.5" hidden="false" customHeight="true" outlineLevel="0" collapsed="false">
      <c r="A5694" s="23" t="s">
        <v>1337</v>
      </c>
      <c r="B5694" s="80" t="n">
        <v>10143</v>
      </c>
      <c r="C5694" s="25" t="e">
        <f aca="false">VLOOKUP(B5694,[1]Planilha8!$X$4:$Y$6629,2,0)</f>
        <v>#N/A</v>
      </c>
      <c r="D5694" s="26" t="s">
        <v>1544</v>
      </c>
      <c r="E5694" s="26" t="e">
        <f aca="false">VLOOKUP(B5694,[1]Planilha8!$X$4:$Z$6629,3,0)</f>
        <v>#N/A</v>
      </c>
      <c r="F5694" s="26" t="e">
        <f aca="false">VLOOKUP(B5694,[1]Planilha8!$X$4:$AD$6629,7,0)</f>
        <v>#N/A</v>
      </c>
      <c r="G5694" s="27" t="n">
        <v>41808</v>
      </c>
      <c r="H5694" s="28" t="n">
        <v>1034.27</v>
      </c>
      <c r="I5694" s="29" t="s">
        <v>23</v>
      </c>
      <c r="J5694" s="100" t="s">
        <v>1540</v>
      </c>
      <c r="K5694" s="71" t="n">
        <v>21229</v>
      </c>
      <c r="L5694" s="72" t="n">
        <v>2014000742</v>
      </c>
      <c r="M5694" s="73" t="n">
        <v>43465</v>
      </c>
      <c r="N5694" s="74" t="n">
        <v>345.7614</v>
      </c>
      <c r="O5694" s="75" t="n">
        <v>0.14</v>
      </c>
      <c r="P5694" s="76" t="n">
        <v>0.0116666666666667</v>
      </c>
      <c r="Q5694" s="77" t="n">
        <v>12.0664833333333</v>
      </c>
      <c r="R5694" s="78" t="n">
        <v>357.827883333333</v>
      </c>
      <c r="S5694" s="39" t="n">
        <v>0</v>
      </c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  <c r="AI5694" s="3"/>
      <c r="AJ5694" s="3"/>
      <c r="AMG5694" s="0"/>
      <c r="AMH5694" s="0"/>
      <c r="AMI5694" s="0"/>
      <c r="AMJ5694" s="0"/>
    </row>
    <row r="5695" s="4" customFormat="true" ht="37.5" hidden="false" customHeight="true" outlineLevel="0" collapsed="false">
      <c r="A5695" s="23" t="s">
        <v>1337</v>
      </c>
      <c r="B5695" s="80" t="n">
        <v>10144</v>
      </c>
      <c r="C5695" s="25" t="e">
        <f aca="false">VLOOKUP(B5695,[1]Planilha8!$X$4:$Y$6629,2,0)</f>
        <v>#N/A</v>
      </c>
      <c r="D5695" s="26" t="s">
        <v>1544</v>
      </c>
      <c r="E5695" s="26" t="e">
        <f aca="false">VLOOKUP(B5695,[1]Planilha8!$X$4:$Z$6629,3,0)</f>
        <v>#N/A</v>
      </c>
      <c r="F5695" s="26" t="e">
        <f aca="false">VLOOKUP(B5695,[1]Planilha8!$X$4:$AD$6629,7,0)</f>
        <v>#N/A</v>
      </c>
      <c r="G5695" s="27" t="n">
        <v>41808</v>
      </c>
      <c r="H5695" s="28" t="n">
        <v>1034.27</v>
      </c>
      <c r="I5695" s="29" t="s">
        <v>23</v>
      </c>
      <c r="J5695" s="100" t="s">
        <v>1540</v>
      </c>
      <c r="K5695" s="71" t="n">
        <v>21229</v>
      </c>
      <c r="L5695" s="72" t="n">
        <v>2014000742</v>
      </c>
      <c r="M5695" s="73" t="n">
        <v>43465</v>
      </c>
      <c r="N5695" s="74" t="n">
        <v>345.7614</v>
      </c>
      <c r="O5695" s="75" t="n">
        <v>0.14</v>
      </c>
      <c r="P5695" s="76" t="n">
        <v>0.0116666666666667</v>
      </c>
      <c r="Q5695" s="77" t="n">
        <v>12.0664833333333</v>
      </c>
      <c r="R5695" s="78" t="n">
        <v>357.827883333333</v>
      </c>
      <c r="S5695" s="39" t="n">
        <v>0</v>
      </c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  <c r="AI5695" s="3"/>
      <c r="AJ5695" s="3"/>
      <c r="AMG5695" s="0"/>
      <c r="AMH5695" s="0"/>
      <c r="AMI5695" s="0"/>
      <c r="AMJ5695" s="0"/>
    </row>
    <row r="5696" s="4" customFormat="true" ht="37.5" hidden="false" customHeight="true" outlineLevel="0" collapsed="false">
      <c r="A5696" s="23" t="s">
        <v>1337</v>
      </c>
      <c r="B5696" s="80" t="n">
        <v>10145</v>
      </c>
      <c r="C5696" s="25" t="e">
        <f aca="false">VLOOKUP(B5696,[1]Planilha8!$X$4:$Y$6629,2,0)</f>
        <v>#N/A</v>
      </c>
      <c r="D5696" s="26" t="s">
        <v>1544</v>
      </c>
      <c r="E5696" s="26" t="e">
        <f aca="false">VLOOKUP(B5696,[1]Planilha8!$X$4:$Z$6629,3,0)</f>
        <v>#N/A</v>
      </c>
      <c r="F5696" s="26" t="e">
        <f aca="false">VLOOKUP(B5696,[1]Planilha8!$X$4:$AD$6629,7,0)</f>
        <v>#N/A</v>
      </c>
      <c r="G5696" s="27" t="n">
        <v>41808</v>
      </c>
      <c r="H5696" s="28" t="n">
        <v>1034.27</v>
      </c>
      <c r="I5696" s="29" t="s">
        <v>23</v>
      </c>
      <c r="J5696" s="100" t="s">
        <v>1540</v>
      </c>
      <c r="K5696" s="71" t="n">
        <v>21229</v>
      </c>
      <c r="L5696" s="72" t="n">
        <v>2014000742</v>
      </c>
      <c r="M5696" s="73" t="n">
        <v>43465</v>
      </c>
      <c r="N5696" s="74" t="n">
        <v>345.7614</v>
      </c>
      <c r="O5696" s="75" t="n">
        <v>0.14</v>
      </c>
      <c r="P5696" s="76" t="n">
        <v>0.0116666666666667</v>
      </c>
      <c r="Q5696" s="77" t="n">
        <v>12.0664833333333</v>
      </c>
      <c r="R5696" s="78" t="n">
        <v>357.827883333333</v>
      </c>
      <c r="S5696" s="39" t="n">
        <v>0</v>
      </c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  <c r="AI5696" s="3"/>
      <c r="AJ5696" s="3"/>
      <c r="AMG5696" s="0"/>
      <c r="AMH5696" s="0"/>
      <c r="AMI5696" s="0"/>
      <c r="AMJ5696" s="0"/>
    </row>
    <row r="5697" s="4" customFormat="true" ht="37.5" hidden="false" customHeight="true" outlineLevel="0" collapsed="false">
      <c r="A5697" s="23" t="s">
        <v>1337</v>
      </c>
      <c r="B5697" s="80" t="n">
        <v>10146</v>
      </c>
      <c r="C5697" s="25" t="e">
        <f aca="false">VLOOKUP(B5697,[1]Planilha8!$X$4:$Y$6629,2,0)</f>
        <v>#N/A</v>
      </c>
      <c r="D5697" s="26" t="s">
        <v>1544</v>
      </c>
      <c r="E5697" s="26" t="e">
        <f aca="false">VLOOKUP(B5697,[1]Planilha8!$X$4:$Z$6629,3,0)</f>
        <v>#N/A</v>
      </c>
      <c r="F5697" s="26" t="e">
        <f aca="false">VLOOKUP(B5697,[1]Planilha8!$X$4:$AD$6629,7,0)</f>
        <v>#N/A</v>
      </c>
      <c r="G5697" s="27" t="n">
        <v>41808</v>
      </c>
      <c r="H5697" s="28" t="n">
        <v>1034.27</v>
      </c>
      <c r="I5697" s="29" t="s">
        <v>23</v>
      </c>
      <c r="J5697" s="100" t="s">
        <v>1540</v>
      </c>
      <c r="K5697" s="71" t="n">
        <v>21229</v>
      </c>
      <c r="L5697" s="72" t="n">
        <v>2014000742</v>
      </c>
      <c r="M5697" s="73" t="n">
        <v>43465</v>
      </c>
      <c r="N5697" s="74" t="n">
        <v>345.7614</v>
      </c>
      <c r="O5697" s="75" t="n">
        <v>0.14</v>
      </c>
      <c r="P5697" s="76" t="n">
        <v>0.0116666666666667</v>
      </c>
      <c r="Q5697" s="77" t="n">
        <v>12.0664833333333</v>
      </c>
      <c r="R5697" s="78" t="n">
        <v>357.827883333333</v>
      </c>
      <c r="S5697" s="39" t="n">
        <v>0</v>
      </c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  <c r="AI5697" s="3"/>
      <c r="AJ5697" s="3"/>
      <c r="AMG5697" s="0"/>
      <c r="AMH5697" s="0"/>
      <c r="AMI5697" s="0"/>
      <c r="AMJ5697" s="0"/>
    </row>
    <row r="5698" s="4" customFormat="true" ht="37.5" hidden="false" customHeight="true" outlineLevel="0" collapsed="false">
      <c r="A5698" s="23" t="s">
        <v>1337</v>
      </c>
      <c r="B5698" s="80" t="n">
        <v>10147</v>
      </c>
      <c r="C5698" s="25" t="e">
        <f aca="false">VLOOKUP(B5698,[1]Planilha8!$X$4:$Y$6629,2,0)</f>
        <v>#N/A</v>
      </c>
      <c r="D5698" s="26" t="s">
        <v>1544</v>
      </c>
      <c r="E5698" s="26" t="e">
        <f aca="false">VLOOKUP(B5698,[1]Planilha8!$X$4:$Z$6629,3,0)</f>
        <v>#N/A</v>
      </c>
      <c r="F5698" s="26" t="e">
        <f aca="false">VLOOKUP(B5698,[1]Planilha8!$X$4:$AD$6629,7,0)</f>
        <v>#N/A</v>
      </c>
      <c r="G5698" s="27" t="n">
        <v>41808</v>
      </c>
      <c r="H5698" s="28" t="n">
        <v>1034.27</v>
      </c>
      <c r="I5698" s="29" t="s">
        <v>23</v>
      </c>
      <c r="J5698" s="100" t="s">
        <v>1540</v>
      </c>
      <c r="K5698" s="71" t="n">
        <v>21229</v>
      </c>
      <c r="L5698" s="72" t="n">
        <v>2014000742</v>
      </c>
      <c r="M5698" s="73" t="n">
        <v>43465</v>
      </c>
      <c r="N5698" s="74" t="n">
        <v>345.7614</v>
      </c>
      <c r="O5698" s="75" t="n">
        <v>0.14</v>
      </c>
      <c r="P5698" s="76" t="n">
        <v>0.0116666666666667</v>
      </c>
      <c r="Q5698" s="77" t="n">
        <v>12.0664833333333</v>
      </c>
      <c r="R5698" s="78" t="n">
        <v>357.827883333333</v>
      </c>
      <c r="S5698" s="39" t="n">
        <v>0</v>
      </c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  <c r="AI5698" s="3"/>
      <c r="AJ5698" s="3"/>
      <c r="AMG5698" s="0"/>
      <c r="AMH5698" s="0"/>
      <c r="AMI5698" s="0"/>
      <c r="AMJ5698" s="0"/>
    </row>
    <row r="5699" s="4" customFormat="true" ht="37.5" hidden="false" customHeight="true" outlineLevel="0" collapsed="false">
      <c r="A5699" s="23" t="s">
        <v>1337</v>
      </c>
      <c r="B5699" s="80" t="n">
        <v>10148</v>
      </c>
      <c r="C5699" s="25" t="e">
        <f aca="false">VLOOKUP(B5699,[1]Planilha8!$X$4:$Y$6629,2,0)</f>
        <v>#N/A</v>
      </c>
      <c r="D5699" s="26" t="s">
        <v>1544</v>
      </c>
      <c r="E5699" s="26" t="e">
        <f aca="false">VLOOKUP(B5699,[1]Planilha8!$X$4:$Z$6629,3,0)</f>
        <v>#N/A</v>
      </c>
      <c r="F5699" s="26" t="e">
        <f aca="false">VLOOKUP(B5699,[1]Planilha8!$X$4:$AD$6629,7,0)</f>
        <v>#N/A</v>
      </c>
      <c r="G5699" s="27" t="n">
        <v>41808</v>
      </c>
      <c r="H5699" s="28" t="n">
        <v>1034.27</v>
      </c>
      <c r="I5699" s="29" t="s">
        <v>23</v>
      </c>
      <c r="J5699" s="100" t="s">
        <v>1540</v>
      </c>
      <c r="K5699" s="71" t="n">
        <v>21229</v>
      </c>
      <c r="L5699" s="72" t="n">
        <v>2014000742</v>
      </c>
      <c r="M5699" s="73" t="n">
        <v>43465</v>
      </c>
      <c r="N5699" s="74" t="n">
        <v>345.7614</v>
      </c>
      <c r="O5699" s="75" t="n">
        <v>0.14</v>
      </c>
      <c r="P5699" s="76" t="n">
        <v>0.0116666666666667</v>
      </c>
      <c r="Q5699" s="77" t="n">
        <v>12.0664833333333</v>
      </c>
      <c r="R5699" s="78" t="n">
        <v>357.827883333333</v>
      </c>
      <c r="S5699" s="39" t="n">
        <v>0</v>
      </c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  <c r="AI5699" s="3"/>
      <c r="AJ5699" s="3"/>
      <c r="AMG5699" s="0"/>
      <c r="AMH5699" s="0"/>
      <c r="AMI5699" s="0"/>
      <c r="AMJ5699" s="0"/>
    </row>
    <row r="5700" s="4" customFormat="true" ht="37.5" hidden="false" customHeight="true" outlineLevel="0" collapsed="false">
      <c r="A5700" s="23" t="s">
        <v>1337</v>
      </c>
      <c r="B5700" s="80" t="n">
        <v>10149</v>
      </c>
      <c r="C5700" s="25" t="n">
        <f aca="false">VLOOKUP(B5700,[1]Planilha8!$X$4:$Y$6629,2,0)</f>
        <v>2041737</v>
      </c>
      <c r="D5700" s="26" t="s">
        <v>1544</v>
      </c>
      <c r="E5700" s="26" t="str">
        <f aca="false">VLOOKUP(B5700,[1]Planilha8!$X$4:$Z$6629,3,0)</f>
        <v>RECEPÇÃO APOIO AO DIAGNÓSTICO</v>
      </c>
      <c r="F5700" s="26" t="str">
        <f aca="false">VLOOKUP(B5700,[1]Planilha8!$X$4:$AD$6629,7,0)</f>
        <v>BOM</v>
      </c>
      <c r="G5700" s="27" t="n">
        <v>41808</v>
      </c>
      <c r="H5700" s="28" t="n">
        <v>1034.27</v>
      </c>
      <c r="I5700" s="29" t="s">
        <v>23</v>
      </c>
      <c r="J5700" s="100" t="s">
        <v>1540</v>
      </c>
      <c r="K5700" s="71" t="n">
        <v>21229</v>
      </c>
      <c r="L5700" s="72" t="n">
        <v>2014000742</v>
      </c>
      <c r="M5700" s="73" t="n">
        <v>43465</v>
      </c>
      <c r="N5700" s="74" t="n">
        <v>345.7614</v>
      </c>
      <c r="O5700" s="75" t="n">
        <v>0.14</v>
      </c>
      <c r="P5700" s="76" t="n">
        <v>0.0116666666666667</v>
      </c>
      <c r="Q5700" s="77" t="n">
        <v>12.0664833333333</v>
      </c>
      <c r="R5700" s="78" t="n">
        <v>357.827883333333</v>
      </c>
      <c r="S5700" s="39" t="n">
        <v>676.442116666667</v>
      </c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  <c r="AMG5700" s="0"/>
      <c r="AMH5700" s="0"/>
      <c r="AMI5700" s="0"/>
      <c r="AMJ5700" s="0"/>
    </row>
    <row r="5701" s="4" customFormat="true" ht="37.5" hidden="false" customHeight="true" outlineLevel="0" collapsed="false">
      <c r="A5701" s="23" t="s">
        <v>1337</v>
      </c>
      <c r="B5701" s="80" t="n">
        <v>10150</v>
      </c>
      <c r="C5701" s="25" t="n">
        <f aca="false">VLOOKUP(B5701,[1]Planilha8!$X$4:$Y$6629,2,0)</f>
        <v>2041738</v>
      </c>
      <c r="D5701" s="26" t="s">
        <v>1544</v>
      </c>
      <c r="E5701" s="26" t="str">
        <f aca="false">VLOOKUP(B5701,[1]Planilha8!$X$4:$Z$6629,3,0)</f>
        <v>RECEPÇÃO APOIO AO DIAGNÓSTICO</v>
      </c>
      <c r="F5701" s="26" t="str">
        <f aca="false">VLOOKUP(B5701,[1]Planilha8!$X$4:$AD$6629,7,0)</f>
        <v>BOM</v>
      </c>
      <c r="G5701" s="27" t="n">
        <v>41808</v>
      </c>
      <c r="H5701" s="28" t="n">
        <v>1034.27</v>
      </c>
      <c r="I5701" s="29" t="s">
        <v>23</v>
      </c>
      <c r="J5701" s="100" t="s">
        <v>1540</v>
      </c>
      <c r="K5701" s="71" t="n">
        <v>21229</v>
      </c>
      <c r="L5701" s="72" t="n">
        <v>2014000742</v>
      </c>
      <c r="M5701" s="73" t="n">
        <v>43465</v>
      </c>
      <c r="N5701" s="74" t="n">
        <v>345.7614</v>
      </c>
      <c r="O5701" s="75" t="n">
        <v>0.14</v>
      </c>
      <c r="P5701" s="76" t="n">
        <v>0.0116666666666667</v>
      </c>
      <c r="Q5701" s="77" t="n">
        <v>12.0664833333333</v>
      </c>
      <c r="R5701" s="78" t="n">
        <v>357.827883333333</v>
      </c>
      <c r="S5701" s="39" t="n">
        <v>676.442116666667</v>
      </c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  <c r="AI5701" s="3"/>
      <c r="AJ5701" s="3"/>
      <c r="AMG5701" s="0"/>
      <c r="AMH5701" s="0"/>
      <c r="AMI5701" s="0"/>
      <c r="AMJ5701" s="0"/>
    </row>
    <row r="5702" s="4" customFormat="true" ht="37.5" hidden="false" customHeight="true" outlineLevel="0" collapsed="false">
      <c r="A5702" s="23" t="s">
        <v>1337</v>
      </c>
      <c r="B5702" s="80" t="n">
        <v>10151</v>
      </c>
      <c r="C5702" s="25" t="e">
        <f aca="false">VLOOKUP(B5702,[1]Planilha8!$X$4:$Y$6629,2,0)</f>
        <v>#N/A</v>
      </c>
      <c r="D5702" s="26" t="s">
        <v>1544</v>
      </c>
      <c r="E5702" s="26" t="e">
        <f aca="false">VLOOKUP(B5702,[1]Planilha8!$X$4:$Z$6629,3,0)</f>
        <v>#N/A</v>
      </c>
      <c r="F5702" s="26" t="e">
        <f aca="false">VLOOKUP(B5702,[1]Planilha8!$X$4:$AD$6629,7,0)</f>
        <v>#N/A</v>
      </c>
      <c r="G5702" s="27" t="n">
        <v>41808</v>
      </c>
      <c r="H5702" s="28" t="n">
        <v>1034.27</v>
      </c>
      <c r="I5702" s="29" t="s">
        <v>23</v>
      </c>
      <c r="J5702" s="100" t="s">
        <v>1540</v>
      </c>
      <c r="K5702" s="71" t="n">
        <v>21229</v>
      </c>
      <c r="L5702" s="72" t="n">
        <v>2014000742</v>
      </c>
      <c r="M5702" s="73" t="n">
        <v>43465</v>
      </c>
      <c r="N5702" s="74" t="n">
        <v>345.7614</v>
      </c>
      <c r="O5702" s="75" t="n">
        <v>0.14</v>
      </c>
      <c r="P5702" s="76" t="n">
        <v>0.0116666666666667</v>
      </c>
      <c r="Q5702" s="77" t="n">
        <v>12.0664833333333</v>
      </c>
      <c r="R5702" s="78" t="n">
        <v>357.827883333333</v>
      </c>
      <c r="S5702" s="39" t="n">
        <v>0</v>
      </c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  <c r="AI5702" s="3"/>
      <c r="AJ5702" s="3"/>
      <c r="AMG5702" s="0"/>
      <c r="AMH5702" s="0"/>
      <c r="AMI5702" s="0"/>
      <c r="AMJ5702" s="0"/>
    </row>
    <row r="5703" s="4" customFormat="true" ht="37.5" hidden="false" customHeight="true" outlineLevel="0" collapsed="false">
      <c r="A5703" s="23" t="s">
        <v>1337</v>
      </c>
      <c r="B5703" s="80" t="n">
        <v>10152</v>
      </c>
      <c r="C5703" s="25" t="e">
        <f aca="false">VLOOKUP(B5703,[1]Planilha8!$X$4:$Y$6629,2,0)</f>
        <v>#N/A</v>
      </c>
      <c r="D5703" s="26" t="s">
        <v>1544</v>
      </c>
      <c r="E5703" s="26" t="e">
        <f aca="false">VLOOKUP(B5703,[1]Planilha8!$X$4:$Z$6629,3,0)</f>
        <v>#N/A</v>
      </c>
      <c r="F5703" s="26" t="e">
        <f aca="false">VLOOKUP(B5703,[1]Planilha8!$X$4:$AD$6629,7,0)</f>
        <v>#N/A</v>
      </c>
      <c r="G5703" s="27" t="n">
        <v>41808</v>
      </c>
      <c r="H5703" s="28" t="n">
        <v>1034.27</v>
      </c>
      <c r="I5703" s="29" t="s">
        <v>23</v>
      </c>
      <c r="J5703" s="100" t="s">
        <v>1540</v>
      </c>
      <c r="K5703" s="71" t="n">
        <v>21229</v>
      </c>
      <c r="L5703" s="72" t="n">
        <v>2014000742</v>
      </c>
      <c r="M5703" s="73" t="n">
        <v>43465</v>
      </c>
      <c r="N5703" s="74" t="n">
        <v>345.7614</v>
      </c>
      <c r="O5703" s="75" t="n">
        <v>0.14</v>
      </c>
      <c r="P5703" s="76" t="n">
        <v>0.0116666666666667</v>
      </c>
      <c r="Q5703" s="77" t="n">
        <v>12.0664833333333</v>
      </c>
      <c r="R5703" s="78" t="n">
        <v>357.827883333333</v>
      </c>
      <c r="S5703" s="39" t="n">
        <v>0</v>
      </c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  <c r="AI5703" s="3"/>
      <c r="AJ5703" s="3"/>
      <c r="AMG5703" s="0"/>
      <c r="AMH5703" s="0"/>
      <c r="AMI5703" s="0"/>
      <c r="AMJ5703" s="0"/>
    </row>
    <row r="5704" s="4" customFormat="true" ht="37.5" hidden="false" customHeight="true" outlineLevel="0" collapsed="false">
      <c r="A5704" s="23" t="s">
        <v>1337</v>
      </c>
      <c r="B5704" s="80" t="n">
        <v>10153</v>
      </c>
      <c r="C5704" s="25" t="e">
        <f aca="false">VLOOKUP(B5704,[1]Planilha8!$X$4:$Y$6629,2,0)</f>
        <v>#N/A</v>
      </c>
      <c r="D5704" s="26" t="s">
        <v>1544</v>
      </c>
      <c r="E5704" s="26" t="e">
        <f aca="false">VLOOKUP(B5704,[1]Planilha8!$X$4:$Z$6629,3,0)</f>
        <v>#N/A</v>
      </c>
      <c r="F5704" s="26" t="e">
        <f aca="false">VLOOKUP(B5704,[1]Planilha8!$X$4:$AD$6629,7,0)</f>
        <v>#N/A</v>
      </c>
      <c r="G5704" s="27" t="n">
        <v>41808</v>
      </c>
      <c r="H5704" s="28" t="n">
        <v>1034.27</v>
      </c>
      <c r="I5704" s="29" t="s">
        <v>23</v>
      </c>
      <c r="J5704" s="100" t="s">
        <v>1540</v>
      </c>
      <c r="K5704" s="71" t="n">
        <v>21229</v>
      </c>
      <c r="L5704" s="72" t="n">
        <v>2014000742</v>
      </c>
      <c r="M5704" s="73" t="n">
        <v>43465</v>
      </c>
      <c r="N5704" s="74" t="n">
        <v>345.7614</v>
      </c>
      <c r="O5704" s="75" t="n">
        <v>0.14</v>
      </c>
      <c r="P5704" s="76" t="n">
        <v>0.0116666666666667</v>
      </c>
      <c r="Q5704" s="77" t="n">
        <v>12.0664833333333</v>
      </c>
      <c r="R5704" s="78" t="n">
        <v>357.827883333333</v>
      </c>
      <c r="S5704" s="39" t="n">
        <v>0</v>
      </c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  <c r="AI5704" s="3"/>
      <c r="AJ5704" s="3"/>
      <c r="AMG5704" s="0"/>
      <c r="AMH5704" s="0"/>
      <c r="AMI5704" s="0"/>
      <c r="AMJ5704" s="0"/>
    </row>
    <row r="5705" s="4" customFormat="true" ht="37.5" hidden="false" customHeight="true" outlineLevel="0" collapsed="false">
      <c r="A5705" s="23" t="s">
        <v>1337</v>
      </c>
      <c r="B5705" s="80" t="n">
        <v>10154</v>
      </c>
      <c r="C5705" s="25" t="e">
        <f aca="false">VLOOKUP(B5705,[1]Planilha8!$X$4:$Y$6629,2,0)</f>
        <v>#N/A</v>
      </c>
      <c r="D5705" s="26" t="s">
        <v>1544</v>
      </c>
      <c r="E5705" s="26" t="e">
        <f aca="false">VLOOKUP(B5705,[1]Planilha8!$X$4:$Z$6629,3,0)</f>
        <v>#N/A</v>
      </c>
      <c r="F5705" s="26" t="e">
        <f aca="false">VLOOKUP(B5705,[1]Planilha8!$X$4:$AD$6629,7,0)</f>
        <v>#N/A</v>
      </c>
      <c r="G5705" s="27" t="n">
        <v>41808</v>
      </c>
      <c r="H5705" s="28" t="n">
        <v>1034.27</v>
      </c>
      <c r="I5705" s="29" t="s">
        <v>23</v>
      </c>
      <c r="J5705" s="100" t="s">
        <v>1540</v>
      </c>
      <c r="K5705" s="71" t="n">
        <v>21229</v>
      </c>
      <c r="L5705" s="72" t="n">
        <v>2014000742</v>
      </c>
      <c r="M5705" s="73" t="n">
        <v>43465</v>
      </c>
      <c r="N5705" s="74" t="n">
        <v>345.7614</v>
      </c>
      <c r="O5705" s="75" t="n">
        <v>0.14</v>
      </c>
      <c r="P5705" s="76" t="n">
        <v>0.0116666666666667</v>
      </c>
      <c r="Q5705" s="77" t="n">
        <v>12.0664833333333</v>
      </c>
      <c r="R5705" s="78" t="n">
        <v>357.827883333333</v>
      </c>
      <c r="S5705" s="39" t="n">
        <v>0</v>
      </c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  <c r="AI5705" s="3"/>
      <c r="AJ5705" s="3"/>
      <c r="AMG5705" s="0"/>
      <c r="AMH5705" s="0"/>
      <c r="AMI5705" s="0"/>
      <c r="AMJ5705" s="0"/>
    </row>
    <row r="5706" s="4" customFormat="true" ht="37.5" hidden="false" customHeight="true" outlineLevel="0" collapsed="false">
      <c r="A5706" s="23" t="s">
        <v>1337</v>
      </c>
      <c r="B5706" s="80" t="n">
        <v>10155</v>
      </c>
      <c r="C5706" s="25" t="e">
        <f aca="false">VLOOKUP(B5706,[1]Planilha8!$X$4:$Y$6629,2,0)</f>
        <v>#N/A</v>
      </c>
      <c r="D5706" s="26" t="s">
        <v>1544</v>
      </c>
      <c r="E5706" s="26" t="e">
        <f aca="false">VLOOKUP(B5706,[1]Planilha8!$X$4:$Z$6629,3,0)</f>
        <v>#N/A</v>
      </c>
      <c r="F5706" s="26" t="e">
        <f aca="false">VLOOKUP(B5706,[1]Planilha8!$X$4:$AD$6629,7,0)</f>
        <v>#N/A</v>
      </c>
      <c r="G5706" s="27" t="n">
        <v>41808</v>
      </c>
      <c r="H5706" s="28" t="n">
        <v>1034.27</v>
      </c>
      <c r="I5706" s="29" t="s">
        <v>23</v>
      </c>
      <c r="J5706" s="100" t="s">
        <v>1540</v>
      </c>
      <c r="K5706" s="71" t="n">
        <v>21229</v>
      </c>
      <c r="L5706" s="72" t="n">
        <v>2014000742</v>
      </c>
      <c r="M5706" s="73" t="n">
        <v>43465</v>
      </c>
      <c r="N5706" s="74" t="n">
        <v>345.7614</v>
      </c>
      <c r="O5706" s="75" t="n">
        <v>0.14</v>
      </c>
      <c r="P5706" s="76" t="n">
        <v>0.0116666666666667</v>
      </c>
      <c r="Q5706" s="77" t="n">
        <v>12.0664833333333</v>
      </c>
      <c r="R5706" s="78" t="n">
        <v>357.827883333333</v>
      </c>
      <c r="S5706" s="39" t="n">
        <v>0</v>
      </c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  <c r="AI5706" s="3"/>
      <c r="AJ5706" s="3"/>
      <c r="AMG5706" s="0"/>
      <c r="AMH5706" s="0"/>
      <c r="AMI5706" s="0"/>
      <c r="AMJ5706" s="0"/>
    </row>
    <row r="5707" s="4" customFormat="true" ht="37.5" hidden="false" customHeight="true" outlineLevel="0" collapsed="false">
      <c r="A5707" s="23" t="s">
        <v>1337</v>
      </c>
      <c r="B5707" s="80" t="n">
        <v>10156</v>
      </c>
      <c r="C5707" s="25" t="e">
        <f aca="false">VLOOKUP(B5707,[1]Planilha8!$X$4:$Y$6629,2,0)</f>
        <v>#N/A</v>
      </c>
      <c r="D5707" s="26" t="s">
        <v>1544</v>
      </c>
      <c r="E5707" s="26" t="e">
        <f aca="false">VLOOKUP(B5707,[1]Planilha8!$X$4:$Z$6629,3,0)</f>
        <v>#N/A</v>
      </c>
      <c r="F5707" s="26" t="e">
        <f aca="false">VLOOKUP(B5707,[1]Planilha8!$X$4:$AD$6629,7,0)</f>
        <v>#N/A</v>
      </c>
      <c r="G5707" s="27" t="n">
        <v>41808</v>
      </c>
      <c r="H5707" s="28" t="n">
        <v>1034.27</v>
      </c>
      <c r="I5707" s="29" t="s">
        <v>23</v>
      </c>
      <c r="J5707" s="100" t="s">
        <v>1540</v>
      </c>
      <c r="K5707" s="71" t="n">
        <v>21229</v>
      </c>
      <c r="L5707" s="72" t="n">
        <v>2014000742</v>
      </c>
      <c r="M5707" s="73" t="n">
        <v>43465</v>
      </c>
      <c r="N5707" s="74" t="n">
        <v>345.7614</v>
      </c>
      <c r="O5707" s="75" t="n">
        <v>0.14</v>
      </c>
      <c r="P5707" s="76" t="n">
        <v>0.0116666666666667</v>
      </c>
      <c r="Q5707" s="77" t="n">
        <v>12.0664833333333</v>
      </c>
      <c r="R5707" s="78" t="n">
        <v>357.827883333333</v>
      </c>
      <c r="S5707" s="39" t="n">
        <v>0</v>
      </c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  <c r="AMG5707" s="0"/>
      <c r="AMH5707" s="0"/>
      <c r="AMI5707" s="0"/>
      <c r="AMJ5707" s="0"/>
    </row>
    <row r="5708" s="4" customFormat="true" ht="37.5" hidden="false" customHeight="true" outlineLevel="0" collapsed="false">
      <c r="A5708" s="23" t="s">
        <v>1337</v>
      </c>
      <c r="B5708" s="80" t="n">
        <v>10157</v>
      </c>
      <c r="C5708" s="25" t="e">
        <f aca="false">VLOOKUP(B5708,[1]Planilha8!$X$4:$Y$6629,2,0)</f>
        <v>#N/A</v>
      </c>
      <c r="D5708" s="26" t="s">
        <v>1544</v>
      </c>
      <c r="E5708" s="26" t="e">
        <f aca="false">VLOOKUP(B5708,[1]Planilha8!$X$4:$Z$6629,3,0)</f>
        <v>#N/A</v>
      </c>
      <c r="F5708" s="26" t="e">
        <f aca="false">VLOOKUP(B5708,[1]Planilha8!$X$4:$AD$6629,7,0)</f>
        <v>#N/A</v>
      </c>
      <c r="G5708" s="27" t="n">
        <v>41808</v>
      </c>
      <c r="H5708" s="28" t="n">
        <v>1034.27</v>
      </c>
      <c r="I5708" s="29" t="s">
        <v>23</v>
      </c>
      <c r="J5708" s="100" t="s">
        <v>1540</v>
      </c>
      <c r="K5708" s="71" t="n">
        <v>21229</v>
      </c>
      <c r="L5708" s="72" t="n">
        <v>2014000742</v>
      </c>
      <c r="M5708" s="73" t="n">
        <v>43465</v>
      </c>
      <c r="N5708" s="74" t="n">
        <v>345.7614</v>
      </c>
      <c r="O5708" s="75" t="n">
        <v>0.14</v>
      </c>
      <c r="P5708" s="76" t="n">
        <v>0.0116666666666667</v>
      </c>
      <c r="Q5708" s="77" t="n">
        <v>12.0664833333333</v>
      </c>
      <c r="R5708" s="78" t="n">
        <v>357.827883333333</v>
      </c>
      <c r="S5708" s="39" t="n">
        <v>0</v>
      </c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  <c r="AI5708" s="3"/>
      <c r="AJ5708" s="3"/>
      <c r="AMG5708" s="0"/>
      <c r="AMH5708" s="0"/>
      <c r="AMI5708" s="0"/>
      <c r="AMJ5708" s="0"/>
    </row>
    <row r="5709" s="4" customFormat="true" ht="37.5" hidden="false" customHeight="true" outlineLevel="0" collapsed="false">
      <c r="A5709" s="23" t="s">
        <v>1337</v>
      </c>
      <c r="B5709" s="80" t="n">
        <v>10158</v>
      </c>
      <c r="C5709" s="25" t="e">
        <f aca="false">VLOOKUP(B5709,[1]Planilha8!$X$4:$Y$6629,2,0)</f>
        <v>#N/A</v>
      </c>
      <c r="D5709" s="26" t="s">
        <v>1544</v>
      </c>
      <c r="E5709" s="26" t="e">
        <f aca="false">VLOOKUP(B5709,[1]Planilha8!$X$4:$Z$6629,3,0)</f>
        <v>#N/A</v>
      </c>
      <c r="F5709" s="26" t="e">
        <f aca="false">VLOOKUP(B5709,[1]Planilha8!$X$4:$AD$6629,7,0)</f>
        <v>#N/A</v>
      </c>
      <c r="G5709" s="27" t="n">
        <v>41808</v>
      </c>
      <c r="H5709" s="28" t="n">
        <v>1034.27</v>
      </c>
      <c r="I5709" s="29" t="s">
        <v>23</v>
      </c>
      <c r="J5709" s="100" t="s">
        <v>1540</v>
      </c>
      <c r="K5709" s="71" t="n">
        <v>21229</v>
      </c>
      <c r="L5709" s="72" t="n">
        <v>2014000742</v>
      </c>
      <c r="M5709" s="73" t="n">
        <v>43465</v>
      </c>
      <c r="N5709" s="74" t="n">
        <v>345.7614</v>
      </c>
      <c r="O5709" s="75" t="n">
        <v>0.14</v>
      </c>
      <c r="P5709" s="76" t="n">
        <v>0.0116666666666667</v>
      </c>
      <c r="Q5709" s="77" t="n">
        <v>12.0664833333333</v>
      </c>
      <c r="R5709" s="78" t="n">
        <v>357.827883333333</v>
      </c>
      <c r="S5709" s="39" t="n">
        <v>0</v>
      </c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  <c r="AI5709" s="3"/>
      <c r="AJ5709" s="3"/>
      <c r="AMG5709" s="0"/>
      <c r="AMH5709" s="0"/>
      <c r="AMI5709" s="0"/>
      <c r="AMJ5709" s="0"/>
    </row>
    <row r="5710" s="4" customFormat="true" ht="37.5" hidden="false" customHeight="true" outlineLevel="0" collapsed="false">
      <c r="A5710" s="23" t="s">
        <v>1337</v>
      </c>
      <c r="B5710" s="80" t="n">
        <v>10159</v>
      </c>
      <c r="C5710" s="25" t="n">
        <f aca="false">VLOOKUP(B5710,[1]Planilha8!$X$4:$Y$6629,2,0)</f>
        <v>2041747</v>
      </c>
      <c r="D5710" s="26" t="s">
        <v>1544</v>
      </c>
      <c r="E5710" s="26" t="str">
        <f aca="false">VLOOKUP(B5710,[1]Planilha8!$X$4:$Z$6629,3,0)</f>
        <v>AMBULATÓRIO – RECEPÇAO</v>
      </c>
      <c r="F5710" s="26" t="str">
        <f aca="false">VLOOKUP(B5710,[1]Planilha8!$X$4:$AD$6629,7,0)</f>
        <v>BOM</v>
      </c>
      <c r="G5710" s="27" t="n">
        <v>41808</v>
      </c>
      <c r="H5710" s="28" t="n">
        <v>1034.27</v>
      </c>
      <c r="I5710" s="29" t="s">
        <v>23</v>
      </c>
      <c r="J5710" s="100" t="s">
        <v>1540</v>
      </c>
      <c r="K5710" s="71" t="n">
        <v>21229</v>
      </c>
      <c r="L5710" s="72" t="n">
        <v>2014000742</v>
      </c>
      <c r="M5710" s="73" t="n">
        <v>43465</v>
      </c>
      <c r="N5710" s="74" t="n">
        <v>345.7614</v>
      </c>
      <c r="O5710" s="75" t="n">
        <v>0.14</v>
      </c>
      <c r="P5710" s="76" t="n">
        <v>0.0116666666666667</v>
      </c>
      <c r="Q5710" s="77" t="n">
        <v>12.0664833333333</v>
      </c>
      <c r="R5710" s="78" t="n">
        <v>357.827883333333</v>
      </c>
      <c r="S5710" s="39" t="n">
        <v>676.442116666667</v>
      </c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  <c r="AI5710" s="3"/>
      <c r="AJ5710" s="3"/>
      <c r="AMG5710" s="0"/>
      <c r="AMH5710" s="0"/>
      <c r="AMI5710" s="0"/>
      <c r="AMJ5710" s="0"/>
    </row>
    <row r="5711" s="4" customFormat="true" ht="37.5" hidden="false" customHeight="true" outlineLevel="0" collapsed="false">
      <c r="A5711" s="23" t="s">
        <v>1337</v>
      </c>
      <c r="B5711" s="80" t="n">
        <v>10160</v>
      </c>
      <c r="C5711" s="25" t="n">
        <f aca="false">VLOOKUP(B5711,[1]Planilha8!$X$4:$Y$6629,2,0)</f>
        <v>2041748</v>
      </c>
      <c r="D5711" s="26" t="s">
        <v>1544</v>
      </c>
      <c r="E5711" s="26" t="str">
        <f aca="false">VLOOKUP(B5711,[1]Planilha8!$X$4:$Z$6629,3,0)</f>
        <v>RECEPÇÃO APOIO AO DIAGNÓSTICO</v>
      </c>
      <c r="F5711" s="26" t="str">
        <f aca="false">VLOOKUP(B5711,[1]Planilha8!$X$4:$AD$6629,7,0)</f>
        <v>BOM</v>
      </c>
      <c r="G5711" s="27" t="n">
        <v>41808</v>
      </c>
      <c r="H5711" s="28" t="n">
        <v>1034.27</v>
      </c>
      <c r="I5711" s="29" t="s">
        <v>23</v>
      </c>
      <c r="J5711" s="100" t="s">
        <v>1540</v>
      </c>
      <c r="K5711" s="71" t="n">
        <v>21229</v>
      </c>
      <c r="L5711" s="72" t="n">
        <v>2014000742</v>
      </c>
      <c r="M5711" s="73" t="n">
        <v>43465</v>
      </c>
      <c r="N5711" s="74" t="n">
        <v>345.7614</v>
      </c>
      <c r="O5711" s="75" t="n">
        <v>0.14</v>
      </c>
      <c r="P5711" s="76" t="n">
        <v>0.0116666666666667</v>
      </c>
      <c r="Q5711" s="77" t="n">
        <v>12.0664833333333</v>
      </c>
      <c r="R5711" s="78" t="n">
        <v>357.827883333333</v>
      </c>
      <c r="S5711" s="39" t="n">
        <v>676.442116666667</v>
      </c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  <c r="AMG5711" s="0"/>
      <c r="AMH5711" s="0"/>
      <c r="AMI5711" s="0"/>
      <c r="AMJ5711" s="0"/>
    </row>
    <row r="5712" s="4" customFormat="true" ht="37.5" hidden="false" customHeight="true" outlineLevel="0" collapsed="false">
      <c r="A5712" s="23" t="s">
        <v>1337</v>
      </c>
      <c r="B5712" s="80" t="n">
        <v>10161</v>
      </c>
      <c r="C5712" s="25" t="n">
        <f aca="false">VLOOKUP(B5712,[1]Planilha8!$X$4:$Y$6629,2,0)</f>
        <v>2041749</v>
      </c>
      <c r="D5712" s="26" t="s">
        <v>1544</v>
      </c>
      <c r="E5712" s="26" t="str">
        <f aca="false">VLOOKUP(B5712,[1]Planilha8!$X$4:$Z$6629,3,0)</f>
        <v>UNIDADE COLETORA DE SANGUE</v>
      </c>
      <c r="F5712" s="26" t="str">
        <f aca="false">VLOOKUP(B5712,[1]Planilha8!$X$4:$AD$6629,7,0)</f>
        <v>BOM</v>
      </c>
      <c r="G5712" s="27" t="n">
        <v>41808</v>
      </c>
      <c r="H5712" s="28" t="n">
        <v>1034.27</v>
      </c>
      <c r="I5712" s="29" t="s">
        <v>23</v>
      </c>
      <c r="J5712" s="100" t="s">
        <v>1540</v>
      </c>
      <c r="K5712" s="71" t="n">
        <v>21229</v>
      </c>
      <c r="L5712" s="72" t="n">
        <v>2014000742</v>
      </c>
      <c r="M5712" s="73" t="n">
        <v>43465</v>
      </c>
      <c r="N5712" s="74" t="n">
        <v>345.7614</v>
      </c>
      <c r="O5712" s="75" t="n">
        <v>0.14</v>
      </c>
      <c r="P5712" s="76" t="n">
        <v>0.0116666666666667</v>
      </c>
      <c r="Q5712" s="77" t="n">
        <v>12.0664833333333</v>
      </c>
      <c r="R5712" s="78" t="n">
        <v>357.827883333333</v>
      </c>
      <c r="S5712" s="39" t="n">
        <v>676.442116666667</v>
      </c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  <c r="AI5712" s="3"/>
      <c r="AJ5712" s="3"/>
      <c r="AMG5712" s="0"/>
      <c r="AMH5712" s="0"/>
      <c r="AMI5712" s="0"/>
      <c r="AMJ5712" s="0"/>
    </row>
    <row r="5713" s="4" customFormat="true" ht="37.5" hidden="false" customHeight="true" outlineLevel="0" collapsed="false">
      <c r="A5713" s="23" t="s">
        <v>1337</v>
      </c>
      <c r="B5713" s="80" t="n">
        <v>10162</v>
      </c>
      <c r="C5713" s="25" t="e">
        <f aca="false">VLOOKUP(B5713,[1]Planilha8!$X$4:$Y$6629,2,0)</f>
        <v>#N/A</v>
      </c>
      <c r="D5713" s="26" t="s">
        <v>1544</v>
      </c>
      <c r="E5713" s="26" t="e">
        <f aca="false">VLOOKUP(B5713,[1]Planilha8!$X$4:$Z$6629,3,0)</f>
        <v>#N/A</v>
      </c>
      <c r="F5713" s="26" t="e">
        <f aca="false">VLOOKUP(B5713,[1]Planilha8!$X$4:$AD$6629,7,0)</f>
        <v>#N/A</v>
      </c>
      <c r="G5713" s="27" t="n">
        <v>41808</v>
      </c>
      <c r="H5713" s="28" t="n">
        <v>1034.27</v>
      </c>
      <c r="I5713" s="29" t="s">
        <v>23</v>
      </c>
      <c r="J5713" s="100" t="s">
        <v>1540</v>
      </c>
      <c r="K5713" s="71" t="n">
        <v>21229</v>
      </c>
      <c r="L5713" s="72" t="n">
        <v>2014000742</v>
      </c>
      <c r="M5713" s="73" t="n">
        <v>43465</v>
      </c>
      <c r="N5713" s="74" t="n">
        <v>345.7614</v>
      </c>
      <c r="O5713" s="75" t="n">
        <v>0.14</v>
      </c>
      <c r="P5713" s="76" t="n">
        <v>0.0116666666666667</v>
      </c>
      <c r="Q5713" s="77" t="n">
        <v>12.0664833333333</v>
      </c>
      <c r="R5713" s="78" t="n">
        <v>357.827883333333</v>
      </c>
      <c r="S5713" s="39" t="n">
        <v>0</v>
      </c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  <c r="AI5713" s="3"/>
      <c r="AJ5713" s="3"/>
      <c r="AMG5713" s="0"/>
      <c r="AMH5713" s="0"/>
      <c r="AMI5713" s="0"/>
      <c r="AMJ5713" s="0"/>
    </row>
    <row r="5714" s="4" customFormat="true" ht="37.5" hidden="false" customHeight="true" outlineLevel="0" collapsed="false">
      <c r="A5714" s="23" t="s">
        <v>1337</v>
      </c>
      <c r="B5714" s="80" t="n">
        <v>10163</v>
      </c>
      <c r="C5714" s="25" t="e">
        <f aca="false">VLOOKUP(B5714,[1]Planilha8!$X$4:$Y$6629,2,0)</f>
        <v>#N/A</v>
      </c>
      <c r="D5714" s="26" t="s">
        <v>1544</v>
      </c>
      <c r="E5714" s="26" t="e">
        <f aca="false">VLOOKUP(B5714,[1]Planilha8!$X$4:$Z$6629,3,0)</f>
        <v>#N/A</v>
      </c>
      <c r="F5714" s="26" t="e">
        <f aca="false">VLOOKUP(B5714,[1]Planilha8!$X$4:$AD$6629,7,0)</f>
        <v>#N/A</v>
      </c>
      <c r="G5714" s="27" t="n">
        <v>41808</v>
      </c>
      <c r="H5714" s="28" t="n">
        <v>1034.27</v>
      </c>
      <c r="I5714" s="29" t="s">
        <v>23</v>
      </c>
      <c r="J5714" s="100" t="s">
        <v>1540</v>
      </c>
      <c r="K5714" s="71" t="n">
        <v>21229</v>
      </c>
      <c r="L5714" s="72" t="n">
        <v>2014000742</v>
      </c>
      <c r="M5714" s="73" t="n">
        <v>43465</v>
      </c>
      <c r="N5714" s="74" t="n">
        <v>345.7614</v>
      </c>
      <c r="O5714" s="75" t="n">
        <v>0.14</v>
      </c>
      <c r="P5714" s="76" t="n">
        <v>0.0116666666666667</v>
      </c>
      <c r="Q5714" s="77" t="n">
        <v>12.0664833333333</v>
      </c>
      <c r="R5714" s="78" t="n">
        <v>357.827883333333</v>
      </c>
      <c r="S5714" s="39" t="n">
        <v>0</v>
      </c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  <c r="AI5714" s="3"/>
      <c r="AJ5714" s="3"/>
      <c r="AMG5714" s="0"/>
      <c r="AMH5714" s="0"/>
      <c r="AMI5714" s="0"/>
      <c r="AMJ5714" s="0"/>
    </row>
    <row r="5715" s="4" customFormat="true" ht="37.5" hidden="false" customHeight="true" outlineLevel="0" collapsed="false">
      <c r="A5715" s="23" t="s">
        <v>1337</v>
      </c>
      <c r="B5715" s="80" t="n">
        <v>10164</v>
      </c>
      <c r="C5715" s="25" t="n">
        <f aca="false">VLOOKUP(B5715,[1]Planilha8!$X$4:$Y$6629,2,0)</f>
        <v>2041752</v>
      </c>
      <c r="D5715" s="26" t="s">
        <v>1544</v>
      </c>
      <c r="E5715" s="26" t="str">
        <f aca="false">VLOOKUP(B5715,[1]Planilha8!$X$4:$Z$6629,3,0)</f>
        <v>RECEPÇÃO APOIO AO DIAGNÓSTICO</v>
      </c>
      <c r="F5715" s="26" t="str">
        <f aca="false">VLOOKUP(B5715,[1]Planilha8!$X$4:$AD$6629,7,0)</f>
        <v>BOM</v>
      </c>
      <c r="G5715" s="27" t="n">
        <v>41808</v>
      </c>
      <c r="H5715" s="28" t="n">
        <v>1034.27</v>
      </c>
      <c r="I5715" s="29" t="s">
        <v>23</v>
      </c>
      <c r="J5715" s="100" t="s">
        <v>1540</v>
      </c>
      <c r="K5715" s="71" t="n">
        <v>21229</v>
      </c>
      <c r="L5715" s="72" t="n">
        <v>2014000742</v>
      </c>
      <c r="M5715" s="73" t="n">
        <v>43465</v>
      </c>
      <c r="N5715" s="74" t="n">
        <v>345.7614</v>
      </c>
      <c r="O5715" s="75" t="n">
        <v>0.14</v>
      </c>
      <c r="P5715" s="76" t="n">
        <v>0.0116666666666667</v>
      </c>
      <c r="Q5715" s="77" t="n">
        <v>12.0664833333333</v>
      </c>
      <c r="R5715" s="78" t="n">
        <v>357.827883333333</v>
      </c>
      <c r="S5715" s="39" t="n">
        <v>676.442116666667</v>
      </c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  <c r="AI5715" s="3"/>
      <c r="AJ5715" s="3"/>
      <c r="AMG5715" s="0"/>
      <c r="AMH5715" s="0"/>
      <c r="AMI5715" s="0"/>
      <c r="AMJ5715" s="0"/>
    </row>
    <row r="5716" s="4" customFormat="true" ht="37.5" hidden="false" customHeight="true" outlineLevel="0" collapsed="false">
      <c r="A5716" s="23" t="s">
        <v>1337</v>
      </c>
      <c r="B5716" s="80" t="n">
        <v>10165</v>
      </c>
      <c r="C5716" s="25" t="e">
        <f aca="false">VLOOKUP(B5716,[1]Planilha8!$X$4:$Y$6629,2,0)</f>
        <v>#N/A</v>
      </c>
      <c r="D5716" s="26" t="s">
        <v>1544</v>
      </c>
      <c r="E5716" s="26" t="e">
        <f aca="false">VLOOKUP(B5716,[1]Planilha8!$X$4:$Z$6629,3,0)</f>
        <v>#N/A</v>
      </c>
      <c r="F5716" s="26" t="e">
        <f aca="false">VLOOKUP(B5716,[1]Planilha8!$X$4:$AD$6629,7,0)</f>
        <v>#N/A</v>
      </c>
      <c r="G5716" s="27" t="n">
        <v>41808</v>
      </c>
      <c r="H5716" s="28" t="n">
        <v>1034.27</v>
      </c>
      <c r="I5716" s="29" t="s">
        <v>23</v>
      </c>
      <c r="J5716" s="100" t="s">
        <v>1540</v>
      </c>
      <c r="K5716" s="71" t="n">
        <v>21229</v>
      </c>
      <c r="L5716" s="72" t="n">
        <v>2014000742</v>
      </c>
      <c r="M5716" s="73" t="n">
        <v>43465</v>
      </c>
      <c r="N5716" s="74" t="n">
        <v>345.7614</v>
      </c>
      <c r="O5716" s="75" t="n">
        <v>0.14</v>
      </c>
      <c r="P5716" s="76" t="n">
        <v>0.0116666666666667</v>
      </c>
      <c r="Q5716" s="77" t="n">
        <v>12.0664833333333</v>
      </c>
      <c r="R5716" s="78" t="n">
        <v>357.827883333333</v>
      </c>
      <c r="S5716" s="39" t="n">
        <v>0</v>
      </c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  <c r="AI5716" s="3"/>
      <c r="AJ5716" s="3"/>
      <c r="AMG5716" s="0"/>
      <c r="AMH5716" s="0"/>
      <c r="AMI5716" s="0"/>
      <c r="AMJ5716" s="0"/>
    </row>
    <row r="5717" s="4" customFormat="true" ht="37.5" hidden="false" customHeight="true" outlineLevel="0" collapsed="false">
      <c r="A5717" s="23" t="s">
        <v>1337</v>
      </c>
      <c r="B5717" s="80" t="n">
        <v>10166</v>
      </c>
      <c r="C5717" s="25" t="n">
        <f aca="false">VLOOKUP(B5717,[1]Planilha8!$X$4:$Y$6629,2,0)</f>
        <v>2041754</v>
      </c>
      <c r="D5717" s="26" t="s">
        <v>1544</v>
      </c>
      <c r="E5717" s="26" t="str">
        <f aca="false">VLOOKUP(B5717,[1]Planilha8!$X$4:$Z$6629,3,0)</f>
        <v>RECEPÇÃO APOIO AO DIAGNÓSTICO</v>
      </c>
      <c r="F5717" s="26" t="str">
        <f aca="false">VLOOKUP(B5717,[1]Planilha8!$X$4:$AD$6629,7,0)</f>
        <v>BOM</v>
      </c>
      <c r="G5717" s="27" t="n">
        <v>41808</v>
      </c>
      <c r="H5717" s="28" t="n">
        <v>1034.27</v>
      </c>
      <c r="I5717" s="29" t="s">
        <v>23</v>
      </c>
      <c r="J5717" s="100" t="s">
        <v>1540</v>
      </c>
      <c r="K5717" s="71" t="n">
        <v>21229</v>
      </c>
      <c r="L5717" s="72" t="n">
        <v>2014000742</v>
      </c>
      <c r="M5717" s="73" t="n">
        <v>43465</v>
      </c>
      <c r="N5717" s="74" t="n">
        <v>345.7614</v>
      </c>
      <c r="O5717" s="75" t="n">
        <v>0.14</v>
      </c>
      <c r="P5717" s="76" t="n">
        <v>0.0116666666666667</v>
      </c>
      <c r="Q5717" s="77" t="n">
        <v>12.0664833333333</v>
      </c>
      <c r="R5717" s="78" t="n">
        <v>357.827883333333</v>
      </c>
      <c r="S5717" s="39" t="n">
        <v>676.442116666667</v>
      </c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  <c r="AI5717" s="3"/>
      <c r="AJ5717" s="3"/>
      <c r="AMG5717" s="0"/>
      <c r="AMH5717" s="0"/>
      <c r="AMI5717" s="0"/>
      <c r="AMJ5717" s="0"/>
    </row>
    <row r="5718" s="4" customFormat="true" ht="37.5" hidden="false" customHeight="true" outlineLevel="0" collapsed="false">
      <c r="A5718" s="23" t="s">
        <v>1337</v>
      </c>
      <c r="B5718" s="80" t="n">
        <v>10167</v>
      </c>
      <c r="C5718" s="25" t="e">
        <f aca="false">VLOOKUP(B5718,[1]Planilha8!$X$4:$Y$6629,2,0)</f>
        <v>#N/A</v>
      </c>
      <c r="D5718" s="26" t="s">
        <v>1544</v>
      </c>
      <c r="E5718" s="26" t="e">
        <f aca="false">VLOOKUP(B5718,[1]Planilha8!$X$4:$Z$6629,3,0)</f>
        <v>#N/A</v>
      </c>
      <c r="F5718" s="26" t="e">
        <f aca="false">VLOOKUP(B5718,[1]Planilha8!$X$4:$AD$6629,7,0)</f>
        <v>#N/A</v>
      </c>
      <c r="G5718" s="27" t="n">
        <v>41808</v>
      </c>
      <c r="H5718" s="28" t="n">
        <v>1034.27</v>
      </c>
      <c r="I5718" s="29" t="s">
        <v>23</v>
      </c>
      <c r="J5718" s="100" t="s">
        <v>1540</v>
      </c>
      <c r="K5718" s="71" t="n">
        <v>21229</v>
      </c>
      <c r="L5718" s="72" t="n">
        <v>2014000742</v>
      </c>
      <c r="M5718" s="73" t="n">
        <v>43465</v>
      </c>
      <c r="N5718" s="74" t="n">
        <v>345.7614</v>
      </c>
      <c r="O5718" s="75" t="n">
        <v>0.14</v>
      </c>
      <c r="P5718" s="76" t="n">
        <v>0.0116666666666667</v>
      </c>
      <c r="Q5718" s="77" t="n">
        <v>12.0664833333333</v>
      </c>
      <c r="R5718" s="78" t="n">
        <v>357.827883333333</v>
      </c>
      <c r="S5718" s="39" t="n">
        <v>0</v>
      </c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  <c r="AI5718" s="3"/>
      <c r="AJ5718" s="3"/>
      <c r="AMG5718" s="0"/>
      <c r="AMH5718" s="0"/>
      <c r="AMI5718" s="0"/>
      <c r="AMJ5718" s="0"/>
    </row>
    <row r="5719" s="4" customFormat="true" ht="37.5" hidden="false" customHeight="true" outlineLevel="0" collapsed="false">
      <c r="A5719" s="23" t="s">
        <v>1337</v>
      </c>
      <c r="B5719" s="80" t="n">
        <v>10168</v>
      </c>
      <c r="C5719" s="25" t="e">
        <f aca="false">VLOOKUP(B5719,[1]Planilha8!$X$4:$Y$6629,2,0)</f>
        <v>#N/A</v>
      </c>
      <c r="D5719" s="26" t="s">
        <v>1544</v>
      </c>
      <c r="E5719" s="26" t="e">
        <f aca="false">VLOOKUP(B5719,[1]Planilha8!$X$4:$Z$6629,3,0)</f>
        <v>#N/A</v>
      </c>
      <c r="F5719" s="26" t="e">
        <f aca="false">VLOOKUP(B5719,[1]Planilha8!$X$4:$AD$6629,7,0)</f>
        <v>#N/A</v>
      </c>
      <c r="G5719" s="27" t="n">
        <v>41808</v>
      </c>
      <c r="H5719" s="28" t="n">
        <v>1034.27</v>
      </c>
      <c r="I5719" s="29" t="s">
        <v>23</v>
      </c>
      <c r="J5719" s="100" t="s">
        <v>1540</v>
      </c>
      <c r="K5719" s="71" t="n">
        <v>21229</v>
      </c>
      <c r="L5719" s="72" t="n">
        <v>2014000742</v>
      </c>
      <c r="M5719" s="73" t="n">
        <v>43465</v>
      </c>
      <c r="N5719" s="74" t="n">
        <v>345.7614</v>
      </c>
      <c r="O5719" s="75" t="n">
        <v>0.14</v>
      </c>
      <c r="P5719" s="76" t="n">
        <v>0.0116666666666667</v>
      </c>
      <c r="Q5719" s="77" t="n">
        <v>12.0664833333333</v>
      </c>
      <c r="R5719" s="78" t="n">
        <v>357.827883333333</v>
      </c>
      <c r="S5719" s="39" t="n">
        <v>0</v>
      </c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  <c r="AI5719" s="3"/>
      <c r="AJ5719" s="3"/>
      <c r="AMG5719" s="0"/>
      <c r="AMH5719" s="0"/>
      <c r="AMI5719" s="0"/>
      <c r="AMJ5719" s="0"/>
    </row>
    <row r="5720" s="4" customFormat="true" ht="37.5" hidden="false" customHeight="true" outlineLevel="0" collapsed="false">
      <c r="A5720" s="23" t="s">
        <v>1337</v>
      </c>
      <c r="B5720" s="80" t="n">
        <v>10169</v>
      </c>
      <c r="C5720" s="25" t="e">
        <f aca="false">VLOOKUP(B5720,[1]Planilha8!$X$4:$Y$6629,2,0)</f>
        <v>#N/A</v>
      </c>
      <c r="D5720" s="26" t="s">
        <v>1544</v>
      </c>
      <c r="E5720" s="26" t="e">
        <f aca="false">VLOOKUP(B5720,[1]Planilha8!$X$4:$Z$6629,3,0)</f>
        <v>#N/A</v>
      </c>
      <c r="F5720" s="26" t="e">
        <f aca="false">VLOOKUP(B5720,[1]Planilha8!$X$4:$AD$6629,7,0)</f>
        <v>#N/A</v>
      </c>
      <c r="G5720" s="27" t="n">
        <v>41808</v>
      </c>
      <c r="H5720" s="28" t="n">
        <v>1034.27</v>
      </c>
      <c r="I5720" s="29" t="s">
        <v>23</v>
      </c>
      <c r="J5720" s="100" t="s">
        <v>1540</v>
      </c>
      <c r="K5720" s="71" t="n">
        <v>21229</v>
      </c>
      <c r="L5720" s="72" t="n">
        <v>2014000742</v>
      </c>
      <c r="M5720" s="73" t="n">
        <v>43465</v>
      </c>
      <c r="N5720" s="74" t="n">
        <v>345.7614</v>
      </c>
      <c r="O5720" s="75" t="n">
        <v>0.14</v>
      </c>
      <c r="P5720" s="76" t="n">
        <v>0.0116666666666667</v>
      </c>
      <c r="Q5720" s="77" t="n">
        <v>12.0664833333333</v>
      </c>
      <c r="R5720" s="78" t="n">
        <v>357.827883333333</v>
      </c>
      <c r="S5720" s="39" t="n">
        <v>0</v>
      </c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  <c r="AI5720" s="3"/>
      <c r="AJ5720" s="3"/>
      <c r="AMG5720" s="0"/>
      <c r="AMH5720" s="0"/>
      <c r="AMI5720" s="0"/>
      <c r="AMJ5720" s="0"/>
    </row>
    <row r="5721" s="4" customFormat="true" ht="37.5" hidden="false" customHeight="true" outlineLevel="0" collapsed="false">
      <c r="A5721" s="23" t="s">
        <v>1337</v>
      </c>
      <c r="B5721" s="80" t="n">
        <v>10170</v>
      </c>
      <c r="C5721" s="25" t="e">
        <f aca="false">VLOOKUP(B5721,[1]Planilha8!$X$4:$Y$6629,2,0)</f>
        <v>#N/A</v>
      </c>
      <c r="D5721" s="26" t="s">
        <v>1544</v>
      </c>
      <c r="E5721" s="26" t="e">
        <f aca="false">VLOOKUP(B5721,[1]Planilha8!$X$4:$Z$6629,3,0)</f>
        <v>#N/A</v>
      </c>
      <c r="F5721" s="26" t="e">
        <f aca="false">VLOOKUP(B5721,[1]Planilha8!$X$4:$AD$6629,7,0)</f>
        <v>#N/A</v>
      </c>
      <c r="G5721" s="27" t="n">
        <v>41808</v>
      </c>
      <c r="H5721" s="28" t="n">
        <v>1034.27</v>
      </c>
      <c r="I5721" s="29" t="s">
        <v>23</v>
      </c>
      <c r="J5721" s="100" t="s">
        <v>1540</v>
      </c>
      <c r="K5721" s="71" t="n">
        <v>21229</v>
      </c>
      <c r="L5721" s="72" t="n">
        <v>2014000742</v>
      </c>
      <c r="M5721" s="73" t="n">
        <v>43465</v>
      </c>
      <c r="N5721" s="74" t="n">
        <v>345.7614</v>
      </c>
      <c r="O5721" s="75" t="n">
        <v>0.14</v>
      </c>
      <c r="P5721" s="76" t="n">
        <v>0.0116666666666667</v>
      </c>
      <c r="Q5721" s="77" t="n">
        <v>12.0664833333333</v>
      </c>
      <c r="R5721" s="78" t="n">
        <v>357.827883333333</v>
      </c>
      <c r="S5721" s="39" t="n">
        <v>0</v>
      </c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  <c r="AMG5721" s="0"/>
      <c r="AMH5721" s="0"/>
      <c r="AMI5721" s="0"/>
      <c r="AMJ5721" s="0"/>
    </row>
    <row r="5722" s="4" customFormat="true" ht="37.5" hidden="false" customHeight="true" outlineLevel="0" collapsed="false">
      <c r="A5722" s="23" t="s">
        <v>1337</v>
      </c>
      <c r="B5722" s="80" t="n">
        <v>10171</v>
      </c>
      <c r="C5722" s="25" t="n">
        <f aca="false">VLOOKUP(B5722,[1]Planilha8!$X$4:$Y$6629,2,0)</f>
        <v>2041759</v>
      </c>
      <c r="D5722" s="26" t="s">
        <v>1544</v>
      </c>
      <c r="E5722" s="26" t="str">
        <f aca="false">VLOOKUP(B5722,[1]Planilha8!$X$4:$Z$6629,3,0)</f>
        <v>AMBULATÓRIO – RECEPÇAO</v>
      </c>
      <c r="F5722" s="26" t="str">
        <f aca="false">VLOOKUP(B5722,[1]Planilha8!$X$4:$AD$6629,7,0)</f>
        <v>BOM</v>
      </c>
      <c r="G5722" s="27" t="n">
        <v>41808</v>
      </c>
      <c r="H5722" s="28" t="n">
        <v>1034.27</v>
      </c>
      <c r="I5722" s="29" t="s">
        <v>23</v>
      </c>
      <c r="J5722" s="100" t="s">
        <v>1540</v>
      </c>
      <c r="K5722" s="71" t="n">
        <v>21229</v>
      </c>
      <c r="L5722" s="72" t="n">
        <v>2014000742</v>
      </c>
      <c r="M5722" s="73" t="n">
        <v>43465</v>
      </c>
      <c r="N5722" s="74" t="n">
        <v>345.7614</v>
      </c>
      <c r="O5722" s="75" t="n">
        <v>0.14</v>
      </c>
      <c r="P5722" s="76" t="n">
        <v>0.0116666666666667</v>
      </c>
      <c r="Q5722" s="77" t="n">
        <v>12.0664833333333</v>
      </c>
      <c r="R5722" s="78" t="n">
        <v>357.827883333333</v>
      </c>
      <c r="S5722" s="39" t="n">
        <v>676.442116666667</v>
      </c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  <c r="AI5722" s="3"/>
      <c r="AJ5722" s="3"/>
      <c r="AMG5722" s="0"/>
      <c r="AMH5722" s="0"/>
      <c r="AMI5722" s="0"/>
      <c r="AMJ5722" s="0"/>
    </row>
    <row r="5723" s="4" customFormat="true" ht="37.5" hidden="false" customHeight="true" outlineLevel="0" collapsed="false">
      <c r="A5723" s="23" t="s">
        <v>1337</v>
      </c>
      <c r="B5723" s="80" t="n">
        <v>10172</v>
      </c>
      <c r="C5723" s="25" t="e">
        <f aca="false">VLOOKUP(B5723,[1]Planilha8!$X$4:$Y$6629,2,0)</f>
        <v>#N/A</v>
      </c>
      <c r="D5723" s="26" t="s">
        <v>1544</v>
      </c>
      <c r="E5723" s="26" t="e">
        <f aca="false">VLOOKUP(B5723,[1]Planilha8!$X$4:$Z$6629,3,0)</f>
        <v>#N/A</v>
      </c>
      <c r="F5723" s="26" t="e">
        <f aca="false">VLOOKUP(B5723,[1]Planilha8!$X$4:$AD$6629,7,0)</f>
        <v>#N/A</v>
      </c>
      <c r="G5723" s="27" t="n">
        <v>41808</v>
      </c>
      <c r="H5723" s="28" t="n">
        <v>1034.27</v>
      </c>
      <c r="I5723" s="29" t="s">
        <v>23</v>
      </c>
      <c r="J5723" s="100" t="s">
        <v>1540</v>
      </c>
      <c r="K5723" s="71" t="n">
        <v>21229</v>
      </c>
      <c r="L5723" s="72" t="n">
        <v>2014000742</v>
      </c>
      <c r="M5723" s="73" t="n">
        <v>43465</v>
      </c>
      <c r="N5723" s="74" t="n">
        <v>345.7614</v>
      </c>
      <c r="O5723" s="75" t="n">
        <v>0.14</v>
      </c>
      <c r="P5723" s="76" t="n">
        <v>0.0116666666666667</v>
      </c>
      <c r="Q5723" s="77" t="n">
        <v>12.0664833333333</v>
      </c>
      <c r="R5723" s="78" t="n">
        <v>357.827883333333</v>
      </c>
      <c r="S5723" s="39" t="n">
        <v>0</v>
      </c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  <c r="AI5723" s="3"/>
      <c r="AJ5723" s="3"/>
      <c r="AMG5723" s="0"/>
      <c r="AMH5723" s="0"/>
      <c r="AMI5723" s="0"/>
      <c r="AMJ5723" s="0"/>
    </row>
    <row r="5724" s="4" customFormat="true" ht="37.5" hidden="false" customHeight="true" outlineLevel="0" collapsed="false">
      <c r="A5724" s="23" t="s">
        <v>1337</v>
      </c>
      <c r="B5724" s="80" t="n">
        <v>10173</v>
      </c>
      <c r="C5724" s="25" t="e">
        <f aca="false">VLOOKUP(B5724,[1]Planilha8!$X$4:$Y$6629,2,0)</f>
        <v>#N/A</v>
      </c>
      <c r="D5724" s="26" t="s">
        <v>1544</v>
      </c>
      <c r="E5724" s="26" t="e">
        <f aca="false">VLOOKUP(B5724,[1]Planilha8!$X$4:$Z$6629,3,0)</f>
        <v>#N/A</v>
      </c>
      <c r="F5724" s="26" t="e">
        <f aca="false">VLOOKUP(B5724,[1]Planilha8!$X$4:$AD$6629,7,0)</f>
        <v>#N/A</v>
      </c>
      <c r="G5724" s="27" t="n">
        <v>41808</v>
      </c>
      <c r="H5724" s="28" t="n">
        <v>1034.27</v>
      </c>
      <c r="I5724" s="29" t="s">
        <v>23</v>
      </c>
      <c r="J5724" s="100" t="s">
        <v>1540</v>
      </c>
      <c r="K5724" s="71" t="n">
        <v>21229</v>
      </c>
      <c r="L5724" s="72" t="n">
        <v>2014000742</v>
      </c>
      <c r="M5724" s="73" t="n">
        <v>43465</v>
      </c>
      <c r="N5724" s="74" t="n">
        <v>345.7614</v>
      </c>
      <c r="O5724" s="75" t="n">
        <v>0.14</v>
      </c>
      <c r="P5724" s="76" t="n">
        <v>0.0116666666666667</v>
      </c>
      <c r="Q5724" s="77" t="n">
        <v>12.0664833333333</v>
      </c>
      <c r="R5724" s="78" t="n">
        <v>357.827883333333</v>
      </c>
      <c r="S5724" s="39" t="n">
        <v>0</v>
      </c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  <c r="AMG5724" s="0"/>
      <c r="AMH5724" s="0"/>
      <c r="AMI5724" s="0"/>
      <c r="AMJ5724" s="0"/>
    </row>
    <row r="5725" s="4" customFormat="true" ht="37.5" hidden="false" customHeight="true" outlineLevel="0" collapsed="false">
      <c r="A5725" s="23" t="s">
        <v>1337</v>
      </c>
      <c r="B5725" s="80" t="n">
        <v>10174</v>
      </c>
      <c r="C5725" s="25" t="e">
        <f aca="false">VLOOKUP(B5725,[1]Planilha8!$X$4:$Y$6629,2,0)</f>
        <v>#N/A</v>
      </c>
      <c r="D5725" s="26" t="s">
        <v>1544</v>
      </c>
      <c r="E5725" s="26" t="e">
        <f aca="false">VLOOKUP(B5725,[1]Planilha8!$X$4:$Z$6629,3,0)</f>
        <v>#N/A</v>
      </c>
      <c r="F5725" s="26" t="e">
        <f aca="false">VLOOKUP(B5725,[1]Planilha8!$X$4:$AD$6629,7,0)</f>
        <v>#N/A</v>
      </c>
      <c r="G5725" s="27" t="n">
        <v>41808</v>
      </c>
      <c r="H5725" s="28" t="n">
        <v>1034.27</v>
      </c>
      <c r="I5725" s="29" t="s">
        <v>23</v>
      </c>
      <c r="J5725" s="100" t="s">
        <v>1540</v>
      </c>
      <c r="K5725" s="71" t="n">
        <v>21229</v>
      </c>
      <c r="L5725" s="72" t="n">
        <v>2014000742</v>
      </c>
      <c r="M5725" s="73" t="n">
        <v>43465</v>
      </c>
      <c r="N5725" s="74" t="n">
        <v>345.7614</v>
      </c>
      <c r="O5725" s="75" t="n">
        <v>0.14</v>
      </c>
      <c r="P5725" s="76" t="n">
        <v>0.0116666666666667</v>
      </c>
      <c r="Q5725" s="77" t="n">
        <v>12.0664833333333</v>
      </c>
      <c r="R5725" s="78" t="n">
        <v>357.827883333333</v>
      </c>
      <c r="S5725" s="39" t="n">
        <v>0</v>
      </c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  <c r="AI5725" s="3"/>
      <c r="AJ5725" s="3"/>
      <c r="AMG5725" s="0"/>
      <c r="AMH5725" s="0"/>
      <c r="AMI5725" s="0"/>
      <c r="AMJ5725" s="0"/>
    </row>
    <row r="5726" s="4" customFormat="true" ht="37.5" hidden="false" customHeight="true" outlineLevel="0" collapsed="false">
      <c r="A5726" s="23" t="s">
        <v>1337</v>
      </c>
      <c r="B5726" s="80" t="n">
        <v>10175</v>
      </c>
      <c r="C5726" s="25" t="e">
        <f aca="false">VLOOKUP(B5726,[1]Planilha8!$X$4:$Y$6629,2,0)</f>
        <v>#N/A</v>
      </c>
      <c r="D5726" s="26" t="s">
        <v>1544</v>
      </c>
      <c r="E5726" s="26" t="e">
        <f aca="false">VLOOKUP(B5726,[1]Planilha8!$X$4:$Z$6629,3,0)</f>
        <v>#N/A</v>
      </c>
      <c r="F5726" s="26" t="e">
        <f aca="false">VLOOKUP(B5726,[1]Planilha8!$X$4:$AD$6629,7,0)</f>
        <v>#N/A</v>
      </c>
      <c r="G5726" s="27" t="n">
        <v>41808</v>
      </c>
      <c r="H5726" s="28" t="n">
        <v>1034.27</v>
      </c>
      <c r="I5726" s="29" t="s">
        <v>23</v>
      </c>
      <c r="J5726" s="100" t="s">
        <v>1540</v>
      </c>
      <c r="K5726" s="71" t="n">
        <v>21229</v>
      </c>
      <c r="L5726" s="72" t="n">
        <v>2014000742</v>
      </c>
      <c r="M5726" s="73" t="n">
        <v>43465</v>
      </c>
      <c r="N5726" s="74" t="n">
        <v>345.7614</v>
      </c>
      <c r="O5726" s="75" t="n">
        <v>0.14</v>
      </c>
      <c r="P5726" s="76" t="n">
        <v>0.0116666666666667</v>
      </c>
      <c r="Q5726" s="77" t="n">
        <v>12.0664833333333</v>
      </c>
      <c r="R5726" s="78" t="n">
        <v>357.827883333333</v>
      </c>
      <c r="S5726" s="39" t="n">
        <v>0</v>
      </c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  <c r="AI5726" s="3"/>
      <c r="AJ5726" s="3"/>
      <c r="AMG5726" s="0"/>
      <c r="AMH5726" s="0"/>
      <c r="AMI5726" s="0"/>
      <c r="AMJ5726" s="0"/>
    </row>
    <row r="5727" s="4" customFormat="true" ht="37.5" hidden="false" customHeight="true" outlineLevel="0" collapsed="false">
      <c r="A5727" s="23" t="s">
        <v>1337</v>
      </c>
      <c r="B5727" s="80" t="n">
        <v>10176</v>
      </c>
      <c r="C5727" s="25" t="n">
        <f aca="false">VLOOKUP(B5727,[1]Planilha8!$X$4:$Y$6629,2,0)</f>
        <v>2041764</v>
      </c>
      <c r="D5727" s="26" t="s">
        <v>1544</v>
      </c>
      <c r="E5727" s="26" t="str">
        <f aca="false">VLOOKUP(B5727,[1]Planilha8!$X$4:$Z$6629,3,0)</f>
        <v>CHI – GUARDA VOLUMES</v>
      </c>
      <c r="F5727" s="26" t="str">
        <f aca="false">VLOOKUP(B5727,[1]Planilha8!$X$4:$AD$6629,7,0)</f>
        <v>BOM</v>
      </c>
      <c r="G5727" s="27" t="n">
        <v>41808</v>
      </c>
      <c r="H5727" s="28" t="n">
        <v>1034.27</v>
      </c>
      <c r="I5727" s="29" t="s">
        <v>23</v>
      </c>
      <c r="J5727" s="100" t="s">
        <v>1540</v>
      </c>
      <c r="K5727" s="71" t="n">
        <v>21229</v>
      </c>
      <c r="L5727" s="72" t="n">
        <v>2014000742</v>
      </c>
      <c r="M5727" s="73" t="n">
        <v>43465</v>
      </c>
      <c r="N5727" s="74" t="n">
        <v>345.7614</v>
      </c>
      <c r="O5727" s="75" t="n">
        <v>0.14</v>
      </c>
      <c r="P5727" s="76" t="n">
        <v>0.0116666666666667</v>
      </c>
      <c r="Q5727" s="77" t="n">
        <v>12.0664833333333</v>
      </c>
      <c r="R5727" s="78" t="n">
        <v>357.827883333333</v>
      </c>
      <c r="S5727" s="39" t="n">
        <v>676.442116666667</v>
      </c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  <c r="AI5727" s="3"/>
      <c r="AJ5727" s="3"/>
      <c r="AMG5727" s="0"/>
      <c r="AMH5727" s="0"/>
      <c r="AMI5727" s="0"/>
      <c r="AMJ5727" s="0"/>
    </row>
    <row r="5728" s="4" customFormat="true" ht="37.5" hidden="false" customHeight="true" outlineLevel="0" collapsed="false">
      <c r="A5728" s="23" t="s">
        <v>1337</v>
      </c>
      <c r="B5728" s="80" t="n">
        <v>10177</v>
      </c>
      <c r="C5728" s="25" t="e">
        <f aca="false">VLOOKUP(B5728,[1]Planilha8!$X$4:$Y$6629,2,0)</f>
        <v>#N/A</v>
      </c>
      <c r="D5728" s="26" t="s">
        <v>1544</v>
      </c>
      <c r="E5728" s="26" t="e">
        <f aca="false">VLOOKUP(B5728,[1]Planilha8!$X$4:$Z$6629,3,0)</f>
        <v>#N/A</v>
      </c>
      <c r="F5728" s="26" t="e">
        <f aca="false">VLOOKUP(B5728,[1]Planilha8!$X$4:$AD$6629,7,0)</f>
        <v>#N/A</v>
      </c>
      <c r="G5728" s="27" t="n">
        <v>41808</v>
      </c>
      <c r="H5728" s="28" t="n">
        <v>1034.27</v>
      </c>
      <c r="I5728" s="29" t="s">
        <v>23</v>
      </c>
      <c r="J5728" s="100" t="s">
        <v>1540</v>
      </c>
      <c r="K5728" s="71" t="n">
        <v>21229</v>
      </c>
      <c r="L5728" s="72" t="n">
        <v>2014000742</v>
      </c>
      <c r="M5728" s="73" t="n">
        <v>43465</v>
      </c>
      <c r="N5728" s="74" t="n">
        <v>345.7614</v>
      </c>
      <c r="O5728" s="75" t="n">
        <v>0.14</v>
      </c>
      <c r="P5728" s="76" t="n">
        <v>0.0116666666666667</v>
      </c>
      <c r="Q5728" s="77" t="n">
        <v>12.0664833333333</v>
      </c>
      <c r="R5728" s="78" t="n">
        <v>357.827883333333</v>
      </c>
      <c r="S5728" s="39" t="n">
        <v>0</v>
      </c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  <c r="AI5728" s="3"/>
      <c r="AJ5728" s="3"/>
      <c r="AMG5728" s="0"/>
      <c r="AMH5728" s="0"/>
      <c r="AMI5728" s="0"/>
      <c r="AMJ5728" s="0"/>
    </row>
    <row r="5729" s="4" customFormat="true" ht="37.5" hidden="false" customHeight="true" outlineLevel="0" collapsed="false">
      <c r="A5729" s="23" t="s">
        <v>1337</v>
      </c>
      <c r="B5729" s="80" t="n">
        <v>10178</v>
      </c>
      <c r="C5729" s="25" t="e">
        <f aca="false">VLOOKUP(B5729,[1]Planilha8!$X$4:$Y$6629,2,0)</f>
        <v>#N/A</v>
      </c>
      <c r="D5729" s="26" t="s">
        <v>1544</v>
      </c>
      <c r="E5729" s="26" t="e">
        <f aca="false">VLOOKUP(B5729,[1]Planilha8!$X$4:$Z$6629,3,0)</f>
        <v>#N/A</v>
      </c>
      <c r="F5729" s="26" t="e">
        <f aca="false">VLOOKUP(B5729,[1]Planilha8!$X$4:$AD$6629,7,0)</f>
        <v>#N/A</v>
      </c>
      <c r="G5729" s="27" t="n">
        <v>41808</v>
      </c>
      <c r="H5729" s="28" t="n">
        <v>1034.27</v>
      </c>
      <c r="I5729" s="29" t="s">
        <v>23</v>
      </c>
      <c r="J5729" s="100" t="s">
        <v>1540</v>
      </c>
      <c r="K5729" s="71" t="n">
        <v>21229</v>
      </c>
      <c r="L5729" s="72" t="n">
        <v>2014000742</v>
      </c>
      <c r="M5729" s="73" t="n">
        <v>43465</v>
      </c>
      <c r="N5729" s="74" t="n">
        <v>345.7614</v>
      </c>
      <c r="O5729" s="75" t="n">
        <v>0.14</v>
      </c>
      <c r="P5729" s="76" t="n">
        <v>0.0116666666666667</v>
      </c>
      <c r="Q5729" s="77" t="n">
        <v>12.0664833333333</v>
      </c>
      <c r="R5729" s="78" t="n">
        <v>357.827883333333</v>
      </c>
      <c r="S5729" s="39" t="n">
        <v>0</v>
      </c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  <c r="AI5729" s="3"/>
      <c r="AJ5729" s="3"/>
      <c r="AMG5729" s="0"/>
      <c r="AMH5729" s="0"/>
      <c r="AMI5729" s="0"/>
      <c r="AMJ5729" s="0"/>
    </row>
    <row r="5730" s="4" customFormat="true" ht="37.5" hidden="false" customHeight="true" outlineLevel="0" collapsed="false">
      <c r="A5730" s="23" t="s">
        <v>1337</v>
      </c>
      <c r="B5730" s="80" t="n">
        <v>10179</v>
      </c>
      <c r="C5730" s="25" t="e">
        <f aca="false">VLOOKUP(B5730,[1]Planilha8!$X$4:$Y$6629,2,0)</f>
        <v>#N/A</v>
      </c>
      <c r="D5730" s="26" t="s">
        <v>1544</v>
      </c>
      <c r="E5730" s="26" t="e">
        <f aca="false">VLOOKUP(B5730,[1]Planilha8!$X$4:$Z$6629,3,0)</f>
        <v>#N/A</v>
      </c>
      <c r="F5730" s="26" t="e">
        <f aca="false">VLOOKUP(B5730,[1]Planilha8!$X$4:$AD$6629,7,0)</f>
        <v>#N/A</v>
      </c>
      <c r="G5730" s="27" t="n">
        <v>41808</v>
      </c>
      <c r="H5730" s="28" t="n">
        <v>1034.27</v>
      </c>
      <c r="I5730" s="29" t="s">
        <v>23</v>
      </c>
      <c r="J5730" s="100" t="s">
        <v>1540</v>
      </c>
      <c r="K5730" s="71" t="n">
        <v>21229</v>
      </c>
      <c r="L5730" s="72" t="n">
        <v>2014000742</v>
      </c>
      <c r="M5730" s="73" t="n">
        <v>43465</v>
      </c>
      <c r="N5730" s="74" t="n">
        <v>345.7614</v>
      </c>
      <c r="O5730" s="75" t="n">
        <v>0.14</v>
      </c>
      <c r="P5730" s="76" t="n">
        <v>0.0116666666666667</v>
      </c>
      <c r="Q5730" s="77" t="n">
        <v>12.0664833333333</v>
      </c>
      <c r="R5730" s="78" t="n">
        <v>357.827883333333</v>
      </c>
      <c r="S5730" s="39" t="n">
        <v>0</v>
      </c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  <c r="AI5730" s="3"/>
      <c r="AJ5730" s="3"/>
      <c r="AMG5730" s="0"/>
      <c r="AMH5730" s="0"/>
      <c r="AMI5730" s="0"/>
      <c r="AMJ5730" s="0"/>
    </row>
    <row r="5731" s="4" customFormat="true" ht="37.5" hidden="false" customHeight="true" outlineLevel="0" collapsed="false">
      <c r="A5731" s="23" t="s">
        <v>1337</v>
      </c>
      <c r="B5731" s="80" t="n">
        <v>10180</v>
      </c>
      <c r="C5731" s="25" t="n">
        <f aca="false">VLOOKUP(B5731,[1]Planilha8!$X$4:$Y$6629,2,0)</f>
        <v>2041768</v>
      </c>
      <c r="D5731" s="26" t="s">
        <v>1544</v>
      </c>
      <c r="E5731" s="26" t="str">
        <f aca="false">VLOOKUP(B5731,[1]Planilha8!$X$4:$Z$6629,3,0)</f>
        <v>RECEPÇÃO APOIO AO DIAGNÓSTICO</v>
      </c>
      <c r="F5731" s="26" t="str">
        <f aca="false">VLOOKUP(B5731,[1]Planilha8!$X$4:$AD$6629,7,0)</f>
        <v>BOM</v>
      </c>
      <c r="G5731" s="27" t="n">
        <v>41808</v>
      </c>
      <c r="H5731" s="28" t="n">
        <v>1034.27</v>
      </c>
      <c r="I5731" s="29" t="s">
        <v>23</v>
      </c>
      <c r="J5731" s="100" t="s">
        <v>1540</v>
      </c>
      <c r="K5731" s="71" t="n">
        <v>21229</v>
      </c>
      <c r="L5731" s="72" t="n">
        <v>2014000742</v>
      </c>
      <c r="M5731" s="73" t="n">
        <v>43465</v>
      </c>
      <c r="N5731" s="74" t="n">
        <v>345.7614</v>
      </c>
      <c r="O5731" s="75" t="n">
        <v>0.14</v>
      </c>
      <c r="P5731" s="76" t="n">
        <v>0.0116666666666667</v>
      </c>
      <c r="Q5731" s="77" t="n">
        <v>12.0664833333333</v>
      </c>
      <c r="R5731" s="78" t="n">
        <v>357.827883333333</v>
      </c>
      <c r="S5731" s="39" t="n">
        <v>676.442116666667</v>
      </c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  <c r="AI5731" s="3"/>
      <c r="AJ5731" s="3"/>
      <c r="AMG5731" s="0"/>
      <c r="AMH5731" s="0"/>
      <c r="AMI5731" s="0"/>
      <c r="AMJ5731" s="0"/>
    </row>
    <row r="5732" s="4" customFormat="true" ht="37.5" hidden="false" customHeight="true" outlineLevel="0" collapsed="false">
      <c r="A5732" s="23" t="s">
        <v>1337</v>
      </c>
      <c r="B5732" s="80" t="n">
        <v>10181</v>
      </c>
      <c r="C5732" s="25" t="e">
        <f aca="false">VLOOKUP(B5732,[1]Planilha8!$X$4:$Y$6629,2,0)</f>
        <v>#N/A</v>
      </c>
      <c r="D5732" s="26" t="s">
        <v>1544</v>
      </c>
      <c r="E5732" s="26" t="e">
        <f aca="false">VLOOKUP(B5732,[1]Planilha8!$X$4:$Z$6629,3,0)</f>
        <v>#N/A</v>
      </c>
      <c r="F5732" s="26" t="e">
        <f aca="false">VLOOKUP(B5732,[1]Planilha8!$X$4:$AD$6629,7,0)</f>
        <v>#N/A</v>
      </c>
      <c r="G5732" s="27" t="n">
        <v>41808</v>
      </c>
      <c r="H5732" s="28" t="n">
        <v>1034.27</v>
      </c>
      <c r="I5732" s="29" t="s">
        <v>23</v>
      </c>
      <c r="J5732" s="100" t="s">
        <v>1540</v>
      </c>
      <c r="K5732" s="71" t="n">
        <v>21229</v>
      </c>
      <c r="L5732" s="72" t="n">
        <v>2014000742</v>
      </c>
      <c r="M5732" s="73" t="n">
        <v>43465</v>
      </c>
      <c r="N5732" s="74" t="n">
        <v>345.7614</v>
      </c>
      <c r="O5732" s="75" t="n">
        <v>0.14</v>
      </c>
      <c r="P5732" s="76" t="n">
        <v>0.0116666666666667</v>
      </c>
      <c r="Q5732" s="77" t="n">
        <v>12.0664833333333</v>
      </c>
      <c r="R5732" s="78" t="n">
        <v>357.827883333333</v>
      </c>
      <c r="S5732" s="39" t="n">
        <v>0</v>
      </c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  <c r="AI5732" s="3"/>
      <c r="AJ5732" s="3"/>
      <c r="AMG5732" s="0"/>
      <c r="AMH5732" s="0"/>
      <c r="AMI5732" s="0"/>
      <c r="AMJ5732" s="0"/>
    </row>
    <row r="5733" s="4" customFormat="true" ht="37.5" hidden="false" customHeight="true" outlineLevel="0" collapsed="false">
      <c r="A5733" s="23" t="s">
        <v>1337</v>
      </c>
      <c r="B5733" s="80" t="n">
        <v>10182</v>
      </c>
      <c r="C5733" s="25" t="e">
        <f aca="false">VLOOKUP(B5733,[1]Planilha8!$X$4:$Y$6629,2,0)</f>
        <v>#N/A</v>
      </c>
      <c r="D5733" s="26" t="s">
        <v>1544</v>
      </c>
      <c r="E5733" s="26" t="e">
        <f aca="false">VLOOKUP(B5733,[1]Planilha8!$X$4:$Z$6629,3,0)</f>
        <v>#N/A</v>
      </c>
      <c r="F5733" s="26" t="e">
        <f aca="false">VLOOKUP(B5733,[1]Planilha8!$X$4:$AD$6629,7,0)</f>
        <v>#N/A</v>
      </c>
      <c r="G5733" s="27" t="n">
        <v>41808</v>
      </c>
      <c r="H5733" s="28" t="n">
        <v>1034.27</v>
      </c>
      <c r="I5733" s="29" t="s">
        <v>23</v>
      </c>
      <c r="J5733" s="100" t="s">
        <v>1540</v>
      </c>
      <c r="K5733" s="71" t="n">
        <v>21229</v>
      </c>
      <c r="L5733" s="72" t="n">
        <v>2014000742</v>
      </c>
      <c r="M5733" s="73" t="n">
        <v>43465</v>
      </c>
      <c r="N5733" s="74" t="n">
        <v>345.7614</v>
      </c>
      <c r="O5733" s="75" t="n">
        <v>0.14</v>
      </c>
      <c r="P5733" s="76" t="n">
        <v>0.0116666666666667</v>
      </c>
      <c r="Q5733" s="77" t="n">
        <v>12.0664833333333</v>
      </c>
      <c r="R5733" s="78" t="n">
        <v>357.827883333333</v>
      </c>
      <c r="S5733" s="39" t="n">
        <v>0</v>
      </c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  <c r="AI5733" s="3"/>
      <c r="AJ5733" s="3"/>
      <c r="AMG5733" s="0"/>
      <c r="AMH5733" s="0"/>
      <c r="AMI5733" s="0"/>
      <c r="AMJ5733" s="0"/>
    </row>
    <row r="5734" s="4" customFormat="true" ht="37.5" hidden="false" customHeight="true" outlineLevel="0" collapsed="false">
      <c r="A5734" s="23" t="s">
        <v>1337</v>
      </c>
      <c r="B5734" s="80" t="n">
        <v>10183</v>
      </c>
      <c r="C5734" s="25" t="e">
        <f aca="false">VLOOKUP(B5734,[1]Planilha8!$X$4:$Y$6629,2,0)</f>
        <v>#N/A</v>
      </c>
      <c r="D5734" s="26" t="s">
        <v>1544</v>
      </c>
      <c r="E5734" s="26" t="e">
        <f aca="false">VLOOKUP(B5734,[1]Planilha8!$X$4:$Z$6629,3,0)</f>
        <v>#N/A</v>
      </c>
      <c r="F5734" s="26" t="e">
        <f aca="false">VLOOKUP(B5734,[1]Planilha8!$X$4:$AD$6629,7,0)</f>
        <v>#N/A</v>
      </c>
      <c r="G5734" s="27" t="n">
        <v>41808</v>
      </c>
      <c r="H5734" s="28" t="n">
        <v>1034.27</v>
      </c>
      <c r="I5734" s="29" t="s">
        <v>23</v>
      </c>
      <c r="J5734" s="100" t="s">
        <v>1540</v>
      </c>
      <c r="K5734" s="71" t="n">
        <v>21229</v>
      </c>
      <c r="L5734" s="72" t="n">
        <v>2014000742</v>
      </c>
      <c r="M5734" s="73" t="n">
        <v>43465</v>
      </c>
      <c r="N5734" s="74" t="n">
        <v>345.7614</v>
      </c>
      <c r="O5734" s="75" t="n">
        <v>0.14</v>
      </c>
      <c r="P5734" s="76" t="n">
        <v>0.0116666666666667</v>
      </c>
      <c r="Q5734" s="77" t="n">
        <v>12.0664833333333</v>
      </c>
      <c r="R5734" s="78" t="n">
        <v>357.827883333333</v>
      </c>
      <c r="S5734" s="39" t="n">
        <v>0</v>
      </c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  <c r="AMG5734" s="0"/>
      <c r="AMH5734" s="0"/>
      <c r="AMI5734" s="0"/>
      <c r="AMJ5734" s="0"/>
    </row>
    <row r="5735" s="4" customFormat="true" ht="37.5" hidden="false" customHeight="true" outlineLevel="0" collapsed="false">
      <c r="A5735" s="23" t="s">
        <v>1337</v>
      </c>
      <c r="B5735" s="80" t="n">
        <v>10184</v>
      </c>
      <c r="C5735" s="25" t="e">
        <f aca="false">VLOOKUP(B5735,[1]Planilha8!$X$4:$Y$6629,2,0)</f>
        <v>#N/A</v>
      </c>
      <c r="D5735" s="26" t="s">
        <v>1544</v>
      </c>
      <c r="E5735" s="26" t="e">
        <f aca="false">VLOOKUP(B5735,[1]Planilha8!$X$4:$Z$6629,3,0)</f>
        <v>#N/A</v>
      </c>
      <c r="F5735" s="26" t="e">
        <f aca="false">VLOOKUP(B5735,[1]Planilha8!$X$4:$AD$6629,7,0)</f>
        <v>#N/A</v>
      </c>
      <c r="G5735" s="27" t="n">
        <v>41808</v>
      </c>
      <c r="H5735" s="28" t="n">
        <v>1034.27</v>
      </c>
      <c r="I5735" s="29" t="s">
        <v>23</v>
      </c>
      <c r="J5735" s="100" t="s">
        <v>1540</v>
      </c>
      <c r="K5735" s="71" t="n">
        <v>21229</v>
      </c>
      <c r="L5735" s="72" t="n">
        <v>2014000742</v>
      </c>
      <c r="M5735" s="73" t="n">
        <v>43465</v>
      </c>
      <c r="N5735" s="74" t="n">
        <v>345.7614</v>
      </c>
      <c r="O5735" s="75" t="n">
        <v>0.14</v>
      </c>
      <c r="P5735" s="76" t="n">
        <v>0.0116666666666667</v>
      </c>
      <c r="Q5735" s="77" t="n">
        <v>12.0664833333333</v>
      </c>
      <c r="R5735" s="78" t="n">
        <v>357.827883333333</v>
      </c>
      <c r="S5735" s="39" t="n">
        <v>0</v>
      </c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  <c r="AI5735" s="3"/>
      <c r="AJ5735" s="3"/>
      <c r="AMG5735" s="0"/>
      <c r="AMH5735" s="0"/>
      <c r="AMI5735" s="0"/>
      <c r="AMJ5735" s="0"/>
    </row>
    <row r="5736" s="4" customFormat="true" ht="37.5" hidden="false" customHeight="true" outlineLevel="0" collapsed="false">
      <c r="A5736" s="23" t="s">
        <v>1337</v>
      </c>
      <c r="B5736" s="80" t="n">
        <v>10185</v>
      </c>
      <c r="C5736" s="25" t="e">
        <f aca="false">VLOOKUP(B5736,[1]Planilha8!$X$4:$Y$6629,2,0)</f>
        <v>#N/A</v>
      </c>
      <c r="D5736" s="26" t="s">
        <v>1544</v>
      </c>
      <c r="E5736" s="26" t="e">
        <f aca="false">VLOOKUP(B5736,[1]Planilha8!$X$4:$Z$6629,3,0)</f>
        <v>#N/A</v>
      </c>
      <c r="F5736" s="26" t="e">
        <f aca="false">VLOOKUP(B5736,[1]Planilha8!$X$4:$AD$6629,7,0)</f>
        <v>#N/A</v>
      </c>
      <c r="G5736" s="27" t="n">
        <v>41808</v>
      </c>
      <c r="H5736" s="28" t="n">
        <v>1034.27</v>
      </c>
      <c r="I5736" s="29" t="s">
        <v>23</v>
      </c>
      <c r="J5736" s="100" t="s">
        <v>1540</v>
      </c>
      <c r="K5736" s="71" t="n">
        <v>21229</v>
      </c>
      <c r="L5736" s="72" t="n">
        <v>2014000742</v>
      </c>
      <c r="M5736" s="73" t="n">
        <v>43465</v>
      </c>
      <c r="N5736" s="74" t="n">
        <v>345.7614</v>
      </c>
      <c r="O5736" s="75" t="n">
        <v>0.14</v>
      </c>
      <c r="P5736" s="76" t="n">
        <v>0.0116666666666667</v>
      </c>
      <c r="Q5736" s="77" t="n">
        <v>12.0664833333333</v>
      </c>
      <c r="R5736" s="78" t="n">
        <v>357.827883333333</v>
      </c>
      <c r="S5736" s="39" t="n">
        <v>0</v>
      </c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  <c r="AI5736" s="3"/>
      <c r="AJ5736" s="3"/>
      <c r="AMG5736" s="0"/>
      <c r="AMH5736" s="0"/>
      <c r="AMI5736" s="0"/>
      <c r="AMJ5736" s="0"/>
    </row>
    <row r="5737" s="4" customFormat="true" ht="37.5" hidden="false" customHeight="true" outlineLevel="0" collapsed="false">
      <c r="A5737" s="23" t="s">
        <v>1337</v>
      </c>
      <c r="B5737" s="80" t="n">
        <v>10186</v>
      </c>
      <c r="C5737" s="25" t="e">
        <f aca="false">VLOOKUP(B5737,[1]Planilha8!$X$4:$Y$6629,2,0)</f>
        <v>#N/A</v>
      </c>
      <c r="D5737" s="26" t="s">
        <v>1544</v>
      </c>
      <c r="E5737" s="26" t="e">
        <f aca="false">VLOOKUP(B5737,[1]Planilha8!$X$4:$Z$6629,3,0)</f>
        <v>#N/A</v>
      </c>
      <c r="F5737" s="26" t="e">
        <f aca="false">VLOOKUP(B5737,[1]Planilha8!$X$4:$AD$6629,7,0)</f>
        <v>#N/A</v>
      </c>
      <c r="G5737" s="27" t="n">
        <v>41808</v>
      </c>
      <c r="H5737" s="28" t="n">
        <v>1034.27</v>
      </c>
      <c r="I5737" s="29" t="s">
        <v>23</v>
      </c>
      <c r="J5737" s="100" t="s">
        <v>1540</v>
      </c>
      <c r="K5737" s="71" t="n">
        <v>21229</v>
      </c>
      <c r="L5737" s="72" t="n">
        <v>2014000742</v>
      </c>
      <c r="M5737" s="73" t="n">
        <v>43465</v>
      </c>
      <c r="N5737" s="74" t="n">
        <v>345.7614</v>
      </c>
      <c r="O5737" s="75" t="n">
        <v>0.14</v>
      </c>
      <c r="P5737" s="76" t="n">
        <v>0.0116666666666667</v>
      </c>
      <c r="Q5737" s="77" t="n">
        <v>12.0664833333333</v>
      </c>
      <c r="R5737" s="78" t="n">
        <v>357.827883333333</v>
      </c>
      <c r="S5737" s="39" t="n">
        <v>0</v>
      </c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  <c r="AI5737" s="3"/>
      <c r="AJ5737" s="3"/>
      <c r="AMG5737" s="0"/>
      <c r="AMH5737" s="0"/>
      <c r="AMI5737" s="0"/>
      <c r="AMJ5737" s="0"/>
    </row>
    <row r="5738" s="4" customFormat="true" ht="37.5" hidden="false" customHeight="true" outlineLevel="0" collapsed="false">
      <c r="A5738" s="23" t="s">
        <v>1337</v>
      </c>
      <c r="B5738" s="80" t="n">
        <v>10187</v>
      </c>
      <c r="C5738" s="25" t="e">
        <f aca="false">VLOOKUP(B5738,[1]Planilha8!$X$4:$Y$6629,2,0)</f>
        <v>#N/A</v>
      </c>
      <c r="D5738" s="26" t="s">
        <v>1544</v>
      </c>
      <c r="E5738" s="26" t="e">
        <f aca="false">VLOOKUP(B5738,[1]Planilha8!$X$4:$Z$6629,3,0)</f>
        <v>#N/A</v>
      </c>
      <c r="F5738" s="26" t="e">
        <f aca="false">VLOOKUP(B5738,[1]Planilha8!$X$4:$AD$6629,7,0)</f>
        <v>#N/A</v>
      </c>
      <c r="G5738" s="27" t="n">
        <v>41808</v>
      </c>
      <c r="H5738" s="28" t="n">
        <v>1034.27</v>
      </c>
      <c r="I5738" s="29" t="s">
        <v>23</v>
      </c>
      <c r="J5738" s="100" t="s">
        <v>1540</v>
      </c>
      <c r="K5738" s="71" t="n">
        <v>21229</v>
      </c>
      <c r="L5738" s="72" t="n">
        <v>2014000742</v>
      </c>
      <c r="M5738" s="73" t="n">
        <v>43465</v>
      </c>
      <c r="N5738" s="74" t="n">
        <v>345.7614</v>
      </c>
      <c r="O5738" s="75" t="n">
        <v>0.14</v>
      </c>
      <c r="P5738" s="76" t="n">
        <v>0.0116666666666667</v>
      </c>
      <c r="Q5738" s="77" t="n">
        <v>12.0664833333333</v>
      </c>
      <c r="R5738" s="78" t="n">
        <v>357.827883333333</v>
      </c>
      <c r="S5738" s="39" t="n">
        <v>0</v>
      </c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  <c r="AI5738" s="3"/>
      <c r="AJ5738" s="3"/>
      <c r="AMG5738" s="0"/>
      <c r="AMH5738" s="0"/>
      <c r="AMI5738" s="0"/>
      <c r="AMJ5738" s="0"/>
    </row>
    <row r="5739" s="4" customFormat="true" ht="37.5" hidden="false" customHeight="true" outlineLevel="0" collapsed="false">
      <c r="A5739" s="23" t="s">
        <v>1337</v>
      </c>
      <c r="B5739" s="80" t="n">
        <v>10188</v>
      </c>
      <c r="C5739" s="25" t="e">
        <f aca="false">VLOOKUP(B5739,[1]Planilha8!$X$4:$Y$6629,2,0)</f>
        <v>#N/A</v>
      </c>
      <c r="D5739" s="26" t="s">
        <v>1544</v>
      </c>
      <c r="E5739" s="26" t="e">
        <f aca="false">VLOOKUP(B5739,[1]Planilha8!$X$4:$Z$6629,3,0)</f>
        <v>#N/A</v>
      </c>
      <c r="F5739" s="26" t="e">
        <f aca="false">VLOOKUP(B5739,[1]Planilha8!$X$4:$AD$6629,7,0)</f>
        <v>#N/A</v>
      </c>
      <c r="G5739" s="27" t="n">
        <v>41808</v>
      </c>
      <c r="H5739" s="28" t="n">
        <v>1034.27</v>
      </c>
      <c r="I5739" s="29" t="s">
        <v>23</v>
      </c>
      <c r="J5739" s="100" t="s">
        <v>1540</v>
      </c>
      <c r="K5739" s="71" t="n">
        <v>21229</v>
      </c>
      <c r="L5739" s="72" t="n">
        <v>2014000742</v>
      </c>
      <c r="M5739" s="73" t="n">
        <v>43465</v>
      </c>
      <c r="N5739" s="74" t="n">
        <v>345.7614</v>
      </c>
      <c r="O5739" s="75" t="n">
        <v>0.14</v>
      </c>
      <c r="P5739" s="76" t="n">
        <v>0.0116666666666667</v>
      </c>
      <c r="Q5739" s="77" t="n">
        <v>12.0664833333333</v>
      </c>
      <c r="R5739" s="78" t="n">
        <v>357.827883333333</v>
      </c>
      <c r="S5739" s="39" t="n">
        <v>0</v>
      </c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  <c r="AI5739" s="3"/>
      <c r="AJ5739" s="3"/>
      <c r="AMG5739" s="0"/>
      <c r="AMH5739" s="0"/>
      <c r="AMI5739" s="0"/>
      <c r="AMJ5739" s="0"/>
    </row>
    <row r="5740" s="4" customFormat="true" ht="37.5" hidden="false" customHeight="true" outlineLevel="0" collapsed="false">
      <c r="A5740" s="23" t="s">
        <v>1337</v>
      </c>
      <c r="B5740" s="80" t="n">
        <v>10189</v>
      </c>
      <c r="C5740" s="25" t="n">
        <f aca="false">VLOOKUP(B5740,[1]Planilha8!$X$4:$Y$6629,2,0)</f>
        <v>2041777</v>
      </c>
      <c r="D5740" s="26" t="s">
        <v>1544</v>
      </c>
      <c r="E5740" s="26" t="str">
        <f aca="false">VLOOKUP(B5740,[1]Planilha8!$X$4:$Z$6629,3,0)</f>
        <v>RECEPÇÃO APOIO AO DIAGNÓSTICO</v>
      </c>
      <c r="F5740" s="26" t="str">
        <f aca="false">VLOOKUP(B5740,[1]Planilha8!$X$4:$AD$6629,7,0)</f>
        <v>BOM</v>
      </c>
      <c r="G5740" s="27" t="n">
        <v>41808</v>
      </c>
      <c r="H5740" s="28" t="n">
        <v>1034.27</v>
      </c>
      <c r="I5740" s="29" t="s">
        <v>23</v>
      </c>
      <c r="J5740" s="100" t="s">
        <v>1540</v>
      </c>
      <c r="K5740" s="71" t="n">
        <v>21229</v>
      </c>
      <c r="L5740" s="72" t="n">
        <v>2014000742</v>
      </c>
      <c r="M5740" s="73" t="n">
        <v>43465</v>
      </c>
      <c r="N5740" s="74" t="n">
        <v>345.7614</v>
      </c>
      <c r="O5740" s="75" t="n">
        <v>0.14</v>
      </c>
      <c r="P5740" s="76" t="n">
        <v>0.0116666666666667</v>
      </c>
      <c r="Q5740" s="77" t="n">
        <v>12.0664833333333</v>
      </c>
      <c r="R5740" s="78" t="n">
        <v>357.827883333333</v>
      </c>
      <c r="S5740" s="39" t="n">
        <v>676.442116666667</v>
      </c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  <c r="AI5740" s="3"/>
      <c r="AJ5740" s="3"/>
      <c r="AMG5740" s="0"/>
      <c r="AMH5740" s="0"/>
      <c r="AMI5740" s="0"/>
      <c r="AMJ5740" s="0"/>
    </row>
    <row r="5741" s="4" customFormat="true" ht="37.5" hidden="false" customHeight="true" outlineLevel="0" collapsed="false">
      <c r="A5741" s="23" t="s">
        <v>1337</v>
      </c>
      <c r="B5741" s="80" t="n">
        <v>10190</v>
      </c>
      <c r="C5741" s="25" t="e">
        <f aca="false">VLOOKUP(B5741,[1]Planilha8!$X$4:$Y$6629,2,0)</f>
        <v>#N/A</v>
      </c>
      <c r="D5741" s="26" t="s">
        <v>1544</v>
      </c>
      <c r="E5741" s="26" t="e">
        <f aca="false">VLOOKUP(B5741,[1]Planilha8!$X$4:$Z$6629,3,0)</f>
        <v>#N/A</v>
      </c>
      <c r="F5741" s="26" t="e">
        <f aca="false">VLOOKUP(B5741,[1]Planilha8!$X$4:$AD$6629,7,0)</f>
        <v>#N/A</v>
      </c>
      <c r="G5741" s="27" t="n">
        <v>41808</v>
      </c>
      <c r="H5741" s="28" t="n">
        <v>1034.27</v>
      </c>
      <c r="I5741" s="29" t="s">
        <v>23</v>
      </c>
      <c r="J5741" s="100" t="s">
        <v>1540</v>
      </c>
      <c r="K5741" s="71" t="n">
        <v>21229</v>
      </c>
      <c r="L5741" s="72" t="n">
        <v>2014000742</v>
      </c>
      <c r="M5741" s="73" t="n">
        <v>43465</v>
      </c>
      <c r="N5741" s="74" t="n">
        <v>345.7614</v>
      </c>
      <c r="O5741" s="75" t="n">
        <v>0.14</v>
      </c>
      <c r="P5741" s="76" t="n">
        <v>0.0116666666666667</v>
      </c>
      <c r="Q5741" s="77" t="n">
        <v>12.0664833333333</v>
      </c>
      <c r="R5741" s="78" t="n">
        <v>357.827883333333</v>
      </c>
      <c r="S5741" s="39" t="n">
        <v>0</v>
      </c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  <c r="AI5741" s="3"/>
      <c r="AJ5741" s="3"/>
      <c r="AMG5741" s="0"/>
      <c r="AMH5741" s="0"/>
      <c r="AMI5741" s="0"/>
      <c r="AMJ5741" s="0"/>
    </row>
    <row r="5742" s="4" customFormat="true" ht="37.5" hidden="false" customHeight="true" outlineLevel="0" collapsed="false">
      <c r="A5742" s="23" t="s">
        <v>1337</v>
      </c>
      <c r="B5742" s="80" t="n">
        <v>10191</v>
      </c>
      <c r="C5742" s="25" t="e">
        <f aca="false">VLOOKUP(B5742,[1]Planilha8!$X$4:$Y$6629,2,0)</f>
        <v>#N/A</v>
      </c>
      <c r="D5742" s="26" t="s">
        <v>1544</v>
      </c>
      <c r="E5742" s="26" t="e">
        <f aca="false">VLOOKUP(B5742,[1]Planilha8!$X$4:$Z$6629,3,0)</f>
        <v>#N/A</v>
      </c>
      <c r="F5742" s="26" t="e">
        <f aca="false">VLOOKUP(B5742,[1]Planilha8!$X$4:$AD$6629,7,0)</f>
        <v>#N/A</v>
      </c>
      <c r="G5742" s="27" t="n">
        <v>41808</v>
      </c>
      <c r="H5742" s="28" t="n">
        <v>1034.27</v>
      </c>
      <c r="I5742" s="29" t="s">
        <v>23</v>
      </c>
      <c r="J5742" s="100" t="s">
        <v>1540</v>
      </c>
      <c r="K5742" s="71" t="n">
        <v>21229</v>
      </c>
      <c r="L5742" s="72" t="n">
        <v>2014000742</v>
      </c>
      <c r="M5742" s="73" t="n">
        <v>43465</v>
      </c>
      <c r="N5742" s="74" t="n">
        <v>345.7614</v>
      </c>
      <c r="O5742" s="75" t="n">
        <v>0.14</v>
      </c>
      <c r="P5742" s="76" t="n">
        <v>0.0116666666666667</v>
      </c>
      <c r="Q5742" s="77" t="n">
        <v>12.0664833333333</v>
      </c>
      <c r="R5742" s="78" t="n">
        <v>357.827883333333</v>
      </c>
      <c r="S5742" s="39" t="n">
        <v>0</v>
      </c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  <c r="AI5742" s="3"/>
      <c r="AJ5742" s="3"/>
      <c r="AMG5742" s="0"/>
      <c r="AMH5742" s="0"/>
      <c r="AMI5742" s="0"/>
      <c r="AMJ5742" s="0"/>
    </row>
    <row r="5743" s="4" customFormat="true" ht="37.5" hidden="false" customHeight="true" outlineLevel="0" collapsed="false">
      <c r="A5743" s="23" t="s">
        <v>1337</v>
      </c>
      <c r="B5743" s="80" t="n">
        <v>10192</v>
      </c>
      <c r="C5743" s="25" t="e">
        <f aca="false">VLOOKUP(B5743,[1]Planilha8!$X$4:$Y$6629,2,0)</f>
        <v>#N/A</v>
      </c>
      <c r="D5743" s="26" t="s">
        <v>1544</v>
      </c>
      <c r="E5743" s="26" t="e">
        <f aca="false">VLOOKUP(B5743,[1]Planilha8!$X$4:$Z$6629,3,0)</f>
        <v>#N/A</v>
      </c>
      <c r="F5743" s="26" t="e">
        <f aca="false">VLOOKUP(B5743,[1]Planilha8!$X$4:$AD$6629,7,0)</f>
        <v>#N/A</v>
      </c>
      <c r="G5743" s="27" t="n">
        <v>41808</v>
      </c>
      <c r="H5743" s="28" t="n">
        <v>1034.27</v>
      </c>
      <c r="I5743" s="29" t="s">
        <v>23</v>
      </c>
      <c r="J5743" s="100" t="s">
        <v>1540</v>
      </c>
      <c r="K5743" s="71" t="n">
        <v>21229</v>
      </c>
      <c r="L5743" s="72" t="n">
        <v>2014000742</v>
      </c>
      <c r="M5743" s="73" t="n">
        <v>43465</v>
      </c>
      <c r="N5743" s="74" t="n">
        <v>345.7614</v>
      </c>
      <c r="O5743" s="75" t="n">
        <v>0.14</v>
      </c>
      <c r="P5743" s="76" t="n">
        <v>0.0116666666666667</v>
      </c>
      <c r="Q5743" s="77" t="n">
        <v>12.0664833333333</v>
      </c>
      <c r="R5743" s="78" t="n">
        <v>357.827883333333</v>
      </c>
      <c r="S5743" s="39" t="n">
        <v>0</v>
      </c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  <c r="AI5743" s="3"/>
      <c r="AJ5743" s="3"/>
      <c r="AMG5743" s="0"/>
      <c r="AMH5743" s="0"/>
      <c r="AMI5743" s="0"/>
      <c r="AMJ5743" s="0"/>
    </row>
    <row r="5744" s="4" customFormat="true" ht="37.5" hidden="false" customHeight="true" outlineLevel="0" collapsed="false">
      <c r="A5744" s="23" t="s">
        <v>1337</v>
      </c>
      <c r="B5744" s="80" t="n">
        <v>10193</v>
      </c>
      <c r="C5744" s="25" t="e">
        <f aca="false">VLOOKUP(B5744,[1]Planilha8!$X$4:$Y$6629,2,0)</f>
        <v>#N/A</v>
      </c>
      <c r="D5744" s="26" t="s">
        <v>1544</v>
      </c>
      <c r="E5744" s="26" t="e">
        <f aca="false">VLOOKUP(B5744,[1]Planilha8!$X$4:$Z$6629,3,0)</f>
        <v>#N/A</v>
      </c>
      <c r="F5744" s="26" t="e">
        <f aca="false">VLOOKUP(B5744,[1]Planilha8!$X$4:$AD$6629,7,0)</f>
        <v>#N/A</v>
      </c>
      <c r="G5744" s="27" t="n">
        <v>41808</v>
      </c>
      <c r="H5744" s="28" t="n">
        <v>1034.27</v>
      </c>
      <c r="I5744" s="29" t="s">
        <v>23</v>
      </c>
      <c r="J5744" s="100" t="s">
        <v>1540</v>
      </c>
      <c r="K5744" s="71" t="n">
        <v>21229</v>
      </c>
      <c r="L5744" s="72" t="n">
        <v>2014000742</v>
      </c>
      <c r="M5744" s="73" t="n">
        <v>43465</v>
      </c>
      <c r="N5744" s="74" t="n">
        <v>345.7614</v>
      </c>
      <c r="O5744" s="75" t="n">
        <v>0.14</v>
      </c>
      <c r="P5744" s="76" t="n">
        <v>0.0116666666666667</v>
      </c>
      <c r="Q5744" s="77" t="n">
        <v>12.0664833333333</v>
      </c>
      <c r="R5744" s="78" t="n">
        <v>357.827883333333</v>
      </c>
      <c r="S5744" s="39" t="n">
        <v>0</v>
      </c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  <c r="AI5744" s="3"/>
      <c r="AJ5744" s="3"/>
      <c r="AMG5744" s="0"/>
      <c r="AMH5744" s="0"/>
      <c r="AMI5744" s="0"/>
      <c r="AMJ5744" s="0"/>
    </row>
    <row r="5745" s="4" customFormat="true" ht="37.5" hidden="false" customHeight="true" outlineLevel="0" collapsed="false">
      <c r="A5745" s="23" t="s">
        <v>1337</v>
      </c>
      <c r="B5745" s="80" t="n">
        <v>10194</v>
      </c>
      <c r="C5745" s="25" t="e">
        <f aca="false">VLOOKUP(B5745,[1]Planilha8!$X$4:$Y$6629,2,0)</f>
        <v>#N/A</v>
      </c>
      <c r="D5745" s="26" t="s">
        <v>1544</v>
      </c>
      <c r="E5745" s="26" t="e">
        <f aca="false">VLOOKUP(B5745,[1]Planilha8!$X$4:$Z$6629,3,0)</f>
        <v>#N/A</v>
      </c>
      <c r="F5745" s="26" t="e">
        <f aca="false">VLOOKUP(B5745,[1]Planilha8!$X$4:$AD$6629,7,0)</f>
        <v>#N/A</v>
      </c>
      <c r="G5745" s="27" t="n">
        <v>41808</v>
      </c>
      <c r="H5745" s="28" t="n">
        <v>1034.27</v>
      </c>
      <c r="I5745" s="29" t="s">
        <v>23</v>
      </c>
      <c r="J5745" s="100" t="s">
        <v>1540</v>
      </c>
      <c r="K5745" s="71" t="n">
        <v>21229</v>
      </c>
      <c r="L5745" s="72" t="n">
        <v>2014000742</v>
      </c>
      <c r="M5745" s="73" t="n">
        <v>43465</v>
      </c>
      <c r="N5745" s="74" t="n">
        <v>345.7614</v>
      </c>
      <c r="O5745" s="75" t="n">
        <v>0.14</v>
      </c>
      <c r="P5745" s="76" t="n">
        <v>0.0116666666666667</v>
      </c>
      <c r="Q5745" s="77" t="n">
        <v>12.0664833333333</v>
      </c>
      <c r="R5745" s="78" t="n">
        <v>357.827883333333</v>
      </c>
      <c r="S5745" s="39" t="n">
        <v>0</v>
      </c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  <c r="AI5745" s="3"/>
      <c r="AJ5745" s="3"/>
      <c r="AMG5745" s="0"/>
      <c r="AMH5745" s="0"/>
      <c r="AMI5745" s="0"/>
      <c r="AMJ5745" s="0"/>
    </row>
    <row r="5746" s="4" customFormat="true" ht="37.5" hidden="false" customHeight="true" outlineLevel="0" collapsed="false">
      <c r="A5746" s="23" t="s">
        <v>1337</v>
      </c>
      <c r="B5746" s="80" t="n">
        <v>10195</v>
      </c>
      <c r="C5746" s="25" t="e">
        <f aca="false">VLOOKUP(B5746,[1]Planilha8!$X$4:$Y$6629,2,0)</f>
        <v>#N/A</v>
      </c>
      <c r="D5746" s="26" t="s">
        <v>1544</v>
      </c>
      <c r="E5746" s="26" t="e">
        <f aca="false">VLOOKUP(B5746,[1]Planilha8!$X$4:$Z$6629,3,0)</f>
        <v>#N/A</v>
      </c>
      <c r="F5746" s="26" t="e">
        <f aca="false">VLOOKUP(B5746,[1]Planilha8!$X$4:$AD$6629,7,0)</f>
        <v>#N/A</v>
      </c>
      <c r="G5746" s="27" t="n">
        <v>41808</v>
      </c>
      <c r="H5746" s="28" t="n">
        <v>1034.27</v>
      </c>
      <c r="I5746" s="29" t="s">
        <v>23</v>
      </c>
      <c r="J5746" s="100" t="s">
        <v>1540</v>
      </c>
      <c r="K5746" s="71" t="n">
        <v>21229</v>
      </c>
      <c r="L5746" s="72" t="n">
        <v>2014000742</v>
      </c>
      <c r="M5746" s="73" t="n">
        <v>43465</v>
      </c>
      <c r="N5746" s="74" t="n">
        <v>345.7614</v>
      </c>
      <c r="O5746" s="75" t="n">
        <v>0.14</v>
      </c>
      <c r="P5746" s="76" t="n">
        <v>0.0116666666666667</v>
      </c>
      <c r="Q5746" s="77" t="n">
        <v>12.0664833333333</v>
      </c>
      <c r="R5746" s="78" t="n">
        <v>357.827883333333</v>
      </c>
      <c r="S5746" s="39" t="n">
        <v>0</v>
      </c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  <c r="AI5746" s="3"/>
      <c r="AJ5746" s="3"/>
      <c r="AMG5746" s="0"/>
      <c r="AMH5746" s="0"/>
      <c r="AMI5746" s="0"/>
      <c r="AMJ5746" s="0"/>
    </row>
    <row r="5747" s="4" customFormat="true" ht="37.5" hidden="false" customHeight="true" outlineLevel="0" collapsed="false">
      <c r="A5747" s="23" t="s">
        <v>1337</v>
      </c>
      <c r="B5747" s="80" t="n">
        <v>10196</v>
      </c>
      <c r="C5747" s="25" t="e">
        <f aca="false">VLOOKUP(B5747,[1]Planilha8!$X$4:$Y$6629,2,0)</f>
        <v>#N/A</v>
      </c>
      <c r="D5747" s="26" t="s">
        <v>1544</v>
      </c>
      <c r="E5747" s="26" t="e">
        <f aca="false">VLOOKUP(B5747,[1]Planilha8!$X$4:$Z$6629,3,0)</f>
        <v>#N/A</v>
      </c>
      <c r="F5747" s="26" t="e">
        <f aca="false">VLOOKUP(B5747,[1]Planilha8!$X$4:$AD$6629,7,0)</f>
        <v>#N/A</v>
      </c>
      <c r="G5747" s="27" t="n">
        <v>41808</v>
      </c>
      <c r="H5747" s="28" t="n">
        <v>1034.27</v>
      </c>
      <c r="I5747" s="29" t="s">
        <v>23</v>
      </c>
      <c r="J5747" s="100" t="s">
        <v>1540</v>
      </c>
      <c r="K5747" s="71" t="n">
        <v>21229</v>
      </c>
      <c r="L5747" s="72" t="n">
        <v>2014000742</v>
      </c>
      <c r="M5747" s="73" t="n">
        <v>43465</v>
      </c>
      <c r="N5747" s="74" t="n">
        <v>345.7614</v>
      </c>
      <c r="O5747" s="75" t="n">
        <v>0.14</v>
      </c>
      <c r="P5747" s="76" t="n">
        <v>0.0116666666666667</v>
      </c>
      <c r="Q5747" s="77" t="n">
        <v>12.0664833333333</v>
      </c>
      <c r="R5747" s="78" t="n">
        <v>357.827883333333</v>
      </c>
      <c r="S5747" s="39" t="n">
        <v>0</v>
      </c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  <c r="AI5747" s="3"/>
      <c r="AJ5747" s="3"/>
      <c r="AMG5747" s="0"/>
      <c r="AMH5747" s="0"/>
      <c r="AMI5747" s="0"/>
      <c r="AMJ5747" s="0"/>
    </row>
    <row r="5748" s="4" customFormat="true" ht="37.5" hidden="false" customHeight="true" outlineLevel="0" collapsed="false">
      <c r="A5748" s="23" t="s">
        <v>1337</v>
      </c>
      <c r="B5748" s="80" t="n">
        <v>10197</v>
      </c>
      <c r="C5748" s="25" t="e">
        <f aca="false">VLOOKUP(B5748,[1]Planilha8!$X$4:$Y$6629,2,0)</f>
        <v>#N/A</v>
      </c>
      <c r="D5748" s="26" t="s">
        <v>1544</v>
      </c>
      <c r="E5748" s="26" t="e">
        <f aca="false">VLOOKUP(B5748,[1]Planilha8!$X$4:$Z$6629,3,0)</f>
        <v>#N/A</v>
      </c>
      <c r="F5748" s="26" t="e">
        <f aca="false">VLOOKUP(B5748,[1]Planilha8!$X$4:$AD$6629,7,0)</f>
        <v>#N/A</v>
      </c>
      <c r="G5748" s="27" t="n">
        <v>41808</v>
      </c>
      <c r="H5748" s="28" t="n">
        <v>1034.27</v>
      </c>
      <c r="I5748" s="29" t="s">
        <v>23</v>
      </c>
      <c r="J5748" s="100" t="s">
        <v>1540</v>
      </c>
      <c r="K5748" s="71" t="n">
        <v>21229</v>
      </c>
      <c r="L5748" s="72" t="n">
        <v>2014000742</v>
      </c>
      <c r="M5748" s="73" t="n">
        <v>43465</v>
      </c>
      <c r="N5748" s="74" t="n">
        <v>345.7614</v>
      </c>
      <c r="O5748" s="75" t="n">
        <v>0.14</v>
      </c>
      <c r="P5748" s="76" t="n">
        <v>0.0116666666666667</v>
      </c>
      <c r="Q5748" s="77" t="n">
        <v>12.0664833333333</v>
      </c>
      <c r="R5748" s="78" t="n">
        <v>357.827883333333</v>
      </c>
      <c r="S5748" s="39" t="n">
        <v>0</v>
      </c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  <c r="AI5748" s="3"/>
      <c r="AJ5748" s="3"/>
      <c r="AMG5748" s="0"/>
      <c r="AMH5748" s="0"/>
      <c r="AMI5748" s="0"/>
      <c r="AMJ5748" s="0"/>
    </row>
    <row r="5749" s="4" customFormat="true" ht="37.5" hidden="false" customHeight="true" outlineLevel="0" collapsed="false">
      <c r="A5749" s="23" t="s">
        <v>1337</v>
      </c>
      <c r="B5749" s="80" t="n">
        <v>10198</v>
      </c>
      <c r="C5749" s="25" t="e">
        <f aca="false">VLOOKUP(B5749,[1]Planilha8!$X$4:$Y$6629,2,0)</f>
        <v>#N/A</v>
      </c>
      <c r="D5749" s="26" t="s">
        <v>1544</v>
      </c>
      <c r="E5749" s="26" t="e">
        <f aca="false">VLOOKUP(B5749,[1]Planilha8!$X$4:$Z$6629,3,0)</f>
        <v>#N/A</v>
      </c>
      <c r="F5749" s="26" t="e">
        <f aca="false">VLOOKUP(B5749,[1]Planilha8!$X$4:$AD$6629,7,0)</f>
        <v>#N/A</v>
      </c>
      <c r="G5749" s="27" t="n">
        <v>41808</v>
      </c>
      <c r="H5749" s="28" t="n">
        <v>1034.27</v>
      </c>
      <c r="I5749" s="29" t="s">
        <v>23</v>
      </c>
      <c r="J5749" s="100" t="s">
        <v>1540</v>
      </c>
      <c r="K5749" s="71" t="n">
        <v>21229</v>
      </c>
      <c r="L5749" s="72" t="n">
        <v>2014000742</v>
      </c>
      <c r="M5749" s="73" t="n">
        <v>43465</v>
      </c>
      <c r="N5749" s="74" t="n">
        <v>345.7614</v>
      </c>
      <c r="O5749" s="75" t="n">
        <v>0.14</v>
      </c>
      <c r="P5749" s="76" t="n">
        <v>0.0116666666666667</v>
      </c>
      <c r="Q5749" s="77" t="n">
        <v>12.0664833333333</v>
      </c>
      <c r="R5749" s="78" t="n">
        <v>357.827883333333</v>
      </c>
      <c r="S5749" s="39" t="n">
        <v>0</v>
      </c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  <c r="AI5749" s="3"/>
      <c r="AJ5749" s="3"/>
      <c r="AMG5749" s="0"/>
      <c r="AMH5749" s="0"/>
      <c r="AMI5749" s="0"/>
      <c r="AMJ5749" s="0"/>
    </row>
    <row r="5750" s="4" customFormat="true" ht="37.5" hidden="false" customHeight="true" outlineLevel="0" collapsed="false">
      <c r="A5750" s="23" t="s">
        <v>1337</v>
      </c>
      <c r="B5750" s="80" t="n">
        <v>10199</v>
      </c>
      <c r="C5750" s="25" t="e">
        <f aca="false">VLOOKUP(B5750,[1]Planilha8!$X$4:$Y$6629,2,0)</f>
        <v>#N/A</v>
      </c>
      <c r="D5750" s="26" t="s">
        <v>1544</v>
      </c>
      <c r="E5750" s="26" t="e">
        <f aca="false">VLOOKUP(B5750,[1]Planilha8!$X$4:$Z$6629,3,0)</f>
        <v>#N/A</v>
      </c>
      <c r="F5750" s="26" t="e">
        <f aca="false">VLOOKUP(B5750,[1]Planilha8!$X$4:$AD$6629,7,0)</f>
        <v>#N/A</v>
      </c>
      <c r="G5750" s="27" t="n">
        <v>41808</v>
      </c>
      <c r="H5750" s="28" t="n">
        <v>1034.27</v>
      </c>
      <c r="I5750" s="29" t="s">
        <v>23</v>
      </c>
      <c r="J5750" s="100" t="s">
        <v>1540</v>
      </c>
      <c r="K5750" s="71" t="n">
        <v>21229</v>
      </c>
      <c r="L5750" s="72" t="n">
        <v>2014000742</v>
      </c>
      <c r="M5750" s="73" t="n">
        <v>43465</v>
      </c>
      <c r="N5750" s="74" t="n">
        <v>345.7614</v>
      </c>
      <c r="O5750" s="75" t="n">
        <v>0.14</v>
      </c>
      <c r="P5750" s="76" t="n">
        <v>0.0116666666666667</v>
      </c>
      <c r="Q5750" s="77" t="n">
        <v>12.0664833333333</v>
      </c>
      <c r="R5750" s="78" t="n">
        <v>357.827883333333</v>
      </c>
      <c r="S5750" s="39" t="n">
        <v>0</v>
      </c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  <c r="AI5750" s="3"/>
      <c r="AJ5750" s="3"/>
      <c r="AMG5750" s="0"/>
      <c r="AMH5750" s="0"/>
      <c r="AMI5750" s="0"/>
      <c r="AMJ5750" s="0"/>
    </row>
    <row r="5751" s="4" customFormat="true" ht="37.5" hidden="false" customHeight="true" outlineLevel="0" collapsed="false">
      <c r="A5751" s="23" t="s">
        <v>1337</v>
      </c>
      <c r="B5751" s="80" t="n">
        <v>10200</v>
      </c>
      <c r="C5751" s="25" t="e">
        <f aca="false">VLOOKUP(B5751,[1]Planilha8!$X$4:$Y$6629,2,0)</f>
        <v>#N/A</v>
      </c>
      <c r="D5751" s="26" t="s">
        <v>1544</v>
      </c>
      <c r="E5751" s="26" t="e">
        <f aca="false">VLOOKUP(B5751,[1]Planilha8!$X$4:$Z$6629,3,0)</f>
        <v>#N/A</v>
      </c>
      <c r="F5751" s="26" t="e">
        <f aca="false">VLOOKUP(B5751,[1]Planilha8!$X$4:$AD$6629,7,0)</f>
        <v>#N/A</v>
      </c>
      <c r="G5751" s="27" t="n">
        <v>41808</v>
      </c>
      <c r="H5751" s="28" t="n">
        <v>1034.27</v>
      </c>
      <c r="I5751" s="29" t="s">
        <v>23</v>
      </c>
      <c r="J5751" s="100" t="s">
        <v>1540</v>
      </c>
      <c r="K5751" s="71" t="n">
        <v>21229</v>
      </c>
      <c r="L5751" s="72" t="n">
        <v>2014000742</v>
      </c>
      <c r="M5751" s="73" t="n">
        <v>43465</v>
      </c>
      <c r="N5751" s="74" t="n">
        <v>345.7614</v>
      </c>
      <c r="O5751" s="75" t="n">
        <v>0.14</v>
      </c>
      <c r="P5751" s="76" t="n">
        <v>0.0116666666666667</v>
      </c>
      <c r="Q5751" s="77" t="n">
        <v>12.0664833333333</v>
      </c>
      <c r="R5751" s="78" t="n">
        <v>357.827883333333</v>
      </c>
      <c r="S5751" s="39" t="n">
        <v>0</v>
      </c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  <c r="AI5751" s="3"/>
      <c r="AJ5751" s="3"/>
      <c r="AMG5751" s="0"/>
      <c r="AMH5751" s="0"/>
      <c r="AMI5751" s="0"/>
      <c r="AMJ5751" s="0"/>
    </row>
    <row r="5752" s="4" customFormat="true" ht="37.5" hidden="false" customHeight="true" outlineLevel="0" collapsed="false">
      <c r="A5752" s="23" t="s">
        <v>1337</v>
      </c>
      <c r="B5752" s="80" t="n">
        <v>10201</v>
      </c>
      <c r="C5752" s="25" t="e">
        <f aca="false">VLOOKUP(B5752,[1]Planilha8!$X$4:$Y$6629,2,0)</f>
        <v>#N/A</v>
      </c>
      <c r="D5752" s="26" t="s">
        <v>1544</v>
      </c>
      <c r="E5752" s="26" t="e">
        <f aca="false">VLOOKUP(B5752,[1]Planilha8!$X$4:$Z$6629,3,0)</f>
        <v>#N/A</v>
      </c>
      <c r="F5752" s="26" t="e">
        <f aca="false">VLOOKUP(B5752,[1]Planilha8!$X$4:$AD$6629,7,0)</f>
        <v>#N/A</v>
      </c>
      <c r="G5752" s="27" t="n">
        <v>41808</v>
      </c>
      <c r="H5752" s="28" t="n">
        <v>1034.27</v>
      </c>
      <c r="I5752" s="29" t="s">
        <v>23</v>
      </c>
      <c r="J5752" s="100" t="s">
        <v>1540</v>
      </c>
      <c r="K5752" s="71" t="n">
        <v>21229</v>
      </c>
      <c r="L5752" s="72" t="n">
        <v>2014000742</v>
      </c>
      <c r="M5752" s="73" t="n">
        <v>43465</v>
      </c>
      <c r="N5752" s="74" t="n">
        <v>345.7614</v>
      </c>
      <c r="O5752" s="75" t="n">
        <v>0.14</v>
      </c>
      <c r="P5752" s="76" t="n">
        <v>0.0116666666666667</v>
      </c>
      <c r="Q5752" s="77" t="n">
        <v>12.0664833333333</v>
      </c>
      <c r="R5752" s="78" t="n">
        <v>357.827883333333</v>
      </c>
      <c r="S5752" s="39" t="n">
        <v>0</v>
      </c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  <c r="AI5752" s="3"/>
      <c r="AJ5752" s="3"/>
      <c r="AMG5752" s="0"/>
      <c r="AMH5752" s="0"/>
      <c r="AMI5752" s="0"/>
      <c r="AMJ5752" s="0"/>
    </row>
    <row r="5753" s="4" customFormat="true" ht="37.5" hidden="false" customHeight="true" outlineLevel="0" collapsed="false">
      <c r="A5753" s="23" t="s">
        <v>1337</v>
      </c>
      <c r="B5753" s="80" t="n">
        <v>10202</v>
      </c>
      <c r="C5753" s="25" t="e">
        <f aca="false">VLOOKUP(B5753,[1]Planilha8!$X$4:$Y$6629,2,0)</f>
        <v>#N/A</v>
      </c>
      <c r="D5753" s="26" t="s">
        <v>1544</v>
      </c>
      <c r="E5753" s="26" t="e">
        <f aca="false">VLOOKUP(B5753,[1]Planilha8!$X$4:$Z$6629,3,0)</f>
        <v>#N/A</v>
      </c>
      <c r="F5753" s="26" t="e">
        <f aca="false">VLOOKUP(B5753,[1]Planilha8!$X$4:$AD$6629,7,0)</f>
        <v>#N/A</v>
      </c>
      <c r="G5753" s="27" t="n">
        <v>41808</v>
      </c>
      <c r="H5753" s="28" t="n">
        <v>1034.27</v>
      </c>
      <c r="I5753" s="29" t="s">
        <v>23</v>
      </c>
      <c r="J5753" s="100" t="s">
        <v>1540</v>
      </c>
      <c r="K5753" s="71" t="n">
        <v>21229</v>
      </c>
      <c r="L5753" s="72" t="n">
        <v>2014000742</v>
      </c>
      <c r="M5753" s="73" t="n">
        <v>43465</v>
      </c>
      <c r="N5753" s="74" t="n">
        <v>345.7614</v>
      </c>
      <c r="O5753" s="75" t="n">
        <v>0.14</v>
      </c>
      <c r="P5753" s="76" t="n">
        <v>0.0116666666666667</v>
      </c>
      <c r="Q5753" s="77" t="n">
        <v>12.0664833333333</v>
      </c>
      <c r="R5753" s="78" t="n">
        <v>357.827883333333</v>
      </c>
      <c r="S5753" s="39" t="n">
        <v>0</v>
      </c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  <c r="AI5753" s="3"/>
      <c r="AJ5753" s="3"/>
      <c r="AMG5753" s="0"/>
      <c r="AMH5753" s="0"/>
      <c r="AMI5753" s="0"/>
      <c r="AMJ5753" s="0"/>
    </row>
    <row r="5754" s="4" customFormat="true" ht="37.5" hidden="false" customHeight="true" outlineLevel="0" collapsed="false">
      <c r="A5754" s="23" t="s">
        <v>1337</v>
      </c>
      <c r="B5754" s="80" t="n">
        <v>10203</v>
      </c>
      <c r="C5754" s="25" t="e">
        <f aca="false">VLOOKUP(B5754,[1]Planilha8!$X$4:$Y$6629,2,0)</f>
        <v>#N/A</v>
      </c>
      <c r="D5754" s="26" t="s">
        <v>1544</v>
      </c>
      <c r="E5754" s="26" t="e">
        <f aca="false">VLOOKUP(B5754,[1]Planilha8!$X$4:$Z$6629,3,0)</f>
        <v>#N/A</v>
      </c>
      <c r="F5754" s="26" t="e">
        <f aca="false">VLOOKUP(B5754,[1]Planilha8!$X$4:$AD$6629,7,0)</f>
        <v>#N/A</v>
      </c>
      <c r="G5754" s="27" t="n">
        <v>41808</v>
      </c>
      <c r="H5754" s="28" t="n">
        <v>1034.27</v>
      </c>
      <c r="I5754" s="29" t="s">
        <v>23</v>
      </c>
      <c r="J5754" s="100" t="s">
        <v>1540</v>
      </c>
      <c r="K5754" s="71" t="n">
        <v>21229</v>
      </c>
      <c r="L5754" s="72" t="n">
        <v>2014000742</v>
      </c>
      <c r="M5754" s="73" t="n">
        <v>43465</v>
      </c>
      <c r="N5754" s="74" t="n">
        <v>345.7614</v>
      </c>
      <c r="O5754" s="75" t="n">
        <v>0.14</v>
      </c>
      <c r="P5754" s="76" t="n">
        <v>0.0116666666666667</v>
      </c>
      <c r="Q5754" s="77" t="n">
        <v>12.0664833333333</v>
      </c>
      <c r="R5754" s="78" t="n">
        <v>357.827883333333</v>
      </c>
      <c r="S5754" s="39" t="n">
        <v>0</v>
      </c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  <c r="AI5754" s="3"/>
      <c r="AJ5754" s="3"/>
      <c r="AMG5754" s="0"/>
      <c r="AMH5754" s="0"/>
      <c r="AMI5754" s="0"/>
      <c r="AMJ5754" s="0"/>
    </row>
    <row r="5755" s="4" customFormat="true" ht="37.5" hidden="false" customHeight="true" outlineLevel="0" collapsed="false">
      <c r="A5755" s="23" t="s">
        <v>1337</v>
      </c>
      <c r="B5755" s="80" t="n">
        <v>10204</v>
      </c>
      <c r="C5755" s="25" t="e">
        <f aca="false">VLOOKUP(B5755,[1]Planilha8!$X$4:$Y$6629,2,0)</f>
        <v>#N/A</v>
      </c>
      <c r="D5755" s="26" t="s">
        <v>1544</v>
      </c>
      <c r="E5755" s="26" t="e">
        <f aca="false">VLOOKUP(B5755,[1]Planilha8!$X$4:$Z$6629,3,0)</f>
        <v>#N/A</v>
      </c>
      <c r="F5755" s="26" t="e">
        <f aca="false">VLOOKUP(B5755,[1]Planilha8!$X$4:$AD$6629,7,0)</f>
        <v>#N/A</v>
      </c>
      <c r="G5755" s="27" t="n">
        <v>41808</v>
      </c>
      <c r="H5755" s="28" t="n">
        <v>1034.27</v>
      </c>
      <c r="I5755" s="29" t="s">
        <v>23</v>
      </c>
      <c r="J5755" s="100" t="s">
        <v>1540</v>
      </c>
      <c r="K5755" s="71" t="n">
        <v>21229</v>
      </c>
      <c r="L5755" s="72" t="n">
        <v>2014000742</v>
      </c>
      <c r="M5755" s="73" t="n">
        <v>43465</v>
      </c>
      <c r="N5755" s="74" t="n">
        <v>345.7614</v>
      </c>
      <c r="O5755" s="75" t="n">
        <v>0.14</v>
      </c>
      <c r="P5755" s="76" t="n">
        <v>0.0116666666666667</v>
      </c>
      <c r="Q5755" s="77" t="n">
        <v>12.0664833333333</v>
      </c>
      <c r="R5755" s="78" t="n">
        <v>357.827883333333</v>
      </c>
      <c r="S5755" s="39" t="n">
        <v>0</v>
      </c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  <c r="AMG5755" s="0"/>
      <c r="AMH5755" s="0"/>
      <c r="AMI5755" s="0"/>
      <c r="AMJ5755" s="0"/>
    </row>
    <row r="5756" s="4" customFormat="true" ht="37.5" hidden="false" customHeight="true" outlineLevel="0" collapsed="false">
      <c r="A5756" s="23" t="s">
        <v>1337</v>
      </c>
      <c r="B5756" s="80" t="n">
        <v>10205</v>
      </c>
      <c r="C5756" s="25" t="e">
        <f aca="false">VLOOKUP(B5756,[1]Planilha8!$X$4:$Y$6629,2,0)</f>
        <v>#N/A</v>
      </c>
      <c r="D5756" s="26" t="s">
        <v>1544</v>
      </c>
      <c r="E5756" s="26" t="e">
        <f aca="false">VLOOKUP(B5756,[1]Planilha8!$X$4:$Z$6629,3,0)</f>
        <v>#N/A</v>
      </c>
      <c r="F5756" s="26" t="e">
        <f aca="false">VLOOKUP(B5756,[1]Planilha8!$X$4:$AD$6629,7,0)</f>
        <v>#N/A</v>
      </c>
      <c r="G5756" s="27" t="n">
        <v>41808</v>
      </c>
      <c r="H5756" s="28" t="n">
        <v>1034.27</v>
      </c>
      <c r="I5756" s="29" t="s">
        <v>23</v>
      </c>
      <c r="J5756" s="100" t="s">
        <v>1540</v>
      </c>
      <c r="K5756" s="71" t="n">
        <v>21229</v>
      </c>
      <c r="L5756" s="72" t="n">
        <v>2014000742</v>
      </c>
      <c r="M5756" s="73" t="n">
        <v>43465</v>
      </c>
      <c r="N5756" s="74" t="n">
        <v>345.7614</v>
      </c>
      <c r="O5756" s="75" t="n">
        <v>0.14</v>
      </c>
      <c r="P5756" s="76" t="n">
        <v>0.0116666666666667</v>
      </c>
      <c r="Q5756" s="77" t="n">
        <v>12.0664833333333</v>
      </c>
      <c r="R5756" s="78" t="n">
        <v>357.827883333333</v>
      </c>
      <c r="S5756" s="39" t="n">
        <v>0</v>
      </c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  <c r="AI5756" s="3"/>
      <c r="AJ5756" s="3"/>
      <c r="AMG5756" s="0"/>
      <c r="AMH5756" s="0"/>
      <c r="AMI5756" s="0"/>
      <c r="AMJ5756" s="0"/>
    </row>
    <row r="5757" s="4" customFormat="true" ht="37.5" hidden="false" customHeight="true" outlineLevel="0" collapsed="false">
      <c r="A5757" s="23" t="s">
        <v>1337</v>
      </c>
      <c r="B5757" s="80" t="n">
        <v>10206</v>
      </c>
      <c r="C5757" s="25" t="e">
        <f aca="false">VLOOKUP(B5757,[1]Planilha8!$X$4:$Y$6629,2,0)</f>
        <v>#N/A</v>
      </c>
      <c r="D5757" s="26" t="s">
        <v>1544</v>
      </c>
      <c r="E5757" s="26" t="e">
        <f aca="false">VLOOKUP(B5757,[1]Planilha8!$X$4:$Z$6629,3,0)</f>
        <v>#N/A</v>
      </c>
      <c r="F5757" s="26" t="e">
        <f aca="false">VLOOKUP(B5757,[1]Planilha8!$X$4:$AD$6629,7,0)</f>
        <v>#N/A</v>
      </c>
      <c r="G5757" s="27" t="n">
        <v>41808</v>
      </c>
      <c r="H5757" s="28" t="n">
        <v>1034.27</v>
      </c>
      <c r="I5757" s="29" t="s">
        <v>23</v>
      </c>
      <c r="J5757" s="100" t="s">
        <v>1540</v>
      </c>
      <c r="K5757" s="71" t="n">
        <v>21229</v>
      </c>
      <c r="L5757" s="72" t="n">
        <v>2014000742</v>
      </c>
      <c r="M5757" s="73" t="n">
        <v>43465</v>
      </c>
      <c r="N5757" s="74" t="n">
        <v>345.7614</v>
      </c>
      <c r="O5757" s="75" t="n">
        <v>0.14</v>
      </c>
      <c r="P5757" s="76" t="n">
        <v>0.0116666666666667</v>
      </c>
      <c r="Q5757" s="77" t="n">
        <v>12.0664833333333</v>
      </c>
      <c r="R5757" s="78" t="n">
        <v>357.827883333333</v>
      </c>
      <c r="S5757" s="39" t="n">
        <v>0</v>
      </c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  <c r="AI5757" s="3"/>
      <c r="AJ5757" s="3"/>
      <c r="AMG5757" s="0"/>
      <c r="AMH5757" s="0"/>
      <c r="AMI5757" s="0"/>
      <c r="AMJ5757" s="0"/>
    </row>
    <row r="5758" s="4" customFormat="true" ht="37.5" hidden="false" customHeight="true" outlineLevel="0" collapsed="false">
      <c r="A5758" s="23" t="s">
        <v>1337</v>
      </c>
      <c r="B5758" s="80" t="n">
        <v>10207</v>
      </c>
      <c r="C5758" s="25" t="e">
        <f aca="false">VLOOKUP(B5758,[1]Planilha8!$X$4:$Y$6629,2,0)</f>
        <v>#N/A</v>
      </c>
      <c r="D5758" s="26" t="s">
        <v>1544</v>
      </c>
      <c r="E5758" s="26" t="e">
        <f aca="false">VLOOKUP(B5758,[1]Planilha8!$X$4:$Z$6629,3,0)</f>
        <v>#N/A</v>
      </c>
      <c r="F5758" s="26" t="e">
        <f aca="false">VLOOKUP(B5758,[1]Planilha8!$X$4:$AD$6629,7,0)</f>
        <v>#N/A</v>
      </c>
      <c r="G5758" s="27" t="n">
        <v>41808</v>
      </c>
      <c r="H5758" s="28" t="n">
        <v>1034.27</v>
      </c>
      <c r="I5758" s="29" t="s">
        <v>23</v>
      </c>
      <c r="J5758" s="100" t="s">
        <v>1540</v>
      </c>
      <c r="K5758" s="71" t="n">
        <v>21229</v>
      </c>
      <c r="L5758" s="72" t="n">
        <v>2014000742</v>
      </c>
      <c r="M5758" s="73" t="n">
        <v>43465</v>
      </c>
      <c r="N5758" s="74" t="n">
        <v>345.7614</v>
      </c>
      <c r="O5758" s="75" t="n">
        <v>0.14</v>
      </c>
      <c r="P5758" s="76" t="n">
        <v>0.0116666666666667</v>
      </c>
      <c r="Q5758" s="77" t="n">
        <v>12.0664833333333</v>
      </c>
      <c r="R5758" s="78" t="n">
        <v>357.827883333333</v>
      </c>
      <c r="S5758" s="39" t="n">
        <v>0</v>
      </c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  <c r="AI5758" s="3"/>
      <c r="AJ5758" s="3"/>
      <c r="AMG5758" s="0"/>
      <c r="AMH5758" s="0"/>
      <c r="AMI5758" s="0"/>
      <c r="AMJ5758" s="0"/>
    </row>
    <row r="5759" s="4" customFormat="true" ht="37.5" hidden="false" customHeight="true" outlineLevel="0" collapsed="false">
      <c r="A5759" s="23" t="s">
        <v>1337</v>
      </c>
      <c r="B5759" s="80" t="n">
        <v>10208</v>
      </c>
      <c r="C5759" s="25" t="e">
        <f aca="false">VLOOKUP(B5759,[1]Planilha8!$X$4:$Y$6629,2,0)</f>
        <v>#N/A</v>
      </c>
      <c r="D5759" s="26" t="s">
        <v>1544</v>
      </c>
      <c r="E5759" s="26" t="e">
        <f aca="false">VLOOKUP(B5759,[1]Planilha8!$X$4:$Z$6629,3,0)</f>
        <v>#N/A</v>
      </c>
      <c r="F5759" s="26" t="e">
        <f aca="false">VLOOKUP(B5759,[1]Planilha8!$X$4:$AD$6629,7,0)</f>
        <v>#N/A</v>
      </c>
      <c r="G5759" s="27" t="n">
        <v>41808</v>
      </c>
      <c r="H5759" s="28" t="n">
        <v>1034.27</v>
      </c>
      <c r="I5759" s="29" t="s">
        <v>23</v>
      </c>
      <c r="J5759" s="100" t="s">
        <v>1540</v>
      </c>
      <c r="K5759" s="71" t="n">
        <v>21229</v>
      </c>
      <c r="L5759" s="72" t="n">
        <v>2014000742</v>
      </c>
      <c r="M5759" s="73" t="n">
        <v>43465</v>
      </c>
      <c r="N5759" s="74" t="n">
        <v>345.7614</v>
      </c>
      <c r="O5759" s="75" t="n">
        <v>0.14</v>
      </c>
      <c r="P5759" s="76" t="n">
        <v>0.0116666666666667</v>
      </c>
      <c r="Q5759" s="77" t="n">
        <v>12.0664833333333</v>
      </c>
      <c r="R5759" s="78" t="n">
        <v>357.827883333333</v>
      </c>
      <c r="S5759" s="39" t="n">
        <v>0</v>
      </c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  <c r="AI5759" s="3"/>
      <c r="AJ5759" s="3"/>
      <c r="AMG5759" s="0"/>
      <c r="AMH5759" s="0"/>
      <c r="AMI5759" s="0"/>
      <c r="AMJ5759" s="0"/>
    </row>
    <row r="5760" s="4" customFormat="true" ht="37.5" hidden="false" customHeight="true" outlineLevel="0" collapsed="false">
      <c r="A5760" s="23" t="s">
        <v>1337</v>
      </c>
      <c r="B5760" s="80" t="n">
        <v>10209</v>
      </c>
      <c r="C5760" s="25" t="e">
        <f aca="false">VLOOKUP(B5760,[1]Planilha8!$X$4:$Y$6629,2,0)</f>
        <v>#N/A</v>
      </c>
      <c r="D5760" s="26" t="s">
        <v>1544</v>
      </c>
      <c r="E5760" s="26" t="e">
        <f aca="false">VLOOKUP(B5760,[1]Planilha8!$X$4:$Z$6629,3,0)</f>
        <v>#N/A</v>
      </c>
      <c r="F5760" s="26" t="e">
        <f aca="false">VLOOKUP(B5760,[1]Planilha8!$X$4:$AD$6629,7,0)</f>
        <v>#N/A</v>
      </c>
      <c r="G5760" s="27" t="n">
        <v>41808</v>
      </c>
      <c r="H5760" s="28" t="n">
        <v>1034.27</v>
      </c>
      <c r="I5760" s="29" t="s">
        <v>23</v>
      </c>
      <c r="J5760" s="100" t="s">
        <v>1540</v>
      </c>
      <c r="K5760" s="71" t="n">
        <v>21229</v>
      </c>
      <c r="L5760" s="72" t="n">
        <v>2014000742</v>
      </c>
      <c r="M5760" s="73" t="n">
        <v>43465</v>
      </c>
      <c r="N5760" s="74" t="n">
        <v>345.7614</v>
      </c>
      <c r="O5760" s="75" t="n">
        <v>0.14</v>
      </c>
      <c r="P5760" s="76" t="n">
        <v>0.0116666666666667</v>
      </c>
      <c r="Q5760" s="77" t="n">
        <v>12.0664833333333</v>
      </c>
      <c r="R5760" s="78" t="n">
        <v>357.827883333333</v>
      </c>
      <c r="S5760" s="39" t="n">
        <v>0</v>
      </c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  <c r="AI5760" s="3"/>
      <c r="AJ5760" s="3"/>
      <c r="AMG5760" s="0"/>
      <c r="AMH5760" s="0"/>
      <c r="AMI5760" s="0"/>
      <c r="AMJ5760" s="0"/>
    </row>
    <row r="5761" s="4" customFormat="true" ht="37.5" hidden="false" customHeight="true" outlineLevel="0" collapsed="false">
      <c r="A5761" s="80" t="s">
        <v>1337</v>
      </c>
      <c r="B5761" s="80" t="n">
        <v>10214</v>
      </c>
      <c r="C5761" s="25" t="n">
        <f aca="false">VLOOKUP(B5761,[1]Planilha8!$X$4:$Y$6629,2,0)</f>
        <v>2041798</v>
      </c>
      <c r="D5761" s="26" t="s">
        <v>1545</v>
      </c>
      <c r="E5761" s="26" t="str">
        <f aca="false">VLOOKUP(B5761,[1]Planilha8!$X$4:$Z$6629,3,0)</f>
        <v>AMBULATÓRIO – CONSULTÓRIO 3</v>
      </c>
      <c r="F5761" s="26" t="str">
        <f aca="false">VLOOKUP(B5761,[1]Planilha8!$X$4:$AD$6629,7,0)</f>
        <v>BOM</v>
      </c>
      <c r="G5761" s="27" t="n">
        <v>41811</v>
      </c>
      <c r="H5761" s="28" t="n">
        <v>482</v>
      </c>
      <c r="I5761" s="29" t="s">
        <v>23</v>
      </c>
      <c r="J5761" s="70" t="s">
        <v>1546</v>
      </c>
      <c r="K5761" s="71" t="n">
        <v>11231</v>
      </c>
      <c r="L5761" s="72" t="n">
        <v>2014002791</v>
      </c>
      <c r="M5761" s="73" t="n">
        <v>43465</v>
      </c>
      <c r="N5761" s="74" t="n">
        <v>339.383333333333</v>
      </c>
      <c r="O5761" s="75" t="n">
        <v>0.5</v>
      </c>
      <c r="P5761" s="76" t="n">
        <v>0.0416666666666667</v>
      </c>
      <c r="Q5761" s="77" t="n">
        <v>20.0833333333333</v>
      </c>
      <c r="R5761" s="78" t="n">
        <v>359.466666666667</v>
      </c>
      <c r="S5761" s="39" t="n">
        <v>122.533333333333</v>
      </c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  <c r="AMG5761" s="0"/>
      <c r="AMH5761" s="0"/>
      <c r="AMI5761" s="0"/>
      <c r="AMJ5761" s="0"/>
    </row>
    <row r="5762" s="4" customFormat="true" ht="37.5" hidden="false" customHeight="true" outlineLevel="0" collapsed="false">
      <c r="A5762" s="80" t="s">
        <v>1337</v>
      </c>
      <c r="B5762" s="80" t="n">
        <v>10215</v>
      </c>
      <c r="C5762" s="25" t="n">
        <f aca="false">VLOOKUP(B5762,[1]Planilha8!$X$4:$Y$6629,2,0)</f>
        <v>2041799</v>
      </c>
      <c r="D5762" s="26" t="s">
        <v>1545</v>
      </c>
      <c r="E5762" s="26" t="str">
        <f aca="false">VLOOKUP(B5762,[1]Planilha8!$X$4:$Z$6629,3,0)</f>
        <v>AMBULATÓRIO – CONSULTÓRIO 3</v>
      </c>
      <c r="F5762" s="26" t="str">
        <f aca="false">VLOOKUP(B5762,[1]Planilha8!$X$4:$AD$6629,7,0)</f>
        <v>BOM</v>
      </c>
      <c r="G5762" s="27" t="n">
        <v>41811</v>
      </c>
      <c r="H5762" s="28" t="n">
        <v>482</v>
      </c>
      <c r="I5762" s="29" t="s">
        <v>23</v>
      </c>
      <c r="J5762" s="70" t="s">
        <v>1546</v>
      </c>
      <c r="K5762" s="71" t="n">
        <v>11231</v>
      </c>
      <c r="L5762" s="72" t="n">
        <v>2014002791</v>
      </c>
      <c r="M5762" s="73" t="n">
        <v>43465</v>
      </c>
      <c r="N5762" s="74" t="n">
        <v>339.383333333333</v>
      </c>
      <c r="O5762" s="75" t="n">
        <v>0.5</v>
      </c>
      <c r="P5762" s="76" t="n">
        <v>0.0416666666666667</v>
      </c>
      <c r="Q5762" s="77" t="n">
        <v>20.0833333333333</v>
      </c>
      <c r="R5762" s="78" t="n">
        <v>359.466666666667</v>
      </c>
      <c r="S5762" s="39" t="n">
        <v>122.533333333333</v>
      </c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  <c r="AI5762" s="3"/>
      <c r="AJ5762" s="3"/>
      <c r="AMG5762" s="0"/>
      <c r="AMH5762" s="0"/>
      <c r="AMI5762" s="0"/>
      <c r="AMJ5762" s="0"/>
    </row>
    <row r="5763" s="4" customFormat="true" ht="37.5" hidden="false" customHeight="true" outlineLevel="0" collapsed="false">
      <c r="A5763" s="23" t="s">
        <v>1337</v>
      </c>
      <c r="B5763" s="80" t="n">
        <v>10216</v>
      </c>
      <c r="C5763" s="25" t="n">
        <f aca="false">VLOOKUP(B5763,[1]Planilha8!$X$4:$Y$6629,2,0)</f>
        <v>2041800</v>
      </c>
      <c r="D5763" s="26" t="s">
        <v>1547</v>
      </c>
      <c r="E5763" s="26" t="str">
        <f aca="false">VLOOKUP(B5763,[1]Planilha8!$X$4:$Z$6629,3,0)</f>
        <v>AMBULATÓRIO –  SALA MULTIUSO</v>
      </c>
      <c r="F5763" s="26" t="str">
        <f aca="false">VLOOKUP(B5763,[1]Planilha8!$X$4:$AD$6629,7,0)</f>
        <v>BOM</v>
      </c>
      <c r="G5763" s="27" t="n">
        <v>41813</v>
      </c>
      <c r="H5763" s="28" t="n">
        <v>718</v>
      </c>
      <c r="I5763" s="29" t="s">
        <v>23</v>
      </c>
      <c r="J5763" s="70" t="s">
        <v>1439</v>
      </c>
      <c r="K5763" s="71" t="n">
        <v>330</v>
      </c>
      <c r="L5763" s="72" t="n">
        <v>2014002526</v>
      </c>
      <c r="M5763" s="73" t="n">
        <v>43465</v>
      </c>
      <c r="N5763" s="74" t="n">
        <v>612.928333333333</v>
      </c>
      <c r="O5763" s="75" t="n">
        <v>0.33</v>
      </c>
      <c r="P5763" s="76" t="n">
        <v>0.0275</v>
      </c>
      <c r="Q5763" s="77" t="n">
        <v>19.745</v>
      </c>
      <c r="R5763" s="78" t="n">
        <v>632.673333333333</v>
      </c>
      <c r="S5763" s="39" t="n">
        <v>85.3266666666672</v>
      </c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  <c r="AMG5763" s="0"/>
      <c r="AMH5763" s="0"/>
      <c r="AMI5763" s="0"/>
      <c r="AMJ5763" s="0"/>
    </row>
    <row r="5764" s="4" customFormat="true" ht="37.5" hidden="false" customHeight="true" outlineLevel="0" collapsed="false">
      <c r="A5764" s="23" t="s">
        <v>1337</v>
      </c>
      <c r="B5764" s="80" t="n">
        <v>10217</v>
      </c>
      <c r="C5764" s="25" t="n">
        <f aca="false">VLOOKUP(B5764,[1]Planilha8!$X$4:$Y$6629,2,0)</f>
        <v>2041801</v>
      </c>
      <c r="D5764" s="26" t="s">
        <v>1548</v>
      </c>
      <c r="E5764" s="26" t="str">
        <f aca="false">VLOOKUP(B5764,[1]Planilha8!$X$4:$Z$6629,3,0)</f>
        <v>ALMOXARIFADO - DISPENSANDO PARA OS RESPECTIVOS LUGARES</v>
      </c>
      <c r="F5764" s="26" t="str">
        <f aca="false">VLOOKUP(B5764,[1]Planilha8!$X$4:$AD$6629,7,0)</f>
        <v>BOM</v>
      </c>
      <c r="G5764" s="27" t="n">
        <v>41813</v>
      </c>
      <c r="H5764" s="28" t="n">
        <v>485</v>
      </c>
      <c r="I5764" s="29" t="s">
        <v>23</v>
      </c>
      <c r="J5764" s="70" t="s">
        <v>1439</v>
      </c>
      <c r="K5764" s="71" t="n">
        <v>330</v>
      </c>
      <c r="L5764" s="72" t="n">
        <v>2014002526</v>
      </c>
      <c r="M5764" s="73" t="n">
        <v>43465</v>
      </c>
      <c r="N5764" s="74" t="n">
        <v>442.629166666666</v>
      </c>
      <c r="O5764" s="75" t="n">
        <v>0.33</v>
      </c>
      <c r="P5764" s="76" t="n">
        <v>0.0275</v>
      </c>
      <c r="Q5764" s="77" t="n">
        <v>13.3375</v>
      </c>
      <c r="R5764" s="78" t="n">
        <v>455.966666666666</v>
      </c>
      <c r="S5764" s="39" t="n">
        <v>29.0333333333337</v>
      </c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  <c r="AI5764" s="3"/>
      <c r="AJ5764" s="3"/>
      <c r="AMG5764" s="0"/>
      <c r="AMH5764" s="0"/>
      <c r="AMI5764" s="0"/>
      <c r="AMJ5764" s="0"/>
    </row>
    <row r="5765" s="4" customFormat="true" ht="37.5" hidden="false" customHeight="true" outlineLevel="0" collapsed="false">
      <c r="A5765" s="23" t="s">
        <v>1337</v>
      </c>
      <c r="B5765" s="80" t="n">
        <v>10218</v>
      </c>
      <c r="C5765" s="25" t="n">
        <f aca="false">VLOOKUP(B5765,[1]Planilha8!$X$4:$Y$6629,2,0)</f>
        <v>2041802</v>
      </c>
      <c r="D5765" s="26" t="s">
        <v>1549</v>
      </c>
      <c r="E5765" s="26" t="str">
        <f aca="false">VLOOKUP(B5765,[1]Planilha8!$X$4:$Z$6629,3,0)</f>
        <v>ALMOXARIFADO - DISPENSANDO PARA OS RESPECTIVOS LUGARES</v>
      </c>
      <c r="F5765" s="26" t="str">
        <f aca="false">VLOOKUP(B5765,[1]Planilha8!$X$4:$AD$6629,7,0)</f>
        <v>BOM</v>
      </c>
      <c r="G5765" s="27" t="n">
        <v>41813</v>
      </c>
      <c r="H5765" s="28" t="n">
        <v>393.15</v>
      </c>
      <c r="I5765" s="29" t="s">
        <v>23</v>
      </c>
      <c r="J5765" s="70" t="s">
        <v>1439</v>
      </c>
      <c r="K5765" s="71" t="n">
        <v>330</v>
      </c>
      <c r="L5765" s="72" t="n">
        <v>2014002526</v>
      </c>
      <c r="M5765" s="73" t="n">
        <v>43465</v>
      </c>
      <c r="N5765" s="74" t="n">
        <v>349.018708333333</v>
      </c>
      <c r="O5765" s="75" t="n">
        <v>0.33</v>
      </c>
      <c r="P5765" s="76" t="n">
        <v>0.0275</v>
      </c>
      <c r="Q5765" s="77" t="n">
        <v>10.811625</v>
      </c>
      <c r="R5765" s="78" t="n">
        <v>359.830333333333</v>
      </c>
      <c r="S5765" s="39" t="n">
        <v>33.3196666666666</v>
      </c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  <c r="AI5765" s="3"/>
      <c r="AJ5765" s="3"/>
      <c r="AMG5765" s="0"/>
      <c r="AMH5765" s="0"/>
      <c r="AMI5765" s="0"/>
      <c r="AMJ5765" s="0"/>
    </row>
    <row r="5766" s="4" customFormat="true" ht="37.5" hidden="false" customHeight="true" outlineLevel="0" collapsed="false">
      <c r="A5766" s="23" t="s">
        <v>1337</v>
      </c>
      <c r="B5766" s="80" t="n">
        <v>10219</v>
      </c>
      <c r="C5766" s="25" t="n">
        <f aca="false">VLOOKUP(B5766,[1]Planilha8!$X$4:$Y$6629,2,0)</f>
        <v>2041803</v>
      </c>
      <c r="D5766" s="26" t="s">
        <v>1549</v>
      </c>
      <c r="E5766" s="26" t="str">
        <f aca="false">VLOOKUP(B5766,[1]Planilha8!$X$4:$Z$6629,3,0)</f>
        <v>AMBULATÓRIO – GERÊNCIA</v>
      </c>
      <c r="F5766" s="26" t="str">
        <f aca="false">VLOOKUP(B5766,[1]Planilha8!$X$4:$AD$6629,7,0)</f>
        <v>BOM</v>
      </c>
      <c r="G5766" s="27" t="n">
        <v>41813</v>
      </c>
      <c r="H5766" s="28" t="n">
        <v>393.15</v>
      </c>
      <c r="I5766" s="29" t="s">
        <v>23</v>
      </c>
      <c r="J5766" s="70" t="s">
        <v>1439</v>
      </c>
      <c r="K5766" s="71" t="n">
        <v>330</v>
      </c>
      <c r="L5766" s="72" t="n">
        <v>2014002526</v>
      </c>
      <c r="M5766" s="73" t="n">
        <v>43465</v>
      </c>
      <c r="N5766" s="74" t="n">
        <v>349.018708333333</v>
      </c>
      <c r="O5766" s="75" t="n">
        <v>0.33</v>
      </c>
      <c r="P5766" s="76" t="n">
        <v>0.0275</v>
      </c>
      <c r="Q5766" s="77" t="n">
        <v>10.811625</v>
      </c>
      <c r="R5766" s="78" t="n">
        <v>359.830333333333</v>
      </c>
      <c r="S5766" s="39" t="n">
        <v>33.3196666666666</v>
      </c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  <c r="AI5766" s="3"/>
      <c r="AJ5766" s="3"/>
      <c r="AMG5766" s="0"/>
      <c r="AMH5766" s="0"/>
      <c r="AMI5766" s="0"/>
      <c r="AMJ5766" s="0"/>
    </row>
    <row r="5767" s="4" customFormat="true" ht="37.5" hidden="false" customHeight="true" outlineLevel="0" collapsed="false">
      <c r="A5767" s="23" t="s">
        <v>1337</v>
      </c>
      <c r="B5767" s="80" t="n">
        <v>10220</v>
      </c>
      <c r="C5767" s="25" t="n">
        <f aca="false">VLOOKUP(B5767,[1]Planilha8!$X$4:$Y$6629,2,0)</f>
        <v>2041804</v>
      </c>
      <c r="D5767" s="26" t="s">
        <v>1549</v>
      </c>
      <c r="E5767" s="26" t="str">
        <f aca="false">VLOOKUP(B5767,[1]Planilha8!$X$4:$Z$6629,3,0)</f>
        <v>AMBULATÓRIO – SALA MULTIUSO</v>
      </c>
      <c r="F5767" s="26" t="str">
        <f aca="false">VLOOKUP(B5767,[1]Planilha8!$X$4:$AD$6629,7,0)</f>
        <v>BOM</v>
      </c>
      <c r="G5767" s="27" t="n">
        <v>41813</v>
      </c>
      <c r="H5767" s="28" t="n">
        <v>393.15</v>
      </c>
      <c r="I5767" s="29" t="s">
        <v>23</v>
      </c>
      <c r="J5767" s="70" t="s">
        <v>1439</v>
      </c>
      <c r="K5767" s="71" t="n">
        <v>330</v>
      </c>
      <c r="L5767" s="72" t="n">
        <v>2014002526</v>
      </c>
      <c r="M5767" s="73" t="n">
        <v>43465</v>
      </c>
      <c r="N5767" s="74" t="n">
        <v>349.018708333333</v>
      </c>
      <c r="O5767" s="75" t="n">
        <v>0.33</v>
      </c>
      <c r="P5767" s="76" t="n">
        <v>0.0275</v>
      </c>
      <c r="Q5767" s="77" t="n">
        <v>10.811625</v>
      </c>
      <c r="R5767" s="78" t="n">
        <v>359.830333333333</v>
      </c>
      <c r="S5767" s="39" t="n">
        <v>33.3196666666666</v>
      </c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  <c r="AI5767" s="3"/>
      <c r="AJ5767" s="3"/>
      <c r="AMG5767" s="0"/>
      <c r="AMH5767" s="0"/>
      <c r="AMI5767" s="0"/>
      <c r="AMJ5767" s="0"/>
    </row>
    <row r="5768" s="4" customFormat="true" ht="37.5" hidden="false" customHeight="true" outlineLevel="0" collapsed="false">
      <c r="A5768" s="23" t="s">
        <v>1337</v>
      </c>
      <c r="B5768" s="80" t="n">
        <v>10221</v>
      </c>
      <c r="C5768" s="25" t="n">
        <f aca="false">VLOOKUP(B5768,[1]Planilha8!$X$4:$Y$6629,2,0)</f>
        <v>2041805</v>
      </c>
      <c r="D5768" s="26" t="s">
        <v>1550</v>
      </c>
      <c r="E5768" s="26" t="str">
        <f aca="false">VLOOKUP(B5768,[1]Planilha8!$X$4:$Z$6629,3,0)</f>
        <v>AMBULATÓRIO – GERÊNCIA</v>
      </c>
      <c r="F5768" s="26" t="str">
        <f aca="false">VLOOKUP(B5768,[1]Planilha8!$X$4:$AD$6629,7,0)</f>
        <v>BOM</v>
      </c>
      <c r="G5768" s="27" t="n">
        <v>41813</v>
      </c>
      <c r="H5768" s="28" t="n">
        <v>354</v>
      </c>
      <c r="I5768" s="29" t="s">
        <v>23</v>
      </c>
      <c r="J5768" s="70" t="s">
        <v>1439</v>
      </c>
      <c r="K5768" s="71" t="n">
        <v>330</v>
      </c>
      <c r="L5768" s="72" t="n">
        <v>2014002526</v>
      </c>
      <c r="M5768" s="73" t="n">
        <v>43465</v>
      </c>
      <c r="N5768" s="74" t="n">
        <v>309.118333333334</v>
      </c>
      <c r="O5768" s="75" t="n">
        <v>0.33</v>
      </c>
      <c r="P5768" s="76" t="n">
        <v>0.0275</v>
      </c>
      <c r="Q5768" s="77" t="n">
        <v>9.735</v>
      </c>
      <c r="R5768" s="78" t="n">
        <v>318.853333333334</v>
      </c>
      <c r="S5768" s="39" t="n">
        <v>35.1466666666664</v>
      </c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  <c r="AI5768" s="3"/>
      <c r="AJ5768" s="3"/>
      <c r="AMG5768" s="0"/>
      <c r="AMH5768" s="0"/>
      <c r="AMI5768" s="0"/>
      <c r="AMJ5768" s="0"/>
    </row>
    <row r="5769" s="4" customFormat="true" ht="37.5" hidden="false" customHeight="true" outlineLevel="0" collapsed="false">
      <c r="A5769" s="23" t="s">
        <v>1337</v>
      </c>
      <c r="B5769" s="80" t="n">
        <v>10222</v>
      </c>
      <c r="C5769" s="25" t="n">
        <f aca="false">VLOOKUP(B5769,[1]Planilha8!$X$4:$Y$6629,2,0)</f>
        <v>2041806</v>
      </c>
      <c r="D5769" s="26" t="s">
        <v>1551</v>
      </c>
      <c r="E5769" s="26" t="str">
        <f aca="false">VLOOKUP(B5769,[1]Planilha8!$X$4:$Z$6629,3,0)</f>
        <v>AMBULATÓRIO – GERÊNCIA</v>
      </c>
      <c r="F5769" s="26" t="str">
        <f aca="false">VLOOKUP(B5769,[1]Planilha8!$X$4:$AD$6629,7,0)</f>
        <v>BOM</v>
      </c>
      <c r="G5769" s="27" t="n">
        <v>41813</v>
      </c>
      <c r="H5769" s="28" t="n">
        <v>323.14</v>
      </c>
      <c r="I5769" s="29" t="s">
        <v>23</v>
      </c>
      <c r="J5769" s="70" t="s">
        <v>1439</v>
      </c>
      <c r="K5769" s="71" t="n">
        <v>330</v>
      </c>
      <c r="L5769" s="72" t="n">
        <v>2014002526</v>
      </c>
      <c r="M5769" s="73" t="n">
        <v>43465</v>
      </c>
      <c r="N5769" s="74" t="n">
        <v>277.66685</v>
      </c>
      <c r="O5769" s="75" t="n">
        <v>0.33</v>
      </c>
      <c r="P5769" s="76" t="n">
        <v>0.0275</v>
      </c>
      <c r="Q5769" s="77" t="n">
        <v>8.88635</v>
      </c>
      <c r="R5769" s="78" t="n">
        <v>286.5532</v>
      </c>
      <c r="S5769" s="39" t="n">
        <v>36.5868</v>
      </c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  <c r="AI5769" s="3"/>
      <c r="AJ5769" s="3"/>
      <c r="AMG5769" s="0"/>
      <c r="AMH5769" s="0"/>
      <c r="AMI5769" s="0"/>
      <c r="AMJ5769" s="0"/>
    </row>
    <row r="5770" s="4" customFormat="true" ht="37.5" hidden="false" customHeight="true" outlineLevel="0" collapsed="false">
      <c r="A5770" s="23" t="s">
        <v>1337</v>
      </c>
      <c r="B5770" s="80" t="n">
        <v>10223</v>
      </c>
      <c r="C5770" s="25" t="n">
        <f aca="false">VLOOKUP(B5770,[1]Planilha8!$X$4:$Y$6629,2,0)</f>
        <v>2041807</v>
      </c>
      <c r="D5770" s="26" t="s">
        <v>1552</v>
      </c>
      <c r="E5770" s="26" t="str">
        <f aca="false">VLOOKUP(B5770,[1]Planilha8!$X$4:$Z$6629,3,0)</f>
        <v>AMBULATÓRIO –  CONSULTÓRIO 7</v>
      </c>
      <c r="F5770" s="26" t="str">
        <f aca="false">VLOOKUP(B5770,[1]Planilha8!$X$4:$AD$6629,7,0)</f>
        <v>BOM</v>
      </c>
      <c r="G5770" s="27" t="n">
        <v>41813</v>
      </c>
      <c r="H5770" s="28" t="n">
        <v>321</v>
      </c>
      <c r="I5770" s="29" t="s">
        <v>23</v>
      </c>
      <c r="J5770" s="70" t="s">
        <v>1439</v>
      </c>
      <c r="K5770" s="71" t="n">
        <v>330</v>
      </c>
      <c r="L5770" s="72" t="n">
        <v>2014002526</v>
      </c>
      <c r="M5770" s="73" t="n">
        <v>43465</v>
      </c>
      <c r="N5770" s="74" t="n">
        <v>275.485833333333</v>
      </c>
      <c r="O5770" s="75" t="n">
        <v>0.33</v>
      </c>
      <c r="P5770" s="76" t="n">
        <v>0.0275</v>
      </c>
      <c r="Q5770" s="77" t="n">
        <v>8.8275</v>
      </c>
      <c r="R5770" s="78" t="n">
        <v>284.313333333333</v>
      </c>
      <c r="S5770" s="39" t="n">
        <v>36.6866666666668</v>
      </c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  <c r="AI5770" s="3"/>
      <c r="AJ5770" s="3"/>
      <c r="AMG5770" s="0"/>
      <c r="AMH5770" s="0"/>
      <c r="AMI5770" s="0"/>
      <c r="AMJ5770" s="0"/>
    </row>
    <row r="5771" s="4" customFormat="true" ht="37.5" hidden="false" customHeight="true" outlineLevel="0" collapsed="false">
      <c r="A5771" s="23" t="s">
        <v>1337</v>
      </c>
      <c r="B5771" s="80" t="n">
        <v>10224</v>
      </c>
      <c r="C5771" s="25" t="n">
        <f aca="false">VLOOKUP(B5771,[1]Planilha8!$X$4:$Y$6629,2,0)</f>
        <v>2041808</v>
      </c>
      <c r="D5771" s="26" t="s">
        <v>1552</v>
      </c>
      <c r="E5771" s="26" t="str">
        <f aca="false">VLOOKUP(B5771,[1]Planilha8!$X$4:$Z$6629,3,0)</f>
        <v>AMBULATÓRIO –  CONSULTÓRIO 7</v>
      </c>
      <c r="F5771" s="26" t="str">
        <f aca="false">VLOOKUP(B5771,[1]Planilha8!$X$4:$AD$6629,7,0)</f>
        <v>BOM</v>
      </c>
      <c r="G5771" s="27" t="n">
        <v>41813</v>
      </c>
      <c r="H5771" s="28" t="n">
        <v>321</v>
      </c>
      <c r="I5771" s="29" t="s">
        <v>23</v>
      </c>
      <c r="J5771" s="70" t="s">
        <v>1439</v>
      </c>
      <c r="K5771" s="71" t="n">
        <v>330</v>
      </c>
      <c r="L5771" s="72" t="n">
        <v>2014002526</v>
      </c>
      <c r="M5771" s="73" t="n">
        <v>43465</v>
      </c>
      <c r="N5771" s="74" t="n">
        <v>275.485833333333</v>
      </c>
      <c r="O5771" s="75" t="n">
        <v>0.33</v>
      </c>
      <c r="P5771" s="76" t="n">
        <v>0.0275</v>
      </c>
      <c r="Q5771" s="77" t="n">
        <v>8.8275</v>
      </c>
      <c r="R5771" s="78" t="n">
        <v>284.313333333333</v>
      </c>
      <c r="S5771" s="39" t="n">
        <v>36.6866666666668</v>
      </c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  <c r="AI5771" s="3"/>
      <c r="AJ5771" s="3"/>
      <c r="AMG5771" s="0"/>
      <c r="AMH5771" s="0"/>
      <c r="AMI5771" s="0"/>
      <c r="AMJ5771" s="0"/>
    </row>
    <row r="5772" s="4" customFormat="true" ht="37.5" hidden="false" customHeight="true" outlineLevel="0" collapsed="false">
      <c r="A5772" s="23" t="s">
        <v>1337</v>
      </c>
      <c r="B5772" s="80" t="n">
        <v>10225</v>
      </c>
      <c r="C5772" s="25" t="n">
        <f aca="false">VLOOKUP(B5772,[1]Planilha8!$X$4:$Y$6629,2,0)</f>
        <v>2041809</v>
      </c>
      <c r="D5772" s="26" t="s">
        <v>1553</v>
      </c>
      <c r="E5772" s="26" t="str">
        <f aca="false">VLOOKUP(B5772,[1]Planilha8!$X$4:$Z$6629,3,0)</f>
        <v>AMBULATÓRIO – CONSULTÓRIO 8</v>
      </c>
      <c r="F5772" s="26" t="str">
        <f aca="false">VLOOKUP(B5772,[1]Planilha8!$X$4:$AD$6629,7,0)</f>
        <v>BOM</v>
      </c>
      <c r="G5772" s="27" t="n">
        <v>41813</v>
      </c>
      <c r="H5772" s="28" t="n">
        <v>315</v>
      </c>
      <c r="I5772" s="29" t="s">
        <v>23</v>
      </c>
      <c r="J5772" s="70" t="s">
        <v>1439</v>
      </c>
      <c r="K5772" s="71" t="n">
        <v>330</v>
      </c>
      <c r="L5772" s="72" t="n">
        <v>2014002526</v>
      </c>
      <c r="M5772" s="73" t="n">
        <v>43465</v>
      </c>
      <c r="N5772" s="74" t="n">
        <v>269.370833333333</v>
      </c>
      <c r="O5772" s="75" t="n">
        <v>0.33</v>
      </c>
      <c r="P5772" s="76" t="n">
        <v>0.0275</v>
      </c>
      <c r="Q5772" s="77" t="n">
        <v>8.6625</v>
      </c>
      <c r="R5772" s="78" t="n">
        <v>278.033333333333</v>
      </c>
      <c r="S5772" s="39" t="n">
        <v>36.9666666666667</v>
      </c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  <c r="AI5772" s="3"/>
      <c r="AJ5772" s="3"/>
      <c r="AMG5772" s="0"/>
      <c r="AMH5772" s="0"/>
      <c r="AMI5772" s="0"/>
      <c r="AMJ5772" s="0"/>
    </row>
    <row r="5773" s="4" customFormat="true" ht="37.5" hidden="false" customHeight="true" outlineLevel="0" collapsed="false">
      <c r="A5773" s="23" t="s">
        <v>1337</v>
      </c>
      <c r="B5773" s="80" t="n">
        <v>10226</v>
      </c>
      <c r="C5773" s="25" t="n">
        <f aca="false">VLOOKUP(B5773,[1]Planilha8!$X$4:$Y$6629,2,0)</f>
        <v>2041810</v>
      </c>
      <c r="D5773" s="26" t="s">
        <v>1553</v>
      </c>
      <c r="E5773" s="26" t="str">
        <f aca="false">VLOOKUP(B5773,[1]Planilha8!$X$4:$Z$6629,3,0)</f>
        <v>AMBULATÓRIO – CONSULTÓRIO 8</v>
      </c>
      <c r="F5773" s="26" t="str">
        <f aca="false">VLOOKUP(B5773,[1]Planilha8!$X$4:$AD$6629,7,0)</f>
        <v>BOM</v>
      </c>
      <c r="G5773" s="27" t="n">
        <v>41813</v>
      </c>
      <c r="H5773" s="28" t="n">
        <v>315</v>
      </c>
      <c r="I5773" s="29" t="s">
        <v>23</v>
      </c>
      <c r="J5773" s="70" t="s">
        <v>1439</v>
      </c>
      <c r="K5773" s="71" t="n">
        <v>330</v>
      </c>
      <c r="L5773" s="72" t="n">
        <v>2014002526</v>
      </c>
      <c r="M5773" s="73" t="n">
        <v>43465</v>
      </c>
      <c r="N5773" s="74" t="n">
        <v>269.370833333333</v>
      </c>
      <c r="O5773" s="75" t="n">
        <v>0.33</v>
      </c>
      <c r="P5773" s="76" t="n">
        <v>0.0275</v>
      </c>
      <c r="Q5773" s="77" t="n">
        <v>8.6625</v>
      </c>
      <c r="R5773" s="78" t="n">
        <v>278.033333333333</v>
      </c>
      <c r="S5773" s="39" t="n">
        <v>36.9666666666667</v>
      </c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  <c r="AI5773" s="3"/>
      <c r="AJ5773" s="3"/>
      <c r="AMG5773" s="0"/>
      <c r="AMH5773" s="0"/>
      <c r="AMI5773" s="0"/>
      <c r="AMJ5773" s="0"/>
    </row>
    <row r="5774" s="4" customFormat="true" ht="37.5" hidden="false" customHeight="true" outlineLevel="0" collapsed="false">
      <c r="A5774" s="23" t="s">
        <v>1337</v>
      </c>
      <c r="B5774" s="80" t="n">
        <v>10227</v>
      </c>
      <c r="C5774" s="25" t="n">
        <f aca="false">VLOOKUP(B5774,[1]Planilha8!$X$4:$Y$6629,2,0)</f>
        <v>2041811</v>
      </c>
      <c r="D5774" s="26" t="s">
        <v>1554</v>
      </c>
      <c r="E5774" s="26" t="str">
        <f aca="false">VLOOKUP(B5774,[1]Planilha8!$X$4:$Z$6629,3,0)</f>
        <v>AMBULATÓRIO – GERÊNCIA</v>
      </c>
      <c r="F5774" s="26" t="str">
        <f aca="false">VLOOKUP(B5774,[1]Planilha8!$X$4:$AD$6629,7,0)</f>
        <v>BOM</v>
      </c>
      <c r="G5774" s="27" t="n">
        <v>41813</v>
      </c>
      <c r="H5774" s="28" t="n">
        <v>302</v>
      </c>
      <c r="I5774" s="29" t="s">
        <v>23</v>
      </c>
      <c r="J5774" s="70" t="s">
        <v>1439</v>
      </c>
      <c r="K5774" s="71" t="n">
        <v>330</v>
      </c>
      <c r="L5774" s="72" t="n">
        <v>2014002526</v>
      </c>
      <c r="M5774" s="73" t="n">
        <v>43465</v>
      </c>
      <c r="N5774" s="74" t="n">
        <v>256.121666666667</v>
      </c>
      <c r="O5774" s="75" t="n">
        <v>0.33</v>
      </c>
      <c r="P5774" s="76" t="n">
        <v>0.0275</v>
      </c>
      <c r="Q5774" s="77" t="n">
        <v>8.305</v>
      </c>
      <c r="R5774" s="78" t="n">
        <v>264.426666666667</v>
      </c>
      <c r="S5774" s="39" t="n">
        <v>37.5733333333334</v>
      </c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  <c r="AI5774" s="3"/>
      <c r="AJ5774" s="3"/>
      <c r="AMG5774" s="0"/>
      <c r="AMH5774" s="0"/>
      <c r="AMI5774" s="0"/>
      <c r="AMJ5774" s="0"/>
    </row>
    <row r="5775" s="4" customFormat="true" ht="37.5" hidden="false" customHeight="true" outlineLevel="0" collapsed="false">
      <c r="A5775" s="23" t="s">
        <v>1337</v>
      </c>
      <c r="B5775" s="80" t="n">
        <v>10228</v>
      </c>
      <c r="C5775" s="25" t="n">
        <f aca="false">VLOOKUP(B5775,[1]Planilha8!$X$4:$Y$6629,2,0)</f>
        <v>2041812</v>
      </c>
      <c r="D5775" s="26" t="s">
        <v>1555</v>
      </c>
      <c r="E5775" s="26" t="str">
        <f aca="false">VLOOKUP(B5775,[1]Planilha8!$X$4:$Z$6629,3,0)</f>
        <v>ALMOXARIFADO - DISPENSANDO PARA OS RESPECTIVOS LUGARES</v>
      </c>
      <c r="F5775" s="26" t="str">
        <f aca="false">VLOOKUP(B5775,[1]Planilha8!$X$4:$AD$6629,7,0)</f>
        <v>BOM</v>
      </c>
      <c r="G5775" s="27" t="n">
        <v>41813</v>
      </c>
      <c r="H5775" s="28" t="n">
        <v>159</v>
      </c>
      <c r="I5775" s="29" t="s">
        <v>23</v>
      </c>
      <c r="J5775" s="70" t="s">
        <v>1439</v>
      </c>
      <c r="K5775" s="71" t="n">
        <v>330</v>
      </c>
      <c r="L5775" s="72" t="n">
        <v>2014002526</v>
      </c>
      <c r="M5775" s="73" t="n">
        <v>43465</v>
      </c>
      <c r="N5775" s="74" t="n">
        <v>131.0475</v>
      </c>
      <c r="O5775" s="75" t="n">
        <v>0.33</v>
      </c>
      <c r="P5775" s="76" t="n">
        <v>0.0275</v>
      </c>
      <c r="Q5775" s="77" t="n">
        <v>4.3725</v>
      </c>
      <c r="R5775" s="78" t="n">
        <v>135.42</v>
      </c>
      <c r="S5775" s="39" t="n">
        <v>23.58</v>
      </c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  <c r="AI5775" s="3"/>
      <c r="AJ5775" s="3"/>
      <c r="AMG5775" s="0"/>
      <c r="AMH5775" s="0"/>
      <c r="AMI5775" s="0"/>
      <c r="AMJ5775" s="0"/>
    </row>
    <row r="5776" s="4" customFormat="true" ht="37.5" hidden="false" customHeight="true" outlineLevel="0" collapsed="false">
      <c r="A5776" s="23" t="s">
        <v>1337</v>
      </c>
      <c r="B5776" s="80" t="n">
        <v>10229</v>
      </c>
      <c r="C5776" s="25" t="n">
        <f aca="false">VLOOKUP(B5776,[1]Planilha8!$X$4:$Y$6629,2,0)</f>
        <v>2041813</v>
      </c>
      <c r="D5776" s="26" t="s">
        <v>1556</v>
      </c>
      <c r="E5776" s="26" t="str">
        <f aca="false">VLOOKUP(B5776,[1]Planilha8!$X$4:$Z$6629,3,0)</f>
        <v>AMBULATÓRIO – SALA MULTIUSO</v>
      </c>
      <c r="F5776" s="26" t="str">
        <f aca="false">VLOOKUP(B5776,[1]Planilha8!$X$4:$AD$6629,7,0)</f>
        <v>BOM</v>
      </c>
      <c r="G5776" s="27" t="n">
        <v>41813</v>
      </c>
      <c r="H5776" s="28" t="n">
        <v>159</v>
      </c>
      <c r="I5776" s="29" t="s">
        <v>23</v>
      </c>
      <c r="J5776" s="70" t="s">
        <v>1439</v>
      </c>
      <c r="K5776" s="71" t="n">
        <v>330</v>
      </c>
      <c r="L5776" s="72" t="n">
        <v>2014002526</v>
      </c>
      <c r="M5776" s="73" t="n">
        <v>43465</v>
      </c>
      <c r="N5776" s="74" t="n">
        <v>131.0475</v>
      </c>
      <c r="O5776" s="75" t="n">
        <v>0.33</v>
      </c>
      <c r="P5776" s="76" t="n">
        <v>0.0275</v>
      </c>
      <c r="Q5776" s="77" t="n">
        <v>4.3725</v>
      </c>
      <c r="R5776" s="78" t="n">
        <v>135.42</v>
      </c>
      <c r="S5776" s="39" t="n">
        <v>23.58</v>
      </c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  <c r="AI5776" s="3"/>
      <c r="AJ5776" s="3"/>
      <c r="AMG5776" s="0"/>
      <c r="AMH5776" s="0"/>
      <c r="AMI5776" s="0"/>
      <c r="AMJ5776" s="0"/>
    </row>
    <row r="5777" s="4" customFormat="true" ht="37.5" hidden="false" customHeight="true" outlineLevel="0" collapsed="false">
      <c r="A5777" s="23" t="s">
        <v>1337</v>
      </c>
      <c r="B5777" s="80" t="n">
        <v>10230</v>
      </c>
      <c r="C5777" s="25" t="n">
        <f aca="false">VLOOKUP(B5777,[1]Planilha8!$X$4:$Y$6629,2,0)</f>
        <v>2041814</v>
      </c>
      <c r="D5777" s="26" t="s">
        <v>1557</v>
      </c>
      <c r="E5777" s="26" t="str">
        <f aca="false">VLOOKUP(B5777,[1]Planilha8!$X$4:$Z$6629,3,0)</f>
        <v>ALMOXARIFADO - DISPENSANDO PARA OS RESPECTIVOS LUGARES</v>
      </c>
      <c r="F5777" s="26" t="str">
        <f aca="false">VLOOKUP(B5777,[1]Planilha8!$X$4:$AD$6629,7,0)</f>
        <v>BOM</v>
      </c>
      <c r="G5777" s="27" t="n">
        <v>41816</v>
      </c>
      <c r="H5777" s="28" t="n">
        <v>354</v>
      </c>
      <c r="I5777" s="29" t="s">
        <v>23</v>
      </c>
      <c r="J5777" s="70" t="s">
        <v>1439</v>
      </c>
      <c r="K5777" s="71" t="n">
        <v>335</v>
      </c>
      <c r="L5777" s="72" t="n">
        <v>2014002526</v>
      </c>
      <c r="M5777" s="73" t="n">
        <v>43465</v>
      </c>
      <c r="N5777" s="74" t="n">
        <v>309.118333333334</v>
      </c>
      <c r="O5777" s="75" t="n">
        <v>0.33</v>
      </c>
      <c r="P5777" s="76" t="n">
        <v>0.0275</v>
      </c>
      <c r="Q5777" s="77" t="n">
        <v>9.735</v>
      </c>
      <c r="R5777" s="78" t="n">
        <v>318.853333333334</v>
      </c>
      <c r="S5777" s="39" t="n">
        <v>35.1466666666664</v>
      </c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  <c r="AI5777" s="3"/>
      <c r="AJ5777" s="3"/>
      <c r="AMG5777" s="0"/>
      <c r="AMH5777" s="0"/>
      <c r="AMI5777" s="0"/>
      <c r="AMJ5777" s="0"/>
    </row>
    <row r="5778" s="4" customFormat="true" ht="37.5" hidden="false" customHeight="true" outlineLevel="0" collapsed="false">
      <c r="A5778" s="23" t="s">
        <v>1337</v>
      </c>
      <c r="B5778" s="80" t="n">
        <v>10231</v>
      </c>
      <c r="C5778" s="25" t="n">
        <f aca="false">VLOOKUP(B5778,[1]Planilha8!$X$4:$Y$6629,2,0)</f>
        <v>2041815</v>
      </c>
      <c r="D5778" s="26" t="s">
        <v>1558</v>
      </c>
      <c r="E5778" s="26" t="str">
        <f aca="false">VLOOKUP(B5778,[1]Planilha8!$X$4:$Z$6629,3,0)</f>
        <v>AMBULATÓRIO – CONSULTÓRIO 6</v>
      </c>
      <c r="F5778" s="26" t="str">
        <f aca="false">VLOOKUP(B5778,[1]Planilha8!$X$4:$AD$6629,7,0)</f>
        <v>BOM</v>
      </c>
      <c r="G5778" s="27" t="n">
        <v>41816</v>
      </c>
      <c r="H5778" s="28" t="n">
        <v>315</v>
      </c>
      <c r="I5778" s="29" t="s">
        <v>23</v>
      </c>
      <c r="J5778" s="70" t="s">
        <v>1439</v>
      </c>
      <c r="K5778" s="71" t="n">
        <v>335</v>
      </c>
      <c r="L5778" s="72" t="n">
        <v>2014002526</v>
      </c>
      <c r="M5778" s="73" t="n">
        <v>43465</v>
      </c>
      <c r="N5778" s="74" t="n">
        <v>269.370833333333</v>
      </c>
      <c r="O5778" s="75" t="n">
        <v>0.33</v>
      </c>
      <c r="P5778" s="76" t="n">
        <v>0.0275</v>
      </c>
      <c r="Q5778" s="77" t="n">
        <v>8.6625</v>
      </c>
      <c r="R5778" s="78" t="n">
        <v>278.033333333333</v>
      </c>
      <c r="S5778" s="39" t="n">
        <v>36.9666666666667</v>
      </c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  <c r="AI5778" s="3"/>
      <c r="AJ5778" s="3"/>
      <c r="AMG5778" s="0"/>
      <c r="AMH5778" s="0"/>
      <c r="AMI5778" s="0"/>
      <c r="AMJ5778" s="0"/>
    </row>
    <row r="5779" s="4" customFormat="true" ht="37.5" hidden="false" customHeight="true" outlineLevel="0" collapsed="false">
      <c r="A5779" s="23" t="s">
        <v>1337</v>
      </c>
      <c r="B5779" s="80" t="n">
        <v>10232</v>
      </c>
      <c r="C5779" s="25" t="n">
        <f aca="false">VLOOKUP(B5779,[1]Planilha8!$X$4:$Y$6629,2,0)</f>
        <v>2041816</v>
      </c>
      <c r="D5779" s="26" t="s">
        <v>1559</v>
      </c>
      <c r="E5779" s="26" t="str">
        <f aca="false">VLOOKUP(B5779,[1]Planilha8!$X$4:$Z$6629,3,0)</f>
        <v>AMBULATÓRIO – CONSULTÓRIO 6</v>
      </c>
      <c r="F5779" s="26" t="str">
        <f aca="false">VLOOKUP(B5779,[1]Planilha8!$X$4:$AD$6629,7,0)</f>
        <v>BOM</v>
      </c>
      <c r="G5779" s="27" t="n">
        <v>41816</v>
      </c>
      <c r="H5779" s="28" t="n">
        <v>159</v>
      </c>
      <c r="I5779" s="29" t="s">
        <v>23</v>
      </c>
      <c r="J5779" s="70" t="s">
        <v>1439</v>
      </c>
      <c r="K5779" s="71" t="n">
        <v>335</v>
      </c>
      <c r="L5779" s="72" t="n">
        <v>2014002526</v>
      </c>
      <c r="M5779" s="73" t="n">
        <v>43465</v>
      </c>
      <c r="N5779" s="74" t="n">
        <v>131.0475</v>
      </c>
      <c r="O5779" s="75" t="n">
        <v>0.33</v>
      </c>
      <c r="P5779" s="76" t="n">
        <v>0.0275</v>
      </c>
      <c r="Q5779" s="77" t="n">
        <v>4.3725</v>
      </c>
      <c r="R5779" s="78" t="n">
        <v>135.42</v>
      </c>
      <c r="S5779" s="39" t="n">
        <v>23.58</v>
      </c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  <c r="AI5779" s="3"/>
      <c r="AJ5779" s="3"/>
      <c r="AMG5779" s="0"/>
      <c r="AMH5779" s="0"/>
      <c r="AMI5779" s="0"/>
      <c r="AMJ5779" s="0"/>
    </row>
    <row r="5780" s="4" customFormat="true" ht="37.5" hidden="false" customHeight="true" outlineLevel="0" collapsed="false">
      <c r="A5780" s="23" t="s">
        <v>1337</v>
      </c>
      <c r="B5780" s="80" t="n">
        <v>10233</v>
      </c>
      <c r="C5780" s="25" t="n">
        <f aca="false">VLOOKUP(B5780,[1]Planilha8!$X$4:$Y$6629,2,0)</f>
        <v>2041817</v>
      </c>
      <c r="D5780" s="26" t="s">
        <v>1559</v>
      </c>
      <c r="E5780" s="26" t="str">
        <f aca="false">VLOOKUP(B5780,[1]Planilha8!$X$4:$Z$6629,3,0)</f>
        <v>AMBULATÓRIO</v>
      </c>
      <c r="F5780" s="26" t="str">
        <f aca="false">VLOOKUP(B5780,[1]Planilha8!$X$4:$AD$6629,7,0)</f>
        <v>BOM</v>
      </c>
      <c r="G5780" s="27" t="n">
        <v>41816</v>
      </c>
      <c r="H5780" s="28" t="n">
        <v>159</v>
      </c>
      <c r="I5780" s="29" t="s">
        <v>23</v>
      </c>
      <c r="J5780" s="70" t="s">
        <v>1439</v>
      </c>
      <c r="K5780" s="71" t="n">
        <v>335</v>
      </c>
      <c r="L5780" s="72" t="n">
        <v>2014002526</v>
      </c>
      <c r="M5780" s="73" t="n">
        <v>43465</v>
      </c>
      <c r="N5780" s="74" t="n">
        <v>131.0475</v>
      </c>
      <c r="O5780" s="75" t="n">
        <v>0.33</v>
      </c>
      <c r="P5780" s="76" t="n">
        <v>0.0275</v>
      </c>
      <c r="Q5780" s="77" t="n">
        <v>4.3725</v>
      </c>
      <c r="R5780" s="78" t="n">
        <v>135.42</v>
      </c>
      <c r="S5780" s="39" t="n">
        <v>23.58</v>
      </c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  <c r="AI5780" s="3"/>
      <c r="AJ5780" s="3"/>
      <c r="AMG5780" s="0"/>
      <c r="AMH5780" s="0"/>
      <c r="AMI5780" s="0"/>
      <c r="AMJ5780" s="0"/>
    </row>
    <row r="5781" s="4" customFormat="true" ht="37.5" hidden="false" customHeight="true" outlineLevel="0" collapsed="false">
      <c r="A5781" s="23" t="s">
        <v>1337</v>
      </c>
      <c r="B5781" s="80" t="n">
        <v>10234</v>
      </c>
      <c r="C5781" s="25" t="n">
        <f aca="false">VLOOKUP(B5781,[1]Planilha8!$X$4:$Y$6629,2,0)</f>
        <v>2041818</v>
      </c>
      <c r="D5781" s="26" t="s">
        <v>1557</v>
      </c>
      <c r="E5781" s="26" t="str">
        <f aca="false">VLOOKUP(B5781,[1]Planilha8!$X$4:$Z$6629,3,0)</f>
        <v>AMBULATÓRIO</v>
      </c>
      <c r="F5781" s="26" t="str">
        <f aca="false">VLOOKUP(B5781,[1]Planilha8!$X$4:$AD$6629,7,0)</f>
        <v>BOM</v>
      </c>
      <c r="G5781" s="27" t="n">
        <v>41816</v>
      </c>
      <c r="H5781" s="28" t="n">
        <v>354</v>
      </c>
      <c r="I5781" s="29" t="s">
        <v>23</v>
      </c>
      <c r="J5781" s="70" t="s">
        <v>1439</v>
      </c>
      <c r="K5781" s="71" t="n">
        <v>335</v>
      </c>
      <c r="L5781" s="72" t="n">
        <v>2014002526</v>
      </c>
      <c r="M5781" s="73" t="n">
        <v>43465</v>
      </c>
      <c r="N5781" s="74" t="n">
        <v>309.118333333334</v>
      </c>
      <c r="O5781" s="75" t="n">
        <v>0.33</v>
      </c>
      <c r="P5781" s="76" t="n">
        <v>0.0275</v>
      </c>
      <c r="Q5781" s="77" t="n">
        <v>9.735</v>
      </c>
      <c r="R5781" s="78" t="n">
        <v>318.853333333334</v>
      </c>
      <c r="S5781" s="39" t="n">
        <v>35.1466666666664</v>
      </c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  <c r="AI5781" s="3"/>
      <c r="AJ5781" s="3"/>
      <c r="AMG5781" s="0"/>
      <c r="AMH5781" s="0"/>
      <c r="AMI5781" s="0"/>
      <c r="AMJ5781" s="0"/>
    </row>
    <row r="5782" s="4" customFormat="true" ht="37.5" hidden="false" customHeight="true" outlineLevel="0" collapsed="false">
      <c r="A5782" s="23" t="s">
        <v>1337</v>
      </c>
      <c r="B5782" s="80" t="n">
        <v>8883</v>
      </c>
      <c r="C5782" s="25" t="n">
        <f aca="false">VLOOKUP(B5782,[1]Planilha8!$X$4:$Y$6629,2,0)</f>
        <v>2041820</v>
      </c>
      <c r="D5782" s="26" t="s">
        <v>1560</v>
      </c>
      <c r="E5782" s="26" t="str">
        <f aca="false">VLOOKUP(B5782,[1]Planilha8!$X$4:$Z$6629,3,0)</f>
        <v>AMBULATÓRIO</v>
      </c>
      <c r="F5782" s="26" t="str">
        <f aca="false">VLOOKUP(B5782,[1]Planilha8!$X$4:$AD$6629,7,0)</f>
        <v>BOM</v>
      </c>
      <c r="G5782" s="27" t="n">
        <v>41820</v>
      </c>
      <c r="H5782" s="28" t="n">
        <v>149</v>
      </c>
      <c r="I5782" s="29" t="s">
        <v>23</v>
      </c>
      <c r="J5782" s="70" t="s">
        <v>1561</v>
      </c>
      <c r="K5782" s="71" t="n">
        <v>4672</v>
      </c>
      <c r="L5782" s="72" t="n">
        <v>2014002824</v>
      </c>
      <c r="M5782" s="73" t="n">
        <v>43465</v>
      </c>
      <c r="N5782" s="74" t="n">
        <v>101.233333333333</v>
      </c>
      <c r="O5782" s="75" t="n">
        <v>0.2</v>
      </c>
      <c r="P5782" s="76" t="n">
        <v>0.0166666666666667</v>
      </c>
      <c r="Q5782" s="77" t="n">
        <v>2.48333333333333</v>
      </c>
      <c r="R5782" s="78" t="n">
        <v>103.716666666667</v>
      </c>
      <c r="S5782" s="39" t="n">
        <v>45.2833333333333</v>
      </c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  <c r="AI5782" s="3"/>
      <c r="AJ5782" s="3"/>
      <c r="AMG5782" s="0"/>
      <c r="AMH5782" s="0"/>
      <c r="AMI5782" s="0"/>
      <c r="AMJ5782" s="0"/>
    </row>
    <row r="5783" s="4" customFormat="true" ht="37.5" hidden="false" customHeight="true" outlineLevel="0" collapsed="false">
      <c r="A5783" s="23" t="s">
        <v>1337</v>
      </c>
      <c r="B5783" s="80" t="n">
        <v>8884</v>
      </c>
      <c r="C5783" s="25" t="n">
        <f aca="false">VLOOKUP(B5783,[1]Planilha8!$X$4:$Y$6629,2,0)</f>
        <v>2041821</v>
      </c>
      <c r="D5783" s="26" t="s">
        <v>1560</v>
      </c>
      <c r="E5783" s="26" t="str">
        <f aca="false">VLOOKUP(B5783,[1]Planilha8!$X$4:$Z$6629,3,0)</f>
        <v>AMBULATÓRIO – RECEPÇÃO</v>
      </c>
      <c r="F5783" s="26" t="str">
        <f aca="false">VLOOKUP(B5783,[1]Planilha8!$X$4:$AD$6629,7,0)</f>
        <v>BOM</v>
      </c>
      <c r="G5783" s="27" t="n">
        <v>41820</v>
      </c>
      <c r="H5783" s="28" t="n">
        <v>149</v>
      </c>
      <c r="I5783" s="29" t="s">
        <v>23</v>
      </c>
      <c r="J5783" s="70" t="s">
        <v>1561</v>
      </c>
      <c r="K5783" s="71" t="n">
        <v>4672</v>
      </c>
      <c r="L5783" s="72" t="n">
        <v>2014002824</v>
      </c>
      <c r="M5783" s="73" t="n">
        <v>43465</v>
      </c>
      <c r="N5783" s="74" t="n">
        <v>101.233333333333</v>
      </c>
      <c r="O5783" s="75" t="n">
        <v>0.2</v>
      </c>
      <c r="P5783" s="76" t="n">
        <v>0.0166666666666667</v>
      </c>
      <c r="Q5783" s="77" t="n">
        <v>2.48333333333333</v>
      </c>
      <c r="R5783" s="78" t="n">
        <v>103.716666666667</v>
      </c>
      <c r="S5783" s="39" t="n">
        <v>45.2833333333333</v>
      </c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  <c r="AMG5783" s="0"/>
      <c r="AMH5783" s="0"/>
      <c r="AMI5783" s="0"/>
      <c r="AMJ5783" s="0"/>
    </row>
    <row r="5784" s="4" customFormat="true" ht="37.5" hidden="false" customHeight="true" outlineLevel="0" collapsed="false">
      <c r="A5784" s="23" t="s">
        <v>1337</v>
      </c>
      <c r="B5784" s="80" t="n">
        <v>8885</v>
      </c>
      <c r="C5784" s="25" t="n">
        <f aca="false">VLOOKUP(B5784,[1]Planilha8!$X$4:$Y$6629,2,0)</f>
        <v>2041822</v>
      </c>
      <c r="D5784" s="26" t="s">
        <v>1560</v>
      </c>
      <c r="E5784" s="26" t="str">
        <f aca="false">VLOOKUP(B5784,[1]Planilha8!$X$4:$Z$6629,3,0)</f>
        <v>AMBULATÓRIO – RECEPÇÃO</v>
      </c>
      <c r="F5784" s="26" t="str">
        <f aca="false">VLOOKUP(B5784,[1]Planilha8!$X$4:$AD$6629,7,0)</f>
        <v>BOM</v>
      </c>
      <c r="G5784" s="27" t="n">
        <v>41820</v>
      </c>
      <c r="H5784" s="28" t="n">
        <v>149</v>
      </c>
      <c r="I5784" s="29" t="s">
        <v>23</v>
      </c>
      <c r="J5784" s="70" t="s">
        <v>1561</v>
      </c>
      <c r="K5784" s="71" t="n">
        <v>4672</v>
      </c>
      <c r="L5784" s="72" t="n">
        <v>2014002824</v>
      </c>
      <c r="M5784" s="73" t="n">
        <v>43465</v>
      </c>
      <c r="N5784" s="74" t="n">
        <v>101.233333333333</v>
      </c>
      <c r="O5784" s="75" t="n">
        <v>0.2</v>
      </c>
      <c r="P5784" s="76" t="n">
        <v>0.0166666666666667</v>
      </c>
      <c r="Q5784" s="77" t="n">
        <v>2.48333333333333</v>
      </c>
      <c r="R5784" s="78" t="n">
        <v>103.716666666667</v>
      </c>
      <c r="S5784" s="39" t="n">
        <v>45.2833333333333</v>
      </c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  <c r="AI5784" s="3"/>
      <c r="AJ5784" s="3"/>
      <c r="AMG5784" s="0"/>
      <c r="AMH5784" s="0"/>
      <c r="AMI5784" s="0"/>
      <c r="AMJ5784" s="0"/>
    </row>
    <row r="5785" s="4" customFormat="true" ht="37.5" hidden="false" customHeight="true" outlineLevel="0" collapsed="false">
      <c r="A5785" s="23" t="s">
        <v>1337</v>
      </c>
      <c r="B5785" s="80" t="n">
        <v>8886</v>
      </c>
      <c r="C5785" s="25" t="n">
        <f aca="false">VLOOKUP(B5785,[1]Planilha8!$X$4:$Y$6629,2,0)</f>
        <v>2041823</v>
      </c>
      <c r="D5785" s="26" t="s">
        <v>1560</v>
      </c>
      <c r="E5785" s="26" t="str">
        <f aca="false">VLOOKUP(B5785,[1]Planilha8!$X$4:$Z$6629,3,0)</f>
        <v>AMBULATÓRIO -  SALA APOIO ALA E</v>
      </c>
      <c r="F5785" s="26" t="str">
        <f aca="false">VLOOKUP(B5785,[1]Planilha8!$X$4:$AD$6629,7,0)</f>
        <v>BOM</v>
      </c>
      <c r="G5785" s="27" t="n">
        <v>41820</v>
      </c>
      <c r="H5785" s="28" t="n">
        <v>149</v>
      </c>
      <c r="I5785" s="29" t="s">
        <v>23</v>
      </c>
      <c r="J5785" s="70" t="s">
        <v>1561</v>
      </c>
      <c r="K5785" s="71" t="n">
        <v>4672</v>
      </c>
      <c r="L5785" s="72" t="n">
        <v>2014002824</v>
      </c>
      <c r="M5785" s="73" t="n">
        <v>43465</v>
      </c>
      <c r="N5785" s="74" t="n">
        <v>101.233333333333</v>
      </c>
      <c r="O5785" s="75" t="n">
        <v>0.2</v>
      </c>
      <c r="P5785" s="76" t="n">
        <v>0.0166666666666667</v>
      </c>
      <c r="Q5785" s="77" t="n">
        <v>2.48333333333333</v>
      </c>
      <c r="R5785" s="78" t="n">
        <v>103.716666666667</v>
      </c>
      <c r="S5785" s="39" t="n">
        <v>45.2833333333333</v>
      </c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  <c r="AI5785" s="3"/>
      <c r="AJ5785" s="3"/>
      <c r="AMG5785" s="0"/>
      <c r="AMH5785" s="0"/>
      <c r="AMI5785" s="0"/>
      <c r="AMJ5785" s="0"/>
    </row>
    <row r="5786" s="4" customFormat="true" ht="37.5" hidden="false" customHeight="true" outlineLevel="0" collapsed="false">
      <c r="A5786" s="23" t="s">
        <v>1337</v>
      </c>
      <c r="B5786" s="80" t="n">
        <v>8887</v>
      </c>
      <c r="C5786" s="25" t="n">
        <f aca="false">VLOOKUP(B5786,[1]Planilha8!$X$4:$Y$6629,2,0)</f>
        <v>2041824</v>
      </c>
      <c r="D5786" s="26" t="s">
        <v>1560</v>
      </c>
      <c r="E5786" s="26" t="str">
        <f aca="false">VLOOKUP(B5786,[1]Planilha8!$X$4:$Z$6629,3,0)</f>
        <v>AMBULATÓRIO</v>
      </c>
      <c r="F5786" s="26" t="str">
        <f aca="false">VLOOKUP(B5786,[1]Planilha8!$X$4:$AD$6629,7,0)</f>
        <v>BOM</v>
      </c>
      <c r="G5786" s="27" t="n">
        <v>41820</v>
      </c>
      <c r="H5786" s="28" t="n">
        <v>149</v>
      </c>
      <c r="I5786" s="29" t="s">
        <v>23</v>
      </c>
      <c r="J5786" s="70" t="s">
        <v>1561</v>
      </c>
      <c r="K5786" s="71" t="n">
        <v>4672</v>
      </c>
      <c r="L5786" s="72" t="n">
        <v>2014002824</v>
      </c>
      <c r="M5786" s="73" t="n">
        <v>43465</v>
      </c>
      <c r="N5786" s="74" t="n">
        <v>101.233333333333</v>
      </c>
      <c r="O5786" s="75" t="n">
        <v>0.2</v>
      </c>
      <c r="P5786" s="76" t="n">
        <v>0.0166666666666667</v>
      </c>
      <c r="Q5786" s="77" t="n">
        <v>2.48333333333333</v>
      </c>
      <c r="R5786" s="78" t="n">
        <v>103.716666666667</v>
      </c>
      <c r="S5786" s="39" t="n">
        <v>45.2833333333333</v>
      </c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  <c r="AI5786" s="3"/>
      <c r="AJ5786" s="3"/>
      <c r="AMG5786" s="0"/>
      <c r="AMH5786" s="0"/>
      <c r="AMI5786" s="0"/>
      <c r="AMJ5786" s="0"/>
    </row>
    <row r="5787" s="4" customFormat="true" ht="37.5" hidden="false" customHeight="true" outlineLevel="0" collapsed="false">
      <c r="A5787" s="23" t="s">
        <v>1337</v>
      </c>
      <c r="B5787" s="80" t="n">
        <v>8888</v>
      </c>
      <c r="C5787" s="25" t="n">
        <f aca="false">VLOOKUP(B5787,[1]Planilha8!$X$4:$Y$6629,2,0)</f>
        <v>2041825</v>
      </c>
      <c r="D5787" s="26" t="s">
        <v>1560</v>
      </c>
      <c r="E5787" s="26" t="str">
        <f aca="false">VLOOKUP(B5787,[1]Planilha8!$X$4:$Z$6629,3,0)</f>
        <v>AMBULATÓRIO – ALA E</v>
      </c>
      <c r="F5787" s="26" t="str">
        <f aca="false">VLOOKUP(B5787,[1]Planilha8!$X$4:$AD$6629,7,0)</f>
        <v>BOM</v>
      </c>
      <c r="G5787" s="27" t="n">
        <v>41820</v>
      </c>
      <c r="H5787" s="28" t="n">
        <v>149</v>
      </c>
      <c r="I5787" s="29" t="s">
        <v>23</v>
      </c>
      <c r="J5787" s="70" t="s">
        <v>1561</v>
      </c>
      <c r="K5787" s="71" t="n">
        <v>4672</v>
      </c>
      <c r="L5787" s="72" t="n">
        <v>2014002824</v>
      </c>
      <c r="M5787" s="73" t="n">
        <v>43465</v>
      </c>
      <c r="N5787" s="74" t="n">
        <v>101.233333333333</v>
      </c>
      <c r="O5787" s="75" t="n">
        <v>0.2</v>
      </c>
      <c r="P5787" s="76" t="n">
        <v>0.0166666666666667</v>
      </c>
      <c r="Q5787" s="77" t="n">
        <v>2.48333333333333</v>
      </c>
      <c r="R5787" s="78" t="n">
        <v>103.716666666667</v>
      </c>
      <c r="S5787" s="39" t="n">
        <v>45.2833333333333</v>
      </c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  <c r="AI5787" s="3"/>
      <c r="AJ5787" s="3"/>
      <c r="AMG5787" s="0"/>
      <c r="AMH5787" s="0"/>
      <c r="AMI5787" s="0"/>
      <c r="AMJ5787" s="0"/>
    </row>
    <row r="5788" s="4" customFormat="true" ht="37.5" hidden="false" customHeight="true" outlineLevel="0" collapsed="false">
      <c r="A5788" s="23" t="s">
        <v>1337</v>
      </c>
      <c r="B5788" s="80" t="n">
        <v>8889</v>
      </c>
      <c r="C5788" s="25" t="n">
        <f aca="false">VLOOKUP(B5788,[1]Planilha8!$X$4:$Y$6629,2,0)</f>
        <v>2041826</v>
      </c>
      <c r="D5788" s="26" t="s">
        <v>1560</v>
      </c>
      <c r="E5788" s="26" t="str">
        <f aca="false">VLOOKUP(B5788,[1]Planilha8!$X$4:$Z$6629,3,0)</f>
        <v>AMBULATÓRIO – ALA E</v>
      </c>
      <c r="F5788" s="26" t="str">
        <f aca="false">VLOOKUP(B5788,[1]Planilha8!$X$4:$AD$6629,7,0)</f>
        <v>BOM</v>
      </c>
      <c r="G5788" s="27" t="n">
        <v>41820</v>
      </c>
      <c r="H5788" s="28" t="n">
        <v>149</v>
      </c>
      <c r="I5788" s="29" t="s">
        <v>23</v>
      </c>
      <c r="J5788" s="70" t="s">
        <v>1561</v>
      </c>
      <c r="K5788" s="71" t="n">
        <v>4672</v>
      </c>
      <c r="L5788" s="72" t="n">
        <v>2014002824</v>
      </c>
      <c r="M5788" s="73" t="n">
        <v>43465</v>
      </c>
      <c r="N5788" s="74" t="n">
        <v>101.233333333333</v>
      </c>
      <c r="O5788" s="75" t="n">
        <v>0.2</v>
      </c>
      <c r="P5788" s="76" t="n">
        <v>0.0166666666666667</v>
      </c>
      <c r="Q5788" s="77" t="n">
        <v>2.48333333333333</v>
      </c>
      <c r="R5788" s="78" t="n">
        <v>103.716666666667</v>
      </c>
      <c r="S5788" s="39" t="n">
        <v>45.2833333333333</v>
      </c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  <c r="AI5788" s="3"/>
      <c r="AJ5788" s="3"/>
      <c r="AMG5788" s="0"/>
      <c r="AMH5788" s="0"/>
      <c r="AMI5788" s="0"/>
      <c r="AMJ5788" s="0"/>
    </row>
    <row r="5789" s="4" customFormat="true" ht="37.5" hidden="false" customHeight="true" outlineLevel="0" collapsed="false">
      <c r="A5789" s="23" t="s">
        <v>1337</v>
      </c>
      <c r="B5789" s="80" t="n">
        <v>8891</v>
      </c>
      <c r="C5789" s="25" t="n">
        <f aca="false">VLOOKUP(B5789,[1]Planilha8!$X$4:$Y$6629,2,0)</f>
        <v>2041827</v>
      </c>
      <c r="D5789" s="26" t="s">
        <v>1560</v>
      </c>
      <c r="E5789" s="26" t="str">
        <f aca="false">VLOOKUP(B5789,[1]Planilha8!$X$4:$Z$6629,3,0)</f>
        <v>SALA DE ACOLHIMENTO CTI</v>
      </c>
      <c r="F5789" s="26" t="str">
        <f aca="false">VLOOKUP(B5789,[1]Planilha8!$X$4:$AD$6629,7,0)</f>
        <v>BOM</v>
      </c>
      <c r="G5789" s="27" t="n">
        <v>41820</v>
      </c>
      <c r="H5789" s="28" t="n">
        <v>149</v>
      </c>
      <c r="I5789" s="29" t="s">
        <v>23</v>
      </c>
      <c r="J5789" s="70" t="s">
        <v>1561</v>
      </c>
      <c r="K5789" s="71" t="n">
        <v>4672</v>
      </c>
      <c r="L5789" s="72" t="n">
        <v>2014002824</v>
      </c>
      <c r="M5789" s="73" t="n">
        <v>43465</v>
      </c>
      <c r="N5789" s="74" t="n">
        <v>101.233333333333</v>
      </c>
      <c r="O5789" s="75" t="n">
        <v>0.2</v>
      </c>
      <c r="P5789" s="76" t="n">
        <v>0.0166666666666667</v>
      </c>
      <c r="Q5789" s="77" t="n">
        <v>2.48333333333333</v>
      </c>
      <c r="R5789" s="78" t="n">
        <v>103.716666666667</v>
      </c>
      <c r="S5789" s="39" t="n">
        <v>45.2833333333333</v>
      </c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  <c r="AI5789" s="3"/>
      <c r="AJ5789" s="3"/>
      <c r="AMG5789" s="0"/>
      <c r="AMH5789" s="0"/>
      <c r="AMI5789" s="0"/>
      <c r="AMJ5789" s="0"/>
    </row>
    <row r="5790" s="4" customFormat="true" ht="37.5" hidden="false" customHeight="true" outlineLevel="0" collapsed="false">
      <c r="A5790" s="23" t="s">
        <v>1337</v>
      </c>
      <c r="B5790" s="80" t="n">
        <v>8892</v>
      </c>
      <c r="C5790" s="25" t="n">
        <f aca="false">VLOOKUP(B5790,[1]Planilha8!$X$4:$Y$6629,2,0)</f>
        <v>2041828</v>
      </c>
      <c r="D5790" s="26" t="s">
        <v>1562</v>
      </c>
      <c r="E5790" s="26" t="str">
        <f aca="false">VLOOKUP(B5790,[1]Planilha8!$X$4:$Z$6629,3,0)</f>
        <v>AMBULATÓRIO – ALA C</v>
      </c>
      <c r="F5790" s="26" t="str">
        <f aca="false">VLOOKUP(B5790,[1]Planilha8!$X$4:$AD$6629,7,0)</f>
        <v>BOM</v>
      </c>
      <c r="G5790" s="27" t="n">
        <v>41820</v>
      </c>
      <c r="H5790" s="28" t="n">
        <v>329</v>
      </c>
      <c r="I5790" s="29" t="s">
        <v>23</v>
      </c>
      <c r="J5790" s="70" t="s">
        <v>1561</v>
      </c>
      <c r="K5790" s="71" t="n">
        <v>4672</v>
      </c>
      <c r="L5790" s="72" t="n">
        <v>2014002824</v>
      </c>
      <c r="M5790" s="73" t="n">
        <v>43465</v>
      </c>
      <c r="N5790" s="74" t="n">
        <v>230.969444444444</v>
      </c>
      <c r="O5790" s="75" t="n">
        <v>0.2</v>
      </c>
      <c r="P5790" s="76" t="n">
        <v>0.0166666666666667</v>
      </c>
      <c r="Q5790" s="77" t="n">
        <v>5.48333333333333</v>
      </c>
      <c r="R5790" s="78" t="n">
        <v>236.452777777778</v>
      </c>
      <c r="S5790" s="39" t="n">
        <v>92.5472222222222</v>
      </c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  <c r="AMG5790" s="0"/>
      <c r="AMH5790" s="0"/>
      <c r="AMI5790" s="0"/>
      <c r="AMJ5790" s="0"/>
    </row>
    <row r="5791" s="4" customFormat="true" ht="37.5" hidden="false" customHeight="true" outlineLevel="0" collapsed="false">
      <c r="A5791" s="23" t="s">
        <v>1337</v>
      </c>
      <c r="B5791" s="80" t="n">
        <v>8893</v>
      </c>
      <c r="C5791" s="25" t="n">
        <f aca="false">VLOOKUP(B5791,[1]Planilha8!$X$4:$Y$6629,2,0)</f>
        <v>2041829</v>
      </c>
      <c r="D5791" s="26" t="s">
        <v>1562</v>
      </c>
      <c r="E5791" s="26" t="str">
        <f aca="false">VLOOKUP(B5791,[1]Planilha8!$X$4:$Z$6629,3,0)</f>
        <v>AMBULATÓRIO – ALA D</v>
      </c>
      <c r="F5791" s="26" t="str">
        <f aca="false">VLOOKUP(B5791,[1]Planilha8!$X$4:$AD$6629,7,0)</f>
        <v>BOM</v>
      </c>
      <c r="G5791" s="27" t="n">
        <v>41820</v>
      </c>
      <c r="H5791" s="28" t="n">
        <v>329</v>
      </c>
      <c r="I5791" s="29" t="s">
        <v>23</v>
      </c>
      <c r="J5791" s="70" t="s">
        <v>1561</v>
      </c>
      <c r="K5791" s="71" t="n">
        <v>4672</v>
      </c>
      <c r="L5791" s="72" t="n">
        <v>2014002824</v>
      </c>
      <c r="M5791" s="73" t="n">
        <v>43465</v>
      </c>
      <c r="N5791" s="74" t="n">
        <v>230.969444444444</v>
      </c>
      <c r="O5791" s="75" t="n">
        <v>0.2</v>
      </c>
      <c r="P5791" s="76" t="n">
        <v>0.0166666666666667</v>
      </c>
      <c r="Q5791" s="77" t="n">
        <v>5.48333333333333</v>
      </c>
      <c r="R5791" s="78" t="n">
        <v>236.452777777778</v>
      </c>
      <c r="S5791" s="39" t="n">
        <v>92.5472222222222</v>
      </c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  <c r="AI5791" s="3"/>
      <c r="AJ5791" s="3"/>
      <c r="AMG5791" s="0"/>
      <c r="AMH5791" s="0"/>
      <c r="AMI5791" s="0"/>
      <c r="AMJ5791" s="0"/>
    </row>
    <row r="5792" s="4" customFormat="true" ht="37.5" hidden="false" customHeight="true" outlineLevel="0" collapsed="false">
      <c r="A5792" s="23" t="s">
        <v>1337</v>
      </c>
      <c r="B5792" s="80" t="n">
        <v>8894</v>
      </c>
      <c r="C5792" s="25" t="n">
        <f aca="false">VLOOKUP(B5792,[1]Planilha8!$X$4:$Y$6629,2,0)</f>
        <v>2041881</v>
      </c>
      <c r="D5792" s="26" t="s">
        <v>1563</v>
      </c>
      <c r="E5792" s="26" t="str">
        <f aca="false">VLOOKUP(B5792,[1]Planilha8!$X$4:$Z$6629,3,0)</f>
        <v>COREMU</v>
      </c>
      <c r="F5792" s="26" t="str">
        <f aca="false">VLOOKUP(B5792,[1]Planilha8!$X$4:$AD$6629,7,0)</f>
        <v>BOM</v>
      </c>
      <c r="G5792" s="27" t="n">
        <v>41824</v>
      </c>
      <c r="H5792" s="28" t="n">
        <v>858.82</v>
      </c>
      <c r="I5792" s="29" t="s">
        <v>23</v>
      </c>
      <c r="J5792" s="101" t="s">
        <v>1540</v>
      </c>
      <c r="K5792" s="71" t="n">
        <v>21475</v>
      </c>
      <c r="L5792" s="72" t="n">
        <v>2014001776</v>
      </c>
      <c r="M5792" s="73" t="n">
        <v>43465</v>
      </c>
      <c r="N5792" s="74" t="n">
        <v>298.302233333333</v>
      </c>
      <c r="O5792" s="75" t="n">
        <v>0.14</v>
      </c>
      <c r="P5792" s="76" t="n">
        <v>0.0116666666666667</v>
      </c>
      <c r="Q5792" s="77" t="n">
        <v>10.0195666666667</v>
      </c>
      <c r="R5792" s="78" t="n">
        <v>308.3218</v>
      </c>
      <c r="S5792" s="39" t="n">
        <v>550.4982</v>
      </c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  <c r="AI5792" s="3"/>
      <c r="AJ5792" s="3"/>
      <c r="AMG5792" s="0"/>
      <c r="AMH5792" s="0"/>
      <c r="AMI5792" s="0"/>
      <c r="AMJ5792" s="0"/>
    </row>
    <row r="5793" s="4" customFormat="true" ht="37.5" hidden="false" customHeight="true" outlineLevel="0" collapsed="false">
      <c r="A5793" s="23" t="s">
        <v>1337</v>
      </c>
      <c r="B5793" s="80" t="n">
        <v>8895</v>
      </c>
      <c r="C5793" s="25" t="n">
        <f aca="false">VLOOKUP(B5793,[1]Planilha8!$X$4:$Y$6629,2,0)</f>
        <v>2041882</v>
      </c>
      <c r="D5793" s="26" t="s">
        <v>1563</v>
      </c>
      <c r="E5793" s="26" t="str">
        <f aca="false">VLOOKUP(B5793,[1]Planilha8!$X$4:$Z$6629,3,0)</f>
        <v>COMITÊ DE ÉTICA</v>
      </c>
      <c r="F5793" s="26" t="str">
        <f aca="false">VLOOKUP(B5793,[1]Planilha8!$X$4:$AD$6629,7,0)</f>
        <v>BOM</v>
      </c>
      <c r="G5793" s="27" t="n">
        <v>41824</v>
      </c>
      <c r="H5793" s="28" t="n">
        <v>858.82</v>
      </c>
      <c r="I5793" s="29" t="s">
        <v>23</v>
      </c>
      <c r="J5793" s="101" t="s">
        <v>1540</v>
      </c>
      <c r="K5793" s="71" t="n">
        <v>21475</v>
      </c>
      <c r="L5793" s="72" t="n">
        <v>2014001776</v>
      </c>
      <c r="M5793" s="73" t="n">
        <v>43465</v>
      </c>
      <c r="N5793" s="74" t="n">
        <v>298.302233333333</v>
      </c>
      <c r="O5793" s="75" t="n">
        <v>0.14</v>
      </c>
      <c r="P5793" s="76" t="n">
        <v>0.0116666666666667</v>
      </c>
      <c r="Q5793" s="77" t="n">
        <v>10.0195666666667</v>
      </c>
      <c r="R5793" s="78" t="n">
        <v>308.3218</v>
      </c>
      <c r="S5793" s="39" t="n">
        <v>550.4982</v>
      </c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  <c r="AI5793" s="3"/>
      <c r="AJ5793" s="3"/>
      <c r="AMG5793" s="0"/>
      <c r="AMH5793" s="0"/>
      <c r="AMI5793" s="0"/>
      <c r="AMJ5793" s="0"/>
    </row>
    <row r="5794" s="4" customFormat="true" ht="37.5" hidden="false" customHeight="true" outlineLevel="0" collapsed="false">
      <c r="A5794" s="23" t="s">
        <v>1337</v>
      </c>
      <c r="B5794" s="80" t="n">
        <v>8896</v>
      </c>
      <c r="C5794" s="25" t="n">
        <f aca="false">VLOOKUP(B5794,[1]Planilha8!$X$4:$Y$6629,2,0)</f>
        <v>2041883</v>
      </c>
      <c r="D5794" s="26" t="s">
        <v>1563</v>
      </c>
      <c r="E5794" s="26" t="str">
        <f aca="false">VLOOKUP(B5794,[1]Planilha8!$X$4:$Z$6629,3,0)</f>
        <v>COMITÊ DE ÉTICA</v>
      </c>
      <c r="F5794" s="26" t="str">
        <f aca="false">VLOOKUP(B5794,[1]Planilha8!$X$4:$AD$6629,7,0)</f>
        <v>BOM</v>
      </c>
      <c r="G5794" s="27" t="n">
        <v>41824</v>
      </c>
      <c r="H5794" s="28" t="n">
        <v>858.82</v>
      </c>
      <c r="I5794" s="29" t="s">
        <v>23</v>
      </c>
      <c r="J5794" s="101" t="s">
        <v>1540</v>
      </c>
      <c r="K5794" s="71" t="n">
        <v>21475</v>
      </c>
      <c r="L5794" s="72" t="n">
        <v>2014001776</v>
      </c>
      <c r="M5794" s="73" t="n">
        <v>43465</v>
      </c>
      <c r="N5794" s="74" t="n">
        <v>298.302233333333</v>
      </c>
      <c r="O5794" s="75" t="n">
        <v>0.14</v>
      </c>
      <c r="P5794" s="76" t="n">
        <v>0.0116666666666667</v>
      </c>
      <c r="Q5794" s="77" t="n">
        <v>10.0195666666667</v>
      </c>
      <c r="R5794" s="78" t="n">
        <v>308.3218</v>
      </c>
      <c r="S5794" s="39" t="n">
        <v>550.4982</v>
      </c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  <c r="AMG5794" s="0"/>
      <c r="AMH5794" s="0"/>
      <c r="AMI5794" s="0"/>
      <c r="AMJ5794" s="0"/>
    </row>
    <row r="5795" s="4" customFormat="true" ht="37.5" hidden="false" customHeight="true" outlineLevel="0" collapsed="false">
      <c r="A5795" s="23" t="s">
        <v>1337</v>
      </c>
      <c r="B5795" s="80" t="n">
        <v>10278</v>
      </c>
      <c r="C5795" s="25" t="n">
        <f aca="false">VLOOKUP(B5795,[1]Planilha8!$X$4:$Y$6629,2,0)</f>
        <v>2041884</v>
      </c>
      <c r="D5795" s="26" t="s">
        <v>1564</v>
      </c>
      <c r="E5795" s="26" t="str">
        <f aca="false">VLOOKUP(B5795,[1]Planilha8!$X$4:$Z$6629,3,0)</f>
        <v>AMBULATÓRIO – RECEPÇÃO</v>
      </c>
      <c r="F5795" s="26" t="str">
        <f aca="false">VLOOKUP(B5795,[1]Planilha8!$X$4:$AD$6629,7,0)</f>
        <v>BOM</v>
      </c>
      <c r="G5795" s="27" t="n">
        <v>41827</v>
      </c>
      <c r="H5795" s="28" t="n">
        <v>21000</v>
      </c>
      <c r="I5795" s="29" t="s">
        <v>23</v>
      </c>
      <c r="J5795" s="101" t="s">
        <v>1565</v>
      </c>
      <c r="K5795" s="71" t="n">
        <v>3271</v>
      </c>
      <c r="L5795" s="72" t="n">
        <v>2014001619</v>
      </c>
      <c r="M5795" s="73" t="n">
        <v>43465</v>
      </c>
      <c r="N5795" s="74" t="n">
        <v>10622.5</v>
      </c>
      <c r="O5795" s="75" t="n">
        <v>0.17</v>
      </c>
      <c r="P5795" s="76" t="n">
        <v>0.0141666666666667</v>
      </c>
      <c r="Q5795" s="77" t="n">
        <v>297.5</v>
      </c>
      <c r="R5795" s="78" t="n">
        <v>10920</v>
      </c>
      <c r="S5795" s="39" t="n">
        <v>10080</v>
      </c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  <c r="AI5795" s="3"/>
      <c r="AJ5795" s="3"/>
      <c r="AMG5795" s="0"/>
      <c r="AMH5795" s="0"/>
      <c r="AMI5795" s="0"/>
      <c r="AMJ5795" s="0"/>
    </row>
    <row r="5796" s="4" customFormat="true" ht="37.5" hidden="false" customHeight="true" outlineLevel="0" collapsed="false">
      <c r="A5796" s="23" t="s">
        <v>1337</v>
      </c>
      <c r="B5796" s="80" t="n">
        <v>10279</v>
      </c>
      <c r="C5796" s="25" t="n">
        <f aca="false">VLOOKUP(B5796,[1]Planilha8!$X$4:$Y$6629,2,0)</f>
        <v>2041885</v>
      </c>
      <c r="D5796" s="26" t="s">
        <v>1566</v>
      </c>
      <c r="E5796" s="26" t="str">
        <f aca="false">VLOOKUP(B5796,[1]Planilha8!$X$4:$Z$6629,3,0)</f>
        <v>AMBULATÓRIO</v>
      </c>
      <c r="F5796" s="26" t="str">
        <f aca="false">VLOOKUP(B5796,[1]Planilha8!$X$4:$AD$6629,7,0)</f>
        <v>BOM</v>
      </c>
      <c r="G5796" s="27" t="n">
        <v>41827</v>
      </c>
      <c r="H5796" s="28" t="n">
        <v>16300</v>
      </c>
      <c r="I5796" s="29" t="s">
        <v>23</v>
      </c>
      <c r="J5796" s="101" t="s">
        <v>1565</v>
      </c>
      <c r="K5796" s="71" t="n">
        <v>3271</v>
      </c>
      <c r="L5796" s="72" t="n">
        <v>2014001619</v>
      </c>
      <c r="M5796" s="73" t="n">
        <v>43465</v>
      </c>
      <c r="N5796" s="74" t="n">
        <v>6245.08333333334</v>
      </c>
      <c r="O5796" s="75" t="n">
        <v>0.17</v>
      </c>
      <c r="P5796" s="76" t="n">
        <v>0.0141666666666667</v>
      </c>
      <c r="Q5796" s="77" t="n">
        <v>230.916666666667</v>
      </c>
      <c r="R5796" s="78" t="n">
        <v>6476.00000000001</v>
      </c>
      <c r="S5796" s="39" t="n">
        <v>9823.99999999999</v>
      </c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  <c r="AI5796" s="3"/>
      <c r="AJ5796" s="3"/>
      <c r="AMG5796" s="0"/>
      <c r="AMH5796" s="0"/>
      <c r="AMI5796" s="0"/>
      <c r="AMJ5796" s="0"/>
    </row>
    <row r="5797" s="4" customFormat="true" ht="37.5" hidden="false" customHeight="true" outlineLevel="0" collapsed="false">
      <c r="A5797" s="23" t="s">
        <v>1337</v>
      </c>
      <c r="B5797" s="80" t="n">
        <v>10280</v>
      </c>
      <c r="C5797" s="25" t="n">
        <f aca="false">VLOOKUP(B5797,[1]Planilha8!$X$4:$Y$6629,2,0)</f>
        <v>2041886</v>
      </c>
      <c r="D5797" s="26" t="s">
        <v>1567</v>
      </c>
      <c r="E5797" s="26" t="str">
        <f aca="false">VLOOKUP(B5797,[1]Planilha8!$X$4:$Z$6629,3,0)</f>
        <v>AMBULATÓRIO</v>
      </c>
      <c r="F5797" s="26" t="str">
        <f aca="false">VLOOKUP(B5797,[1]Planilha8!$X$4:$AD$6629,7,0)</f>
        <v>BOM</v>
      </c>
      <c r="G5797" s="27" t="n">
        <v>41827</v>
      </c>
      <c r="H5797" s="28" t="n">
        <v>14000</v>
      </c>
      <c r="I5797" s="29" t="s">
        <v>23</v>
      </c>
      <c r="J5797" s="101" t="s">
        <v>1565</v>
      </c>
      <c r="K5797" s="71" t="n">
        <v>3271</v>
      </c>
      <c r="L5797" s="72" t="n">
        <v>2014001619</v>
      </c>
      <c r="M5797" s="73" t="n">
        <v>43465</v>
      </c>
      <c r="N5797" s="74" t="n">
        <v>5581.66666666666</v>
      </c>
      <c r="O5797" s="75" t="n">
        <v>0.17</v>
      </c>
      <c r="P5797" s="76" t="n">
        <v>0.0141666666666667</v>
      </c>
      <c r="Q5797" s="77" t="n">
        <v>198.333333333333</v>
      </c>
      <c r="R5797" s="78" t="n">
        <v>5780</v>
      </c>
      <c r="S5797" s="39" t="n">
        <v>8220</v>
      </c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  <c r="AI5797" s="3"/>
      <c r="AJ5797" s="3"/>
      <c r="AMG5797" s="0"/>
      <c r="AMH5797" s="0"/>
      <c r="AMI5797" s="0"/>
      <c r="AMJ5797" s="0"/>
    </row>
    <row r="5798" s="4" customFormat="true" ht="37.5" hidden="false" customHeight="true" outlineLevel="0" collapsed="false">
      <c r="A5798" s="23" t="s">
        <v>1337</v>
      </c>
      <c r="B5798" s="80" t="n">
        <v>10281</v>
      </c>
      <c r="C5798" s="25" t="n">
        <f aca="false">VLOOKUP(B5798,[1]Planilha8!$X$4:$Y$6629,2,0)</f>
        <v>2041887</v>
      </c>
      <c r="D5798" s="26" t="s">
        <v>1568</v>
      </c>
      <c r="E5798" s="26" t="str">
        <f aca="false">VLOOKUP(B5798,[1]Planilha8!$X$4:$Z$6629,3,0)</f>
        <v>APOIO AO DIAGNÓSTICO</v>
      </c>
      <c r="F5798" s="26" t="str">
        <f aca="false">VLOOKUP(B5798,[1]Planilha8!$X$4:$AD$6629,7,0)</f>
        <v>BOM</v>
      </c>
      <c r="G5798" s="27" t="n">
        <v>41827</v>
      </c>
      <c r="H5798" s="28" t="n">
        <v>11500</v>
      </c>
      <c r="I5798" s="29" t="s">
        <v>23</v>
      </c>
      <c r="J5798" s="101" t="s">
        <v>1565</v>
      </c>
      <c r="K5798" s="71" t="n">
        <v>3271</v>
      </c>
      <c r="L5798" s="72" t="n">
        <v>2014001619</v>
      </c>
      <c r="M5798" s="73" t="n">
        <v>43465</v>
      </c>
      <c r="N5798" s="74" t="n">
        <v>4817.08333333333</v>
      </c>
      <c r="O5798" s="75" t="n">
        <v>0.17</v>
      </c>
      <c r="P5798" s="76" t="n">
        <v>0.0141666666666667</v>
      </c>
      <c r="Q5798" s="77" t="n">
        <v>162.916666666667</v>
      </c>
      <c r="R5798" s="78" t="n">
        <v>4980</v>
      </c>
      <c r="S5798" s="39" t="n">
        <v>6520</v>
      </c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  <c r="AI5798" s="3"/>
      <c r="AJ5798" s="3"/>
      <c r="AMG5798" s="0"/>
      <c r="AMH5798" s="0"/>
      <c r="AMI5798" s="0"/>
      <c r="AMJ5798" s="0"/>
    </row>
    <row r="5799" s="4" customFormat="true" ht="37.5" hidden="false" customHeight="true" outlineLevel="0" collapsed="false">
      <c r="A5799" s="80" t="s">
        <v>1337</v>
      </c>
      <c r="B5799" s="80" t="n">
        <v>10282</v>
      </c>
      <c r="C5799" s="25" t="n">
        <f aca="false">VLOOKUP(B5799,[1]Planilha8!$X$4:$Y$6629,2,0)</f>
        <v>2041888</v>
      </c>
      <c r="D5799" s="26" t="s">
        <v>1569</v>
      </c>
      <c r="E5799" s="26" t="str">
        <f aca="false">VLOOKUP(B5799,[1]Planilha8!$X$4:$Z$6629,3,0)</f>
        <v>GALPÃO ALMOXARIFADO</v>
      </c>
      <c r="F5799" s="26" t="str">
        <f aca="false">VLOOKUP(B5799,[1]Planilha8!$X$4:$AD$6629,7,0)</f>
        <v>SUCATA</v>
      </c>
      <c r="G5799" s="27" t="n">
        <v>41827</v>
      </c>
      <c r="H5799" s="28" t="n">
        <v>9000</v>
      </c>
      <c r="I5799" s="29" t="s">
        <v>23</v>
      </c>
      <c r="J5799" s="101" t="s">
        <v>1565</v>
      </c>
      <c r="K5799" s="71" t="n">
        <v>3271</v>
      </c>
      <c r="L5799" s="72" t="n">
        <v>2014001619</v>
      </c>
      <c r="M5799" s="73" t="n">
        <v>43465</v>
      </c>
      <c r="N5799" s="74" t="n">
        <v>3552.5</v>
      </c>
      <c r="O5799" s="75" t="n">
        <v>0.17</v>
      </c>
      <c r="P5799" s="76" t="n">
        <v>0.0141666666666667</v>
      </c>
      <c r="Q5799" s="77" t="n">
        <v>127.5</v>
      </c>
      <c r="R5799" s="78" t="n">
        <v>3680</v>
      </c>
      <c r="S5799" s="39" t="n">
        <v>5320</v>
      </c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  <c r="AI5799" s="3"/>
      <c r="AJ5799" s="3"/>
      <c r="AMG5799" s="0"/>
      <c r="AMH5799" s="0"/>
      <c r="AMI5799" s="0"/>
      <c r="AMJ5799" s="0"/>
    </row>
    <row r="5800" s="4" customFormat="true" ht="37.5" hidden="false" customHeight="true" outlineLevel="0" collapsed="false">
      <c r="A5800" s="80" t="s">
        <v>1337</v>
      </c>
      <c r="B5800" s="80" t="n">
        <v>10283</v>
      </c>
      <c r="C5800" s="25" t="n">
        <f aca="false">VLOOKUP(B5800,[1]Planilha8!$X$4:$Y$6629,2,0)</f>
        <v>2041889</v>
      </c>
      <c r="D5800" s="26" t="s">
        <v>1570</v>
      </c>
      <c r="E5800" s="26" t="str">
        <f aca="false">VLOOKUP(B5800,[1]Planilha8!$X$4:$Z$6629,3,0)</f>
        <v>AMBULATÓRIO</v>
      </c>
      <c r="F5800" s="26" t="str">
        <f aca="false">VLOOKUP(B5800,[1]Planilha8!$X$4:$AD$6629,7,0)</f>
        <v>BOM</v>
      </c>
      <c r="G5800" s="27" t="n">
        <v>41827</v>
      </c>
      <c r="H5800" s="28" t="n">
        <v>8900</v>
      </c>
      <c r="I5800" s="29" t="s">
        <v>23</v>
      </c>
      <c r="J5800" s="101" t="s">
        <v>1565</v>
      </c>
      <c r="K5800" s="71" t="n">
        <v>3271</v>
      </c>
      <c r="L5800" s="72" t="n">
        <v>2014001619</v>
      </c>
      <c r="M5800" s="73" t="n">
        <v>43465</v>
      </c>
      <c r="N5800" s="74" t="n">
        <v>3626.91666666667</v>
      </c>
      <c r="O5800" s="75" t="n">
        <v>0.17</v>
      </c>
      <c r="P5800" s="76" t="n">
        <v>0.0141666666666667</v>
      </c>
      <c r="Q5800" s="77" t="n">
        <v>126.083333333333</v>
      </c>
      <c r="R5800" s="78" t="n">
        <v>3753</v>
      </c>
      <c r="S5800" s="39" t="n">
        <v>5147</v>
      </c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  <c r="AI5800" s="3"/>
      <c r="AJ5800" s="3"/>
      <c r="AMG5800" s="0"/>
      <c r="AMH5800" s="0"/>
      <c r="AMI5800" s="0"/>
      <c r="AMJ5800" s="0"/>
    </row>
    <row r="5801" s="4" customFormat="true" ht="37.5" hidden="false" customHeight="true" outlineLevel="0" collapsed="false">
      <c r="A5801" s="80" t="s">
        <v>1337</v>
      </c>
      <c r="B5801" s="80" t="n">
        <v>10284</v>
      </c>
      <c r="C5801" s="25" t="n">
        <f aca="false">VLOOKUP(B5801,[1]Planilha8!$X$4:$Y$6629,2,0)</f>
        <v>2041890</v>
      </c>
      <c r="D5801" s="26" t="s">
        <v>1571</v>
      </c>
      <c r="E5801" s="26" t="str">
        <f aca="false">VLOOKUP(B5801,[1]Planilha8!$X$4:$Z$6629,3,0)</f>
        <v>AMBULATÓRIO</v>
      </c>
      <c r="F5801" s="26" t="str">
        <f aca="false">VLOOKUP(B5801,[1]Planilha8!$X$4:$AD$6629,7,0)</f>
        <v>BOM</v>
      </c>
      <c r="G5801" s="27" t="n">
        <v>41827</v>
      </c>
      <c r="H5801" s="28" t="n">
        <v>5300</v>
      </c>
      <c r="I5801" s="29" t="s">
        <v>23</v>
      </c>
      <c r="J5801" s="101" t="s">
        <v>1565</v>
      </c>
      <c r="K5801" s="71" t="n">
        <v>3271</v>
      </c>
      <c r="L5801" s="72" t="n">
        <v>2014001619</v>
      </c>
      <c r="M5801" s="73" t="n">
        <v>43465</v>
      </c>
      <c r="N5801" s="74" t="n">
        <v>2105.91666666667</v>
      </c>
      <c r="O5801" s="75" t="n">
        <v>0.17</v>
      </c>
      <c r="P5801" s="76" t="n">
        <v>0.0141666666666667</v>
      </c>
      <c r="Q5801" s="77" t="n">
        <v>75.0833333333333</v>
      </c>
      <c r="R5801" s="78" t="n">
        <v>2181</v>
      </c>
      <c r="S5801" s="39" t="n">
        <v>3119</v>
      </c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  <c r="AMG5801" s="0"/>
      <c r="AMH5801" s="0"/>
      <c r="AMI5801" s="0"/>
      <c r="AMJ5801" s="0"/>
    </row>
    <row r="5802" s="4" customFormat="true" ht="37.5" hidden="false" customHeight="true" outlineLevel="0" collapsed="false">
      <c r="A5802" s="23" t="s">
        <v>1337</v>
      </c>
      <c r="B5802" s="80" t="n">
        <v>10293</v>
      </c>
      <c r="C5802" s="25" t="n">
        <f aca="false">VLOOKUP(B5802,[1]Planilha8!$X$4:$Y$6629,2,0)</f>
        <v>2041900</v>
      </c>
      <c r="D5802" s="26" t="s">
        <v>1572</v>
      </c>
      <c r="E5802" s="26" t="str">
        <f aca="false">VLOOKUP(B5802,[1]Planilha8!$X$4:$Z$6629,3,0)</f>
        <v>CHI – CONSULTÓRIO MÉDICO</v>
      </c>
      <c r="F5802" s="26" t="str">
        <f aca="false">VLOOKUP(B5802,[1]Planilha8!$X$4:$AD$6629,7,0)</f>
        <v>BOM</v>
      </c>
      <c r="G5802" s="27" t="n">
        <v>41844</v>
      </c>
      <c r="H5802" s="28" t="n">
        <v>329.5</v>
      </c>
      <c r="I5802" s="29" t="s">
        <v>23</v>
      </c>
      <c r="J5802" s="101" t="s">
        <v>1573</v>
      </c>
      <c r="K5802" s="71" t="n">
        <v>350</v>
      </c>
      <c r="L5802" s="72" t="n">
        <v>2014003326</v>
      </c>
      <c r="M5802" s="73" t="n">
        <v>43465</v>
      </c>
      <c r="N5802" s="74" t="n">
        <v>300.32375</v>
      </c>
      <c r="O5802" s="75" t="n">
        <v>0.33</v>
      </c>
      <c r="P5802" s="76" t="n">
        <v>0.0275</v>
      </c>
      <c r="Q5802" s="77" t="n">
        <v>9.06125</v>
      </c>
      <c r="R5802" s="78" t="n">
        <v>309.385</v>
      </c>
      <c r="S5802" s="39" t="n">
        <v>20.1150000000001</v>
      </c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  <c r="AMG5802" s="0"/>
      <c r="AMH5802" s="0"/>
      <c r="AMI5802" s="0"/>
      <c r="AMJ5802" s="0"/>
    </row>
    <row r="5803" s="4" customFormat="true" ht="37.5" hidden="false" customHeight="true" outlineLevel="0" collapsed="false">
      <c r="A5803" s="23" t="s">
        <v>1337</v>
      </c>
      <c r="B5803" s="80" t="n">
        <v>10294</v>
      </c>
      <c r="C5803" s="25" t="n">
        <f aca="false">VLOOKUP(B5803,[1]Planilha8!$X$4:$Y$6629,2,0)</f>
        <v>2041901</v>
      </c>
      <c r="D5803" s="26" t="s">
        <v>1572</v>
      </c>
      <c r="E5803" s="26" t="str">
        <f aca="false">VLOOKUP(B5803,[1]Planilha8!$X$4:$Z$6629,3,0)</f>
        <v>CHI – CONSULTÓRIO MÉDICO</v>
      </c>
      <c r="F5803" s="26" t="str">
        <f aca="false">VLOOKUP(B5803,[1]Planilha8!$X$4:$AD$6629,7,0)</f>
        <v>BOM</v>
      </c>
      <c r="G5803" s="27" t="n">
        <v>41844</v>
      </c>
      <c r="H5803" s="28" t="n">
        <v>329.5</v>
      </c>
      <c r="I5803" s="29" t="s">
        <v>23</v>
      </c>
      <c r="J5803" s="101" t="s">
        <v>1573</v>
      </c>
      <c r="K5803" s="71" t="n">
        <v>350</v>
      </c>
      <c r="L5803" s="72" t="n">
        <v>2014003326</v>
      </c>
      <c r="M5803" s="73" t="n">
        <v>43465</v>
      </c>
      <c r="N5803" s="74" t="n">
        <v>300.32375</v>
      </c>
      <c r="O5803" s="75" t="n">
        <v>0.33</v>
      </c>
      <c r="P5803" s="76" t="n">
        <v>0.0275</v>
      </c>
      <c r="Q5803" s="77" t="n">
        <v>9.06125</v>
      </c>
      <c r="R5803" s="78" t="n">
        <v>309.385</v>
      </c>
      <c r="S5803" s="39" t="n">
        <v>20.1150000000001</v>
      </c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  <c r="AI5803" s="3"/>
      <c r="AJ5803" s="3"/>
      <c r="AMG5803" s="0"/>
      <c r="AMH5803" s="0"/>
      <c r="AMI5803" s="0"/>
      <c r="AMJ5803" s="0"/>
    </row>
    <row r="5804" s="4" customFormat="true" ht="37.5" hidden="false" customHeight="true" outlineLevel="0" collapsed="false">
      <c r="A5804" s="80" t="s">
        <v>1337</v>
      </c>
      <c r="B5804" s="23" t="n">
        <v>10295</v>
      </c>
      <c r="C5804" s="25" t="n">
        <f aca="false">VLOOKUP(B5804,[1]Planilha8!$X$4:$Y$6629,2,0)</f>
        <v>2041902</v>
      </c>
      <c r="D5804" s="26" t="s">
        <v>1574</v>
      </c>
      <c r="E5804" s="26" t="str">
        <f aca="false">VLOOKUP(B5804,[1]Planilha8!$X$4:$Z$6629,3,0)</f>
        <v>CENTRO CIRÚRGICO</v>
      </c>
      <c r="F5804" s="26" t="str">
        <f aca="false">VLOOKUP(B5804,[1]Planilha8!$X$4:$AD$6629,7,0)</f>
        <v>BOM</v>
      </c>
      <c r="G5804" s="27" t="n">
        <v>41845</v>
      </c>
      <c r="H5804" s="28" t="n">
        <v>320</v>
      </c>
      <c r="I5804" s="29" t="s">
        <v>23</v>
      </c>
      <c r="J5804" s="101" t="s">
        <v>1575</v>
      </c>
      <c r="K5804" s="71" t="n">
        <v>85732</v>
      </c>
      <c r="L5804" s="72" t="n">
        <v>2014003237</v>
      </c>
      <c r="M5804" s="73" t="n">
        <v>43465</v>
      </c>
      <c r="N5804" s="74" t="n">
        <v>288.666666666666</v>
      </c>
      <c r="O5804" s="75" t="n">
        <v>0.2</v>
      </c>
      <c r="P5804" s="76" t="n">
        <v>0.0166666666666667</v>
      </c>
      <c r="Q5804" s="77" t="n">
        <v>5.33333333333333</v>
      </c>
      <c r="R5804" s="78" t="n">
        <v>294</v>
      </c>
      <c r="S5804" s="39" t="n">
        <v>26.0000000000002</v>
      </c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  <c r="AI5804" s="3"/>
      <c r="AJ5804" s="3"/>
      <c r="AMG5804" s="0"/>
      <c r="AMH5804" s="0"/>
      <c r="AMI5804" s="0"/>
      <c r="AMJ5804" s="0"/>
    </row>
    <row r="5805" s="4" customFormat="true" ht="37.5" hidden="false" customHeight="true" outlineLevel="0" collapsed="false">
      <c r="A5805" s="80" t="s">
        <v>1337</v>
      </c>
      <c r="B5805" s="23" t="n">
        <v>10296</v>
      </c>
      <c r="C5805" s="25" t="n">
        <f aca="false">VLOOKUP(B5805,[1]Planilha8!$X$4:$Y$6629,2,0)</f>
        <v>2041903</v>
      </c>
      <c r="D5805" s="26" t="s">
        <v>1574</v>
      </c>
      <c r="E5805" s="26" t="str">
        <f aca="false">VLOOKUP(B5805,[1]Planilha8!$X$4:$Z$6629,3,0)</f>
        <v>AMBULATÓRO – GERÊNCIA</v>
      </c>
      <c r="F5805" s="26" t="str">
        <f aca="false">VLOOKUP(B5805,[1]Planilha8!$X$4:$AD$6629,7,0)</f>
        <v>BOM</v>
      </c>
      <c r="G5805" s="27" t="n">
        <v>41845</v>
      </c>
      <c r="H5805" s="28" t="n">
        <v>320</v>
      </c>
      <c r="I5805" s="29" t="s">
        <v>23</v>
      </c>
      <c r="J5805" s="101" t="s">
        <v>1575</v>
      </c>
      <c r="K5805" s="71" t="n">
        <v>85732</v>
      </c>
      <c r="L5805" s="72" t="n">
        <v>2014003237</v>
      </c>
      <c r="M5805" s="73" t="n">
        <v>43465</v>
      </c>
      <c r="N5805" s="74" t="n">
        <v>288.666666666666</v>
      </c>
      <c r="O5805" s="75" t="n">
        <v>0.2</v>
      </c>
      <c r="P5805" s="76" t="n">
        <v>0.0166666666666667</v>
      </c>
      <c r="Q5805" s="77" t="n">
        <v>5.33333333333333</v>
      </c>
      <c r="R5805" s="78" t="n">
        <v>294</v>
      </c>
      <c r="S5805" s="39" t="n">
        <v>26.0000000000002</v>
      </c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  <c r="AI5805" s="3"/>
      <c r="AJ5805" s="3"/>
      <c r="AMG5805" s="0"/>
      <c r="AMH5805" s="0"/>
      <c r="AMI5805" s="0"/>
      <c r="AMJ5805" s="0"/>
    </row>
    <row r="5806" s="4" customFormat="true" ht="37.5" hidden="false" customHeight="true" outlineLevel="0" collapsed="false">
      <c r="A5806" s="23" t="s">
        <v>1337</v>
      </c>
      <c r="B5806" s="23" t="n">
        <v>8789</v>
      </c>
      <c r="C5806" s="25" t="n">
        <f aca="false">VLOOKUP(B5806,[1]Planilha8!$X$4:$Y$6629,2,0)</f>
        <v>2041911</v>
      </c>
      <c r="D5806" s="26" t="s">
        <v>1576</v>
      </c>
      <c r="E5806" s="26" t="str">
        <f aca="false">VLOOKUP(B5806,[1]Planilha8!$X$4:$Z$6629,3,0)</f>
        <v>GALPÃO ALMOXARIFADO</v>
      </c>
      <c r="F5806" s="26" t="str">
        <f aca="false">VLOOKUP(B5806,[1]Planilha8!$X$4:$AD$6629,7,0)</f>
        <v>SUCATA</v>
      </c>
      <c r="G5806" s="27" t="n">
        <v>41859</v>
      </c>
      <c r="H5806" s="28" t="n">
        <v>230</v>
      </c>
      <c r="I5806" s="29" t="s">
        <v>23</v>
      </c>
      <c r="J5806" s="101" t="s">
        <v>1577</v>
      </c>
      <c r="K5806" s="71" t="n">
        <v>4080</v>
      </c>
      <c r="L5806" s="72" t="n">
        <v>2014003447</v>
      </c>
      <c r="M5806" s="73" t="n">
        <v>43465</v>
      </c>
      <c r="N5806" s="74" t="n">
        <v>111.083333333333</v>
      </c>
      <c r="O5806" s="75" t="n">
        <v>0.2</v>
      </c>
      <c r="P5806" s="76" t="n">
        <v>0.0166666666666667</v>
      </c>
      <c r="Q5806" s="77" t="n">
        <v>3.83333333333333</v>
      </c>
      <c r="R5806" s="78" t="n">
        <v>114.916666666667</v>
      </c>
      <c r="S5806" s="39" t="n">
        <v>115.083333333333</v>
      </c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  <c r="AI5806" s="3"/>
      <c r="AJ5806" s="3"/>
      <c r="AMG5806" s="0"/>
      <c r="AMH5806" s="0"/>
      <c r="AMI5806" s="0"/>
      <c r="AMJ5806" s="0"/>
    </row>
    <row r="5807" s="4" customFormat="true" ht="37.5" hidden="false" customHeight="true" outlineLevel="0" collapsed="false">
      <c r="A5807" s="23" t="s">
        <v>1337</v>
      </c>
      <c r="B5807" s="23" t="n">
        <v>10333</v>
      </c>
      <c r="C5807" s="25" t="n">
        <f aca="false">VLOOKUP(B5807,[1]Planilha8!$X$4:$Y$6629,2,0)</f>
        <v>2041930</v>
      </c>
      <c r="D5807" s="26" t="s">
        <v>1578</v>
      </c>
      <c r="E5807" s="26" t="str">
        <f aca="false">VLOOKUP(B5807,[1]Planilha8!$X$4:$Z$6629,3,0)</f>
        <v>ALMOXARIFADO – HGG</v>
      </c>
      <c r="F5807" s="26" t="str">
        <f aca="false">VLOOKUP(B5807,[1]Planilha8!$X$4:$AD$6629,7,0)</f>
        <v>BOM</v>
      </c>
      <c r="G5807" s="27" t="n">
        <v>41899</v>
      </c>
      <c r="H5807" s="28" t="n">
        <v>120</v>
      </c>
      <c r="I5807" s="29" t="s">
        <v>23</v>
      </c>
      <c r="J5807" s="101" t="s">
        <v>1579</v>
      </c>
      <c r="K5807" s="71" t="n">
        <v>6258</v>
      </c>
      <c r="L5807" s="72" t="n">
        <v>2014003923</v>
      </c>
      <c r="M5807" s="73" t="n">
        <v>43465</v>
      </c>
      <c r="N5807" s="74" t="n">
        <v>114.444444444444</v>
      </c>
      <c r="O5807" s="75" t="n">
        <v>1</v>
      </c>
      <c r="P5807" s="76" t="n">
        <v>0.0833333333333333</v>
      </c>
      <c r="Q5807" s="77" t="n">
        <v>0</v>
      </c>
      <c r="R5807" s="78" t="n">
        <v>114.444444444444</v>
      </c>
      <c r="S5807" s="39" t="n">
        <v>5.55555555555561</v>
      </c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  <c r="AI5807" s="3"/>
      <c r="AJ5807" s="3"/>
      <c r="AMG5807" s="0"/>
      <c r="AMH5807" s="0"/>
      <c r="AMI5807" s="0"/>
      <c r="AMJ5807" s="0"/>
    </row>
    <row r="5808" s="4" customFormat="true" ht="37.5" hidden="false" customHeight="true" outlineLevel="0" collapsed="false">
      <c r="A5808" s="23" t="s">
        <v>1337</v>
      </c>
      <c r="B5808" s="23" t="n">
        <v>10334</v>
      </c>
      <c r="C5808" s="25" t="n">
        <f aca="false">VLOOKUP(B5808,[1]Planilha8!$X$4:$Y$6629,2,0)</f>
        <v>2041931</v>
      </c>
      <c r="D5808" s="26" t="s">
        <v>1580</v>
      </c>
      <c r="E5808" s="26" t="str">
        <f aca="false">VLOOKUP(B5808,[1]Planilha8!$X$4:$Z$6629,3,0)</f>
        <v>ALMOXARIFADO – HGG</v>
      </c>
      <c r="F5808" s="26" t="str">
        <f aca="false">VLOOKUP(B5808,[1]Planilha8!$X$4:$AD$6629,7,0)</f>
        <v>BOM</v>
      </c>
      <c r="G5808" s="27" t="n">
        <v>41899</v>
      </c>
      <c r="H5808" s="28" t="n">
        <v>120</v>
      </c>
      <c r="I5808" s="29" t="s">
        <v>23</v>
      </c>
      <c r="J5808" s="101" t="s">
        <v>1579</v>
      </c>
      <c r="K5808" s="71" t="n">
        <v>6258</v>
      </c>
      <c r="L5808" s="72" t="n">
        <v>2014003923</v>
      </c>
      <c r="M5808" s="73" t="n">
        <v>43465</v>
      </c>
      <c r="N5808" s="74" t="n">
        <v>114.444444444444</v>
      </c>
      <c r="O5808" s="75" t="n">
        <v>1</v>
      </c>
      <c r="P5808" s="76" t="n">
        <v>0.0833333333333333</v>
      </c>
      <c r="Q5808" s="77" t="n">
        <v>0</v>
      </c>
      <c r="R5808" s="78" t="n">
        <v>114.444444444444</v>
      </c>
      <c r="S5808" s="39" t="n">
        <v>5.55555555555561</v>
      </c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  <c r="AMG5808" s="0"/>
      <c r="AMH5808" s="0"/>
      <c r="AMI5808" s="0"/>
      <c r="AMJ5808" s="0"/>
    </row>
    <row r="5809" s="4" customFormat="true" ht="37.5" hidden="false" customHeight="true" outlineLevel="0" collapsed="false">
      <c r="A5809" s="23" t="s">
        <v>1337</v>
      </c>
      <c r="B5809" s="23" t="n">
        <v>10335</v>
      </c>
      <c r="C5809" s="25" t="n">
        <f aca="false">VLOOKUP(B5809,[1]Planilha8!$X$4:$Y$6629,2,0)</f>
        <v>2041932</v>
      </c>
      <c r="D5809" s="26" t="s">
        <v>1581</v>
      </c>
      <c r="E5809" s="26" t="str">
        <f aca="false">VLOOKUP(B5809,[1]Planilha8!$X$4:$Z$6629,3,0)</f>
        <v>SESMT (AMBULATÓRIO MÉDICO)</v>
      </c>
      <c r="F5809" s="26" t="str">
        <f aca="false">VLOOKUP(B5809,[1]Planilha8!$X$4:$AD$6629,7,0)</f>
        <v>BOM</v>
      </c>
      <c r="G5809" s="27" t="n">
        <v>41900</v>
      </c>
      <c r="H5809" s="28" t="n">
        <v>315</v>
      </c>
      <c r="I5809" s="29" t="s">
        <v>23</v>
      </c>
      <c r="J5809" s="101" t="s">
        <v>1582</v>
      </c>
      <c r="K5809" s="71" t="n">
        <v>3320</v>
      </c>
      <c r="L5809" s="72" t="n">
        <v>2014004121</v>
      </c>
      <c r="M5809" s="73" t="n">
        <v>43465</v>
      </c>
      <c r="N5809" s="74" t="n">
        <v>267.954166666667</v>
      </c>
      <c r="O5809" s="75" t="n">
        <v>0.33</v>
      </c>
      <c r="P5809" s="76" t="n">
        <v>0.0275</v>
      </c>
      <c r="Q5809" s="77" t="n">
        <v>8.6625</v>
      </c>
      <c r="R5809" s="78" t="n">
        <v>276.616666666667</v>
      </c>
      <c r="S5809" s="39" t="n">
        <v>38.3833333333333</v>
      </c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  <c r="AI5809" s="3"/>
      <c r="AJ5809" s="3"/>
      <c r="AMG5809" s="0"/>
      <c r="AMH5809" s="0"/>
      <c r="AMI5809" s="0"/>
      <c r="AMJ5809" s="0"/>
    </row>
    <row r="5810" s="4" customFormat="true" ht="37.5" hidden="false" customHeight="true" outlineLevel="0" collapsed="false">
      <c r="A5810" s="23" t="s">
        <v>1337</v>
      </c>
      <c r="B5810" s="23" t="n">
        <v>10546</v>
      </c>
      <c r="C5810" s="25" t="n">
        <f aca="false">VLOOKUP(B5810,[1]Planilha8!$X$4:$Y$6629,2,0)</f>
        <v>2042057</v>
      </c>
      <c r="D5810" s="26" t="s">
        <v>1583</v>
      </c>
      <c r="E5810" s="26" t="str">
        <f aca="false">VLOOKUP(B5810,[1]Planilha8!$X$4:$Z$6629,3,0)</f>
        <v>ABRIGO DE RESÍDUO COMUM</v>
      </c>
      <c r="F5810" s="26" t="str">
        <f aca="false">VLOOKUP(B5810,[1]Planilha8!$X$4:$AD$6629,7,0)</f>
        <v>BOM</v>
      </c>
      <c r="G5810" s="27" t="n">
        <v>41982</v>
      </c>
      <c r="H5810" s="28" t="n">
        <v>1390</v>
      </c>
      <c r="I5810" s="29" t="s">
        <v>23</v>
      </c>
      <c r="J5810" s="101" t="s">
        <v>1426</v>
      </c>
      <c r="K5810" s="71" t="n">
        <v>6311</v>
      </c>
      <c r="L5810" s="72" t="n">
        <v>2014004003</v>
      </c>
      <c r="M5810" s="73" t="n">
        <v>43465</v>
      </c>
      <c r="N5810" s="74" t="n">
        <v>1297.5</v>
      </c>
      <c r="O5810" s="75" t="n">
        <v>1</v>
      </c>
      <c r="P5810" s="76" t="n">
        <v>0.0833333333333333</v>
      </c>
      <c r="Q5810" s="77" t="n">
        <v>0</v>
      </c>
      <c r="R5810" s="78" t="n">
        <v>1297.5</v>
      </c>
      <c r="S5810" s="39" t="n">
        <v>92.5</v>
      </c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  <c r="AI5810" s="3"/>
      <c r="AJ5810" s="3"/>
      <c r="AMG5810" s="0"/>
      <c r="AMH5810" s="0"/>
      <c r="AMI5810" s="0"/>
      <c r="AMJ5810" s="0"/>
    </row>
    <row r="5811" s="4" customFormat="true" ht="37.5" hidden="false" customHeight="true" outlineLevel="0" collapsed="false">
      <c r="A5811" s="23" t="s">
        <v>1337</v>
      </c>
      <c r="B5811" s="23" t="n">
        <v>10547</v>
      </c>
      <c r="C5811" s="25" t="n">
        <f aca="false">VLOOKUP(B5811,[1]Planilha8!$X$4:$Y$6629,2,0)</f>
        <v>2042058</v>
      </c>
      <c r="D5811" s="26" t="s">
        <v>1584</v>
      </c>
      <c r="E5811" s="26" t="str">
        <f aca="false">VLOOKUP(B5811,[1]Planilha8!$X$4:$Z$6629,3,0)</f>
        <v>NUTRIÇÃO</v>
      </c>
      <c r="F5811" s="26" t="str">
        <f aca="false">VLOOKUP(B5811,[1]Planilha8!$X$4:$AD$6629,7,0)</f>
        <v>BOM</v>
      </c>
      <c r="G5811" s="27" t="n">
        <v>41989</v>
      </c>
      <c r="H5811" s="28" t="n">
        <v>732</v>
      </c>
      <c r="I5811" s="29" t="s">
        <v>23</v>
      </c>
      <c r="J5811" s="101" t="s">
        <v>1439</v>
      </c>
      <c r="K5811" s="71" t="n">
        <v>394</v>
      </c>
      <c r="L5811" s="72" t="n">
        <v>2014004904</v>
      </c>
      <c r="M5811" s="73" t="n">
        <v>43465</v>
      </c>
      <c r="N5811" s="74" t="n">
        <v>560.33</v>
      </c>
      <c r="O5811" s="75" t="n">
        <v>0.33</v>
      </c>
      <c r="P5811" s="76" t="n">
        <v>0.0275</v>
      </c>
      <c r="Q5811" s="77" t="n">
        <v>20.13</v>
      </c>
      <c r="R5811" s="78" t="n">
        <v>580.46</v>
      </c>
      <c r="S5811" s="39" t="n">
        <v>151.54</v>
      </c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  <c r="AI5811" s="3"/>
      <c r="AJ5811" s="3"/>
      <c r="AMG5811" s="0"/>
      <c r="AMH5811" s="0"/>
      <c r="AMI5811" s="0"/>
      <c r="AMJ5811" s="0"/>
    </row>
    <row r="5812" s="4" customFormat="true" ht="37.5" hidden="false" customHeight="true" outlineLevel="0" collapsed="false">
      <c r="A5812" s="23" t="s">
        <v>1337</v>
      </c>
      <c r="B5812" s="23" t="n">
        <v>10548</v>
      </c>
      <c r="C5812" s="25" t="n">
        <f aca="false">VLOOKUP(B5812,[1]Planilha8!$X$4:$Y$6629,2,0)</f>
        <v>2042059</v>
      </c>
      <c r="D5812" s="26" t="s">
        <v>1584</v>
      </c>
      <c r="E5812" s="26" t="str">
        <f aca="false">VLOOKUP(B5812,[1]Planilha8!$X$4:$Z$6629,3,0)</f>
        <v>NUTRIÇÃO</v>
      </c>
      <c r="F5812" s="26" t="str">
        <f aca="false">VLOOKUP(B5812,[1]Planilha8!$X$4:$AD$6629,7,0)</f>
        <v>BOM</v>
      </c>
      <c r="G5812" s="27" t="n">
        <v>41989</v>
      </c>
      <c r="H5812" s="28" t="n">
        <v>732</v>
      </c>
      <c r="I5812" s="29" t="s">
        <v>23</v>
      </c>
      <c r="J5812" s="101" t="s">
        <v>1439</v>
      </c>
      <c r="K5812" s="71" t="n">
        <v>394</v>
      </c>
      <c r="L5812" s="72" t="n">
        <v>2014004904</v>
      </c>
      <c r="M5812" s="73" t="n">
        <v>43465</v>
      </c>
      <c r="N5812" s="74" t="n">
        <v>560.33</v>
      </c>
      <c r="O5812" s="75" t="n">
        <v>0.33</v>
      </c>
      <c r="P5812" s="76" t="n">
        <v>0.0275</v>
      </c>
      <c r="Q5812" s="77" t="n">
        <v>20.13</v>
      </c>
      <c r="R5812" s="78" t="n">
        <v>580.46</v>
      </c>
      <c r="S5812" s="39" t="n">
        <v>151.54</v>
      </c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  <c r="AMG5812" s="0"/>
      <c r="AMH5812" s="0"/>
      <c r="AMI5812" s="0"/>
      <c r="AMJ5812" s="0"/>
    </row>
    <row r="5813" s="4" customFormat="true" ht="37.5" hidden="false" customHeight="true" outlineLevel="0" collapsed="false">
      <c r="A5813" s="23" t="s">
        <v>1337</v>
      </c>
      <c r="B5813" s="23" t="n">
        <v>10573</v>
      </c>
      <c r="C5813" s="25" t="n">
        <f aca="false">VLOOKUP(B5813,[1]Planilha8!$X$4:$Y$6629,2,0)</f>
        <v>2042060</v>
      </c>
      <c r="D5813" s="26" t="s">
        <v>1585</v>
      </c>
      <c r="E5813" s="26" t="str">
        <f aca="false">VLOOKUP(B5813,[1]Planilha8!$X$4:$Z$6629,3,0)</f>
        <v>AUDITÓRIO 2</v>
      </c>
      <c r="F5813" s="26" t="str">
        <f aca="false">VLOOKUP(B5813,[1]Planilha8!$X$4:$AD$6629,7,0)</f>
        <v>BOM</v>
      </c>
      <c r="G5813" s="27" t="n">
        <v>41991</v>
      </c>
      <c r="H5813" s="28" t="n">
        <v>491</v>
      </c>
      <c r="I5813" s="29" t="s">
        <v>23</v>
      </c>
      <c r="J5813" s="101" t="s">
        <v>1439</v>
      </c>
      <c r="K5813" s="71" t="n">
        <v>397</v>
      </c>
      <c r="L5813" s="72" t="n">
        <v>2014005984</v>
      </c>
      <c r="M5813" s="73" t="n">
        <v>43465</v>
      </c>
      <c r="N5813" s="74" t="n">
        <v>388.810833333333</v>
      </c>
      <c r="O5813" s="75" t="n">
        <v>0.33</v>
      </c>
      <c r="P5813" s="76" t="n">
        <v>0.0275</v>
      </c>
      <c r="Q5813" s="77" t="n">
        <v>13.5025</v>
      </c>
      <c r="R5813" s="78" t="n">
        <v>402.313333333334</v>
      </c>
      <c r="S5813" s="39" t="n">
        <v>88.6866666666666</v>
      </c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  <c r="AI5813" s="3"/>
      <c r="AJ5813" s="3"/>
      <c r="AMG5813" s="0"/>
      <c r="AMH5813" s="0"/>
      <c r="AMI5813" s="0"/>
      <c r="AMJ5813" s="0"/>
    </row>
    <row r="5814" s="4" customFormat="true" ht="37.5" hidden="false" customHeight="true" outlineLevel="0" collapsed="false">
      <c r="A5814" s="23" t="s">
        <v>1337</v>
      </c>
      <c r="B5814" s="23" t="n">
        <v>10574</v>
      </c>
      <c r="C5814" s="25" t="n">
        <f aca="false">VLOOKUP(B5814,[1]Planilha8!$X$4:$Y$6629,2,0)</f>
        <v>2042061</v>
      </c>
      <c r="D5814" s="26" t="s">
        <v>1586</v>
      </c>
      <c r="E5814" s="26" t="str">
        <f aca="false">VLOOKUP(B5814,[1]Planilha8!$X$4:$Z$6629,3,0)</f>
        <v>AUDITÓRIO 2</v>
      </c>
      <c r="F5814" s="26" t="str">
        <f aca="false">VLOOKUP(B5814,[1]Planilha8!$X$4:$AD$6629,7,0)</f>
        <v>BOM</v>
      </c>
      <c r="G5814" s="27" t="n">
        <v>41991</v>
      </c>
      <c r="H5814" s="28" t="n">
        <v>956.45</v>
      </c>
      <c r="I5814" s="29" t="s">
        <v>23</v>
      </c>
      <c r="J5814" s="101" t="s">
        <v>1439</v>
      </c>
      <c r="K5814" s="71" t="n">
        <v>397</v>
      </c>
      <c r="L5814" s="72" t="n">
        <v>2014005984</v>
      </c>
      <c r="M5814" s="73" t="n">
        <v>43465</v>
      </c>
      <c r="N5814" s="74" t="n">
        <v>754.136958333333</v>
      </c>
      <c r="O5814" s="75" t="n">
        <v>0.33</v>
      </c>
      <c r="P5814" s="76" t="n">
        <v>0.0275</v>
      </c>
      <c r="Q5814" s="77" t="n">
        <v>26.302375</v>
      </c>
      <c r="R5814" s="78" t="n">
        <v>780.439333333333</v>
      </c>
      <c r="S5814" s="39" t="n">
        <v>176.010666666667</v>
      </c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  <c r="AI5814" s="3"/>
      <c r="AJ5814" s="3"/>
      <c r="AMG5814" s="0"/>
      <c r="AMH5814" s="0"/>
      <c r="AMI5814" s="0"/>
      <c r="AMJ5814" s="0"/>
    </row>
    <row r="5815" s="4" customFormat="true" ht="37.5" hidden="false" customHeight="true" outlineLevel="0" collapsed="false">
      <c r="A5815" s="23" t="s">
        <v>1337</v>
      </c>
      <c r="B5815" s="23" t="n">
        <v>10575</v>
      </c>
      <c r="C5815" s="25" t="n">
        <f aca="false">VLOOKUP(B5815,[1]Planilha8!$X$4:$Y$6629,2,0)</f>
        <v>2042062</v>
      </c>
      <c r="D5815" s="26" t="s">
        <v>1587</v>
      </c>
      <c r="E5815" s="26" t="str">
        <f aca="false">VLOOKUP(B5815,[1]Planilha8!$X$4:$Z$6629,3,0)</f>
        <v>AUDITÓRIO 2</v>
      </c>
      <c r="F5815" s="26" t="str">
        <f aca="false">VLOOKUP(B5815,[1]Planilha8!$X$4:$AD$6629,7,0)</f>
        <v>BOM</v>
      </c>
      <c r="G5815" s="27" t="n">
        <v>41991</v>
      </c>
      <c r="H5815" s="28" t="n">
        <v>993.24</v>
      </c>
      <c r="I5815" s="29" t="s">
        <v>23</v>
      </c>
      <c r="J5815" s="101" t="s">
        <v>1439</v>
      </c>
      <c r="K5815" s="71" t="n">
        <v>397</v>
      </c>
      <c r="L5815" s="72" t="n">
        <v>2014005984</v>
      </c>
      <c r="M5815" s="73" t="n">
        <v>43465</v>
      </c>
      <c r="N5815" s="74" t="n">
        <v>787.9531</v>
      </c>
      <c r="O5815" s="75" t="n">
        <v>0.33</v>
      </c>
      <c r="P5815" s="76" t="n">
        <v>0.0275</v>
      </c>
      <c r="Q5815" s="77" t="n">
        <v>27.3141</v>
      </c>
      <c r="R5815" s="78" t="n">
        <v>815.2672</v>
      </c>
      <c r="S5815" s="39" t="n">
        <v>177.9728</v>
      </c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  <c r="AI5815" s="3"/>
      <c r="AJ5815" s="3"/>
      <c r="AMG5815" s="0"/>
      <c r="AMH5815" s="0"/>
      <c r="AMI5815" s="0"/>
      <c r="AMJ5815" s="0"/>
    </row>
    <row r="5816" s="4" customFormat="true" ht="37.5" hidden="false" customHeight="true" outlineLevel="0" collapsed="false">
      <c r="A5816" s="23" t="s">
        <v>1337</v>
      </c>
      <c r="B5816" s="23" t="n">
        <v>10576</v>
      </c>
      <c r="C5816" s="25" t="n">
        <f aca="false">VLOOKUP(B5816,[1]Planilha8!$X$4:$Y$6629,2,0)</f>
        <v>2042063</v>
      </c>
      <c r="D5816" s="26" t="s">
        <v>1587</v>
      </c>
      <c r="E5816" s="26" t="str">
        <f aca="false">VLOOKUP(B5816,[1]Planilha8!$X$4:$Z$6629,3,0)</f>
        <v>AUDITÓRIO 2</v>
      </c>
      <c r="F5816" s="26" t="str">
        <f aca="false">VLOOKUP(B5816,[1]Planilha8!$X$4:$AD$6629,7,0)</f>
        <v>BOM</v>
      </c>
      <c r="G5816" s="27" t="n">
        <v>41991</v>
      </c>
      <c r="H5816" s="28" t="n">
        <v>993.24</v>
      </c>
      <c r="I5816" s="29" t="s">
        <v>23</v>
      </c>
      <c r="J5816" s="101" t="s">
        <v>1439</v>
      </c>
      <c r="K5816" s="71" t="n">
        <v>397</v>
      </c>
      <c r="L5816" s="72" t="n">
        <v>2014005984</v>
      </c>
      <c r="M5816" s="73" t="n">
        <v>43465</v>
      </c>
      <c r="N5816" s="74" t="n">
        <v>787.9531</v>
      </c>
      <c r="O5816" s="75" t="n">
        <v>0.33</v>
      </c>
      <c r="P5816" s="76" t="n">
        <v>0.0275</v>
      </c>
      <c r="Q5816" s="77" t="n">
        <v>27.3141</v>
      </c>
      <c r="R5816" s="78" t="n">
        <v>815.2672</v>
      </c>
      <c r="S5816" s="39" t="n">
        <v>177.9728</v>
      </c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  <c r="AMG5816" s="0"/>
      <c r="AMH5816" s="0"/>
      <c r="AMI5816" s="0"/>
      <c r="AMJ5816" s="0"/>
    </row>
    <row r="5817" s="4" customFormat="true" ht="37.5" hidden="false" customHeight="true" outlineLevel="0" collapsed="false">
      <c r="A5817" s="23" t="s">
        <v>1337</v>
      </c>
      <c r="B5817" s="23" t="n">
        <v>10577</v>
      </c>
      <c r="C5817" s="25" t="n">
        <f aca="false">VLOOKUP(B5817,[1]Planilha8!$X$4:$Y$6629,2,0)</f>
        <v>2042064</v>
      </c>
      <c r="D5817" s="26" t="s">
        <v>1588</v>
      </c>
      <c r="E5817" s="26" t="str">
        <f aca="false">VLOOKUP(B5817,[1]Planilha8!$X$4:$Z$6629,3,0)</f>
        <v>AUDITÓRIO 2</v>
      </c>
      <c r="F5817" s="26" t="str">
        <f aca="false">VLOOKUP(B5817,[1]Planilha8!$X$4:$AD$6629,7,0)</f>
        <v>BOM</v>
      </c>
      <c r="G5817" s="27" t="n">
        <v>41991</v>
      </c>
      <c r="H5817" s="28" t="n">
        <v>1030</v>
      </c>
      <c r="I5817" s="29" t="s">
        <v>23</v>
      </c>
      <c r="J5817" s="101" t="s">
        <v>1439</v>
      </c>
      <c r="K5817" s="71" t="n">
        <v>397</v>
      </c>
      <c r="L5817" s="72" t="n">
        <v>2014005984</v>
      </c>
      <c r="M5817" s="73" t="n">
        <v>43465</v>
      </c>
      <c r="N5817" s="74" t="n">
        <v>821.741666666667</v>
      </c>
      <c r="O5817" s="75" t="n">
        <v>0.33</v>
      </c>
      <c r="P5817" s="76" t="n">
        <v>0.0275</v>
      </c>
      <c r="Q5817" s="77" t="n">
        <v>28.325</v>
      </c>
      <c r="R5817" s="78" t="n">
        <v>850.066666666667</v>
      </c>
      <c r="S5817" s="39" t="n">
        <v>179.933333333333</v>
      </c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  <c r="AI5817" s="3"/>
      <c r="AJ5817" s="3"/>
      <c r="AMG5817" s="0"/>
      <c r="AMH5817" s="0"/>
      <c r="AMI5817" s="0"/>
      <c r="AMJ5817" s="0"/>
    </row>
    <row r="5818" s="4" customFormat="true" ht="37.5" hidden="false" customHeight="true" outlineLevel="0" collapsed="false">
      <c r="A5818" s="23" t="s">
        <v>1337</v>
      </c>
      <c r="B5818" s="23" t="n">
        <v>10579</v>
      </c>
      <c r="C5818" s="25" t="n">
        <f aca="false">VLOOKUP(B5818,[1]Planilha8!$X$4:$Y$6629,2,0)</f>
        <v>2042074</v>
      </c>
      <c r="D5818" s="26" t="s">
        <v>1589</v>
      </c>
      <c r="E5818" s="26" t="str">
        <f aca="false">VLOOKUP(B5818,[1]Planilha8!$X$4:$Z$6629,3,0)</f>
        <v>CENTRO CIRURGICO -  RECEPCAO</v>
      </c>
      <c r="F5818" s="26" t="str">
        <f aca="false">VLOOKUP(B5818,[1]Planilha8!$X$4:$AD$6629,7,0)</f>
        <v>BOM</v>
      </c>
      <c r="G5818" s="27" t="n">
        <v>42006</v>
      </c>
      <c r="H5818" s="28" t="n">
        <v>272</v>
      </c>
      <c r="I5818" s="29" t="s">
        <v>23</v>
      </c>
      <c r="J5818" s="101" t="s">
        <v>1590</v>
      </c>
      <c r="K5818" s="71" t="n">
        <v>11907</v>
      </c>
      <c r="L5818" s="72" t="n">
        <v>2014005858</v>
      </c>
      <c r="M5818" s="73" t="n">
        <v>43465</v>
      </c>
      <c r="N5818" s="74" t="n">
        <v>129.295238095238</v>
      </c>
      <c r="O5818" s="75" t="n">
        <v>0.2</v>
      </c>
      <c r="P5818" s="76" t="n">
        <v>0.0166666666666667</v>
      </c>
      <c r="Q5818" s="77" t="n">
        <v>4.53333333333333</v>
      </c>
      <c r="R5818" s="78" t="n">
        <v>133.828571428571</v>
      </c>
      <c r="S5818" s="39" t="n">
        <v>138.171428571429</v>
      </c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  <c r="AI5818" s="3"/>
      <c r="AJ5818" s="3"/>
      <c r="AMG5818" s="0"/>
      <c r="AMH5818" s="0"/>
      <c r="AMI5818" s="0"/>
      <c r="AMJ5818" s="0"/>
    </row>
    <row r="5819" s="4" customFormat="true" ht="37.5" hidden="false" customHeight="true" outlineLevel="0" collapsed="false">
      <c r="A5819" s="23" t="s">
        <v>1337</v>
      </c>
      <c r="B5819" s="23" t="n">
        <v>10580</v>
      </c>
      <c r="C5819" s="25" t="n">
        <f aca="false">VLOOKUP(B5819,[1]Planilha8!$X$4:$Y$6629,2,0)</f>
        <v>2042075</v>
      </c>
      <c r="D5819" s="26" t="s">
        <v>1591</v>
      </c>
      <c r="E5819" s="26" t="str">
        <f aca="false">VLOOKUP(B5819,[1]Planilha8!$X$4:$Z$6629,3,0)</f>
        <v>CENTRO CIRÚRGICO</v>
      </c>
      <c r="F5819" s="26" t="str">
        <f aca="false">VLOOKUP(B5819,[1]Planilha8!$X$4:$AD$6629,7,0)</f>
        <v>BOM</v>
      </c>
      <c r="G5819" s="27" t="n">
        <v>42006</v>
      </c>
      <c r="H5819" s="28" t="n">
        <v>272</v>
      </c>
      <c r="I5819" s="29" t="s">
        <v>23</v>
      </c>
      <c r="J5819" s="101" t="s">
        <v>1590</v>
      </c>
      <c r="K5819" s="71" t="n">
        <v>11907</v>
      </c>
      <c r="L5819" s="72" t="n">
        <v>2014005858</v>
      </c>
      <c r="M5819" s="73" t="n">
        <v>43465</v>
      </c>
      <c r="N5819" s="74" t="n">
        <v>129.295238095238</v>
      </c>
      <c r="O5819" s="75" t="n">
        <v>0.2</v>
      </c>
      <c r="P5819" s="76" t="n">
        <v>0.0166666666666667</v>
      </c>
      <c r="Q5819" s="77" t="n">
        <v>4.53333333333333</v>
      </c>
      <c r="R5819" s="78" t="n">
        <v>133.828571428571</v>
      </c>
      <c r="S5819" s="39" t="n">
        <v>138.171428571429</v>
      </c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  <c r="AI5819" s="3"/>
      <c r="AJ5819" s="3"/>
      <c r="AMG5819" s="0"/>
      <c r="AMH5819" s="0"/>
      <c r="AMI5819" s="0"/>
      <c r="AMJ5819" s="0"/>
    </row>
    <row r="5820" s="4" customFormat="true" ht="37.5" hidden="false" customHeight="true" outlineLevel="0" collapsed="false">
      <c r="A5820" s="23" t="s">
        <v>1337</v>
      </c>
      <c r="B5820" s="23" t="n">
        <v>10581</v>
      </c>
      <c r="C5820" s="25" t="n">
        <f aca="false">VLOOKUP(B5820,[1]Planilha8!$X$4:$Y$6629,2,0)</f>
        <v>2042076</v>
      </c>
      <c r="D5820" s="26" t="s">
        <v>1592</v>
      </c>
      <c r="E5820" s="26" t="str">
        <f aca="false">VLOOKUP(B5820,[1]Planilha8!$X$4:$Z$6629,3,0)</f>
        <v>APOIO AO DIAGNÓSTICO</v>
      </c>
      <c r="F5820" s="26" t="str">
        <f aca="false">VLOOKUP(B5820,[1]Planilha8!$X$4:$AD$6629,7,0)</f>
        <v>BOM</v>
      </c>
      <c r="G5820" s="27" t="n">
        <v>42006</v>
      </c>
      <c r="H5820" s="28" t="n">
        <v>272</v>
      </c>
      <c r="I5820" s="29" t="s">
        <v>23</v>
      </c>
      <c r="J5820" s="101" t="s">
        <v>1590</v>
      </c>
      <c r="K5820" s="71" t="n">
        <v>11907</v>
      </c>
      <c r="L5820" s="72" t="n">
        <v>2014005858</v>
      </c>
      <c r="M5820" s="73" t="n">
        <v>43465</v>
      </c>
      <c r="N5820" s="74" t="n">
        <v>129.295238095238</v>
      </c>
      <c r="O5820" s="75" t="n">
        <v>0.2</v>
      </c>
      <c r="P5820" s="76" t="n">
        <v>0.0166666666666667</v>
      </c>
      <c r="Q5820" s="77" t="n">
        <v>4.53333333333333</v>
      </c>
      <c r="R5820" s="78" t="n">
        <v>133.828571428571</v>
      </c>
      <c r="S5820" s="39" t="n">
        <v>138.171428571429</v>
      </c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  <c r="AI5820" s="3"/>
      <c r="AJ5820" s="3"/>
      <c r="AMG5820" s="0"/>
      <c r="AMH5820" s="0"/>
      <c r="AMI5820" s="0"/>
      <c r="AMJ5820" s="0"/>
    </row>
    <row r="5821" s="4" customFormat="true" ht="37.5" hidden="false" customHeight="true" outlineLevel="0" collapsed="false">
      <c r="A5821" s="23" t="s">
        <v>1337</v>
      </c>
      <c r="B5821" s="23" t="n">
        <v>10543</v>
      </c>
      <c r="C5821" s="25" t="n">
        <f aca="false">VLOOKUP(B5821,[1]Planilha8!$X$4:$Y$6629,2,0)</f>
        <v>2042080</v>
      </c>
      <c r="D5821" s="26" t="s">
        <v>1593</v>
      </c>
      <c r="E5821" s="26" t="str">
        <f aca="false">VLOOKUP(B5821,[1]Planilha8!$X$4:$Z$6629,3,0)</f>
        <v>SESMT</v>
      </c>
      <c r="F5821" s="26" t="str">
        <f aca="false">VLOOKUP(B5821,[1]Planilha8!$X$4:$AD$6629,7,0)</f>
        <v>BOM</v>
      </c>
      <c r="G5821" s="27" t="n">
        <v>42012</v>
      </c>
      <c r="H5821" s="28" t="n">
        <v>645</v>
      </c>
      <c r="I5821" s="29" t="s">
        <v>23</v>
      </c>
      <c r="J5821" s="101" t="s">
        <v>1594</v>
      </c>
      <c r="K5821" s="71" t="n">
        <v>615</v>
      </c>
      <c r="L5821" s="72" t="n">
        <v>2014005436</v>
      </c>
      <c r="M5821" s="73" t="n">
        <v>43465</v>
      </c>
      <c r="N5821" s="74" t="n">
        <v>251.75</v>
      </c>
      <c r="O5821" s="75" t="n">
        <v>0.2</v>
      </c>
      <c r="P5821" s="76" t="n">
        <v>0.0166666666666667</v>
      </c>
      <c r="Q5821" s="77" t="n">
        <v>10.75</v>
      </c>
      <c r="R5821" s="78" t="n">
        <v>262.5</v>
      </c>
      <c r="S5821" s="39" t="n">
        <v>382.5</v>
      </c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  <c r="AI5821" s="3"/>
      <c r="AJ5821" s="3"/>
      <c r="AMG5821" s="0"/>
      <c r="AMH5821" s="0"/>
      <c r="AMI5821" s="0"/>
      <c r="AMJ5821" s="0"/>
    </row>
    <row r="5822" s="4" customFormat="true" ht="37.5" hidden="false" customHeight="true" outlineLevel="0" collapsed="false">
      <c r="A5822" s="23" t="s">
        <v>1337</v>
      </c>
      <c r="B5822" s="23" t="n">
        <v>10544</v>
      </c>
      <c r="C5822" s="25" t="n">
        <f aca="false">VLOOKUP(B5822,[1]Planilha8!$X$4:$Y$6629,2,0)</f>
        <v>2042081</v>
      </c>
      <c r="D5822" s="26" t="s">
        <v>1593</v>
      </c>
      <c r="E5822" s="26" t="str">
        <f aca="false">VLOOKUP(B5822,[1]Planilha8!$X$4:$Z$6629,3,0)</f>
        <v>GALPÃO ALMOXARIFADO</v>
      </c>
      <c r="F5822" s="26" t="str">
        <f aca="false">VLOOKUP(B5822,[1]Planilha8!$X$4:$AD$6629,7,0)</f>
        <v>SUCATA</v>
      </c>
      <c r="G5822" s="27" t="n">
        <v>42012</v>
      </c>
      <c r="H5822" s="28" t="n">
        <v>645</v>
      </c>
      <c r="I5822" s="29" t="s">
        <v>23</v>
      </c>
      <c r="J5822" s="101" t="s">
        <v>1594</v>
      </c>
      <c r="K5822" s="71" t="n">
        <v>615</v>
      </c>
      <c r="L5822" s="72" t="n">
        <v>2014005436</v>
      </c>
      <c r="M5822" s="73" t="n">
        <v>43465</v>
      </c>
      <c r="N5822" s="74" t="n">
        <v>251.75</v>
      </c>
      <c r="O5822" s="75" t="n">
        <v>0.2</v>
      </c>
      <c r="P5822" s="76" t="n">
        <v>0.0166666666666667</v>
      </c>
      <c r="Q5822" s="77" t="n">
        <v>10.75</v>
      </c>
      <c r="R5822" s="78" t="n">
        <v>262.5</v>
      </c>
      <c r="S5822" s="39" t="n">
        <v>382.5</v>
      </c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  <c r="AI5822" s="3"/>
      <c r="AJ5822" s="3"/>
      <c r="AMG5822" s="0"/>
      <c r="AMH5822" s="0"/>
      <c r="AMI5822" s="0"/>
      <c r="AMJ5822" s="0"/>
    </row>
    <row r="5823" s="4" customFormat="true" ht="37.5" hidden="false" customHeight="true" outlineLevel="0" collapsed="false">
      <c r="A5823" s="23" t="s">
        <v>1337</v>
      </c>
      <c r="B5823" s="23" t="n">
        <v>10545</v>
      </c>
      <c r="C5823" s="25" t="n">
        <f aca="false">VLOOKUP(B5823,[1]Planilha8!$X$4:$Y$6629,2,0)</f>
        <v>2042082</v>
      </c>
      <c r="D5823" s="26" t="s">
        <v>1593</v>
      </c>
      <c r="E5823" s="26" t="str">
        <f aca="false">VLOOKUP(B5823,[1]Planilha8!$X$4:$Z$6629,3,0)</f>
        <v>GALPÃO ALMOXARIFADO</v>
      </c>
      <c r="F5823" s="26" t="str">
        <f aca="false">VLOOKUP(B5823,[1]Planilha8!$X$4:$AD$6629,7,0)</f>
        <v>REGULAR</v>
      </c>
      <c r="G5823" s="27" t="n">
        <v>42012</v>
      </c>
      <c r="H5823" s="28" t="n">
        <v>645</v>
      </c>
      <c r="I5823" s="29" t="s">
        <v>23</v>
      </c>
      <c r="J5823" s="101" t="s">
        <v>1594</v>
      </c>
      <c r="K5823" s="71" t="n">
        <v>615</v>
      </c>
      <c r="L5823" s="72" t="n">
        <v>2014005436</v>
      </c>
      <c r="M5823" s="73" t="n">
        <v>43465</v>
      </c>
      <c r="N5823" s="74" t="n">
        <v>251.75</v>
      </c>
      <c r="O5823" s="75" t="n">
        <v>0.2</v>
      </c>
      <c r="P5823" s="76" t="n">
        <v>0.0166666666666667</v>
      </c>
      <c r="Q5823" s="77" t="n">
        <v>10.75</v>
      </c>
      <c r="R5823" s="78" t="n">
        <v>262.5</v>
      </c>
      <c r="S5823" s="39" t="n">
        <v>382.5</v>
      </c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  <c r="AI5823" s="3"/>
      <c r="AJ5823" s="3"/>
      <c r="AMG5823" s="0"/>
      <c r="AMH5823" s="0"/>
      <c r="AMI5823" s="0"/>
      <c r="AMJ5823" s="0"/>
    </row>
    <row r="5824" s="4" customFormat="true" ht="37.5" hidden="false" customHeight="true" outlineLevel="0" collapsed="false">
      <c r="A5824" s="23" t="s">
        <v>1337</v>
      </c>
      <c r="B5824" s="23" t="n">
        <v>10530</v>
      </c>
      <c r="C5824" s="25" t="n">
        <f aca="false">VLOOKUP(B5824,[1]Planilha8!$X$4:$Y$6629,2,0)</f>
        <v>2042095</v>
      </c>
      <c r="D5824" s="26" t="s">
        <v>1595</v>
      </c>
      <c r="E5824" s="26" t="str">
        <f aca="false">VLOOKUP(B5824,[1]Planilha8!$X$4:$Z$6629,3,0)</f>
        <v>AUDITÓRIO 2</v>
      </c>
      <c r="F5824" s="26" t="str">
        <f aca="false">VLOOKUP(B5824,[1]Planilha8!$X$4:$AD$6629,7,0)</f>
        <v>BOM</v>
      </c>
      <c r="G5824" s="27" t="n">
        <v>42041</v>
      </c>
      <c r="H5824" s="28" t="n">
        <v>750</v>
      </c>
      <c r="I5824" s="29" t="s">
        <v>23</v>
      </c>
      <c r="J5824" s="101" t="s">
        <v>1596</v>
      </c>
      <c r="K5824" s="71" t="n">
        <v>95</v>
      </c>
      <c r="L5824" s="72" t="n">
        <v>2014005623</v>
      </c>
      <c r="M5824" s="73" t="n">
        <v>43465</v>
      </c>
      <c r="N5824" s="74" t="n">
        <v>293</v>
      </c>
      <c r="O5824" s="75" t="n">
        <v>0.2</v>
      </c>
      <c r="P5824" s="76" t="n">
        <v>0.0166666666666667</v>
      </c>
      <c r="Q5824" s="77" t="n">
        <v>12.5</v>
      </c>
      <c r="R5824" s="78" t="n">
        <v>305.5</v>
      </c>
      <c r="S5824" s="39" t="n">
        <v>444.5</v>
      </c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  <c r="AI5824" s="3"/>
      <c r="AJ5824" s="3"/>
      <c r="AMG5824" s="0"/>
      <c r="AMH5824" s="0"/>
      <c r="AMI5824" s="0"/>
      <c r="AMJ5824" s="0"/>
    </row>
    <row r="5825" s="4" customFormat="true" ht="37.5" hidden="false" customHeight="true" outlineLevel="0" collapsed="false">
      <c r="A5825" s="23" t="s">
        <v>1337</v>
      </c>
      <c r="B5825" s="23" t="n">
        <v>10467</v>
      </c>
      <c r="C5825" s="25" t="n">
        <f aca="false">VLOOKUP(B5825,[1]Planilha8!$X$4:$Y$6629,2,0)</f>
        <v>2042143</v>
      </c>
      <c r="D5825" s="26" t="s">
        <v>1597</v>
      </c>
      <c r="E5825" s="26" t="str">
        <f aca="false">VLOOKUP(B5825,[1]Planilha8!$X$4:$Z$6629,3,0)</f>
        <v>CORREDOR DIRETORIAS</v>
      </c>
      <c r="F5825" s="26" t="str">
        <f aca="false">VLOOKUP(B5825,[1]Planilha8!$X$4:$AD$6629,7,0)</f>
        <v>BOM</v>
      </c>
      <c r="G5825" s="27" t="n">
        <v>42143</v>
      </c>
      <c r="H5825" s="28" t="n">
        <v>980</v>
      </c>
      <c r="I5825" s="29" t="s">
        <v>23</v>
      </c>
      <c r="J5825" s="101" t="s">
        <v>1378</v>
      </c>
      <c r="K5825" s="71" t="n">
        <v>3813</v>
      </c>
      <c r="L5825" s="72" t="n">
        <v>2015002113</v>
      </c>
      <c r="M5825" s="73" t="n">
        <v>43465</v>
      </c>
      <c r="N5825" s="74" t="n">
        <v>323.116666666667</v>
      </c>
      <c r="O5825" s="75" t="n">
        <v>0.13</v>
      </c>
      <c r="P5825" s="76" t="n">
        <v>0.0108333333333333</v>
      </c>
      <c r="Q5825" s="77" t="n">
        <v>10.6166666666667</v>
      </c>
      <c r="R5825" s="78" t="n">
        <v>333.733333333333</v>
      </c>
      <c r="S5825" s="39" t="n">
        <v>646.266666666667</v>
      </c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  <c r="AI5825" s="3"/>
      <c r="AJ5825" s="3"/>
      <c r="AMG5825" s="0"/>
      <c r="AMH5825" s="0"/>
      <c r="AMI5825" s="0"/>
      <c r="AMJ5825" s="0"/>
    </row>
    <row r="5826" s="4" customFormat="true" ht="37.5" hidden="false" customHeight="true" outlineLevel="0" collapsed="false">
      <c r="A5826" s="23" t="s">
        <v>1337</v>
      </c>
      <c r="B5826" s="23" t="n">
        <v>10458</v>
      </c>
      <c r="C5826" s="25" t="n">
        <f aca="false">VLOOKUP(B5826,[1]Planilha8!$X$4:$Y$6629,2,0)</f>
        <v>2042144</v>
      </c>
      <c r="D5826" s="26" t="s">
        <v>1598</v>
      </c>
      <c r="E5826" s="26" t="str">
        <f aca="false">VLOOKUP(B5826,[1]Planilha8!$X$4:$Z$6629,3,0)</f>
        <v>UTI - FARMÁCIA SATÉLITE</v>
      </c>
      <c r="F5826" s="26" t="str">
        <f aca="false">VLOOKUP(B5826,[1]Planilha8!$X$4:$AD$6629,7,0)</f>
        <v>BOM</v>
      </c>
      <c r="G5826" s="27" t="n">
        <v>42145</v>
      </c>
      <c r="H5826" s="28" t="n">
        <v>1069.5</v>
      </c>
      <c r="I5826" s="29" t="s">
        <v>23</v>
      </c>
      <c r="J5826" s="101" t="s">
        <v>1599</v>
      </c>
      <c r="K5826" s="71" t="n">
        <v>1</v>
      </c>
      <c r="L5826" s="72" t="n">
        <v>2015000683</v>
      </c>
      <c r="M5826" s="73" t="n">
        <v>43465</v>
      </c>
      <c r="N5826" s="74" t="n">
        <v>330.785833333333</v>
      </c>
      <c r="O5826" s="75" t="n">
        <v>0.14</v>
      </c>
      <c r="P5826" s="76" t="n">
        <v>0.0116666666666667</v>
      </c>
      <c r="Q5826" s="77" t="n">
        <v>12.4775</v>
      </c>
      <c r="R5826" s="78" t="n">
        <v>343.263333333333</v>
      </c>
      <c r="S5826" s="39" t="n">
        <v>726.236666666667</v>
      </c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  <c r="AI5826" s="3"/>
      <c r="AJ5826" s="3"/>
      <c r="AMG5826" s="0"/>
      <c r="AMH5826" s="0"/>
      <c r="AMI5826" s="0"/>
      <c r="AMJ5826" s="0"/>
    </row>
    <row r="5827" s="4" customFormat="true" ht="37.5" hidden="false" customHeight="true" outlineLevel="0" collapsed="false">
      <c r="A5827" s="23" t="s">
        <v>1337</v>
      </c>
      <c r="B5827" s="23" t="n">
        <v>10468</v>
      </c>
      <c r="C5827" s="25" t="n">
        <f aca="false">VLOOKUP(B5827,[1]Planilha8!$X$4:$Y$6629,2,0)</f>
        <v>2042145</v>
      </c>
      <c r="D5827" s="26" t="s">
        <v>1598</v>
      </c>
      <c r="E5827" s="26" t="str">
        <f aca="false">VLOOKUP(B5827,[1]Planilha8!$X$4:$Z$6629,3,0)</f>
        <v>UTI - FARMÁCIA SATÉLITE</v>
      </c>
      <c r="F5827" s="26" t="str">
        <f aca="false">VLOOKUP(B5827,[1]Planilha8!$X$4:$AD$6629,7,0)</f>
        <v>BOM</v>
      </c>
      <c r="G5827" s="27" t="n">
        <v>42145</v>
      </c>
      <c r="H5827" s="28" t="n">
        <v>1069.5</v>
      </c>
      <c r="I5827" s="29" t="s">
        <v>23</v>
      </c>
      <c r="J5827" s="101" t="s">
        <v>1599</v>
      </c>
      <c r="K5827" s="71" t="n">
        <v>1</v>
      </c>
      <c r="L5827" s="72" t="n">
        <v>2015000683</v>
      </c>
      <c r="M5827" s="73" t="n">
        <v>43465</v>
      </c>
      <c r="N5827" s="74" t="n">
        <v>330.785833333333</v>
      </c>
      <c r="O5827" s="75" t="n">
        <v>0.14</v>
      </c>
      <c r="P5827" s="76" t="n">
        <v>0.0116666666666667</v>
      </c>
      <c r="Q5827" s="77" t="n">
        <v>12.4775</v>
      </c>
      <c r="R5827" s="78" t="n">
        <v>343.263333333333</v>
      </c>
      <c r="S5827" s="39" t="n">
        <v>726.236666666667</v>
      </c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  <c r="AI5827" s="3"/>
      <c r="AJ5827" s="3"/>
      <c r="AMG5827" s="0"/>
      <c r="AMH5827" s="0"/>
      <c r="AMI5827" s="0"/>
      <c r="AMJ5827" s="0"/>
    </row>
    <row r="5828" s="4" customFormat="true" ht="37.5" hidden="false" customHeight="true" outlineLevel="0" collapsed="false">
      <c r="A5828" s="23" t="s">
        <v>1337</v>
      </c>
      <c r="B5828" s="23" t="n">
        <v>10478</v>
      </c>
      <c r="C5828" s="25" t="n">
        <f aca="false">VLOOKUP(B5828,[1]Planilha8!$X$4:$Y$6629,2,0)</f>
        <v>2042146</v>
      </c>
      <c r="D5828" s="26" t="s">
        <v>1600</v>
      </c>
      <c r="E5828" s="26" t="str">
        <f aca="false">VLOOKUP(B5828,[1]Planilha8!$X$4:$Z$6629,3,0)</f>
        <v>UTI - FARMÁCIA SATÉLITE</v>
      </c>
      <c r="F5828" s="26" t="str">
        <f aca="false">VLOOKUP(B5828,[1]Planilha8!$X$4:$AD$6629,7,0)</f>
        <v>BOM</v>
      </c>
      <c r="G5828" s="27" t="n">
        <v>42145</v>
      </c>
      <c r="H5828" s="28" t="n">
        <v>827</v>
      </c>
      <c r="I5828" s="29" t="s">
        <v>23</v>
      </c>
      <c r="J5828" s="101" t="s">
        <v>1599</v>
      </c>
      <c r="K5828" s="71" t="n">
        <v>1</v>
      </c>
      <c r="L5828" s="72" t="n">
        <v>2015000683</v>
      </c>
      <c r="M5828" s="73" t="n">
        <v>43465</v>
      </c>
      <c r="N5828" s="74" t="n">
        <v>273.331666666667</v>
      </c>
      <c r="O5828" s="75" t="n">
        <v>0.14</v>
      </c>
      <c r="P5828" s="76" t="n">
        <v>0.0116666666666667</v>
      </c>
      <c r="Q5828" s="77" t="n">
        <v>9.64833333333333</v>
      </c>
      <c r="R5828" s="78" t="n">
        <v>282.98</v>
      </c>
      <c r="S5828" s="39" t="n">
        <v>544.02</v>
      </c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  <c r="AMG5828" s="0"/>
      <c r="AMH5828" s="0"/>
      <c r="AMI5828" s="0"/>
      <c r="AMJ5828" s="0"/>
    </row>
    <row r="5829" s="4" customFormat="true" ht="37.5" hidden="false" customHeight="true" outlineLevel="0" collapsed="false">
      <c r="A5829" s="23" t="s">
        <v>1337</v>
      </c>
      <c r="B5829" s="23" t="n">
        <v>10488</v>
      </c>
      <c r="C5829" s="25" t="n">
        <f aca="false">VLOOKUP(B5829,[1]Planilha8!$X$4:$Y$6629,2,0)</f>
        <v>2042147</v>
      </c>
      <c r="D5829" s="26" t="s">
        <v>1601</v>
      </c>
      <c r="E5829" s="26" t="str">
        <f aca="false">VLOOKUP(B5829,[1]Planilha8!$X$4:$Z$6629,3,0)</f>
        <v>UTI - FARMÁCIA SATÉLITE</v>
      </c>
      <c r="F5829" s="26" t="str">
        <f aca="false">VLOOKUP(B5829,[1]Planilha8!$X$4:$AD$6629,7,0)</f>
        <v>BOM</v>
      </c>
      <c r="G5829" s="27" t="n">
        <v>42145</v>
      </c>
      <c r="H5829" s="28" t="n">
        <v>428</v>
      </c>
      <c r="I5829" s="29" t="s">
        <v>23</v>
      </c>
      <c r="J5829" s="101" t="s">
        <v>1599</v>
      </c>
      <c r="K5829" s="71" t="n">
        <v>1</v>
      </c>
      <c r="L5829" s="72" t="n">
        <v>2015000683</v>
      </c>
      <c r="M5829" s="73" t="n">
        <v>43465</v>
      </c>
      <c r="N5829" s="74" t="n">
        <v>149.163333333333</v>
      </c>
      <c r="O5829" s="75" t="n">
        <v>0.17</v>
      </c>
      <c r="P5829" s="76" t="n">
        <v>0.0141666666666667</v>
      </c>
      <c r="Q5829" s="77" t="n">
        <v>6.06333333333333</v>
      </c>
      <c r="R5829" s="78" t="n">
        <v>155.226666666667</v>
      </c>
      <c r="S5829" s="39" t="n">
        <v>272.773333333333</v>
      </c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  <c r="AI5829" s="3"/>
      <c r="AJ5829" s="3"/>
      <c r="AMG5829" s="0"/>
      <c r="AMH5829" s="0"/>
      <c r="AMI5829" s="0"/>
      <c r="AMJ5829" s="0"/>
    </row>
    <row r="5830" s="4" customFormat="true" ht="37.5" hidden="false" customHeight="true" outlineLevel="0" collapsed="false">
      <c r="A5830" s="23" t="s">
        <v>1337</v>
      </c>
      <c r="B5830" s="23" t="n">
        <v>10498</v>
      </c>
      <c r="C5830" s="25" t="n">
        <f aca="false">VLOOKUP(B5830,[1]Planilha8!$X$4:$Y$6629,2,0)</f>
        <v>2042148</v>
      </c>
      <c r="D5830" s="26" t="s">
        <v>1601</v>
      </c>
      <c r="E5830" s="26" t="str">
        <f aca="false">VLOOKUP(B5830,[1]Planilha8!$X$4:$Z$6629,3,0)</f>
        <v>UTI - FARMÁCIA SATÉLITE</v>
      </c>
      <c r="F5830" s="26" t="str">
        <f aca="false">VLOOKUP(B5830,[1]Planilha8!$X$4:$AD$6629,7,0)</f>
        <v>BOM</v>
      </c>
      <c r="G5830" s="27" t="n">
        <v>42145</v>
      </c>
      <c r="H5830" s="28" t="n">
        <v>428</v>
      </c>
      <c r="I5830" s="29" t="s">
        <v>23</v>
      </c>
      <c r="J5830" s="101" t="s">
        <v>1599</v>
      </c>
      <c r="K5830" s="71" t="n">
        <v>1</v>
      </c>
      <c r="L5830" s="72" t="n">
        <v>2015000683</v>
      </c>
      <c r="M5830" s="73" t="n">
        <v>43465</v>
      </c>
      <c r="N5830" s="74" t="n">
        <v>149.163333333333</v>
      </c>
      <c r="O5830" s="75" t="n">
        <v>0.17</v>
      </c>
      <c r="P5830" s="76" t="n">
        <v>0.0141666666666667</v>
      </c>
      <c r="Q5830" s="77" t="n">
        <v>6.06333333333333</v>
      </c>
      <c r="R5830" s="78" t="n">
        <v>155.226666666667</v>
      </c>
      <c r="S5830" s="39" t="n">
        <v>272.773333333333</v>
      </c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  <c r="AI5830" s="3"/>
      <c r="AJ5830" s="3"/>
      <c r="AMG5830" s="0"/>
      <c r="AMH5830" s="0"/>
      <c r="AMI5830" s="0"/>
      <c r="AMJ5830" s="0"/>
    </row>
    <row r="5831" s="4" customFormat="true" ht="37.5" hidden="false" customHeight="true" outlineLevel="0" collapsed="false">
      <c r="A5831" s="23" t="s">
        <v>1337</v>
      </c>
      <c r="B5831" s="23" t="n">
        <v>10499</v>
      </c>
      <c r="C5831" s="25" t="n">
        <f aca="false">VLOOKUP(B5831,[1]Planilha8!$X$4:$Y$6629,2,0)</f>
        <v>2042149</v>
      </c>
      <c r="D5831" s="26" t="s">
        <v>1601</v>
      </c>
      <c r="E5831" s="26" t="str">
        <f aca="false">VLOOKUP(B5831,[1]Planilha8!$X$4:$Z$6629,3,0)</f>
        <v>UTI - FARMÁCIA SATÉLITE</v>
      </c>
      <c r="F5831" s="26" t="str">
        <f aca="false">VLOOKUP(B5831,[1]Planilha8!$X$4:$AD$6629,7,0)</f>
        <v>BOM</v>
      </c>
      <c r="G5831" s="27" t="n">
        <v>42145</v>
      </c>
      <c r="H5831" s="28" t="n">
        <v>428</v>
      </c>
      <c r="I5831" s="29" t="s">
        <v>23</v>
      </c>
      <c r="J5831" s="101" t="s">
        <v>1599</v>
      </c>
      <c r="K5831" s="71" t="n">
        <v>1</v>
      </c>
      <c r="L5831" s="72" t="n">
        <v>2015000683</v>
      </c>
      <c r="M5831" s="73" t="n">
        <v>43465</v>
      </c>
      <c r="N5831" s="74" t="n">
        <v>149.163333333333</v>
      </c>
      <c r="O5831" s="75" t="n">
        <v>0.17</v>
      </c>
      <c r="P5831" s="76" t="n">
        <v>0.0141666666666667</v>
      </c>
      <c r="Q5831" s="77" t="n">
        <v>6.06333333333333</v>
      </c>
      <c r="R5831" s="78" t="n">
        <v>155.226666666667</v>
      </c>
      <c r="S5831" s="39" t="n">
        <v>272.773333333333</v>
      </c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  <c r="AI5831" s="3"/>
      <c r="AJ5831" s="3"/>
      <c r="AMG5831" s="0"/>
      <c r="AMH5831" s="0"/>
      <c r="AMI5831" s="0"/>
      <c r="AMJ5831" s="0"/>
    </row>
    <row r="5832" s="4" customFormat="true" ht="37.5" hidden="false" customHeight="true" outlineLevel="0" collapsed="false">
      <c r="A5832" s="23" t="s">
        <v>1337</v>
      </c>
      <c r="B5832" s="23" t="n">
        <v>9114</v>
      </c>
      <c r="C5832" s="25" t="n">
        <f aca="false">VLOOKUP(B5832,[1]Planilha8!$X$4:$Y$6629,2,0)</f>
        <v>2042186</v>
      </c>
      <c r="D5832" s="26" t="s">
        <v>1497</v>
      </c>
      <c r="E5832" s="26" t="str">
        <f aca="false">VLOOKUP(B5832,[1]Planilha8!$X$4:$Z$6629,3,0)</f>
        <v>AMBULATÓRIO (EVENTOS)</v>
      </c>
      <c r="F5832" s="26" t="str">
        <f aca="false">VLOOKUP(B5832,[1]Planilha8!$X$4:$AD$6629,7,0)</f>
        <v>BOM</v>
      </c>
      <c r="G5832" s="27" t="n">
        <v>42240</v>
      </c>
      <c r="H5832" s="28" t="n">
        <v>800</v>
      </c>
      <c r="I5832" s="29" t="s">
        <v>23</v>
      </c>
      <c r="J5832" s="101" t="s">
        <v>1599</v>
      </c>
      <c r="K5832" s="71" t="n">
        <v>3</v>
      </c>
      <c r="L5832" s="72" t="n">
        <v>2015001821</v>
      </c>
      <c r="M5832" s="73" t="n">
        <v>43465</v>
      </c>
      <c r="N5832" s="74" t="n">
        <v>254.25</v>
      </c>
      <c r="O5832" s="75" t="n">
        <v>0.17</v>
      </c>
      <c r="P5832" s="76" t="n">
        <v>0.0141666666666667</v>
      </c>
      <c r="Q5832" s="77" t="n">
        <v>11.3333333333333</v>
      </c>
      <c r="R5832" s="78" t="n">
        <v>265.583333333333</v>
      </c>
      <c r="S5832" s="39" t="n">
        <v>534.416666666667</v>
      </c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  <c r="AI5832" s="3"/>
      <c r="AJ5832" s="3"/>
      <c r="AMG5832" s="0"/>
      <c r="AMH5832" s="0"/>
      <c r="AMI5832" s="0"/>
      <c r="AMJ5832" s="0"/>
    </row>
    <row r="5833" s="4" customFormat="true" ht="37.5" hidden="false" customHeight="true" outlineLevel="0" collapsed="false">
      <c r="A5833" s="23" t="s">
        <v>1337</v>
      </c>
      <c r="B5833" s="23" t="n">
        <v>9120</v>
      </c>
      <c r="C5833" s="25" t="n">
        <f aca="false">VLOOKUP(B5833,[1]Planilha8!$X$4:$Y$6629,2,0)</f>
        <v>2042195</v>
      </c>
      <c r="D5833" s="26" t="s">
        <v>1602</v>
      </c>
      <c r="E5833" s="26" t="str">
        <f aca="false">VLOOKUP(B5833,[1]Planilha8!$X$4:$Z$6629,3,0)</f>
        <v>BIBLIOTECA</v>
      </c>
      <c r="F5833" s="26" t="str">
        <f aca="false">VLOOKUP(B5833,[1]Planilha8!$X$4:$AD$6629,7,0)</f>
        <v>BOM</v>
      </c>
      <c r="G5833" s="27" t="n">
        <v>42279</v>
      </c>
      <c r="H5833" s="28" t="n">
        <v>793</v>
      </c>
      <c r="I5833" s="29" t="s">
        <v>23</v>
      </c>
      <c r="J5833" s="101" t="s">
        <v>1603</v>
      </c>
      <c r="K5833" s="71" t="n">
        <v>3047</v>
      </c>
      <c r="L5833" s="72" t="n">
        <v>2015004114</v>
      </c>
      <c r="M5833" s="73" t="n">
        <v>43465</v>
      </c>
      <c r="N5833" s="74" t="n">
        <v>258.250833333333</v>
      </c>
      <c r="O5833" s="75" t="n">
        <v>0.17</v>
      </c>
      <c r="P5833" s="76" t="n">
        <v>0.0141666666666667</v>
      </c>
      <c r="Q5833" s="77" t="n">
        <v>11.2341666666667</v>
      </c>
      <c r="R5833" s="78" t="n">
        <v>269.485</v>
      </c>
      <c r="S5833" s="39" t="n">
        <v>523.515</v>
      </c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  <c r="AI5833" s="3"/>
      <c r="AJ5833" s="3"/>
      <c r="AMG5833" s="0"/>
      <c r="AMH5833" s="0"/>
      <c r="AMI5833" s="0"/>
      <c r="AMJ5833" s="0"/>
    </row>
    <row r="5834" s="4" customFormat="true" ht="37.5" hidden="false" customHeight="true" outlineLevel="0" collapsed="false">
      <c r="A5834" s="23" t="s">
        <v>1337</v>
      </c>
      <c r="B5834" s="82" t="n">
        <v>9152</v>
      </c>
      <c r="C5834" s="25" t="n">
        <f aca="false">VLOOKUP(B5834,[1]Planilha8!$X$4:$Y$6629,2,0)</f>
        <v>613737</v>
      </c>
      <c r="D5834" s="102" t="s">
        <v>1604</v>
      </c>
      <c r="E5834" s="26" t="str">
        <f aca="false">VLOOKUP(B5834,[1]Planilha8!$X$4:$Z$6629,3,0)</f>
        <v>GEP</v>
      </c>
      <c r="F5834" s="26" t="str">
        <f aca="false">VLOOKUP(B5834,[1]Planilha8!$X$4:$AD$6629,7,0)</f>
        <v>BOM</v>
      </c>
      <c r="G5834" s="103" t="n">
        <v>42648</v>
      </c>
      <c r="H5834" s="104" t="n">
        <v>578.5</v>
      </c>
      <c r="I5834" s="29" t="s">
        <v>23</v>
      </c>
      <c r="J5834" s="105" t="s">
        <v>1605</v>
      </c>
      <c r="K5834" s="106" t="n">
        <v>843</v>
      </c>
      <c r="L5834" s="107" t="n">
        <v>2016003942</v>
      </c>
      <c r="M5834" s="73" t="n">
        <v>43465</v>
      </c>
      <c r="N5834" s="74" t="n">
        <v>316.12125</v>
      </c>
      <c r="O5834" s="75" t="n">
        <v>0.33</v>
      </c>
      <c r="P5834" s="76" t="n">
        <v>0.0275</v>
      </c>
      <c r="Q5834" s="77" t="n">
        <v>15.90875</v>
      </c>
      <c r="R5834" s="78" t="n">
        <v>332.03</v>
      </c>
      <c r="S5834" s="39" t="n">
        <v>246.47</v>
      </c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  <c r="AI5834" s="3"/>
      <c r="AJ5834" s="3"/>
      <c r="AMG5834" s="0"/>
      <c r="AMH5834" s="0"/>
      <c r="AMI5834" s="0"/>
      <c r="AMJ5834" s="0"/>
    </row>
    <row r="5835" s="4" customFormat="true" ht="37.5" hidden="false" customHeight="true" outlineLevel="0" collapsed="false">
      <c r="A5835" s="23" t="s">
        <v>1337</v>
      </c>
      <c r="B5835" s="82" t="n">
        <v>9153</v>
      </c>
      <c r="C5835" s="25" t="str">
        <f aca="false">VLOOKUP(B5835,[1]Planilha8!$X$4:$Y$6629,2,0)</f>
        <v>613738/ 613739</v>
      </c>
      <c r="D5835" s="102" t="s">
        <v>1606</v>
      </c>
      <c r="E5835" s="26" t="str">
        <f aca="false">VLOOKUP(B5835,[1]Planilha8!$X$4:$Z$6629,3,0)</f>
        <v>CUIDADOS PALIATIVOS - 2 ANDAR</v>
      </c>
      <c r="F5835" s="26" t="str">
        <f aca="false">VLOOKUP(B5835,[1]Planilha8!$X$4:$AD$6629,7,0)</f>
        <v>BOM</v>
      </c>
      <c r="G5835" s="103" t="n">
        <v>42648</v>
      </c>
      <c r="H5835" s="104" t="n">
        <v>541.8</v>
      </c>
      <c r="I5835" s="29" t="s">
        <v>23</v>
      </c>
      <c r="J5835" s="105" t="s">
        <v>1605</v>
      </c>
      <c r="K5835" s="106" t="n">
        <v>843</v>
      </c>
      <c r="L5835" s="107" t="n">
        <v>2016003942</v>
      </c>
      <c r="M5835" s="73" t="n">
        <v>43465</v>
      </c>
      <c r="N5835" s="74" t="n">
        <v>295.8445</v>
      </c>
      <c r="O5835" s="75" t="n">
        <v>0.33</v>
      </c>
      <c r="P5835" s="76" t="n">
        <v>0.0275</v>
      </c>
      <c r="Q5835" s="77" t="n">
        <v>14.8995</v>
      </c>
      <c r="R5835" s="78" t="n">
        <v>310.744</v>
      </c>
      <c r="S5835" s="39" t="n">
        <v>231.056</v>
      </c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  <c r="AI5835" s="3"/>
      <c r="AJ5835" s="3"/>
      <c r="AMG5835" s="0"/>
      <c r="AMH5835" s="0"/>
      <c r="AMI5835" s="0"/>
      <c r="AMJ5835" s="0"/>
    </row>
    <row r="5836" s="4" customFormat="true" ht="37.5" hidden="false" customHeight="true" outlineLevel="0" collapsed="false">
      <c r="A5836" s="23" t="s">
        <v>1337</v>
      </c>
      <c r="B5836" s="82" t="n">
        <v>9131</v>
      </c>
      <c r="C5836" s="25" t="n">
        <f aca="false">VLOOKUP(B5836,[1]Planilha8!$X$4:$Y$6629,2,0)</f>
        <v>2042208</v>
      </c>
      <c r="D5836" s="102" t="s">
        <v>1602</v>
      </c>
      <c r="E5836" s="26" t="str">
        <f aca="false">VLOOKUP(B5836,[1]Planilha8!$X$4:$Z$6629,3,0)</f>
        <v>BIBLIOTECA</v>
      </c>
      <c r="F5836" s="26" t="str">
        <f aca="false">VLOOKUP(B5836,[1]Planilha8!$X$4:$AD$6629,7,0)</f>
        <v>BOM</v>
      </c>
      <c r="G5836" s="103" t="n">
        <v>42651</v>
      </c>
      <c r="H5836" s="104" t="n">
        <v>850.75</v>
      </c>
      <c r="I5836" s="29" t="s">
        <v>23</v>
      </c>
      <c r="J5836" s="105" t="s">
        <v>1603</v>
      </c>
      <c r="K5836" s="106" t="n">
        <v>3227</v>
      </c>
      <c r="L5836" s="107" t="n">
        <v>2015004114</v>
      </c>
      <c r="M5836" s="73" t="n">
        <v>43465</v>
      </c>
      <c r="N5836" s="74" t="n">
        <v>420.113541666667</v>
      </c>
      <c r="O5836" s="75" t="n">
        <v>0.25</v>
      </c>
      <c r="P5836" s="76" t="n">
        <v>0.0208333333333333</v>
      </c>
      <c r="Q5836" s="77" t="n">
        <v>17.7239583333333</v>
      </c>
      <c r="R5836" s="78" t="n">
        <v>437.8375</v>
      </c>
      <c r="S5836" s="39" t="n">
        <v>412.9125</v>
      </c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  <c r="AI5836" s="3"/>
      <c r="AJ5836" s="3"/>
      <c r="AMG5836" s="0"/>
      <c r="AMH5836" s="0"/>
      <c r="AMI5836" s="0"/>
      <c r="AMJ5836" s="0"/>
    </row>
    <row r="5837" s="4" customFormat="true" ht="37.5" hidden="false" customHeight="true" outlineLevel="0" collapsed="false">
      <c r="A5837" s="23" t="s">
        <v>1337</v>
      </c>
      <c r="B5837" s="108" t="n">
        <v>9167</v>
      </c>
      <c r="C5837" s="25" t="n">
        <f aca="false">VLOOKUP(B5837,[1]Planilha8!$X$4:$Y$6629,2,0)</f>
        <v>2042226</v>
      </c>
      <c r="D5837" s="102" t="s">
        <v>1607</v>
      </c>
      <c r="E5837" s="26" t="str">
        <f aca="false">VLOOKUP(B5837,[1]Planilha8!$X$4:$Z$6629,3,0)</f>
        <v>HOTELARIA</v>
      </c>
      <c r="F5837" s="26" t="str">
        <f aca="false">VLOOKUP(B5837,[1]Planilha8!$X$4:$AD$6629,7,0)</f>
        <v>BOM</v>
      </c>
      <c r="G5837" s="103" t="n">
        <v>42747</v>
      </c>
      <c r="H5837" s="104" t="n">
        <v>357</v>
      </c>
      <c r="I5837" s="29" t="s">
        <v>23</v>
      </c>
      <c r="J5837" s="105" t="s">
        <v>1579</v>
      </c>
      <c r="K5837" s="106" t="n">
        <v>9366</v>
      </c>
      <c r="L5837" s="107" t="n">
        <v>2016005431</v>
      </c>
      <c r="M5837" s="73" t="n">
        <v>43465</v>
      </c>
      <c r="N5837" s="74" t="n">
        <v>226.9925</v>
      </c>
      <c r="O5837" s="75" t="n">
        <v>0.33</v>
      </c>
      <c r="P5837" s="76" t="n">
        <v>0.0275</v>
      </c>
      <c r="Q5837" s="77" t="n">
        <v>9.8175</v>
      </c>
      <c r="R5837" s="78" t="n">
        <v>236.81</v>
      </c>
      <c r="S5837" s="39" t="n">
        <v>120.19</v>
      </c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  <c r="AI5837" s="3"/>
      <c r="AJ5837" s="3"/>
      <c r="AMG5837" s="0"/>
      <c r="AMH5837" s="0"/>
      <c r="AMI5837" s="0"/>
      <c r="AMJ5837" s="0"/>
    </row>
    <row r="5838" s="4" customFormat="true" ht="37.5" hidden="false" customHeight="true" outlineLevel="0" collapsed="false">
      <c r="A5838" s="23" t="s">
        <v>1337</v>
      </c>
      <c r="B5838" s="108" t="n">
        <v>9168</v>
      </c>
      <c r="C5838" s="25" t="n">
        <f aca="false">VLOOKUP(B5838,[1]Planilha8!$X$4:$Y$6629,2,0)</f>
        <v>2042227</v>
      </c>
      <c r="D5838" s="102" t="s">
        <v>1607</v>
      </c>
      <c r="E5838" s="26" t="str">
        <f aca="false">VLOOKUP(B5838,[1]Planilha8!$X$4:$Z$6629,3,0)</f>
        <v>HOTELARIA</v>
      </c>
      <c r="F5838" s="26" t="str">
        <f aca="false">VLOOKUP(B5838,[1]Planilha8!$X$4:$AD$6629,7,0)</f>
        <v>BOM</v>
      </c>
      <c r="G5838" s="103" t="n">
        <v>42747</v>
      </c>
      <c r="H5838" s="104" t="n">
        <v>357</v>
      </c>
      <c r="I5838" s="29" t="s">
        <v>23</v>
      </c>
      <c r="J5838" s="105" t="s">
        <v>1579</v>
      </c>
      <c r="K5838" s="106" t="n">
        <v>9366</v>
      </c>
      <c r="L5838" s="107" t="n">
        <v>2016005431</v>
      </c>
      <c r="M5838" s="73" t="n">
        <v>43465</v>
      </c>
      <c r="N5838" s="74" t="n">
        <v>226.9925</v>
      </c>
      <c r="O5838" s="75" t="n">
        <v>0.33</v>
      </c>
      <c r="P5838" s="76" t="n">
        <v>0.0275</v>
      </c>
      <c r="Q5838" s="77" t="n">
        <v>9.8175</v>
      </c>
      <c r="R5838" s="78" t="n">
        <v>236.81</v>
      </c>
      <c r="S5838" s="39" t="n">
        <v>120.19</v>
      </c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  <c r="AI5838" s="3"/>
      <c r="AJ5838" s="3"/>
      <c r="AMG5838" s="0"/>
      <c r="AMH5838" s="0"/>
      <c r="AMI5838" s="0"/>
      <c r="AMJ5838" s="0"/>
    </row>
    <row r="5839" s="4" customFormat="true" ht="37.5" hidden="false" customHeight="true" outlineLevel="0" collapsed="false">
      <c r="A5839" s="23" t="s">
        <v>1337</v>
      </c>
      <c r="B5839" s="108" t="n">
        <v>9169</v>
      </c>
      <c r="C5839" s="25" t="n">
        <f aca="false">VLOOKUP(B5839,[1]Planilha8!$X$4:$Y$6629,2,0)</f>
        <v>2042228</v>
      </c>
      <c r="D5839" s="102" t="s">
        <v>1607</v>
      </c>
      <c r="E5839" s="26" t="str">
        <f aca="false">VLOOKUP(B5839,[1]Planilha8!$X$4:$Z$6629,3,0)</f>
        <v>HOTELARIA</v>
      </c>
      <c r="F5839" s="26" t="str">
        <f aca="false">VLOOKUP(B5839,[1]Planilha8!$X$4:$AD$6629,7,0)</f>
        <v>BOM</v>
      </c>
      <c r="G5839" s="103" t="n">
        <v>42747</v>
      </c>
      <c r="H5839" s="104" t="n">
        <v>357</v>
      </c>
      <c r="I5839" s="29" t="s">
        <v>23</v>
      </c>
      <c r="J5839" s="105" t="s">
        <v>1579</v>
      </c>
      <c r="K5839" s="106" t="n">
        <v>9366</v>
      </c>
      <c r="L5839" s="107" t="n">
        <v>2016005431</v>
      </c>
      <c r="M5839" s="73" t="n">
        <v>43465</v>
      </c>
      <c r="N5839" s="74" t="n">
        <v>226.9925</v>
      </c>
      <c r="O5839" s="75" t="n">
        <v>0.33</v>
      </c>
      <c r="P5839" s="76" t="n">
        <v>0.0275</v>
      </c>
      <c r="Q5839" s="77" t="n">
        <v>9.8175</v>
      </c>
      <c r="R5839" s="78" t="n">
        <v>236.81</v>
      </c>
      <c r="S5839" s="39" t="n">
        <v>120.19</v>
      </c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  <c r="AI5839" s="3"/>
      <c r="AJ5839" s="3"/>
      <c r="AMG5839" s="0"/>
      <c r="AMH5839" s="0"/>
      <c r="AMI5839" s="0"/>
      <c r="AMJ5839" s="0"/>
    </row>
    <row r="5840" s="4" customFormat="true" ht="37.5" hidden="false" customHeight="true" outlineLevel="0" collapsed="false">
      <c r="A5840" s="23" t="s">
        <v>1337</v>
      </c>
      <c r="B5840" s="108" t="n">
        <v>9170</v>
      </c>
      <c r="C5840" s="25" t="n">
        <f aca="false">VLOOKUP(B5840,[1]Planilha8!$X$4:$Y$6629,2,0)</f>
        <v>2042229</v>
      </c>
      <c r="D5840" s="102" t="s">
        <v>1607</v>
      </c>
      <c r="E5840" s="26" t="str">
        <f aca="false">VLOOKUP(B5840,[1]Planilha8!$X$4:$Z$6629,3,0)</f>
        <v>HOTELARIA</v>
      </c>
      <c r="F5840" s="26" t="str">
        <f aca="false">VLOOKUP(B5840,[1]Planilha8!$X$4:$AD$6629,7,0)</f>
        <v>BOM</v>
      </c>
      <c r="G5840" s="103" t="n">
        <v>42747</v>
      </c>
      <c r="H5840" s="104" t="n">
        <v>357</v>
      </c>
      <c r="I5840" s="29" t="s">
        <v>23</v>
      </c>
      <c r="J5840" s="105" t="s">
        <v>1579</v>
      </c>
      <c r="K5840" s="106" t="n">
        <v>9366</v>
      </c>
      <c r="L5840" s="107" t="n">
        <v>2016005431</v>
      </c>
      <c r="M5840" s="73" t="n">
        <v>43465</v>
      </c>
      <c r="N5840" s="74" t="n">
        <v>226.9925</v>
      </c>
      <c r="O5840" s="75" t="n">
        <v>0.33</v>
      </c>
      <c r="P5840" s="76" t="n">
        <v>0.0275</v>
      </c>
      <c r="Q5840" s="77" t="n">
        <v>9.8175</v>
      </c>
      <c r="R5840" s="78" t="n">
        <v>236.81</v>
      </c>
      <c r="S5840" s="39" t="n">
        <v>120.19</v>
      </c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  <c r="AI5840" s="3"/>
      <c r="AJ5840" s="3"/>
      <c r="AMG5840" s="0"/>
      <c r="AMH5840" s="0"/>
      <c r="AMI5840" s="0"/>
      <c r="AMJ5840" s="0"/>
    </row>
    <row r="5841" s="4" customFormat="true" ht="37.5" hidden="false" customHeight="true" outlineLevel="0" collapsed="false">
      <c r="A5841" s="23" t="s">
        <v>1337</v>
      </c>
      <c r="B5841" s="108" t="n">
        <v>9172</v>
      </c>
      <c r="C5841" s="25" t="n">
        <f aca="false">VLOOKUP(B5841,[1]Planilha8!$X$4:$Y$6629,2,0)</f>
        <v>2042230</v>
      </c>
      <c r="D5841" s="102" t="s">
        <v>1608</v>
      </c>
      <c r="E5841" s="26" t="str">
        <f aca="false">VLOOKUP(B5841,[1]Planilha8!$X$4:$Z$6629,3,0)</f>
        <v>AUDITÓRIO 2</v>
      </c>
      <c r="F5841" s="26" t="str">
        <f aca="false">VLOOKUP(B5841,[1]Planilha8!$X$4:$AD$6629,7,0)</f>
        <v>BOM</v>
      </c>
      <c r="G5841" s="103" t="n">
        <v>42754</v>
      </c>
      <c r="H5841" s="104" t="n">
        <v>793</v>
      </c>
      <c r="I5841" s="29" t="s">
        <v>23</v>
      </c>
      <c r="J5841" s="105" t="s">
        <v>1609</v>
      </c>
      <c r="K5841" s="106" t="n">
        <v>1646</v>
      </c>
      <c r="L5841" s="107" t="n">
        <v>2016005720</v>
      </c>
      <c r="M5841" s="73" t="n">
        <v>43465</v>
      </c>
      <c r="N5841" s="74" t="n">
        <v>446.0625</v>
      </c>
      <c r="O5841" s="75" t="n">
        <v>0.25</v>
      </c>
      <c r="P5841" s="76" t="n">
        <v>0.0208333333333333</v>
      </c>
      <c r="Q5841" s="77" t="n">
        <v>16.5208333333333</v>
      </c>
      <c r="R5841" s="78" t="n">
        <v>462.583333333333</v>
      </c>
      <c r="S5841" s="39" t="n">
        <v>330.416666666667</v>
      </c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  <c r="AI5841" s="3"/>
      <c r="AJ5841" s="3"/>
      <c r="AMG5841" s="0"/>
      <c r="AMH5841" s="0"/>
      <c r="AMI5841" s="0"/>
      <c r="AMJ5841" s="0"/>
    </row>
    <row r="5842" s="4" customFormat="true" ht="37.5" hidden="false" customHeight="true" outlineLevel="0" collapsed="false">
      <c r="A5842" s="23" t="s">
        <v>1337</v>
      </c>
      <c r="B5842" s="108" t="n">
        <v>9212</v>
      </c>
      <c r="C5842" s="25" t="n">
        <f aca="false">VLOOKUP(B5842,[1]Planilha8!$X$4:$Y$6629,2,0)</f>
        <v>614419</v>
      </c>
      <c r="D5842" s="102" t="s">
        <v>1461</v>
      </c>
      <c r="E5842" s="26" t="str">
        <f aca="false">VLOOKUP(B5842,[1]Planilha8!$X$4:$Z$6629,3,0)</f>
        <v>DIRETORIA DE ENFERMAGEM</v>
      </c>
      <c r="F5842" s="26" t="str">
        <f aca="false">VLOOKUP(B5842,[1]Planilha8!$X$4:$AD$6629,7,0)</f>
        <v>BOM</v>
      </c>
      <c r="G5842" s="103" t="n">
        <v>42803</v>
      </c>
      <c r="H5842" s="104" t="n">
        <v>235</v>
      </c>
      <c r="I5842" s="29" t="s">
        <v>23</v>
      </c>
      <c r="J5842" s="105" t="s">
        <v>601</v>
      </c>
      <c r="K5842" s="106" t="n">
        <v>4851</v>
      </c>
      <c r="L5842" s="107" t="n">
        <v>2017000612</v>
      </c>
      <c r="M5842" s="73" t="n">
        <v>43465</v>
      </c>
      <c r="N5842" s="74" t="n">
        <v>47.5875</v>
      </c>
      <c r="O5842" s="75" t="n">
        <v>0.13</v>
      </c>
      <c r="P5842" s="76" t="n">
        <v>0.0108333333333333</v>
      </c>
      <c r="Q5842" s="77" t="n">
        <v>2.54583333333333</v>
      </c>
      <c r="R5842" s="78" t="n">
        <v>50.1333333333333</v>
      </c>
      <c r="S5842" s="39" t="n">
        <v>184.866666666667</v>
      </c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  <c r="AI5842" s="3"/>
      <c r="AJ5842" s="3"/>
      <c r="AMG5842" s="0"/>
      <c r="AMH5842" s="0"/>
      <c r="AMI5842" s="0"/>
      <c r="AMJ5842" s="0"/>
    </row>
    <row r="5843" s="4" customFormat="true" ht="37.5" hidden="false" customHeight="true" outlineLevel="0" collapsed="false">
      <c r="A5843" s="23" t="s">
        <v>1337</v>
      </c>
      <c r="B5843" s="108" t="n">
        <v>9213</v>
      </c>
      <c r="C5843" s="25" t="n">
        <f aca="false">VLOOKUP(B5843,[1]Planilha8!$X$4:$Y$6629,2,0)</f>
        <v>614420</v>
      </c>
      <c r="D5843" s="102" t="s">
        <v>1461</v>
      </c>
      <c r="E5843" s="26" t="str">
        <f aca="false">VLOOKUP(B5843,[1]Planilha8!$X$4:$Z$6629,3,0)</f>
        <v>DIRETORIA DE ENFERMAGEM</v>
      </c>
      <c r="F5843" s="26" t="str">
        <f aca="false">VLOOKUP(B5843,[1]Planilha8!$X$4:$AD$6629,7,0)</f>
        <v>BOM</v>
      </c>
      <c r="G5843" s="103" t="n">
        <v>42803</v>
      </c>
      <c r="H5843" s="104" t="n">
        <v>235</v>
      </c>
      <c r="I5843" s="29" t="s">
        <v>23</v>
      </c>
      <c r="J5843" s="105" t="s">
        <v>601</v>
      </c>
      <c r="K5843" s="106" t="n">
        <v>4851</v>
      </c>
      <c r="L5843" s="107" t="n">
        <v>2017000612</v>
      </c>
      <c r="M5843" s="73" t="n">
        <v>43465</v>
      </c>
      <c r="N5843" s="74" t="n">
        <v>47.5875</v>
      </c>
      <c r="O5843" s="75" t="n">
        <v>0.13</v>
      </c>
      <c r="P5843" s="76" t="n">
        <v>0.0108333333333333</v>
      </c>
      <c r="Q5843" s="77" t="n">
        <v>2.54583333333333</v>
      </c>
      <c r="R5843" s="78" t="n">
        <v>50.1333333333333</v>
      </c>
      <c r="S5843" s="39" t="n">
        <v>184.866666666667</v>
      </c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  <c r="AI5843" s="3"/>
      <c r="AJ5843" s="3"/>
      <c r="AMG5843" s="0"/>
      <c r="AMH5843" s="0"/>
      <c r="AMI5843" s="0"/>
      <c r="AMJ5843" s="0"/>
    </row>
    <row r="5844" s="4" customFormat="true" ht="37.5" hidden="false" customHeight="true" outlineLevel="0" collapsed="false">
      <c r="A5844" s="23" t="s">
        <v>1337</v>
      </c>
      <c r="B5844" s="108" t="n">
        <v>9214</v>
      </c>
      <c r="C5844" s="25" t="n">
        <f aca="false">VLOOKUP(B5844,[1]Planilha8!$X$4:$Y$6629,2,0)</f>
        <v>614421</v>
      </c>
      <c r="D5844" s="102" t="s">
        <v>1461</v>
      </c>
      <c r="E5844" s="26" t="str">
        <f aca="false">VLOOKUP(B5844,[1]Planilha8!$X$4:$Z$6629,3,0)</f>
        <v>DIRETORIA DE ENFERMAGEM</v>
      </c>
      <c r="F5844" s="26" t="str">
        <f aca="false">VLOOKUP(B5844,[1]Planilha8!$X$4:$AD$6629,7,0)</f>
        <v>BOM</v>
      </c>
      <c r="G5844" s="103" t="n">
        <v>42803</v>
      </c>
      <c r="H5844" s="104" t="n">
        <v>235</v>
      </c>
      <c r="I5844" s="29" t="s">
        <v>23</v>
      </c>
      <c r="J5844" s="105" t="s">
        <v>601</v>
      </c>
      <c r="K5844" s="106" t="n">
        <v>4851</v>
      </c>
      <c r="L5844" s="107" t="n">
        <v>2017000612</v>
      </c>
      <c r="M5844" s="73" t="n">
        <v>43465</v>
      </c>
      <c r="N5844" s="74" t="n">
        <v>47.5875</v>
      </c>
      <c r="O5844" s="75" t="n">
        <v>0.13</v>
      </c>
      <c r="P5844" s="76" t="n">
        <v>0.0108333333333333</v>
      </c>
      <c r="Q5844" s="77" t="n">
        <v>2.54583333333333</v>
      </c>
      <c r="R5844" s="78" t="n">
        <v>50.1333333333333</v>
      </c>
      <c r="S5844" s="39" t="n">
        <v>184.866666666667</v>
      </c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  <c r="AI5844" s="3"/>
      <c r="AJ5844" s="3"/>
      <c r="AMG5844" s="0"/>
      <c r="AMH5844" s="0"/>
      <c r="AMI5844" s="0"/>
      <c r="AMJ5844" s="0"/>
    </row>
    <row r="5845" s="4" customFormat="true" ht="37.5" hidden="false" customHeight="true" outlineLevel="0" collapsed="false">
      <c r="A5845" s="23" t="s">
        <v>1337</v>
      </c>
      <c r="B5845" s="108" t="n">
        <v>9215</v>
      </c>
      <c r="C5845" s="25" t="n">
        <f aca="false">VLOOKUP(B5845,[1]Planilha8!$X$4:$Y$6629,2,0)</f>
        <v>614422</v>
      </c>
      <c r="D5845" s="102" t="s">
        <v>1461</v>
      </c>
      <c r="E5845" s="26" t="str">
        <f aca="false">VLOOKUP(B5845,[1]Planilha8!$X$4:$Z$6629,3,0)</f>
        <v>DIRETORIA DE ENFERMAGEM</v>
      </c>
      <c r="F5845" s="26" t="str">
        <f aca="false">VLOOKUP(B5845,[1]Planilha8!$X$4:$AD$6629,7,0)</f>
        <v>BOM</v>
      </c>
      <c r="G5845" s="103" t="n">
        <v>42803</v>
      </c>
      <c r="H5845" s="104" t="n">
        <v>235</v>
      </c>
      <c r="I5845" s="29" t="s">
        <v>23</v>
      </c>
      <c r="J5845" s="105" t="s">
        <v>601</v>
      </c>
      <c r="K5845" s="106" t="n">
        <v>4851</v>
      </c>
      <c r="L5845" s="107" t="n">
        <v>2017000612</v>
      </c>
      <c r="M5845" s="73" t="n">
        <v>43465</v>
      </c>
      <c r="N5845" s="74" t="n">
        <v>47.5875</v>
      </c>
      <c r="O5845" s="75" t="n">
        <v>0.13</v>
      </c>
      <c r="P5845" s="76" t="n">
        <v>0.0108333333333333</v>
      </c>
      <c r="Q5845" s="77" t="n">
        <v>2.54583333333333</v>
      </c>
      <c r="R5845" s="78" t="n">
        <v>50.1333333333333</v>
      </c>
      <c r="S5845" s="39" t="n">
        <v>184.866666666667</v>
      </c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  <c r="AI5845" s="3"/>
      <c r="AJ5845" s="3"/>
      <c r="AMG5845" s="0"/>
      <c r="AMH5845" s="0"/>
      <c r="AMI5845" s="0"/>
      <c r="AMJ5845" s="0"/>
    </row>
    <row r="5846" s="4" customFormat="true" ht="37.5" hidden="false" customHeight="true" outlineLevel="0" collapsed="false">
      <c r="A5846" s="23" t="s">
        <v>1337</v>
      </c>
      <c r="B5846" s="108" t="n">
        <v>9216</v>
      </c>
      <c r="C5846" s="25" t="n">
        <f aca="false">VLOOKUP(B5846,[1]Planilha8!$X$4:$Y$6629,2,0)</f>
        <v>614423</v>
      </c>
      <c r="D5846" s="102" t="s">
        <v>1461</v>
      </c>
      <c r="E5846" s="26" t="str">
        <f aca="false">VLOOKUP(B5846,[1]Planilha8!$X$4:$Z$6629,3,0)</f>
        <v>DIRETORIA DE ENFERMAGEM</v>
      </c>
      <c r="F5846" s="26" t="str">
        <f aca="false">VLOOKUP(B5846,[1]Planilha8!$X$4:$AD$6629,7,0)</f>
        <v>BOM</v>
      </c>
      <c r="G5846" s="103" t="n">
        <v>42803</v>
      </c>
      <c r="H5846" s="104" t="n">
        <v>235</v>
      </c>
      <c r="I5846" s="29" t="s">
        <v>23</v>
      </c>
      <c r="J5846" s="105" t="s">
        <v>601</v>
      </c>
      <c r="K5846" s="106" t="n">
        <v>4851</v>
      </c>
      <c r="L5846" s="107" t="n">
        <v>2017000612</v>
      </c>
      <c r="M5846" s="73" t="n">
        <v>43465</v>
      </c>
      <c r="N5846" s="74" t="n">
        <v>47.5875</v>
      </c>
      <c r="O5846" s="75" t="n">
        <v>0.13</v>
      </c>
      <c r="P5846" s="76" t="n">
        <v>0.0108333333333333</v>
      </c>
      <c r="Q5846" s="77" t="n">
        <v>2.54583333333333</v>
      </c>
      <c r="R5846" s="78" t="n">
        <v>50.1333333333333</v>
      </c>
      <c r="S5846" s="39" t="n">
        <v>184.866666666667</v>
      </c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  <c r="AI5846" s="3"/>
      <c r="AJ5846" s="3"/>
      <c r="AMG5846" s="0"/>
      <c r="AMH5846" s="0"/>
      <c r="AMI5846" s="0"/>
      <c r="AMJ5846" s="0"/>
    </row>
    <row r="5847" s="4" customFormat="true" ht="37.5" hidden="false" customHeight="true" outlineLevel="0" collapsed="false">
      <c r="A5847" s="23" t="s">
        <v>1337</v>
      </c>
      <c r="B5847" s="108" t="n">
        <v>9217</v>
      </c>
      <c r="C5847" s="25" t="n">
        <f aca="false">VLOOKUP(B5847,[1]Planilha8!$X$4:$Y$6629,2,0)</f>
        <v>614424</v>
      </c>
      <c r="D5847" s="102" t="s">
        <v>1461</v>
      </c>
      <c r="E5847" s="26" t="str">
        <f aca="false">VLOOKUP(B5847,[1]Planilha8!$X$4:$Z$6629,3,0)</f>
        <v>DIRETORIA DE ENFERMAGEM</v>
      </c>
      <c r="F5847" s="26" t="str">
        <f aca="false">VLOOKUP(B5847,[1]Planilha8!$X$4:$AD$6629,7,0)</f>
        <v>BOM</v>
      </c>
      <c r="G5847" s="103" t="n">
        <v>42803</v>
      </c>
      <c r="H5847" s="104" t="n">
        <v>235</v>
      </c>
      <c r="I5847" s="29" t="s">
        <v>23</v>
      </c>
      <c r="J5847" s="105" t="s">
        <v>601</v>
      </c>
      <c r="K5847" s="106" t="n">
        <v>4851</v>
      </c>
      <c r="L5847" s="107" t="n">
        <v>2017000612</v>
      </c>
      <c r="M5847" s="73" t="n">
        <v>43465</v>
      </c>
      <c r="N5847" s="74" t="n">
        <v>47.5875</v>
      </c>
      <c r="O5847" s="75" t="n">
        <v>0.13</v>
      </c>
      <c r="P5847" s="76" t="n">
        <v>0.0108333333333333</v>
      </c>
      <c r="Q5847" s="77" t="n">
        <v>2.54583333333333</v>
      </c>
      <c r="R5847" s="78" t="n">
        <v>50.1333333333333</v>
      </c>
      <c r="S5847" s="39" t="n">
        <v>184.866666666667</v>
      </c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  <c r="AI5847" s="3"/>
      <c r="AJ5847" s="3"/>
      <c r="AMG5847" s="0"/>
      <c r="AMH5847" s="0"/>
      <c r="AMI5847" s="0"/>
      <c r="AMJ5847" s="0"/>
    </row>
    <row r="5848" s="4" customFormat="true" ht="37.5" hidden="false" customHeight="true" outlineLevel="0" collapsed="false">
      <c r="A5848" s="23" t="s">
        <v>1337</v>
      </c>
      <c r="B5848" s="108" t="n">
        <v>9218</v>
      </c>
      <c r="C5848" s="25" t="n">
        <f aca="false">VLOOKUP(B5848,[1]Planilha8!$X$4:$Y$6629,2,0)</f>
        <v>614425</v>
      </c>
      <c r="D5848" s="102" t="s">
        <v>1461</v>
      </c>
      <c r="E5848" s="26" t="str">
        <f aca="false">VLOOKUP(B5848,[1]Planilha8!$X$4:$Z$6629,3,0)</f>
        <v>DIRETORIA DE ENFERMAGEM</v>
      </c>
      <c r="F5848" s="26" t="str">
        <f aca="false">VLOOKUP(B5848,[1]Planilha8!$X$4:$AD$6629,7,0)</f>
        <v>BOM</v>
      </c>
      <c r="G5848" s="103" t="n">
        <v>42803</v>
      </c>
      <c r="H5848" s="104" t="n">
        <v>235</v>
      </c>
      <c r="I5848" s="29" t="s">
        <v>23</v>
      </c>
      <c r="J5848" s="105" t="s">
        <v>601</v>
      </c>
      <c r="K5848" s="106" t="n">
        <v>4851</v>
      </c>
      <c r="L5848" s="107" t="n">
        <v>2017000612</v>
      </c>
      <c r="M5848" s="73" t="n">
        <v>43465</v>
      </c>
      <c r="N5848" s="74" t="n">
        <v>47.5875</v>
      </c>
      <c r="O5848" s="75" t="n">
        <v>0.13</v>
      </c>
      <c r="P5848" s="76" t="n">
        <v>0.0108333333333333</v>
      </c>
      <c r="Q5848" s="77" t="n">
        <v>2.54583333333333</v>
      </c>
      <c r="R5848" s="78" t="n">
        <v>50.1333333333333</v>
      </c>
      <c r="S5848" s="39" t="n">
        <v>184.866666666667</v>
      </c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  <c r="AI5848" s="3"/>
      <c r="AJ5848" s="3"/>
      <c r="AMG5848" s="0"/>
      <c r="AMH5848" s="0"/>
      <c r="AMI5848" s="0"/>
      <c r="AMJ5848" s="0"/>
    </row>
    <row r="5849" s="4" customFormat="true" ht="37.5" hidden="false" customHeight="true" outlineLevel="0" collapsed="false">
      <c r="A5849" s="23" t="s">
        <v>1337</v>
      </c>
      <c r="B5849" s="108" t="n">
        <v>9219</v>
      </c>
      <c r="C5849" s="25" t="n">
        <f aca="false">VLOOKUP(B5849,[1]Planilha8!$X$4:$Y$6629,2,0)</f>
        <v>614426</v>
      </c>
      <c r="D5849" s="102" t="s">
        <v>1461</v>
      </c>
      <c r="E5849" s="26" t="str">
        <f aca="false">VLOOKUP(B5849,[1]Planilha8!$X$4:$Z$6629,3,0)</f>
        <v>DIRETORIA DE ENFERMAGEM</v>
      </c>
      <c r="F5849" s="26" t="str">
        <f aca="false">VLOOKUP(B5849,[1]Planilha8!$X$4:$AD$6629,7,0)</f>
        <v>BOM</v>
      </c>
      <c r="G5849" s="103" t="n">
        <v>42803</v>
      </c>
      <c r="H5849" s="104" t="n">
        <v>235</v>
      </c>
      <c r="I5849" s="29" t="s">
        <v>23</v>
      </c>
      <c r="J5849" s="105" t="s">
        <v>601</v>
      </c>
      <c r="K5849" s="106" t="n">
        <v>4851</v>
      </c>
      <c r="L5849" s="107" t="n">
        <v>2017000612</v>
      </c>
      <c r="M5849" s="73" t="n">
        <v>43465</v>
      </c>
      <c r="N5849" s="74" t="n">
        <v>47.5875</v>
      </c>
      <c r="O5849" s="75" t="n">
        <v>0.13</v>
      </c>
      <c r="P5849" s="76" t="n">
        <v>0.0108333333333333</v>
      </c>
      <c r="Q5849" s="77" t="n">
        <v>2.54583333333333</v>
      </c>
      <c r="R5849" s="78" t="n">
        <v>50.1333333333333</v>
      </c>
      <c r="S5849" s="39" t="n">
        <v>184.866666666667</v>
      </c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  <c r="AI5849" s="3"/>
      <c r="AJ5849" s="3"/>
      <c r="AMG5849" s="0"/>
      <c r="AMH5849" s="0"/>
      <c r="AMI5849" s="0"/>
      <c r="AMJ5849" s="0"/>
    </row>
    <row r="5850" s="4" customFormat="true" ht="37.5" hidden="false" customHeight="true" outlineLevel="0" collapsed="false">
      <c r="A5850" s="23" t="s">
        <v>1337</v>
      </c>
      <c r="B5850" s="108" t="n">
        <v>9220</v>
      </c>
      <c r="C5850" s="25" t="n">
        <f aca="false">VLOOKUP(B5850,[1]Planilha8!$X$4:$Y$6629,2,0)</f>
        <v>614427</v>
      </c>
      <c r="D5850" s="102" t="s">
        <v>1461</v>
      </c>
      <c r="E5850" s="26" t="str">
        <f aca="false">VLOOKUP(B5850,[1]Planilha8!$X$4:$Z$6629,3,0)</f>
        <v>DIRETORIA DE ENFERMAGEM</v>
      </c>
      <c r="F5850" s="26" t="str">
        <f aca="false">VLOOKUP(B5850,[1]Planilha8!$X$4:$AD$6629,7,0)</f>
        <v>BOM</v>
      </c>
      <c r="G5850" s="103" t="n">
        <v>42803</v>
      </c>
      <c r="H5850" s="104" t="n">
        <v>235</v>
      </c>
      <c r="I5850" s="29" t="s">
        <v>23</v>
      </c>
      <c r="J5850" s="105" t="s">
        <v>601</v>
      </c>
      <c r="K5850" s="106" t="n">
        <v>4851</v>
      </c>
      <c r="L5850" s="107" t="n">
        <v>2017000612</v>
      </c>
      <c r="M5850" s="73" t="n">
        <v>43465</v>
      </c>
      <c r="N5850" s="74" t="n">
        <v>47.5875</v>
      </c>
      <c r="O5850" s="75" t="n">
        <v>0.13</v>
      </c>
      <c r="P5850" s="76" t="n">
        <v>0.0108333333333333</v>
      </c>
      <c r="Q5850" s="77" t="n">
        <v>2.54583333333333</v>
      </c>
      <c r="R5850" s="78" t="n">
        <v>50.1333333333333</v>
      </c>
      <c r="S5850" s="39" t="n">
        <v>184.866666666667</v>
      </c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  <c r="AI5850" s="3"/>
      <c r="AJ5850" s="3"/>
      <c r="AMG5850" s="0"/>
      <c r="AMH5850" s="0"/>
      <c r="AMI5850" s="0"/>
      <c r="AMJ5850" s="0"/>
    </row>
    <row r="5851" s="4" customFormat="true" ht="37.5" hidden="false" customHeight="true" outlineLevel="0" collapsed="false">
      <c r="A5851" s="23" t="s">
        <v>1337</v>
      </c>
      <c r="B5851" s="108" t="n">
        <v>9221</v>
      </c>
      <c r="C5851" s="25" t="n">
        <f aca="false">VLOOKUP(B5851,[1]Planilha8!$X$4:$Y$6629,2,0)</f>
        <v>614428</v>
      </c>
      <c r="D5851" s="102" t="s">
        <v>1461</v>
      </c>
      <c r="E5851" s="26" t="str">
        <f aca="false">VLOOKUP(B5851,[1]Planilha8!$X$4:$Z$6629,3,0)</f>
        <v>DIRETORIA DE ENFERMAGEM</v>
      </c>
      <c r="F5851" s="26" t="str">
        <f aca="false">VLOOKUP(B5851,[1]Planilha8!$X$4:$AD$6629,7,0)</f>
        <v>BOM</v>
      </c>
      <c r="G5851" s="103" t="n">
        <v>42803</v>
      </c>
      <c r="H5851" s="104" t="n">
        <v>235</v>
      </c>
      <c r="I5851" s="29" t="s">
        <v>23</v>
      </c>
      <c r="J5851" s="105" t="s">
        <v>601</v>
      </c>
      <c r="K5851" s="106" t="n">
        <v>4851</v>
      </c>
      <c r="L5851" s="107" t="n">
        <v>2017000612</v>
      </c>
      <c r="M5851" s="73" t="n">
        <v>43465</v>
      </c>
      <c r="N5851" s="74" t="n">
        <v>47.5875</v>
      </c>
      <c r="O5851" s="75" t="n">
        <v>0.13</v>
      </c>
      <c r="P5851" s="76" t="n">
        <v>0.0108333333333333</v>
      </c>
      <c r="Q5851" s="77" t="n">
        <v>2.54583333333333</v>
      </c>
      <c r="R5851" s="78" t="n">
        <v>50.1333333333333</v>
      </c>
      <c r="S5851" s="39" t="n">
        <v>184.866666666667</v>
      </c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  <c r="AMG5851" s="0"/>
      <c r="AMH5851" s="0"/>
      <c r="AMI5851" s="0"/>
      <c r="AMJ5851" s="0"/>
    </row>
    <row r="5852" s="4" customFormat="true" ht="37.5" hidden="false" customHeight="true" outlineLevel="0" collapsed="false">
      <c r="A5852" s="23" t="s">
        <v>1337</v>
      </c>
      <c r="B5852" s="108" t="n">
        <v>9222</v>
      </c>
      <c r="C5852" s="25" t="n">
        <f aca="false">VLOOKUP(B5852,[1]Planilha8!$X$4:$Y$6629,2,0)</f>
        <v>614429</v>
      </c>
      <c r="D5852" s="102" t="s">
        <v>1461</v>
      </c>
      <c r="E5852" s="26" t="str">
        <f aca="false">VLOOKUP(B5852,[1]Planilha8!$X$4:$Z$6629,3,0)</f>
        <v>DIRETORIA DE ENFERMAGEM</v>
      </c>
      <c r="F5852" s="26" t="str">
        <f aca="false">VLOOKUP(B5852,[1]Planilha8!$X$4:$AD$6629,7,0)</f>
        <v>BOM</v>
      </c>
      <c r="G5852" s="103" t="n">
        <v>42803</v>
      </c>
      <c r="H5852" s="104" t="n">
        <v>235</v>
      </c>
      <c r="I5852" s="29" t="s">
        <v>23</v>
      </c>
      <c r="J5852" s="105" t="s">
        <v>601</v>
      </c>
      <c r="K5852" s="106" t="n">
        <v>4851</v>
      </c>
      <c r="L5852" s="107" t="n">
        <v>2017000612</v>
      </c>
      <c r="M5852" s="73" t="n">
        <v>43465</v>
      </c>
      <c r="N5852" s="74" t="n">
        <v>47.5875</v>
      </c>
      <c r="O5852" s="75" t="n">
        <v>0.13</v>
      </c>
      <c r="P5852" s="76" t="n">
        <v>0.0108333333333333</v>
      </c>
      <c r="Q5852" s="77" t="n">
        <v>2.54583333333333</v>
      </c>
      <c r="R5852" s="78" t="n">
        <v>50.1333333333333</v>
      </c>
      <c r="S5852" s="39" t="n">
        <v>184.866666666667</v>
      </c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  <c r="AI5852" s="3"/>
      <c r="AJ5852" s="3"/>
      <c r="AMG5852" s="0"/>
      <c r="AMH5852" s="0"/>
      <c r="AMI5852" s="0"/>
      <c r="AMJ5852" s="0"/>
    </row>
    <row r="5853" s="4" customFormat="true" ht="37.5" hidden="false" customHeight="true" outlineLevel="0" collapsed="false">
      <c r="A5853" s="23" t="s">
        <v>1337</v>
      </c>
      <c r="B5853" s="108" t="n">
        <v>9223</v>
      </c>
      <c r="C5853" s="25" t="n">
        <f aca="false">VLOOKUP(B5853,[1]Planilha8!$X$4:$Y$6629,2,0)</f>
        <v>614430</v>
      </c>
      <c r="D5853" s="102" t="s">
        <v>1461</v>
      </c>
      <c r="E5853" s="26" t="str">
        <f aca="false">VLOOKUP(B5853,[1]Planilha8!$X$4:$Z$6629,3,0)</f>
        <v>DIRETORIA DE ENFERMAGEM</v>
      </c>
      <c r="F5853" s="26" t="str">
        <f aca="false">VLOOKUP(B5853,[1]Planilha8!$X$4:$AD$6629,7,0)</f>
        <v>BOM</v>
      </c>
      <c r="G5853" s="103" t="n">
        <v>42803</v>
      </c>
      <c r="H5853" s="104" t="n">
        <v>235</v>
      </c>
      <c r="I5853" s="29" t="s">
        <v>23</v>
      </c>
      <c r="J5853" s="105" t="s">
        <v>601</v>
      </c>
      <c r="K5853" s="106" t="n">
        <v>4851</v>
      </c>
      <c r="L5853" s="107" t="n">
        <v>2017000612</v>
      </c>
      <c r="M5853" s="73" t="n">
        <v>43465</v>
      </c>
      <c r="N5853" s="74" t="n">
        <v>47.5875</v>
      </c>
      <c r="O5853" s="75" t="n">
        <v>0.13</v>
      </c>
      <c r="P5853" s="76" t="n">
        <v>0.0108333333333333</v>
      </c>
      <c r="Q5853" s="77" t="n">
        <v>2.54583333333333</v>
      </c>
      <c r="R5853" s="78" t="n">
        <v>50.1333333333333</v>
      </c>
      <c r="S5853" s="39" t="n">
        <v>184.866666666667</v>
      </c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  <c r="AI5853" s="3"/>
      <c r="AJ5853" s="3"/>
      <c r="AMG5853" s="0"/>
      <c r="AMH5853" s="0"/>
      <c r="AMI5853" s="0"/>
      <c r="AMJ5853" s="0"/>
    </row>
    <row r="5854" s="4" customFormat="true" ht="37.5" hidden="false" customHeight="true" outlineLevel="0" collapsed="false">
      <c r="A5854" s="23" t="s">
        <v>1337</v>
      </c>
      <c r="B5854" s="108" t="n">
        <v>9224</v>
      </c>
      <c r="C5854" s="25" t="n">
        <f aca="false">VLOOKUP(B5854,[1]Planilha8!$X$4:$Y$6629,2,0)</f>
        <v>614431</v>
      </c>
      <c r="D5854" s="102" t="s">
        <v>1461</v>
      </c>
      <c r="E5854" s="26" t="str">
        <f aca="false">VLOOKUP(B5854,[1]Planilha8!$X$4:$Z$6629,3,0)</f>
        <v>GALPÃO ALMOXARIFADO</v>
      </c>
      <c r="F5854" s="26" t="str">
        <f aca="false">VLOOKUP(B5854,[1]Planilha8!$X$4:$AD$6629,7,0)</f>
        <v>SUCATA</v>
      </c>
      <c r="G5854" s="103" t="n">
        <v>42803</v>
      </c>
      <c r="H5854" s="104" t="n">
        <v>235</v>
      </c>
      <c r="I5854" s="29" t="s">
        <v>23</v>
      </c>
      <c r="J5854" s="105" t="s">
        <v>601</v>
      </c>
      <c r="K5854" s="106" t="n">
        <v>4851</v>
      </c>
      <c r="L5854" s="107" t="n">
        <v>2017000612</v>
      </c>
      <c r="M5854" s="73" t="n">
        <v>43465</v>
      </c>
      <c r="N5854" s="74" t="n">
        <v>47.5875</v>
      </c>
      <c r="O5854" s="75" t="n">
        <v>0.13</v>
      </c>
      <c r="P5854" s="76" t="n">
        <v>0.0108333333333333</v>
      </c>
      <c r="Q5854" s="77" t="n">
        <v>2.54583333333333</v>
      </c>
      <c r="R5854" s="78" t="n">
        <v>50.1333333333333</v>
      </c>
      <c r="S5854" s="39" t="n">
        <v>184.866666666667</v>
      </c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  <c r="AI5854" s="3"/>
      <c r="AJ5854" s="3"/>
      <c r="AMG5854" s="0"/>
      <c r="AMH5854" s="0"/>
      <c r="AMI5854" s="0"/>
      <c r="AMJ5854" s="0"/>
    </row>
    <row r="5855" s="4" customFormat="true" ht="37.5" hidden="false" customHeight="true" outlineLevel="0" collapsed="false">
      <c r="A5855" s="23" t="s">
        <v>1337</v>
      </c>
      <c r="B5855" s="108" t="n">
        <v>9225</v>
      </c>
      <c r="C5855" s="25" t="n">
        <f aca="false">VLOOKUP(B5855,[1]Planilha8!$X$4:$Y$6629,2,0)</f>
        <v>614432</v>
      </c>
      <c r="D5855" s="102" t="s">
        <v>1461</v>
      </c>
      <c r="E5855" s="26" t="str">
        <f aca="false">VLOOKUP(B5855,[1]Planilha8!$X$4:$Z$6629,3,0)</f>
        <v>GALPÃO ALMOXARIFADO</v>
      </c>
      <c r="F5855" s="26" t="str">
        <f aca="false">VLOOKUP(B5855,[1]Planilha8!$X$4:$AD$6629,7,0)</f>
        <v>SUCATA</v>
      </c>
      <c r="G5855" s="103" t="n">
        <v>42803</v>
      </c>
      <c r="H5855" s="104" t="n">
        <v>235</v>
      </c>
      <c r="I5855" s="29" t="s">
        <v>23</v>
      </c>
      <c r="J5855" s="105" t="s">
        <v>601</v>
      </c>
      <c r="K5855" s="106" t="n">
        <v>4851</v>
      </c>
      <c r="L5855" s="107" t="n">
        <v>2017000612</v>
      </c>
      <c r="M5855" s="73" t="n">
        <v>43465</v>
      </c>
      <c r="N5855" s="74" t="n">
        <v>47.5875</v>
      </c>
      <c r="O5855" s="75" t="n">
        <v>0.13</v>
      </c>
      <c r="P5855" s="76" t="n">
        <v>0.0108333333333333</v>
      </c>
      <c r="Q5855" s="77" t="n">
        <v>2.54583333333333</v>
      </c>
      <c r="R5855" s="78" t="n">
        <v>50.1333333333333</v>
      </c>
      <c r="S5855" s="39" t="n">
        <v>184.866666666667</v>
      </c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  <c r="AI5855" s="3"/>
      <c r="AJ5855" s="3"/>
      <c r="AMG5855" s="0"/>
      <c r="AMH5855" s="0"/>
      <c r="AMI5855" s="0"/>
      <c r="AMJ5855" s="0"/>
    </row>
    <row r="5856" s="4" customFormat="true" ht="37.5" hidden="false" customHeight="true" outlineLevel="0" collapsed="false">
      <c r="A5856" s="23" t="s">
        <v>1337</v>
      </c>
      <c r="B5856" s="108" t="n">
        <v>9226</v>
      </c>
      <c r="C5856" s="25" t="n">
        <f aca="false">VLOOKUP(B5856,[1]Planilha8!$X$4:$Y$6629,2,0)</f>
        <v>614433</v>
      </c>
      <c r="D5856" s="102" t="s">
        <v>1461</v>
      </c>
      <c r="E5856" s="26" t="str">
        <f aca="false">VLOOKUP(B5856,[1]Planilha8!$X$4:$Z$6629,3,0)</f>
        <v>GALPÃO ALMOXARIFADO</v>
      </c>
      <c r="F5856" s="26" t="str">
        <f aca="false">VLOOKUP(B5856,[1]Planilha8!$X$4:$AD$6629,7,0)</f>
        <v>SUCATA</v>
      </c>
      <c r="G5856" s="103" t="n">
        <v>42803</v>
      </c>
      <c r="H5856" s="104" t="n">
        <v>235</v>
      </c>
      <c r="I5856" s="29" t="s">
        <v>23</v>
      </c>
      <c r="J5856" s="105" t="s">
        <v>601</v>
      </c>
      <c r="K5856" s="106" t="n">
        <v>4851</v>
      </c>
      <c r="L5856" s="107" t="n">
        <v>2017000612</v>
      </c>
      <c r="M5856" s="73" t="n">
        <v>43465</v>
      </c>
      <c r="N5856" s="74" t="n">
        <v>47.5875</v>
      </c>
      <c r="O5856" s="75" t="n">
        <v>0.13</v>
      </c>
      <c r="P5856" s="76" t="n">
        <v>0.0108333333333333</v>
      </c>
      <c r="Q5856" s="77" t="n">
        <v>2.54583333333333</v>
      </c>
      <c r="R5856" s="78" t="n">
        <v>50.1333333333333</v>
      </c>
      <c r="S5856" s="39" t="n">
        <v>184.866666666667</v>
      </c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  <c r="AI5856" s="3"/>
      <c r="AJ5856" s="3"/>
      <c r="AMG5856" s="0"/>
      <c r="AMH5856" s="0"/>
      <c r="AMI5856" s="0"/>
      <c r="AMJ5856" s="0"/>
    </row>
    <row r="5857" s="4" customFormat="true" ht="37.5" hidden="false" customHeight="true" outlineLevel="0" collapsed="false">
      <c r="A5857" s="23" t="s">
        <v>1337</v>
      </c>
      <c r="B5857" s="108" t="n">
        <v>9257</v>
      </c>
      <c r="C5857" s="25" t="n">
        <f aca="false">VLOOKUP(B5857,[1]Planilha8!$X$4:$Y$6629,2,0)</f>
        <v>2042255</v>
      </c>
      <c r="D5857" s="102" t="s">
        <v>1610</v>
      </c>
      <c r="E5857" s="26" t="str">
        <f aca="false">VLOOKUP(B5857,[1]Planilha8!$X$4:$Z$6629,3,0)</f>
        <v>CLÍNICA MÉDICA</v>
      </c>
      <c r="F5857" s="26" t="str">
        <f aca="false">VLOOKUP(B5857,[1]Planilha8!$X$4:$AD$6629,7,0)</f>
        <v>BOM</v>
      </c>
      <c r="G5857" s="103" t="n">
        <v>42860</v>
      </c>
      <c r="H5857" s="104" t="n">
        <v>948</v>
      </c>
      <c r="I5857" s="29" t="s">
        <v>23</v>
      </c>
      <c r="J5857" s="105" t="s">
        <v>601</v>
      </c>
      <c r="K5857" s="106" t="n">
        <v>4896</v>
      </c>
      <c r="L5857" s="107" t="n">
        <v>2017000160</v>
      </c>
      <c r="M5857" s="73" t="n">
        <v>43465</v>
      </c>
      <c r="N5857" s="74" t="n">
        <v>497.436666666667</v>
      </c>
      <c r="O5857" s="75" t="n">
        <v>0.33</v>
      </c>
      <c r="P5857" s="76" t="n">
        <v>0.0275</v>
      </c>
      <c r="Q5857" s="77" t="n">
        <v>26.07</v>
      </c>
      <c r="R5857" s="78" t="n">
        <v>523.506666666667</v>
      </c>
      <c r="S5857" s="39" t="n">
        <v>424.493333333333</v>
      </c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  <c r="AI5857" s="3"/>
      <c r="AJ5857" s="3"/>
      <c r="AMG5857" s="0"/>
      <c r="AMH5857" s="0"/>
      <c r="AMI5857" s="0"/>
      <c r="AMJ5857" s="0"/>
    </row>
    <row r="5858" s="4" customFormat="true" ht="37.5" hidden="false" customHeight="true" outlineLevel="0" collapsed="false">
      <c r="A5858" s="23" t="s">
        <v>1337</v>
      </c>
      <c r="B5858" s="108" t="n">
        <v>9258</v>
      </c>
      <c r="C5858" s="25" t="n">
        <f aca="false">VLOOKUP(B5858,[1]Planilha8!$X$4:$Y$6629,2,0)</f>
        <v>2042256</v>
      </c>
      <c r="D5858" s="102" t="s">
        <v>1610</v>
      </c>
      <c r="E5858" s="26" t="str">
        <f aca="false">VLOOKUP(B5858,[1]Planilha8!$X$4:$Z$6629,3,0)</f>
        <v>CLÍNICA CIRÚRGICA</v>
      </c>
      <c r="F5858" s="26" t="str">
        <f aca="false">VLOOKUP(B5858,[1]Planilha8!$X$4:$AD$6629,7,0)</f>
        <v>BOM</v>
      </c>
      <c r="G5858" s="103" t="n">
        <v>42860</v>
      </c>
      <c r="H5858" s="104" t="n">
        <v>948</v>
      </c>
      <c r="I5858" s="29" t="s">
        <v>23</v>
      </c>
      <c r="J5858" s="105" t="s">
        <v>601</v>
      </c>
      <c r="K5858" s="106" t="n">
        <v>4896</v>
      </c>
      <c r="L5858" s="107" t="n">
        <v>2017000160</v>
      </c>
      <c r="M5858" s="73" t="n">
        <v>43465</v>
      </c>
      <c r="N5858" s="74" t="n">
        <v>497.436666666667</v>
      </c>
      <c r="O5858" s="75" t="n">
        <v>0.33</v>
      </c>
      <c r="P5858" s="76" t="n">
        <v>0.0275</v>
      </c>
      <c r="Q5858" s="77" t="n">
        <v>26.07</v>
      </c>
      <c r="R5858" s="78" t="n">
        <v>523.506666666667</v>
      </c>
      <c r="S5858" s="39" t="n">
        <v>424.493333333333</v>
      </c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  <c r="AMG5858" s="0"/>
      <c r="AMH5858" s="0"/>
      <c r="AMI5858" s="0"/>
      <c r="AMJ5858" s="0"/>
    </row>
    <row r="5859" s="4" customFormat="true" ht="37.5" hidden="false" customHeight="true" outlineLevel="0" collapsed="false">
      <c r="A5859" s="23" t="s">
        <v>1337</v>
      </c>
      <c r="B5859" s="108" t="n">
        <v>9259</v>
      </c>
      <c r="C5859" s="25" t="n">
        <f aca="false">VLOOKUP(B5859,[1]Planilha8!$X$4:$Y$6629,2,0)</f>
        <v>2042257</v>
      </c>
      <c r="D5859" s="102" t="s">
        <v>1610</v>
      </c>
      <c r="E5859" s="26" t="str">
        <f aca="false">VLOOKUP(B5859,[1]Planilha8!$X$4:$Z$6629,3,0)</f>
        <v>DIÁLISE</v>
      </c>
      <c r="F5859" s="26" t="str">
        <f aca="false">VLOOKUP(B5859,[1]Planilha8!$X$4:$AD$6629,7,0)</f>
        <v>BOM</v>
      </c>
      <c r="G5859" s="103" t="n">
        <v>42860</v>
      </c>
      <c r="H5859" s="104" t="n">
        <v>948</v>
      </c>
      <c r="I5859" s="29" t="s">
        <v>23</v>
      </c>
      <c r="J5859" s="105" t="s">
        <v>601</v>
      </c>
      <c r="K5859" s="106" t="n">
        <v>4896</v>
      </c>
      <c r="L5859" s="107" t="n">
        <v>2017000160</v>
      </c>
      <c r="M5859" s="73" t="n">
        <v>43465</v>
      </c>
      <c r="N5859" s="74" t="n">
        <v>497.436666666667</v>
      </c>
      <c r="O5859" s="75" t="n">
        <v>0.33</v>
      </c>
      <c r="P5859" s="76" t="n">
        <v>0.0275</v>
      </c>
      <c r="Q5859" s="77" t="n">
        <v>26.07</v>
      </c>
      <c r="R5859" s="78" t="n">
        <v>523.506666666667</v>
      </c>
      <c r="S5859" s="39" t="n">
        <v>424.493333333333</v>
      </c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  <c r="AI5859" s="3"/>
      <c r="AJ5859" s="3"/>
      <c r="AMG5859" s="0"/>
      <c r="AMH5859" s="0"/>
      <c r="AMI5859" s="0"/>
      <c r="AMJ5859" s="0"/>
    </row>
    <row r="5860" s="4" customFormat="true" ht="37.5" hidden="false" customHeight="true" outlineLevel="0" collapsed="false">
      <c r="A5860" s="23" t="s">
        <v>1337</v>
      </c>
      <c r="B5860" s="108" t="n">
        <v>9260</v>
      </c>
      <c r="C5860" s="25" t="n">
        <f aca="false">VLOOKUP(B5860,[1]Planilha8!$X$4:$Y$6629,2,0)</f>
        <v>2042258</v>
      </c>
      <c r="D5860" s="102" t="s">
        <v>1610</v>
      </c>
      <c r="E5860" s="26" t="str">
        <f aca="false">VLOOKUP(B5860,[1]Planilha8!$X$4:$Z$6629,3,0)</f>
        <v>GALPÃO ALMOXARIFADO</v>
      </c>
      <c r="F5860" s="26" t="str">
        <f aca="false">VLOOKUP(B5860,[1]Planilha8!$X$4:$AD$6629,7,0)</f>
        <v>SUCATA</v>
      </c>
      <c r="G5860" s="103" t="n">
        <v>42860</v>
      </c>
      <c r="H5860" s="104" t="n">
        <v>948</v>
      </c>
      <c r="I5860" s="29" t="s">
        <v>23</v>
      </c>
      <c r="J5860" s="105" t="s">
        <v>601</v>
      </c>
      <c r="K5860" s="106" t="n">
        <v>4896</v>
      </c>
      <c r="L5860" s="107" t="n">
        <v>2017000160</v>
      </c>
      <c r="M5860" s="73" t="n">
        <v>43465</v>
      </c>
      <c r="N5860" s="74" t="n">
        <v>497.436666666667</v>
      </c>
      <c r="O5860" s="75" t="n">
        <v>0.33</v>
      </c>
      <c r="P5860" s="76" t="n">
        <v>0.0275</v>
      </c>
      <c r="Q5860" s="77" t="n">
        <v>26.07</v>
      </c>
      <c r="R5860" s="78" t="n">
        <v>523.506666666667</v>
      </c>
      <c r="S5860" s="39" t="n">
        <v>424.493333333333</v>
      </c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  <c r="AI5860" s="3"/>
      <c r="AJ5860" s="3"/>
      <c r="AMG5860" s="0"/>
      <c r="AMH5860" s="0"/>
      <c r="AMI5860" s="0"/>
      <c r="AMJ5860" s="0"/>
    </row>
    <row r="5861" s="4" customFormat="true" ht="37.5" hidden="false" customHeight="true" outlineLevel="0" collapsed="false">
      <c r="A5861" s="23" t="s">
        <v>1337</v>
      </c>
      <c r="B5861" s="108" t="n">
        <v>9261</v>
      </c>
      <c r="C5861" s="25" t="n">
        <f aca="false">VLOOKUP(B5861,[1]Planilha8!$X$4:$Y$6629,2,0)</f>
        <v>2042259</v>
      </c>
      <c r="D5861" s="102" t="s">
        <v>1610</v>
      </c>
      <c r="E5861" s="26" t="str">
        <f aca="false">VLOOKUP(B5861,[1]Planilha8!$X$4:$Z$6629,3,0)</f>
        <v>CLÍNICA MÉDICA</v>
      </c>
      <c r="F5861" s="26" t="str">
        <f aca="false">VLOOKUP(B5861,[1]Planilha8!$X$4:$AD$6629,7,0)</f>
        <v>BOM</v>
      </c>
      <c r="G5861" s="103" t="n">
        <v>42860</v>
      </c>
      <c r="H5861" s="104" t="n">
        <v>948</v>
      </c>
      <c r="I5861" s="29" t="s">
        <v>23</v>
      </c>
      <c r="J5861" s="105" t="s">
        <v>601</v>
      </c>
      <c r="K5861" s="106" t="n">
        <v>4896</v>
      </c>
      <c r="L5861" s="107" t="n">
        <v>2017000160</v>
      </c>
      <c r="M5861" s="73" t="n">
        <v>43465</v>
      </c>
      <c r="N5861" s="74" t="n">
        <v>497.436666666667</v>
      </c>
      <c r="O5861" s="75" t="n">
        <v>0.33</v>
      </c>
      <c r="P5861" s="76" t="n">
        <v>0.0275</v>
      </c>
      <c r="Q5861" s="77" t="n">
        <v>26.07</v>
      </c>
      <c r="R5861" s="78" t="n">
        <v>523.506666666667</v>
      </c>
      <c r="S5861" s="39" t="n">
        <v>424.493333333333</v>
      </c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  <c r="AI5861" s="3"/>
      <c r="AJ5861" s="3"/>
      <c r="AMG5861" s="0"/>
      <c r="AMH5861" s="0"/>
      <c r="AMI5861" s="0"/>
      <c r="AMJ5861" s="0"/>
    </row>
    <row r="5862" s="4" customFormat="true" ht="37.5" hidden="false" customHeight="true" outlineLevel="0" collapsed="false">
      <c r="A5862" s="23" t="s">
        <v>1337</v>
      </c>
      <c r="B5862" s="108" t="n">
        <v>9262</v>
      </c>
      <c r="C5862" s="25" t="n">
        <f aca="false">VLOOKUP(B5862,[1]Planilha8!$X$4:$Y$6629,2,0)</f>
        <v>2042260</v>
      </c>
      <c r="D5862" s="102" t="s">
        <v>1610</v>
      </c>
      <c r="E5862" s="26" t="str">
        <f aca="false">VLOOKUP(B5862,[1]Planilha8!$X$4:$Z$6629,3,0)</f>
        <v>GALPÃO ALMOXARIFADO</v>
      </c>
      <c r="F5862" s="26" t="str">
        <f aca="false">VLOOKUP(B5862,[1]Planilha8!$X$4:$AD$6629,7,0)</f>
        <v>SUCATA</v>
      </c>
      <c r="G5862" s="103" t="n">
        <v>42860</v>
      </c>
      <c r="H5862" s="104" t="n">
        <v>948</v>
      </c>
      <c r="I5862" s="29" t="s">
        <v>23</v>
      </c>
      <c r="J5862" s="105" t="s">
        <v>601</v>
      </c>
      <c r="K5862" s="106" t="n">
        <v>4896</v>
      </c>
      <c r="L5862" s="107" t="n">
        <v>2017000160</v>
      </c>
      <c r="M5862" s="73" t="n">
        <v>43465</v>
      </c>
      <c r="N5862" s="74" t="n">
        <v>497.436666666667</v>
      </c>
      <c r="O5862" s="75" t="n">
        <v>0.33</v>
      </c>
      <c r="P5862" s="76" t="n">
        <v>0.0275</v>
      </c>
      <c r="Q5862" s="77" t="n">
        <v>26.07</v>
      </c>
      <c r="R5862" s="78" t="n">
        <v>523.506666666667</v>
      </c>
      <c r="S5862" s="39" t="n">
        <v>424.493333333333</v>
      </c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  <c r="AI5862" s="3"/>
      <c r="AJ5862" s="3"/>
      <c r="AMG5862" s="0"/>
      <c r="AMH5862" s="0"/>
      <c r="AMI5862" s="0"/>
      <c r="AMJ5862" s="0"/>
    </row>
    <row r="5863" s="4" customFormat="true" ht="37.5" hidden="false" customHeight="true" outlineLevel="0" collapsed="false">
      <c r="A5863" s="23" t="s">
        <v>1337</v>
      </c>
      <c r="B5863" s="108" t="n">
        <v>9263</v>
      </c>
      <c r="C5863" s="25" t="e">
        <f aca="false">VLOOKUP(B5863,[1]Planilha8!$X$4:$Y$6629,2,0)</f>
        <v>#N/A</v>
      </c>
      <c r="D5863" s="102" t="s">
        <v>1610</v>
      </c>
      <c r="E5863" s="26" t="e">
        <f aca="false">VLOOKUP(B5863,[1]Planilha8!$X$4:$Z$6629,3,0)</f>
        <v>#N/A</v>
      </c>
      <c r="F5863" s="26" t="e">
        <f aca="false">VLOOKUP(B5863,[1]Planilha8!$X$4:$AD$6629,7,0)</f>
        <v>#N/A</v>
      </c>
      <c r="G5863" s="103" t="n">
        <v>42860</v>
      </c>
      <c r="H5863" s="104" t="n">
        <v>948</v>
      </c>
      <c r="I5863" s="29" t="s">
        <v>23</v>
      </c>
      <c r="J5863" s="105" t="s">
        <v>601</v>
      </c>
      <c r="K5863" s="106" t="n">
        <v>4896</v>
      </c>
      <c r="L5863" s="107" t="n">
        <v>2017000160</v>
      </c>
      <c r="M5863" s="73" t="n">
        <v>43465</v>
      </c>
      <c r="N5863" s="74" t="n">
        <v>497.436666666667</v>
      </c>
      <c r="O5863" s="75" t="n">
        <v>0.33</v>
      </c>
      <c r="P5863" s="76" t="n">
        <v>0.0275</v>
      </c>
      <c r="Q5863" s="77" t="n">
        <v>26.07</v>
      </c>
      <c r="R5863" s="78" t="n">
        <v>523.506666666667</v>
      </c>
      <c r="S5863" s="39" t="n">
        <v>424.493333333333</v>
      </c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  <c r="AI5863" s="3"/>
      <c r="AJ5863" s="3"/>
      <c r="AMG5863" s="0"/>
      <c r="AMH5863" s="0"/>
      <c r="AMI5863" s="0"/>
      <c r="AMJ5863" s="0"/>
    </row>
    <row r="5864" s="4" customFormat="true" ht="37.5" hidden="false" customHeight="true" outlineLevel="0" collapsed="false">
      <c r="A5864" s="23" t="s">
        <v>1337</v>
      </c>
      <c r="B5864" s="108" t="n">
        <v>9264</v>
      </c>
      <c r="C5864" s="25" t="e">
        <f aca="false">VLOOKUP(B5864,[1]Planilha8!$X$4:$Y$6629,2,0)</f>
        <v>#N/A</v>
      </c>
      <c r="D5864" s="102" t="s">
        <v>1610</v>
      </c>
      <c r="E5864" s="26" t="e">
        <f aca="false">VLOOKUP(B5864,[1]Planilha8!$X$4:$Z$6629,3,0)</f>
        <v>#N/A</v>
      </c>
      <c r="F5864" s="26" t="e">
        <f aca="false">VLOOKUP(B5864,[1]Planilha8!$X$4:$AD$6629,7,0)</f>
        <v>#N/A</v>
      </c>
      <c r="G5864" s="103" t="n">
        <v>42860</v>
      </c>
      <c r="H5864" s="104" t="n">
        <v>948</v>
      </c>
      <c r="I5864" s="29" t="s">
        <v>23</v>
      </c>
      <c r="J5864" s="105" t="s">
        <v>601</v>
      </c>
      <c r="K5864" s="106" t="n">
        <v>4896</v>
      </c>
      <c r="L5864" s="107" t="n">
        <v>2017000160</v>
      </c>
      <c r="M5864" s="73" t="n">
        <v>43465</v>
      </c>
      <c r="N5864" s="74" t="n">
        <v>497.436666666667</v>
      </c>
      <c r="O5864" s="75" t="n">
        <v>0.33</v>
      </c>
      <c r="P5864" s="76" t="n">
        <v>0.0275</v>
      </c>
      <c r="Q5864" s="77" t="n">
        <v>26.07</v>
      </c>
      <c r="R5864" s="78" t="n">
        <v>523.506666666667</v>
      </c>
      <c r="S5864" s="39" t="n">
        <v>424.493333333333</v>
      </c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  <c r="AI5864" s="3"/>
      <c r="AJ5864" s="3"/>
      <c r="AMG5864" s="0"/>
      <c r="AMH5864" s="0"/>
      <c r="AMI5864" s="0"/>
      <c r="AMJ5864" s="0"/>
    </row>
    <row r="5865" s="4" customFormat="true" ht="37.5" hidden="false" customHeight="true" outlineLevel="0" collapsed="false">
      <c r="A5865" s="23" t="s">
        <v>1337</v>
      </c>
      <c r="B5865" s="108" t="n">
        <v>9265</v>
      </c>
      <c r="C5865" s="25" t="n">
        <f aca="false">VLOOKUP(B5865,[1]Planilha8!$X$4:$Y$6629,2,0)</f>
        <v>2042263</v>
      </c>
      <c r="D5865" s="102" t="s">
        <v>1610</v>
      </c>
      <c r="E5865" s="26" t="str">
        <f aca="false">VLOOKUP(B5865,[1]Planilha8!$X$4:$Z$6629,3,0)</f>
        <v>CLÍNICA CIRÚRGICA</v>
      </c>
      <c r="F5865" s="26" t="str">
        <f aca="false">VLOOKUP(B5865,[1]Planilha8!$X$4:$AD$6629,7,0)</f>
        <v>BOM</v>
      </c>
      <c r="G5865" s="103" t="n">
        <v>42860</v>
      </c>
      <c r="H5865" s="104" t="n">
        <v>948</v>
      </c>
      <c r="I5865" s="29" t="s">
        <v>23</v>
      </c>
      <c r="J5865" s="105" t="s">
        <v>601</v>
      </c>
      <c r="K5865" s="106" t="n">
        <v>4896</v>
      </c>
      <c r="L5865" s="107" t="n">
        <v>2017000160</v>
      </c>
      <c r="M5865" s="73" t="n">
        <v>43465</v>
      </c>
      <c r="N5865" s="74" t="n">
        <v>497.436666666667</v>
      </c>
      <c r="O5865" s="75" t="n">
        <v>0.33</v>
      </c>
      <c r="P5865" s="76" t="n">
        <v>0.0275</v>
      </c>
      <c r="Q5865" s="77" t="n">
        <v>26.07</v>
      </c>
      <c r="R5865" s="78" t="n">
        <v>523.506666666667</v>
      </c>
      <c r="S5865" s="39" t="n">
        <v>424.493333333333</v>
      </c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  <c r="AMG5865" s="0"/>
      <c r="AMH5865" s="0"/>
      <c r="AMI5865" s="0"/>
      <c r="AMJ5865" s="0"/>
    </row>
    <row r="5866" s="4" customFormat="true" ht="37.5" hidden="false" customHeight="true" outlineLevel="0" collapsed="false">
      <c r="A5866" s="23" t="s">
        <v>1337</v>
      </c>
      <c r="B5866" s="108" t="n">
        <v>9266</v>
      </c>
      <c r="C5866" s="25" t="n">
        <f aca="false">VLOOKUP(B5866,[1]Planilha8!$X$4:$Y$6629,2,0)</f>
        <v>2042264</v>
      </c>
      <c r="D5866" s="102" t="s">
        <v>1610</v>
      </c>
      <c r="E5866" s="26" t="str">
        <f aca="false">VLOOKUP(B5866,[1]Planilha8!$X$4:$Z$6629,3,0)</f>
        <v>CLÍNICA MÉDICA</v>
      </c>
      <c r="F5866" s="26" t="str">
        <f aca="false">VLOOKUP(B5866,[1]Planilha8!$X$4:$AD$6629,7,0)</f>
        <v>BOM</v>
      </c>
      <c r="G5866" s="103" t="n">
        <v>42860</v>
      </c>
      <c r="H5866" s="104" t="n">
        <v>948</v>
      </c>
      <c r="I5866" s="29" t="s">
        <v>23</v>
      </c>
      <c r="J5866" s="105" t="s">
        <v>601</v>
      </c>
      <c r="K5866" s="106" t="n">
        <v>4896</v>
      </c>
      <c r="L5866" s="107" t="n">
        <v>2017000160</v>
      </c>
      <c r="M5866" s="73" t="n">
        <v>43465</v>
      </c>
      <c r="N5866" s="74" t="n">
        <v>497.436666666667</v>
      </c>
      <c r="O5866" s="75" t="n">
        <v>0.33</v>
      </c>
      <c r="P5866" s="76" t="n">
        <v>0.0275</v>
      </c>
      <c r="Q5866" s="77" t="n">
        <v>26.07</v>
      </c>
      <c r="R5866" s="78" t="n">
        <v>523.506666666667</v>
      </c>
      <c r="S5866" s="39" t="n">
        <v>424.493333333333</v>
      </c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  <c r="AI5866" s="3"/>
      <c r="AJ5866" s="3"/>
      <c r="AMG5866" s="0"/>
      <c r="AMH5866" s="0"/>
      <c r="AMI5866" s="0"/>
      <c r="AMJ5866" s="0"/>
    </row>
    <row r="5867" s="4" customFormat="true" ht="37.5" hidden="false" customHeight="true" outlineLevel="0" collapsed="false">
      <c r="A5867" s="23" t="s">
        <v>1337</v>
      </c>
      <c r="B5867" s="108" t="n">
        <v>9267</v>
      </c>
      <c r="C5867" s="25" t="n">
        <f aca="false">VLOOKUP(B5867,[1]Planilha8!$X$4:$Y$6629,2,0)</f>
        <v>2042265</v>
      </c>
      <c r="D5867" s="102" t="s">
        <v>1610</v>
      </c>
      <c r="E5867" s="26" t="str">
        <f aca="false">VLOOKUP(B5867,[1]Planilha8!$X$4:$Z$6629,3,0)</f>
        <v>CLÍNICA MÉDICA</v>
      </c>
      <c r="F5867" s="26" t="str">
        <f aca="false">VLOOKUP(B5867,[1]Planilha8!$X$4:$AD$6629,7,0)</f>
        <v>BOM</v>
      </c>
      <c r="G5867" s="103" t="n">
        <v>42860</v>
      </c>
      <c r="H5867" s="104" t="n">
        <v>948</v>
      </c>
      <c r="I5867" s="29" t="s">
        <v>23</v>
      </c>
      <c r="J5867" s="105" t="s">
        <v>601</v>
      </c>
      <c r="K5867" s="106" t="n">
        <v>4896</v>
      </c>
      <c r="L5867" s="107" t="n">
        <v>2017000160</v>
      </c>
      <c r="M5867" s="73" t="n">
        <v>43465</v>
      </c>
      <c r="N5867" s="74" t="n">
        <v>497.436666666667</v>
      </c>
      <c r="O5867" s="75" t="n">
        <v>0.33</v>
      </c>
      <c r="P5867" s="76" t="n">
        <v>0.0275</v>
      </c>
      <c r="Q5867" s="77" t="n">
        <v>26.07</v>
      </c>
      <c r="R5867" s="78" t="n">
        <v>523.506666666667</v>
      </c>
      <c r="S5867" s="39" t="n">
        <v>424.493333333333</v>
      </c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  <c r="AI5867" s="3"/>
      <c r="AJ5867" s="3"/>
      <c r="AMG5867" s="0"/>
      <c r="AMH5867" s="0"/>
      <c r="AMI5867" s="0"/>
      <c r="AMJ5867" s="0"/>
    </row>
    <row r="5868" s="4" customFormat="true" ht="37.5" hidden="false" customHeight="true" outlineLevel="0" collapsed="false">
      <c r="A5868" s="23" t="s">
        <v>1337</v>
      </c>
      <c r="B5868" s="108" t="n">
        <v>9268</v>
      </c>
      <c r="C5868" s="25" t="n">
        <f aca="false">VLOOKUP(B5868,[1]Planilha8!$X$4:$Y$6629,2,0)</f>
        <v>2042266</v>
      </c>
      <c r="D5868" s="102" t="s">
        <v>1610</v>
      </c>
      <c r="E5868" s="26" t="str">
        <f aca="false">VLOOKUP(B5868,[1]Planilha8!$X$4:$Z$6629,3,0)</f>
        <v>GALPÃO ALMOXARIFADO</v>
      </c>
      <c r="F5868" s="26" t="str">
        <f aca="false">VLOOKUP(B5868,[1]Planilha8!$X$4:$AD$6629,7,0)</f>
        <v>SUCATA</v>
      </c>
      <c r="G5868" s="103" t="n">
        <v>42860</v>
      </c>
      <c r="H5868" s="104" t="n">
        <v>948</v>
      </c>
      <c r="I5868" s="29" t="s">
        <v>23</v>
      </c>
      <c r="J5868" s="105" t="s">
        <v>601</v>
      </c>
      <c r="K5868" s="106" t="n">
        <v>4896</v>
      </c>
      <c r="L5868" s="107" t="n">
        <v>2017000160</v>
      </c>
      <c r="M5868" s="73" t="n">
        <v>43465</v>
      </c>
      <c r="N5868" s="74" t="n">
        <v>497.436666666667</v>
      </c>
      <c r="O5868" s="75" t="n">
        <v>0.33</v>
      </c>
      <c r="P5868" s="76" t="n">
        <v>0.0275</v>
      </c>
      <c r="Q5868" s="77" t="n">
        <v>26.07</v>
      </c>
      <c r="R5868" s="78" t="n">
        <v>523.506666666667</v>
      </c>
      <c r="S5868" s="39" t="n">
        <v>424.493333333333</v>
      </c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  <c r="AMG5868" s="0"/>
      <c r="AMH5868" s="0"/>
      <c r="AMI5868" s="0"/>
      <c r="AMJ5868" s="0"/>
    </row>
    <row r="5869" s="4" customFormat="true" ht="37.5" hidden="false" customHeight="true" outlineLevel="0" collapsed="false">
      <c r="A5869" s="23" t="s">
        <v>1337</v>
      </c>
      <c r="B5869" s="108" t="n">
        <v>9269</v>
      </c>
      <c r="C5869" s="25" t="e">
        <f aca="false">VLOOKUP(B5869,[1]Planilha8!$X$4:$Y$6629,2,0)</f>
        <v>#N/A</v>
      </c>
      <c r="D5869" s="102" t="s">
        <v>1610</v>
      </c>
      <c r="E5869" s="26" t="e">
        <f aca="false">VLOOKUP(B5869,[1]Planilha8!$X$4:$Z$6629,3,0)</f>
        <v>#N/A</v>
      </c>
      <c r="F5869" s="26" t="e">
        <f aca="false">VLOOKUP(B5869,[1]Planilha8!$X$4:$AD$6629,7,0)</f>
        <v>#N/A</v>
      </c>
      <c r="G5869" s="103" t="n">
        <v>42860</v>
      </c>
      <c r="H5869" s="104" t="n">
        <v>948</v>
      </c>
      <c r="I5869" s="29" t="s">
        <v>23</v>
      </c>
      <c r="J5869" s="105" t="s">
        <v>601</v>
      </c>
      <c r="K5869" s="106" t="n">
        <v>4896</v>
      </c>
      <c r="L5869" s="107" t="n">
        <v>2017000160</v>
      </c>
      <c r="M5869" s="73" t="n">
        <v>43465</v>
      </c>
      <c r="N5869" s="74" t="n">
        <v>497.436666666667</v>
      </c>
      <c r="O5869" s="75" t="n">
        <v>0.33</v>
      </c>
      <c r="P5869" s="76" t="n">
        <v>0.0275</v>
      </c>
      <c r="Q5869" s="77" t="n">
        <v>26.07</v>
      </c>
      <c r="R5869" s="78" t="n">
        <v>523.506666666667</v>
      </c>
      <c r="S5869" s="39" t="n">
        <v>424.493333333333</v>
      </c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  <c r="AI5869" s="3"/>
      <c r="AJ5869" s="3"/>
      <c r="AMG5869" s="0"/>
      <c r="AMH5869" s="0"/>
      <c r="AMI5869" s="0"/>
      <c r="AMJ5869" s="0"/>
    </row>
    <row r="5870" s="4" customFormat="true" ht="37.5" hidden="false" customHeight="true" outlineLevel="0" collapsed="false">
      <c r="A5870" s="23" t="s">
        <v>1337</v>
      </c>
      <c r="B5870" s="108" t="n">
        <v>9270</v>
      </c>
      <c r="C5870" s="25" t="n">
        <f aca="false">VLOOKUP(B5870,[1]Planilha8!$X$4:$Y$6629,2,0)</f>
        <v>2042268</v>
      </c>
      <c r="D5870" s="102" t="s">
        <v>1610</v>
      </c>
      <c r="E5870" s="26" t="str">
        <f aca="false">VLOOKUP(B5870,[1]Planilha8!$X$4:$Z$6629,3,0)</f>
        <v>CLÍNICA CIRÚRGICA</v>
      </c>
      <c r="F5870" s="26" t="str">
        <f aca="false">VLOOKUP(B5870,[1]Planilha8!$X$4:$AD$6629,7,0)</f>
        <v>BOM</v>
      </c>
      <c r="G5870" s="103" t="n">
        <v>42860</v>
      </c>
      <c r="H5870" s="104" t="n">
        <v>948</v>
      </c>
      <c r="I5870" s="29" t="s">
        <v>23</v>
      </c>
      <c r="J5870" s="105" t="s">
        <v>601</v>
      </c>
      <c r="K5870" s="106" t="n">
        <v>4896</v>
      </c>
      <c r="L5870" s="107" t="n">
        <v>2017000160</v>
      </c>
      <c r="M5870" s="73" t="n">
        <v>43465</v>
      </c>
      <c r="N5870" s="74" t="n">
        <v>497.436666666667</v>
      </c>
      <c r="O5870" s="75" t="n">
        <v>0.33</v>
      </c>
      <c r="P5870" s="76" t="n">
        <v>0.0275</v>
      </c>
      <c r="Q5870" s="77" t="n">
        <v>26.07</v>
      </c>
      <c r="R5870" s="78" t="n">
        <v>523.506666666667</v>
      </c>
      <c r="S5870" s="39" t="n">
        <v>424.493333333333</v>
      </c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  <c r="AI5870" s="3"/>
      <c r="AJ5870" s="3"/>
      <c r="AMG5870" s="0"/>
      <c r="AMH5870" s="0"/>
      <c r="AMI5870" s="0"/>
      <c r="AMJ5870" s="0"/>
    </row>
    <row r="5871" s="4" customFormat="true" ht="37.5" hidden="false" customHeight="true" outlineLevel="0" collapsed="false">
      <c r="A5871" s="23" t="s">
        <v>1337</v>
      </c>
      <c r="B5871" s="108" t="n">
        <v>9271</v>
      </c>
      <c r="C5871" s="25" t="n">
        <f aca="false">VLOOKUP(B5871,[1]Planilha8!$X$4:$Y$6629,2,0)</f>
        <v>2042269</v>
      </c>
      <c r="D5871" s="102" t="s">
        <v>1610</v>
      </c>
      <c r="E5871" s="26" t="str">
        <f aca="false">VLOOKUP(B5871,[1]Planilha8!$X$4:$Z$6629,3,0)</f>
        <v>GALPÃO ALMOXARIFADO</v>
      </c>
      <c r="F5871" s="26" t="str">
        <f aca="false">VLOOKUP(B5871,[1]Planilha8!$X$4:$AD$6629,7,0)</f>
        <v>SUCATA</v>
      </c>
      <c r="G5871" s="103" t="n">
        <v>42860</v>
      </c>
      <c r="H5871" s="104" t="n">
        <v>948</v>
      </c>
      <c r="I5871" s="29" t="s">
        <v>23</v>
      </c>
      <c r="J5871" s="105" t="s">
        <v>601</v>
      </c>
      <c r="K5871" s="106" t="n">
        <v>4896</v>
      </c>
      <c r="L5871" s="107" t="n">
        <v>2017000160</v>
      </c>
      <c r="M5871" s="73" t="n">
        <v>43465</v>
      </c>
      <c r="N5871" s="74" t="n">
        <v>497.436666666667</v>
      </c>
      <c r="O5871" s="75" t="n">
        <v>0.33</v>
      </c>
      <c r="P5871" s="76" t="n">
        <v>0.0275</v>
      </c>
      <c r="Q5871" s="77" t="n">
        <v>26.07</v>
      </c>
      <c r="R5871" s="78" t="n">
        <v>523.506666666667</v>
      </c>
      <c r="S5871" s="39" t="n">
        <v>424.493333333333</v>
      </c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  <c r="AI5871" s="3"/>
      <c r="AJ5871" s="3"/>
      <c r="AMG5871" s="0"/>
      <c r="AMH5871" s="0"/>
      <c r="AMI5871" s="0"/>
      <c r="AMJ5871" s="0"/>
    </row>
    <row r="5872" s="4" customFormat="true" ht="37.5" hidden="false" customHeight="true" outlineLevel="0" collapsed="false">
      <c r="A5872" s="23" t="s">
        <v>1337</v>
      </c>
      <c r="B5872" s="108" t="n">
        <v>9275</v>
      </c>
      <c r="C5872" s="25" t="n">
        <f aca="false">VLOOKUP(B5872,[1]Planilha8!$X$4:$Y$6629,2,0)</f>
        <v>2042274</v>
      </c>
      <c r="D5872" s="102" t="s">
        <v>1611</v>
      </c>
      <c r="E5872" s="26" t="str">
        <f aca="false">VLOOKUP(B5872,[1]Planilha8!$X$4:$Z$6629,3,0)</f>
        <v>CONDUTORES</v>
      </c>
      <c r="F5872" s="26" t="str">
        <f aca="false">VLOOKUP(B5872,[1]Planilha8!$X$4:$AD$6629,7,0)</f>
        <v>BOM</v>
      </c>
      <c r="G5872" s="103" t="n">
        <v>42878</v>
      </c>
      <c r="H5872" s="104" t="n">
        <v>1772.3</v>
      </c>
      <c r="I5872" s="29" t="s">
        <v>23</v>
      </c>
      <c r="J5872" s="105" t="s">
        <v>1612</v>
      </c>
      <c r="K5872" s="106" t="n">
        <v>20460</v>
      </c>
      <c r="L5872" s="107" t="n">
        <v>2016003275</v>
      </c>
      <c r="M5872" s="73" t="n">
        <v>43465</v>
      </c>
      <c r="N5872" s="74" t="n">
        <v>701.535416666667</v>
      </c>
      <c r="O5872" s="75" t="n">
        <v>0.25</v>
      </c>
      <c r="P5872" s="76" t="n">
        <v>0.0208333333333333</v>
      </c>
      <c r="Q5872" s="77" t="n">
        <v>36.9229166666667</v>
      </c>
      <c r="R5872" s="78" t="n">
        <v>738.458333333333</v>
      </c>
      <c r="S5872" s="39" t="n">
        <v>1033.84166666667</v>
      </c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  <c r="AI5872" s="3"/>
      <c r="AJ5872" s="3"/>
      <c r="AMG5872" s="0"/>
      <c r="AMH5872" s="0"/>
      <c r="AMI5872" s="0"/>
      <c r="AMJ5872" s="0"/>
    </row>
    <row r="5873" s="4" customFormat="true" ht="37.5" hidden="false" customHeight="true" outlineLevel="0" collapsed="false">
      <c r="A5873" s="23" t="s">
        <v>1337</v>
      </c>
      <c r="B5873" s="108" t="n">
        <v>9276</v>
      </c>
      <c r="C5873" s="25" t="n">
        <f aca="false">VLOOKUP(B5873,[1]Planilha8!$X$4:$Y$6629,2,0)</f>
        <v>2042275</v>
      </c>
      <c r="D5873" s="102" t="s">
        <v>1611</v>
      </c>
      <c r="E5873" s="26" t="str">
        <f aca="false">VLOOKUP(B5873,[1]Planilha8!$X$4:$Z$6629,3,0)</f>
        <v>CONDUTORES</v>
      </c>
      <c r="F5873" s="26" t="str">
        <f aca="false">VLOOKUP(B5873,[1]Planilha8!$X$4:$AD$6629,7,0)</f>
        <v>BOM</v>
      </c>
      <c r="G5873" s="103" t="n">
        <v>42878</v>
      </c>
      <c r="H5873" s="104" t="n">
        <v>1772.3</v>
      </c>
      <c r="I5873" s="29" t="s">
        <v>23</v>
      </c>
      <c r="J5873" s="105" t="s">
        <v>1612</v>
      </c>
      <c r="K5873" s="106" t="n">
        <v>20460</v>
      </c>
      <c r="L5873" s="107" t="n">
        <v>2016003275</v>
      </c>
      <c r="M5873" s="73" t="n">
        <v>43465</v>
      </c>
      <c r="N5873" s="74" t="n">
        <v>701.535416666667</v>
      </c>
      <c r="O5873" s="75" t="n">
        <v>0.25</v>
      </c>
      <c r="P5873" s="76" t="n">
        <v>0.0208333333333333</v>
      </c>
      <c r="Q5873" s="77" t="n">
        <v>36.9229166666667</v>
      </c>
      <c r="R5873" s="78" t="n">
        <v>738.458333333333</v>
      </c>
      <c r="S5873" s="39" t="n">
        <v>1033.84166666667</v>
      </c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  <c r="AI5873" s="3"/>
      <c r="AJ5873" s="3"/>
      <c r="AMG5873" s="0"/>
      <c r="AMH5873" s="0"/>
      <c r="AMI5873" s="0"/>
      <c r="AMJ5873" s="0"/>
    </row>
    <row r="5874" s="4" customFormat="true" ht="37.5" hidden="false" customHeight="true" outlineLevel="0" collapsed="false">
      <c r="A5874" s="23" t="s">
        <v>1337</v>
      </c>
      <c r="B5874" s="108" t="n">
        <v>9277</v>
      </c>
      <c r="C5874" s="25" t="n">
        <f aca="false">VLOOKUP(B5874,[1]Planilha8!$X$4:$Y$6629,2,0)</f>
        <v>2042270</v>
      </c>
      <c r="D5874" s="102" t="s">
        <v>1613</v>
      </c>
      <c r="E5874" s="26" t="str">
        <f aca="false">VLOOKUP(B5874,[1]Planilha8!$X$4:$Z$6629,3,0)</f>
        <v>GALPÃO ALMOXARIFADO</v>
      </c>
      <c r="F5874" s="26" t="str">
        <f aca="false">VLOOKUP(B5874,[1]Planilha8!$X$4:$AD$6629,7,0)</f>
        <v>RUIM</v>
      </c>
      <c r="G5874" s="103" t="n">
        <v>42878</v>
      </c>
      <c r="H5874" s="104" t="n">
        <v>1035</v>
      </c>
      <c r="I5874" s="29" t="s">
        <v>23</v>
      </c>
      <c r="J5874" s="105" t="s">
        <v>1612</v>
      </c>
      <c r="K5874" s="106" t="n">
        <v>20460</v>
      </c>
      <c r="L5874" s="107" t="n">
        <v>2016003275</v>
      </c>
      <c r="M5874" s="73" t="n">
        <v>43465</v>
      </c>
      <c r="N5874" s="74" t="n">
        <v>409.6875</v>
      </c>
      <c r="O5874" s="75" t="n">
        <v>0.25</v>
      </c>
      <c r="P5874" s="76" t="n">
        <v>0.0208333333333333</v>
      </c>
      <c r="Q5874" s="77" t="n">
        <v>21.5625</v>
      </c>
      <c r="R5874" s="78" t="n">
        <v>431.25</v>
      </c>
      <c r="S5874" s="39" t="n">
        <v>603.75</v>
      </c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  <c r="AI5874" s="3"/>
      <c r="AJ5874" s="3"/>
      <c r="AMG5874" s="0"/>
      <c r="AMH5874" s="0"/>
      <c r="AMI5874" s="0"/>
      <c r="AMJ5874" s="0"/>
    </row>
    <row r="5875" s="4" customFormat="true" ht="37.5" hidden="false" customHeight="true" outlineLevel="0" collapsed="false">
      <c r="A5875" s="23" t="s">
        <v>1337</v>
      </c>
      <c r="B5875" s="108" t="n">
        <v>9278</v>
      </c>
      <c r="C5875" s="25" t="n">
        <f aca="false">VLOOKUP(B5875,[1]Planilha8!$X$4:$Y$6629,2,0)</f>
        <v>2042271</v>
      </c>
      <c r="D5875" s="102" t="s">
        <v>1613</v>
      </c>
      <c r="E5875" s="26" t="str">
        <f aca="false">VLOOKUP(B5875,[1]Planilha8!$X$4:$Z$6629,3,0)</f>
        <v>GALPÃO ALMOXARIFADO</v>
      </c>
      <c r="F5875" s="26" t="str">
        <f aca="false">VLOOKUP(B5875,[1]Planilha8!$X$4:$AD$6629,7,0)</f>
        <v>RUIM</v>
      </c>
      <c r="G5875" s="103" t="n">
        <v>42878</v>
      </c>
      <c r="H5875" s="104" t="n">
        <v>1035</v>
      </c>
      <c r="I5875" s="29" t="s">
        <v>23</v>
      </c>
      <c r="J5875" s="105" t="s">
        <v>1612</v>
      </c>
      <c r="K5875" s="106" t="n">
        <v>20460</v>
      </c>
      <c r="L5875" s="107" t="n">
        <v>2016003275</v>
      </c>
      <c r="M5875" s="73" t="n">
        <v>43465</v>
      </c>
      <c r="N5875" s="74" t="n">
        <v>409.6875</v>
      </c>
      <c r="O5875" s="75" t="n">
        <v>0.25</v>
      </c>
      <c r="P5875" s="76" t="n">
        <v>0.0208333333333333</v>
      </c>
      <c r="Q5875" s="77" t="n">
        <v>21.5625</v>
      </c>
      <c r="R5875" s="78" t="n">
        <v>431.25</v>
      </c>
      <c r="S5875" s="39" t="n">
        <v>603.75</v>
      </c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  <c r="AI5875" s="3"/>
      <c r="AJ5875" s="3"/>
      <c r="AMG5875" s="0"/>
      <c r="AMH5875" s="0"/>
      <c r="AMI5875" s="0"/>
      <c r="AMJ5875" s="0"/>
    </row>
    <row r="5876" s="4" customFormat="true" ht="37.5" hidden="false" customHeight="true" outlineLevel="0" collapsed="false">
      <c r="A5876" s="23" t="s">
        <v>1337</v>
      </c>
      <c r="B5876" s="108" t="n">
        <v>9279</v>
      </c>
      <c r="C5876" s="25" t="n">
        <f aca="false">VLOOKUP(B5876,[1]Planilha8!$X$4:$Y$6629,2,0)</f>
        <v>2042272</v>
      </c>
      <c r="D5876" s="102" t="s">
        <v>1613</v>
      </c>
      <c r="E5876" s="26" t="str">
        <f aca="false">VLOOKUP(B5876,[1]Planilha8!$X$4:$Z$6629,3,0)</f>
        <v>GALPÃO ALMOXARIFADO</v>
      </c>
      <c r="F5876" s="26" t="str">
        <f aca="false">VLOOKUP(B5876,[1]Planilha8!$X$4:$AD$6629,7,0)</f>
        <v>RUIM</v>
      </c>
      <c r="G5876" s="103" t="n">
        <v>42878</v>
      </c>
      <c r="H5876" s="104" t="n">
        <v>1035</v>
      </c>
      <c r="I5876" s="29" t="s">
        <v>23</v>
      </c>
      <c r="J5876" s="105" t="s">
        <v>1612</v>
      </c>
      <c r="K5876" s="106" t="n">
        <v>20460</v>
      </c>
      <c r="L5876" s="107" t="n">
        <v>2016003275</v>
      </c>
      <c r="M5876" s="73" t="n">
        <v>43465</v>
      </c>
      <c r="N5876" s="74" t="n">
        <v>409.6875</v>
      </c>
      <c r="O5876" s="75" t="n">
        <v>0.25</v>
      </c>
      <c r="P5876" s="76" t="n">
        <v>0.0208333333333333</v>
      </c>
      <c r="Q5876" s="77" t="n">
        <v>21.5625</v>
      </c>
      <c r="R5876" s="78" t="n">
        <v>431.25</v>
      </c>
      <c r="S5876" s="39" t="n">
        <v>603.75</v>
      </c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  <c r="AI5876" s="3"/>
      <c r="AJ5876" s="3"/>
      <c r="AMG5876" s="0"/>
      <c r="AMH5876" s="0"/>
      <c r="AMI5876" s="0"/>
      <c r="AMJ5876" s="0"/>
    </row>
    <row r="5877" s="4" customFormat="true" ht="37.5" hidden="false" customHeight="true" outlineLevel="0" collapsed="false">
      <c r="A5877" s="23" t="s">
        <v>1337</v>
      </c>
      <c r="B5877" s="108" t="n">
        <v>9280</v>
      </c>
      <c r="C5877" s="25" t="n">
        <f aca="false">VLOOKUP(B5877,[1]Planilha8!$X$4:$Y$6629,2,0)</f>
        <v>2042273</v>
      </c>
      <c r="D5877" s="102" t="s">
        <v>1613</v>
      </c>
      <c r="E5877" s="26" t="str">
        <f aca="false">VLOOKUP(B5877,[1]Planilha8!$X$4:$Z$6629,3,0)</f>
        <v>CONDUTORES</v>
      </c>
      <c r="F5877" s="26" t="str">
        <f aca="false">VLOOKUP(B5877,[1]Planilha8!$X$4:$AD$6629,7,0)</f>
        <v>BOM</v>
      </c>
      <c r="G5877" s="103" t="n">
        <v>42878</v>
      </c>
      <c r="H5877" s="104" t="n">
        <v>1035</v>
      </c>
      <c r="I5877" s="29" t="s">
        <v>23</v>
      </c>
      <c r="J5877" s="105" t="s">
        <v>1612</v>
      </c>
      <c r="K5877" s="106" t="n">
        <v>20460</v>
      </c>
      <c r="L5877" s="107" t="n">
        <v>2016003275</v>
      </c>
      <c r="M5877" s="73" t="n">
        <v>43465</v>
      </c>
      <c r="N5877" s="74" t="n">
        <v>409.6875</v>
      </c>
      <c r="O5877" s="75" t="n">
        <v>0.25</v>
      </c>
      <c r="P5877" s="76" t="n">
        <v>0.0208333333333333</v>
      </c>
      <c r="Q5877" s="77" t="n">
        <v>21.5625</v>
      </c>
      <c r="R5877" s="78" t="n">
        <v>431.25</v>
      </c>
      <c r="S5877" s="39" t="n">
        <v>603.75</v>
      </c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  <c r="AI5877" s="3"/>
      <c r="AJ5877" s="3"/>
      <c r="AMG5877" s="0"/>
      <c r="AMH5877" s="0"/>
      <c r="AMI5877" s="0"/>
      <c r="AMJ5877" s="0"/>
    </row>
    <row r="5878" s="4" customFormat="true" ht="37.5" hidden="false" customHeight="true" outlineLevel="0" collapsed="false">
      <c r="A5878" s="23" t="s">
        <v>1337</v>
      </c>
      <c r="B5878" s="108" t="n">
        <v>9281</v>
      </c>
      <c r="C5878" s="25" t="n">
        <f aca="false">VLOOKUP(B5878,[1]Planilha8!$X$4:$Y$6629,2,0)</f>
        <v>2042276</v>
      </c>
      <c r="D5878" s="102" t="s">
        <v>1614</v>
      </c>
      <c r="E5878" s="26" t="str">
        <f aca="false">VLOOKUP(B5878,[1]Planilha8!$X$4:$Z$6629,3,0)</f>
        <v>CONDUTORES</v>
      </c>
      <c r="F5878" s="26" t="str">
        <f aca="false">VLOOKUP(B5878,[1]Planilha8!$X$4:$AD$6629,7,0)</f>
        <v>BOM</v>
      </c>
      <c r="G5878" s="103" t="n">
        <v>42878</v>
      </c>
      <c r="H5878" s="104" t="n">
        <v>872.51</v>
      </c>
      <c r="I5878" s="29" t="s">
        <v>23</v>
      </c>
      <c r="J5878" s="105" t="s">
        <v>1612</v>
      </c>
      <c r="K5878" s="106" t="n">
        <v>20460</v>
      </c>
      <c r="L5878" s="107" t="n">
        <v>2016003275</v>
      </c>
      <c r="M5878" s="73" t="n">
        <v>43465</v>
      </c>
      <c r="N5878" s="74" t="n">
        <v>345.368541666667</v>
      </c>
      <c r="O5878" s="75" t="n">
        <v>0.25</v>
      </c>
      <c r="P5878" s="76" t="n">
        <v>0.0208333333333333</v>
      </c>
      <c r="Q5878" s="77" t="n">
        <v>18.1772916666667</v>
      </c>
      <c r="R5878" s="78" t="n">
        <v>363.545833333333</v>
      </c>
      <c r="S5878" s="39" t="n">
        <v>508.964166666667</v>
      </c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  <c r="AMG5878" s="0"/>
      <c r="AMH5878" s="0"/>
      <c r="AMI5878" s="0"/>
      <c r="AMJ5878" s="0"/>
    </row>
    <row r="5879" s="4" customFormat="true" ht="37.5" hidden="false" customHeight="true" outlineLevel="0" collapsed="false">
      <c r="A5879" s="23" t="s">
        <v>1337</v>
      </c>
      <c r="B5879" s="108" t="n">
        <v>9282</v>
      </c>
      <c r="C5879" s="25" t="n">
        <f aca="false">VLOOKUP(B5879,[1]Planilha8!$X$4:$Y$6629,2,0)</f>
        <v>2042277</v>
      </c>
      <c r="D5879" s="102" t="s">
        <v>1614</v>
      </c>
      <c r="E5879" s="26" t="str">
        <f aca="false">VLOOKUP(B5879,[1]Planilha8!$X$4:$Z$6629,3,0)</f>
        <v>GALPÃO ALMOXARIFADO</v>
      </c>
      <c r="F5879" s="26" t="str">
        <f aca="false">VLOOKUP(B5879,[1]Planilha8!$X$4:$AD$6629,7,0)</f>
        <v>RUIM</v>
      </c>
      <c r="G5879" s="103" t="n">
        <v>42878</v>
      </c>
      <c r="H5879" s="104" t="n">
        <v>872.51</v>
      </c>
      <c r="I5879" s="29" t="s">
        <v>23</v>
      </c>
      <c r="J5879" s="105" t="s">
        <v>1612</v>
      </c>
      <c r="K5879" s="106" t="n">
        <v>20460</v>
      </c>
      <c r="L5879" s="107" t="n">
        <v>2016003275</v>
      </c>
      <c r="M5879" s="73" t="n">
        <v>43465</v>
      </c>
      <c r="N5879" s="74" t="n">
        <v>345.368541666667</v>
      </c>
      <c r="O5879" s="75" t="n">
        <v>0.25</v>
      </c>
      <c r="P5879" s="76" t="n">
        <v>0.0208333333333333</v>
      </c>
      <c r="Q5879" s="77" t="n">
        <v>18.1772916666667</v>
      </c>
      <c r="R5879" s="78" t="n">
        <v>363.545833333333</v>
      </c>
      <c r="S5879" s="39" t="n">
        <v>508.964166666667</v>
      </c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  <c r="AI5879" s="3"/>
      <c r="AJ5879" s="3"/>
      <c r="AMG5879" s="0"/>
      <c r="AMH5879" s="0"/>
      <c r="AMI5879" s="0"/>
      <c r="AMJ5879" s="0"/>
    </row>
    <row r="5880" s="4" customFormat="true" ht="37.5" hidden="false" customHeight="true" outlineLevel="0" collapsed="false">
      <c r="A5880" s="23" t="s">
        <v>1337</v>
      </c>
      <c r="B5880" s="108" t="n">
        <v>9283</v>
      </c>
      <c r="C5880" s="25" t="n">
        <f aca="false">VLOOKUP(B5880,[1]Planilha8!$X$4:$Y$6629,2,0)</f>
        <v>2042278</v>
      </c>
      <c r="D5880" s="102" t="s">
        <v>1614</v>
      </c>
      <c r="E5880" s="26" t="str">
        <f aca="false">VLOOKUP(B5880,[1]Planilha8!$X$4:$Z$6629,3,0)</f>
        <v>CONDUTORES</v>
      </c>
      <c r="F5880" s="26" t="str">
        <f aca="false">VLOOKUP(B5880,[1]Planilha8!$X$4:$AD$6629,7,0)</f>
        <v>BOM</v>
      </c>
      <c r="G5880" s="103" t="n">
        <v>42878</v>
      </c>
      <c r="H5880" s="104" t="n">
        <v>872.51</v>
      </c>
      <c r="I5880" s="29" t="s">
        <v>23</v>
      </c>
      <c r="J5880" s="105" t="s">
        <v>1612</v>
      </c>
      <c r="K5880" s="106" t="n">
        <v>20460</v>
      </c>
      <c r="L5880" s="107" t="n">
        <v>2016003275</v>
      </c>
      <c r="M5880" s="73" t="n">
        <v>43465</v>
      </c>
      <c r="N5880" s="74" t="n">
        <v>345.368541666667</v>
      </c>
      <c r="O5880" s="75" t="n">
        <v>0.25</v>
      </c>
      <c r="P5880" s="76" t="n">
        <v>0.0208333333333333</v>
      </c>
      <c r="Q5880" s="77" t="n">
        <v>18.1772916666667</v>
      </c>
      <c r="R5880" s="78" t="n">
        <v>363.545833333333</v>
      </c>
      <c r="S5880" s="39" t="n">
        <v>508.964166666667</v>
      </c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  <c r="AI5880" s="3"/>
      <c r="AJ5880" s="3"/>
      <c r="AMG5880" s="0"/>
      <c r="AMH5880" s="0"/>
      <c r="AMI5880" s="0"/>
      <c r="AMJ5880" s="0"/>
    </row>
    <row r="5881" s="4" customFormat="true" ht="37.5" hidden="false" customHeight="true" outlineLevel="0" collapsed="false">
      <c r="A5881" s="23" t="s">
        <v>1337</v>
      </c>
      <c r="B5881" s="108" t="n">
        <v>9284</v>
      </c>
      <c r="C5881" s="25" t="n">
        <f aca="false">VLOOKUP(B5881,[1]Planilha8!$X$4:$Y$6629,2,0)</f>
        <v>2042279</v>
      </c>
      <c r="D5881" s="102" t="s">
        <v>1614</v>
      </c>
      <c r="E5881" s="26" t="str">
        <f aca="false">VLOOKUP(B5881,[1]Planilha8!$X$4:$Z$6629,3,0)</f>
        <v>CONDUTORES</v>
      </c>
      <c r="F5881" s="26" t="str">
        <f aca="false">VLOOKUP(B5881,[1]Planilha8!$X$4:$AD$6629,7,0)</f>
        <v>BOM</v>
      </c>
      <c r="G5881" s="103" t="n">
        <v>42878</v>
      </c>
      <c r="H5881" s="104" t="n">
        <v>872.51</v>
      </c>
      <c r="I5881" s="29" t="s">
        <v>23</v>
      </c>
      <c r="J5881" s="105" t="s">
        <v>1612</v>
      </c>
      <c r="K5881" s="106" t="n">
        <v>20460</v>
      </c>
      <c r="L5881" s="107" t="n">
        <v>2016003275</v>
      </c>
      <c r="M5881" s="73" t="n">
        <v>43465</v>
      </c>
      <c r="N5881" s="74" t="n">
        <v>345.368541666667</v>
      </c>
      <c r="O5881" s="75" t="n">
        <v>0.25</v>
      </c>
      <c r="P5881" s="76" t="n">
        <v>0.0208333333333333</v>
      </c>
      <c r="Q5881" s="77" t="n">
        <v>18.1772916666667</v>
      </c>
      <c r="R5881" s="78" t="n">
        <v>363.545833333333</v>
      </c>
      <c r="S5881" s="39" t="n">
        <v>508.964166666667</v>
      </c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  <c r="AI5881" s="3"/>
      <c r="AJ5881" s="3"/>
      <c r="AMG5881" s="0"/>
      <c r="AMH5881" s="0"/>
      <c r="AMI5881" s="0"/>
      <c r="AMJ5881" s="0"/>
    </row>
    <row r="5882" s="4" customFormat="true" ht="37.5" hidden="false" customHeight="true" outlineLevel="0" collapsed="false">
      <c r="A5882" s="23" t="s">
        <v>1337</v>
      </c>
      <c r="B5882" s="108" t="n">
        <v>9285</v>
      </c>
      <c r="C5882" s="25" t="n">
        <f aca="false">VLOOKUP(B5882,[1]Planilha8!$X$4:$Y$6629,2,0)</f>
        <v>2042280</v>
      </c>
      <c r="D5882" s="102" t="s">
        <v>1614</v>
      </c>
      <c r="E5882" s="26" t="str">
        <f aca="false">VLOOKUP(B5882,[1]Planilha8!$X$4:$Z$6629,3,0)</f>
        <v>CONDUTORES</v>
      </c>
      <c r="F5882" s="26" t="str">
        <f aca="false">VLOOKUP(B5882,[1]Planilha8!$X$4:$AD$6629,7,0)</f>
        <v>BOM</v>
      </c>
      <c r="G5882" s="103" t="n">
        <v>42878</v>
      </c>
      <c r="H5882" s="104" t="n">
        <v>872.51</v>
      </c>
      <c r="I5882" s="29" t="s">
        <v>23</v>
      </c>
      <c r="J5882" s="105" t="s">
        <v>1612</v>
      </c>
      <c r="K5882" s="106" t="n">
        <v>20460</v>
      </c>
      <c r="L5882" s="107" t="n">
        <v>2016003275</v>
      </c>
      <c r="M5882" s="73" t="n">
        <v>43465</v>
      </c>
      <c r="N5882" s="74" t="n">
        <v>345.368541666667</v>
      </c>
      <c r="O5882" s="75" t="n">
        <v>0.25</v>
      </c>
      <c r="P5882" s="76" t="n">
        <v>0.0208333333333333</v>
      </c>
      <c r="Q5882" s="77" t="n">
        <v>18.1772916666667</v>
      </c>
      <c r="R5882" s="78" t="n">
        <v>363.545833333333</v>
      </c>
      <c r="S5882" s="39" t="n">
        <v>508.964166666667</v>
      </c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  <c r="AI5882" s="3"/>
      <c r="AJ5882" s="3"/>
      <c r="AMG5882" s="0"/>
      <c r="AMH5882" s="0"/>
      <c r="AMI5882" s="0"/>
      <c r="AMJ5882" s="0"/>
    </row>
    <row r="5883" s="4" customFormat="true" ht="37.5" hidden="false" customHeight="true" outlineLevel="0" collapsed="false">
      <c r="A5883" s="23" t="s">
        <v>1337</v>
      </c>
      <c r="B5883" s="108" t="n">
        <v>9286</v>
      </c>
      <c r="C5883" s="25" t="n">
        <f aca="false">VLOOKUP(B5883,[1]Planilha8!$X$4:$Y$6629,2,0)</f>
        <v>2042281</v>
      </c>
      <c r="D5883" s="102" t="s">
        <v>1614</v>
      </c>
      <c r="E5883" s="26" t="str">
        <f aca="false">VLOOKUP(B5883,[1]Planilha8!$X$4:$Z$6629,3,0)</f>
        <v>CONDUTORES</v>
      </c>
      <c r="F5883" s="26" t="str">
        <f aca="false">VLOOKUP(B5883,[1]Planilha8!$X$4:$AD$6629,7,0)</f>
        <v>BOM</v>
      </c>
      <c r="G5883" s="103" t="n">
        <v>42878</v>
      </c>
      <c r="H5883" s="104" t="n">
        <v>872.51</v>
      </c>
      <c r="I5883" s="29" t="s">
        <v>23</v>
      </c>
      <c r="J5883" s="105" t="s">
        <v>1612</v>
      </c>
      <c r="K5883" s="106" t="n">
        <v>20460</v>
      </c>
      <c r="L5883" s="107" t="n">
        <v>2016003275</v>
      </c>
      <c r="M5883" s="73" t="n">
        <v>43465</v>
      </c>
      <c r="N5883" s="74" t="n">
        <v>345.368541666667</v>
      </c>
      <c r="O5883" s="75" t="n">
        <v>0.25</v>
      </c>
      <c r="P5883" s="76" t="n">
        <v>0.0208333333333333</v>
      </c>
      <c r="Q5883" s="77" t="n">
        <v>18.1772916666667</v>
      </c>
      <c r="R5883" s="78" t="n">
        <v>363.545833333333</v>
      </c>
      <c r="S5883" s="39" t="n">
        <v>508.964166666667</v>
      </c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  <c r="AI5883" s="3"/>
      <c r="AJ5883" s="3"/>
      <c r="AMG5883" s="0"/>
      <c r="AMH5883" s="0"/>
      <c r="AMI5883" s="0"/>
      <c r="AMJ5883" s="0"/>
    </row>
    <row r="5884" s="4" customFormat="true" ht="37.5" hidden="false" customHeight="true" outlineLevel="0" collapsed="false">
      <c r="A5884" s="23" t="s">
        <v>1337</v>
      </c>
      <c r="B5884" s="108" t="n">
        <v>9287</v>
      </c>
      <c r="C5884" s="25" t="n">
        <f aca="false">VLOOKUP(B5884,[1]Planilha8!$X$4:$Y$6629,2,0)</f>
        <v>2042282</v>
      </c>
      <c r="D5884" s="102" t="s">
        <v>1614</v>
      </c>
      <c r="E5884" s="26" t="str">
        <f aca="false">VLOOKUP(B5884,[1]Planilha8!$X$4:$Z$6629,3,0)</f>
        <v>CONDUTORES</v>
      </c>
      <c r="F5884" s="26" t="str">
        <f aca="false">VLOOKUP(B5884,[1]Planilha8!$X$4:$AD$6629,7,0)</f>
        <v>BOM</v>
      </c>
      <c r="G5884" s="103" t="n">
        <v>42878</v>
      </c>
      <c r="H5884" s="104" t="n">
        <v>872.51</v>
      </c>
      <c r="I5884" s="29" t="s">
        <v>23</v>
      </c>
      <c r="J5884" s="105" t="s">
        <v>1612</v>
      </c>
      <c r="K5884" s="106" t="n">
        <v>20460</v>
      </c>
      <c r="L5884" s="107" t="n">
        <v>2016003275</v>
      </c>
      <c r="M5884" s="73" t="n">
        <v>43465</v>
      </c>
      <c r="N5884" s="74" t="n">
        <v>345.368541666667</v>
      </c>
      <c r="O5884" s="75" t="n">
        <v>0.25</v>
      </c>
      <c r="P5884" s="76" t="n">
        <v>0.0208333333333333</v>
      </c>
      <c r="Q5884" s="77" t="n">
        <v>18.1772916666667</v>
      </c>
      <c r="R5884" s="78" t="n">
        <v>363.545833333333</v>
      </c>
      <c r="S5884" s="39" t="n">
        <v>508.964166666667</v>
      </c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  <c r="AI5884" s="3"/>
      <c r="AJ5884" s="3"/>
      <c r="AMG5884" s="0"/>
      <c r="AMH5884" s="0"/>
      <c r="AMI5884" s="0"/>
      <c r="AMJ5884" s="0"/>
    </row>
    <row r="5885" s="4" customFormat="true" ht="37.5" hidden="false" customHeight="true" outlineLevel="0" collapsed="false">
      <c r="A5885" s="23" t="s">
        <v>1337</v>
      </c>
      <c r="B5885" s="108" t="n">
        <v>9288</v>
      </c>
      <c r="C5885" s="25" t="n">
        <f aca="false">VLOOKUP(B5885,[1]Planilha8!$X$4:$Y$6629,2,0)</f>
        <v>2042283</v>
      </c>
      <c r="D5885" s="102" t="s">
        <v>1614</v>
      </c>
      <c r="E5885" s="26" t="str">
        <f aca="false">VLOOKUP(B5885,[1]Planilha8!$X$4:$Z$6629,3,0)</f>
        <v>CONDUTORES</v>
      </c>
      <c r="F5885" s="26" t="str">
        <f aca="false">VLOOKUP(B5885,[1]Planilha8!$X$4:$AD$6629,7,0)</f>
        <v>BOM</v>
      </c>
      <c r="G5885" s="103" t="n">
        <v>42878</v>
      </c>
      <c r="H5885" s="104" t="n">
        <v>872.51</v>
      </c>
      <c r="I5885" s="29" t="s">
        <v>23</v>
      </c>
      <c r="J5885" s="105" t="s">
        <v>1612</v>
      </c>
      <c r="K5885" s="106" t="n">
        <v>20460</v>
      </c>
      <c r="L5885" s="107" t="n">
        <v>2016003275</v>
      </c>
      <c r="M5885" s="73" t="n">
        <v>43465</v>
      </c>
      <c r="N5885" s="74" t="n">
        <v>345.368541666667</v>
      </c>
      <c r="O5885" s="75" t="n">
        <v>0.25</v>
      </c>
      <c r="P5885" s="76" t="n">
        <v>0.0208333333333333</v>
      </c>
      <c r="Q5885" s="77" t="n">
        <v>18.1772916666667</v>
      </c>
      <c r="R5885" s="78" t="n">
        <v>363.545833333333</v>
      </c>
      <c r="S5885" s="39" t="n">
        <v>508.964166666667</v>
      </c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  <c r="AI5885" s="3"/>
      <c r="AJ5885" s="3"/>
      <c r="AMG5885" s="0"/>
      <c r="AMH5885" s="0"/>
      <c r="AMI5885" s="0"/>
      <c r="AMJ5885" s="0"/>
    </row>
    <row r="5886" s="4" customFormat="true" ht="37.5" hidden="false" customHeight="true" outlineLevel="0" collapsed="false">
      <c r="A5886" s="23" t="s">
        <v>1337</v>
      </c>
      <c r="B5886" s="108" t="n">
        <v>9289</v>
      </c>
      <c r="C5886" s="25" t="n">
        <f aca="false">VLOOKUP(B5886,[1]Planilha8!$X$4:$Y$6629,2,0)</f>
        <v>2042284</v>
      </c>
      <c r="D5886" s="102" t="s">
        <v>1614</v>
      </c>
      <c r="E5886" s="26" t="str">
        <f aca="false">VLOOKUP(B5886,[1]Planilha8!$X$4:$Z$6629,3,0)</f>
        <v>CONDUTORES</v>
      </c>
      <c r="F5886" s="26" t="str">
        <f aca="false">VLOOKUP(B5886,[1]Planilha8!$X$4:$AD$6629,7,0)</f>
        <v>BOM</v>
      </c>
      <c r="G5886" s="103" t="n">
        <v>42878</v>
      </c>
      <c r="H5886" s="104" t="n">
        <v>872.51</v>
      </c>
      <c r="I5886" s="29" t="s">
        <v>23</v>
      </c>
      <c r="J5886" s="105" t="s">
        <v>1612</v>
      </c>
      <c r="K5886" s="106" t="n">
        <v>20460</v>
      </c>
      <c r="L5886" s="107" t="n">
        <v>2016003275</v>
      </c>
      <c r="M5886" s="73" t="n">
        <v>43465</v>
      </c>
      <c r="N5886" s="74" t="n">
        <v>345.368541666667</v>
      </c>
      <c r="O5886" s="75" t="n">
        <v>0.25</v>
      </c>
      <c r="P5886" s="76" t="n">
        <v>0.0208333333333333</v>
      </c>
      <c r="Q5886" s="77" t="n">
        <v>18.1772916666667</v>
      </c>
      <c r="R5886" s="78" t="n">
        <v>363.545833333333</v>
      </c>
      <c r="S5886" s="39" t="n">
        <v>508.964166666667</v>
      </c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  <c r="AI5886" s="3"/>
      <c r="AJ5886" s="3"/>
      <c r="AMG5886" s="0"/>
      <c r="AMH5886" s="0"/>
      <c r="AMI5886" s="0"/>
      <c r="AMJ5886" s="0"/>
    </row>
    <row r="5887" s="4" customFormat="true" ht="37.5" hidden="false" customHeight="true" outlineLevel="0" collapsed="false">
      <c r="A5887" s="23" t="s">
        <v>1337</v>
      </c>
      <c r="B5887" s="108" t="n">
        <v>9291</v>
      </c>
      <c r="C5887" s="25" t="n">
        <f aca="false">VLOOKUP(B5887,[1]Planilha8!$X$4:$Y$6629,2,0)</f>
        <v>614127</v>
      </c>
      <c r="D5887" s="102" t="s">
        <v>1615</v>
      </c>
      <c r="E5887" s="26" t="str">
        <f aca="false">VLOOKUP(B5887,[1]Planilha8!$X$4:$Z$6629,3,0)</f>
        <v>CLÍNICA MÉDICA</v>
      </c>
      <c r="F5887" s="26" t="str">
        <f aca="false">VLOOKUP(B5887,[1]Planilha8!$X$4:$AD$6629,7,0)</f>
        <v>BOM</v>
      </c>
      <c r="G5887" s="103" t="n">
        <v>42907</v>
      </c>
      <c r="H5887" s="104" t="n">
        <v>720</v>
      </c>
      <c r="I5887" s="29" t="s">
        <v>23</v>
      </c>
      <c r="J5887" s="105" t="s">
        <v>601</v>
      </c>
      <c r="K5887" s="106" t="n">
        <v>5017</v>
      </c>
      <c r="L5887" s="107" t="n">
        <v>2017000030</v>
      </c>
      <c r="M5887" s="73" t="n">
        <v>43465</v>
      </c>
      <c r="N5887" s="74" t="n">
        <v>357.8</v>
      </c>
      <c r="O5887" s="75" t="n">
        <v>0.33</v>
      </c>
      <c r="P5887" s="76" t="n">
        <v>0.0275</v>
      </c>
      <c r="Q5887" s="77" t="n">
        <v>19.8</v>
      </c>
      <c r="R5887" s="78" t="n">
        <v>377.6</v>
      </c>
      <c r="S5887" s="39" t="n">
        <v>342.4</v>
      </c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  <c r="AI5887" s="3"/>
      <c r="AJ5887" s="3"/>
      <c r="AMG5887" s="0"/>
      <c r="AMH5887" s="0"/>
      <c r="AMI5887" s="0"/>
      <c r="AMJ5887" s="0"/>
    </row>
    <row r="5888" s="4" customFormat="true" ht="37.5" hidden="false" customHeight="true" outlineLevel="0" collapsed="false">
      <c r="A5888" s="23" t="s">
        <v>1337</v>
      </c>
      <c r="B5888" s="108" t="n">
        <v>9292</v>
      </c>
      <c r="C5888" s="25" t="n">
        <f aca="false">VLOOKUP(B5888,[1]Planilha8!$X$4:$Y$6629,2,0)</f>
        <v>614128</v>
      </c>
      <c r="D5888" s="102" t="s">
        <v>1615</v>
      </c>
      <c r="E5888" s="26" t="str">
        <f aca="false">VLOOKUP(B5888,[1]Planilha8!$X$4:$Z$6629,3,0)</f>
        <v>CLÍNICA MÉDICA</v>
      </c>
      <c r="F5888" s="26" t="str">
        <f aca="false">VLOOKUP(B5888,[1]Planilha8!$X$4:$AD$6629,7,0)</f>
        <v>BOM</v>
      </c>
      <c r="G5888" s="103" t="n">
        <v>42907</v>
      </c>
      <c r="H5888" s="104" t="n">
        <v>720</v>
      </c>
      <c r="I5888" s="29" t="s">
        <v>23</v>
      </c>
      <c r="J5888" s="105" t="s">
        <v>601</v>
      </c>
      <c r="K5888" s="106" t="n">
        <v>5017</v>
      </c>
      <c r="L5888" s="107" t="n">
        <v>2017000030</v>
      </c>
      <c r="M5888" s="73" t="n">
        <v>43465</v>
      </c>
      <c r="N5888" s="74" t="n">
        <v>357.8</v>
      </c>
      <c r="O5888" s="75" t="n">
        <v>0.33</v>
      </c>
      <c r="P5888" s="76" t="n">
        <v>0.0275</v>
      </c>
      <c r="Q5888" s="77" t="n">
        <v>19.8</v>
      </c>
      <c r="R5888" s="78" t="n">
        <v>377.6</v>
      </c>
      <c r="S5888" s="39" t="n">
        <v>342.4</v>
      </c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  <c r="AI5888" s="3"/>
      <c r="AJ5888" s="3"/>
      <c r="AMG5888" s="0"/>
      <c r="AMH5888" s="0"/>
      <c r="AMI5888" s="0"/>
      <c r="AMJ5888" s="0"/>
    </row>
    <row r="5889" s="4" customFormat="true" ht="37.5" hidden="false" customHeight="true" outlineLevel="0" collapsed="false">
      <c r="A5889" s="23" t="s">
        <v>1337</v>
      </c>
      <c r="B5889" s="108" t="n">
        <v>9293</v>
      </c>
      <c r="C5889" s="25" t="n">
        <f aca="false">VLOOKUP(B5889,[1]Planilha8!$X$4:$Y$6629,2,0)</f>
        <v>614129</v>
      </c>
      <c r="D5889" s="102" t="s">
        <v>1615</v>
      </c>
      <c r="E5889" s="26" t="str">
        <f aca="false">VLOOKUP(B5889,[1]Planilha8!$X$4:$Z$6629,3,0)</f>
        <v>CLÍNICA MÉDICA</v>
      </c>
      <c r="F5889" s="26" t="str">
        <f aca="false">VLOOKUP(B5889,[1]Planilha8!$X$4:$AD$6629,7,0)</f>
        <v>BOM</v>
      </c>
      <c r="G5889" s="103" t="n">
        <v>42907</v>
      </c>
      <c r="H5889" s="104" t="n">
        <v>720</v>
      </c>
      <c r="I5889" s="29" t="s">
        <v>23</v>
      </c>
      <c r="J5889" s="105" t="s">
        <v>601</v>
      </c>
      <c r="K5889" s="106" t="n">
        <v>5017</v>
      </c>
      <c r="L5889" s="107" t="n">
        <v>2017000030</v>
      </c>
      <c r="M5889" s="73" t="n">
        <v>43465</v>
      </c>
      <c r="N5889" s="74" t="n">
        <v>357.8</v>
      </c>
      <c r="O5889" s="75" t="n">
        <v>0.33</v>
      </c>
      <c r="P5889" s="76" t="n">
        <v>0.0275</v>
      </c>
      <c r="Q5889" s="77" t="n">
        <v>19.8</v>
      </c>
      <c r="R5889" s="78" t="n">
        <v>377.6</v>
      </c>
      <c r="S5889" s="39" t="n">
        <v>342.4</v>
      </c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  <c r="AI5889" s="3"/>
      <c r="AJ5889" s="3"/>
      <c r="AMG5889" s="0"/>
      <c r="AMH5889" s="0"/>
      <c r="AMI5889" s="0"/>
      <c r="AMJ5889" s="0"/>
    </row>
    <row r="5890" s="4" customFormat="true" ht="37.5" hidden="false" customHeight="true" outlineLevel="0" collapsed="false">
      <c r="A5890" s="23" t="s">
        <v>1337</v>
      </c>
      <c r="B5890" s="108" t="n">
        <v>9294</v>
      </c>
      <c r="C5890" s="25" t="n">
        <f aca="false">VLOOKUP(B5890,[1]Planilha8!$X$4:$Y$6629,2,0)</f>
        <v>614130</v>
      </c>
      <c r="D5890" s="102" t="s">
        <v>1615</v>
      </c>
      <c r="E5890" s="26" t="str">
        <f aca="false">VLOOKUP(B5890,[1]Planilha8!$X$4:$Z$6629,3,0)</f>
        <v>CLÍNICA MÉDICA</v>
      </c>
      <c r="F5890" s="26" t="str">
        <f aca="false">VLOOKUP(B5890,[1]Planilha8!$X$4:$AD$6629,7,0)</f>
        <v>BOM</v>
      </c>
      <c r="G5890" s="103" t="n">
        <v>42907</v>
      </c>
      <c r="H5890" s="104" t="n">
        <v>720</v>
      </c>
      <c r="I5890" s="29" t="s">
        <v>23</v>
      </c>
      <c r="J5890" s="105" t="s">
        <v>601</v>
      </c>
      <c r="K5890" s="106" t="n">
        <v>5017</v>
      </c>
      <c r="L5890" s="107" t="n">
        <v>2017000030</v>
      </c>
      <c r="M5890" s="73" t="n">
        <v>43465</v>
      </c>
      <c r="N5890" s="74" t="n">
        <v>357.8</v>
      </c>
      <c r="O5890" s="75" t="n">
        <v>0.33</v>
      </c>
      <c r="P5890" s="76" t="n">
        <v>0.0275</v>
      </c>
      <c r="Q5890" s="77" t="n">
        <v>19.8</v>
      </c>
      <c r="R5890" s="78" t="n">
        <v>377.6</v>
      </c>
      <c r="S5890" s="39" t="n">
        <v>342.4</v>
      </c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  <c r="AI5890" s="3"/>
      <c r="AJ5890" s="3"/>
      <c r="AMG5890" s="0"/>
      <c r="AMH5890" s="0"/>
      <c r="AMI5890" s="0"/>
      <c r="AMJ5890" s="0"/>
    </row>
    <row r="5891" s="4" customFormat="true" ht="37.5" hidden="false" customHeight="true" outlineLevel="0" collapsed="false">
      <c r="A5891" s="23" t="s">
        <v>1337</v>
      </c>
      <c r="B5891" s="108" t="n">
        <v>9295</v>
      </c>
      <c r="C5891" s="25" t="n">
        <f aca="false">VLOOKUP(B5891,[1]Planilha8!$X$4:$Y$6629,2,0)</f>
        <v>614131</v>
      </c>
      <c r="D5891" s="102" t="s">
        <v>1615</v>
      </c>
      <c r="E5891" s="26" t="str">
        <f aca="false">VLOOKUP(B5891,[1]Planilha8!$X$4:$Z$6629,3,0)</f>
        <v>CLÍNICA MÉDICA</v>
      </c>
      <c r="F5891" s="26" t="str">
        <f aca="false">VLOOKUP(B5891,[1]Planilha8!$X$4:$AD$6629,7,0)</f>
        <v>BOM</v>
      </c>
      <c r="G5891" s="103" t="n">
        <v>42907</v>
      </c>
      <c r="H5891" s="104" t="n">
        <v>720</v>
      </c>
      <c r="I5891" s="29" t="s">
        <v>23</v>
      </c>
      <c r="J5891" s="105" t="s">
        <v>601</v>
      </c>
      <c r="K5891" s="106" t="n">
        <v>5017</v>
      </c>
      <c r="L5891" s="107" t="n">
        <v>2017000030</v>
      </c>
      <c r="M5891" s="73" t="n">
        <v>43465</v>
      </c>
      <c r="N5891" s="74" t="n">
        <v>357.8</v>
      </c>
      <c r="O5891" s="75" t="n">
        <v>0.33</v>
      </c>
      <c r="P5891" s="76" t="n">
        <v>0.0275</v>
      </c>
      <c r="Q5891" s="77" t="n">
        <v>19.8</v>
      </c>
      <c r="R5891" s="78" t="n">
        <v>377.6</v>
      </c>
      <c r="S5891" s="39" t="n">
        <v>342.4</v>
      </c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  <c r="AI5891" s="3"/>
      <c r="AJ5891" s="3"/>
      <c r="AMG5891" s="0"/>
      <c r="AMH5891" s="0"/>
      <c r="AMI5891" s="0"/>
      <c r="AMJ5891" s="0"/>
    </row>
    <row r="5892" s="4" customFormat="true" ht="37.5" hidden="false" customHeight="true" outlineLevel="0" collapsed="false">
      <c r="A5892" s="23" t="s">
        <v>1337</v>
      </c>
      <c r="B5892" s="108" t="n">
        <v>9296</v>
      </c>
      <c r="C5892" s="25" t="n">
        <f aca="false">VLOOKUP(B5892,[1]Planilha8!$X$4:$Y$6629,2,0)</f>
        <v>614132</v>
      </c>
      <c r="D5892" s="102" t="s">
        <v>1615</v>
      </c>
      <c r="E5892" s="26" t="str">
        <f aca="false">VLOOKUP(B5892,[1]Planilha8!$X$4:$Z$6629,3,0)</f>
        <v>CLÍNICA MÉDICA</v>
      </c>
      <c r="F5892" s="26" t="str">
        <f aca="false">VLOOKUP(B5892,[1]Planilha8!$X$4:$AD$6629,7,0)</f>
        <v>BOM</v>
      </c>
      <c r="G5892" s="103" t="n">
        <v>42907</v>
      </c>
      <c r="H5892" s="104" t="n">
        <v>720</v>
      </c>
      <c r="I5892" s="29" t="s">
        <v>23</v>
      </c>
      <c r="J5892" s="105" t="s">
        <v>601</v>
      </c>
      <c r="K5892" s="106" t="n">
        <v>5017</v>
      </c>
      <c r="L5892" s="107" t="n">
        <v>2017000030</v>
      </c>
      <c r="M5892" s="73" t="n">
        <v>43465</v>
      </c>
      <c r="N5892" s="74" t="n">
        <v>357.8</v>
      </c>
      <c r="O5892" s="75" t="n">
        <v>0.33</v>
      </c>
      <c r="P5892" s="76" t="n">
        <v>0.0275</v>
      </c>
      <c r="Q5892" s="77" t="n">
        <v>19.8</v>
      </c>
      <c r="R5892" s="78" t="n">
        <v>377.6</v>
      </c>
      <c r="S5892" s="39" t="n">
        <v>342.4</v>
      </c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  <c r="AI5892" s="3"/>
      <c r="AJ5892" s="3"/>
      <c r="AMG5892" s="0"/>
      <c r="AMH5892" s="0"/>
      <c r="AMI5892" s="0"/>
      <c r="AMJ5892" s="0"/>
    </row>
    <row r="5893" s="4" customFormat="true" ht="37.5" hidden="false" customHeight="true" outlineLevel="0" collapsed="false">
      <c r="A5893" s="23" t="s">
        <v>1337</v>
      </c>
      <c r="B5893" s="108" t="n">
        <v>9297</v>
      </c>
      <c r="C5893" s="25" t="n">
        <f aca="false">VLOOKUP(B5893,[1]Planilha8!$X$4:$Y$6629,2,0)</f>
        <v>614133</v>
      </c>
      <c r="D5893" s="102" t="s">
        <v>1615</v>
      </c>
      <c r="E5893" s="26" t="str">
        <f aca="false">VLOOKUP(B5893,[1]Planilha8!$X$4:$Z$6629,3,0)</f>
        <v>CLÍNICA MÉDICA</v>
      </c>
      <c r="F5893" s="26" t="str">
        <f aca="false">VLOOKUP(B5893,[1]Planilha8!$X$4:$AD$6629,7,0)</f>
        <v>BOM</v>
      </c>
      <c r="G5893" s="103" t="n">
        <v>42907</v>
      </c>
      <c r="H5893" s="104" t="n">
        <v>720</v>
      </c>
      <c r="I5893" s="29" t="s">
        <v>23</v>
      </c>
      <c r="J5893" s="105" t="s">
        <v>601</v>
      </c>
      <c r="K5893" s="106" t="n">
        <v>5017</v>
      </c>
      <c r="L5893" s="107" t="n">
        <v>2017000030</v>
      </c>
      <c r="M5893" s="73" t="n">
        <v>43465</v>
      </c>
      <c r="N5893" s="74" t="n">
        <v>357.8</v>
      </c>
      <c r="O5893" s="75" t="n">
        <v>0.33</v>
      </c>
      <c r="P5893" s="76" t="n">
        <v>0.0275</v>
      </c>
      <c r="Q5893" s="77" t="n">
        <v>19.8</v>
      </c>
      <c r="R5893" s="78" t="n">
        <v>377.6</v>
      </c>
      <c r="S5893" s="39" t="n">
        <v>342.4</v>
      </c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  <c r="AI5893" s="3"/>
      <c r="AJ5893" s="3"/>
      <c r="AMG5893" s="0"/>
      <c r="AMH5893" s="0"/>
      <c r="AMI5893" s="0"/>
      <c r="AMJ5893" s="0"/>
    </row>
    <row r="5894" s="4" customFormat="true" ht="37.5" hidden="false" customHeight="true" outlineLevel="0" collapsed="false">
      <c r="A5894" s="23" t="s">
        <v>1337</v>
      </c>
      <c r="B5894" s="108" t="n">
        <v>9298</v>
      </c>
      <c r="C5894" s="25" t="n">
        <f aca="false">VLOOKUP(B5894,[1]Planilha8!$X$4:$Y$6629,2,0)</f>
        <v>614134</v>
      </c>
      <c r="D5894" s="102" t="s">
        <v>1615</v>
      </c>
      <c r="E5894" s="26" t="str">
        <f aca="false">VLOOKUP(B5894,[1]Planilha8!$X$4:$Z$6629,3,0)</f>
        <v>DIÁLISE</v>
      </c>
      <c r="F5894" s="26" t="str">
        <f aca="false">VLOOKUP(B5894,[1]Planilha8!$X$4:$AD$6629,7,0)</f>
        <v>BOM</v>
      </c>
      <c r="G5894" s="103" t="n">
        <v>42907</v>
      </c>
      <c r="H5894" s="104" t="n">
        <v>720</v>
      </c>
      <c r="I5894" s="29" t="s">
        <v>23</v>
      </c>
      <c r="J5894" s="105" t="s">
        <v>601</v>
      </c>
      <c r="K5894" s="106" t="n">
        <v>5017</v>
      </c>
      <c r="L5894" s="107" t="n">
        <v>2017000030</v>
      </c>
      <c r="M5894" s="73" t="n">
        <v>43465</v>
      </c>
      <c r="N5894" s="74" t="n">
        <v>357.8</v>
      </c>
      <c r="O5894" s="75" t="n">
        <v>0.33</v>
      </c>
      <c r="P5894" s="76" t="n">
        <v>0.0275</v>
      </c>
      <c r="Q5894" s="77" t="n">
        <v>19.8</v>
      </c>
      <c r="R5894" s="78" t="n">
        <v>377.6</v>
      </c>
      <c r="S5894" s="39" t="n">
        <v>342.4</v>
      </c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  <c r="AI5894" s="3"/>
      <c r="AJ5894" s="3"/>
      <c r="AMG5894" s="0"/>
      <c r="AMH5894" s="0"/>
      <c r="AMI5894" s="0"/>
      <c r="AMJ5894" s="0"/>
    </row>
    <row r="5895" s="4" customFormat="true" ht="37.5" hidden="false" customHeight="true" outlineLevel="0" collapsed="false">
      <c r="A5895" s="23" t="s">
        <v>1337</v>
      </c>
      <c r="B5895" s="108" t="n">
        <v>9299</v>
      </c>
      <c r="C5895" s="25" t="n">
        <f aca="false">VLOOKUP(B5895,[1]Planilha8!$X$4:$Y$6629,2,0)</f>
        <v>614135</v>
      </c>
      <c r="D5895" s="102" t="s">
        <v>1615</v>
      </c>
      <c r="E5895" s="26" t="str">
        <f aca="false">VLOOKUP(B5895,[1]Planilha8!$X$4:$Z$6629,3,0)</f>
        <v>CLÍNICA CIRÚRGICA</v>
      </c>
      <c r="F5895" s="26" t="str">
        <f aca="false">VLOOKUP(B5895,[1]Planilha8!$X$4:$AD$6629,7,0)</f>
        <v>BOM</v>
      </c>
      <c r="G5895" s="103" t="n">
        <v>42907</v>
      </c>
      <c r="H5895" s="104" t="n">
        <v>720</v>
      </c>
      <c r="I5895" s="29" t="s">
        <v>23</v>
      </c>
      <c r="J5895" s="105" t="s">
        <v>601</v>
      </c>
      <c r="K5895" s="106" t="n">
        <v>5017</v>
      </c>
      <c r="L5895" s="107" t="n">
        <v>2017000030</v>
      </c>
      <c r="M5895" s="73" t="n">
        <v>43465</v>
      </c>
      <c r="N5895" s="74" t="n">
        <v>357.8</v>
      </c>
      <c r="O5895" s="75" t="n">
        <v>0.33</v>
      </c>
      <c r="P5895" s="76" t="n">
        <v>0.0275</v>
      </c>
      <c r="Q5895" s="77" t="n">
        <v>19.8</v>
      </c>
      <c r="R5895" s="78" t="n">
        <v>377.6</v>
      </c>
      <c r="S5895" s="39" t="n">
        <v>342.4</v>
      </c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  <c r="AI5895" s="3"/>
      <c r="AJ5895" s="3"/>
      <c r="AMG5895" s="0"/>
      <c r="AMH5895" s="0"/>
      <c r="AMI5895" s="0"/>
      <c r="AMJ5895" s="0"/>
    </row>
    <row r="5896" s="4" customFormat="true" ht="37.5" hidden="false" customHeight="true" outlineLevel="0" collapsed="false">
      <c r="A5896" s="23" t="s">
        <v>1337</v>
      </c>
      <c r="B5896" s="108" t="n">
        <v>9300</v>
      </c>
      <c r="C5896" s="25" t="n">
        <f aca="false">VLOOKUP(B5896,[1]Planilha8!$X$4:$Y$6629,2,0)</f>
        <v>614136</v>
      </c>
      <c r="D5896" s="102" t="s">
        <v>1615</v>
      </c>
      <c r="E5896" s="26" t="str">
        <f aca="false">VLOOKUP(B5896,[1]Planilha8!$X$4:$Z$6629,3,0)</f>
        <v>CLÍNICA CIRÚRGICA</v>
      </c>
      <c r="F5896" s="26" t="str">
        <f aca="false">VLOOKUP(B5896,[1]Planilha8!$X$4:$AD$6629,7,0)</f>
        <v>BOM</v>
      </c>
      <c r="G5896" s="103" t="n">
        <v>42907</v>
      </c>
      <c r="H5896" s="104" t="n">
        <v>720</v>
      </c>
      <c r="I5896" s="29" t="s">
        <v>23</v>
      </c>
      <c r="J5896" s="105" t="s">
        <v>601</v>
      </c>
      <c r="K5896" s="106" t="n">
        <v>5017</v>
      </c>
      <c r="L5896" s="107" t="n">
        <v>2017000030</v>
      </c>
      <c r="M5896" s="73" t="n">
        <v>43465</v>
      </c>
      <c r="N5896" s="74" t="n">
        <v>357.8</v>
      </c>
      <c r="O5896" s="75" t="n">
        <v>0.33</v>
      </c>
      <c r="P5896" s="76" t="n">
        <v>0.0275</v>
      </c>
      <c r="Q5896" s="77" t="n">
        <v>19.8</v>
      </c>
      <c r="R5896" s="78" t="n">
        <v>377.6</v>
      </c>
      <c r="S5896" s="39" t="n">
        <v>342.4</v>
      </c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  <c r="AI5896" s="3"/>
      <c r="AJ5896" s="3"/>
      <c r="AMG5896" s="0"/>
      <c r="AMH5896" s="0"/>
      <c r="AMI5896" s="0"/>
      <c r="AMJ5896" s="0"/>
    </row>
    <row r="5897" s="4" customFormat="true" ht="37.5" hidden="false" customHeight="true" outlineLevel="0" collapsed="false">
      <c r="A5897" s="23" t="s">
        <v>1337</v>
      </c>
      <c r="B5897" s="108" t="n">
        <v>9301</v>
      </c>
      <c r="C5897" s="25" t="n">
        <f aca="false">VLOOKUP(B5897,[1]Planilha8!$X$4:$Y$6629,2,0)</f>
        <v>614137</v>
      </c>
      <c r="D5897" s="102" t="s">
        <v>1615</v>
      </c>
      <c r="E5897" s="26" t="str">
        <f aca="false">VLOOKUP(B5897,[1]Planilha8!$X$4:$Z$6629,3,0)</f>
        <v>SALA DOS MOTORISTAS</v>
      </c>
      <c r="F5897" s="26" t="str">
        <f aca="false">VLOOKUP(B5897,[1]Planilha8!$X$4:$AD$6629,7,0)</f>
        <v>BOM</v>
      </c>
      <c r="G5897" s="103" t="n">
        <v>42907</v>
      </c>
      <c r="H5897" s="104" t="n">
        <v>720</v>
      </c>
      <c r="I5897" s="29" t="s">
        <v>23</v>
      </c>
      <c r="J5897" s="105" t="s">
        <v>601</v>
      </c>
      <c r="K5897" s="106" t="n">
        <v>5017</v>
      </c>
      <c r="L5897" s="107" t="n">
        <v>2017000030</v>
      </c>
      <c r="M5897" s="73" t="n">
        <v>43465</v>
      </c>
      <c r="N5897" s="74" t="n">
        <v>357.8</v>
      </c>
      <c r="O5897" s="75" t="n">
        <v>0.33</v>
      </c>
      <c r="P5897" s="76" t="n">
        <v>0.0275</v>
      </c>
      <c r="Q5897" s="77" t="n">
        <v>19.8</v>
      </c>
      <c r="R5897" s="78" t="n">
        <v>377.6</v>
      </c>
      <c r="S5897" s="39" t="n">
        <v>342.4</v>
      </c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  <c r="AMG5897" s="0"/>
      <c r="AMH5897" s="0"/>
      <c r="AMI5897" s="0"/>
      <c r="AMJ5897" s="0"/>
    </row>
    <row r="5898" s="4" customFormat="true" ht="37.5" hidden="false" customHeight="true" outlineLevel="0" collapsed="false">
      <c r="A5898" s="23" t="s">
        <v>1337</v>
      </c>
      <c r="B5898" s="108" t="n">
        <v>9302</v>
      </c>
      <c r="C5898" s="25" t="n">
        <f aca="false">VLOOKUP(B5898,[1]Planilha8!$X$4:$Y$6629,2,0)</f>
        <v>614138</v>
      </c>
      <c r="D5898" s="102" t="s">
        <v>1615</v>
      </c>
      <c r="E5898" s="26" t="str">
        <f aca="false">VLOOKUP(B5898,[1]Planilha8!$X$4:$Z$6629,3,0)</f>
        <v>CLÍNICA CIRÚRGICA</v>
      </c>
      <c r="F5898" s="26" t="str">
        <f aca="false">VLOOKUP(B5898,[1]Planilha8!$X$4:$AD$6629,7,0)</f>
        <v>BOM</v>
      </c>
      <c r="G5898" s="103" t="n">
        <v>42907</v>
      </c>
      <c r="H5898" s="104" t="n">
        <v>720</v>
      </c>
      <c r="I5898" s="29" t="s">
        <v>23</v>
      </c>
      <c r="J5898" s="105" t="s">
        <v>601</v>
      </c>
      <c r="K5898" s="106" t="n">
        <v>5017</v>
      </c>
      <c r="L5898" s="107" t="n">
        <v>2017000030</v>
      </c>
      <c r="M5898" s="73" t="n">
        <v>43465</v>
      </c>
      <c r="N5898" s="74" t="n">
        <v>357.8</v>
      </c>
      <c r="O5898" s="75" t="n">
        <v>0.33</v>
      </c>
      <c r="P5898" s="76" t="n">
        <v>0.0275</v>
      </c>
      <c r="Q5898" s="77" t="n">
        <v>19.8</v>
      </c>
      <c r="R5898" s="78" t="n">
        <v>377.6</v>
      </c>
      <c r="S5898" s="39" t="n">
        <v>342.4</v>
      </c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  <c r="AI5898" s="3"/>
      <c r="AJ5898" s="3"/>
      <c r="AMG5898" s="0"/>
      <c r="AMH5898" s="0"/>
      <c r="AMI5898" s="0"/>
      <c r="AMJ5898" s="0"/>
    </row>
    <row r="5899" s="4" customFormat="true" ht="37.5" hidden="false" customHeight="true" outlineLevel="0" collapsed="false">
      <c r="A5899" s="23" t="s">
        <v>1337</v>
      </c>
      <c r="B5899" s="108" t="n">
        <v>9303</v>
      </c>
      <c r="C5899" s="25" t="n">
        <f aca="false">VLOOKUP(B5899,[1]Planilha8!$X$4:$Y$6629,2,0)</f>
        <v>614139</v>
      </c>
      <c r="D5899" s="102" t="s">
        <v>1615</v>
      </c>
      <c r="E5899" s="26" t="str">
        <f aca="false">VLOOKUP(B5899,[1]Planilha8!$X$4:$Z$6629,3,0)</f>
        <v>CLÍNICA CIRÚRGICA</v>
      </c>
      <c r="F5899" s="26" t="str">
        <f aca="false">VLOOKUP(B5899,[1]Planilha8!$X$4:$AD$6629,7,0)</f>
        <v>BOM</v>
      </c>
      <c r="G5899" s="103" t="n">
        <v>42907</v>
      </c>
      <c r="H5899" s="104" t="n">
        <v>720</v>
      </c>
      <c r="I5899" s="29" t="s">
        <v>23</v>
      </c>
      <c r="J5899" s="105" t="s">
        <v>601</v>
      </c>
      <c r="K5899" s="106" t="n">
        <v>5017</v>
      </c>
      <c r="L5899" s="107" t="n">
        <v>2017000030</v>
      </c>
      <c r="M5899" s="73" t="n">
        <v>43465</v>
      </c>
      <c r="N5899" s="74" t="n">
        <v>357.8</v>
      </c>
      <c r="O5899" s="75" t="n">
        <v>0.33</v>
      </c>
      <c r="P5899" s="76" t="n">
        <v>0.0275</v>
      </c>
      <c r="Q5899" s="77" t="n">
        <v>19.8</v>
      </c>
      <c r="R5899" s="78" t="n">
        <v>377.6</v>
      </c>
      <c r="S5899" s="39" t="n">
        <v>342.4</v>
      </c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  <c r="AMG5899" s="0"/>
      <c r="AMH5899" s="0"/>
      <c r="AMI5899" s="0"/>
      <c r="AMJ5899" s="0"/>
    </row>
    <row r="5900" s="4" customFormat="true" ht="37.5" hidden="false" customHeight="true" outlineLevel="0" collapsed="false">
      <c r="A5900" s="23" t="s">
        <v>1337</v>
      </c>
      <c r="B5900" s="108" t="n">
        <v>9304</v>
      </c>
      <c r="C5900" s="25" t="n">
        <f aca="false">VLOOKUP(B5900,[1]Planilha8!$X$4:$Y$6629,2,0)</f>
        <v>614140</v>
      </c>
      <c r="D5900" s="102" t="s">
        <v>1615</v>
      </c>
      <c r="E5900" s="26" t="str">
        <f aca="false">VLOOKUP(B5900,[1]Planilha8!$X$4:$Z$6629,3,0)</f>
        <v>CLÍNICA CIRÚRGICA</v>
      </c>
      <c r="F5900" s="26" t="str">
        <f aca="false">VLOOKUP(B5900,[1]Planilha8!$X$4:$AD$6629,7,0)</f>
        <v>BOM</v>
      </c>
      <c r="G5900" s="103" t="n">
        <v>42907</v>
      </c>
      <c r="H5900" s="104" t="n">
        <v>720</v>
      </c>
      <c r="I5900" s="29" t="s">
        <v>23</v>
      </c>
      <c r="J5900" s="105" t="s">
        <v>601</v>
      </c>
      <c r="K5900" s="106" t="n">
        <v>5017</v>
      </c>
      <c r="L5900" s="107" t="n">
        <v>2017000030</v>
      </c>
      <c r="M5900" s="73" t="n">
        <v>43465</v>
      </c>
      <c r="N5900" s="74" t="n">
        <v>357.8</v>
      </c>
      <c r="O5900" s="75" t="n">
        <v>0.33</v>
      </c>
      <c r="P5900" s="76" t="n">
        <v>0.0275</v>
      </c>
      <c r="Q5900" s="77" t="n">
        <v>19.8</v>
      </c>
      <c r="R5900" s="78" t="n">
        <v>377.6</v>
      </c>
      <c r="S5900" s="39" t="n">
        <v>342.4</v>
      </c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  <c r="AI5900" s="3"/>
      <c r="AJ5900" s="3"/>
      <c r="AMG5900" s="0"/>
      <c r="AMH5900" s="0"/>
      <c r="AMI5900" s="0"/>
      <c r="AMJ5900" s="0"/>
    </row>
    <row r="5901" s="4" customFormat="true" ht="37.5" hidden="false" customHeight="true" outlineLevel="0" collapsed="false">
      <c r="A5901" s="23" t="s">
        <v>1337</v>
      </c>
      <c r="B5901" s="108" t="n">
        <v>9305</v>
      </c>
      <c r="C5901" s="25" t="n">
        <f aca="false">VLOOKUP(B5901,[1]Planilha8!$X$4:$Y$6629,2,0)</f>
        <v>614141</v>
      </c>
      <c r="D5901" s="102" t="s">
        <v>1615</v>
      </c>
      <c r="E5901" s="26" t="str">
        <f aca="false">VLOOKUP(B5901,[1]Planilha8!$X$4:$Z$6629,3,0)</f>
        <v>CLÍNICA CIRÚRGICA</v>
      </c>
      <c r="F5901" s="26" t="str">
        <f aca="false">VLOOKUP(B5901,[1]Planilha8!$X$4:$AD$6629,7,0)</f>
        <v>BOM</v>
      </c>
      <c r="G5901" s="103" t="n">
        <v>42907</v>
      </c>
      <c r="H5901" s="104" t="n">
        <v>720</v>
      </c>
      <c r="I5901" s="29" t="s">
        <v>23</v>
      </c>
      <c r="J5901" s="105" t="s">
        <v>601</v>
      </c>
      <c r="K5901" s="106" t="n">
        <v>5017</v>
      </c>
      <c r="L5901" s="107" t="n">
        <v>2017000030</v>
      </c>
      <c r="M5901" s="73" t="n">
        <v>43465</v>
      </c>
      <c r="N5901" s="74" t="n">
        <v>357.8</v>
      </c>
      <c r="O5901" s="75" t="n">
        <v>0.33</v>
      </c>
      <c r="P5901" s="76" t="n">
        <v>0.0275</v>
      </c>
      <c r="Q5901" s="77" t="n">
        <v>19.8</v>
      </c>
      <c r="R5901" s="78" t="n">
        <v>377.6</v>
      </c>
      <c r="S5901" s="39" t="n">
        <v>342.4</v>
      </c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  <c r="AI5901" s="3"/>
      <c r="AJ5901" s="3"/>
      <c r="AMG5901" s="0"/>
      <c r="AMH5901" s="0"/>
      <c r="AMI5901" s="0"/>
      <c r="AMJ5901" s="0"/>
    </row>
    <row r="5902" s="4" customFormat="true" ht="37.5" hidden="false" customHeight="true" outlineLevel="0" collapsed="false">
      <c r="A5902" s="23" t="s">
        <v>1337</v>
      </c>
      <c r="B5902" s="108" t="n">
        <v>9306</v>
      </c>
      <c r="C5902" s="25" t="n">
        <f aca="false">VLOOKUP(B5902,[1]Planilha8!$X$4:$Y$6629,2,0)</f>
        <v>614142</v>
      </c>
      <c r="D5902" s="102" t="s">
        <v>1615</v>
      </c>
      <c r="E5902" s="26" t="str">
        <f aca="false">VLOOKUP(B5902,[1]Planilha8!$X$4:$Z$6629,3,0)</f>
        <v>CLÍNICA CIRÚRGICA</v>
      </c>
      <c r="F5902" s="26" t="str">
        <f aca="false">VLOOKUP(B5902,[1]Planilha8!$X$4:$AD$6629,7,0)</f>
        <v>BOM</v>
      </c>
      <c r="G5902" s="103" t="n">
        <v>42907</v>
      </c>
      <c r="H5902" s="104" t="n">
        <v>720</v>
      </c>
      <c r="I5902" s="29" t="s">
        <v>23</v>
      </c>
      <c r="J5902" s="105" t="s">
        <v>601</v>
      </c>
      <c r="K5902" s="106" t="n">
        <v>5017</v>
      </c>
      <c r="L5902" s="107" t="n">
        <v>2017000030</v>
      </c>
      <c r="M5902" s="73" t="n">
        <v>43465</v>
      </c>
      <c r="N5902" s="74" t="n">
        <v>357.8</v>
      </c>
      <c r="O5902" s="75" t="n">
        <v>0.33</v>
      </c>
      <c r="P5902" s="76" t="n">
        <v>0.0275</v>
      </c>
      <c r="Q5902" s="77" t="n">
        <v>19.8</v>
      </c>
      <c r="R5902" s="78" t="n">
        <v>377.6</v>
      </c>
      <c r="S5902" s="39" t="n">
        <v>342.4</v>
      </c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  <c r="AI5902" s="3"/>
      <c r="AJ5902" s="3"/>
      <c r="AMG5902" s="0"/>
      <c r="AMH5902" s="0"/>
      <c r="AMI5902" s="0"/>
      <c r="AMJ5902" s="0"/>
    </row>
    <row r="5903" s="4" customFormat="true" ht="37.5" hidden="false" customHeight="true" outlineLevel="0" collapsed="false">
      <c r="A5903" s="23" t="s">
        <v>1337</v>
      </c>
      <c r="B5903" s="108" t="n">
        <v>9307</v>
      </c>
      <c r="C5903" s="25" t="n">
        <f aca="false">VLOOKUP(B5903,[1]Planilha8!$X$4:$Y$6629,2,0)</f>
        <v>614143</v>
      </c>
      <c r="D5903" s="102" t="s">
        <v>1615</v>
      </c>
      <c r="E5903" s="26" t="str">
        <f aca="false">VLOOKUP(B5903,[1]Planilha8!$X$4:$Z$6629,3,0)</f>
        <v>CLÍNICA CIRÚRGICA</v>
      </c>
      <c r="F5903" s="26" t="str">
        <f aca="false">VLOOKUP(B5903,[1]Planilha8!$X$4:$AD$6629,7,0)</f>
        <v>BOM</v>
      </c>
      <c r="G5903" s="103" t="n">
        <v>42907</v>
      </c>
      <c r="H5903" s="104" t="n">
        <v>720</v>
      </c>
      <c r="I5903" s="29" t="s">
        <v>23</v>
      </c>
      <c r="J5903" s="105" t="s">
        <v>601</v>
      </c>
      <c r="K5903" s="106" t="n">
        <v>5017</v>
      </c>
      <c r="L5903" s="107" t="n">
        <v>2017000030</v>
      </c>
      <c r="M5903" s="73" t="n">
        <v>43465</v>
      </c>
      <c r="N5903" s="74" t="n">
        <v>357.8</v>
      </c>
      <c r="O5903" s="75" t="n">
        <v>0.33</v>
      </c>
      <c r="P5903" s="76" t="n">
        <v>0.0275</v>
      </c>
      <c r="Q5903" s="77" t="n">
        <v>19.8</v>
      </c>
      <c r="R5903" s="78" t="n">
        <v>377.6</v>
      </c>
      <c r="S5903" s="39" t="n">
        <v>342.4</v>
      </c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  <c r="AI5903" s="3"/>
      <c r="AJ5903" s="3"/>
      <c r="AMG5903" s="0"/>
      <c r="AMH5903" s="0"/>
      <c r="AMI5903" s="0"/>
      <c r="AMJ5903" s="0"/>
    </row>
    <row r="5904" s="4" customFormat="true" ht="37.5" hidden="false" customHeight="true" outlineLevel="0" collapsed="false">
      <c r="A5904" s="23" t="s">
        <v>1337</v>
      </c>
      <c r="B5904" s="108" t="n">
        <v>9308</v>
      </c>
      <c r="C5904" s="25" t="n">
        <f aca="false">VLOOKUP(B5904,[1]Planilha8!$X$4:$Y$6629,2,0)</f>
        <v>614144</v>
      </c>
      <c r="D5904" s="102" t="s">
        <v>1615</v>
      </c>
      <c r="E5904" s="26" t="str">
        <f aca="false">VLOOKUP(B5904,[1]Planilha8!$X$4:$Z$6629,3,0)</f>
        <v>CLÍNICA CIRÚRGICA</v>
      </c>
      <c r="F5904" s="26" t="str">
        <f aca="false">VLOOKUP(B5904,[1]Planilha8!$X$4:$AD$6629,7,0)</f>
        <v>BOM</v>
      </c>
      <c r="G5904" s="103" t="n">
        <v>42907</v>
      </c>
      <c r="H5904" s="104" t="n">
        <v>720</v>
      </c>
      <c r="I5904" s="29" t="s">
        <v>23</v>
      </c>
      <c r="J5904" s="105" t="s">
        <v>601</v>
      </c>
      <c r="K5904" s="106" t="n">
        <v>5017</v>
      </c>
      <c r="L5904" s="107" t="n">
        <v>2017000030</v>
      </c>
      <c r="M5904" s="73" t="n">
        <v>43465</v>
      </c>
      <c r="N5904" s="74" t="n">
        <v>357.8</v>
      </c>
      <c r="O5904" s="75" t="n">
        <v>0.33</v>
      </c>
      <c r="P5904" s="76" t="n">
        <v>0.0275</v>
      </c>
      <c r="Q5904" s="77" t="n">
        <v>19.8</v>
      </c>
      <c r="R5904" s="78" t="n">
        <v>377.6</v>
      </c>
      <c r="S5904" s="39" t="n">
        <v>342.4</v>
      </c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  <c r="AI5904" s="3"/>
      <c r="AJ5904" s="3"/>
      <c r="AMG5904" s="0"/>
      <c r="AMH5904" s="0"/>
      <c r="AMI5904" s="0"/>
      <c r="AMJ5904" s="0"/>
    </row>
    <row r="5905" s="4" customFormat="true" ht="37.5" hidden="false" customHeight="true" outlineLevel="0" collapsed="false">
      <c r="A5905" s="23" t="s">
        <v>1337</v>
      </c>
      <c r="B5905" s="108" t="n">
        <v>9309</v>
      </c>
      <c r="C5905" s="25" t="n">
        <f aca="false">VLOOKUP(B5905,[1]Planilha8!$X$4:$Y$6629,2,0)</f>
        <v>614145</v>
      </c>
      <c r="D5905" s="102" t="s">
        <v>1615</v>
      </c>
      <c r="E5905" s="26" t="str">
        <f aca="false">VLOOKUP(B5905,[1]Planilha8!$X$4:$Z$6629,3,0)</f>
        <v>CTI</v>
      </c>
      <c r="F5905" s="26" t="str">
        <f aca="false">VLOOKUP(B5905,[1]Planilha8!$X$4:$AD$6629,7,0)</f>
        <v>BOM</v>
      </c>
      <c r="G5905" s="103" t="n">
        <v>42907</v>
      </c>
      <c r="H5905" s="104" t="n">
        <v>720</v>
      </c>
      <c r="I5905" s="29" t="s">
        <v>23</v>
      </c>
      <c r="J5905" s="105" t="s">
        <v>601</v>
      </c>
      <c r="K5905" s="106" t="n">
        <v>5017</v>
      </c>
      <c r="L5905" s="107" t="n">
        <v>2017000030</v>
      </c>
      <c r="M5905" s="73" t="n">
        <v>43465</v>
      </c>
      <c r="N5905" s="74" t="n">
        <v>357.8</v>
      </c>
      <c r="O5905" s="75" t="n">
        <v>0.33</v>
      </c>
      <c r="P5905" s="76" t="n">
        <v>0.0275</v>
      </c>
      <c r="Q5905" s="77" t="n">
        <v>19.8</v>
      </c>
      <c r="R5905" s="78" t="n">
        <v>377.6</v>
      </c>
      <c r="S5905" s="39" t="n">
        <v>342.4</v>
      </c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  <c r="AMG5905" s="0"/>
      <c r="AMH5905" s="0"/>
      <c r="AMI5905" s="0"/>
      <c r="AMJ5905" s="0"/>
    </row>
    <row r="5906" s="4" customFormat="true" ht="37.5" hidden="false" customHeight="true" outlineLevel="0" collapsed="false">
      <c r="A5906" s="23" t="s">
        <v>1337</v>
      </c>
      <c r="B5906" s="108" t="n">
        <v>9310</v>
      </c>
      <c r="C5906" s="25" t="n">
        <f aca="false">VLOOKUP(B5906,[1]Planilha8!$X$4:$Y$6629,2,0)</f>
        <v>614146</v>
      </c>
      <c r="D5906" s="102" t="s">
        <v>1615</v>
      </c>
      <c r="E5906" s="26" t="str">
        <f aca="false">VLOOKUP(B5906,[1]Planilha8!$X$4:$Z$6629,3,0)</f>
        <v>CLÍNICA CIRÚRGICA</v>
      </c>
      <c r="F5906" s="26" t="str">
        <f aca="false">VLOOKUP(B5906,[1]Planilha8!$X$4:$AD$6629,7,0)</f>
        <v>BOM</v>
      </c>
      <c r="G5906" s="103" t="n">
        <v>42907</v>
      </c>
      <c r="H5906" s="104" t="n">
        <v>720</v>
      </c>
      <c r="I5906" s="29" t="s">
        <v>23</v>
      </c>
      <c r="J5906" s="105" t="s">
        <v>601</v>
      </c>
      <c r="K5906" s="106" t="n">
        <v>5017</v>
      </c>
      <c r="L5906" s="107" t="n">
        <v>2017000030</v>
      </c>
      <c r="M5906" s="73" t="n">
        <v>43465</v>
      </c>
      <c r="N5906" s="74" t="n">
        <v>357.8</v>
      </c>
      <c r="O5906" s="75" t="n">
        <v>0.33</v>
      </c>
      <c r="P5906" s="76" t="n">
        <v>0.0275</v>
      </c>
      <c r="Q5906" s="77" t="n">
        <v>19.8</v>
      </c>
      <c r="R5906" s="78" t="n">
        <v>377.6</v>
      </c>
      <c r="S5906" s="39" t="n">
        <v>342.4</v>
      </c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  <c r="AI5906" s="3"/>
      <c r="AJ5906" s="3"/>
      <c r="AMG5906" s="0"/>
      <c r="AMH5906" s="0"/>
      <c r="AMI5906" s="0"/>
      <c r="AMJ5906" s="0"/>
    </row>
    <row r="5907" s="4" customFormat="true" ht="37.5" hidden="false" customHeight="true" outlineLevel="0" collapsed="false">
      <c r="A5907" s="23" t="s">
        <v>1337</v>
      </c>
      <c r="B5907" s="108" t="n">
        <v>9311</v>
      </c>
      <c r="C5907" s="25" t="n">
        <f aca="false">VLOOKUP(B5907,[1]Planilha8!$X$4:$Y$6629,2,0)</f>
        <v>614147</v>
      </c>
      <c r="D5907" s="102" t="s">
        <v>1615</v>
      </c>
      <c r="E5907" s="26" t="str">
        <f aca="false">VLOOKUP(B5907,[1]Planilha8!$X$4:$Z$6629,3,0)</f>
        <v>CLÍNICA CIRÚRGICA</v>
      </c>
      <c r="F5907" s="26" t="str">
        <f aca="false">VLOOKUP(B5907,[1]Planilha8!$X$4:$AD$6629,7,0)</f>
        <v>BOM</v>
      </c>
      <c r="G5907" s="103" t="n">
        <v>42907</v>
      </c>
      <c r="H5907" s="104" t="n">
        <v>720</v>
      </c>
      <c r="I5907" s="29" t="s">
        <v>23</v>
      </c>
      <c r="J5907" s="105" t="s">
        <v>601</v>
      </c>
      <c r="K5907" s="106" t="n">
        <v>5017</v>
      </c>
      <c r="L5907" s="107" t="n">
        <v>2017000030</v>
      </c>
      <c r="M5907" s="73" t="n">
        <v>43465</v>
      </c>
      <c r="N5907" s="74" t="n">
        <v>357.8</v>
      </c>
      <c r="O5907" s="75" t="n">
        <v>0.33</v>
      </c>
      <c r="P5907" s="76" t="n">
        <v>0.0275</v>
      </c>
      <c r="Q5907" s="77" t="n">
        <v>19.8</v>
      </c>
      <c r="R5907" s="78" t="n">
        <v>377.6</v>
      </c>
      <c r="S5907" s="39" t="n">
        <v>342.4</v>
      </c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  <c r="AI5907" s="3"/>
      <c r="AJ5907" s="3"/>
      <c r="AMG5907" s="0"/>
      <c r="AMH5907" s="0"/>
      <c r="AMI5907" s="0"/>
      <c r="AMJ5907" s="0"/>
    </row>
    <row r="5908" s="4" customFormat="true" ht="37.5" hidden="false" customHeight="true" outlineLevel="0" collapsed="false">
      <c r="A5908" s="23" t="s">
        <v>1337</v>
      </c>
      <c r="B5908" s="108" t="n">
        <v>9312</v>
      </c>
      <c r="C5908" s="25" t="n">
        <f aca="false">VLOOKUP(B5908,[1]Planilha8!$X$4:$Y$6629,2,0)</f>
        <v>614148</v>
      </c>
      <c r="D5908" s="102" t="s">
        <v>1615</v>
      </c>
      <c r="E5908" s="26" t="str">
        <f aca="false">VLOOKUP(B5908,[1]Planilha8!$X$4:$Z$6629,3,0)</f>
        <v>CTI</v>
      </c>
      <c r="F5908" s="26" t="str">
        <f aca="false">VLOOKUP(B5908,[1]Planilha8!$X$4:$AD$6629,7,0)</f>
        <v>BOM</v>
      </c>
      <c r="G5908" s="103" t="n">
        <v>42907</v>
      </c>
      <c r="H5908" s="104" t="n">
        <v>720</v>
      </c>
      <c r="I5908" s="29" t="s">
        <v>23</v>
      </c>
      <c r="J5908" s="105" t="s">
        <v>601</v>
      </c>
      <c r="K5908" s="106" t="n">
        <v>5017</v>
      </c>
      <c r="L5908" s="107" t="n">
        <v>2017000030</v>
      </c>
      <c r="M5908" s="73" t="n">
        <v>43465</v>
      </c>
      <c r="N5908" s="74" t="n">
        <v>357.8</v>
      </c>
      <c r="O5908" s="75" t="n">
        <v>0.33</v>
      </c>
      <c r="P5908" s="76" t="n">
        <v>0.0275</v>
      </c>
      <c r="Q5908" s="77" t="n">
        <v>19.8</v>
      </c>
      <c r="R5908" s="78" t="n">
        <v>377.6</v>
      </c>
      <c r="S5908" s="39" t="n">
        <v>342.4</v>
      </c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  <c r="AI5908" s="3"/>
      <c r="AJ5908" s="3"/>
      <c r="AMG5908" s="0"/>
      <c r="AMH5908" s="0"/>
      <c r="AMI5908" s="0"/>
      <c r="AMJ5908" s="0"/>
    </row>
    <row r="5909" s="4" customFormat="true" ht="37.5" hidden="false" customHeight="true" outlineLevel="0" collapsed="false">
      <c r="A5909" s="23" t="s">
        <v>1337</v>
      </c>
      <c r="B5909" s="108" t="n">
        <v>9313</v>
      </c>
      <c r="C5909" s="25" t="n">
        <f aca="false">VLOOKUP(B5909,[1]Planilha8!$X$4:$Y$6629,2,0)</f>
        <v>614149</v>
      </c>
      <c r="D5909" s="102" t="s">
        <v>1615</v>
      </c>
      <c r="E5909" s="26" t="str">
        <f aca="false">VLOOKUP(B5909,[1]Planilha8!$X$4:$Z$6629,3,0)</f>
        <v>CLÍNICA CIRÚRGICA</v>
      </c>
      <c r="F5909" s="26" t="str">
        <f aca="false">VLOOKUP(B5909,[1]Planilha8!$X$4:$AD$6629,7,0)</f>
        <v>BOM</v>
      </c>
      <c r="G5909" s="103" t="n">
        <v>42907</v>
      </c>
      <c r="H5909" s="104" t="n">
        <v>720</v>
      </c>
      <c r="I5909" s="29" t="s">
        <v>23</v>
      </c>
      <c r="J5909" s="105" t="s">
        <v>601</v>
      </c>
      <c r="K5909" s="106" t="n">
        <v>5017</v>
      </c>
      <c r="L5909" s="107" t="n">
        <v>2017000030</v>
      </c>
      <c r="M5909" s="73" t="n">
        <v>43465</v>
      </c>
      <c r="N5909" s="74" t="n">
        <v>357.8</v>
      </c>
      <c r="O5909" s="75" t="n">
        <v>0.33</v>
      </c>
      <c r="P5909" s="76" t="n">
        <v>0.0275</v>
      </c>
      <c r="Q5909" s="77" t="n">
        <v>19.8</v>
      </c>
      <c r="R5909" s="78" t="n">
        <v>377.6</v>
      </c>
      <c r="S5909" s="39" t="n">
        <v>342.4</v>
      </c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  <c r="AI5909" s="3"/>
      <c r="AJ5909" s="3"/>
      <c r="AMG5909" s="0"/>
      <c r="AMH5909" s="0"/>
      <c r="AMI5909" s="0"/>
      <c r="AMJ5909" s="0"/>
    </row>
    <row r="5910" s="4" customFormat="true" ht="37.5" hidden="false" customHeight="true" outlineLevel="0" collapsed="false">
      <c r="A5910" s="23" t="s">
        <v>1337</v>
      </c>
      <c r="B5910" s="108" t="n">
        <v>9314</v>
      </c>
      <c r="C5910" s="25" t="n">
        <f aca="false">VLOOKUP(B5910,[1]Planilha8!$X$4:$Y$6629,2,0)</f>
        <v>614150</v>
      </c>
      <c r="D5910" s="102" t="s">
        <v>1615</v>
      </c>
      <c r="E5910" s="26" t="str">
        <f aca="false">VLOOKUP(B5910,[1]Planilha8!$X$4:$Z$6629,3,0)</f>
        <v>CTI</v>
      </c>
      <c r="F5910" s="26" t="str">
        <f aca="false">VLOOKUP(B5910,[1]Planilha8!$X$4:$AD$6629,7,0)</f>
        <v>BOM</v>
      </c>
      <c r="G5910" s="103" t="n">
        <v>42907</v>
      </c>
      <c r="H5910" s="104" t="n">
        <v>720</v>
      </c>
      <c r="I5910" s="29" t="s">
        <v>23</v>
      </c>
      <c r="J5910" s="105" t="s">
        <v>601</v>
      </c>
      <c r="K5910" s="106" t="n">
        <v>5017</v>
      </c>
      <c r="L5910" s="107" t="n">
        <v>2017000030</v>
      </c>
      <c r="M5910" s="73" t="n">
        <v>43465</v>
      </c>
      <c r="N5910" s="74" t="n">
        <v>357.8</v>
      </c>
      <c r="O5910" s="75" t="n">
        <v>0.33</v>
      </c>
      <c r="P5910" s="76" t="n">
        <v>0.0275</v>
      </c>
      <c r="Q5910" s="77" t="n">
        <v>19.8</v>
      </c>
      <c r="R5910" s="78" t="n">
        <v>377.6</v>
      </c>
      <c r="S5910" s="39" t="n">
        <v>342.4</v>
      </c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  <c r="AI5910" s="3"/>
      <c r="AJ5910" s="3"/>
      <c r="AMG5910" s="0"/>
      <c r="AMH5910" s="0"/>
      <c r="AMI5910" s="0"/>
      <c r="AMJ5910" s="0"/>
    </row>
    <row r="5911" s="4" customFormat="true" ht="37.5" hidden="false" customHeight="true" outlineLevel="0" collapsed="false">
      <c r="A5911" s="23" t="s">
        <v>1337</v>
      </c>
      <c r="B5911" s="108" t="n">
        <v>9315</v>
      </c>
      <c r="C5911" s="25" t="n">
        <f aca="false">VLOOKUP(B5911,[1]Planilha8!$X$4:$Y$6629,2,0)</f>
        <v>614151</v>
      </c>
      <c r="D5911" s="102" t="s">
        <v>1615</v>
      </c>
      <c r="E5911" s="26" t="str">
        <f aca="false">VLOOKUP(B5911,[1]Planilha8!$X$4:$Z$6629,3,0)</f>
        <v>CLÍNICA CIRÚRGICA</v>
      </c>
      <c r="F5911" s="26" t="str">
        <f aca="false">VLOOKUP(B5911,[1]Planilha8!$X$4:$AD$6629,7,0)</f>
        <v>BOM</v>
      </c>
      <c r="G5911" s="103" t="n">
        <v>42907</v>
      </c>
      <c r="H5911" s="104" t="n">
        <v>720</v>
      </c>
      <c r="I5911" s="29" t="s">
        <v>23</v>
      </c>
      <c r="J5911" s="105" t="s">
        <v>601</v>
      </c>
      <c r="K5911" s="106" t="n">
        <v>5017</v>
      </c>
      <c r="L5911" s="107" t="n">
        <v>2017000030</v>
      </c>
      <c r="M5911" s="73" t="n">
        <v>43465</v>
      </c>
      <c r="N5911" s="74" t="n">
        <v>357.8</v>
      </c>
      <c r="O5911" s="75" t="n">
        <v>0.33</v>
      </c>
      <c r="P5911" s="76" t="n">
        <v>0.0275</v>
      </c>
      <c r="Q5911" s="77" t="n">
        <v>19.8</v>
      </c>
      <c r="R5911" s="78" t="n">
        <v>377.6</v>
      </c>
      <c r="S5911" s="39" t="n">
        <v>342.4</v>
      </c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  <c r="AI5911" s="3"/>
      <c r="AJ5911" s="3"/>
      <c r="AMG5911" s="0"/>
      <c r="AMH5911" s="0"/>
      <c r="AMI5911" s="0"/>
      <c r="AMJ5911" s="0"/>
    </row>
    <row r="5912" s="4" customFormat="true" ht="37.5" hidden="false" customHeight="true" outlineLevel="0" collapsed="false">
      <c r="A5912" s="23" t="s">
        <v>1337</v>
      </c>
      <c r="B5912" s="108" t="n">
        <v>9316</v>
      </c>
      <c r="C5912" s="25" t="n">
        <f aca="false">VLOOKUP(B5912,[1]Planilha8!$X$4:$Y$6629,2,0)</f>
        <v>614152</v>
      </c>
      <c r="D5912" s="102" t="s">
        <v>1615</v>
      </c>
      <c r="E5912" s="26" t="str">
        <f aca="false">VLOOKUP(B5912,[1]Planilha8!$X$4:$Z$6629,3,0)</f>
        <v>CLÍNICA CIRÚRGICA</v>
      </c>
      <c r="F5912" s="26" t="str">
        <f aca="false">VLOOKUP(B5912,[1]Planilha8!$X$4:$AD$6629,7,0)</f>
        <v>BOM</v>
      </c>
      <c r="G5912" s="103" t="n">
        <v>42907</v>
      </c>
      <c r="H5912" s="104" t="n">
        <v>720</v>
      </c>
      <c r="I5912" s="29" t="s">
        <v>23</v>
      </c>
      <c r="J5912" s="105" t="s">
        <v>601</v>
      </c>
      <c r="K5912" s="106" t="n">
        <v>5017</v>
      </c>
      <c r="L5912" s="107" t="n">
        <v>2017000030</v>
      </c>
      <c r="M5912" s="73" t="n">
        <v>43465</v>
      </c>
      <c r="N5912" s="74" t="n">
        <v>357.8</v>
      </c>
      <c r="O5912" s="75" t="n">
        <v>0.33</v>
      </c>
      <c r="P5912" s="76" t="n">
        <v>0.0275</v>
      </c>
      <c r="Q5912" s="77" t="n">
        <v>19.8</v>
      </c>
      <c r="R5912" s="78" t="n">
        <v>377.6</v>
      </c>
      <c r="S5912" s="39" t="n">
        <v>342.4</v>
      </c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  <c r="AI5912" s="3"/>
      <c r="AJ5912" s="3"/>
      <c r="AMG5912" s="0"/>
      <c r="AMH5912" s="0"/>
      <c r="AMI5912" s="0"/>
      <c r="AMJ5912" s="0"/>
    </row>
    <row r="5913" s="4" customFormat="true" ht="37.5" hidden="false" customHeight="true" outlineLevel="0" collapsed="false">
      <c r="A5913" s="23" t="s">
        <v>1337</v>
      </c>
      <c r="B5913" s="108" t="n">
        <v>9317</v>
      </c>
      <c r="C5913" s="25" t="n">
        <f aca="false">VLOOKUP(B5913,[1]Planilha8!$X$4:$Y$6629,2,0)</f>
        <v>614153</v>
      </c>
      <c r="D5913" s="102" t="s">
        <v>1615</v>
      </c>
      <c r="E5913" s="26" t="str">
        <f aca="false">VLOOKUP(B5913,[1]Planilha8!$X$4:$Z$6629,3,0)</f>
        <v>CLÍNICA CIRÚRGICA</v>
      </c>
      <c r="F5913" s="26" t="str">
        <f aca="false">VLOOKUP(B5913,[1]Planilha8!$X$4:$AD$6629,7,0)</f>
        <v>BOM</v>
      </c>
      <c r="G5913" s="103" t="n">
        <v>42907</v>
      </c>
      <c r="H5913" s="104" t="n">
        <v>720</v>
      </c>
      <c r="I5913" s="29" t="s">
        <v>23</v>
      </c>
      <c r="J5913" s="105" t="s">
        <v>601</v>
      </c>
      <c r="K5913" s="106" t="n">
        <v>5017</v>
      </c>
      <c r="L5913" s="107" t="n">
        <v>2017000030</v>
      </c>
      <c r="M5913" s="73" t="n">
        <v>43465</v>
      </c>
      <c r="N5913" s="74" t="n">
        <v>357.8</v>
      </c>
      <c r="O5913" s="75" t="n">
        <v>0.33</v>
      </c>
      <c r="P5913" s="76" t="n">
        <v>0.0275</v>
      </c>
      <c r="Q5913" s="77" t="n">
        <v>19.8</v>
      </c>
      <c r="R5913" s="78" t="n">
        <v>377.6</v>
      </c>
      <c r="S5913" s="39" t="n">
        <v>342.4</v>
      </c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  <c r="AI5913" s="3"/>
      <c r="AJ5913" s="3"/>
      <c r="AMG5913" s="0"/>
      <c r="AMH5913" s="0"/>
      <c r="AMI5913" s="0"/>
      <c r="AMJ5913" s="0"/>
    </row>
    <row r="5914" s="4" customFormat="true" ht="37.5" hidden="false" customHeight="true" outlineLevel="0" collapsed="false">
      <c r="A5914" s="23" t="s">
        <v>1337</v>
      </c>
      <c r="B5914" s="108" t="n">
        <v>9318</v>
      </c>
      <c r="C5914" s="25" t="n">
        <f aca="false">VLOOKUP(B5914,[1]Planilha8!$X$4:$Y$6629,2,0)</f>
        <v>614154</v>
      </c>
      <c r="D5914" s="102" t="s">
        <v>1615</v>
      </c>
      <c r="E5914" s="26" t="str">
        <f aca="false">VLOOKUP(B5914,[1]Planilha8!$X$4:$Z$6629,3,0)</f>
        <v>CLÍNICA CIRÚRGICA</v>
      </c>
      <c r="F5914" s="26" t="str">
        <f aca="false">VLOOKUP(B5914,[1]Planilha8!$X$4:$AD$6629,7,0)</f>
        <v>BOM</v>
      </c>
      <c r="G5914" s="103" t="n">
        <v>42907</v>
      </c>
      <c r="H5914" s="104" t="n">
        <v>720</v>
      </c>
      <c r="I5914" s="29" t="s">
        <v>23</v>
      </c>
      <c r="J5914" s="105" t="s">
        <v>601</v>
      </c>
      <c r="K5914" s="106" t="n">
        <v>5017</v>
      </c>
      <c r="L5914" s="107" t="n">
        <v>2017000030</v>
      </c>
      <c r="M5914" s="73" t="n">
        <v>43465</v>
      </c>
      <c r="N5914" s="74" t="n">
        <v>357.8</v>
      </c>
      <c r="O5914" s="75" t="n">
        <v>0.33</v>
      </c>
      <c r="P5914" s="76" t="n">
        <v>0.0275</v>
      </c>
      <c r="Q5914" s="77" t="n">
        <v>19.8</v>
      </c>
      <c r="R5914" s="78" t="n">
        <v>377.6</v>
      </c>
      <c r="S5914" s="39" t="n">
        <v>342.4</v>
      </c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  <c r="AMG5914" s="0"/>
      <c r="AMH5914" s="0"/>
      <c r="AMI5914" s="0"/>
      <c r="AMJ5914" s="0"/>
    </row>
    <row r="5915" s="4" customFormat="true" ht="37.5" hidden="false" customHeight="true" outlineLevel="0" collapsed="false">
      <c r="A5915" s="23" t="s">
        <v>1337</v>
      </c>
      <c r="B5915" s="108" t="n">
        <v>9319</v>
      </c>
      <c r="C5915" s="25" t="n">
        <f aca="false">VLOOKUP(B5915,[1]Planilha8!$X$4:$Y$6629,2,0)</f>
        <v>614155</v>
      </c>
      <c r="D5915" s="102" t="s">
        <v>1615</v>
      </c>
      <c r="E5915" s="26" t="str">
        <f aca="false">VLOOKUP(B5915,[1]Planilha8!$X$4:$Z$6629,3,0)</f>
        <v>CLÍNICA CIRÚRGICA</v>
      </c>
      <c r="F5915" s="26" t="str">
        <f aca="false">VLOOKUP(B5915,[1]Planilha8!$X$4:$AD$6629,7,0)</f>
        <v>BOM</v>
      </c>
      <c r="G5915" s="103" t="n">
        <v>42907</v>
      </c>
      <c r="H5915" s="104" t="n">
        <v>720</v>
      </c>
      <c r="I5915" s="29" t="s">
        <v>23</v>
      </c>
      <c r="J5915" s="105" t="s">
        <v>601</v>
      </c>
      <c r="K5915" s="106" t="n">
        <v>5017</v>
      </c>
      <c r="L5915" s="107" t="n">
        <v>2017000030</v>
      </c>
      <c r="M5915" s="73" t="n">
        <v>43465</v>
      </c>
      <c r="N5915" s="74" t="n">
        <v>357.8</v>
      </c>
      <c r="O5915" s="75" t="n">
        <v>0.33</v>
      </c>
      <c r="P5915" s="76" t="n">
        <v>0.0275</v>
      </c>
      <c r="Q5915" s="77" t="n">
        <v>19.8</v>
      </c>
      <c r="R5915" s="78" t="n">
        <v>377.6</v>
      </c>
      <c r="S5915" s="39" t="n">
        <v>342.4</v>
      </c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  <c r="AI5915" s="3"/>
      <c r="AJ5915" s="3"/>
      <c r="AMG5915" s="0"/>
      <c r="AMH5915" s="0"/>
      <c r="AMI5915" s="0"/>
      <c r="AMJ5915" s="0"/>
    </row>
    <row r="5916" s="4" customFormat="true" ht="37.5" hidden="false" customHeight="true" outlineLevel="0" collapsed="false">
      <c r="A5916" s="23" t="s">
        <v>1337</v>
      </c>
      <c r="B5916" s="108" t="n">
        <v>9320</v>
      </c>
      <c r="C5916" s="25" t="n">
        <f aca="false">VLOOKUP(B5916,[1]Planilha8!$X$4:$Y$6629,2,0)</f>
        <v>614156</v>
      </c>
      <c r="D5916" s="102" t="s">
        <v>1615</v>
      </c>
      <c r="E5916" s="26" t="str">
        <f aca="false">VLOOKUP(B5916,[1]Planilha8!$X$4:$Z$6629,3,0)</f>
        <v>CUIDADOS PALIATIVOS - 2 ANDAR</v>
      </c>
      <c r="F5916" s="26" t="str">
        <f aca="false">VLOOKUP(B5916,[1]Planilha8!$X$4:$AD$6629,7,0)</f>
        <v>BOM</v>
      </c>
      <c r="G5916" s="103" t="n">
        <v>42907</v>
      </c>
      <c r="H5916" s="104" t="n">
        <v>720</v>
      </c>
      <c r="I5916" s="29" t="s">
        <v>23</v>
      </c>
      <c r="J5916" s="105" t="s">
        <v>601</v>
      </c>
      <c r="K5916" s="106" t="n">
        <v>5017</v>
      </c>
      <c r="L5916" s="107" t="n">
        <v>2017000030</v>
      </c>
      <c r="M5916" s="73" t="n">
        <v>43465</v>
      </c>
      <c r="N5916" s="74" t="n">
        <v>357.8</v>
      </c>
      <c r="O5916" s="75" t="n">
        <v>0.33</v>
      </c>
      <c r="P5916" s="76" t="n">
        <v>0.0275</v>
      </c>
      <c r="Q5916" s="77" t="n">
        <v>19.8</v>
      </c>
      <c r="R5916" s="78" t="n">
        <v>377.6</v>
      </c>
      <c r="S5916" s="39" t="n">
        <v>342.4</v>
      </c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  <c r="AI5916" s="3"/>
      <c r="AJ5916" s="3"/>
      <c r="AMG5916" s="0"/>
      <c r="AMH5916" s="0"/>
      <c r="AMI5916" s="0"/>
      <c r="AMJ5916" s="0"/>
    </row>
    <row r="5917" s="4" customFormat="true" ht="37.5" hidden="false" customHeight="true" outlineLevel="0" collapsed="false">
      <c r="A5917" s="23" t="s">
        <v>1337</v>
      </c>
      <c r="B5917" s="108" t="n">
        <v>9321</v>
      </c>
      <c r="C5917" s="25" t="n">
        <f aca="false">VLOOKUP(B5917,[1]Planilha8!$X$4:$Y$6629,2,0)</f>
        <v>614157</v>
      </c>
      <c r="D5917" s="102" t="s">
        <v>1615</v>
      </c>
      <c r="E5917" s="26" t="str">
        <f aca="false">VLOOKUP(B5917,[1]Planilha8!$X$4:$Z$6629,3,0)</f>
        <v>CUIDADOS PALIATIVOS - 2 ANDAR</v>
      </c>
      <c r="F5917" s="26" t="str">
        <f aca="false">VLOOKUP(B5917,[1]Planilha8!$X$4:$AD$6629,7,0)</f>
        <v>BOM</v>
      </c>
      <c r="G5917" s="103" t="n">
        <v>42907</v>
      </c>
      <c r="H5917" s="104" t="n">
        <v>720</v>
      </c>
      <c r="I5917" s="29" t="s">
        <v>23</v>
      </c>
      <c r="J5917" s="105" t="s">
        <v>601</v>
      </c>
      <c r="K5917" s="106" t="n">
        <v>5017</v>
      </c>
      <c r="L5917" s="107" t="n">
        <v>2017000030</v>
      </c>
      <c r="M5917" s="73" t="n">
        <v>43465</v>
      </c>
      <c r="N5917" s="74" t="n">
        <v>357.8</v>
      </c>
      <c r="O5917" s="75" t="n">
        <v>0.33</v>
      </c>
      <c r="P5917" s="76" t="n">
        <v>0.0275</v>
      </c>
      <c r="Q5917" s="77" t="n">
        <v>19.8</v>
      </c>
      <c r="R5917" s="78" t="n">
        <v>377.6</v>
      </c>
      <c r="S5917" s="39" t="n">
        <v>342.4</v>
      </c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  <c r="AI5917" s="3"/>
      <c r="AJ5917" s="3"/>
      <c r="AMG5917" s="0"/>
      <c r="AMH5917" s="0"/>
      <c r="AMI5917" s="0"/>
      <c r="AMJ5917" s="0"/>
    </row>
    <row r="5918" s="4" customFormat="true" ht="37.5" hidden="false" customHeight="true" outlineLevel="0" collapsed="false">
      <c r="A5918" s="23" t="s">
        <v>1337</v>
      </c>
      <c r="B5918" s="108" t="n">
        <v>9322</v>
      </c>
      <c r="C5918" s="25" t="n">
        <f aca="false">VLOOKUP(B5918,[1]Planilha8!$X$4:$Y$6629,2,0)</f>
        <v>614158</v>
      </c>
      <c r="D5918" s="102" t="s">
        <v>1615</v>
      </c>
      <c r="E5918" s="26" t="str">
        <f aca="false">VLOOKUP(B5918,[1]Planilha8!$X$4:$Z$6629,3,0)</f>
        <v>CLÍNICA MÉDICA</v>
      </c>
      <c r="F5918" s="26" t="str">
        <f aca="false">VLOOKUP(B5918,[1]Planilha8!$X$4:$AD$6629,7,0)</f>
        <v>BOM</v>
      </c>
      <c r="G5918" s="103" t="n">
        <v>42907</v>
      </c>
      <c r="H5918" s="104" t="n">
        <v>720</v>
      </c>
      <c r="I5918" s="29" t="s">
        <v>23</v>
      </c>
      <c r="J5918" s="105" t="s">
        <v>601</v>
      </c>
      <c r="K5918" s="106" t="n">
        <v>5017</v>
      </c>
      <c r="L5918" s="107" t="n">
        <v>2017000030</v>
      </c>
      <c r="M5918" s="73" t="n">
        <v>43465</v>
      </c>
      <c r="N5918" s="74" t="n">
        <v>357.8</v>
      </c>
      <c r="O5918" s="75" t="n">
        <v>0.33</v>
      </c>
      <c r="P5918" s="76" t="n">
        <v>0.0275</v>
      </c>
      <c r="Q5918" s="77" t="n">
        <v>19.8</v>
      </c>
      <c r="R5918" s="78" t="n">
        <v>377.6</v>
      </c>
      <c r="S5918" s="39" t="n">
        <v>342.4</v>
      </c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  <c r="AI5918" s="3"/>
      <c r="AJ5918" s="3"/>
      <c r="AMG5918" s="0"/>
      <c r="AMH5918" s="0"/>
      <c r="AMI5918" s="0"/>
      <c r="AMJ5918" s="0"/>
    </row>
    <row r="5919" s="4" customFormat="true" ht="37.5" hidden="false" customHeight="true" outlineLevel="0" collapsed="false">
      <c r="A5919" s="23" t="s">
        <v>1337</v>
      </c>
      <c r="B5919" s="108" t="n">
        <v>9323</v>
      </c>
      <c r="C5919" s="25" t="n">
        <f aca="false">VLOOKUP(B5919,[1]Planilha8!$X$4:$Y$6629,2,0)</f>
        <v>614159</v>
      </c>
      <c r="D5919" s="102" t="s">
        <v>1615</v>
      </c>
      <c r="E5919" s="26" t="str">
        <f aca="false">VLOOKUP(B5919,[1]Planilha8!$X$4:$Z$6629,3,0)</f>
        <v>CLÍNICA MÉDICA</v>
      </c>
      <c r="F5919" s="26" t="str">
        <f aca="false">VLOOKUP(B5919,[1]Planilha8!$X$4:$AD$6629,7,0)</f>
        <v>BOM</v>
      </c>
      <c r="G5919" s="103" t="n">
        <v>42907</v>
      </c>
      <c r="H5919" s="104" t="n">
        <v>720</v>
      </c>
      <c r="I5919" s="29" t="s">
        <v>23</v>
      </c>
      <c r="J5919" s="105" t="s">
        <v>601</v>
      </c>
      <c r="K5919" s="106" t="n">
        <v>5017</v>
      </c>
      <c r="L5919" s="107" t="n">
        <v>2017000030</v>
      </c>
      <c r="M5919" s="73" t="n">
        <v>43465</v>
      </c>
      <c r="N5919" s="74" t="n">
        <v>357.8</v>
      </c>
      <c r="O5919" s="75" t="n">
        <v>0.33</v>
      </c>
      <c r="P5919" s="76" t="n">
        <v>0.0275</v>
      </c>
      <c r="Q5919" s="77" t="n">
        <v>19.8</v>
      </c>
      <c r="R5919" s="78" t="n">
        <v>377.6</v>
      </c>
      <c r="S5919" s="39" t="n">
        <v>342.4</v>
      </c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  <c r="AI5919" s="3"/>
      <c r="AJ5919" s="3"/>
      <c r="AMG5919" s="0"/>
      <c r="AMH5919" s="0"/>
      <c r="AMI5919" s="0"/>
      <c r="AMJ5919" s="0"/>
    </row>
    <row r="5920" s="4" customFormat="true" ht="37.5" hidden="false" customHeight="true" outlineLevel="0" collapsed="false">
      <c r="A5920" s="23" t="s">
        <v>1337</v>
      </c>
      <c r="B5920" s="108" t="n">
        <v>9324</v>
      </c>
      <c r="C5920" s="25" t="n">
        <f aca="false">VLOOKUP(B5920,[1]Planilha8!$X$4:$Y$6629,2,0)</f>
        <v>614160</v>
      </c>
      <c r="D5920" s="102" t="s">
        <v>1615</v>
      </c>
      <c r="E5920" s="26" t="str">
        <f aca="false">VLOOKUP(B5920,[1]Planilha8!$X$4:$Z$6629,3,0)</f>
        <v>CLÍNICA MÉDICA</v>
      </c>
      <c r="F5920" s="26" t="str">
        <f aca="false">VLOOKUP(B5920,[1]Planilha8!$X$4:$AD$6629,7,0)</f>
        <v>BOM</v>
      </c>
      <c r="G5920" s="103" t="n">
        <v>42907</v>
      </c>
      <c r="H5920" s="104" t="n">
        <v>720</v>
      </c>
      <c r="I5920" s="29" t="s">
        <v>23</v>
      </c>
      <c r="J5920" s="105" t="s">
        <v>601</v>
      </c>
      <c r="K5920" s="106" t="n">
        <v>5017</v>
      </c>
      <c r="L5920" s="107" t="n">
        <v>2017000030</v>
      </c>
      <c r="M5920" s="73" t="n">
        <v>43465</v>
      </c>
      <c r="N5920" s="74" t="n">
        <v>357.8</v>
      </c>
      <c r="O5920" s="75" t="n">
        <v>0.33</v>
      </c>
      <c r="P5920" s="76" t="n">
        <v>0.0275</v>
      </c>
      <c r="Q5920" s="77" t="n">
        <v>19.8</v>
      </c>
      <c r="R5920" s="78" t="n">
        <v>377.6</v>
      </c>
      <c r="S5920" s="39" t="n">
        <v>342.4</v>
      </c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  <c r="AI5920" s="3"/>
      <c r="AJ5920" s="3"/>
      <c r="AMG5920" s="0"/>
      <c r="AMH5920" s="0"/>
      <c r="AMI5920" s="0"/>
      <c r="AMJ5920" s="0"/>
    </row>
    <row r="5921" s="4" customFormat="true" ht="37.5" hidden="false" customHeight="true" outlineLevel="0" collapsed="false">
      <c r="A5921" s="23" t="s">
        <v>1337</v>
      </c>
      <c r="B5921" s="108" t="n">
        <v>9325</v>
      </c>
      <c r="C5921" s="25" t="n">
        <f aca="false">VLOOKUP(B5921,[1]Planilha8!$X$4:$Y$6629,2,0)</f>
        <v>614161</v>
      </c>
      <c r="D5921" s="102" t="s">
        <v>1615</v>
      </c>
      <c r="E5921" s="26" t="str">
        <f aca="false">VLOOKUP(B5921,[1]Planilha8!$X$4:$Z$6629,3,0)</f>
        <v>CLÍNICA MÉDICA</v>
      </c>
      <c r="F5921" s="26" t="str">
        <f aca="false">VLOOKUP(B5921,[1]Planilha8!$X$4:$AD$6629,7,0)</f>
        <v>BOM</v>
      </c>
      <c r="G5921" s="103" t="n">
        <v>42907</v>
      </c>
      <c r="H5921" s="104" t="n">
        <v>720</v>
      </c>
      <c r="I5921" s="29" t="s">
        <v>23</v>
      </c>
      <c r="J5921" s="105" t="s">
        <v>601</v>
      </c>
      <c r="K5921" s="106" t="n">
        <v>5017</v>
      </c>
      <c r="L5921" s="107" t="n">
        <v>2017000030</v>
      </c>
      <c r="M5921" s="73" t="n">
        <v>43465</v>
      </c>
      <c r="N5921" s="74" t="n">
        <v>357.8</v>
      </c>
      <c r="O5921" s="75" t="n">
        <v>0.33</v>
      </c>
      <c r="P5921" s="76" t="n">
        <v>0.0275</v>
      </c>
      <c r="Q5921" s="77" t="n">
        <v>19.8</v>
      </c>
      <c r="R5921" s="78" t="n">
        <v>377.6</v>
      </c>
      <c r="S5921" s="39" t="n">
        <v>342.4</v>
      </c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  <c r="AI5921" s="3"/>
      <c r="AJ5921" s="3"/>
      <c r="AMG5921" s="0"/>
      <c r="AMH5921" s="0"/>
      <c r="AMI5921" s="0"/>
      <c r="AMJ5921" s="0"/>
    </row>
    <row r="5922" s="4" customFormat="true" ht="37.5" hidden="false" customHeight="true" outlineLevel="0" collapsed="false">
      <c r="A5922" s="23" t="s">
        <v>1337</v>
      </c>
      <c r="B5922" s="108" t="n">
        <v>9326</v>
      </c>
      <c r="C5922" s="25" t="n">
        <f aca="false">VLOOKUP(B5922,[1]Planilha8!$X$4:$Y$6629,2,0)</f>
        <v>614162</v>
      </c>
      <c r="D5922" s="102" t="s">
        <v>1615</v>
      </c>
      <c r="E5922" s="26" t="str">
        <f aca="false">VLOOKUP(B5922,[1]Planilha8!$X$4:$Z$6629,3,0)</f>
        <v>CLÍNICA MÉDICA</v>
      </c>
      <c r="F5922" s="26" t="str">
        <f aca="false">VLOOKUP(B5922,[1]Planilha8!$X$4:$AD$6629,7,0)</f>
        <v>BOM</v>
      </c>
      <c r="G5922" s="103" t="n">
        <v>42907</v>
      </c>
      <c r="H5922" s="104" t="n">
        <v>720</v>
      </c>
      <c r="I5922" s="29" t="s">
        <v>23</v>
      </c>
      <c r="J5922" s="105" t="s">
        <v>601</v>
      </c>
      <c r="K5922" s="106" t="n">
        <v>5017</v>
      </c>
      <c r="L5922" s="107" t="n">
        <v>2017000030</v>
      </c>
      <c r="M5922" s="73" t="n">
        <v>43465</v>
      </c>
      <c r="N5922" s="74" t="n">
        <v>357.8</v>
      </c>
      <c r="O5922" s="75" t="n">
        <v>0.33</v>
      </c>
      <c r="P5922" s="76" t="n">
        <v>0.0275</v>
      </c>
      <c r="Q5922" s="77" t="n">
        <v>19.8</v>
      </c>
      <c r="R5922" s="78" t="n">
        <v>377.6</v>
      </c>
      <c r="S5922" s="39" t="n">
        <v>342.4</v>
      </c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  <c r="AI5922" s="3"/>
      <c r="AJ5922" s="3"/>
      <c r="AMG5922" s="0"/>
      <c r="AMH5922" s="0"/>
      <c r="AMI5922" s="0"/>
      <c r="AMJ5922" s="0"/>
    </row>
    <row r="5923" s="4" customFormat="true" ht="37.5" hidden="false" customHeight="true" outlineLevel="0" collapsed="false">
      <c r="A5923" s="23" t="s">
        <v>1337</v>
      </c>
      <c r="B5923" s="108" t="n">
        <v>9327</v>
      </c>
      <c r="C5923" s="25" t="n">
        <f aca="false">VLOOKUP(B5923,[1]Planilha8!$X$4:$Y$6629,2,0)</f>
        <v>614163</v>
      </c>
      <c r="D5923" s="102" t="s">
        <v>1615</v>
      </c>
      <c r="E5923" s="26" t="str">
        <f aca="false">VLOOKUP(B5923,[1]Planilha8!$X$4:$Z$6629,3,0)</f>
        <v>CLÍNICA MÉDICA</v>
      </c>
      <c r="F5923" s="26" t="str">
        <f aca="false">VLOOKUP(B5923,[1]Planilha8!$X$4:$AD$6629,7,0)</f>
        <v>BOM</v>
      </c>
      <c r="G5923" s="103" t="n">
        <v>42907</v>
      </c>
      <c r="H5923" s="104" t="n">
        <v>720</v>
      </c>
      <c r="I5923" s="29" t="s">
        <v>23</v>
      </c>
      <c r="J5923" s="105" t="s">
        <v>601</v>
      </c>
      <c r="K5923" s="106" t="n">
        <v>5017</v>
      </c>
      <c r="L5923" s="107" t="n">
        <v>2017000030</v>
      </c>
      <c r="M5923" s="73" t="n">
        <v>43465</v>
      </c>
      <c r="N5923" s="74" t="n">
        <v>357.8</v>
      </c>
      <c r="O5923" s="75" t="n">
        <v>0.33</v>
      </c>
      <c r="P5923" s="76" t="n">
        <v>0.0275</v>
      </c>
      <c r="Q5923" s="77" t="n">
        <v>19.8</v>
      </c>
      <c r="R5923" s="78" t="n">
        <v>377.6</v>
      </c>
      <c r="S5923" s="39" t="n">
        <v>342.4</v>
      </c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  <c r="AI5923" s="3"/>
      <c r="AJ5923" s="3"/>
      <c r="AMG5923" s="0"/>
      <c r="AMH5923" s="0"/>
      <c r="AMI5923" s="0"/>
      <c r="AMJ5923" s="0"/>
    </row>
    <row r="5924" s="4" customFormat="true" ht="37.5" hidden="false" customHeight="true" outlineLevel="0" collapsed="false">
      <c r="A5924" s="23" t="s">
        <v>1337</v>
      </c>
      <c r="B5924" s="108" t="n">
        <v>9328</v>
      </c>
      <c r="C5924" s="25" t="n">
        <f aca="false">VLOOKUP(B5924,[1]Planilha8!$X$4:$Y$6629,2,0)</f>
        <v>614164</v>
      </c>
      <c r="D5924" s="102" t="s">
        <v>1615</v>
      </c>
      <c r="E5924" s="26" t="str">
        <f aca="false">VLOOKUP(B5924,[1]Planilha8!$X$4:$Z$6629,3,0)</f>
        <v>CLÍNICA MÉDICA</v>
      </c>
      <c r="F5924" s="26" t="str">
        <f aca="false">VLOOKUP(B5924,[1]Planilha8!$X$4:$AD$6629,7,0)</f>
        <v>BOM</v>
      </c>
      <c r="G5924" s="103" t="n">
        <v>42907</v>
      </c>
      <c r="H5924" s="104" t="n">
        <v>720</v>
      </c>
      <c r="I5924" s="29" t="s">
        <v>23</v>
      </c>
      <c r="J5924" s="105" t="s">
        <v>601</v>
      </c>
      <c r="K5924" s="106" t="n">
        <v>5017</v>
      </c>
      <c r="L5924" s="107" t="n">
        <v>2017000030</v>
      </c>
      <c r="M5924" s="73" t="n">
        <v>43465</v>
      </c>
      <c r="N5924" s="74" t="n">
        <v>357.8</v>
      </c>
      <c r="O5924" s="75" t="n">
        <v>0.33</v>
      </c>
      <c r="P5924" s="76" t="n">
        <v>0.0275</v>
      </c>
      <c r="Q5924" s="77" t="n">
        <v>19.8</v>
      </c>
      <c r="R5924" s="78" t="n">
        <v>377.6</v>
      </c>
      <c r="S5924" s="39" t="n">
        <v>342.4</v>
      </c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  <c r="AI5924" s="3"/>
      <c r="AJ5924" s="3"/>
      <c r="AMG5924" s="0"/>
      <c r="AMH5924" s="0"/>
      <c r="AMI5924" s="0"/>
      <c r="AMJ5924" s="0"/>
    </row>
    <row r="5925" s="4" customFormat="true" ht="37.5" hidden="false" customHeight="true" outlineLevel="0" collapsed="false">
      <c r="A5925" s="23" t="s">
        <v>1337</v>
      </c>
      <c r="B5925" s="108" t="n">
        <v>9329</v>
      </c>
      <c r="C5925" s="25" t="n">
        <f aca="false">VLOOKUP(B5925,[1]Planilha8!$X$4:$Y$6629,2,0)</f>
        <v>614165</v>
      </c>
      <c r="D5925" s="102" t="s">
        <v>1615</v>
      </c>
      <c r="E5925" s="26" t="str">
        <f aca="false">VLOOKUP(B5925,[1]Planilha8!$X$4:$Z$6629,3,0)</f>
        <v>CLÍNICA MÉDICA</v>
      </c>
      <c r="F5925" s="26" t="str">
        <f aca="false">VLOOKUP(B5925,[1]Planilha8!$X$4:$AD$6629,7,0)</f>
        <v>BOM</v>
      </c>
      <c r="G5925" s="103" t="n">
        <v>42907</v>
      </c>
      <c r="H5925" s="104" t="n">
        <v>720</v>
      </c>
      <c r="I5925" s="29" t="s">
        <v>23</v>
      </c>
      <c r="J5925" s="105" t="s">
        <v>601</v>
      </c>
      <c r="K5925" s="106" t="n">
        <v>5017</v>
      </c>
      <c r="L5925" s="107" t="n">
        <v>2017000030</v>
      </c>
      <c r="M5925" s="73" t="n">
        <v>43465</v>
      </c>
      <c r="N5925" s="74" t="n">
        <v>357.8</v>
      </c>
      <c r="O5925" s="75" t="n">
        <v>0.33</v>
      </c>
      <c r="P5925" s="76" t="n">
        <v>0.0275</v>
      </c>
      <c r="Q5925" s="77" t="n">
        <v>19.8</v>
      </c>
      <c r="R5925" s="78" t="n">
        <v>377.6</v>
      </c>
      <c r="S5925" s="39" t="n">
        <v>342.4</v>
      </c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  <c r="AI5925" s="3"/>
      <c r="AJ5925" s="3"/>
      <c r="AMG5925" s="0"/>
      <c r="AMH5925" s="0"/>
      <c r="AMI5925" s="0"/>
      <c r="AMJ5925" s="0"/>
    </row>
    <row r="5926" s="4" customFormat="true" ht="37.5" hidden="false" customHeight="true" outlineLevel="0" collapsed="false">
      <c r="A5926" s="23" t="s">
        <v>1337</v>
      </c>
      <c r="B5926" s="108" t="n">
        <v>9330</v>
      </c>
      <c r="C5926" s="25" t="n">
        <f aca="false">VLOOKUP(B5926,[1]Planilha8!$X$4:$Y$6629,2,0)</f>
        <v>614166</v>
      </c>
      <c r="D5926" s="102" t="s">
        <v>1615</v>
      </c>
      <c r="E5926" s="26" t="str">
        <f aca="false">VLOOKUP(B5926,[1]Planilha8!$X$4:$Z$6629,3,0)</f>
        <v>CLÍNICA MÉDICA</v>
      </c>
      <c r="F5926" s="26" t="str">
        <f aca="false">VLOOKUP(B5926,[1]Planilha8!$X$4:$AD$6629,7,0)</f>
        <v>BOM</v>
      </c>
      <c r="G5926" s="103" t="n">
        <v>42907</v>
      </c>
      <c r="H5926" s="104" t="n">
        <v>720</v>
      </c>
      <c r="I5926" s="29" t="s">
        <v>23</v>
      </c>
      <c r="J5926" s="105" t="s">
        <v>601</v>
      </c>
      <c r="K5926" s="106" t="n">
        <v>5017</v>
      </c>
      <c r="L5926" s="107" t="n">
        <v>2017000030</v>
      </c>
      <c r="M5926" s="73" t="n">
        <v>43465</v>
      </c>
      <c r="N5926" s="74" t="n">
        <v>357.8</v>
      </c>
      <c r="O5926" s="75" t="n">
        <v>0.33</v>
      </c>
      <c r="P5926" s="76" t="n">
        <v>0.0275</v>
      </c>
      <c r="Q5926" s="77" t="n">
        <v>19.8</v>
      </c>
      <c r="R5926" s="78" t="n">
        <v>377.6</v>
      </c>
      <c r="S5926" s="39" t="n">
        <v>342.4</v>
      </c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  <c r="AI5926" s="3"/>
      <c r="AJ5926" s="3"/>
      <c r="AMG5926" s="0"/>
      <c r="AMH5926" s="0"/>
      <c r="AMI5926" s="0"/>
      <c r="AMJ5926" s="0"/>
    </row>
    <row r="5927" s="4" customFormat="true" ht="37.5" hidden="false" customHeight="true" outlineLevel="0" collapsed="false">
      <c r="A5927" s="23" t="s">
        <v>1337</v>
      </c>
      <c r="B5927" s="108" t="n">
        <v>9331</v>
      </c>
      <c r="C5927" s="25" t="n">
        <f aca="false">VLOOKUP(B5927,[1]Planilha8!$X$4:$Y$6629,2,0)</f>
        <v>614167</v>
      </c>
      <c r="D5927" s="102" t="s">
        <v>1615</v>
      </c>
      <c r="E5927" s="26" t="str">
        <f aca="false">VLOOKUP(B5927,[1]Planilha8!$X$4:$Z$6629,3,0)</f>
        <v>CLÍNICA MÉDICA</v>
      </c>
      <c r="F5927" s="26" t="str">
        <f aca="false">VLOOKUP(B5927,[1]Planilha8!$X$4:$AD$6629,7,0)</f>
        <v>BOM</v>
      </c>
      <c r="G5927" s="103" t="n">
        <v>42907</v>
      </c>
      <c r="H5927" s="104" t="n">
        <v>720</v>
      </c>
      <c r="I5927" s="29" t="s">
        <v>23</v>
      </c>
      <c r="J5927" s="105" t="s">
        <v>601</v>
      </c>
      <c r="K5927" s="106" t="n">
        <v>5017</v>
      </c>
      <c r="L5927" s="107" t="n">
        <v>2017000030</v>
      </c>
      <c r="M5927" s="73" t="n">
        <v>43465</v>
      </c>
      <c r="N5927" s="74" t="n">
        <v>357.8</v>
      </c>
      <c r="O5927" s="75" t="n">
        <v>0.33</v>
      </c>
      <c r="P5927" s="76" t="n">
        <v>0.0275</v>
      </c>
      <c r="Q5927" s="77" t="n">
        <v>19.8</v>
      </c>
      <c r="R5927" s="78" t="n">
        <v>377.6</v>
      </c>
      <c r="S5927" s="39" t="n">
        <v>342.4</v>
      </c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  <c r="AI5927" s="3"/>
      <c r="AJ5927" s="3"/>
      <c r="AMG5927" s="0"/>
      <c r="AMH5927" s="0"/>
      <c r="AMI5927" s="0"/>
      <c r="AMJ5927" s="0"/>
    </row>
    <row r="5928" s="4" customFormat="true" ht="37.5" hidden="false" customHeight="true" outlineLevel="0" collapsed="false">
      <c r="A5928" s="23" t="s">
        <v>1337</v>
      </c>
      <c r="B5928" s="108" t="n">
        <v>9332</v>
      </c>
      <c r="C5928" s="25" t="n">
        <f aca="false">VLOOKUP(B5928,[1]Planilha8!$X$4:$Y$6629,2,0)</f>
        <v>614168</v>
      </c>
      <c r="D5928" s="102" t="s">
        <v>1615</v>
      </c>
      <c r="E5928" s="26" t="str">
        <f aca="false">VLOOKUP(B5928,[1]Planilha8!$X$4:$Z$6629,3,0)</f>
        <v>DIÁLISE</v>
      </c>
      <c r="F5928" s="26" t="str">
        <f aca="false">VLOOKUP(B5928,[1]Planilha8!$X$4:$AD$6629,7,0)</f>
        <v>BOM</v>
      </c>
      <c r="G5928" s="103" t="n">
        <v>42907</v>
      </c>
      <c r="H5928" s="104" t="n">
        <v>720</v>
      </c>
      <c r="I5928" s="29" t="s">
        <v>23</v>
      </c>
      <c r="J5928" s="105" t="s">
        <v>601</v>
      </c>
      <c r="K5928" s="106" t="n">
        <v>5017</v>
      </c>
      <c r="L5928" s="107" t="n">
        <v>2017000030</v>
      </c>
      <c r="M5928" s="73" t="n">
        <v>43465</v>
      </c>
      <c r="N5928" s="74" t="n">
        <v>357.8</v>
      </c>
      <c r="O5928" s="75" t="n">
        <v>0.33</v>
      </c>
      <c r="P5928" s="76" t="n">
        <v>0.0275</v>
      </c>
      <c r="Q5928" s="77" t="n">
        <v>19.8</v>
      </c>
      <c r="R5928" s="78" t="n">
        <v>377.6</v>
      </c>
      <c r="S5928" s="39" t="n">
        <v>342.4</v>
      </c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  <c r="AI5928" s="3"/>
      <c r="AJ5928" s="3"/>
      <c r="AMG5928" s="0"/>
      <c r="AMH5928" s="0"/>
      <c r="AMI5928" s="0"/>
      <c r="AMJ5928" s="0"/>
    </row>
    <row r="5929" s="4" customFormat="true" ht="37.5" hidden="false" customHeight="true" outlineLevel="0" collapsed="false">
      <c r="A5929" s="23" t="s">
        <v>1337</v>
      </c>
      <c r="B5929" s="108" t="n">
        <v>9333</v>
      </c>
      <c r="C5929" s="25" t="n">
        <f aca="false">VLOOKUP(B5929,[1]Planilha8!$X$4:$Y$6629,2,0)</f>
        <v>614169</v>
      </c>
      <c r="D5929" s="102" t="s">
        <v>1615</v>
      </c>
      <c r="E5929" s="26" t="str">
        <f aca="false">VLOOKUP(B5929,[1]Planilha8!$X$4:$Z$6629,3,0)</f>
        <v>DIÁLISE</v>
      </c>
      <c r="F5929" s="26" t="str">
        <f aca="false">VLOOKUP(B5929,[1]Planilha8!$X$4:$AD$6629,7,0)</f>
        <v>BOM</v>
      </c>
      <c r="G5929" s="103" t="n">
        <v>42907</v>
      </c>
      <c r="H5929" s="104" t="n">
        <v>720</v>
      </c>
      <c r="I5929" s="29" t="s">
        <v>23</v>
      </c>
      <c r="J5929" s="105" t="s">
        <v>601</v>
      </c>
      <c r="K5929" s="106" t="n">
        <v>5017</v>
      </c>
      <c r="L5929" s="107" t="n">
        <v>2017000030</v>
      </c>
      <c r="M5929" s="73" t="n">
        <v>43465</v>
      </c>
      <c r="N5929" s="74" t="n">
        <v>357.8</v>
      </c>
      <c r="O5929" s="75" t="n">
        <v>0.33</v>
      </c>
      <c r="P5929" s="76" t="n">
        <v>0.0275</v>
      </c>
      <c r="Q5929" s="77" t="n">
        <v>19.8</v>
      </c>
      <c r="R5929" s="78" t="n">
        <v>377.6</v>
      </c>
      <c r="S5929" s="39" t="n">
        <v>342.4</v>
      </c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  <c r="AI5929" s="3"/>
      <c r="AJ5929" s="3"/>
      <c r="AMG5929" s="0"/>
      <c r="AMH5929" s="0"/>
      <c r="AMI5929" s="0"/>
      <c r="AMJ5929" s="0"/>
    </row>
    <row r="5930" s="4" customFormat="true" ht="37.5" hidden="false" customHeight="true" outlineLevel="0" collapsed="false">
      <c r="A5930" s="23" t="s">
        <v>1337</v>
      </c>
      <c r="B5930" s="108" t="n">
        <v>9334</v>
      </c>
      <c r="C5930" s="25" t="n">
        <f aca="false">VLOOKUP(B5930,[1]Planilha8!$X$4:$Y$6629,2,0)</f>
        <v>614170</v>
      </c>
      <c r="D5930" s="102" t="s">
        <v>1615</v>
      </c>
      <c r="E5930" s="26" t="str">
        <f aca="false">VLOOKUP(B5930,[1]Planilha8!$X$4:$Z$6629,3,0)</f>
        <v>DIÁLISE</v>
      </c>
      <c r="F5930" s="26" t="str">
        <f aca="false">VLOOKUP(B5930,[1]Planilha8!$X$4:$AD$6629,7,0)</f>
        <v>BOM</v>
      </c>
      <c r="G5930" s="103" t="n">
        <v>42907</v>
      </c>
      <c r="H5930" s="104" t="n">
        <v>720</v>
      </c>
      <c r="I5930" s="29" t="s">
        <v>23</v>
      </c>
      <c r="J5930" s="105" t="s">
        <v>601</v>
      </c>
      <c r="K5930" s="106" t="n">
        <v>5017</v>
      </c>
      <c r="L5930" s="107" t="n">
        <v>2017000030</v>
      </c>
      <c r="M5930" s="73" t="n">
        <v>43465</v>
      </c>
      <c r="N5930" s="74" t="n">
        <v>357.8</v>
      </c>
      <c r="O5930" s="75" t="n">
        <v>0.33</v>
      </c>
      <c r="P5930" s="76" t="n">
        <v>0.0275</v>
      </c>
      <c r="Q5930" s="77" t="n">
        <v>19.8</v>
      </c>
      <c r="R5930" s="78" t="n">
        <v>377.6</v>
      </c>
      <c r="S5930" s="39" t="n">
        <v>342.4</v>
      </c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  <c r="AI5930" s="3"/>
      <c r="AJ5930" s="3"/>
      <c r="AMG5930" s="0"/>
      <c r="AMH5930" s="0"/>
      <c r="AMI5930" s="0"/>
      <c r="AMJ5930" s="0"/>
    </row>
    <row r="5931" s="4" customFormat="true" ht="37.5" hidden="false" customHeight="true" outlineLevel="0" collapsed="false">
      <c r="A5931" s="23" t="s">
        <v>1337</v>
      </c>
      <c r="B5931" s="108" t="n">
        <v>9335</v>
      </c>
      <c r="C5931" s="25" t="n">
        <f aca="false">VLOOKUP(B5931,[1]Planilha8!$X$4:$Y$6629,2,0)</f>
        <v>614171</v>
      </c>
      <c r="D5931" s="102" t="s">
        <v>1615</v>
      </c>
      <c r="E5931" s="26" t="str">
        <f aca="false">VLOOKUP(B5931,[1]Planilha8!$X$4:$Z$6629,3,0)</f>
        <v>CLÍNICA MÉDICA</v>
      </c>
      <c r="F5931" s="26" t="str">
        <f aca="false">VLOOKUP(B5931,[1]Planilha8!$X$4:$AD$6629,7,0)</f>
        <v>BOM</v>
      </c>
      <c r="G5931" s="103" t="n">
        <v>42907</v>
      </c>
      <c r="H5931" s="104" t="n">
        <v>720</v>
      </c>
      <c r="I5931" s="29" t="s">
        <v>23</v>
      </c>
      <c r="J5931" s="105" t="s">
        <v>601</v>
      </c>
      <c r="K5931" s="106" t="n">
        <v>5017</v>
      </c>
      <c r="L5931" s="107" t="n">
        <v>2017000030</v>
      </c>
      <c r="M5931" s="73" t="n">
        <v>43465</v>
      </c>
      <c r="N5931" s="74" t="n">
        <v>357.8</v>
      </c>
      <c r="O5931" s="75" t="n">
        <v>0.33</v>
      </c>
      <c r="P5931" s="76" t="n">
        <v>0.0275</v>
      </c>
      <c r="Q5931" s="77" t="n">
        <v>19.8</v>
      </c>
      <c r="R5931" s="78" t="n">
        <v>377.6</v>
      </c>
      <c r="S5931" s="39" t="n">
        <v>342.4</v>
      </c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  <c r="AMG5931" s="0"/>
      <c r="AMH5931" s="0"/>
      <c r="AMI5931" s="0"/>
      <c r="AMJ5931" s="0"/>
    </row>
    <row r="5932" s="4" customFormat="true" ht="37.5" hidden="false" customHeight="true" outlineLevel="0" collapsed="false">
      <c r="A5932" s="23" t="s">
        <v>1337</v>
      </c>
      <c r="B5932" s="108" t="n">
        <v>9336</v>
      </c>
      <c r="C5932" s="25" t="n">
        <f aca="false">VLOOKUP(B5932,[1]Planilha8!$X$4:$Y$6629,2,0)</f>
        <v>614172</v>
      </c>
      <c r="D5932" s="102" t="s">
        <v>1615</v>
      </c>
      <c r="E5932" s="26" t="str">
        <f aca="false">VLOOKUP(B5932,[1]Planilha8!$X$4:$Z$6629,3,0)</f>
        <v>DIÁLISE</v>
      </c>
      <c r="F5932" s="26" t="str">
        <f aca="false">VLOOKUP(B5932,[1]Planilha8!$X$4:$AD$6629,7,0)</f>
        <v>BOM</v>
      </c>
      <c r="G5932" s="103" t="n">
        <v>42907</v>
      </c>
      <c r="H5932" s="104" t="n">
        <v>720</v>
      </c>
      <c r="I5932" s="29" t="s">
        <v>23</v>
      </c>
      <c r="J5932" s="105" t="s">
        <v>601</v>
      </c>
      <c r="K5932" s="106" t="n">
        <v>5017</v>
      </c>
      <c r="L5932" s="107" t="n">
        <v>2017000030</v>
      </c>
      <c r="M5932" s="73" t="n">
        <v>43465</v>
      </c>
      <c r="N5932" s="74" t="n">
        <v>357.8</v>
      </c>
      <c r="O5932" s="75" t="n">
        <v>0.33</v>
      </c>
      <c r="P5932" s="76" t="n">
        <v>0.0275</v>
      </c>
      <c r="Q5932" s="77" t="n">
        <v>19.8</v>
      </c>
      <c r="R5932" s="78" t="n">
        <v>377.6</v>
      </c>
      <c r="S5932" s="39" t="n">
        <v>342.4</v>
      </c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  <c r="AI5932" s="3"/>
      <c r="AJ5932" s="3"/>
      <c r="AMG5932" s="0"/>
      <c r="AMH5932" s="0"/>
      <c r="AMI5932" s="0"/>
      <c r="AMJ5932" s="0"/>
    </row>
    <row r="5933" s="4" customFormat="true" ht="37.5" hidden="false" customHeight="true" outlineLevel="0" collapsed="false">
      <c r="A5933" s="23" t="s">
        <v>1337</v>
      </c>
      <c r="B5933" s="108" t="n">
        <v>9337</v>
      </c>
      <c r="C5933" s="25" t="n">
        <f aca="false">VLOOKUP(B5933,[1]Planilha8!$X$4:$Y$6629,2,0)</f>
        <v>614173</v>
      </c>
      <c r="D5933" s="102" t="s">
        <v>1615</v>
      </c>
      <c r="E5933" s="26" t="str">
        <f aca="false">VLOOKUP(B5933,[1]Planilha8!$X$4:$Z$6629,3,0)</f>
        <v>CLÍNICA MÉDICA</v>
      </c>
      <c r="F5933" s="26" t="str">
        <f aca="false">VLOOKUP(B5933,[1]Planilha8!$X$4:$AD$6629,7,0)</f>
        <v>BOM</v>
      </c>
      <c r="G5933" s="103" t="n">
        <v>42907</v>
      </c>
      <c r="H5933" s="104" t="n">
        <v>720</v>
      </c>
      <c r="I5933" s="29" t="s">
        <v>23</v>
      </c>
      <c r="J5933" s="105" t="s">
        <v>601</v>
      </c>
      <c r="K5933" s="106" t="n">
        <v>5017</v>
      </c>
      <c r="L5933" s="107" t="n">
        <v>2017000030</v>
      </c>
      <c r="M5933" s="73" t="n">
        <v>43465</v>
      </c>
      <c r="N5933" s="74" t="n">
        <v>357.8</v>
      </c>
      <c r="O5933" s="75" t="n">
        <v>0.33</v>
      </c>
      <c r="P5933" s="76" t="n">
        <v>0.0275</v>
      </c>
      <c r="Q5933" s="77" t="n">
        <v>19.8</v>
      </c>
      <c r="R5933" s="78" t="n">
        <v>377.6</v>
      </c>
      <c r="S5933" s="39" t="n">
        <v>342.4</v>
      </c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  <c r="AI5933" s="3"/>
      <c r="AJ5933" s="3"/>
      <c r="AMG5933" s="0"/>
      <c r="AMH5933" s="0"/>
      <c r="AMI5933" s="0"/>
      <c r="AMJ5933" s="0"/>
    </row>
    <row r="5934" s="4" customFormat="true" ht="37.5" hidden="false" customHeight="true" outlineLevel="0" collapsed="false">
      <c r="A5934" s="23" t="s">
        <v>1337</v>
      </c>
      <c r="B5934" s="108" t="n">
        <v>9338</v>
      </c>
      <c r="C5934" s="25" t="n">
        <f aca="false">VLOOKUP(B5934,[1]Planilha8!$X$4:$Y$6629,2,0)</f>
        <v>614174</v>
      </c>
      <c r="D5934" s="102" t="s">
        <v>1615</v>
      </c>
      <c r="E5934" s="26" t="str">
        <f aca="false">VLOOKUP(B5934,[1]Planilha8!$X$4:$Z$6629,3,0)</f>
        <v>CLÍNICA MÉDICA</v>
      </c>
      <c r="F5934" s="26" t="str">
        <f aca="false">VLOOKUP(B5934,[1]Planilha8!$X$4:$AD$6629,7,0)</f>
        <v>BOM</v>
      </c>
      <c r="G5934" s="103" t="n">
        <v>42907</v>
      </c>
      <c r="H5934" s="104" t="n">
        <v>720</v>
      </c>
      <c r="I5934" s="29" t="s">
        <v>23</v>
      </c>
      <c r="J5934" s="105" t="s">
        <v>601</v>
      </c>
      <c r="K5934" s="106" t="n">
        <v>5017</v>
      </c>
      <c r="L5934" s="107" t="n">
        <v>2017000030</v>
      </c>
      <c r="M5934" s="73" t="n">
        <v>43465</v>
      </c>
      <c r="N5934" s="74" t="n">
        <v>357.8</v>
      </c>
      <c r="O5934" s="75" t="n">
        <v>0.33</v>
      </c>
      <c r="P5934" s="76" t="n">
        <v>0.0275</v>
      </c>
      <c r="Q5934" s="77" t="n">
        <v>19.8</v>
      </c>
      <c r="R5934" s="78" t="n">
        <v>377.6</v>
      </c>
      <c r="S5934" s="39" t="n">
        <v>342.4</v>
      </c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  <c r="AI5934" s="3"/>
      <c r="AJ5934" s="3"/>
      <c r="AMG5934" s="0"/>
      <c r="AMH5934" s="0"/>
      <c r="AMI5934" s="0"/>
      <c r="AMJ5934" s="0"/>
    </row>
    <row r="5935" s="4" customFormat="true" ht="37.5" hidden="false" customHeight="true" outlineLevel="0" collapsed="false">
      <c r="A5935" s="23" t="s">
        <v>1337</v>
      </c>
      <c r="B5935" s="108" t="n">
        <v>9339</v>
      </c>
      <c r="C5935" s="25" t="n">
        <f aca="false">VLOOKUP(B5935,[1]Planilha8!$X$4:$Y$6629,2,0)</f>
        <v>614175</v>
      </c>
      <c r="D5935" s="102" t="s">
        <v>1615</v>
      </c>
      <c r="E5935" s="26" t="str">
        <f aca="false">VLOOKUP(B5935,[1]Planilha8!$X$4:$Z$6629,3,0)</f>
        <v>CLÍNICA MÉDICA</v>
      </c>
      <c r="F5935" s="26" t="str">
        <f aca="false">VLOOKUP(B5935,[1]Planilha8!$X$4:$AD$6629,7,0)</f>
        <v>BOM</v>
      </c>
      <c r="G5935" s="103" t="n">
        <v>42907</v>
      </c>
      <c r="H5935" s="104" t="n">
        <v>720</v>
      </c>
      <c r="I5935" s="29" t="s">
        <v>23</v>
      </c>
      <c r="J5935" s="105" t="s">
        <v>601</v>
      </c>
      <c r="K5935" s="106" t="n">
        <v>5017</v>
      </c>
      <c r="L5935" s="107" t="n">
        <v>2017000030</v>
      </c>
      <c r="M5935" s="73" t="n">
        <v>43465</v>
      </c>
      <c r="N5935" s="74" t="n">
        <v>357.8</v>
      </c>
      <c r="O5935" s="75" t="n">
        <v>0.33</v>
      </c>
      <c r="P5935" s="76" t="n">
        <v>0.0275</v>
      </c>
      <c r="Q5935" s="77" t="n">
        <v>19.8</v>
      </c>
      <c r="R5935" s="78" t="n">
        <v>377.6</v>
      </c>
      <c r="S5935" s="39" t="n">
        <v>342.4</v>
      </c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  <c r="AI5935" s="3"/>
      <c r="AJ5935" s="3"/>
      <c r="AMG5935" s="0"/>
      <c r="AMH5935" s="0"/>
      <c r="AMI5935" s="0"/>
      <c r="AMJ5935" s="0"/>
    </row>
    <row r="5936" s="4" customFormat="true" ht="37.5" hidden="false" customHeight="true" outlineLevel="0" collapsed="false">
      <c r="A5936" s="23" t="s">
        <v>1337</v>
      </c>
      <c r="B5936" s="108" t="n">
        <v>9340</v>
      </c>
      <c r="C5936" s="25" t="n">
        <f aca="false">VLOOKUP(B5936,[1]Planilha8!$X$4:$Y$6629,2,0)</f>
        <v>614176</v>
      </c>
      <c r="D5936" s="102" t="s">
        <v>1615</v>
      </c>
      <c r="E5936" s="26" t="str">
        <f aca="false">VLOOKUP(B5936,[1]Planilha8!$X$4:$Z$6629,3,0)</f>
        <v>CLÍNICA MÉDICA</v>
      </c>
      <c r="F5936" s="26" t="str">
        <f aca="false">VLOOKUP(B5936,[1]Planilha8!$X$4:$AD$6629,7,0)</f>
        <v>BOM</v>
      </c>
      <c r="G5936" s="103" t="n">
        <v>42907</v>
      </c>
      <c r="H5936" s="104" t="n">
        <v>720</v>
      </c>
      <c r="I5936" s="29" t="s">
        <v>23</v>
      </c>
      <c r="J5936" s="105" t="s">
        <v>601</v>
      </c>
      <c r="K5936" s="106" t="n">
        <v>5017</v>
      </c>
      <c r="L5936" s="107" t="n">
        <v>2017000030</v>
      </c>
      <c r="M5936" s="73" t="n">
        <v>43465</v>
      </c>
      <c r="N5936" s="74" t="n">
        <v>357.8</v>
      </c>
      <c r="O5936" s="75" t="n">
        <v>0.33</v>
      </c>
      <c r="P5936" s="76" t="n">
        <v>0.0275</v>
      </c>
      <c r="Q5936" s="77" t="n">
        <v>19.8</v>
      </c>
      <c r="R5936" s="78" t="n">
        <v>377.6</v>
      </c>
      <c r="S5936" s="39" t="n">
        <v>342.4</v>
      </c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  <c r="AMG5936" s="0"/>
      <c r="AMH5936" s="0"/>
      <c r="AMI5936" s="0"/>
      <c r="AMJ5936" s="0"/>
    </row>
    <row r="5937" s="4" customFormat="true" ht="37.5" hidden="false" customHeight="true" outlineLevel="0" collapsed="false">
      <c r="A5937" s="23" t="s">
        <v>1337</v>
      </c>
      <c r="B5937" s="108" t="n">
        <v>9379</v>
      </c>
      <c r="C5937" s="25" t="n">
        <f aca="false">VLOOKUP(B5937,[1]Planilha8!$X$4:$Y$6629,2,0)</f>
        <v>2042293</v>
      </c>
      <c r="D5937" s="102" t="s">
        <v>1616</v>
      </c>
      <c r="E5937" s="26" t="str">
        <f aca="false">VLOOKUP(B5937,[1]Planilha8!$X$4:$Z$6629,3,0)</f>
        <v>SALA RUTE RNP</v>
      </c>
      <c r="F5937" s="26" t="str">
        <f aca="false">VLOOKUP(B5937,[1]Planilha8!$X$4:$AD$6629,7,0)</f>
        <v>BOM</v>
      </c>
      <c r="G5937" s="103" t="n">
        <v>42989</v>
      </c>
      <c r="H5937" s="104" t="n">
        <v>478.27</v>
      </c>
      <c r="I5937" s="29" t="s">
        <v>23</v>
      </c>
      <c r="J5937" s="105" t="s">
        <v>1617</v>
      </c>
      <c r="K5937" s="106" t="n">
        <v>693</v>
      </c>
      <c r="L5937" s="107" t="n">
        <v>2017003989</v>
      </c>
      <c r="M5937" s="73" t="n">
        <v>43465</v>
      </c>
      <c r="N5937" s="74" t="n">
        <v>197.817786111111</v>
      </c>
      <c r="O5937" s="75" t="n">
        <v>0.33</v>
      </c>
      <c r="P5937" s="76" t="n">
        <v>0.0275</v>
      </c>
      <c r="Q5937" s="77" t="n">
        <v>13.152425</v>
      </c>
      <c r="R5937" s="78" t="n">
        <v>210.970211111111</v>
      </c>
      <c r="S5937" s="39" t="n">
        <v>267.299788888889</v>
      </c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  <c r="AI5937" s="3"/>
      <c r="AJ5937" s="3"/>
      <c r="AMG5937" s="0"/>
      <c r="AMH5937" s="0"/>
      <c r="AMI5937" s="0"/>
      <c r="AMJ5937" s="0"/>
    </row>
    <row r="5938" s="4" customFormat="true" ht="37.5" hidden="false" customHeight="true" outlineLevel="0" collapsed="false">
      <c r="A5938" s="23" t="s">
        <v>1337</v>
      </c>
      <c r="B5938" s="108" t="n">
        <v>9380</v>
      </c>
      <c r="C5938" s="25" t="e">
        <f aca="false">VLOOKUP(B5938,[1]Planilha8!$X$4:$Y$6629,2,0)</f>
        <v>#N/A</v>
      </c>
      <c r="D5938" s="102" t="s">
        <v>1616</v>
      </c>
      <c r="E5938" s="26" t="e">
        <f aca="false">VLOOKUP(B5938,[1]Planilha8!$X$4:$Z$6629,3,0)</f>
        <v>#N/A</v>
      </c>
      <c r="F5938" s="26" t="e">
        <f aca="false">VLOOKUP(B5938,[1]Planilha8!$X$4:$AD$6629,7,0)</f>
        <v>#N/A</v>
      </c>
      <c r="G5938" s="103" t="n">
        <v>42989</v>
      </c>
      <c r="H5938" s="104" t="n">
        <v>478.27</v>
      </c>
      <c r="I5938" s="29" t="s">
        <v>23</v>
      </c>
      <c r="J5938" s="105" t="s">
        <v>1617</v>
      </c>
      <c r="K5938" s="106" t="n">
        <v>693</v>
      </c>
      <c r="L5938" s="107" t="n">
        <v>2017003989</v>
      </c>
      <c r="M5938" s="73" t="n">
        <v>43465</v>
      </c>
      <c r="N5938" s="74" t="n">
        <v>197.817786111111</v>
      </c>
      <c r="O5938" s="75" t="n">
        <v>0.33</v>
      </c>
      <c r="P5938" s="76" t="n">
        <v>0.0275</v>
      </c>
      <c r="Q5938" s="77" t="n">
        <v>13.152425</v>
      </c>
      <c r="R5938" s="78" t="n">
        <v>210.970211111111</v>
      </c>
      <c r="S5938" s="39" t="n">
        <v>267.299788888889</v>
      </c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  <c r="AMG5938" s="0"/>
      <c r="AMH5938" s="0"/>
      <c r="AMI5938" s="0"/>
      <c r="AMJ5938" s="0"/>
    </row>
    <row r="5939" s="4" customFormat="true" ht="37.5" hidden="false" customHeight="true" outlineLevel="0" collapsed="false">
      <c r="A5939" s="23" t="s">
        <v>1337</v>
      </c>
      <c r="B5939" s="108" t="n">
        <v>9382</v>
      </c>
      <c r="C5939" s="25" t="n">
        <f aca="false">VLOOKUP(B5939,[1]Planilha8!$X$4:$Y$6629,2,0)</f>
        <v>2042296</v>
      </c>
      <c r="D5939" s="102" t="s">
        <v>1618</v>
      </c>
      <c r="E5939" s="26" t="str">
        <f aca="false">VLOOKUP(B5939,[1]Planilha8!$X$4:$Z$6629,3,0)</f>
        <v>FARMÁCIA</v>
      </c>
      <c r="F5939" s="26" t="str">
        <f aca="false">VLOOKUP(B5939,[1]Planilha8!$X$4:$AD$6629,7,0)</f>
        <v>BOM</v>
      </c>
      <c r="G5939" s="103" t="n">
        <v>42989</v>
      </c>
      <c r="H5939" s="104" t="n">
        <v>295</v>
      </c>
      <c r="I5939" s="29" t="s">
        <v>23</v>
      </c>
      <c r="J5939" s="105" t="s">
        <v>1619</v>
      </c>
      <c r="K5939" s="106" t="n">
        <v>1850</v>
      </c>
      <c r="L5939" s="107" t="n">
        <v>2017002862</v>
      </c>
      <c r="M5939" s="73" t="n">
        <v>43465</v>
      </c>
      <c r="N5939" s="74" t="n">
        <v>122.015277777778</v>
      </c>
      <c r="O5939" s="75" t="n">
        <v>0.33</v>
      </c>
      <c r="P5939" s="76" t="n">
        <v>0.0275</v>
      </c>
      <c r="Q5939" s="77" t="n">
        <v>8.1125</v>
      </c>
      <c r="R5939" s="78" t="n">
        <v>130.127777777778</v>
      </c>
      <c r="S5939" s="39" t="n">
        <v>164.872222222222</v>
      </c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  <c r="AI5939" s="3"/>
      <c r="AJ5939" s="3"/>
      <c r="AMG5939" s="0"/>
      <c r="AMH5939" s="0"/>
      <c r="AMI5939" s="0"/>
      <c r="AMJ5939" s="0"/>
    </row>
    <row r="5940" s="4" customFormat="true" ht="37.5" hidden="false" customHeight="true" outlineLevel="0" collapsed="false">
      <c r="A5940" s="23" t="s">
        <v>1337</v>
      </c>
      <c r="B5940" s="108" t="n">
        <v>9383</v>
      </c>
      <c r="C5940" s="25" t="n">
        <f aca="false">VLOOKUP(B5940,[1]Planilha8!$X$4:$Y$6629,2,0)</f>
        <v>2042297</v>
      </c>
      <c r="D5940" s="102" t="s">
        <v>1618</v>
      </c>
      <c r="E5940" s="26" t="str">
        <f aca="false">VLOOKUP(B5940,[1]Planilha8!$X$4:$Z$6629,3,0)</f>
        <v>FARMÁCIA</v>
      </c>
      <c r="F5940" s="26" t="str">
        <f aca="false">VLOOKUP(B5940,[1]Planilha8!$X$4:$AD$6629,7,0)</f>
        <v>BOM</v>
      </c>
      <c r="G5940" s="103" t="n">
        <v>42989</v>
      </c>
      <c r="H5940" s="104" t="n">
        <v>295</v>
      </c>
      <c r="I5940" s="29" t="s">
        <v>23</v>
      </c>
      <c r="J5940" s="105" t="s">
        <v>1619</v>
      </c>
      <c r="K5940" s="106" t="n">
        <v>1850</v>
      </c>
      <c r="L5940" s="107" t="n">
        <v>2017002862</v>
      </c>
      <c r="M5940" s="73" t="n">
        <v>43465</v>
      </c>
      <c r="N5940" s="74" t="n">
        <v>122.015277777778</v>
      </c>
      <c r="O5940" s="75" t="n">
        <v>0.33</v>
      </c>
      <c r="P5940" s="76" t="n">
        <v>0.0275</v>
      </c>
      <c r="Q5940" s="77" t="n">
        <v>8.1125</v>
      </c>
      <c r="R5940" s="78" t="n">
        <v>130.127777777778</v>
      </c>
      <c r="S5940" s="39" t="n">
        <v>164.872222222222</v>
      </c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  <c r="AMG5940" s="0"/>
      <c r="AMH5940" s="0"/>
      <c r="AMI5940" s="0"/>
      <c r="AMJ5940" s="0"/>
    </row>
    <row r="5941" s="4" customFormat="true" ht="37.5" hidden="false" customHeight="true" outlineLevel="0" collapsed="false">
      <c r="A5941" s="23" t="s">
        <v>1337</v>
      </c>
      <c r="B5941" s="108" t="n">
        <v>9384</v>
      </c>
      <c r="C5941" s="25" t="n">
        <f aca="false">VLOOKUP(B5941,[1]Planilha8!$X$4:$Y$6629,2,0)</f>
        <v>2042298</v>
      </c>
      <c r="D5941" s="102" t="s">
        <v>1618</v>
      </c>
      <c r="E5941" s="26" t="str">
        <f aca="false">VLOOKUP(B5941,[1]Planilha8!$X$4:$Z$6629,3,0)</f>
        <v>FARMÁCIA</v>
      </c>
      <c r="F5941" s="26" t="str">
        <f aca="false">VLOOKUP(B5941,[1]Planilha8!$X$4:$AD$6629,7,0)</f>
        <v>BOM</v>
      </c>
      <c r="G5941" s="103" t="n">
        <v>42989</v>
      </c>
      <c r="H5941" s="104" t="n">
        <v>295</v>
      </c>
      <c r="I5941" s="29" t="s">
        <v>23</v>
      </c>
      <c r="J5941" s="105" t="s">
        <v>1619</v>
      </c>
      <c r="K5941" s="106" t="n">
        <v>1850</v>
      </c>
      <c r="L5941" s="107" t="n">
        <v>2017002862</v>
      </c>
      <c r="M5941" s="73" t="n">
        <v>43465</v>
      </c>
      <c r="N5941" s="74" t="n">
        <v>122.015277777778</v>
      </c>
      <c r="O5941" s="75" t="n">
        <v>0.33</v>
      </c>
      <c r="P5941" s="76" t="n">
        <v>0.0275</v>
      </c>
      <c r="Q5941" s="77" t="n">
        <v>8.1125</v>
      </c>
      <c r="R5941" s="78" t="n">
        <v>130.127777777778</v>
      </c>
      <c r="S5941" s="39" t="n">
        <v>164.872222222222</v>
      </c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  <c r="AI5941" s="3"/>
      <c r="AJ5941" s="3"/>
      <c r="AMG5941" s="0"/>
      <c r="AMH5941" s="0"/>
      <c r="AMI5941" s="0"/>
      <c r="AMJ5941" s="0"/>
    </row>
    <row r="5942" s="4" customFormat="true" ht="37.5" hidden="false" customHeight="true" outlineLevel="0" collapsed="false">
      <c r="A5942" s="23" t="s">
        <v>1337</v>
      </c>
      <c r="B5942" s="108" t="n">
        <v>9385</v>
      </c>
      <c r="C5942" s="25" t="n">
        <f aca="false">VLOOKUP(B5942,[1]Planilha8!$X$4:$Y$6629,2,0)</f>
        <v>2042299</v>
      </c>
      <c r="D5942" s="102" t="s">
        <v>1618</v>
      </c>
      <c r="E5942" s="26" t="str">
        <f aca="false">VLOOKUP(B5942,[1]Planilha8!$X$4:$Z$6629,3,0)</f>
        <v>FARMÁCIA</v>
      </c>
      <c r="F5942" s="26" t="str">
        <f aca="false">VLOOKUP(B5942,[1]Planilha8!$X$4:$AD$6629,7,0)</f>
        <v>BOM</v>
      </c>
      <c r="G5942" s="103" t="n">
        <v>42989</v>
      </c>
      <c r="H5942" s="104" t="n">
        <v>295</v>
      </c>
      <c r="I5942" s="29" t="s">
        <v>23</v>
      </c>
      <c r="J5942" s="105" t="s">
        <v>1619</v>
      </c>
      <c r="K5942" s="106" t="n">
        <v>1850</v>
      </c>
      <c r="L5942" s="107" t="n">
        <v>2017002862</v>
      </c>
      <c r="M5942" s="73" t="n">
        <v>43465</v>
      </c>
      <c r="N5942" s="74" t="n">
        <v>122.015277777778</v>
      </c>
      <c r="O5942" s="75" t="n">
        <v>0.33</v>
      </c>
      <c r="P5942" s="76" t="n">
        <v>0.0275</v>
      </c>
      <c r="Q5942" s="77" t="n">
        <v>8.1125</v>
      </c>
      <c r="R5942" s="78" t="n">
        <v>130.127777777778</v>
      </c>
      <c r="S5942" s="39" t="n">
        <v>164.872222222222</v>
      </c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  <c r="AI5942" s="3"/>
      <c r="AJ5942" s="3"/>
      <c r="AMG5942" s="0"/>
      <c r="AMH5942" s="0"/>
      <c r="AMI5942" s="0"/>
      <c r="AMJ5942" s="0"/>
    </row>
    <row r="5943" s="4" customFormat="true" ht="37.5" hidden="false" customHeight="true" outlineLevel="0" collapsed="false">
      <c r="A5943" s="23" t="s">
        <v>1337</v>
      </c>
      <c r="B5943" s="108" t="n">
        <v>9386</v>
      </c>
      <c r="C5943" s="25" t="n">
        <f aca="false">VLOOKUP(B5943,[1]Planilha8!$X$4:$Y$6629,2,0)</f>
        <v>2042300</v>
      </c>
      <c r="D5943" s="102" t="s">
        <v>1618</v>
      </c>
      <c r="E5943" s="26" t="str">
        <f aca="false">VLOOKUP(B5943,[1]Planilha8!$X$4:$Z$6629,3,0)</f>
        <v>FARMÁCIA</v>
      </c>
      <c r="F5943" s="26" t="str">
        <f aca="false">VLOOKUP(B5943,[1]Planilha8!$X$4:$AD$6629,7,0)</f>
        <v>BOM</v>
      </c>
      <c r="G5943" s="103" t="n">
        <v>42989</v>
      </c>
      <c r="H5943" s="104" t="n">
        <v>295</v>
      </c>
      <c r="I5943" s="29" t="s">
        <v>23</v>
      </c>
      <c r="J5943" s="105" t="s">
        <v>1619</v>
      </c>
      <c r="K5943" s="106" t="n">
        <v>1850</v>
      </c>
      <c r="L5943" s="107" t="n">
        <v>2017002862</v>
      </c>
      <c r="M5943" s="73" t="n">
        <v>43465</v>
      </c>
      <c r="N5943" s="74" t="n">
        <v>122.015277777778</v>
      </c>
      <c r="O5943" s="75" t="n">
        <v>0.33</v>
      </c>
      <c r="P5943" s="76" t="n">
        <v>0.0275</v>
      </c>
      <c r="Q5943" s="77" t="n">
        <v>8.1125</v>
      </c>
      <c r="R5943" s="78" t="n">
        <v>130.127777777778</v>
      </c>
      <c r="S5943" s="39" t="n">
        <v>164.872222222222</v>
      </c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  <c r="AI5943" s="3"/>
      <c r="AJ5943" s="3"/>
      <c r="AMG5943" s="0"/>
      <c r="AMH5943" s="0"/>
      <c r="AMI5943" s="0"/>
      <c r="AMJ5943" s="0"/>
    </row>
    <row r="5944" s="4" customFormat="true" ht="37.5" hidden="false" customHeight="true" outlineLevel="0" collapsed="false">
      <c r="A5944" s="23" t="s">
        <v>1337</v>
      </c>
      <c r="B5944" s="108" t="n">
        <v>9387</v>
      </c>
      <c r="C5944" s="25" t="n">
        <f aca="false">VLOOKUP(B5944,[1]Planilha8!$X$4:$Y$6629,2,0)</f>
        <v>2042301</v>
      </c>
      <c r="D5944" s="102" t="s">
        <v>1618</v>
      </c>
      <c r="E5944" s="26" t="str">
        <f aca="false">VLOOKUP(B5944,[1]Planilha8!$X$4:$Z$6629,3,0)</f>
        <v>FARMÁCIA</v>
      </c>
      <c r="F5944" s="26" t="str">
        <f aca="false">VLOOKUP(B5944,[1]Planilha8!$X$4:$AD$6629,7,0)</f>
        <v>BOM</v>
      </c>
      <c r="G5944" s="103" t="n">
        <v>42989</v>
      </c>
      <c r="H5944" s="104" t="n">
        <v>295</v>
      </c>
      <c r="I5944" s="29" t="s">
        <v>23</v>
      </c>
      <c r="J5944" s="105" t="s">
        <v>1619</v>
      </c>
      <c r="K5944" s="106" t="n">
        <v>1850</v>
      </c>
      <c r="L5944" s="107" t="n">
        <v>2017002862</v>
      </c>
      <c r="M5944" s="73" t="n">
        <v>43465</v>
      </c>
      <c r="N5944" s="74" t="n">
        <v>122.015277777778</v>
      </c>
      <c r="O5944" s="75" t="n">
        <v>0.33</v>
      </c>
      <c r="P5944" s="76" t="n">
        <v>0.0275</v>
      </c>
      <c r="Q5944" s="77" t="n">
        <v>8.1125</v>
      </c>
      <c r="R5944" s="78" t="n">
        <v>130.127777777778</v>
      </c>
      <c r="S5944" s="39" t="n">
        <v>164.872222222222</v>
      </c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  <c r="AI5944" s="3"/>
      <c r="AJ5944" s="3"/>
      <c r="AMG5944" s="0"/>
      <c r="AMH5944" s="0"/>
      <c r="AMI5944" s="0"/>
      <c r="AMJ5944" s="0"/>
    </row>
    <row r="5945" s="4" customFormat="true" ht="37.5" hidden="false" customHeight="true" outlineLevel="0" collapsed="false">
      <c r="A5945" s="23" t="s">
        <v>1337</v>
      </c>
      <c r="B5945" s="108" t="n">
        <v>9398</v>
      </c>
      <c r="C5945" s="25" t="n">
        <f aca="false">VLOOKUP(B5945,[1]Planilha8!$X$4:$Y$6629,2,0)</f>
        <v>810825</v>
      </c>
      <c r="D5945" s="102" t="s">
        <v>1620</v>
      </c>
      <c r="E5945" s="26" t="str">
        <f aca="false">VLOOKUP(B5945,[1]Planilha8!$X$4:$Z$6629,3,0)</f>
        <v>AMBULATÓRIO</v>
      </c>
      <c r="F5945" s="26" t="str">
        <f aca="false">VLOOKUP(B5945,[1]Planilha8!$X$4:$AD$6629,7,0)</f>
        <v>BOM</v>
      </c>
      <c r="G5945" s="103" t="n">
        <v>42990</v>
      </c>
      <c r="H5945" s="104" t="n">
        <v>1666.67</v>
      </c>
      <c r="I5945" s="29" t="s">
        <v>23</v>
      </c>
      <c r="J5945" s="105" t="s">
        <v>601</v>
      </c>
      <c r="K5945" s="106" t="n">
        <v>5238</v>
      </c>
      <c r="L5945" s="107" t="n">
        <v>2017003582</v>
      </c>
      <c r="M5945" s="73" t="n">
        <v>43465</v>
      </c>
      <c r="N5945" s="74" t="n">
        <v>567.130763888889</v>
      </c>
      <c r="O5945" s="75" t="n">
        <v>0.25</v>
      </c>
      <c r="P5945" s="76" t="n">
        <v>0.0208333333333333</v>
      </c>
      <c r="Q5945" s="77" t="n">
        <v>34.7222916666667</v>
      </c>
      <c r="R5945" s="78" t="n">
        <v>601.853055555556</v>
      </c>
      <c r="S5945" s="39" t="n">
        <v>1064.81694444444</v>
      </c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  <c r="AI5945" s="3"/>
      <c r="AJ5945" s="3"/>
      <c r="AMG5945" s="0"/>
      <c r="AMH5945" s="0"/>
      <c r="AMI5945" s="0"/>
      <c r="AMJ5945" s="0"/>
    </row>
    <row r="5946" s="4" customFormat="true" ht="37.5" hidden="false" customHeight="true" outlineLevel="0" collapsed="false">
      <c r="A5946" s="23" t="s">
        <v>1337</v>
      </c>
      <c r="B5946" s="108" t="n">
        <v>9399</v>
      </c>
      <c r="C5946" s="25" t="n">
        <f aca="false">VLOOKUP(B5946,[1]Planilha8!$X$4:$Y$6629,2,0)</f>
        <v>810826</v>
      </c>
      <c r="D5946" s="102" t="s">
        <v>1620</v>
      </c>
      <c r="E5946" s="26" t="str">
        <f aca="false">VLOOKUP(B5946,[1]Planilha8!$X$4:$Z$6629,3,0)</f>
        <v>AMBULATÓRIO</v>
      </c>
      <c r="F5946" s="26" t="str">
        <f aca="false">VLOOKUP(B5946,[1]Planilha8!$X$4:$AD$6629,7,0)</f>
        <v>BOM</v>
      </c>
      <c r="G5946" s="103" t="n">
        <v>42990</v>
      </c>
      <c r="H5946" s="104" t="n">
        <v>1666.67</v>
      </c>
      <c r="I5946" s="29" t="s">
        <v>23</v>
      </c>
      <c r="J5946" s="105" t="s">
        <v>601</v>
      </c>
      <c r="K5946" s="106" t="n">
        <v>5238</v>
      </c>
      <c r="L5946" s="107" t="n">
        <v>2017003582</v>
      </c>
      <c r="M5946" s="73" t="n">
        <v>43465</v>
      </c>
      <c r="N5946" s="74" t="n">
        <v>567.130763888889</v>
      </c>
      <c r="O5946" s="75" t="n">
        <v>0.25</v>
      </c>
      <c r="P5946" s="76" t="n">
        <v>0.0208333333333333</v>
      </c>
      <c r="Q5946" s="77" t="n">
        <v>34.7222916666667</v>
      </c>
      <c r="R5946" s="78" t="n">
        <v>601.853055555556</v>
      </c>
      <c r="S5946" s="39" t="n">
        <v>1064.81694444444</v>
      </c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  <c r="AI5946" s="3"/>
      <c r="AJ5946" s="3"/>
      <c r="AMG5946" s="0"/>
      <c r="AMH5946" s="0"/>
      <c r="AMI5946" s="0"/>
      <c r="AMJ5946" s="0"/>
    </row>
    <row r="5947" s="4" customFormat="true" ht="37.5" hidden="false" customHeight="true" outlineLevel="0" collapsed="false">
      <c r="A5947" s="23" t="s">
        <v>1337</v>
      </c>
      <c r="B5947" s="108" t="n">
        <v>9400</v>
      </c>
      <c r="C5947" s="25" t="n">
        <f aca="false">VLOOKUP(B5947,[1]Planilha8!$X$4:$Y$6629,2,0)</f>
        <v>810827</v>
      </c>
      <c r="D5947" s="102" t="s">
        <v>1620</v>
      </c>
      <c r="E5947" s="26" t="str">
        <f aca="false">VLOOKUP(B5947,[1]Planilha8!$X$4:$Z$6629,3,0)</f>
        <v>AMBULATÓRIO</v>
      </c>
      <c r="F5947" s="26" t="str">
        <f aca="false">VLOOKUP(B5947,[1]Planilha8!$X$4:$AD$6629,7,0)</f>
        <v>BOM</v>
      </c>
      <c r="G5947" s="103" t="n">
        <v>42990</v>
      </c>
      <c r="H5947" s="104" t="n">
        <v>1666.67</v>
      </c>
      <c r="I5947" s="29" t="s">
        <v>23</v>
      </c>
      <c r="J5947" s="105" t="s">
        <v>601</v>
      </c>
      <c r="K5947" s="106" t="n">
        <v>5238</v>
      </c>
      <c r="L5947" s="107" t="n">
        <v>2017003582</v>
      </c>
      <c r="M5947" s="73" t="n">
        <v>43465</v>
      </c>
      <c r="N5947" s="74" t="n">
        <v>567.130763888889</v>
      </c>
      <c r="O5947" s="75" t="n">
        <v>0.25</v>
      </c>
      <c r="P5947" s="76" t="n">
        <v>0.0208333333333333</v>
      </c>
      <c r="Q5947" s="77" t="n">
        <v>34.7222916666667</v>
      </c>
      <c r="R5947" s="78" t="n">
        <v>601.853055555556</v>
      </c>
      <c r="S5947" s="39" t="n">
        <v>1064.81694444444</v>
      </c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  <c r="AI5947" s="3"/>
      <c r="AJ5947" s="3"/>
      <c r="AMG5947" s="0"/>
      <c r="AMH5947" s="0"/>
      <c r="AMI5947" s="0"/>
      <c r="AMJ5947" s="0"/>
    </row>
    <row r="5948" s="4" customFormat="true" ht="37.5" hidden="false" customHeight="true" outlineLevel="0" collapsed="false">
      <c r="A5948" s="23" t="s">
        <v>1337</v>
      </c>
      <c r="B5948" s="108" t="n">
        <v>9407</v>
      </c>
      <c r="C5948" s="25" t="n">
        <f aca="false">VLOOKUP(B5948,[1]Planilha8!$X$4:$Y$6629,2,0)</f>
        <v>810832</v>
      </c>
      <c r="D5948" s="102" t="s">
        <v>1621</v>
      </c>
      <c r="E5948" s="26" t="str">
        <f aca="false">VLOOKUP(B5948,[1]Planilha8!$X$4:$Z$6629,3,0)</f>
        <v>ESCRITÓRIO DE QUALIDADE</v>
      </c>
      <c r="F5948" s="26" t="str">
        <f aca="false">VLOOKUP(B5948,[1]Planilha8!$X$4:$AD$6629,7,0)</f>
        <v>BOM</v>
      </c>
      <c r="G5948" s="103" t="n">
        <v>43003</v>
      </c>
      <c r="H5948" s="104" t="n">
        <v>470.06</v>
      </c>
      <c r="I5948" s="29" t="s">
        <v>23</v>
      </c>
      <c r="J5948" s="105" t="s">
        <v>1622</v>
      </c>
      <c r="K5948" s="106" t="n">
        <v>1520</v>
      </c>
      <c r="L5948" s="107" t="n">
        <v>2017002425</v>
      </c>
      <c r="M5948" s="73" t="n">
        <v>43465</v>
      </c>
      <c r="N5948" s="74" t="n">
        <v>117.515</v>
      </c>
      <c r="O5948" s="75" t="n">
        <v>0.2</v>
      </c>
      <c r="P5948" s="76" t="n">
        <v>0.0166666666666667</v>
      </c>
      <c r="Q5948" s="77" t="n">
        <v>7.83433333333333</v>
      </c>
      <c r="R5948" s="78" t="n">
        <v>125.349333333333</v>
      </c>
      <c r="S5948" s="39" t="n">
        <v>344.710666666667</v>
      </c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  <c r="AMG5948" s="0"/>
      <c r="AMH5948" s="0"/>
      <c r="AMI5948" s="0"/>
      <c r="AMJ5948" s="0"/>
    </row>
    <row r="5949" s="4" customFormat="true" ht="37.5" hidden="false" customHeight="true" outlineLevel="0" collapsed="false">
      <c r="A5949" s="23" t="s">
        <v>1337</v>
      </c>
      <c r="B5949" s="108" t="n">
        <v>9402</v>
      </c>
      <c r="C5949" s="25" t="n">
        <f aca="false">VLOOKUP(B5949,[1]Planilha8!$X$4:$Y$6629,2,0)</f>
        <v>810833</v>
      </c>
      <c r="D5949" s="102" t="s">
        <v>1621</v>
      </c>
      <c r="E5949" s="26" t="str">
        <f aca="false">VLOOKUP(B5949,[1]Planilha8!$X$4:$Z$6629,3,0)</f>
        <v>DIRETORIA DE ENSINO E PESQUISA</v>
      </c>
      <c r="F5949" s="26" t="str">
        <f aca="false">VLOOKUP(B5949,[1]Planilha8!$X$4:$AD$6629,7,0)</f>
        <v>BOM</v>
      </c>
      <c r="G5949" s="103" t="n">
        <v>43004</v>
      </c>
      <c r="H5949" s="104" t="n">
        <v>470.06</v>
      </c>
      <c r="I5949" s="29" t="s">
        <v>23</v>
      </c>
      <c r="J5949" s="105" t="s">
        <v>1622</v>
      </c>
      <c r="K5949" s="106" t="n">
        <v>1520</v>
      </c>
      <c r="L5949" s="107" t="n">
        <v>2017002425</v>
      </c>
      <c r="M5949" s="73" t="n">
        <v>43465</v>
      </c>
      <c r="N5949" s="74" t="n">
        <v>117.515</v>
      </c>
      <c r="O5949" s="75" t="n">
        <v>0.2</v>
      </c>
      <c r="P5949" s="76" t="n">
        <v>0.0166666666666667</v>
      </c>
      <c r="Q5949" s="77" t="n">
        <v>7.83433333333333</v>
      </c>
      <c r="R5949" s="78" t="n">
        <v>125.349333333333</v>
      </c>
      <c r="S5949" s="39" t="n">
        <v>344.710666666667</v>
      </c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  <c r="AI5949" s="3"/>
      <c r="AJ5949" s="3"/>
      <c r="AMG5949" s="0"/>
      <c r="AMH5949" s="0"/>
      <c r="AMI5949" s="0"/>
      <c r="AMJ5949" s="0"/>
    </row>
    <row r="5950" s="4" customFormat="true" ht="37.5" hidden="false" customHeight="true" outlineLevel="0" collapsed="false">
      <c r="A5950" s="23" t="s">
        <v>1337</v>
      </c>
      <c r="B5950" s="108" t="n">
        <v>9403</v>
      </c>
      <c r="C5950" s="25" t="n">
        <f aca="false">VLOOKUP(B5950,[1]Planilha8!$X$4:$Y$6629,2,0)</f>
        <v>810834</v>
      </c>
      <c r="D5950" s="102" t="s">
        <v>1621</v>
      </c>
      <c r="E5950" s="26" t="str">
        <f aca="false">VLOOKUP(B5950,[1]Planilha8!$X$4:$Z$6629,3,0)</f>
        <v>DIRETORIA DE ENFERMAGEM</v>
      </c>
      <c r="F5950" s="26" t="str">
        <f aca="false">VLOOKUP(B5950,[1]Planilha8!$X$4:$AD$6629,7,0)</f>
        <v>BOM</v>
      </c>
      <c r="G5950" s="103" t="n">
        <v>43004</v>
      </c>
      <c r="H5950" s="104" t="n">
        <v>470.06</v>
      </c>
      <c r="I5950" s="29" t="s">
        <v>23</v>
      </c>
      <c r="J5950" s="105" t="s">
        <v>1622</v>
      </c>
      <c r="K5950" s="106" t="n">
        <v>1520</v>
      </c>
      <c r="L5950" s="107" t="n">
        <v>2017002425</v>
      </c>
      <c r="M5950" s="73" t="n">
        <v>43465</v>
      </c>
      <c r="N5950" s="74" t="n">
        <v>117.515</v>
      </c>
      <c r="O5950" s="75" t="n">
        <v>0.2</v>
      </c>
      <c r="P5950" s="76" t="n">
        <v>0.0166666666666667</v>
      </c>
      <c r="Q5950" s="77" t="n">
        <v>7.83433333333333</v>
      </c>
      <c r="R5950" s="78" t="n">
        <v>125.349333333333</v>
      </c>
      <c r="S5950" s="39" t="n">
        <v>344.710666666667</v>
      </c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  <c r="AI5950" s="3"/>
      <c r="AJ5950" s="3"/>
      <c r="AMG5950" s="0"/>
      <c r="AMH5950" s="0"/>
      <c r="AMI5950" s="0"/>
      <c r="AMJ5950" s="0"/>
    </row>
    <row r="5951" s="4" customFormat="true" ht="37.5" hidden="false" customHeight="true" outlineLevel="0" collapsed="false">
      <c r="A5951" s="23" t="s">
        <v>1337</v>
      </c>
      <c r="B5951" s="108" t="n">
        <v>9404</v>
      </c>
      <c r="C5951" s="25" t="n">
        <f aca="false">VLOOKUP(B5951,[1]Planilha8!$X$4:$Y$6629,2,0)</f>
        <v>810835</v>
      </c>
      <c r="D5951" s="102" t="s">
        <v>1621</v>
      </c>
      <c r="E5951" s="26" t="str">
        <f aca="false">VLOOKUP(B5951,[1]Planilha8!$X$4:$Z$6629,3,0)</f>
        <v>NUTRIÇÃO</v>
      </c>
      <c r="F5951" s="26" t="str">
        <f aca="false">VLOOKUP(B5951,[1]Planilha8!$X$4:$AD$6629,7,0)</f>
        <v>BOM</v>
      </c>
      <c r="G5951" s="103" t="n">
        <v>43004</v>
      </c>
      <c r="H5951" s="104" t="n">
        <v>470.06</v>
      </c>
      <c r="I5951" s="29" t="s">
        <v>23</v>
      </c>
      <c r="J5951" s="105" t="s">
        <v>1622</v>
      </c>
      <c r="K5951" s="106" t="n">
        <v>1520</v>
      </c>
      <c r="L5951" s="107" t="n">
        <v>2017002425</v>
      </c>
      <c r="M5951" s="73" t="n">
        <v>43465</v>
      </c>
      <c r="N5951" s="74" t="n">
        <v>117.515</v>
      </c>
      <c r="O5951" s="75" t="n">
        <v>0.2</v>
      </c>
      <c r="P5951" s="76" t="n">
        <v>0.0166666666666667</v>
      </c>
      <c r="Q5951" s="77" t="n">
        <v>7.83433333333333</v>
      </c>
      <c r="R5951" s="78" t="n">
        <v>125.349333333333</v>
      </c>
      <c r="S5951" s="39" t="n">
        <v>344.710666666667</v>
      </c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  <c r="AI5951" s="3"/>
      <c r="AJ5951" s="3"/>
      <c r="AMG5951" s="0"/>
      <c r="AMH5951" s="0"/>
      <c r="AMI5951" s="0"/>
      <c r="AMJ5951" s="0"/>
    </row>
    <row r="5952" s="4" customFormat="true" ht="37.5" hidden="false" customHeight="true" outlineLevel="0" collapsed="false">
      <c r="A5952" s="23" t="s">
        <v>1337</v>
      </c>
      <c r="B5952" s="108" t="n">
        <v>9405</v>
      </c>
      <c r="C5952" s="25" t="n">
        <f aca="false">VLOOKUP(B5952,[1]Planilha8!$X$4:$Y$6629,2,0)</f>
        <v>810836</v>
      </c>
      <c r="D5952" s="102" t="s">
        <v>1621</v>
      </c>
      <c r="E5952" s="26" t="str">
        <f aca="false">VLOOKUP(B5952,[1]Planilha8!$X$4:$Z$6629,3,0)</f>
        <v>DIRETORIA ADMINISTRATIVA</v>
      </c>
      <c r="F5952" s="26" t="str">
        <f aca="false">VLOOKUP(B5952,[1]Planilha8!$X$4:$AD$6629,7,0)</f>
        <v>BOM</v>
      </c>
      <c r="G5952" s="103" t="n">
        <v>43004</v>
      </c>
      <c r="H5952" s="104" t="n">
        <v>470.06</v>
      </c>
      <c r="I5952" s="29" t="s">
        <v>23</v>
      </c>
      <c r="J5952" s="105" t="s">
        <v>1622</v>
      </c>
      <c r="K5952" s="106" t="n">
        <v>1520</v>
      </c>
      <c r="L5952" s="107" t="n">
        <v>2017002425</v>
      </c>
      <c r="M5952" s="73" t="n">
        <v>43465</v>
      </c>
      <c r="N5952" s="74" t="n">
        <v>117.515</v>
      </c>
      <c r="O5952" s="75" t="n">
        <v>0.2</v>
      </c>
      <c r="P5952" s="76" t="n">
        <v>0.0166666666666667</v>
      </c>
      <c r="Q5952" s="77" t="n">
        <v>7.83433333333333</v>
      </c>
      <c r="R5952" s="78" t="n">
        <v>125.349333333333</v>
      </c>
      <c r="S5952" s="39" t="n">
        <v>344.710666666667</v>
      </c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  <c r="AI5952" s="3"/>
      <c r="AJ5952" s="3"/>
      <c r="AMG5952" s="0"/>
      <c r="AMH5952" s="0"/>
      <c r="AMI5952" s="0"/>
      <c r="AMJ5952" s="0"/>
    </row>
    <row r="5953" s="4" customFormat="true" ht="37.5" hidden="false" customHeight="true" outlineLevel="0" collapsed="false">
      <c r="A5953" s="23" t="s">
        <v>1337</v>
      </c>
      <c r="B5953" s="108" t="n">
        <v>9406</v>
      </c>
      <c r="C5953" s="25" t="n">
        <f aca="false">VLOOKUP(B5953,[1]Planilha8!$X$4:$Y$6629,2,0)</f>
        <v>810837</v>
      </c>
      <c r="D5953" s="102" t="s">
        <v>1621</v>
      </c>
      <c r="E5953" s="26" t="str">
        <f aca="false">VLOOKUP(B5953,[1]Planilha8!$X$4:$Z$6629,3,0)</f>
        <v>DIRETORIA DE ENSINO E PESQUISA</v>
      </c>
      <c r="F5953" s="26" t="str">
        <f aca="false">VLOOKUP(B5953,[1]Planilha8!$X$4:$AD$6629,7,0)</f>
        <v>BOM</v>
      </c>
      <c r="G5953" s="103" t="n">
        <v>43004</v>
      </c>
      <c r="H5953" s="104" t="n">
        <v>470.06</v>
      </c>
      <c r="I5953" s="29" t="s">
        <v>23</v>
      </c>
      <c r="J5953" s="105" t="s">
        <v>1622</v>
      </c>
      <c r="K5953" s="106" t="n">
        <v>1520</v>
      </c>
      <c r="L5953" s="107" t="n">
        <v>2017002425</v>
      </c>
      <c r="M5953" s="73" t="n">
        <v>43465</v>
      </c>
      <c r="N5953" s="74" t="n">
        <v>117.515</v>
      </c>
      <c r="O5953" s="75" t="n">
        <v>0.2</v>
      </c>
      <c r="P5953" s="76" t="n">
        <v>0.0166666666666667</v>
      </c>
      <c r="Q5953" s="77" t="n">
        <v>7.83433333333333</v>
      </c>
      <c r="R5953" s="78" t="n">
        <v>125.349333333333</v>
      </c>
      <c r="S5953" s="39" t="n">
        <v>344.710666666667</v>
      </c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  <c r="AI5953" s="3"/>
      <c r="AJ5953" s="3"/>
      <c r="AMG5953" s="0"/>
      <c r="AMH5953" s="0"/>
      <c r="AMI5953" s="0"/>
      <c r="AMJ5953" s="0"/>
    </row>
    <row r="5954" s="4" customFormat="true" ht="37.5" hidden="false" customHeight="true" outlineLevel="0" collapsed="false">
      <c r="A5954" s="23" t="s">
        <v>1337</v>
      </c>
      <c r="B5954" s="108" t="n">
        <v>9414</v>
      </c>
      <c r="C5954" s="25" t="n">
        <f aca="false">VLOOKUP(B5954,[1]Planilha8!$X$4:$Y$6629,2,0)</f>
        <v>800475</v>
      </c>
      <c r="D5954" s="102" t="s">
        <v>1620</v>
      </c>
      <c r="E5954" s="26" t="str">
        <f aca="false">VLOOKUP(B5954,[1]Planilha8!$X$4:$Z$6629,3,0)</f>
        <v>AMBULATÓRIO</v>
      </c>
      <c r="F5954" s="26" t="str">
        <f aca="false">VLOOKUP(B5954,[1]Planilha8!$X$4:$AD$6629,7,0)</f>
        <v>BOM</v>
      </c>
      <c r="G5954" s="103" t="n">
        <v>43035</v>
      </c>
      <c r="H5954" s="104" t="n">
        <v>1666.67</v>
      </c>
      <c r="I5954" s="29" t="s">
        <v>23</v>
      </c>
      <c r="J5954" s="105" t="s">
        <v>601</v>
      </c>
      <c r="K5954" s="106" t="n">
        <v>5347</v>
      </c>
      <c r="L5954" s="107" t="n">
        <v>2017003582</v>
      </c>
      <c r="M5954" s="73" t="n">
        <v>43465</v>
      </c>
      <c r="N5954" s="74" t="n">
        <v>643.056841666667</v>
      </c>
      <c r="O5954" s="75" t="n">
        <v>0.33</v>
      </c>
      <c r="P5954" s="76" t="n">
        <v>0.0275</v>
      </c>
      <c r="Q5954" s="77" t="n">
        <v>45.833425</v>
      </c>
      <c r="R5954" s="78" t="n">
        <v>688.890266666667</v>
      </c>
      <c r="S5954" s="39" t="n">
        <v>977.779733333333</v>
      </c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  <c r="AI5954" s="3"/>
      <c r="AJ5954" s="3"/>
      <c r="AMG5954" s="0"/>
      <c r="AMH5954" s="0"/>
      <c r="AMI5954" s="0"/>
      <c r="AMJ5954" s="0"/>
    </row>
    <row r="5955" s="4" customFormat="true" ht="37.5" hidden="false" customHeight="true" outlineLevel="0" collapsed="false">
      <c r="A5955" s="23" t="s">
        <v>1337</v>
      </c>
      <c r="B5955" s="108" t="n">
        <v>9415</v>
      </c>
      <c r="C5955" s="25" t="n">
        <f aca="false">VLOOKUP(B5955,[1]Planilha8!$X$4:$Y$6629,2,0)</f>
        <v>2042305</v>
      </c>
      <c r="D5955" s="102" t="s">
        <v>1623</v>
      </c>
      <c r="E5955" s="26" t="str">
        <f aca="false">VLOOKUP(B5955,[1]Planilha8!$X$4:$Z$6629,3,0)</f>
        <v>FARMÁCIA – DOSE</v>
      </c>
      <c r="F5955" s="26" t="str">
        <f aca="false">VLOOKUP(B5955,[1]Planilha8!$X$4:$AD$6629,7,0)</f>
        <v>BOM</v>
      </c>
      <c r="G5955" s="103" t="n">
        <v>43052</v>
      </c>
      <c r="H5955" s="104" t="n">
        <v>556.67</v>
      </c>
      <c r="I5955" s="29" t="s">
        <v>23</v>
      </c>
      <c r="J5955" s="105" t="s">
        <v>1624</v>
      </c>
      <c r="K5955" s="106" t="n">
        <v>6</v>
      </c>
      <c r="L5955" s="107" t="n">
        <v>2017002677</v>
      </c>
      <c r="M5955" s="73" t="n">
        <v>43465</v>
      </c>
      <c r="N5955" s="74" t="n">
        <v>120.611833333333</v>
      </c>
      <c r="O5955" s="75" t="n">
        <v>0.2</v>
      </c>
      <c r="P5955" s="76" t="n">
        <v>0.0166666666666667</v>
      </c>
      <c r="Q5955" s="77" t="n">
        <v>9.27783333333333</v>
      </c>
      <c r="R5955" s="78" t="n">
        <v>129.889666666667</v>
      </c>
      <c r="S5955" s="39" t="n">
        <v>426.780333333333</v>
      </c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  <c r="AI5955" s="3"/>
      <c r="AJ5955" s="3"/>
      <c r="AMG5955" s="0"/>
      <c r="AMH5955" s="0"/>
      <c r="AMI5955" s="0"/>
      <c r="AMJ5955" s="0"/>
    </row>
    <row r="5956" s="4" customFormat="true" ht="37.5" hidden="false" customHeight="true" outlineLevel="0" collapsed="false">
      <c r="A5956" s="23" t="s">
        <v>1337</v>
      </c>
      <c r="B5956" s="108" t="n">
        <v>9416</v>
      </c>
      <c r="C5956" s="25" t="n">
        <f aca="false">VLOOKUP(B5956,[1]Planilha8!$X$4:$Y$6629,2,0)</f>
        <v>2042306</v>
      </c>
      <c r="D5956" s="102" t="s">
        <v>1623</v>
      </c>
      <c r="E5956" s="26" t="str">
        <f aca="false">VLOOKUP(B5956,[1]Planilha8!$X$4:$Z$6629,3,0)</f>
        <v>FARMÁCIA – DOSE</v>
      </c>
      <c r="F5956" s="26" t="str">
        <f aca="false">VLOOKUP(B5956,[1]Planilha8!$X$4:$AD$6629,7,0)</f>
        <v>BOM</v>
      </c>
      <c r="G5956" s="103" t="n">
        <v>43052</v>
      </c>
      <c r="H5956" s="104" t="n">
        <v>556.67</v>
      </c>
      <c r="I5956" s="29" t="s">
        <v>23</v>
      </c>
      <c r="J5956" s="105" t="s">
        <v>1624</v>
      </c>
      <c r="K5956" s="106" t="n">
        <v>6</v>
      </c>
      <c r="L5956" s="107" t="n">
        <v>2017002677</v>
      </c>
      <c r="M5956" s="73" t="n">
        <v>43465</v>
      </c>
      <c r="N5956" s="74" t="n">
        <v>120.611833333333</v>
      </c>
      <c r="O5956" s="75" t="n">
        <v>0.2</v>
      </c>
      <c r="P5956" s="76" t="n">
        <v>0.0166666666666667</v>
      </c>
      <c r="Q5956" s="77" t="n">
        <v>9.27783333333333</v>
      </c>
      <c r="R5956" s="78" t="n">
        <v>129.889666666667</v>
      </c>
      <c r="S5956" s="39" t="n">
        <v>426.780333333333</v>
      </c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  <c r="AI5956" s="3"/>
      <c r="AJ5956" s="3"/>
      <c r="AMG5956" s="0"/>
      <c r="AMH5956" s="0"/>
      <c r="AMI5956" s="0"/>
      <c r="AMJ5956" s="0"/>
    </row>
    <row r="5957" s="4" customFormat="true" ht="37.5" hidden="false" customHeight="true" outlineLevel="0" collapsed="false">
      <c r="A5957" s="23" t="s">
        <v>1337</v>
      </c>
      <c r="B5957" s="108" t="n">
        <v>9417</v>
      </c>
      <c r="C5957" s="25" t="n">
        <f aca="false">VLOOKUP(B5957,[1]Planilha8!$X$4:$Y$6629,2,0)</f>
        <v>2042307</v>
      </c>
      <c r="D5957" s="102" t="s">
        <v>1623</v>
      </c>
      <c r="E5957" s="26" t="str">
        <f aca="false">VLOOKUP(B5957,[1]Planilha8!$X$4:$Z$6629,3,0)</f>
        <v>FARMÁCIA – DOSE</v>
      </c>
      <c r="F5957" s="26" t="str">
        <f aca="false">VLOOKUP(B5957,[1]Planilha8!$X$4:$AD$6629,7,0)</f>
        <v>BOM</v>
      </c>
      <c r="G5957" s="103" t="n">
        <v>43052</v>
      </c>
      <c r="H5957" s="104" t="n">
        <v>556.67</v>
      </c>
      <c r="I5957" s="29" t="s">
        <v>23</v>
      </c>
      <c r="J5957" s="105" t="s">
        <v>1624</v>
      </c>
      <c r="K5957" s="106" t="n">
        <v>6</v>
      </c>
      <c r="L5957" s="107" t="n">
        <v>2017002677</v>
      </c>
      <c r="M5957" s="73" t="n">
        <v>43465</v>
      </c>
      <c r="N5957" s="74" t="n">
        <v>120.611833333333</v>
      </c>
      <c r="O5957" s="75" t="n">
        <v>0.2</v>
      </c>
      <c r="P5957" s="76" t="n">
        <v>0.0166666666666667</v>
      </c>
      <c r="Q5957" s="77" t="n">
        <v>9.27783333333333</v>
      </c>
      <c r="R5957" s="78" t="n">
        <v>129.889666666667</v>
      </c>
      <c r="S5957" s="39" t="n">
        <v>426.780333333333</v>
      </c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  <c r="AMG5957" s="0"/>
      <c r="AMH5957" s="0"/>
      <c r="AMI5957" s="0"/>
      <c r="AMJ5957" s="0"/>
    </row>
    <row r="5958" s="4" customFormat="true" ht="37.5" hidden="false" customHeight="true" outlineLevel="0" collapsed="false">
      <c r="A5958" s="23" t="s">
        <v>1337</v>
      </c>
      <c r="B5958" s="108" t="n">
        <v>9460</v>
      </c>
      <c r="C5958" s="25" t="n">
        <f aca="false">VLOOKUP(B5958,[1]Planilha8!$X$4:$Y$6629,2,0)</f>
        <v>800439</v>
      </c>
      <c r="D5958" s="102" t="s">
        <v>1625</v>
      </c>
      <c r="E5958" s="26" t="str">
        <f aca="false">VLOOKUP(B5958,[1]Planilha8!$X$4:$Z$6629,3,0)</f>
        <v>UNIDADE COLETORA DE SANGUE</v>
      </c>
      <c r="F5958" s="26" t="str">
        <f aca="false">VLOOKUP(B5958,[1]Planilha8!$X$4:$AD$6629,7,0)</f>
        <v>BOM</v>
      </c>
      <c r="G5958" s="103" t="n">
        <v>43070</v>
      </c>
      <c r="H5958" s="104" t="n">
        <v>400</v>
      </c>
      <c r="I5958" s="29" t="s">
        <v>23</v>
      </c>
      <c r="J5958" s="105" t="s">
        <v>601</v>
      </c>
      <c r="K5958" s="106" t="n">
        <v>5409</v>
      </c>
      <c r="L5958" s="107" t="n">
        <v>2017003853</v>
      </c>
      <c r="M5958" s="73" t="n">
        <v>43465</v>
      </c>
      <c r="N5958" s="74" t="n">
        <v>40</v>
      </c>
      <c r="O5958" s="75" t="n">
        <v>0.1</v>
      </c>
      <c r="P5958" s="76" t="n">
        <v>0.00833333333333333</v>
      </c>
      <c r="Q5958" s="77" t="n">
        <v>3.33333333333333</v>
      </c>
      <c r="R5958" s="78" t="n">
        <v>43.3333333333333</v>
      </c>
      <c r="S5958" s="39" t="n">
        <v>356.666666666667</v>
      </c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  <c r="AI5958" s="3"/>
      <c r="AJ5958" s="3"/>
      <c r="AMG5958" s="0"/>
      <c r="AMH5958" s="0"/>
      <c r="AMI5958" s="0"/>
      <c r="AMJ5958" s="0"/>
    </row>
    <row r="5959" s="4" customFormat="true" ht="37.5" hidden="false" customHeight="true" outlineLevel="0" collapsed="false">
      <c r="A5959" s="23" t="s">
        <v>1337</v>
      </c>
      <c r="B5959" s="108" t="n">
        <v>9461</v>
      </c>
      <c r="C5959" s="25" t="n">
        <f aca="false">VLOOKUP(B5959,[1]Planilha8!$X$4:$Y$6629,2,0)</f>
        <v>800437</v>
      </c>
      <c r="D5959" s="102" t="s">
        <v>1626</v>
      </c>
      <c r="E5959" s="26" t="str">
        <f aca="false">VLOOKUP(B5959,[1]Planilha8!$X$4:$Z$6629,3,0)</f>
        <v>UNIDADE COLETORA DE SANGUE</v>
      </c>
      <c r="F5959" s="26" t="str">
        <f aca="false">VLOOKUP(B5959,[1]Planilha8!$X$4:$AD$6629,7,0)</f>
        <v>BOM</v>
      </c>
      <c r="G5959" s="103" t="n">
        <v>43070</v>
      </c>
      <c r="H5959" s="104" t="n">
        <v>1020</v>
      </c>
      <c r="I5959" s="29" t="s">
        <v>23</v>
      </c>
      <c r="J5959" s="105" t="s">
        <v>601</v>
      </c>
      <c r="K5959" s="106" t="n">
        <v>5409</v>
      </c>
      <c r="L5959" s="107" t="n">
        <v>2017003853</v>
      </c>
      <c r="M5959" s="73" t="n">
        <v>43465</v>
      </c>
      <c r="N5959" s="74" t="n">
        <v>121.833333333333</v>
      </c>
      <c r="O5959" s="75" t="n">
        <v>0.1</v>
      </c>
      <c r="P5959" s="76" t="n">
        <v>0.00833333333333333</v>
      </c>
      <c r="Q5959" s="77" t="n">
        <v>8.5</v>
      </c>
      <c r="R5959" s="78" t="n">
        <v>130.333333333333</v>
      </c>
      <c r="S5959" s="39" t="n">
        <v>889.666666666667</v>
      </c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  <c r="AMG5959" s="0"/>
      <c r="AMH5959" s="0"/>
      <c r="AMI5959" s="0"/>
      <c r="AMJ5959" s="0"/>
    </row>
    <row r="5960" s="4" customFormat="true" ht="37.5" hidden="false" customHeight="true" outlineLevel="0" collapsed="false">
      <c r="A5960" s="23" t="s">
        <v>1337</v>
      </c>
      <c r="B5960" s="108" t="n">
        <v>9462</v>
      </c>
      <c r="C5960" s="25" t="n">
        <f aca="false">VLOOKUP(B5960,[1]Planilha8!$X$4:$Y$6629,2,0)</f>
        <v>800438</v>
      </c>
      <c r="D5960" s="102" t="s">
        <v>1626</v>
      </c>
      <c r="E5960" s="26" t="str">
        <f aca="false">VLOOKUP(B5960,[1]Planilha8!$X$4:$Z$6629,3,0)</f>
        <v>UNIDADE COLETORA DE SANGUE</v>
      </c>
      <c r="F5960" s="26" t="str">
        <f aca="false">VLOOKUP(B5960,[1]Planilha8!$X$4:$AD$6629,7,0)</f>
        <v>BOM</v>
      </c>
      <c r="G5960" s="103" t="n">
        <v>43070</v>
      </c>
      <c r="H5960" s="104" t="n">
        <v>1020</v>
      </c>
      <c r="I5960" s="29" t="s">
        <v>23</v>
      </c>
      <c r="J5960" s="105" t="s">
        <v>601</v>
      </c>
      <c r="K5960" s="106" t="n">
        <v>5409</v>
      </c>
      <c r="L5960" s="107" t="n">
        <v>2017003853</v>
      </c>
      <c r="M5960" s="73" t="n">
        <v>43465</v>
      </c>
      <c r="N5960" s="74" t="n">
        <v>121.833333333333</v>
      </c>
      <c r="O5960" s="75" t="n">
        <v>0.1</v>
      </c>
      <c r="P5960" s="76" t="n">
        <v>0.00833333333333333</v>
      </c>
      <c r="Q5960" s="77" t="n">
        <v>8.5</v>
      </c>
      <c r="R5960" s="78" t="n">
        <v>130.333333333333</v>
      </c>
      <c r="S5960" s="39" t="n">
        <v>889.666666666667</v>
      </c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  <c r="AI5960" s="3"/>
      <c r="AJ5960" s="3"/>
      <c r="AMG5960" s="0"/>
      <c r="AMH5960" s="0"/>
      <c r="AMI5960" s="0"/>
      <c r="AMJ5960" s="0"/>
    </row>
    <row r="5961" s="4" customFormat="true" ht="37.5" hidden="false" customHeight="true" outlineLevel="0" collapsed="false">
      <c r="A5961" s="23" t="s">
        <v>1337</v>
      </c>
      <c r="B5961" s="108" t="n">
        <v>9465</v>
      </c>
      <c r="C5961" s="25" t="n">
        <f aca="false">VLOOKUP(B5961,[1]Planilha8!$X$4:$Y$6629,2,0)</f>
        <v>2042346</v>
      </c>
      <c r="D5961" s="102" t="s">
        <v>1627</v>
      </c>
      <c r="E5961" s="26" t="str">
        <f aca="false">VLOOKUP(B5961,[1]Planilha8!$X$4:$Z$6629,3,0)</f>
        <v>BANCO DE SANGUE SALA DE COLETA</v>
      </c>
      <c r="F5961" s="26" t="str">
        <f aca="false">VLOOKUP(B5961,[1]Planilha8!$X$4:$AD$6629,7,0)</f>
        <v>BOM</v>
      </c>
      <c r="G5961" s="103" t="n">
        <v>43077</v>
      </c>
      <c r="H5961" s="104" t="n">
        <v>390</v>
      </c>
      <c r="I5961" s="29" t="s">
        <v>23</v>
      </c>
      <c r="J5961" s="105" t="s">
        <v>1628</v>
      </c>
      <c r="K5961" s="106" t="n">
        <v>851</v>
      </c>
      <c r="L5961" s="107" t="n">
        <v>2017003851</v>
      </c>
      <c r="M5961" s="73" t="n">
        <v>43465</v>
      </c>
      <c r="N5961" s="74" t="n">
        <v>100.208333333333</v>
      </c>
      <c r="O5961" s="75" t="n">
        <v>0.25</v>
      </c>
      <c r="P5961" s="76" t="n">
        <v>0.0208333333333333</v>
      </c>
      <c r="Q5961" s="77" t="n">
        <v>8.125</v>
      </c>
      <c r="R5961" s="78" t="n">
        <v>108.333333333333</v>
      </c>
      <c r="S5961" s="39" t="n">
        <v>281.666666666667</v>
      </c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  <c r="AI5961" s="3"/>
      <c r="AJ5961" s="3"/>
      <c r="AMG5961" s="0"/>
      <c r="AMH5961" s="0"/>
      <c r="AMI5961" s="0"/>
      <c r="AMJ5961" s="0"/>
    </row>
    <row r="5962" s="4" customFormat="true" ht="37.5" hidden="false" customHeight="true" outlineLevel="0" collapsed="false">
      <c r="A5962" s="23" t="s">
        <v>1337</v>
      </c>
      <c r="B5962" s="108" t="n">
        <v>9466</v>
      </c>
      <c r="C5962" s="25" t="n">
        <f aca="false">VLOOKUP(B5962,[1]Planilha8!$X$4:$Y$6629,2,0)</f>
        <v>2042347</v>
      </c>
      <c r="D5962" s="102" t="s">
        <v>1627</v>
      </c>
      <c r="E5962" s="26" t="str">
        <f aca="false">VLOOKUP(B5962,[1]Planilha8!$X$4:$Z$6629,3,0)</f>
        <v>UNIDADE COLETORA DE SANGUE</v>
      </c>
      <c r="F5962" s="26" t="str">
        <f aca="false">VLOOKUP(B5962,[1]Planilha8!$X$4:$AD$6629,7,0)</f>
        <v>BOM</v>
      </c>
      <c r="G5962" s="103" t="n">
        <v>43077</v>
      </c>
      <c r="H5962" s="104" t="n">
        <v>390</v>
      </c>
      <c r="I5962" s="29" t="s">
        <v>23</v>
      </c>
      <c r="J5962" s="105" t="s">
        <v>1628</v>
      </c>
      <c r="K5962" s="106" t="n">
        <v>851</v>
      </c>
      <c r="L5962" s="107" t="n">
        <v>2017003851</v>
      </c>
      <c r="M5962" s="73" t="n">
        <v>43465</v>
      </c>
      <c r="N5962" s="74" t="n">
        <v>100.208333333333</v>
      </c>
      <c r="O5962" s="75" t="n">
        <v>0.25</v>
      </c>
      <c r="P5962" s="76" t="n">
        <v>0.0208333333333333</v>
      </c>
      <c r="Q5962" s="77" t="n">
        <v>8.125</v>
      </c>
      <c r="R5962" s="78" t="n">
        <v>108.333333333333</v>
      </c>
      <c r="S5962" s="39" t="n">
        <v>281.666666666667</v>
      </c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  <c r="AI5962" s="3"/>
      <c r="AJ5962" s="3"/>
      <c r="AMG5962" s="0"/>
      <c r="AMH5962" s="0"/>
      <c r="AMI5962" s="0"/>
      <c r="AMJ5962" s="0"/>
    </row>
    <row r="5963" s="4" customFormat="true" ht="37.5" hidden="false" customHeight="true" outlineLevel="0" collapsed="false">
      <c r="A5963" s="23" t="s">
        <v>1337</v>
      </c>
      <c r="B5963" s="108" t="n">
        <v>9467</v>
      </c>
      <c r="C5963" s="25" t="n">
        <f aca="false">VLOOKUP(B5963,[1]Planilha8!$X$4:$Y$6629,2,0)</f>
        <v>2042348</v>
      </c>
      <c r="D5963" s="102" t="s">
        <v>1627</v>
      </c>
      <c r="E5963" s="26" t="str">
        <f aca="false">VLOOKUP(B5963,[1]Planilha8!$X$4:$Z$6629,3,0)</f>
        <v>UNIDADE COLETORA DE SANGUE</v>
      </c>
      <c r="F5963" s="26" t="str">
        <f aca="false">VLOOKUP(B5963,[1]Planilha8!$X$4:$AD$6629,7,0)</f>
        <v>BOM</v>
      </c>
      <c r="G5963" s="103" t="n">
        <v>43077</v>
      </c>
      <c r="H5963" s="104" t="n">
        <v>390</v>
      </c>
      <c r="I5963" s="29" t="s">
        <v>23</v>
      </c>
      <c r="J5963" s="105" t="s">
        <v>1628</v>
      </c>
      <c r="K5963" s="106" t="n">
        <v>851</v>
      </c>
      <c r="L5963" s="107" t="n">
        <v>2017003851</v>
      </c>
      <c r="M5963" s="73" t="n">
        <v>43465</v>
      </c>
      <c r="N5963" s="74" t="n">
        <v>100.208333333333</v>
      </c>
      <c r="O5963" s="75" t="n">
        <v>0.25</v>
      </c>
      <c r="P5963" s="76" t="n">
        <v>0.0208333333333333</v>
      </c>
      <c r="Q5963" s="77" t="n">
        <v>8.125</v>
      </c>
      <c r="R5963" s="78" t="n">
        <v>108.333333333333</v>
      </c>
      <c r="S5963" s="39" t="n">
        <v>281.666666666667</v>
      </c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  <c r="AI5963" s="3"/>
      <c r="AJ5963" s="3"/>
      <c r="AMG5963" s="0"/>
      <c r="AMH5963" s="0"/>
      <c r="AMI5963" s="0"/>
      <c r="AMJ5963" s="0"/>
    </row>
    <row r="5964" s="4" customFormat="true" ht="37.5" hidden="false" customHeight="true" outlineLevel="0" collapsed="false">
      <c r="A5964" s="23" t="s">
        <v>1337</v>
      </c>
      <c r="B5964" s="108" t="n">
        <v>9468</v>
      </c>
      <c r="C5964" s="25" t="n">
        <f aca="false">VLOOKUP(B5964,[1]Planilha8!$X$4:$Y$6629,2,0)</f>
        <v>2042349</v>
      </c>
      <c r="D5964" s="102" t="s">
        <v>1629</v>
      </c>
      <c r="E5964" s="26" t="str">
        <f aca="false">VLOOKUP(B5964,[1]Planilha8!$X$4:$Z$6629,3,0)</f>
        <v>UNIDADE COLETORA DE SANGUE</v>
      </c>
      <c r="F5964" s="26" t="str">
        <f aca="false">VLOOKUP(B5964,[1]Planilha8!$X$4:$AD$6629,7,0)</f>
        <v>BOM</v>
      </c>
      <c r="G5964" s="103" t="n">
        <v>43077</v>
      </c>
      <c r="H5964" s="104" t="n">
        <v>290</v>
      </c>
      <c r="I5964" s="29" t="s">
        <v>23</v>
      </c>
      <c r="J5964" s="105" t="s">
        <v>1628</v>
      </c>
      <c r="K5964" s="106" t="n">
        <v>851</v>
      </c>
      <c r="L5964" s="107" t="n">
        <v>2017003851</v>
      </c>
      <c r="M5964" s="73" t="n">
        <v>43465</v>
      </c>
      <c r="N5964" s="74" t="n">
        <v>74.5138888888889</v>
      </c>
      <c r="O5964" s="75" t="n">
        <v>0.25</v>
      </c>
      <c r="P5964" s="76" t="n">
        <v>0.0208333333333333</v>
      </c>
      <c r="Q5964" s="77" t="n">
        <v>6.04166666666667</v>
      </c>
      <c r="R5964" s="78" t="n">
        <v>80.5555555555555</v>
      </c>
      <c r="S5964" s="39" t="n">
        <v>209.444444444444</v>
      </c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  <c r="AI5964" s="3"/>
      <c r="AJ5964" s="3"/>
      <c r="AMG5964" s="0"/>
      <c r="AMH5964" s="0"/>
      <c r="AMI5964" s="0"/>
      <c r="AMJ5964" s="0"/>
    </row>
    <row r="5965" s="4" customFormat="true" ht="37.5" hidden="false" customHeight="true" outlineLevel="0" collapsed="false">
      <c r="A5965" s="23" t="s">
        <v>1337</v>
      </c>
      <c r="B5965" s="108" t="n">
        <v>9469</v>
      </c>
      <c r="C5965" s="25" t="n">
        <f aca="false">VLOOKUP(B5965,[1]Planilha8!$X$4:$Y$6629,2,0)</f>
        <v>2042350</v>
      </c>
      <c r="D5965" s="102" t="s">
        <v>1629</v>
      </c>
      <c r="E5965" s="26" t="str">
        <f aca="false">VLOOKUP(B5965,[1]Planilha8!$X$4:$Z$6629,3,0)</f>
        <v>UNIDADE COLETORA DE SANGUE</v>
      </c>
      <c r="F5965" s="26" t="str">
        <f aca="false">VLOOKUP(B5965,[1]Planilha8!$X$4:$AD$6629,7,0)</f>
        <v>BOM</v>
      </c>
      <c r="G5965" s="103" t="n">
        <v>43077</v>
      </c>
      <c r="H5965" s="104" t="n">
        <v>290</v>
      </c>
      <c r="I5965" s="29" t="s">
        <v>23</v>
      </c>
      <c r="J5965" s="105" t="s">
        <v>1628</v>
      </c>
      <c r="K5965" s="106" t="n">
        <v>851</v>
      </c>
      <c r="L5965" s="107" t="n">
        <v>2017003851</v>
      </c>
      <c r="M5965" s="73" t="n">
        <v>43465</v>
      </c>
      <c r="N5965" s="74" t="n">
        <v>74.5138888888889</v>
      </c>
      <c r="O5965" s="75" t="n">
        <v>0.25</v>
      </c>
      <c r="P5965" s="76" t="n">
        <v>0.0208333333333333</v>
      </c>
      <c r="Q5965" s="77" t="n">
        <v>6.04166666666667</v>
      </c>
      <c r="R5965" s="78" t="n">
        <v>80.5555555555555</v>
      </c>
      <c r="S5965" s="39" t="n">
        <v>209.444444444444</v>
      </c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  <c r="AMG5965" s="0"/>
      <c r="AMH5965" s="0"/>
      <c r="AMI5965" s="0"/>
      <c r="AMJ5965" s="0"/>
    </row>
    <row r="5966" s="4" customFormat="true" ht="37.5" hidden="false" customHeight="true" outlineLevel="0" collapsed="false">
      <c r="A5966" s="23" t="s">
        <v>1337</v>
      </c>
      <c r="B5966" s="108" t="n">
        <v>9470</v>
      </c>
      <c r="C5966" s="25" t="n">
        <f aca="false">VLOOKUP(B5966,[1]Planilha8!$X$4:$Y$6629,2,0)</f>
        <v>2042345</v>
      </c>
      <c r="D5966" s="102" t="s">
        <v>1630</v>
      </c>
      <c r="E5966" s="26" t="str">
        <f aca="false">VLOOKUP(B5966,[1]Planilha8!$X$4:$Z$6629,3,0)</f>
        <v>CENTRO CIRÚRGICO</v>
      </c>
      <c r="F5966" s="26" t="str">
        <f aca="false">VLOOKUP(B5966,[1]Planilha8!$X$4:$AD$6629,7,0)</f>
        <v>BOM</v>
      </c>
      <c r="G5966" s="103" t="n">
        <v>43077</v>
      </c>
      <c r="H5966" s="104" t="n">
        <v>795</v>
      </c>
      <c r="I5966" s="29" t="s">
        <v>23</v>
      </c>
      <c r="J5966" s="105" t="s">
        <v>137</v>
      </c>
      <c r="K5966" s="106" t="n">
        <v>124973</v>
      </c>
      <c r="L5966" s="107" t="n">
        <v>2017004763</v>
      </c>
      <c r="M5966" s="73" t="n">
        <v>43465</v>
      </c>
      <c r="N5966" s="74" t="n">
        <v>204.270833333333</v>
      </c>
      <c r="O5966" s="75" t="n">
        <v>0.25</v>
      </c>
      <c r="P5966" s="76" t="n">
        <v>0.0208333333333333</v>
      </c>
      <c r="Q5966" s="77" t="n">
        <v>16.5625</v>
      </c>
      <c r="R5966" s="78" t="n">
        <v>220.833333333333</v>
      </c>
      <c r="S5966" s="39" t="n">
        <v>574.166666666667</v>
      </c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  <c r="AI5966" s="3"/>
      <c r="AJ5966" s="3"/>
      <c r="AMG5966" s="0"/>
      <c r="AMH5966" s="0"/>
      <c r="AMI5966" s="0"/>
      <c r="AMJ5966" s="0"/>
    </row>
    <row r="5967" s="4" customFormat="true" ht="37.5" hidden="false" customHeight="true" outlineLevel="0" collapsed="false">
      <c r="A5967" s="23" t="s">
        <v>1337</v>
      </c>
      <c r="B5967" s="108" t="n">
        <v>9571</v>
      </c>
      <c r="C5967" s="25" t="n">
        <f aca="false">VLOOKUP(B5967,[1]Planilha8!$X$4:$Y$6629,2,0)</f>
        <v>801397</v>
      </c>
      <c r="D5967" s="102" t="s">
        <v>1631</v>
      </c>
      <c r="E5967" s="26" t="str">
        <f aca="false">VLOOKUP(B5967,[1]Planilha8!$X$4:$Z$6629,3,0)</f>
        <v>UNIDADE COLETORA DE SANGUE</v>
      </c>
      <c r="F5967" s="26" t="str">
        <f aca="false">VLOOKUP(B5967,[1]Planilha8!$X$4:$AD$6629,7,0)</f>
        <v>BOM</v>
      </c>
      <c r="G5967" s="103" t="n">
        <v>43081</v>
      </c>
      <c r="H5967" s="104" t="n">
        <v>965</v>
      </c>
      <c r="I5967" s="29" t="s">
        <v>23</v>
      </c>
      <c r="J5967" s="105" t="s">
        <v>1143</v>
      </c>
      <c r="K5967" s="106" t="n">
        <v>83</v>
      </c>
      <c r="L5967" s="107" t="n">
        <v>2017003850</v>
      </c>
      <c r="M5967" s="73" t="n">
        <v>43465</v>
      </c>
      <c r="N5967" s="74" t="n">
        <v>166.4625</v>
      </c>
      <c r="O5967" s="75" t="n">
        <v>0.17</v>
      </c>
      <c r="P5967" s="76" t="n">
        <v>0.0141666666666667</v>
      </c>
      <c r="Q5967" s="77" t="n">
        <v>13.6708333333333</v>
      </c>
      <c r="R5967" s="78" t="n">
        <v>180.133333333333</v>
      </c>
      <c r="S5967" s="39" t="n">
        <v>784.866666666667</v>
      </c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  <c r="AMG5967" s="0"/>
      <c r="AMH5967" s="0"/>
      <c r="AMI5967" s="0"/>
      <c r="AMJ5967" s="0"/>
    </row>
    <row r="5968" s="4" customFormat="true" ht="37.5" hidden="false" customHeight="true" outlineLevel="0" collapsed="false">
      <c r="A5968" s="23" t="s">
        <v>1337</v>
      </c>
      <c r="B5968" s="108" t="n">
        <v>9572</v>
      </c>
      <c r="C5968" s="25" t="n">
        <f aca="false">VLOOKUP(B5968,[1]Planilha8!$X$4:$Y$6629,2,0)</f>
        <v>801398</v>
      </c>
      <c r="D5968" s="102" t="s">
        <v>1631</v>
      </c>
      <c r="E5968" s="26" t="str">
        <f aca="false">VLOOKUP(B5968,[1]Planilha8!$X$4:$Z$6629,3,0)</f>
        <v>UNIDADE COLETORA DE SANGUE</v>
      </c>
      <c r="F5968" s="26" t="str">
        <f aca="false">VLOOKUP(B5968,[1]Planilha8!$X$4:$AD$6629,7,0)</f>
        <v>BOM</v>
      </c>
      <c r="G5968" s="103" t="n">
        <v>43081</v>
      </c>
      <c r="H5968" s="104" t="n">
        <v>965</v>
      </c>
      <c r="I5968" s="29" t="s">
        <v>23</v>
      </c>
      <c r="J5968" s="105" t="s">
        <v>1143</v>
      </c>
      <c r="K5968" s="106" t="n">
        <v>83</v>
      </c>
      <c r="L5968" s="107" t="n">
        <v>2017003850</v>
      </c>
      <c r="M5968" s="73" t="n">
        <v>43465</v>
      </c>
      <c r="N5968" s="74" t="n">
        <v>166.4625</v>
      </c>
      <c r="O5968" s="75" t="n">
        <v>0.17</v>
      </c>
      <c r="P5968" s="76" t="n">
        <v>0.0141666666666667</v>
      </c>
      <c r="Q5968" s="77" t="n">
        <v>13.6708333333333</v>
      </c>
      <c r="R5968" s="78" t="n">
        <v>180.133333333333</v>
      </c>
      <c r="S5968" s="39" t="n">
        <v>784.866666666667</v>
      </c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  <c r="AI5968" s="3"/>
      <c r="AJ5968" s="3"/>
      <c r="AMG5968" s="0"/>
      <c r="AMH5968" s="0"/>
      <c r="AMI5968" s="0"/>
      <c r="AMJ5968" s="0"/>
    </row>
    <row r="5969" s="4" customFormat="true" ht="37.5" hidden="false" customHeight="true" outlineLevel="0" collapsed="false">
      <c r="A5969" s="23" t="s">
        <v>1337</v>
      </c>
      <c r="B5969" s="108" t="n">
        <v>9573</v>
      </c>
      <c r="C5969" s="25" t="n">
        <f aca="false">VLOOKUP(B5969,[1]Planilha8!$X$4:$Y$6629,2,0)</f>
        <v>801371</v>
      </c>
      <c r="D5969" s="102" t="s">
        <v>1631</v>
      </c>
      <c r="E5969" s="26" t="str">
        <f aca="false">VLOOKUP(B5969,[1]Planilha8!$X$4:$Z$6629,3,0)</f>
        <v>UNIDADE COLETORA DE SANGUE</v>
      </c>
      <c r="F5969" s="26" t="str">
        <f aca="false">VLOOKUP(B5969,[1]Planilha8!$X$4:$AD$6629,7,0)</f>
        <v>BOM</v>
      </c>
      <c r="G5969" s="103" t="n">
        <v>43081</v>
      </c>
      <c r="H5969" s="104" t="n">
        <v>965</v>
      </c>
      <c r="I5969" s="29" t="s">
        <v>23</v>
      </c>
      <c r="J5969" s="105" t="s">
        <v>1143</v>
      </c>
      <c r="K5969" s="106" t="n">
        <v>83</v>
      </c>
      <c r="L5969" s="107" t="n">
        <v>2017003850</v>
      </c>
      <c r="M5969" s="73" t="n">
        <v>43465</v>
      </c>
      <c r="N5969" s="74" t="n">
        <v>166.4625</v>
      </c>
      <c r="O5969" s="75" t="n">
        <v>0.17</v>
      </c>
      <c r="P5969" s="76" t="n">
        <v>0.0141666666666667</v>
      </c>
      <c r="Q5969" s="77" t="n">
        <v>13.6708333333333</v>
      </c>
      <c r="R5969" s="78" t="n">
        <v>180.133333333333</v>
      </c>
      <c r="S5969" s="39" t="n">
        <v>784.866666666667</v>
      </c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  <c r="AMG5969" s="0"/>
      <c r="AMH5969" s="0"/>
      <c r="AMI5969" s="0"/>
      <c r="AMJ5969" s="0"/>
    </row>
    <row r="5970" s="4" customFormat="true" ht="37.5" hidden="false" customHeight="true" outlineLevel="0" collapsed="false">
      <c r="A5970" s="23" t="s">
        <v>1337</v>
      </c>
      <c r="B5970" s="108" t="n">
        <v>9574</v>
      </c>
      <c r="C5970" s="25" t="n">
        <f aca="false">VLOOKUP(B5970,[1]Planilha8!$X$4:$Y$6629,2,0)</f>
        <v>801372</v>
      </c>
      <c r="D5970" s="102" t="s">
        <v>1631</v>
      </c>
      <c r="E5970" s="26" t="str">
        <f aca="false">VLOOKUP(B5970,[1]Planilha8!$X$4:$Z$6629,3,0)</f>
        <v>UNIDADE COLETORA DE SANGUE</v>
      </c>
      <c r="F5970" s="26" t="str">
        <f aca="false">VLOOKUP(B5970,[1]Planilha8!$X$4:$AD$6629,7,0)</f>
        <v>BOM</v>
      </c>
      <c r="G5970" s="103" t="n">
        <v>43081</v>
      </c>
      <c r="H5970" s="104" t="n">
        <v>965</v>
      </c>
      <c r="I5970" s="29" t="s">
        <v>23</v>
      </c>
      <c r="J5970" s="105" t="s">
        <v>1143</v>
      </c>
      <c r="K5970" s="106" t="n">
        <v>83</v>
      </c>
      <c r="L5970" s="107" t="n">
        <v>2017003850</v>
      </c>
      <c r="M5970" s="73" t="n">
        <v>43465</v>
      </c>
      <c r="N5970" s="74" t="n">
        <v>166.4625</v>
      </c>
      <c r="O5970" s="75" t="n">
        <v>0.17</v>
      </c>
      <c r="P5970" s="76" t="n">
        <v>0.0141666666666667</v>
      </c>
      <c r="Q5970" s="77" t="n">
        <v>13.6708333333333</v>
      </c>
      <c r="R5970" s="78" t="n">
        <v>180.133333333333</v>
      </c>
      <c r="S5970" s="39" t="n">
        <v>784.866666666667</v>
      </c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  <c r="AI5970" s="3"/>
      <c r="AJ5970" s="3"/>
      <c r="AMG5970" s="0"/>
      <c r="AMH5970" s="0"/>
      <c r="AMI5970" s="0"/>
      <c r="AMJ5970" s="0"/>
    </row>
    <row r="5971" s="4" customFormat="true" ht="37.5" hidden="false" customHeight="true" outlineLevel="0" collapsed="false">
      <c r="A5971" s="23" t="s">
        <v>1337</v>
      </c>
      <c r="B5971" s="108" t="n">
        <v>9575</v>
      </c>
      <c r="C5971" s="25" t="n">
        <f aca="false">VLOOKUP(B5971,[1]Planilha8!$X$4:$Y$6629,2,0)</f>
        <v>801373</v>
      </c>
      <c r="D5971" s="102" t="s">
        <v>1632</v>
      </c>
      <c r="E5971" s="26" t="str">
        <f aca="false">VLOOKUP(B5971,[1]Planilha8!$X$4:$Z$6629,3,0)</f>
        <v>UNIDADE COLETORA DE SANGUE</v>
      </c>
      <c r="F5971" s="26" t="str">
        <f aca="false">VLOOKUP(B5971,[1]Planilha8!$X$4:$AD$6629,7,0)</f>
        <v>BOM</v>
      </c>
      <c r="G5971" s="103" t="n">
        <v>43081</v>
      </c>
      <c r="H5971" s="104" t="n">
        <v>1210</v>
      </c>
      <c r="I5971" s="29" t="s">
        <v>23</v>
      </c>
      <c r="J5971" s="105" t="s">
        <v>1143</v>
      </c>
      <c r="K5971" s="106" t="n">
        <v>83</v>
      </c>
      <c r="L5971" s="107" t="n">
        <v>2017003850</v>
      </c>
      <c r="M5971" s="73" t="n">
        <v>43465</v>
      </c>
      <c r="N5971" s="74" t="n">
        <v>208.725</v>
      </c>
      <c r="O5971" s="75" t="n">
        <v>0.17</v>
      </c>
      <c r="P5971" s="76" t="n">
        <v>0.0141666666666667</v>
      </c>
      <c r="Q5971" s="77" t="n">
        <v>17.1416666666667</v>
      </c>
      <c r="R5971" s="78" t="n">
        <v>225.866666666667</v>
      </c>
      <c r="S5971" s="39" t="n">
        <v>984.133333333333</v>
      </c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  <c r="AMG5971" s="0"/>
      <c r="AMH5971" s="0"/>
      <c r="AMI5971" s="0"/>
      <c r="AMJ5971" s="0"/>
    </row>
    <row r="5972" s="4" customFormat="true" ht="37.5" hidden="false" customHeight="true" outlineLevel="0" collapsed="false">
      <c r="A5972" s="23" t="s">
        <v>1337</v>
      </c>
      <c r="B5972" s="108" t="n">
        <v>9576</v>
      </c>
      <c r="C5972" s="25" t="n">
        <f aca="false">VLOOKUP(B5972,[1]Planilha8!$X$4:$Y$6629,2,0)</f>
        <v>801374</v>
      </c>
      <c r="D5972" s="102" t="s">
        <v>1632</v>
      </c>
      <c r="E5972" s="26" t="str">
        <f aca="false">VLOOKUP(B5972,[1]Planilha8!$X$4:$Z$6629,3,0)</f>
        <v>UNIDADE COLETORA DE SANGUE</v>
      </c>
      <c r="F5972" s="26" t="str">
        <f aca="false">VLOOKUP(B5972,[1]Planilha8!$X$4:$AD$6629,7,0)</f>
        <v>BOM</v>
      </c>
      <c r="G5972" s="103" t="n">
        <v>43081</v>
      </c>
      <c r="H5972" s="104" t="n">
        <v>1210</v>
      </c>
      <c r="I5972" s="29" t="s">
        <v>23</v>
      </c>
      <c r="J5972" s="105" t="s">
        <v>1143</v>
      </c>
      <c r="K5972" s="106" t="n">
        <v>83</v>
      </c>
      <c r="L5972" s="107" t="n">
        <v>2017003850</v>
      </c>
      <c r="M5972" s="73" t="n">
        <v>43465</v>
      </c>
      <c r="N5972" s="74" t="n">
        <v>208.725</v>
      </c>
      <c r="O5972" s="75" t="n">
        <v>0.17</v>
      </c>
      <c r="P5972" s="76" t="n">
        <v>0.0141666666666667</v>
      </c>
      <c r="Q5972" s="77" t="n">
        <v>17.1416666666667</v>
      </c>
      <c r="R5972" s="78" t="n">
        <v>225.866666666667</v>
      </c>
      <c r="S5972" s="39" t="n">
        <v>984.133333333333</v>
      </c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  <c r="AI5972" s="3"/>
      <c r="AJ5972" s="3"/>
      <c r="AMG5972" s="0"/>
      <c r="AMH5972" s="0"/>
      <c r="AMI5972" s="0"/>
      <c r="AMJ5972" s="0"/>
    </row>
    <row r="5973" s="4" customFormat="true" ht="37.5" hidden="false" customHeight="true" outlineLevel="0" collapsed="false">
      <c r="A5973" s="23" t="s">
        <v>1337</v>
      </c>
      <c r="B5973" s="108" t="n">
        <v>9577</v>
      </c>
      <c r="C5973" s="25" t="n">
        <f aca="false">VLOOKUP(B5973,[1]Planilha8!$X$4:$Y$6629,2,0)</f>
        <v>801375</v>
      </c>
      <c r="D5973" s="102" t="s">
        <v>1632</v>
      </c>
      <c r="E5973" s="26" t="str">
        <f aca="false">VLOOKUP(B5973,[1]Planilha8!$X$4:$Z$6629,3,0)</f>
        <v>UNIDADE COLETORA DE SANGUE</v>
      </c>
      <c r="F5973" s="26" t="str">
        <f aca="false">VLOOKUP(B5973,[1]Planilha8!$X$4:$AD$6629,7,0)</f>
        <v>BOM</v>
      </c>
      <c r="G5973" s="103" t="n">
        <v>43081</v>
      </c>
      <c r="H5973" s="104" t="n">
        <v>1210</v>
      </c>
      <c r="I5973" s="29" t="s">
        <v>23</v>
      </c>
      <c r="J5973" s="105" t="s">
        <v>1143</v>
      </c>
      <c r="K5973" s="106" t="n">
        <v>83</v>
      </c>
      <c r="L5973" s="107" t="n">
        <v>2017003850</v>
      </c>
      <c r="M5973" s="73" t="n">
        <v>43465</v>
      </c>
      <c r="N5973" s="74" t="n">
        <v>208.725</v>
      </c>
      <c r="O5973" s="75" t="n">
        <v>0.17</v>
      </c>
      <c r="P5973" s="76" t="n">
        <v>0.0141666666666667</v>
      </c>
      <c r="Q5973" s="77" t="n">
        <v>17.1416666666667</v>
      </c>
      <c r="R5973" s="78" t="n">
        <v>225.866666666667</v>
      </c>
      <c r="S5973" s="39" t="n">
        <v>984.133333333333</v>
      </c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  <c r="AMG5973" s="0"/>
      <c r="AMH5973" s="0"/>
      <c r="AMI5973" s="0"/>
      <c r="AMJ5973" s="0"/>
    </row>
    <row r="5974" s="4" customFormat="true" ht="37.5" hidden="false" customHeight="true" outlineLevel="0" collapsed="false">
      <c r="A5974" s="23" t="s">
        <v>1337</v>
      </c>
      <c r="B5974" s="108" t="n">
        <v>9578</v>
      </c>
      <c r="C5974" s="25" t="n">
        <f aca="false">VLOOKUP(B5974,[1]Planilha8!$X$4:$Y$6629,2,0)</f>
        <v>801376</v>
      </c>
      <c r="D5974" s="102" t="s">
        <v>1632</v>
      </c>
      <c r="E5974" s="26" t="str">
        <f aca="false">VLOOKUP(B5974,[1]Planilha8!$X$4:$Z$6629,3,0)</f>
        <v>UNIDADE COLETORA DE SANGUE</v>
      </c>
      <c r="F5974" s="26" t="str">
        <f aca="false">VLOOKUP(B5974,[1]Planilha8!$X$4:$AD$6629,7,0)</f>
        <v>BOM</v>
      </c>
      <c r="G5974" s="103" t="n">
        <v>43081</v>
      </c>
      <c r="H5974" s="104" t="n">
        <v>1210</v>
      </c>
      <c r="I5974" s="29" t="s">
        <v>23</v>
      </c>
      <c r="J5974" s="105" t="s">
        <v>1143</v>
      </c>
      <c r="K5974" s="106" t="n">
        <v>83</v>
      </c>
      <c r="L5974" s="107" t="n">
        <v>2017003850</v>
      </c>
      <c r="M5974" s="73" t="n">
        <v>43465</v>
      </c>
      <c r="N5974" s="74" t="n">
        <v>208.725</v>
      </c>
      <c r="O5974" s="75" t="n">
        <v>0.17</v>
      </c>
      <c r="P5974" s="76" t="n">
        <v>0.0141666666666667</v>
      </c>
      <c r="Q5974" s="77" t="n">
        <v>17.1416666666667</v>
      </c>
      <c r="R5974" s="78" t="n">
        <v>225.866666666667</v>
      </c>
      <c r="S5974" s="39" t="n">
        <v>984.133333333333</v>
      </c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  <c r="AI5974" s="3"/>
      <c r="AJ5974" s="3"/>
      <c r="AMG5974" s="0"/>
      <c r="AMH5974" s="0"/>
      <c r="AMI5974" s="0"/>
      <c r="AMJ5974" s="0"/>
    </row>
    <row r="5975" s="4" customFormat="true" ht="37.5" hidden="false" customHeight="true" outlineLevel="0" collapsed="false">
      <c r="A5975" s="23" t="s">
        <v>1337</v>
      </c>
      <c r="B5975" s="108" t="n">
        <v>9579</v>
      </c>
      <c r="C5975" s="25" t="n">
        <f aca="false">VLOOKUP(B5975,[1]Planilha8!$X$4:$Y$6629,2,0)</f>
        <v>801377</v>
      </c>
      <c r="D5975" s="102" t="s">
        <v>1632</v>
      </c>
      <c r="E5975" s="26" t="str">
        <f aca="false">VLOOKUP(B5975,[1]Planilha8!$X$4:$Z$6629,3,0)</f>
        <v>UNIDADE COLETORA DE SANGUE</v>
      </c>
      <c r="F5975" s="26" t="str">
        <f aca="false">VLOOKUP(B5975,[1]Planilha8!$X$4:$AD$6629,7,0)</f>
        <v>BOM</v>
      </c>
      <c r="G5975" s="103" t="n">
        <v>43081</v>
      </c>
      <c r="H5975" s="104" t="n">
        <v>1210</v>
      </c>
      <c r="I5975" s="29" t="s">
        <v>23</v>
      </c>
      <c r="J5975" s="105" t="s">
        <v>1143</v>
      </c>
      <c r="K5975" s="106" t="n">
        <v>83</v>
      </c>
      <c r="L5975" s="107" t="n">
        <v>2017003850</v>
      </c>
      <c r="M5975" s="73" t="n">
        <v>43465</v>
      </c>
      <c r="N5975" s="74" t="n">
        <v>208.725</v>
      </c>
      <c r="O5975" s="75" t="n">
        <v>0.17</v>
      </c>
      <c r="P5975" s="76" t="n">
        <v>0.0141666666666667</v>
      </c>
      <c r="Q5975" s="77" t="n">
        <v>17.1416666666667</v>
      </c>
      <c r="R5975" s="78" t="n">
        <v>225.866666666667</v>
      </c>
      <c r="S5975" s="39" t="n">
        <v>984.133333333333</v>
      </c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  <c r="AI5975" s="3"/>
      <c r="AJ5975" s="3"/>
      <c r="AMG5975" s="0"/>
      <c r="AMH5975" s="0"/>
      <c r="AMI5975" s="0"/>
      <c r="AMJ5975" s="0"/>
    </row>
    <row r="5976" s="4" customFormat="true" ht="37.5" hidden="false" customHeight="true" outlineLevel="0" collapsed="false">
      <c r="A5976" s="23" t="s">
        <v>1337</v>
      </c>
      <c r="B5976" s="108" t="n">
        <v>9580</v>
      </c>
      <c r="C5976" s="25" t="n">
        <f aca="false">VLOOKUP(B5976,[1]Planilha8!$X$4:$Y$6629,2,0)</f>
        <v>801378</v>
      </c>
      <c r="D5976" s="102" t="s">
        <v>1633</v>
      </c>
      <c r="E5976" s="26" t="str">
        <f aca="false">VLOOKUP(B5976,[1]Planilha8!$X$4:$Z$6629,3,0)</f>
        <v>UNIDADE COLETORA DE SANGUE</v>
      </c>
      <c r="F5976" s="26" t="str">
        <f aca="false">VLOOKUP(B5976,[1]Planilha8!$X$4:$AD$6629,7,0)</f>
        <v>BOM</v>
      </c>
      <c r="G5976" s="103" t="n">
        <v>43081</v>
      </c>
      <c r="H5976" s="104" t="n">
        <v>1040</v>
      </c>
      <c r="I5976" s="29" t="s">
        <v>23</v>
      </c>
      <c r="J5976" s="105" t="s">
        <v>1143</v>
      </c>
      <c r="K5976" s="106" t="n">
        <v>83</v>
      </c>
      <c r="L5976" s="107" t="n">
        <v>2017003850</v>
      </c>
      <c r="M5976" s="73" t="n">
        <v>43465</v>
      </c>
      <c r="N5976" s="74" t="n">
        <v>179.4</v>
      </c>
      <c r="O5976" s="75" t="n">
        <v>0.17</v>
      </c>
      <c r="P5976" s="76" t="n">
        <v>0.0141666666666667</v>
      </c>
      <c r="Q5976" s="77" t="n">
        <v>14.7333333333333</v>
      </c>
      <c r="R5976" s="78" t="n">
        <v>194.133333333333</v>
      </c>
      <c r="S5976" s="39" t="n">
        <v>845.866666666667</v>
      </c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  <c r="AI5976" s="3"/>
      <c r="AJ5976" s="3"/>
      <c r="AMG5976" s="0"/>
      <c r="AMH5976" s="0"/>
      <c r="AMI5976" s="0"/>
      <c r="AMJ5976" s="0"/>
    </row>
    <row r="5977" s="4" customFormat="true" ht="37.5" hidden="false" customHeight="true" outlineLevel="0" collapsed="false">
      <c r="A5977" s="23" t="s">
        <v>1337</v>
      </c>
      <c r="B5977" s="108" t="n">
        <v>9581</v>
      </c>
      <c r="C5977" s="25" t="n">
        <f aca="false">VLOOKUP(B5977,[1]Planilha8!$X$4:$Y$6629,2,0)</f>
        <v>801379</v>
      </c>
      <c r="D5977" s="102" t="s">
        <v>1633</v>
      </c>
      <c r="E5977" s="26" t="str">
        <f aca="false">VLOOKUP(B5977,[1]Planilha8!$X$4:$Z$6629,3,0)</f>
        <v>UNIDADE COLETORA DE SANGUE</v>
      </c>
      <c r="F5977" s="26" t="str">
        <f aca="false">VLOOKUP(B5977,[1]Planilha8!$X$4:$AD$6629,7,0)</f>
        <v>BOM</v>
      </c>
      <c r="G5977" s="103" t="n">
        <v>43081</v>
      </c>
      <c r="H5977" s="104" t="n">
        <v>1040</v>
      </c>
      <c r="I5977" s="29" t="s">
        <v>23</v>
      </c>
      <c r="J5977" s="105" t="s">
        <v>1143</v>
      </c>
      <c r="K5977" s="106" t="n">
        <v>83</v>
      </c>
      <c r="L5977" s="107" t="n">
        <v>2017003850</v>
      </c>
      <c r="M5977" s="73" t="n">
        <v>43465</v>
      </c>
      <c r="N5977" s="74" t="n">
        <v>179.4</v>
      </c>
      <c r="O5977" s="75" t="n">
        <v>0.17</v>
      </c>
      <c r="P5977" s="76" t="n">
        <v>0.0141666666666667</v>
      </c>
      <c r="Q5977" s="77" t="n">
        <v>14.7333333333333</v>
      </c>
      <c r="R5977" s="78" t="n">
        <v>194.133333333333</v>
      </c>
      <c r="S5977" s="39" t="n">
        <v>845.866666666667</v>
      </c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  <c r="AI5977" s="3"/>
      <c r="AJ5977" s="3"/>
      <c r="AMG5977" s="0"/>
      <c r="AMH5977" s="0"/>
      <c r="AMI5977" s="0"/>
      <c r="AMJ5977" s="0"/>
    </row>
    <row r="5978" s="4" customFormat="true" ht="37.5" hidden="false" customHeight="true" outlineLevel="0" collapsed="false">
      <c r="A5978" s="23" t="s">
        <v>1337</v>
      </c>
      <c r="B5978" s="108" t="n">
        <v>9582</v>
      </c>
      <c r="C5978" s="25" t="n">
        <f aca="false">VLOOKUP(B5978,[1]Planilha8!$X$4:$Y$6629,2,0)</f>
        <v>801380</v>
      </c>
      <c r="D5978" s="102" t="s">
        <v>1634</v>
      </c>
      <c r="E5978" s="26" t="str">
        <f aca="false">VLOOKUP(B5978,[1]Planilha8!$X$4:$Z$6629,3,0)</f>
        <v>GALPÃO ALMOXARIFADO</v>
      </c>
      <c r="F5978" s="26" t="str">
        <f aca="false">VLOOKUP(B5978,[1]Planilha8!$X$4:$AD$6629,7,0)</f>
        <v>SUCATA</v>
      </c>
      <c r="G5978" s="103" t="n">
        <v>43081</v>
      </c>
      <c r="H5978" s="104" t="n">
        <v>1440</v>
      </c>
      <c r="I5978" s="29" t="s">
        <v>23</v>
      </c>
      <c r="J5978" s="105" t="s">
        <v>1143</v>
      </c>
      <c r="K5978" s="106" t="n">
        <v>83</v>
      </c>
      <c r="L5978" s="107" t="n">
        <v>2017003850</v>
      </c>
      <c r="M5978" s="73" t="n">
        <v>43465</v>
      </c>
      <c r="N5978" s="74" t="n">
        <v>248.4</v>
      </c>
      <c r="O5978" s="75" t="n">
        <v>0.17</v>
      </c>
      <c r="P5978" s="76" t="n">
        <v>0.0141666666666667</v>
      </c>
      <c r="Q5978" s="77" t="n">
        <v>20.4</v>
      </c>
      <c r="R5978" s="78" t="n">
        <v>268.8</v>
      </c>
      <c r="S5978" s="39" t="n">
        <v>1171.2</v>
      </c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  <c r="AI5978" s="3"/>
      <c r="AJ5978" s="3"/>
      <c r="AMG5978" s="0"/>
      <c r="AMH5978" s="0"/>
      <c r="AMI5978" s="0"/>
      <c r="AMJ5978" s="0"/>
    </row>
    <row r="5979" s="4" customFormat="true" ht="37.5" hidden="false" customHeight="true" outlineLevel="0" collapsed="false">
      <c r="A5979" s="23" t="s">
        <v>1337</v>
      </c>
      <c r="B5979" s="108" t="n">
        <v>9583</v>
      </c>
      <c r="C5979" s="25" t="n">
        <f aca="false">VLOOKUP(B5979,[1]Planilha8!$X$4:$Y$6629,2,0)</f>
        <v>801381</v>
      </c>
      <c r="D5979" s="102" t="s">
        <v>1634</v>
      </c>
      <c r="E5979" s="26" t="str">
        <f aca="false">VLOOKUP(B5979,[1]Planilha8!$X$4:$Z$6629,3,0)</f>
        <v>GALPÃO ALMOXARIFADO</v>
      </c>
      <c r="F5979" s="26" t="str">
        <f aca="false">VLOOKUP(B5979,[1]Planilha8!$X$4:$AD$6629,7,0)</f>
        <v>SUCATA</v>
      </c>
      <c r="G5979" s="103" t="n">
        <v>43081</v>
      </c>
      <c r="H5979" s="104" t="n">
        <v>1440</v>
      </c>
      <c r="I5979" s="29" t="s">
        <v>23</v>
      </c>
      <c r="J5979" s="105" t="s">
        <v>1143</v>
      </c>
      <c r="K5979" s="106" t="n">
        <v>83</v>
      </c>
      <c r="L5979" s="107" t="n">
        <v>2017003850</v>
      </c>
      <c r="M5979" s="73" t="n">
        <v>43465</v>
      </c>
      <c r="N5979" s="74" t="n">
        <v>248.4</v>
      </c>
      <c r="O5979" s="75" t="n">
        <v>0.17</v>
      </c>
      <c r="P5979" s="76" t="n">
        <v>0.0141666666666667</v>
      </c>
      <c r="Q5979" s="77" t="n">
        <v>20.4</v>
      </c>
      <c r="R5979" s="78" t="n">
        <v>268.8</v>
      </c>
      <c r="S5979" s="39" t="n">
        <v>1171.2</v>
      </c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  <c r="AI5979" s="3"/>
      <c r="AJ5979" s="3"/>
      <c r="AMG5979" s="0"/>
      <c r="AMH5979" s="0"/>
      <c r="AMI5979" s="0"/>
      <c r="AMJ5979" s="0"/>
    </row>
    <row r="5980" s="4" customFormat="true" ht="37.5" hidden="false" customHeight="true" outlineLevel="0" collapsed="false">
      <c r="A5980" s="23" t="s">
        <v>1337</v>
      </c>
      <c r="B5980" s="108" t="n">
        <v>9584</v>
      </c>
      <c r="C5980" s="25" t="n">
        <f aca="false">VLOOKUP(B5980,[1]Planilha8!$X$4:$Y$6629,2,0)</f>
        <v>801382</v>
      </c>
      <c r="D5980" s="102" t="s">
        <v>1635</v>
      </c>
      <c r="E5980" s="26" t="str">
        <f aca="false">VLOOKUP(B5980,[1]Planilha8!$X$4:$Z$6629,3,0)</f>
        <v>UNIDADE COLETORA DE SANGUE</v>
      </c>
      <c r="F5980" s="26" t="str">
        <f aca="false">VLOOKUP(B5980,[1]Planilha8!$X$4:$AD$6629,7,0)</f>
        <v>BOM</v>
      </c>
      <c r="G5980" s="103" t="n">
        <v>43081</v>
      </c>
      <c r="H5980" s="104" t="n">
        <v>2450</v>
      </c>
      <c r="I5980" s="29" t="s">
        <v>23</v>
      </c>
      <c r="J5980" s="105" t="s">
        <v>1143</v>
      </c>
      <c r="K5980" s="106" t="n">
        <v>83</v>
      </c>
      <c r="L5980" s="107" t="n">
        <v>2017003850</v>
      </c>
      <c r="M5980" s="73" t="n">
        <v>43465</v>
      </c>
      <c r="N5980" s="74" t="n">
        <v>422.625</v>
      </c>
      <c r="O5980" s="75" t="n">
        <v>0.17</v>
      </c>
      <c r="P5980" s="76" t="n">
        <v>0.0141666666666667</v>
      </c>
      <c r="Q5980" s="77" t="n">
        <v>34.7083333333333</v>
      </c>
      <c r="R5980" s="78" t="n">
        <v>457.333333333333</v>
      </c>
      <c r="S5980" s="39" t="n">
        <v>1992.66666666667</v>
      </c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  <c r="AI5980" s="3"/>
      <c r="AJ5980" s="3"/>
      <c r="AMG5980" s="0"/>
      <c r="AMH5980" s="0"/>
      <c r="AMI5980" s="0"/>
      <c r="AMJ5980" s="0"/>
    </row>
    <row r="5981" s="4" customFormat="true" ht="37.5" hidden="false" customHeight="true" outlineLevel="0" collapsed="false">
      <c r="A5981" s="23" t="s">
        <v>1337</v>
      </c>
      <c r="B5981" s="108" t="n">
        <v>9585</v>
      </c>
      <c r="C5981" s="25" t="n">
        <f aca="false">VLOOKUP(B5981,[1]Planilha8!$X$4:$Y$6629,2,0)</f>
        <v>801383</v>
      </c>
      <c r="D5981" s="102" t="s">
        <v>1636</v>
      </c>
      <c r="E5981" s="26" t="str">
        <f aca="false">VLOOKUP(B5981,[1]Planilha8!$X$4:$Z$6629,3,0)</f>
        <v>UNIDADE COLETORA DE SANGUE</v>
      </c>
      <c r="F5981" s="26" t="str">
        <f aca="false">VLOOKUP(B5981,[1]Planilha8!$X$4:$AD$6629,7,0)</f>
        <v>BOM</v>
      </c>
      <c r="G5981" s="103" t="n">
        <v>43081</v>
      </c>
      <c r="H5981" s="104" t="n">
        <v>2580</v>
      </c>
      <c r="I5981" s="29" t="s">
        <v>23</v>
      </c>
      <c r="J5981" s="105" t="s">
        <v>1143</v>
      </c>
      <c r="K5981" s="106" t="n">
        <v>83</v>
      </c>
      <c r="L5981" s="107" t="n">
        <v>2017003850</v>
      </c>
      <c r="M5981" s="73" t="n">
        <v>43465</v>
      </c>
      <c r="N5981" s="74" t="n">
        <v>445.05</v>
      </c>
      <c r="O5981" s="75" t="n">
        <v>0.17</v>
      </c>
      <c r="P5981" s="76" t="n">
        <v>0.0141666666666667</v>
      </c>
      <c r="Q5981" s="77" t="n">
        <v>36.55</v>
      </c>
      <c r="R5981" s="78" t="n">
        <v>481.6</v>
      </c>
      <c r="S5981" s="39" t="n">
        <v>2098.4</v>
      </c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  <c r="AI5981" s="3"/>
      <c r="AJ5981" s="3"/>
      <c r="AMG5981" s="0"/>
      <c r="AMH5981" s="0"/>
      <c r="AMI5981" s="0"/>
      <c r="AMJ5981" s="0"/>
    </row>
    <row r="5982" s="4" customFormat="true" ht="37.5" hidden="false" customHeight="true" outlineLevel="0" collapsed="false">
      <c r="A5982" s="23" t="s">
        <v>1337</v>
      </c>
      <c r="B5982" s="108" t="n">
        <v>9595</v>
      </c>
      <c r="C5982" s="25" t="n">
        <f aca="false">VLOOKUP(B5982,[1]Planilha8!$X$4:$Y$6629,2,0)</f>
        <v>800453</v>
      </c>
      <c r="D5982" s="102" t="s">
        <v>1637</v>
      </c>
      <c r="E5982" s="26" t="str">
        <f aca="false">VLOOKUP(B5982,[1]Planilha8!$X$4:$Z$6629,3,0)</f>
        <v>CENTRO CIRÚRGICO</v>
      </c>
      <c r="F5982" s="26" t="str">
        <f aca="false">VLOOKUP(B5982,[1]Planilha8!$X$4:$AD$6629,7,0)</f>
        <v>BOM</v>
      </c>
      <c r="G5982" s="103" t="n">
        <v>43089</v>
      </c>
      <c r="H5982" s="104" t="n">
        <v>520</v>
      </c>
      <c r="I5982" s="29" t="s">
        <v>23</v>
      </c>
      <c r="J5982" s="105" t="s">
        <v>1638</v>
      </c>
      <c r="K5982" s="106" t="n">
        <v>4096</v>
      </c>
      <c r="L5982" s="107" t="n">
        <v>2017002717</v>
      </c>
      <c r="M5982" s="73" t="n">
        <v>43465</v>
      </c>
      <c r="N5982" s="74" t="n">
        <v>52</v>
      </c>
      <c r="O5982" s="75" t="n">
        <v>0.1</v>
      </c>
      <c r="P5982" s="76" t="n">
        <v>0.00833333333333333</v>
      </c>
      <c r="Q5982" s="77" t="n">
        <v>4.33333333333333</v>
      </c>
      <c r="R5982" s="78" t="n">
        <v>56.3333333333333</v>
      </c>
      <c r="S5982" s="39" t="n">
        <v>463.666666666667</v>
      </c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  <c r="AMG5982" s="0"/>
      <c r="AMH5982" s="0"/>
      <c r="AMI5982" s="0"/>
      <c r="AMJ5982" s="0"/>
    </row>
    <row r="5983" s="4" customFormat="true" ht="37.5" hidden="false" customHeight="true" outlineLevel="0" collapsed="false">
      <c r="A5983" s="23" t="s">
        <v>1337</v>
      </c>
      <c r="B5983" s="108" t="n">
        <v>9596</v>
      </c>
      <c r="C5983" s="25" t="n">
        <f aca="false">VLOOKUP(B5983,[1]Planilha8!$X$4:$Y$6629,2,0)</f>
        <v>800454</v>
      </c>
      <c r="D5983" s="102" t="s">
        <v>1637</v>
      </c>
      <c r="E5983" s="26" t="str">
        <f aca="false">VLOOKUP(B5983,[1]Planilha8!$X$4:$Z$6629,3,0)</f>
        <v>CENTRO CIRÚRGICO</v>
      </c>
      <c r="F5983" s="26" t="str">
        <f aca="false">VLOOKUP(B5983,[1]Planilha8!$X$4:$AD$6629,7,0)</f>
        <v>BOM</v>
      </c>
      <c r="G5983" s="103" t="n">
        <v>43089</v>
      </c>
      <c r="H5983" s="104" t="n">
        <v>520</v>
      </c>
      <c r="I5983" s="29" t="s">
        <v>23</v>
      </c>
      <c r="J5983" s="105" t="s">
        <v>1638</v>
      </c>
      <c r="K5983" s="106" t="n">
        <v>4096</v>
      </c>
      <c r="L5983" s="107" t="n">
        <v>2017002717</v>
      </c>
      <c r="M5983" s="73" t="n">
        <v>43465</v>
      </c>
      <c r="N5983" s="74" t="n">
        <v>52</v>
      </c>
      <c r="O5983" s="75" t="n">
        <v>0.1</v>
      </c>
      <c r="P5983" s="76" t="n">
        <v>0.00833333333333333</v>
      </c>
      <c r="Q5983" s="77" t="n">
        <v>4.33333333333333</v>
      </c>
      <c r="R5983" s="78" t="n">
        <v>56.3333333333333</v>
      </c>
      <c r="S5983" s="39" t="n">
        <v>463.666666666667</v>
      </c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  <c r="AI5983" s="3"/>
      <c r="AJ5983" s="3"/>
      <c r="AMG5983" s="0"/>
      <c r="AMH5983" s="0"/>
      <c r="AMI5983" s="0"/>
      <c r="AMJ5983" s="0"/>
    </row>
    <row r="5984" s="4" customFormat="true" ht="37.5" hidden="false" customHeight="true" outlineLevel="0" collapsed="false">
      <c r="A5984" s="23" t="s">
        <v>1337</v>
      </c>
      <c r="B5984" s="108" t="n">
        <v>9597</v>
      </c>
      <c r="C5984" s="25" t="n">
        <f aca="false">VLOOKUP(B5984,[1]Planilha8!$X$4:$Y$6629,2,0)</f>
        <v>800455</v>
      </c>
      <c r="D5984" s="102" t="s">
        <v>1637</v>
      </c>
      <c r="E5984" s="26" t="str">
        <f aca="false">VLOOKUP(B5984,[1]Planilha8!$X$4:$Z$6629,3,0)</f>
        <v>CENTRO CIRÚRGICO</v>
      </c>
      <c r="F5984" s="26" t="str">
        <f aca="false">VLOOKUP(B5984,[1]Planilha8!$X$4:$AD$6629,7,0)</f>
        <v>BOM</v>
      </c>
      <c r="G5984" s="103" t="n">
        <v>43089</v>
      </c>
      <c r="H5984" s="104" t="n">
        <v>520</v>
      </c>
      <c r="I5984" s="29" t="s">
        <v>23</v>
      </c>
      <c r="J5984" s="105" t="s">
        <v>1638</v>
      </c>
      <c r="K5984" s="106" t="n">
        <v>4096</v>
      </c>
      <c r="L5984" s="107" t="n">
        <v>2017002717</v>
      </c>
      <c r="M5984" s="73" t="n">
        <v>43465</v>
      </c>
      <c r="N5984" s="74" t="n">
        <v>52</v>
      </c>
      <c r="O5984" s="75" t="n">
        <v>0.1</v>
      </c>
      <c r="P5984" s="76" t="n">
        <v>0.00833333333333333</v>
      </c>
      <c r="Q5984" s="77" t="n">
        <v>4.33333333333333</v>
      </c>
      <c r="R5984" s="78" t="n">
        <v>56.3333333333333</v>
      </c>
      <c r="S5984" s="39" t="n">
        <v>463.666666666667</v>
      </c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  <c r="AMG5984" s="0"/>
      <c r="AMH5984" s="0"/>
      <c r="AMI5984" s="0"/>
      <c r="AMJ5984" s="0"/>
    </row>
    <row r="5985" s="4" customFormat="true" ht="37.5" hidden="false" customHeight="true" outlineLevel="0" collapsed="false">
      <c r="A5985" s="23" t="s">
        <v>1337</v>
      </c>
      <c r="B5985" s="108" t="n">
        <v>9598</v>
      </c>
      <c r="C5985" s="25" t="n">
        <f aca="false">VLOOKUP(B5985,[1]Planilha8!$X$4:$Y$6629,2,0)</f>
        <v>800456</v>
      </c>
      <c r="D5985" s="102" t="s">
        <v>1637</v>
      </c>
      <c r="E5985" s="26" t="str">
        <f aca="false">VLOOKUP(B5985,[1]Planilha8!$X$4:$Z$6629,3,0)</f>
        <v>CENTRO CIRÚRGICO</v>
      </c>
      <c r="F5985" s="26" t="str">
        <f aca="false">VLOOKUP(B5985,[1]Planilha8!$X$4:$AD$6629,7,0)</f>
        <v>BOM</v>
      </c>
      <c r="G5985" s="103" t="n">
        <v>43089</v>
      </c>
      <c r="H5985" s="104" t="n">
        <v>520</v>
      </c>
      <c r="I5985" s="29" t="s">
        <v>23</v>
      </c>
      <c r="J5985" s="105" t="s">
        <v>1638</v>
      </c>
      <c r="K5985" s="106" t="n">
        <v>4096</v>
      </c>
      <c r="L5985" s="107" t="n">
        <v>2017002717</v>
      </c>
      <c r="M5985" s="73" t="n">
        <v>43465</v>
      </c>
      <c r="N5985" s="74" t="n">
        <v>52</v>
      </c>
      <c r="O5985" s="75" t="n">
        <v>0.1</v>
      </c>
      <c r="P5985" s="76" t="n">
        <v>0.00833333333333333</v>
      </c>
      <c r="Q5985" s="77" t="n">
        <v>4.33333333333333</v>
      </c>
      <c r="R5985" s="78" t="n">
        <v>56.3333333333333</v>
      </c>
      <c r="S5985" s="39" t="n">
        <v>463.666666666667</v>
      </c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  <c r="AI5985" s="3"/>
      <c r="AJ5985" s="3"/>
      <c r="AMG5985" s="0"/>
      <c r="AMH5985" s="0"/>
      <c r="AMI5985" s="0"/>
      <c r="AMJ5985" s="0"/>
    </row>
    <row r="5986" s="4" customFormat="true" ht="37.5" hidden="false" customHeight="true" outlineLevel="0" collapsed="false">
      <c r="A5986" s="23" t="s">
        <v>1337</v>
      </c>
      <c r="B5986" s="108" t="n">
        <v>9599</v>
      </c>
      <c r="C5986" s="25" t="n">
        <f aca="false">VLOOKUP(B5986,[1]Planilha8!$X$4:$Y$6629,2,0)</f>
        <v>800457</v>
      </c>
      <c r="D5986" s="102" t="s">
        <v>1637</v>
      </c>
      <c r="E5986" s="26" t="str">
        <f aca="false">VLOOKUP(B5986,[1]Planilha8!$X$4:$Z$6629,3,0)</f>
        <v>CENTRO CIRÚRGICO</v>
      </c>
      <c r="F5986" s="26" t="str">
        <f aca="false">VLOOKUP(B5986,[1]Planilha8!$X$4:$AD$6629,7,0)</f>
        <v>BOM</v>
      </c>
      <c r="G5986" s="103" t="n">
        <v>43089</v>
      </c>
      <c r="H5986" s="104" t="n">
        <v>520</v>
      </c>
      <c r="I5986" s="29" t="s">
        <v>23</v>
      </c>
      <c r="J5986" s="105" t="s">
        <v>1638</v>
      </c>
      <c r="K5986" s="106" t="n">
        <v>4096</v>
      </c>
      <c r="L5986" s="107" t="n">
        <v>2017002717</v>
      </c>
      <c r="M5986" s="73" t="n">
        <v>43465</v>
      </c>
      <c r="N5986" s="74" t="n">
        <v>52</v>
      </c>
      <c r="O5986" s="75" t="n">
        <v>0.1</v>
      </c>
      <c r="P5986" s="76" t="n">
        <v>0.00833333333333333</v>
      </c>
      <c r="Q5986" s="77" t="n">
        <v>4.33333333333333</v>
      </c>
      <c r="R5986" s="78" t="n">
        <v>56.3333333333333</v>
      </c>
      <c r="S5986" s="39" t="n">
        <v>463.666666666667</v>
      </c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  <c r="AI5986" s="3"/>
      <c r="AJ5986" s="3"/>
      <c r="AMG5986" s="0"/>
      <c r="AMH5986" s="0"/>
      <c r="AMI5986" s="0"/>
      <c r="AMJ5986" s="0"/>
    </row>
    <row r="5987" s="4" customFormat="true" ht="37.5" hidden="false" customHeight="true" outlineLevel="0" collapsed="false">
      <c r="A5987" s="23" t="s">
        <v>1337</v>
      </c>
      <c r="B5987" s="108" t="n">
        <v>9600</v>
      </c>
      <c r="C5987" s="25" t="n">
        <f aca="false">VLOOKUP(B5987,[1]Planilha8!$X$4:$Y$6629,2,0)</f>
        <v>800458</v>
      </c>
      <c r="D5987" s="102" t="s">
        <v>1637</v>
      </c>
      <c r="E5987" s="26" t="str">
        <f aca="false">VLOOKUP(B5987,[1]Planilha8!$X$4:$Z$6629,3,0)</f>
        <v>CENTRO CIRÚRGICO</v>
      </c>
      <c r="F5987" s="26" t="str">
        <f aca="false">VLOOKUP(B5987,[1]Planilha8!$X$4:$AD$6629,7,0)</f>
        <v>BOM</v>
      </c>
      <c r="G5987" s="103" t="n">
        <v>43089</v>
      </c>
      <c r="H5987" s="104" t="n">
        <v>520</v>
      </c>
      <c r="I5987" s="29" t="s">
        <v>23</v>
      </c>
      <c r="J5987" s="105" t="s">
        <v>1638</v>
      </c>
      <c r="K5987" s="106" t="n">
        <v>4096</v>
      </c>
      <c r="L5987" s="107" t="n">
        <v>2017002717</v>
      </c>
      <c r="M5987" s="73" t="n">
        <v>43465</v>
      </c>
      <c r="N5987" s="74" t="n">
        <v>52</v>
      </c>
      <c r="O5987" s="75" t="n">
        <v>0.1</v>
      </c>
      <c r="P5987" s="76" t="n">
        <v>0.00833333333333333</v>
      </c>
      <c r="Q5987" s="77" t="n">
        <v>4.33333333333333</v>
      </c>
      <c r="R5987" s="78" t="n">
        <v>56.3333333333333</v>
      </c>
      <c r="S5987" s="39" t="n">
        <v>463.666666666667</v>
      </c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  <c r="AI5987" s="3"/>
      <c r="AJ5987" s="3"/>
      <c r="AMG5987" s="0"/>
      <c r="AMH5987" s="0"/>
      <c r="AMI5987" s="0"/>
      <c r="AMJ5987" s="0"/>
    </row>
    <row r="5988" s="4" customFormat="true" ht="37.5" hidden="false" customHeight="true" outlineLevel="0" collapsed="false">
      <c r="A5988" s="23" t="s">
        <v>1337</v>
      </c>
      <c r="B5988" s="108" t="n">
        <v>9801</v>
      </c>
      <c r="C5988" s="25" t="n">
        <f aca="false">VLOOKUP(B5988,[1]Planilha8!$X$4:$Y$6629,2,0)</f>
        <v>800459</v>
      </c>
      <c r="D5988" s="102" t="s">
        <v>1637</v>
      </c>
      <c r="E5988" s="26" t="str">
        <f aca="false">VLOOKUP(B5988,[1]Planilha8!$X$4:$Z$6629,3,0)</f>
        <v>FARMÁCIA</v>
      </c>
      <c r="F5988" s="26" t="str">
        <f aca="false">VLOOKUP(B5988,[1]Planilha8!$X$4:$AD$6629,7,0)</f>
        <v>BOM</v>
      </c>
      <c r="G5988" s="103" t="n">
        <v>43089</v>
      </c>
      <c r="H5988" s="104" t="n">
        <v>520</v>
      </c>
      <c r="I5988" s="29" t="s">
        <v>23</v>
      </c>
      <c r="J5988" s="105" t="s">
        <v>1638</v>
      </c>
      <c r="K5988" s="106" t="n">
        <v>4096</v>
      </c>
      <c r="L5988" s="107" t="n">
        <v>2017002717</v>
      </c>
      <c r="M5988" s="73" t="n">
        <v>43465</v>
      </c>
      <c r="N5988" s="74" t="n">
        <v>52</v>
      </c>
      <c r="O5988" s="75" t="n">
        <v>0.1</v>
      </c>
      <c r="P5988" s="76" t="n">
        <v>0.00833333333333333</v>
      </c>
      <c r="Q5988" s="77" t="n">
        <v>4.33333333333333</v>
      </c>
      <c r="R5988" s="78" t="n">
        <v>56.3333333333333</v>
      </c>
      <c r="S5988" s="39" t="n">
        <v>463.666666666667</v>
      </c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  <c r="AI5988" s="3"/>
      <c r="AJ5988" s="3"/>
      <c r="AMG5988" s="0"/>
      <c r="AMH5988" s="0"/>
      <c r="AMI5988" s="0"/>
      <c r="AMJ5988" s="0"/>
    </row>
    <row r="5989" s="4" customFormat="true" ht="37.5" hidden="false" customHeight="true" outlineLevel="0" collapsed="false">
      <c r="A5989" s="23" t="s">
        <v>1337</v>
      </c>
      <c r="B5989" s="108" t="n">
        <v>9802</v>
      </c>
      <c r="C5989" s="25" t="n">
        <f aca="false">VLOOKUP(B5989,[1]Planilha8!$X$4:$Y$6629,2,0)</f>
        <v>800460</v>
      </c>
      <c r="D5989" s="102" t="s">
        <v>1637</v>
      </c>
      <c r="E5989" s="26" t="str">
        <f aca="false">VLOOKUP(B5989,[1]Planilha8!$X$4:$Z$6629,3,0)</f>
        <v>FARMÁCIA – DOSE</v>
      </c>
      <c r="F5989" s="26" t="str">
        <f aca="false">VLOOKUP(B5989,[1]Planilha8!$X$4:$AD$6629,7,0)</f>
        <v>BOM</v>
      </c>
      <c r="G5989" s="103" t="n">
        <v>43089</v>
      </c>
      <c r="H5989" s="104" t="n">
        <v>520</v>
      </c>
      <c r="I5989" s="29" t="s">
        <v>23</v>
      </c>
      <c r="J5989" s="105" t="s">
        <v>1638</v>
      </c>
      <c r="K5989" s="106" t="n">
        <v>4096</v>
      </c>
      <c r="L5989" s="107" t="n">
        <v>2017002717</v>
      </c>
      <c r="M5989" s="73" t="n">
        <v>43465</v>
      </c>
      <c r="N5989" s="74" t="n">
        <v>52</v>
      </c>
      <c r="O5989" s="75" t="n">
        <v>0.1</v>
      </c>
      <c r="P5989" s="76" t="n">
        <v>0.00833333333333333</v>
      </c>
      <c r="Q5989" s="77" t="n">
        <v>4.33333333333333</v>
      </c>
      <c r="R5989" s="78" t="n">
        <v>56.3333333333333</v>
      </c>
      <c r="S5989" s="39" t="n">
        <v>463.666666666667</v>
      </c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  <c r="AMG5989" s="0"/>
      <c r="AMH5989" s="0"/>
      <c r="AMI5989" s="0"/>
      <c r="AMJ5989" s="0"/>
    </row>
    <row r="5990" s="4" customFormat="true" ht="37.5" hidden="false" customHeight="true" outlineLevel="0" collapsed="false">
      <c r="A5990" s="23" t="s">
        <v>1337</v>
      </c>
      <c r="B5990" s="108" t="n">
        <v>9803</v>
      </c>
      <c r="C5990" s="25" t="n">
        <f aca="false">VLOOKUP(B5990,[1]Planilha8!$X$4:$Y$6629,2,0)</f>
        <v>800461</v>
      </c>
      <c r="D5990" s="102" t="s">
        <v>1637</v>
      </c>
      <c r="E5990" s="26" t="str">
        <f aca="false">VLOOKUP(B5990,[1]Planilha8!$X$4:$Z$6629,3,0)</f>
        <v>FARMÁCIA – DOSE</v>
      </c>
      <c r="F5990" s="26" t="str">
        <f aca="false">VLOOKUP(B5990,[1]Planilha8!$X$4:$AD$6629,7,0)</f>
        <v>BOM</v>
      </c>
      <c r="G5990" s="103" t="n">
        <v>43089</v>
      </c>
      <c r="H5990" s="104" t="n">
        <v>520</v>
      </c>
      <c r="I5990" s="29" t="s">
        <v>23</v>
      </c>
      <c r="J5990" s="105" t="s">
        <v>1638</v>
      </c>
      <c r="K5990" s="106" t="n">
        <v>4096</v>
      </c>
      <c r="L5990" s="107" t="n">
        <v>2017002717</v>
      </c>
      <c r="M5990" s="73" t="n">
        <v>43465</v>
      </c>
      <c r="N5990" s="74" t="n">
        <v>52</v>
      </c>
      <c r="O5990" s="75" t="n">
        <v>0.1</v>
      </c>
      <c r="P5990" s="76" t="n">
        <v>0.00833333333333333</v>
      </c>
      <c r="Q5990" s="77" t="n">
        <v>4.33333333333333</v>
      </c>
      <c r="R5990" s="78" t="n">
        <v>56.3333333333333</v>
      </c>
      <c r="S5990" s="39" t="n">
        <v>463.666666666667</v>
      </c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  <c r="AI5990" s="3"/>
      <c r="AJ5990" s="3"/>
      <c r="AMG5990" s="0"/>
      <c r="AMH5990" s="0"/>
      <c r="AMI5990" s="0"/>
      <c r="AMJ5990" s="0"/>
    </row>
    <row r="5991" s="4" customFormat="true" ht="37.5" hidden="false" customHeight="true" outlineLevel="0" collapsed="false">
      <c r="A5991" s="23" t="s">
        <v>1337</v>
      </c>
      <c r="B5991" s="108" t="n">
        <v>9804</v>
      </c>
      <c r="C5991" s="25" t="n">
        <f aca="false">VLOOKUP(B5991,[1]Planilha8!$X$4:$Y$6629,2,0)</f>
        <v>800462</v>
      </c>
      <c r="D5991" s="102" t="s">
        <v>1637</v>
      </c>
      <c r="E5991" s="26" t="str">
        <f aca="false">VLOOKUP(B5991,[1]Planilha8!$X$4:$Z$6629,3,0)</f>
        <v>FARMÁCIA – DOSE</v>
      </c>
      <c r="F5991" s="26" t="str">
        <f aca="false">VLOOKUP(B5991,[1]Planilha8!$X$4:$AD$6629,7,0)</f>
        <v>BOM</v>
      </c>
      <c r="G5991" s="103" t="n">
        <v>43089</v>
      </c>
      <c r="H5991" s="104" t="n">
        <v>520</v>
      </c>
      <c r="I5991" s="29" t="s">
        <v>23</v>
      </c>
      <c r="J5991" s="105" t="s">
        <v>1638</v>
      </c>
      <c r="K5991" s="106" t="n">
        <v>4096</v>
      </c>
      <c r="L5991" s="107" t="n">
        <v>2017002717</v>
      </c>
      <c r="M5991" s="73" t="n">
        <v>43465</v>
      </c>
      <c r="N5991" s="74" t="n">
        <v>52</v>
      </c>
      <c r="O5991" s="75" t="n">
        <v>0.1</v>
      </c>
      <c r="P5991" s="76" t="n">
        <v>0.00833333333333333</v>
      </c>
      <c r="Q5991" s="77" t="n">
        <v>4.33333333333333</v>
      </c>
      <c r="R5991" s="78" t="n">
        <v>56.3333333333333</v>
      </c>
      <c r="S5991" s="39" t="n">
        <v>463.666666666667</v>
      </c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  <c r="AI5991" s="3"/>
      <c r="AJ5991" s="3"/>
      <c r="AMG5991" s="0"/>
      <c r="AMH5991" s="0"/>
      <c r="AMI5991" s="0"/>
      <c r="AMJ5991" s="0"/>
    </row>
    <row r="5992" s="4" customFormat="true" ht="37.5" hidden="false" customHeight="true" outlineLevel="0" collapsed="false">
      <c r="A5992" s="23" t="s">
        <v>1337</v>
      </c>
      <c r="B5992" s="108" t="n">
        <v>9805</v>
      </c>
      <c r="C5992" s="25" t="n">
        <f aca="false">VLOOKUP(B5992,[1]Planilha8!$X$4:$Y$6629,2,0)</f>
        <v>800463</v>
      </c>
      <c r="D5992" s="102" t="s">
        <v>1637</v>
      </c>
      <c r="E5992" s="26" t="str">
        <f aca="false">VLOOKUP(B5992,[1]Planilha8!$X$4:$Z$6629,3,0)</f>
        <v>FARMÁCIA – DOSE</v>
      </c>
      <c r="F5992" s="26" t="str">
        <f aca="false">VLOOKUP(B5992,[1]Planilha8!$X$4:$AD$6629,7,0)</f>
        <v>BOM</v>
      </c>
      <c r="G5992" s="103" t="n">
        <v>43089</v>
      </c>
      <c r="H5992" s="104" t="n">
        <v>520</v>
      </c>
      <c r="I5992" s="29" t="s">
        <v>23</v>
      </c>
      <c r="J5992" s="105" t="s">
        <v>1638</v>
      </c>
      <c r="K5992" s="106" t="n">
        <v>4096</v>
      </c>
      <c r="L5992" s="107" t="n">
        <v>2017002717</v>
      </c>
      <c r="M5992" s="73" t="n">
        <v>43465</v>
      </c>
      <c r="N5992" s="74" t="n">
        <v>52</v>
      </c>
      <c r="O5992" s="75" t="n">
        <v>0.1</v>
      </c>
      <c r="P5992" s="76" t="n">
        <v>0.00833333333333333</v>
      </c>
      <c r="Q5992" s="77" t="n">
        <v>4.33333333333333</v>
      </c>
      <c r="R5992" s="78" t="n">
        <v>56.3333333333333</v>
      </c>
      <c r="S5992" s="39" t="n">
        <v>463.666666666667</v>
      </c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  <c r="AMG5992" s="0"/>
      <c r="AMH5992" s="0"/>
      <c r="AMI5992" s="0"/>
      <c r="AMJ5992" s="0"/>
    </row>
    <row r="5993" s="4" customFormat="true" ht="37.5" hidden="false" customHeight="true" outlineLevel="0" collapsed="false">
      <c r="A5993" s="23" t="s">
        <v>1337</v>
      </c>
      <c r="B5993" s="108" t="n">
        <v>9806</v>
      </c>
      <c r="C5993" s="25" t="n">
        <f aca="false">VLOOKUP(B5993,[1]Planilha8!$X$4:$Y$6629,2,0)</f>
        <v>800464</v>
      </c>
      <c r="D5993" s="102" t="s">
        <v>1637</v>
      </c>
      <c r="E5993" s="26" t="str">
        <f aca="false">VLOOKUP(B5993,[1]Planilha8!$X$4:$Z$6629,3,0)</f>
        <v>FARMÁCIA – DOSE</v>
      </c>
      <c r="F5993" s="26" t="str">
        <f aca="false">VLOOKUP(B5993,[1]Planilha8!$X$4:$AD$6629,7,0)</f>
        <v>BOM</v>
      </c>
      <c r="G5993" s="103" t="n">
        <v>43089</v>
      </c>
      <c r="H5993" s="104" t="n">
        <v>520</v>
      </c>
      <c r="I5993" s="29" t="s">
        <v>23</v>
      </c>
      <c r="J5993" s="105" t="s">
        <v>1638</v>
      </c>
      <c r="K5993" s="106" t="n">
        <v>4096</v>
      </c>
      <c r="L5993" s="107" t="n">
        <v>2017002717</v>
      </c>
      <c r="M5993" s="73" t="n">
        <v>43465</v>
      </c>
      <c r="N5993" s="74" t="n">
        <v>52</v>
      </c>
      <c r="O5993" s="75" t="n">
        <v>0.1</v>
      </c>
      <c r="P5993" s="76" t="n">
        <v>0.00833333333333333</v>
      </c>
      <c r="Q5993" s="77" t="n">
        <v>4.33333333333333</v>
      </c>
      <c r="R5993" s="78" t="n">
        <v>56.3333333333333</v>
      </c>
      <c r="S5993" s="39" t="n">
        <v>463.666666666667</v>
      </c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  <c r="AI5993" s="3"/>
      <c r="AJ5993" s="3"/>
      <c r="AMG5993" s="0"/>
      <c r="AMH5993" s="0"/>
      <c r="AMI5993" s="0"/>
      <c r="AMJ5993" s="0"/>
    </row>
    <row r="5994" s="4" customFormat="true" ht="37.5" hidden="false" customHeight="true" outlineLevel="0" collapsed="false">
      <c r="A5994" s="23" t="s">
        <v>1337</v>
      </c>
      <c r="B5994" s="108" t="n">
        <v>9807</v>
      </c>
      <c r="C5994" s="25" t="n">
        <f aca="false">VLOOKUP(B5994,[1]Planilha8!$X$4:$Y$6629,2,0)</f>
        <v>800465</v>
      </c>
      <c r="D5994" s="102" t="s">
        <v>1637</v>
      </c>
      <c r="E5994" s="26" t="str">
        <f aca="false">VLOOKUP(B5994,[1]Planilha8!$X$4:$Z$6629,3,0)</f>
        <v>FARMÁCIA – DOSE</v>
      </c>
      <c r="F5994" s="26" t="str">
        <f aca="false">VLOOKUP(B5994,[1]Planilha8!$X$4:$AD$6629,7,0)</f>
        <v>BOM</v>
      </c>
      <c r="G5994" s="103" t="n">
        <v>43089</v>
      </c>
      <c r="H5994" s="104" t="n">
        <v>520</v>
      </c>
      <c r="I5994" s="29" t="s">
        <v>23</v>
      </c>
      <c r="J5994" s="105" t="s">
        <v>1638</v>
      </c>
      <c r="K5994" s="106" t="n">
        <v>4096</v>
      </c>
      <c r="L5994" s="107" t="n">
        <v>2017002717</v>
      </c>
      <c r="M5994" s="73" t="n">
        <v>43465</v>
      </c>
      <c r="N5994" s="74" t="n">
        <v>52</v>
      </c>
      <c r="O5994" s="75" t="n">
        <v>0.1</v>
      </c>
      <c r="P5994" s="76" t="n">
        <v>0.00833333333333333</v>
      </c>
      <c r="Q5994" s="77" t="n">
        <v>4.33333333333333</v>
      </c>
      <c r="R5994" s="78" t="n">
        <v>56.3333333333333</v>
      </c>
      <c r="S5994" s="39" t="n">
        <v>463.666666666667</v>
      </c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  <c r="AMG5994" s="0"/>
      <c r="AMH5994" s="0"/>
      <c r="AMI5994" s="0"/>
      <c r="AMJ5994" s="0"/>
    </row>
    <row r="5995" s="4" customFormat="true" ht="37.5" hidden="false" customHeight="true" outlineLevel="0" collapsed="false">
      <c r="A5995" s="23" t="s">
        <v>1337</v>
      </c>
      <c r="B5995" s="108" t="n">
        <v>9808</v>
      </c>
      <c r="C5995" s="25" t="n">
        <f aca="false">VLOOKUP(B5995,[1]Planilha8!$X$4:$Y$6629,2,0)</f>
        <v>800466</v>
      </c>
      <c r="D5995" s="102" t="s">
        <v>1637</v>
      </c>
      <c r="E5995" s="26" t="str">
        <f aca="false">VLOOKUP(B5995,[1]Planilha8!$X$4:$Z$6629,3,0)</f>
        <v>FARMÁCIA – DOSE</v>
      </c>
      <c r="F5995" s="26" t="str">
        <f aca="false">VLOOKUP(B5995,[1]Planilha8!$X$4:$AD$6629,7,0)</f>
        <v>BOM</v>
      </c>
      <c r="G5995" s="103" t="n">
        <v>43089</v>
      </c>
      <c r="H5995" s="104" t="n">
        <v>520</v>
      </c>
      <c r="I5995" s="29" t="s">
        <v>23</v>
      </c>
      <c r="J5995" s="105" t="s">
        <v>1638</v>
      </c>
      <c r="K5995" s="106" t="n">
        <v>4096</v>
      </c>
      <c r="L5995" s="107" t="n">
        <v>2017002717</v>
      </c>
      <c r="M5995" s="73" t="n">
        <v>43465</v>
      </c>
      <c r="N5995" s="74" t="n">
        <v>52</v>
      </c>
      <c r="O5995" s="75" t="n">
        <v>0.1</v>
      </c>
      <c r="P5995" s="76" t="n">
        <v>0.00833333333333333</v>
      </c>
      <c r="Q5995" s="77" t="n">
        <v>4.33333333333333</v>
      </c>
      <c r="R5995" s="78" t="n">
        <v>56.3333333333333</v>
      </c>
      <c r="S5995" s="39" t="n">
        <v>463.666666666667</v>
      </c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  <c r="AMG5995" s="0"/>
      <c r="AMH5995" s="0"/>
      <c r="AMI5995" s="0"/>
      <c r="AMJ5995" s="0"/>
    </row>
    <row r="5996" s="4" customFormat="true" ht="37.5" hidden="false" customHeight="true" outlineLevel="0" collapsed="false">
      <c r="A5996" s="23" t="s">
        <v>1337</v>
      </c>
      <c r="B5996" s="108" t="n">
        <v>9809</v>
      </c>
      <c r="C5996" s="25" t="n">
        <f aca="false">VLOOKUP(B5996,[1]Planilha8!$X$4:$Y$6629,2,0)</f>
        <v>800467</v>
      </c>
      <c r="D5996" s="102" t="s">
        <v>1637</v>
      </c>
      <c r="E5996" s="26" t="str">
        <f aca="false">VLOOKUP(B5996,[1]Planilha8!$X$4:$Z$6629,3,0)</f>
        <v>CCIH</v>
      </c>
      <c r="F5996" s="26" t="str">
        <f aca="false">VLOOKUP(B5996,[1]Planilha8!$X$4:$AD$6629,7,0)</f>
        <v>BOM</v>
      </c>
      <c r="G5996" s="103" t="n">
        <v>43089</v>
      </c>
      <c r="H5996" s="104" t="n">
        <v>520</v>
      </c>
      <c r="I5996" s="29" t="s">
        <v>23</v>
      </c>
      <c r="J5996" s="105" t="s">
        <v>1638</v>
      </c>
      <c r="K5996" s="106" t="n">
        <v>4096</v>
      </c>
      <c r="L5996" s="107" t="n">
        <v>2017002717</v>
      </c>
      <c r="M5996" s="73" t="n">
        <v>43465</v>
      </c>
      <c r="N5996" s="74" t="n">
        <v>52</v>
      </c>
      <c r="O5996" s="75" t="n">
        <v>0.1</v>
      </c>
      <c r="P5996" s="76" t="n">
        <v>0.00833333333333333</v>
      </c>
      <c r="Q5996" s="77" t="n">
        <v>4.33333333333333</v>
      </c>
      <c r="R5996" s="78" t="n">
        <v>56.3333333333333</v>
      </c>
      <c r="S5996" s="39" t="n">
        <v>463.666666666667</v>
      </c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  <c r="AMG5996" s="0"/>
      <c r="AMH5996" s="0"/>
      <c r="AMI5996" s="0"/>
      <c r="AMJ5996" s="0"/>
    </row>
    <row r="5997" s="4" customFormat="true" ht="37.5" hidden="false" customHeight="true" outlineLevel="0" collapsed="false">
      <c r="A5997" s="23" t="s">
        <v>1337</v>
      </c>
      <c r="B5997" s="108" t="n">
        <v>9810</v>
      </c>
      <c r="C5997" s="25" t="n">
        <f aca="false">VLOOKUP(B5997,[1]Planilha8!$X$4:$Y$6629,2,0)</f>
        <v>800468</v>
      </c>
      <c r="D5997" s="102" t="s">
        <v>1637</v>
      </c>
      <c r="E5997" s="26" t="str">
        <f aca="false">VLOOKUP(B5997,[1]Planilha8!$X$4:$Z$6629,3,0)</f>
        <v>FARMÁCIA</v>
      </c>
      <c r="F5997" s="26" t="str">
        <f aca="false">VLOOKUP(B5997,[1]Planilha8!$X$4:$AD$6629,7,0)</f>
        <v>BOM</v>
      </c>
      <c r="G5997" s="103" t="n">
        <v>43089</v>
      </c>
      <c r="H5997" s="104" t="n">
        <v>520</v>
      </c>
      <c r="I5997" s="29" t="s">
        <v>23</v>
      </c>
      <c r="J5997" s="105" t="s">
        <v>1638</v>
      </c>
      <c r="K5997" s="106" t="n">
        <v>4096</v>
      </c>
      <c r="L5997" s="107" t="n">
        <v>2017002717</v>
      </c>
      <c r="M5997" s="73" t="n">
        <v>43465</v>
      </c>
      <c r="N5997" s="74" t="n">
        <v>52</v>
      </c>
      <c r="O5997" s="75" t="n">
        <v>0.1</v>
      </c>
      <c r="P5997" s="76" t="n">
        <v>0.00833333333333333</v>
      </c>
      <c r="Q5997" s="77" t="n">
        <v>4.33333333333333</v>
      </c>
      <c r="R5997" s="78" t="n">
        <v>56.3333333333333</v>
      </c>
      <c r="S5997" s="39" t="n">
        <v>463.666666666667</v>
      </c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  <c r="AI5997" s="3"/>
      <c r="AJ5997" s="3"/>
      <c r="AMG5997" s="0"/>
      <c r="AMH5997" s="0"/>
      <c r="AMI5997" s="0"/>
      <c r="AMJ5997" s="0"/>
    </row>
    <row r="5998" s="4" customFormat="true" ht="37.5" hidden="false" customHeight="true" outlineLevel="0" collapsed="false">
      <c r="A5998" s="23" t="s">
        <v>1337</v>
      </c>
      <c r="B5998" s="108" t="n">
        <v>9811</v>
      </c>
      <c r="C5998" s="25" t="n">
        <f aca="false">VLOOKUP(B5998,[1]Planilha8!$X$4:$Y$6629,2,0)</f>
        <v>800469</v>
      </c>
      <c r="D5998" s="102" t="s">
        <v>1637</v>
      </c>
      <c r="E5998" s="26" t="str">
        <f aca="false">VLOOKUP(B5998,[1]Planilha8!$X$4:$Z$6629,3,0)</f>
        <v>APOIO AO DIAGNÓSTICO</v>
      </c>
      <c r="F5998" s="26" t="str">
        <f aca="false">VLOOKUP(B5998,[1]Planilha8!$X$4:$AD$6629,7,0)</f>
        <v>BOM</v>
      </c>
      <c r="G5998" s="103" t="n">
        <v>43089</v>
      </c>
      <c r="H5998" s="104" t="n">
        <v>520</v>
      </c>
      <c r="I5998" s="29" t="s">
        <v>23</v>
      </c>
      <c r="J5998" s="105" t="s">
        <v>1638</v>
      </c>
      <c r="K5998" s="106" t="n">
        <v>4096</v>
      </c>
      <c r="L5998" s="107" t="n">
        <v>2017002717</v>
      </c>
      <c r="M5998" s="73" t="n">
        <v>43465</v>
      </c>
      <c r="N5998" s="74" t="n">
        <v>52</v>
      </c>
      <c r="O5998" s="75" t="n">
        <v>0.1</v>
      </c>
      <c r="P5998" s="76" t="n">
        <v>0.00833333333333333</v>
      </c>
      <c r="Q5998" s="77" t="n">
        <v>4.33333333333333</v>
      </c>
      <c r="R5998" s="78" t="n">
        <v>56.3333333333333</v>
      </c>
      <c r="S5998" s="39" t="n">
        <v>463.666666666667</v>
      </c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  <c r="AMG5998" s="0"/>
      <c r="AMH5998" s="0"/>
      <c r="AMI5998" s="0"/>
      <c r="AMJ5998" s="0"/>
    </row>
    <row r="5999" s="4" customFormat="true" ht="37.5" hidden="false" customHeight="true" outlineLevel="0" collapsed="false">
      <c r="A5999" s="23" t="s">
        <v>1337</v>
      </c>
      <c r="B5999" s="108" t="n">
        <v>9812</v>
      </c>
      <c r="C5999" s="25" t="n">
        <f aca="false">VLOOKUP(B5999,[1]Planilha8!$X$4:$Y$6629,2,0)</f>
        <v>800470</v>
      </c>
      <c r="D5999" s="102" t="s">
        <v>1637</v>
      </c>
      <c r="E5999" s="26" t="str">
        <f aca="false">VLOOKUP(B5999,[1]Planilha8!$X$4:$Z$6629,3,0)</f>
        <v>APOIO AO DIAGNÓSTICO</v>
      </c>
      <c r="F5999" s="26" t="str">
        <f aca="false">VLOOKUP(B5999,[1]Planilha8!$X$4:$AD$6629,7,0)</f>
        <v>BOM</v>
      </c>
      <c r="G5999" s="103" t="n">
        <v>43089</v>
      </c>
      <c r="H5999" s="104" t="n">
        <v>520</v>
      </c>
      <c r="I5999" s="29" t="s">
        <v>23</v>
      </c>
      <c r="J5999" s="105" t="s">
        <v>1638</v>
      </c>
      <c r="K5999" s="106" t="n">
        <v>4096</v>
      </c>
      <c r="L5999" s="107" t="n">
        <v>2017002717</v>
      </c>
      <c r="M5999" s="73" t="n">
        <v>43465</v>
      </c>
      <c r="N5999" s="74" t="n">
        <v>52</v>
      </c>
      <c r="O5999" s="75" t="n">
        <v>0.1</v>
      </c>
      <c r="P5999" s="76" t="n">
        <v>0.00833333333333333</v>
      </c>
      <c r="Q5999" s="77" t="n">
        <v>4.33333333333333</v>
      </c>
      <c r="R5999" s="78" t="n">
        <v>56.3333333333333</v>
      </c>
      <c r="S5999" s="39" t="n">
        <v>463.666666666667</v>
      </c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  <c r="AI5999" s="3"/>
      <c r="AJ5999" s="3"/>
      <c r="AMG5999" s="0"/>
      <c r="AMH5999" s="0"/>
      <c r="AMI5999" s="0"/>
      <c r="AMJ5999" s="0"/>
    </row>
    <row r="6000" s="4" customFormat="true" ht="37.5" hidden="false" customHeight="true" outlineLevel="0" collapsed="false">
      <c r="A6000" s="23" t="s">
        <v>1337</v>
      </c>
      <c r="B6000" s="108" t="n">
        <v>9813</v>
      </c>
      <c r="C6000" s="25" t="n">
        <f aca="false">VLOOKUP(B6000,[1]Planilha8!$X$4:$Y$6629,2,0)</f>
        <v>800471</v>
      </c>
      <c r="D6000" s="102" t="s">
        <v>1637</v>
      </c>
      <c r="E6000" s="26" t="str">
        <f aca="false">VLOOKUP(B6000,[1]Planilha8!$X$4:$Z$6629,3,0)</f>
        <v>APOIO AO DIAGNÓSTICO</v>
      </c>
      <c r="F6000" s="26" t="str">
        <f aca="false">VLOOKUP(B6000,[1]Planilha8!$X$4:$AD$6629,7,0)</f>
        <v>BOM</v>
      </c>
      <c r="G6000" s="103" t="n">
        <v>43089</v>
      </c>
      <c r="H6000" s="104" t="n">
        <v>520</v>
      </c>
      <c r="I6000" s="29" t="s">
        <v>23</v>
      </c>
      <c r="J6000" s="105" t="s">
        <v>1638</v>
      </c>
      <c r="K6000" s="106" t="n">
        <v>4096</v>
      </c>
      <c r="L6000" s="107" t="n">
        <v>2017002717</v>
      </c>
      <c r="M6000" s="73" t="n">
        <v>43465</v>
      </c>
      <c r="N6000" s="74" t="n">
        <v>52</v>
      </c>
      <c r="O6000" s="75" t="n">
        <v>0.1</v>
      </c>
      <c r="P6000" s="76" t="n">
        <v>0.00833333333333333</v>
      </c>
      <c r="Q6000" s="77" t="n">
        <v>4.33333333333333</v>
      </c>
      <c r="R6000" s="78" t="n">
        <v>56.3333333333333</v>
      </c>
      <c r="S6000" s="39" t="n">
        <v>463.666666666667</v>
      </c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  <c r="AI6000" s="3"/>
      <c r="AJ6000" s="3"/>
      <c r="AMG6000" s="0"/>
      <c r="AMH6000" s="0"/>
      <c r="AMI6000" s="0"/>
      <c r="AMJ6000" s="0"/>
    </row>
    <row r="6001" s="4" customFormat="true" ht="37.5" hidden="false" customHeight="true" outlineLevel="0" collapsed="false">
      <c r="A6001" s="23" t="s">
        <v>1337</v>
      </c>
      <c r="B6001" s="108" t="n">
        <v>9814</v>
      </c>
      <c r="C6001" s="25" t="n">
        <f aca="false">VLOOKUP(B6001,[1]Planilha8!$X$4:$Y$6629,2,0)</f>
        <v>800472</v>
      </c>
      <c r="D6001" s="102" t="s">
        <v>1637</v>
      </c>
      <c r="E6001" s="26" t="str">
        <f aca="false">VLOOKUP(B6001,[1]Planilha8!$X$4:$Z$6629,3,0)</f>
        <v>CHI</v>
      </c>
      <c r="F6001" s="26" t="str">
        <f aca="false">VLOOKUP(B6001,[1]Planilha8!$X$4:$AD$6629,7,0)</f>
        <v>BOM</v>
      </c>
      <c r="G6001" s="103" t="n">
        <v>43089</v>
      </c>
      <c r="H6001" s="104" t="n">
        <v>520</v>
      </c>
      <c r="I6001" s="29" t="s">
        <v>23</v>
      </c>
      <c r="J6001" s="105" t="s">
        <v>1638</v>
      </c>
      <c r="K6001" s="106" t="n">
        <v>4096</v>
      </c>
      <c r="L6001" s="107" t="n">
        <v>2017002717</v>
      </c>
      <c r="M6001" s="73" t="n">
        <v>43465</v>
      </c>
      <c r="N6001" s="74" t="n">
        <v>52</v>
      </c>
      <c r="O6001" s="75" t="n">
        <v>0.1</v>
      </c>
      <c r="P6001" s="76" t="n">
        <v>0.00833333333333333</v>
      </c>
      <c r="Q6001" s="77" t="n">
        <v>4.33333333333333</v>
      </c>
      <c r="R6001" s="78" t="n">
        <v>56.3333333333333</v>
      </c>
      <c r="S6001" s="39" t="n">
        <v>463.666666666667</v>
      </c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  <c r="AI6001" s="3"/>
      <c r="AJ6001" s="3"/>
      <c r="AMG6001" s="0"/>
      <c r="AMH6001" s="0"/>
      <c r="AMI6001" s="0"/>
      <c r="AMJ6001" s="0"/>
    </row>
    <row r="6002" s="4" customFormat="true" ht="37.5" hidden="false" customHeight="true" outlineLevel="0" collapsed="false">
      <c r="A6002" s="23" t="s">
        <v>1337</v>
      </c>
      <c r="B6002" s="108" t="n">
        <v>9816</v>
      </c>
      <c r="C6002" s="25" t="n">
        <f aca="false">VLOOKUP(B6002,[1]Planilha8!$X$4:$Y$6629,2,0)</f>
        <v>800443</v>
      </c>
      <c r="D6002" s="102" t="s">
        <v>1637</v>
      </c>
      <c r="E6002" s="26" t="str">
        <f aca="false">VLOOKUP(B6002,[1]Planilha8!$X$4:$Z$6629,3,0)</f>
        <v>UNIDADE COLETORA DE SANGUE</v>
      </c>
      <c r="F6002" s="26" t="str">
        <f aca="false">VLOOKUP(B6002,[1]Planilha8!$X$4:$AD$6629,7,0)</f>
        <v>BOM</v>
      </c>
      <c r="G6002" s="103" t="n">
        <v>43111</v>
      </c>
      <c r="H6002" s="104" t="n">
        <v>520</v>
      </c>
      <c r="I6002" s="29" t="s">
        <v>23</v>
      </c>
      <c r="J6002" s="105" t="s">
        <v>1638</v>
      </c>
      <c r="K6002" s="106" t="n">
        <v>4039</v>
      </c>
      <c r="L6002" s="107" t="n">
        <v>2017003851</v>
      </c>
      <c r="M6002" s="73" t="n">
        <v>43465</v>
      </c>
      <c r="N6002" s="74" t="n">
        <v>47.6666666666667</v>
      </c>
      <c r="O6002" s="109" t="n">
        <v>0.1</v>
      </c>
      <c r="P6002" s="110" t="n">
        <v>0.00833333333333333</v>
      </c>
      <c r="Q6002" s="77" t="n">
        <v>4.33333333333333</v>
      </c>
      <c r="R6002" s="78" t="n">
        <v>52</v>
      </c>
      <c r="S6002" s="39" t="n">
        <v>468</v>
      </c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  <c r="AI6002" s="3"/>
      <c r="AJ6002" s="3"/>
      <c r="AMG6002" s="0"/>
      <c r="AMH6002" s="0"/>
      <c r="AMI6002" s="0"/>
      <c r="AMJ6002" s="0"/>
    </row>
    <row r="6003" s="4" customFormat="true" ht="37.5" hidden="false" customHeight="true" outlineLevel="0" collapsed="false">
      <c r="A6003" s="23" t="s">
        <v>1337</v>
      </c>
      <c r="B6003" s="108" t="n">
        <v>9817</v>
      </c>
      <c r="C6003" s="25" t="n">
        <f aca="false">VLOOKUP(B6003,[1]Planilha8!$X$4:$Y$6629,2,0)</f>
        <v>800444</v>
      </c>
      <c r="D6003" s="102" t="s">
        <v>1637</v>
      </c>
      <c r="E6003" s="26" t="str">
        <f aca="false">VLOOKUP(B6003,[1]Planilha8!$X$4:$Z$6629,3,0)</f>
        <v>UNIDADE COLETORA DE SANGUE</v>
      </c>
      <c r="F6003" s="26" t="str">
        <f aca="false">VLOOKUP(B6003,[1]Planilha8!$X$4:$AD$6629,7,0)</f>
        <v>BOM</v>
      </c>
      <c r="G6003" s="103" t="n">
        <v>43111</v>
      </c>
      <c r="H6003" s="104" t="n">
        <v>520</v>
      </c>
      <c r="I6003" s="29" t="s">
        <v>23</v>
      </c>
      <c r="J6003" s="105" t="s">
        <v>1638</v>
      </c>
      <c r="K6003" s="106" t="n">
        <v>4039</v>
      </c>
      <c r="L6003" s="107" t="n">
        <v>2017003851</v>
      </c>
      <c r="M6003" s="73" t="n">
        <v>43465</v>
      </c>
      <c r="N6003" s="74" t="n">
        <v>47.6666666666667</v>
      </c>
      <c r="O6003" s="109" t="n">
        <v>0.1</v>
      </c>
      <c r="P6003" s="110" t="n">
        <v>0.00833333333333333</v>
      </c>
      <c r="Q6003" s="77" t="n">
        <v>4.33333333333333</v>
      </c>
      <c r="R6003" s="78" t="n">
        <v>52</v>
      </c>
      <c r="S6003" s="39" t="n">
        <v>468</v>
      </c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  <c r="AI6003" s="3"/>
      <c r="AJ6003" s="3"/>
      <c r="AMG6003" s="0"/>
      <c r="AMH6003" s="0"/>
      <c r="AMI6003" s="0"/>
      <c r="AMJ6003" s="0"/>
    </row>
    <row r="6004" s="4" customFormat="true" ht="37.5" hidden="false" customHeight="true" outlineLevel="0" collapsed="false">
      <c r="A6004" s="23" t="s">
        <v>1337</v>
      </c>
      <c r="B6004" s="108" t="n">
        <v>9818</v>
      </c>
      <c r="C6004" s="25" t="n">
        <f aca="false">VLOOKUP(B6004,[1]Planilha8!$X$4:$Y$6629,2,0)</f>
        <v>800445</v>
      </c>
      <c r="D6004" s="102" t="s">
        <v>1637</v>
      </c>
      <c r="E6004" s="26" t="str">
        <f aca="false">VLOOKUP(B6004,[1]Planilha8!$X$4:$Z$6629,3,0)</f>
        <v>UNIDADE COLETORA DE SANGUE</v>
      </c>
      <c r="F6004" s="26" t="str">
        <f aca="false">VLOOKUP(B6004,[1]Planilha8!$X$4:$AD$6629,7,0)</f>
        <v>BOM</v>
      </c>
      <c r="G6004" s="103" t="n">
        <v>43111</v>
      </c>
      <c r="H6004" s="104" t="n">
        <v>520</v>
      </c>
      <c r="I6004" s="29" t="s">
        <v>23</v>
      </c>
      <c r="J6004" s="105" t="s">
        <v>1638</v>
      </c>
      <c r="K6004" s="106" t="n">
        <v>4039</v>
      </c>
      <c r="L6004" s="107" t="n">
        <v>2017003851</v>
      </c>
      <c r="M6004" s="73" t="n">
        <v>43465</v>
      </c>
      <c r="N6004" s="74" t="n">
        <v>47.6666666666667</v>
      </c>
      <c r="O6004" s="109" t="n">
        <v>0.1</v>
      </c>
      <c r="P6004" s="110" t="n">
        <v>0.00833333333333333</v>
      </c>
      <c r="Q6004" s="77" t="n">
        <v>4.33333333333333</v>
      </c>
      <c r="R6004" s="78" t="n">
        <v>52</v>
      </c>
      <c r="S6004" s="39" t="n">
        <v>468</v>
      </c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  <c r="AI6004" s="3"/>
      <c r="AJ6004" s="3"/>
      <c r="AMG6004" s="0"/>
      <c r="AMH6004" s="0"/>
      <c r="AMI6004" s="0"/>
      <c r="AMJ6004" s="0"/>
    </row>
    <row r="6005" s="4" customFormat="true" ht="37.5" hidden="false" customHeight="true" outlineLevel="0" collapsed="false">
      <c r="A6005" s="23" t="s">
        <v>1337</v>
      </c>
      <c r="B6005" s="108" t="n">
        <v>9819</v>
      </c>
      <c r="C6005" s="25" t="n">
        <f aca="false">VLOOKUP(B6005,[1]Planilha8!$X$4:$Y$6629,2,0)</f>
        <v>800446</v>
      </c>
      <c r="D6005" s="102" t="s">
        <v>1637</v>
      </c>
      <c r="E6005" s="26" t="str">
        <f aca="false">VLOOKUP(B6005,[1]Planilha8!$X$4:$Z$6629,3,0)</f>
        <v>UNIDADE COLETORA DE SANGUE</v>
      </c>
      <c r="F6005" s="26" t="str">
        <f aca="false">VLOOKUP(B6005,[1]Planilha8!$X$4:$AD$6629,7,0)</f>
        <v>BOM</v>
      </c>
      <c r="G6005" s="103" t="n">
        <v>43111</v>
      </c>
      <c r="H6005" s="104" t="n">
        <v>520</v>
      </c>
      <c r="I6005" s="29" t="s">
        <v>23</v>
      </c>
      <c r="J6005" s="105" t="s">
        <v>1638</v>
      </c>
      <c r="K6005" s="106" t="n">
        <v>4039</v>
      </c>
      <c r="L6005" s="107" t="n">
        <v>2017003851</v>
      </c>
      <c r="M6005" s="73" t="n">
        <v>43465</v>
      </c>
      <c r="N6005" s="74" t="n">
        <v>47.6666666666667</v>
      </c>
      <c r="O6005" s="109" t="n">
        <v>0.1</v>
      </c>
      <c r="P6005" s="110" t="n">
        <v>0.00833333333333333</v>
      </c>
      <c r="Q6005" s="77" t="n">
        <v>4.33333333333333</v>
      </c>
      <c r="R6005" s="78" t="n">
        <v>52</v>
      </c>
      <c r="S6005" s="39" t="n">
        <v>468</v>
      </c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  <c r="AI6005" s="3"/>
      <c r="AJ6005" s="3"/>
      <c r="AMG6005" s="0"/>
      <c r="AMH6005" s="0"/>
      <c r="AMI6005" s="0"/>
      <c r="AMJ6005" s="0"/>
    </row>
    <row r="6006" s="4" customFormat="true" ht="37.5" hidden="false" customHeight="true" outlineLevel="0" collapsed="false">
      <c r="A6006" s="23" t="s">
        <v>1337</v>
      </c>
      <c r="B6006" s="108" t="n">
        <v>9820</v>
      </c>
      <c r="C6006" s="25" t="n">
        <f aca="false">VLOOKUP(B6006,[1]Planilha8!$X$4:$Y$6629,2,0)</f>
        <v>800447</v>
      </c>
      <c r="D6006" s="102" t="s">
        <v>1637</v>
      </c>
      <c r="E6006" s="26" t="str">
        <f aca="false">VLOOKUP(B6006,[1]Planilha8!$X$4:$Z$6629,3,0)</f>
        <v>FARMÁCIA – DOSE</v>
      </c>
      <c r="F6006" s="26" t="str">
        <f aca="false">VLOOKUP(B6006,[1]Planilha8!$X$4:$AD$6629,7,0)</f>
        <v>BOM</v>
      </c>
      <c r="G6006" s="103" t="n">
        <v>43111</v>
      </c>
      <c r="H6006" s="104" t="n">
        <v>520</v>
      </c>
      <c r="I6006" s="29" t="s">
        <v>23</v>
      </c>
      <c r="J6006" s="105" t="s">
        <v>1638</v>
      </c>
      <c r="K6006" s="106" t="n">
        <v>4039</v>
      </c>
      <c r="L6006" s="107" t="n">
        <v>2017003851</v>
      </c>
      <c r="M6006" s="73" t="n">
        <v>43465</v>
      </c>
      <c r="N6006" s="74" t="n">
        <v>47.6666666666667</v>
      </c>
      <c r="O6006" s="109" t="n">
        <v>0.1</v>
      </c>
      <c r="P6006" s="110" t="n">
        <v>0.00833333333333333</v>
      </c>
      <c r="Q6006" s="77" t="n">
        <v>4.33333333333333</v>
      </c>
      <c r="R6006" s="78" t="n">
        <v>52</v>
      </c>
      <c r="S6006" s="39" t="n">
        <v>468</v>
      </c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  <c r="AI6006" s="3"/>
      <c r="AJ6006" s="3"/>
      <c r="AMG6006" s="0"/>
      <c r="AMH6006" s="0"/>
      <c r="AMI6006" s="0"/>
      <c r="AMJ6006" s="0"/>
    </row>
    <row r="6007" s="4" customFormat="true" ht="37.5" hidden="false" customHeight="true" outlineLevel="0" collapsed="false">
      <c r="A6007" s="23" t="s">
        <v>1337</v>
      </c>
      <c r="B6007" s="108" t="n">
        <v>9821</v>
      </c>
      <c r="C6007" s="25" t="n">
        <f aca="false">VLOOKUP(B6007,[1]Planilha8!$X$4:$Y$6629,2,0)</f>
        <v>800448</v>
      </c>
      <c r="D6007" s="102" t="s">
        <v>1637</v>
      </c>
      <c r="E6007" s="26" t="str">
        <f aca="false">VLOOKUP(B6007,[1]Planilha8!$X$4:$Z$6629,3,0)</f>
        <v>UNIDADE COLETORA DE SANGUE</v>
      </c>
      <c r="F6007" s="26" t="str">
        <f aca="false">VLOOKUP(B6007,[1]Planilha8!$X$4:$AD$6629,7,0)</f>
        <v>BOM</v>
      </c>
      <c r="G6007" s="103" t="n">
        <v>43111</v>
      </c>
      <c r="H6007" s="104" t="n">
        <v>520</v>
      </c>
      <c r="I6007" s="29" t="s">
        <v>23</v>
      </c>
      <c r="J6007" s="105" t="s">
        <v>1638</v>
      </c>
      <c r="K6007" s="106" t="n">
        <v>4039</v>
      </c>
      <c r="L6007" s="107" t="n">
        <v>2017003851</v>
      </c>
      <c r="M6007" s="73" t="n">
        <v>43465</v>
      </c>
      <c r="N6007" s="74" t="n">
        <v>47.6666666666667</v>
      </c>
      <c r="O6007" s="109" t="n">
        <v>0.1</v>
      </c>
      <c r="P6007" s="110" t="n">
        <v>0.00833333333333333</v>
      </c>
      <c r="Q6007" s="77" t="n">
        <v>4.33333333333333</v>
      </c>
      <c r="R6007" s="78" t="n">
        <v>52</v>
      </c>
      <c r="S6007" s="39" t="n">
        <v>468</v>
      </c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  <c r="AI6007" s="3"/>
      <c r="AJ6007" s="3"/>
      <c r="AMG6007" s="0"/>
      <c r="AMH6007" s="0"/>
      <c r="AMI6007" s="0"/>
      <c r="AMJ6007" s="0"/>
    </row>
    <row r="6008" s="4" customFormat="true" ht="37.5" hidden="false" customHeight="true" outlineLevel="0" collapsed="false">
      <c r="A6008" s="23" t="s">
        <v>1337</v>
      </c>
      <c r="B6008" s="108" t="n">
        <v>9822</v>
      </c>
      <c r="C6008" s="25" t="n">
        <f aca="false">VLOOKUP(B6008,[1]Planilha8!$X$4:$Y$6629,2,0)</f>
        <v>800449</v>
      </c>
      <c r="D6008" s="102" t="s">
        <v>1639</v>
      </c>
      <c r="E6008" s="26" t="str">
        <f aca="false">VLOOKUP(B6008,[1]Planilha8!$X$4:$Z$6629,3,0)</f>
        <v>UNIDADE COLETORA DE SANGUE</v>
      </c>
      <c r="F6008" s="26" t="str">
        <f aca="false">VLOOKUP(B6008,[1]Planilha8!$X$4:$AD$6629,7,0)</f>
        <v>BOM</v>
      </c>
      <c r="G6008" s="103" t="n">
        <v>43111</v>
      </c>
      <c r="H6008" s="104" t="n">
        <v>315</v>
      </c>
      <c r="I6008" s="29" t="s">
        <v>23</v>
      </c>
      <c r="J6008" s="105" t="s">
        <v>1638</v>
      </c>
      <c r="K6008" s="106" t="n">
        <v>4039</v>
      </c>
      <c r="L6008" s="107" t="n">
        <v>2017003851</v>
      </c>
      <c r="M6008" s="73" t="n">
        <v>43465</v>
      </c>
      <c r="N6008" s="74" t="n">
        <v>28.875</v>
      </c>
      <c r="O6008" s="109" t="n">
        <v>0.1</v>
      </c>
      <c r="P6008" s="110" t="n">
        <v>0.00833333333333333</v>
      </c>
      <c r="Q6008" s="77" t="n">
        <v>2.625</v>
      </c>
      <c r="R6008" s="78" t="n">
        <v>31.5</v>
      </c>
      <c r="S6008" s="39" t="n">
        <v>283.5</v>
      </c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  <c r="AI6008" s="3"/>
      <c r="AJ6008" s="3"/>
      <c r="AMG6008" s="0"/>
      <c r="AMH6008" s="0"/>
      <c r="AMI6008" s="0"/>
      <c r="AMJ6008" s="0"/>
    </row>
    <row r="6009" s="4" customFormat="true" ht="37.5" hidden="false" customHeight="true" outlineLevel="0" collapsed="false">
      <c r="A6009" s="23" t="s">
        <v>1337</v>
      </c>
      <c r="B6009" s="108" t="n">
        <v>9823</v>
      </c>
      <c r="C6009" s="25" t="n">
        <f aca="false">VLOOKUP(B6009,[1]Planilha8!$X$4:$Y$6629,2,0)</f>
        <v>800450</v>
      </c>
      <c r="D6009" s="102" t="s">
        <v>1639</v>
      </c>
      <c r="E6009" s="26" t="str">
        <f aca="false">VLOOKUP(B6009,[1]Planilha8!$X$4:$Z$6629,3,0)</f>
        <v>CCIH</v>
      </c>
      <c r="F6009" s="26" t="str">
        <f aca="false">VLOOKUP(B6009,[1]Planilha8!$X$4:$AD$6629,7,0)</f>
        <v>BOM</v>
      </c>
      <c r="G6009" s="103" t="n">
        <v>43111</v>
      </c>
      <c r="H6009" s="104" t="n">
        <v>315</v>
      </c>
      <c r="I6009" s="29" t="s">
        <v>23</v>
      </c>
      <c r="J6009" s="105" t="s">
        <v>1638</v>
      </c>
      <c r="K6009" s="106" t="n">
        <v>4039</v>
      </c>
      <c r="L6009" s="107" t="n">
        <v>2017003851</v>
      </c>
      <c r="M6009" s="73" t="n">
        <v>43465</v>
      </c>
      <c r="N6009" s="74" t="n">
        <v>28.875</v>
      </c>
      <c r="O6009" s="109" t="n">
        <v>0.1</v>
      </c>
      <c r="P6009" s="110" t="n">
        <v>0.00833333333333333</v>
      </c>
      <c r="Q6009" s="77" t="n">
        <v>2.625</v>
      </c>
      <c r="R6009" s="78" t="n">
        <v>31.5</v>
      </c>
      <c r="S6009" s="39" t="n">
        <v>283.5</v>
      </c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  <c r="AI6009" s="3"/>
      <c r="AJ6009" s="3"/>
      <c r="AMG6009" s="0"/>
      <c r="AMH6009" s="0"/>
      <c r="AMI6009" s="0"/>
      <c r="AMJ6009" s="0"/>
    </row>
    <row r="6010" s="4" customFormat="true" ht="37.5" hidden="false" customHeight="true" outlineLevel="0" collapsed="false">
      <c r="A6010" s="23" t="s">
        <v>1337</v>
      </c>
      <c r="B6010" s="108" t="n">
        <v>10831</v>
      </c>
      <c r="C6010" s="25" t="n">
        <f aca="false">VLOOKUP(B6010,[1]Planilha8!$X$4:$Y$6629,2,0)</f>
        <v>2042353</v>
      </c>
      <c r="D6010" s="102" t="s">
        <v>1640</v>
      </c>
      <c r="E6010" s="26" t="str">
        <f aca="false">VLOOKUP(B6010,[1]Planilha8!$X$4:$Z$6629,3,0)</f>
        <v>FARMÁCIA</v>
      </c>
      <c r="F6010" s="26" t="str">
        <f aca="false">VLOOKUP(B6010,[1]Planilha8!$X$4:$AD$6629,7,0)</f>
        <v>BOM</v>
      </c>
      <c r="G6010" s="103" t="n">
        <v>43161</v>
      </c>
      <c r="H6010" s="104" t="n">
        <v>525.87</v>
      </c>
      <c r="I6010" s="29" t="s">
        <v>23</v>
      </c>
      <c r="J6010" s="105" t="s">
        <v>1641</v>
      </c>
      <c r="K6010" s="106" t="n">
        <v>368</v>
      </c>
      <c r="L6010" s="107" t="n">
        <v>2018000086</v>
      </c>
      <c r="M6010" s="73" t="n">
        <v>43465</v>
      </c>
      <c r="N6010" s="74" t="n">
        <v>39.44025</v>
      </c>
      <c r="O6010" s="109" t="n">
        <v>0.1</v>
      </c>
      <c r="P6010" s="110" t="n">
        <v>0.00833333333333333</v>
      </c>
      <c r="Q6010" s="77" t="n">
        <v>4.38225</v>
      </c>
      <c r="R6010" s="78" t="n">
        <v>43.8225</v>
      </c>
      <c r="S6010" s="39" t="n">
        <v>482.0475</v>
      </c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  <c r="AI6010" s="3"/>
      <c r="AJ6010" s="3"/>
      <c r="AMG6010" s="0"/>
      <c r="AMH6010" s="0"/>
      <c r="AMI6010" s="0"/>
      <c r="AMJ6010" s="0"/>
    </row>
    <row r="6011" s="4" customFormat="true" ht="37.5" hidden="false" customHeight="true" outlineLevel="0" collapsed="false">
      <c r="A6011" s="23" t="s">
        <v>1337</v>
      </c>
      <c r="B6011" s="108" t="n">
        <v>10832</v>
      </c>
      <c r="C6011" s="25" t="n">
        <f aca="false">VLOOKUP(B6011,[1]Planilha8!$X$4:$Y$6629,2,0)</f>
        <v>2042354</v>
      </c>
      <c r="D6011" s="102" t="s">
        <v>1640</v>
      </c>
      <c r="E6011" s="26" t="str">
        <f aca="false">VLOOKUP(B6011,[1]Planilha8!$X$4:$Z$6629,3,0)</f>
        <v>FARMÁCIA</v>
      </c>
      <c r="F6011" s="26" t="str">
        <f aca="false">VLOOKUP(B6011,[1]Planilha8!$X$4:$AD$6629,7,0)</f>
        <v>BOM</v>
      </c>
      <c r="G6011" s="103" t="n">
        <v>43161</v>
      </c>
      <c r="H6011" s="104" t="n">
        <v>525.87</v>
      </c>
      <c r="I6011" s="29" t="s">
        <v>23</v>
      </c>
      <c r="J6011" s="105" t="s">
        <v>1641</v>
      </c>
      <c r="K6011" s="106" t="n">
        <v>368</v>
      </c>
      <c r="L6011" s="107" t="n">
        <v>2018000086</v>
      </c>
      <c r="M6011" s="73" t="n">
        <v>43465</v>
      </c>
      <c r="N6011" s="74" t="n">
        <v>39.44025</v>
      </c>
      <c r="O6011" s="109" t="n">
        <v>0.1</v>
      </c>
      <c r="P6011" s="110" t="n">
        <v>0.00833333333333333</v>
      </c>
      <c r="Q6011" s="77" t="n">
        <v>4.38225</v>
      </c>
      <c r="R6011" s="78" t="n">
        <v>43.8225</v>
      </c>
      <c r="S6011" s="39" t="n">
        <v>482.0475</v>
      </c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  <c r="AI6011" s="3"/>
      <c r="AJ6011" s="3"/>
      <c r="AMG6011" s="0"/>
      <c r="AMH6011" s="0"/>
      <c r="AMI6011" s="0"/>
      <c r="AMJ6011" s="0"/>
    </row>
    <row r="6012" s="4" customFormat="true" ht="37.5" hidden="false" customHeight="true" outlineLevel="0" collapsed="false">
      <c r="A6012" s="23" t="s">
        <v>1337</v>
      </c>
      <c r="B6012" s="108" t="n">
        <v>10833</v>
      </c>
      <c r="C6012" s="25" t="n">
        <f aca="false">VLOOKUP(B6012,[1]Planilha8!$X$4:$Y$6629,2,0)</f>
        <v>2042355</v>
      </c>
      <c r="D6012" s="102" t="s">
        <v>1640</v>
      </c>
      <c r="E6012" s="26" t="str">
        <f aca="false">VLOOKUP(B6012,[1]Planilha8!$X$4:$Z$6629,3,0)</f>
        <v>FARMÁCIA</v>
      </c>
      <c r="F6012" s="26" t="str">
        <f aca="false">VLOOKUP(B6012,[1]Planilha8!$X$4:$AD$6629,7,0)</f>
        <v>BOM</v>
      </c>
      <c r="G6012" s="103" t="n">
        <v>43161</v>
      </c>
      <c r="H6012" s="104" t="n">
        <v>525.87</v>
      </c>
      <c r="I6012" s="29" t="s">
        <v>23</v>
      </c>
      <c r="J6012" s="105" t="s">
        <v>1641</v>
      </c>
      <c r="K6012" s="106" t="n">
        <v>368</v>
      </c>
      <c r="L6012" s="107" t="n">
        <v>2018000086</v>
      </c>
      <c r="M6012" s="73" t="n">
        <v>43465</v>
      </c>
      <c r="N6012" s="74" t="n">
        <v>39.44025</v>
      </c>
      <c r="O6012" s="109" t="n">
        <v>0.1</v>
      </c>
      <c r="P6012" s="110" t="n">
        <v>0.00833333333333333</v>
      </c>
      <c r="Q6012" s="77" t="n">
        <v>4.38225</v>
      </c>
      <c r="R6012" s="78" t="n">
        <v>43.8225</v>
      </c>
      <c r="S6012" s="39" t="n">
        <v>482.0475</v>
      </c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  <c r="AI6012" s="3"/>
      <c r="AJ6012" s="3"/>
      <c r="AMG6012" s="0"/>
      <c r="AMH6012" s="0"/>
      <c r="AMI6012" s="0"/>
      <c r="AMJ6012" s="0"/>
    </row>
    <row r="6013" s="4" customFormat="true" ht="37.5" hidden="false" customHeight="true" outlineLevel="0" collapsed="false">
      <c r="A6013" s="23" t="s">
        <v>1337</v>
      </c>
      <c r="B6013" s="108" t="n">
        <v>10834</v>
      </c>
      <c r="C6013" s="25" t="n">
        <f aca="false">VLOOKUP(B6013,[1]Planilha8!$X$4:$Y$6629,2,0)</f>
        <v>2042356</v>
      </c>
      <c r="D6013" s="102" t="s">
        <v>1640</v>
      </c>
      <c r="E6013" s="26" t="str">
        <f aca="false">VLOOKUP(B6013,[1]Planilha8!$X$4:$Z$6629,3,0)</f>
        <v>FARMÁCIA</v>
      </c>
      <c r="F6013" s="26" t="str">
        <f aca="false">VLOOKUP(B6013,[1]Planilha8!$X$4:$AD$6629,7,0)</f>
        <v>BOM</v>
      </c>
      <c r="G6013" s="103" t="n">
        <v>43161</v>
      </c>
      <c r="H6013" s="104" t="n">
        <v>525.87</v>
      </c>
      <c r="I6013" s="29" t="s">
        <v>23</v>
      </c>
      <c r="J6013" s="105" t="s">
        <v>1641</v>
      </c>
      <c r="K6013" s="106" t="n">
        <v>368</v>
      </c>
      <c r="L6013" s="107" t="n">
        <v>2018000086</v>
      </c>
      <c r="M6013" s="73" t="n">
        <v>43465</v>
      </c>
      <c r="N6013" s="74" t="n">
        <v>39.44025</v>
      </c>
      <c r="O6013" s="109" t="n">
        <v>0.1</v>
      </c>
      <c r="P6013" s="110" t="n">
        <v>0.00833333333333333</v>
      </c>
      <c r="Q6013" s="77" t="n">
        <v>4.38225</v>
      </c>
      <c r="R6013" s="78" t="n">
        <v>43.8225</v>
      </c>
      <c r="S6013" s="39" t="n">
        <v>482.0475</v>
      </c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  <c r="AI6013" s="3"/>
      <c r="AJ6013" s="3"/>
      <c r="AMG6013" s="0"/>
      <c r="AMH6013" s="0"/>
      <c r="AMI6013" s="0"/>
      <c r="AMJ6013" s="0"/>
    </row>
    <row r="6014" s="4" customFormat="true" ht="37.5" hidden="false" customHeight="true" outlineLevel="0" collapsed="false">
      <c r="A6014" s="23" t="s">
        <v>1337</v>
      </c>
      <c r="B6014" s="108" t="n">
        <v>10835</v>
      </c>
      <c r="C6014" s="25" t="n">
        <f aca="false">VLOOKUP(B6014,[1]Planilha8!$X$4:$Y$6629,2,0)</f>
        <v>2042357</v>
      </c>
      <c r="D6014" s="102" t="s">
        <v>1640</v>
      </c>
      <c r="E6014" s="26" t="str">
        <f aca="false">VLOOKUP(B6014,[1]Planilha8!$X$4:$Z$6629,3,0)</f>
        <v>FARMÁCIA</v>
      </c>
      <c r="F6014" s="26" t="str">
        <f aca="false">VLOOKUP(B6014,[1]Planilha8!$X$4:$AD$6629,7,0)</f>
        <v>BOM</v>
      </c>
      <c r="G6014" s="103" t="n">
        <v>43161</v>
      </c>
      <c r="H6014" s="104" t="n">
        <v>659.19</v>
      </c>
      <c r="I6014" s="29" t="s">
        <v>23</v>
      </c>
      <c r="J6014" s="105" t="s">
        <v>1641</v>
      </c>
      <c r="K6014" s="106" t="n">
        <v>368</v>
      </c>
      <c r="L6014" s="107" t="n">
        <v>2018000086</v>
      </c>
      <c r="M6014" s="73" t="n">
        <v>43465</v>
      </c>
      <c r="N6014" s="74" t="n">
        <v>49.43925</v>
      </c>
      <c r="O6014" s="109" t="n">
        <v>0.1</v>
      </c>
      <c r="P6014" s="110" t="n">
        <v>0.00833333333333333</v>
      </c>
      <c r="Q6014" s="77" t="n">
        <v>5.49325</v>
      </c>
      <c r="R6014" s="78" t="n">
        <v>54.9325</v>
      </c>
      <c r="S6014" s="39" t="n">
        <v>604.2575</v>
      </c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  <c r="AI6014" s="3"/>
      <c r="AJ6014" s="3"/>
      <c r="AMG6014" s="0"/>
      <c r="AMH6014" s="0"/>
      <c r="AMI6014" s="0"/>
      <c r="AMJ6014" s="0"/>
    </row>
    <row r="6015" s="4" customFormat="true" ht="37.5" hidden="false" customHeight="true" outlineLevel="0" collapsed="false">
      <c r="A6015" s="23" t="s">
        <v>1337</v>
      </c>
      <c r="B6015" s="108" t="n">
        <v>10836</v>
      </c>
      <c r="C6015" s="25" t="n">
        <f aca="false">VLOOKUP(B6015,[1]Planilha8!$X$4:$Y$6629,2,0)</f>
        <v>2042358</v>
      </c>
      <c r="D6015" s="102" t="s">
        <v>1642</v>
      </c>
      <c r="E6015" s="26" t="str">
        <f aca="false">VLOOKUP(B6015,[1]Planilha8!$X$4:$Z$6629,3,0)</f>
        <v>FARMÁCIA</v>
      </c>
      <c r="F6015" s="26" t="str">
        <f aca="false">VLOOKUP(B6015,[1]Planilha8!$X$4:$AD$6629,7,0)</f>
        <v>BOM</v>
      </c>
      <c r="G6015" s="103" t="n">
        <v>43161</v>
      </c>
      <c r="H6015" s="104" t="n">
        <v>659.19</v>
      </c>
      <c r="I6015" s="29" t="s">
        <v>23</v>
      </c>
      <c r="J6015" s="105" t="s">
        <v>1641</v>
      </c>
      <c r="K6015" s="106" t="n">
        <v>368</v>
      </c>
      <c r="L6015" s="107" t="n">
        <v>2018000086</v>
      </c>
      <c r="M6015" s="73" t="n">
        <v>43465</v>
      </c>
      <c r="N6015" s="74" t="n">
        <v>49.43925</v>
      </c>
      <c r="O6015" s="109" t="n">
        <v>0.1</v>
      </c>
      <c r="P6015" s="110" t="n">
        <v>0.00833333333333333</v>
      </c>
      <c r="Q6015" s="77" t="n">
        <v>5.49325</v>
      </c>
      <c r="R6015" s="78" t="n">
        <v>54.9325</v>
      </c>
      <c r="S6015" s="39" t="n">
        <v>604.2575</v>
      </c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  <c r="AI6015" s="3"/>
      <c r="AJ6015" s="3"/>
      <c r="AMG6015" s="0"/>
      <c r="AMH6015" s="0"/>
      <c r="AMI6015" s="0"/>
      <c r="AMJ6015" s="0"/>
    </row>
    <row r="6016" s="4" customFormat="true" ht="37.5" hidden="false" customHeight="true" outlineLevel="0" collapsed="false">
      <c r="A6016" s="23" t="s">
        <v>1337</v>
      </c>
      <c r="B6016" s="108" t="n">
        <v>10837</v>
      </c>
      <c r="C6016" s="25" t="n">
        <f aca="false">VLOOKUP(B6016,[1]Planilha8!$X$4:$Y$6629,2,0)</f>
        <v>2042359</v>
      </c>
      <c r="D6016" s="102" t="s">
        <v>1643</v>
      </c>
      <c r="E6016" s="26" t="str">
        <f aca="false">VLOOKUP(B6016,[1]Planilha8!$X$4:$Z$6629,3,0)</f>
        <v>FARMÁCIA</v>
      </c>
      <c r="F6016" s="26" t="str">
        <f aca="false">VLOOKUP(B6016,[1]Planilha8!$X$4:$AD$6629,7,0)</f>
        <v>BOM</v>
      </c>
      <c r="G6016" s="103" t="n">
        <v>43161</v>
      </c>
      <c r="H6016" s="104" t="n">
        <v>1155.43</v>
      </c>
      <c r="I6016" s="29" t="s">
        <v>23</v>
      </c>
      <c r="J6016" s="105" t="s">
        <v>1641</v>
      </c>
      <c r="K6016" s="106" t="n">
        <v>368</v>
      </c>
      <c r="L6016" s="107" t="n">
        <v>2018000086</v>
      </c>
      <c r="M6016" s="73" t="n">
        <v>43465</v>
      </c>
      <c r="N6016" s="74" t="n">
        <v>86.65725</v>
      </c>
      <c r="O6016" s="109" t="n">
        <v>0.1</v>
      </c>
      <c r="P6016" s="110" t="n">
        <v>0.00833333333333333</v>
      </c>
      <c r="Q6016" s="77" t="n">
        <v>9.62858333333333</v>
      </c>
      <c r="R6016" s="78" t="n">
        <v>96.2858333333334</v>
      </c>
      <c r="S6016" s="39" t="n">
        <v>1059.14416666667</v>
      </c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  <c r="AI6016" s="3"/>
      <c r="AJ6016" s="3"/>
      <c r="AMG6016" s="0"/>
      <c r="AMH6016" s="0"/>
      <c r="AMI6016" s="0"/>
      <c r="AMJ6016" s="0"/>
    </row>
    <row r="6017" s="4" customFormat="true" ht="37.5" hidden="false" customHeight="true" outlineLevel="0" collapsed="false">
      <c r="A6017" s="23" t="s">
        <v>1337</v>
      </c>
      <c r="B6017" s="108" t="n">
        <v>10838</v>
      </c>
      <c r="C6017" s="25" t="n">
        <f aca="false">VLOOKUP(B6017,[1]Planilha8!$X$4:$Y$6629,2,0)</f>
        <v>2042360</v>
      </c>
      <c r="D6017" s="102" t="s">
        <v>1643</v>
      </c>
      <c r="E6017" s="26" t="str">
        <f aca="false">VLOOKUP(B6017,[1]Planilha8!$X$4:$Z$6629,3,0)</f>
        <v>FARMÁCIA</v>
      </c>
      <c r="F6017" s="26" t="str">
        <f aca="false">VLOOKUP(B6017,[1]Planilha8!$X$4:$AD$6629,7,0)</f>
        <v>BOM</v>
      </c>
      <c r="G6017" s="103" t="n">
        <v>43161</v>
      </c>
      <c r="H6017" s="104" t="n">
        <v>1155.43</v>
      </c>
      <c r="I6017" s="29" t="s">
        <v>23</v>
      </c>
      <c r="J6017" s="105" t="s">
        <v>1641</v>
      </c>
      <c r="K6017" s="106" t="n">
        <v>368</v>
      </c>
      <c r="L6017" s="107" t="n">
        <v>2018000086</v>
      </c>
      <c r="M6017" s="73" t="n">
        <v>43465</v>
      </c>
      <c r="N6017" s="74" t="n">
        <v>86.65725</v>
      </c>
      <c r="O6017" s="109" t="n">
        <v>0.1</v>
      </c>
      <c r="P6017" s="110" t="n">
        <v>0.00833333333333333</v>
      </c>
      <c r="Q6017" s="77" t="n">
        <v>9.62858333333333</v>
      </c>
      <c r="R6017" s="78" t="n">
        <v>96.2858333333334</v>
      </c>
      <c r="S6017" s="39" t="n">
        <v>1059.14416666667</v>
      </c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  <c r="AI6017" s="3"/>
      <c r="AJ6017" s="3"/>
      <c r="AMG6017" s="0"/>
      <c r="AMH6017" s="0"/>
      <c r="AMI6017" s="0"/>
      <c r="AMJ6017" s="0"/>
    </row>
    <row r="6018" s="4" customFormat="true" ht="37.5" hidden="false" customHeight="true" outlineLevel="0" collapsed="false">
      <c r="A6018" s="23" t="s">
        <v>1337</v>
      </c>
      <c r="B6018" s="108" t="n">
        <v>10839</v>
      </c>
      <c r="C6018" s="25" t="n">
        <f aca="false">VLOOKUP(B6018,[1]Planilha8!$X$4:$Y$6629,2,0)</f>
        <v>2042361</v>
      </c>
      <c r="D6018" s="102" t="s">
        <v>1643</v>
      </c>
      <c r="E6018" s="26" t="str">
        <f aca="false">VLOOKUP(B6018,[1]Planilha8!$X$4:$Z$6629,3,0)</f>
        <v>FARMÁCIA</v>
      </c>
      <c r="F6018" s="26" t="str">
        <f aca="false">VLOOKUP(B6018,[1]Planilha8!$X$4:$AD$6629,7,0)</f>
        <v>BOM</v>
      </c>
      <c r="G6018" s="103" t="n">
        <v>43161</v>
      </c>
      <c r="H6018" s="104" t="n">
        <v>1155.43</v>
      </c>
      <c r="I6018" s="29" t="s">
        <v>23</v>
      </c>
      <c r="J6018" s="105" t="s">
        <v>1641</v>
      </c>
      <c r="K6018" s="106" t="n">
        <v>368</v>
      </c>
      <c r="L6018" s="107" t="n">
        <v>2018000086</v>
      </c>
      <c r="M6018" s="73" t="n">
        <v>43465</v>
      </c>
      <c r="N6018" s="74" t="n">
        <v>86.65725</v>
      </c>
      <c r="O6018" s="109" t="n">
        <v>0.1</v>
      </c>
      <c r="P6018" s="110" t="n">
        <v>0.00833333333333333</v>
      </c>
      <c r="Q6018" s="77" t="n">
        <v>9.62858333333333</v>
      </c>
      <c r="R6018" s="78" t="n">
        <v>96.2858333333334</v>
      </c>
      <c r="S6018" s="39" t="n">
        <v>1059.14416666667</v>
      </c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  <c r="AMG6018" s="0"/>
      <c r="AMH6018" s="0"/>
      <c r="AMI6018" s="0"/>
      <c r="AMJ6018" s="0"/>
    </row>
    <row r="6019" s="4" customFormat="true" ht="37.5" hidden="false" customHeight="true" outlineLevel="0" collapsed="false">
      <c r="A6019" s="23" t="s">
        <v>1337</v>
      </c>
      <c r="B6019" s="108" t="n">
        <v>10840</v>
      </c>
      <c r="C6019" s="25" t="n">
        <f aca="false">VLOOKUP(B6019,[1]Planilha8!$X$4:$Y$6629,2,0)</f>
        <v>2042362</v>
      </c>
      <c r="D6019" s="102" t="s">
        <v>1643</v>
      </c>
      <c r="E6019" s="26" t="str">
        <f aca="false">VLOOKUP(B6019,[1]Planilha8!$X$4:$Z$6629,3,0)</f>
        <v>FARMÁCIA</v>
      </c>
      <c r="F6019" s="26" t="str">
        <f aca="false">VLOOKUP(B6019,[1]Planilha8!$X$4:$AD$6629,7,0)</f>
        <v>BOM</v>
      </c>
      <c r="G6019" s="103" t="n">
        <v>43161</v>
      </c>
      <c r="H6019" s="104" t="n">
        <v>1155.43</v>
      </c>
      <c r="I6019" s="29" t="s">
        <v>23</v>
      </c>
      <c r="J6019" s="105" t="s">
        <v>1641</v>
      </c>
      <c r="K6019" s="106" t="n">
        <v>368</v>
      </c>
      <c r="L6019" s="107" t="n">
        <v>2018000086</v>
      </c>
      <c r="M6019" s="73" t="n">
        <v>43465</v>
      </c>
      <c r="N6019" s="74" t="n">
        <v>86.65725</v>
      </c>
      <c r="O6019" s="109" t="n">
        <v>0.1</v>
      </c>
      <c r="P6019" s="110" t="n">
        <v>0.00833333333333333</v>
      </c>
      <c r="Q6019" s="77" t="n">
        <v>9.62858333333333</v>
      </c>
      <c r="R6019" s="78" t="n">
        <v>96.2858333333334</v>
      </c>
      <c r="S6019" s="39" t="n">
        <v>1059.14416666667</v>
      </c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  <c r="AI6019" s="3"/>
      <c r="AJ6019" s="3"/>
      <c r="AMG6019" s="0"/>
      <c r="AMH6019" s="0"/>
      <c r="AMI6019" s="0"/>
      <c r="AMJ6019" s="0"/>
    </row>
    <row r="6020" s="4" customFormat="true" ht="37.5" hidden="false" customHeight="true" outlineLevel="0" collapsed="false">
      <c r="A6020" s="23" t="s">
        <v>1337</v>
      </c>
      <c r="B6020" s="108" t="n">
        <v>10824</v>
      </c>
      <c r="C6020" s="25" t="n">
        <f aca="false">VLOOKUP(B6020,[1]Planilha8!$X$4:$Y$6629,2,0)</f>
        <v>798926</v>
      </c>
      <c r="D6020" s="102" t="s">
        <v>1644</v>
      </c>
      <c r="E6020" s="26" t="str">
        <f aca="false">VLOOKUP(B6020,[1]Planilha8!$X$4:$Z$6629,3,0)</f>
        <v>SAME</v>
      </c>
      <c r="F6020" s="26" t="str">
        <f aca="false">VLOOKUP(B6020,[1]Planilha8!$X$4:$AD$6629,7,0)</f>
        <v>BOM</v>
      </c>
      <c r="G6020" s="103" t="n">
        <v>43167</v>
      </c>
      <c r="H6020" s="104" t="n">
        <v>2116</v>
      </c>
      <c r="I6020" s="29" t="s">
        <v>23</v>
      </c>
      <c r="J6020" s="105" t="s">
        <v>1143</v>
      </c>
      <c r="K6020" s="106" t="n">
        <v>84</v>
      </c>
      <c r="L6020" s="107" t="n">
        <v>2017006325</v>
      </c>
      <c r="M6020" s="73" t="n">
        <v>43465</v>
      </c>
      <c r="N6020" s="74" t="n">
        <v>317.4</v>
      </c>
      <c r="O6020" s="109" t="n">
        <v>0.2</v>
      </c>
      <c r="P6020" s="110" t="n">
        <v>0.0166666666666667</v>
      </c>
      <c r="Q6020" s="77" t="n">
        <v>35.2666666666667</v>
      </c>
      <c r="R6020" s="78" t="n">
        <v>352.666666666667</v>
      </c>
      <c r="S6020" s="39" t="n">
        <v>1763.33333333333</v>
      </c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  <c r="AI6020" s="3"/>
      <c r="AJ6020" s="3"/>
      <c r="AMG6020" s="0"/>
      <c r="AMH6020" s="0"/>
      <c r="AMI6020" s="0"/>
      <c r="AMJ6020" s="0"/>
    </row>
    <row r="6021" s="4" customFormat="true" ht="37.5" hidden="false" customHeight="true" outlineLevel="0" collapsed="false">
      <c r="A6021" s="23" t="s">
        <v>1337</v>
      </c>
      <c r="B6021" s="108" t="n">
        <v>10825</v>
      </c>
      <c r="C6021" s="25" t="n">
        <f aca="false">VLOOKUP(B6021,[1]Planilha8!$X$4:$Y$6629,2,0)</f>
        <v>798927</v>
      </c>
      <c r="D6021" s="102" t="s">
        <v>1644</v>
      </c>
      <c r="E6021" s="26" t="str">
        <f aca="false">VLOOKUP(B6021,[1]Planilha8!$X$4:$Z$6629,3,0)</f>
        <v>SAME</v>
      </c>
      <c r="F6021" s="26" t="str">
        <f aca="false">VLOOKUP(B6021,[1]Planilha8!$X$4:$AD$6629,7,0)</f>
        <v>BOM</v>
      </c>
      <c r="G6021" s="103" t="n">
        <v>43167</v>
      </c>
      <c r="H6021" s="104" t="n">
        <v>2116</v>
      </c>
      <c r="I6021" s="29" t="s">
        <v>23</v>
      </c>
      <c r="J6021" s="105" t="s">
        <v>1143</v>
      </c>
      <c r="K6021" s="106" t="n">
        <v>84</v>
      </c>
      <c r="L6021" s="107" t="n">
        <v>2017006325</v>
      </c>
      <c r="M6021" s="73" t="n">
        <v>43465</v>
      </c>
      <c r="N6021" s="74" t="n">
        <v>317.4</v>
      </c>
      <c r="O6021" s="109" t="n">
        <v>0.2</v>
      </c>
      <c r="P6021" s="110" t="n">
        <v>0.0166666666666667</v>
      </c>
      <c r="Q6021" s="77" t="n">
        <v>35.2666666666667</v>
      </c>
      <c r="R6021" s="78" t="n">
        <v>352.666666666667</v>
      </c>
      <c r="S6021" s="39" t="n">
        <v>1763.33333333333</v>
      </c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  <c r="AI6021" s="3"/>
      <c r="AJ6021" s="3"/>
      <c r="AMG6021" s="0"/>
      <c r="AMH6021" s="0"/>
      <c r="AMI6021" s="0"/>
      <c r="AMJ6021" s="0"/>
    </row>
    <row r="6022" s="4" customFormat="true" ht="37.5" hidden="false" customHeight="true" outlineLevel="0" collapsed="false">
      <c r="A6022" s="23" t="s">
        <v>1337</v>
      </c>
      <c r="B6022" s="108" t="n">
        <v>10826</v>
      </c>
      <c r="C6022" s="25" t="n">
        <f aca="false">VLOOKUP(B6022,[1]Planilha8!$X$4:$Y$6629,2,0)</f>
        <v>798928</v>
      </c>
      <c r="D6022" s="102" t="s">
        <v>1633</v>
      </c>
      <c r="E6022" s="26" t="str">
        <f aca="false">VLOOKUP(B6022,[1]Planilha8!$X$4:$Z$6629,3,0)</f>
        <v>SAME</v>
      </c>
      <c r="F6022" s="26" t="str">
        <f aca="false">VLOOKUP(B6022,[1]Planilha8!$X$4:$AD$6629,7,0)</f>
        <v>BOM</v>
      </c>
      <c r="G6022" s="103" t="n">
        <v>43167</v>
      </c>
      <c r="H6022" s="104" t="n">
        <v>940</v>
      </c>
      <c r="I6022" s="29" t="s">
        <v>23</v>
      </c>
      <c r="J6022" s="105" t="s">
        <v>1143</v>
      </c>
      <c r="K6022" s="106" t="n">
        <v>84</v>
      </c>
      <c r="L6022" s="107" t="n">
        <v>2017006325</v>
      </c>
      <c r="M6022" s="73" t="n">
        <v>43465</v>
      </c>
      <c r="N6022" s="74" t="n">
        <v>141</v>
      </c>
      <c r="O6022" s="109" t="n">
        <v>0.2</v>
      </c>
      <c r="P6022" s="110" t="n">
        <v>0.0166666666666667</v>
      </c>
      <c r="Q6022" s="77" t="n">
        <v>15.6666666666667</v>
      </c>
      <c r="R6022" s="78" t="n">
        <v>156.666666666667</v>
      </c>
      <c r="S6022" s="39" t="n">
        <v>783.333333333333</v>
      </c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  <c r="AI6022" s="3"/>
      <c r="AJ6022" s="3"/>
      <c r="AMG6022" s="0"/>
      <c r="AMH6022" s="0"/>
      <c r="AMI6022" s="0"/>
      <c r="AMJ6022" s="0"/>
    </row>
    <row r="6023" s="4" customFormat="true" ht="37.5" hidden="false" customHeight="true" outlineLevel="0" collapsed="false">
      <c r="A6023" s="23" t="s">
        <v>1337</v>
      </c>
      <c r="B6023" s="108" t="n">
        <v>10841</v>
      </c>
      <c r="C6023" s="25" t="n">
        <f aca="false">VLOOKUP(B6023,[1]Planilha8!$X$4:$Y$6629,2,0)</f>
        <v>779656</v>
      </c>
      <c r="D6023" s="102" t="s">
        <v>1645</v>
      </c>
      <c r="E6023" s="26" t="str">
        <f aca="false">VLOOKUP(B6023,[1]Planilha8!$X$4:$Z$6629,3,0)</f>
        <v>SESMT</v>
      </c>
      <c r="F6023" s="26" t="str">
        <f aca="false">VLOOKUP(B6023,[1]Planilha8!$X$4:$AD$6629,7,0)</f>
        <v>BOM</v>
      </c>
      <c r="G6023" s="103" t="n">
        <v>43174</v>
      </c>
      <c r="H6023" s="104" t="n">
        <v>800</v>
      </c>
      <c r="I6023" s="29" t="s">
        <v>23</v>
      </c>
      <c r="J6023" s="105" t="s">
        <v>1622</v>
      </c>
      <c r="K6023" s="106" t="n">
        <v>2059</v>
      </c>
      <c r="L6023" s="107" t="n">
        <v>2017006325</v>
      </c>
      <c r="M6023" s="73" t="n">
        <v>43465</v>
      </c>
      <c r="N6023" s="74" t="n">
        <v>120</v>
      </c>
      <c r="O6023" s="109" t="n">
        <v>0.2</v>
      </c>
      <c r="P6023" s="110" t="n">
        <v>0.0166666666666667</v>
      </c>
      <c r="Q6023" s="77" t="n">
        <v>13.3333333333333</v>
      </c>
      <c r="R6023" s="78" t="n">
        <v>133.333333333333</v>
      </c>
      <c r="S6023" s="39" t="n">
        <v>666.666666666667</v>
      </c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  <c r="AI6023" s="3"/>
      <c r="AJ6023" s="3"/>
      <c r="ALF6023" s="41"/>
      <c r="ALG6023" s="41"/>
      <c r="ALH6023" s="41"/>
      <c r="ALI6023" s="41"/>
      <c r="ALJ6023" s="41"/>
      <c r="ALK6023" s="41"/>
      <c r="ALL6023" s="41"/>
      <c r="ALM6023" s="41"/>
      <c r="ALN6023" s="41"/>
      <c r="ALO6023" s="41"/>
      <c r="ALP6023" s="41"/>
      <c r="ALQ6023" s="41"/>
      <c r="ALR6023" s="41"/>
      <c r="ALS6023" s="41"/>
      <c r="ALT6023" s="41"/>
      <c r="ALU6023" s="41"/>
      <c r="ALV6023" s="41"/>
      <c r="ALW6023" s="41"/>
      <c r="ALX6023" s="41"/>
      <c r="ALY6023" s="41"/>
      <c r="ALZ6023" s="41"/>
      <c r="AMA6023" s="41"/>
      <c r="AMB6023" s="41"/>
      <c r="AMC6023" s="41"/>
      <c r="AMD6023" s="41"/>
      <c r="AME6023" s="41"/>
      <c r="AMF6023" s="41"/>
      <c r="AMG6023" s="0"/>
      <c r="AMH6023" s="0"/>
      <c r="AMI6023" s="0"/>
      <c r="AMJ6023" s="0"/>
    </row>
    <row r="6024" s="4" customFormat="true" ht="37.5" hidden="false" customHeight="true" outlineLevel="0" collapsed="false">
      <c r="A6024" s="23" t="s">
        <v>1337</v>
      </c>
      <c r="B6024" s="108" t="n">
        <v>10842</v>
      </c>
      <c r="C6024" s="25" t="n">
        <f aca="false">VLOOKUP(B6024,[1]Planilha8!$X$4:$Y$6629,2,0)</f>
        <v>779657</v>
      </c>
      <c r="D6024" s="102" t="s">
        <v>1645</v>
      </c>
      <c r="E6024" s="26" t="str">
        <f aca="false">VLOOKUP(B6024,[1]Planilha8!$X$4:$Z$6629,3,0)</f>
        <v>SESMT</v>
      </c>
      <c r="F6024" s="26" t="str">
        <f aca="false">VLOOKUP(B6024,[1]Planilha8!$X$4:$AD$6629,7,0)</f>
        <v>BOM</v>
      </c>
      <c r="G6024" s="103" t="n">
        <v>43174</v>
      </c>
      <c r="H6024" s="104" t="n">
        <v>800</v>
      </c>
      <c r="I6024" s="29" t="s">
        <v>23</v>
      </c>
      <c r="J6024" s="105" t="s">
        <v>1622</v>
      </c>
      <c r="K6024" s="106" t="n">
        <v>2059</v>
      </c>
      <c r="L6024" s="107" t="n">
        <v>2017006325</v>
      </c>
      <c r="M6024" s="73" t="n">
        <v>43465</v>
      </c>
      <c r="N6024" s="74" t="n">
        <v>120</v>
      </c>
      <c r="O6024" s="109" t="n">
        <v>0.2</v>
      </c>
      <c r="P6024" s="110" t="n">
        <v>0.0166666666666667</v>
      </c>
      <c r="Q6024" s="77" t="n">
        <v>13.3333333333333</v>
      </c>
      <c r="R6024" s="78" t="n">
        <v>133.333333333333</v>
      </c>
      <c r="S6024" s="39" t="n">
        <v>666.666666666667</v>
      </c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  <c r="AI6024" s="3"/>
      <c r="AJ6024" s="3"/>
      <c r="ALF6024" s="41"/>
      <c r="ALG6024" s="41"/>
      <c r="ALH6024" s="41"/>
      <c r="ALI6024" s="41"/>
      <c r="ALJ6024" s="41"/>
      <c r="ALK6024" s="41"/>
      <c r="ALL6024" s="41"/>
      <c r="ALM6024" s="41"/>
      <c r="ALN6024" s="41"/>
      <c r="ALO6024" s="41"/>
      <c r="ALP6024" s="41"/>
      <c r="ALQ6024" s="41"/>
      <c r="ALR6024" s="41"/>
      <c r="ALS6024" s="41"/>
      <c r="ALT6024" s="41"/>
      <c r="ALU6024" s="41"/>
      <c r="ALV6024" s="41"/>
      <c r="ALW6024" s="41"/>
      <c r="ALX6024" s="41"/>
      <c r="ALY6024" s="41"/>
      <c r="ALZ6024" s="41"/>
      <c r="AMA6024" s="41"/>
      <c r="AMB6024" s="41"/>
      <c r="AMC6024" s="41"/>
      <c r="AMD6024" s="41"/>
      <c r="AME6024" s="41"/>
      <c r="AMF6024" s="41"/>
      <c r="AMG6024" s="0"/>
      <c r="AMH6024" s="0"/>
      <c r="AMI6024" s="0"/>
      <c r="AMJ6024" s="0"/>
    </row>
    <row r="6025" s="4" customFormat="true" ht="37.5" hidden="false" customHeight="true" outlineLevel="0" collapsed="false">
      <c r="A6025" s="23" t="s">
        <v>1337</v>
      </c>
      <c r="B6025" s="108" t="n">
        <v>10843</v>
      </c>
      <c r="C6025" s="25" t="n">
        <f aca="false">VLOOKUP(B6025,[1]Planilha8!$X$4:$Y$6629,2,0)</f>
        <v>779658</v>
      </c>
      <c r="D6025" s="102" t="s">
        <v>1645</v>
      </c>
      <c r="E6025" s="26" t="str">
        <f aca="false">VLOOKUP(B6025,[1]Planilha8!$X$4:$Z$6629,3,0)</f>
        <v>SESMT</v>
      </c>
      <c r="F6025" s="26" t="str">
        <f aca="false">VLOOKUP(B6025,[1]Planilha8!$X$4:$AD$6629,7,0)</f>
        <v>BOM</v>
      </c>
      <c r="G6025" s="103" t="n">
        <v>43174</v>
      </c>
      <c r="H6025" s="104" t="n">
        <v>800</v>
      </c>
      <c r="I6025" s="29" t="s">
        <v>23</v>
      </c>
      <c r="J6025" s="105" t="s">
        <v>1622</v>
      </c>
      <c r="K6025" s="106" t="n">
        <v>2059</v>
      </c>
      <c r="L6025" s="107" t="n">
        <v>2017006325</v>
      </c>
      <c r="M6025" s="73" t="n">
        <v>43465</v>
      </c>
      <c r="N6025" s="74" t="n">
        <v>120</v>
      </c>
      <c r="O6025" s="109" t="n">
        <v>0.2</v>
      </c>
      <c r="P6025" s="110" t="n">
        <v>0.0166666666666667</v>
      </c>
      <c r="Q6025" s="77" t="n">
        <v>13.3333333333333</v>
      </c>
      <c r="R6025" s="78" t="n">
        <v>133.333333333333</v>
      </c>
      <c r="S6025" s="39" t="n">
        <v>666.666666666667</v>
      </c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  <c r="ALF6025" s="41"/>
      <c r="ALG6025" s="41"/>
      <c r="ALH6025" s="41"/>
      <c r="ALI6025" s="41"/>
      <c r="ALJ6025" s="41"/>
      <c r="ALK6025" s="41"/>
      <c r="ALL6025" s="41"/>
      <c r="ALM6025" s="41"/>
      <c r="ALN6025" s="41"/>
      <c r="ALO6025" s="41"/>
      <c r="ALP6025" s="41"/>
      <c r="ALQ6025" s="41"/>
      <c r="ALR6025" s="41"/>
      <c r="ALS6025" s="41"/>
      <c r="ALT6025" s="41"/>
      <c r="ALU6025" s="41"/>
      <c r="ALV6025" s="41"/>
      <c r="ALW6025" s="41"/>
      <c r="ALX6025" s="41"/>
      <c r="ALY6025" s="41"/>
      <c r="ALZ6025" s="41"/>
      <c r="AMA6025" s="41"/>
      <c r="AMB6025" s="41"/>
      <c r="AMC6025" s="41"/>
      <c r="AMD6025" s="41"/>
      <c r="AME6025" s="41"/>
      <c r="AMF6025" s="41"/>
      <c r="AMG6025" s="0"/>
      <c r="AMH6025" s="0"/>
      <c r="AMI6025" s="0"/>
      <c r="AMJ6025" s="0"/>
    </row>
    <row r="6026" s="4" customFormat="true" ht="37.5" hidden="false" customHeight="true" outlineLevel="0" collapsed="false">
      <c r="A6026" s="23" t="s">
        <v>1337</v>
      </c>
      <c r="B6026" s="108" t="n">
        <v>10844</v>
      </c>
      <c r="C6026" s="25" t="n">
        <f aca="false">VLOOKUP(B6026,[1]Planilha8!$X$4:$Y$6629,2,0)</f>
        <v>779659</v>
      </c>
      <c r="D6026" s="102" t="s">
        <v>1645</v>
      </c>
      <c r="E6026" s="26" t="str">
        <f aca="false">VLOOKUP(B6026,[1]Planilha8!$X$4:$Z$6629,3,0)</f>
        <v>SESMT</v>
      </c>
      <c r="F6026" s="26" t="str">
        <f aca="false">VLOOKUP(B6026,[1]Planilha8!$X$4:$AD$6629,7,0)</f>
        <v>BOM</v>
      </c>
      <c r="G6026" s="103" t="n">
        <v>43174</v>
      </c>
      <c r="H6026" s="104" t="n">
        <v>800</v>
      </c>
      <c r="I6026" s="29" t="s">
        <v>23</v>
      </c>
      <c r="J6026" s="105" t="s">
        <v>1622</v>
      </c>
      <c r="K6026" s="106" t="n">
        <v>2059</v>
      </c>
      <c r="L6026" s="107" t="n">
        <v>2017006325</v>
      </c>
      <c r="M6026" s="73" t="n">
        <v>43465</v>
      </c>
      <c r="N6026" s="74" t="n">
        <v>120</v>
      </c>
      <c r="O6026" s="109" t="n">
        <v>0.2</v>
      </c>
      <c r="P6026" s="110" t="n">
        <v>0.0166666666666667</v>
      </c>
      <c r="Q6026" s="77" t="n">
        <v>13.3333333333333</v>
      </c>
      <c r="R6026" s="78" t="n">
        <v>133.333333333333</v>
      </c>
      <c r="S6026" s="39" t="n">
        <v>666.666666666667</v>
      </c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  <c r="AI6026" s="3"/>
      <c r="AJ6026" s="3"/>
      <c r="ALF6026" s="41"/>
      <c r="ALG6026" s="41"/>
      <c r="ALH6026" s="41"/>
      <c r="ALI6026" s="41"/>
      <c r="ALJ6026" s="41"/>
      <c r="ALK6026" s="41"/>
      <c r="ALL6026" s="41"/>
      <c r="ALM6026" s="41"/>
      <c r="ALN6026" s="41"/>
      <c r="ALO6026" s="41"/>
      <c r="ALP6026" s="41"/>
      <c r="ALQ6026" s="41"/>
      <c r="ALR6026" s="41"/>
      <c r="ALS6026" s="41"/>
      <c r="ALT6026" s="41"/>
      <c r="ALU6026" s="41"/>
      <c r="ALV6026" s="41"/>
      <c r="ALW6026" s="41"/>
      <c r="ALX6026" s="41"/>
      <c r="ALY6026" s="41"/>
      <c r="ALZ6026" s="41"/>
      <c r="AMA6026" s="41"/>
      <c r="AMB6026" s="41"/>
      <c r="AMC6026" s="41"/>
      <c r="AMD6026" s="41"/>
      <c r="AME6026" s="41"/>
      <c r="AMF6026" s="41"/>
      <c r="AMG6026" s="0"/>
      <c r="AMH6026" s="0"/>
      <c r="AMI6026" s="0"/>
      <c r="AMJ6026" s="0"/>
    </row>
    <row r="6027" s="4" customFormat="true" ht="37.5" hidden="false" customHeight="true" outlineLevel="0" collapsed="false">
      <c r="A6027" s="23" t="s">
        <v>1337</v>
      </c>
      <c r="B6027" s="108" t="n">
        <v>10845</v>
      </c>
      <c r="C6027" s="25" t="n">
        <f aca="false">VLOOKUP(B6027,[1]Planilha8!$X$4:$Y$6629,2,0)</f>
        <v>779660</v>
      </c>
      <c r="D6027" s="102" t="s">
        <v>1645</v>
      </c>
      <c r="E6027" s="26" t="str">
        <f aca="false">VLOOKUP(B6027,[1]Planilha8!$X$4:$Z$6629,3,0)</f>
        <v>SESMT</v>
      </c>
      <c r="F6027" s="26" t="str">
        <f aca="false">VLOOKUP(B6027,[1]Planilha8!$X$4:$AD$6629,7,0)</f>
        <v>BOM</v>
      </c>
      <c r="G6027" s="103" t="n">
        <v>43174</v>
      </c>
      <c r="H6027" s="104" t="n">
        <v>800</v>
      </c>
      <c r="I6027" s="29" t="s">
        <v>23</v>
      </c>
      <c r="J6027" s="105" t="s">
        <v>1622</v>
      </c>
      <c r="K6027" s="106" t="n">
        <v>2059</v>
      </c>
      <c r="L6027" s="107" t="n">
        <v>2017006325</v>
      </c>
      <c r="M6027" s="73" t="n">
        <v>43465</v>
      </c>
      <c r="N6027" s="74" t="n">
        <v>120</v>
      </c>
      <c r="O6027" s="109" t="n">
        <v>0.2</v>
      </c>
      <c r="P6027" s="110" t="n">
        <v>0.0166666666666667</v>
      </c>
      <c r="Q6027" s="77" t="n">
        <v>13.3333333333333</v>
      </c>
      <c r="R6027" s="78" t="n">
        <v>133.333333333333</v>
      </c>
      <c r="S6027" s="39" t="n">
        <v>666.666666666667</v>
      </c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  <c r="AI6027" s="3"/>
      <c r="AJ6027" s="3"/>
      <c r="ALF6027" s="41"/>
      <c r="ALG6027" s="41"/>
      <c r="ALH6027" s="41"/>
      <c r="ALI6027" s="41"/>
      <c r="ALJ6027" s="41"/>
      <c r="ALK6027" s="41"/>
      <c r="ALL6027" s="41"/>
      <c r="ALM6027" s="41"/>
      <c r="ALN6027" s="41"/>
      <c r="ALO6027" s="41"/>
      <c r="ALP6027" s="41"/>
      <c r="ALQ6027" s="41"/>
      <c r="ALR6027" s="41"/>
      <c r="ALS6027" s="41"/>
      <c r="ALT6027" s="41"/>
      <c r="ALU6027" s="41"/>
      <c r="ALV6027" s="41"/>
      <c r="ALW6027" s="41"/>
      <c r="ALX6027" s="41"/>
      <c r="ALY6027" s="41"/>
      <c r="ALZ6027" s="41"/>
      <c r="AMA6027" s="41"/>
      <c r="AMB6027" s="41"/>
      <c r="AMC6027" s="41"/>
      <c r="AMD6027" s="41"/>
      <c r="AME6027" s="41"/>
      <c r="AMF6027" s="41"/>
      <c r="AMG6027" s="0"/>
      <c r="AMH6027" s="0"/>
      <c r="AMI6027" s="0"/>
      <c r="AMJ6027" s="0"/>
    </row>
    <row r="6028" s="4" customFormat="true" ht="37.5" hidden="false" customHeight="true" outlineLevel="0" collapsed="false">
      <c r="A6028" s="23" t="s">
        <v>1337</v>
      </c>
      <c r="B6028" s="108" t="n">
        <v>10846</v>
      </c>
      <c r="C6028" s="25" t="n">
        <f aca="false">VLOOKUP(B6028,[1]Planilha8!$X$4:$Y$6629,2,0)</f>
        <v>779661</v>
      </c>
      <c r="D6028" s="102" t="s">
        <v>1645</v>
      </c>
      <c r="E6028" s="26" t="str">
        <f aca="false">VLOOKUP(B6028,[1]Planilha8!$X$4:$Z$6629,3,0)</f>
        <v>SESMT</v>
      </c>
      <c r="F6028" s="26" t="str">
        <f aca="false">VLOOKUP(B6028,[1]Planilha8!$X$4:$AD$6629,7,0)</f>
        <v>BOM</v>
      </c>
      <c r="G6028" s="103" t="n">
        <v>43174</v>
      </c>
      <c r="H6028" s="104" t="n">
        <v>800</v>
      </c>
      <c r="I6028" s="29" t="s">
        <v>23</v>
      </c>
      <c r="J6028" s="105" t="s">
        <v>1622</v>
      </c>
      <c r="K6028" s="106" t="n">
        <v>2059</v>
      </c>
      <c r="L6028" s="107" t="n">
        <v>2017006325</v>
      </c>
      <c r="M6028" s="73" t="n">
        <v>43465</v>
      </c>
      <c r="N6028" s="74" t="n">
        <v>120</v>
      </c>
      <c r="O6028" s="109" t="n">
        <v>0.2</v>
      </c>
      <c r="P6028" s="110" t="n">
        <v>0.0166666666666667</v>
      </c>
      <c r="Q6028" s="77" t="n">
        <v>13.3333333333333</v>
      </c>
      <c r="R6028" s="78" t="n">
        <v>133.333333333333</v>
      </c>
      <c r="S6028" s="39" t="n">
        <v>666.666666666667</v>
      </c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  <c r="AI6028" s="3"/>
      <c r="AJ6028" s="3"/>
      <c r="ALF6028" s="41"/>
      <c r="ALG6028" s="41"/>
      <c r="ALH6028" s="41"/>
      <c r="ALI6028" s="41"/>
      <c r="ALJ6028" s="41"/>
      <c r="ALK6028" s="41"/>
      <c r="ALL6028" s="41"/>
      <c r="ALM6028" s="41"/>
      <c r="ALN6028" s="41"/>
      <c r="ALO6028" s="41"/>
      <c r="ALP6028" s="41"/>
      <c r="ALQ6028" s="41"/>
      <c r="ALR6028" s="41"/>
      <c r="ALS6028" s="41"/>
      <c r="ALT6028" s="41"/>
      <c r="ALU6028" s="41"/>
      <c r="ALV6028" s="41"/>
      <c r="ALW6028" s="41"/>
      <c r="ALX6028" s="41"/>
      <c r="ALY6028" s="41"/>
      <c r="ALZ6028" s="41"/>
      <c r="AMA6028" s="41"/>
      <c r="AMB6028" s="41"/>
      <c r="AMC6028" s="41"/>
      <c r="AMD6028" s="41"/>
      <c r="AME6028" s="41"/>
      <c r="AMF6028" s="41"/>
      <c r="AMG6028" s="0"/>
      <c r="AMH6028" s="0"/>
      <c r="AMI6028" s="0"/>
      <c r="AMJ6028" s="0"/>
    </row>
    <row r="6029" s="4" customFormat="true" ht="37.5" hidden="false" customHeight="true" outlineLevel="0" collapsed="false">
      <c r="A6029" s="23" t="s">
        <v>1337</v>
      </c>
      <c r="B6029" s="108" t="n">
        <v>10847</v>
      </c>
      <c r="C6029" s="25" t="n">
        <f aca="false">VLOOKUP(B6029,[1]Planilha8!$X$4:$Y$6629,2,0)</f>
        <v>779662</v>
      </c>
      <c r="D6029" s="102" t="s">
        <v>1645</v>
      </c>
      <c r="E6029" s="26" t="str">
        <f aca="false">VLOOKUP(B6029,[1]Planilha8!$X$4:$Z$6629,3,0)</f>
        <v>SESMT</v>
      </c>
      <c r="F6029" s="26" t="str">
        <f aca="false">VLOOKUP(B6029,[1]Planilha8!$X$4:$AD$6629,7,0)</f>
        <v>BOM</v>
      </c>
      <c r="G6029" s="103" t="n">
        <v>43174</v>
      </c>
      <c r="H6029" s="104" t="n">
        <v>800</v>
      </c>
      <c r="I6029" s="29" t="s">
        <v>23</v>
      </c>
      <c r="J6029" s="105" t="s">
        <v>1622</v>
      </c>
      <c r="K6029" s="106" t="n">
        <v>2059</v>
      </c>
      <c r="L6029" s="107" t="n">
        <v>2017006325</v>
      </c>
      <c r="M6029" s="73" t="n">
        <v>43465</v>
      </c>
      <c r="N6029" s="74" t="n">
        <v>120</v>
      </c>
      <c r="O6029" s="109" t="n">
        <v>0.2</v>
      </c>
      <c r="P6029" s="110" t="n">
        <v>0.0166666666666667</v>
      </c>
      <c r="Q6029" s="77" t="n">
        <v>13.3333333333333</v>
      </c>
      <c r="R6029" s="78" t="n">
        <v>133.333333333333</v>
      </c>
      <c r="S6029" s="39" t="n">
        <v>666.666666666667</v>
      </c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  <c r="ALF6029" s="41"/>
      <c r="ALG6029" s="41"/>
      <c r="ALH6029" s="41"/>
      <c r="ALI6029" s="41"/>
      <c r="ALJ6029" s="41"/>
      <c r="ALK6029" s="41"/>
      <c r="ALL6029" s="41"/>
      <c r="ALM6029" s="41"/>
      <c r="ALN6029" s="41"/>
      <c r="ALO6029" s="41"/>
      <c r="ALP6029" s="41"/>
      <c r="ALQ6029" s="41"/>
      <c r="ALR6029" s="41"/>
      <c r="ALS6029" s="41"/>
      <c r="ALT6029" s="41"/>
      <c r="ALU6029" s="41"/>
      <c r="ALV6029" s="41"/>
      <c r="ALW6029" s="41"/>
      <c r="ALX6029" s="41"/>
      <c r="ALY6029" s="41"/>
      <c r="ALZ6029" s="41"/>
      <c r="AMA6029" s="41"/>
      <c r="AMB6029" s="41"/>
      <c r="AMC6029" s="41"/>
      <c r="AMD6029" s="41"/>
      <c r="AME6029" s="41"/>
      <c r="AMF6029" s="41"/>
      <c r="AMG6029" s="0"/>
      <c r="AMH6029" s="0"/>
      <c r="AMI6029" s="0"/>
      <c r="AMJ6029" s="0"/>
    </row>
    <row r="6030" s="4" customFormat="true" ht="37.5" hidden="false" customHeight="true" outlineLevel="0" collapsed="false">
      <c r="A6030" s="23" t="s">
        <v>1337</v>
      </c>
      <c r="B6030" s="108" t="n">
        <v>10848</v>
      </c>
      <c r="C6030" s="25" t="n">
        <f aca="false">VLOOKUP(B6030,[1]Planilha8!$X$4:$Y$6629,2,0)</f>
        <v>779663</v>
      </c>
      <c r="D6030" s="102" t="s">
        <v>1645</v>
      </c>
      <c r="E6030" s="26" t="str">
        <f aca="false">VLOOKUP(B6030,[1]Planilha8!$X$4:$Z$6629,3,0)</f>
        <v>SESMT</v>
      </c>
      <c r="F6030" s="26" t="str">
        <f aca="false">VLOOKUP(B6030,[1]Planilha8!$X$4:$AD$6629,7,0)</f>
        <v>BOM</v>
      </c>
      <c r="G6030" s="103" t="n">
        <v>43174</v>
      </c>
      <c r="H6030" s="104" t="n">
        <v>800</v>
      </c>
      <c r="I6030" s="29" t="s">
        <v>23</v>
      </c>
      <c r="J6030" s="105" t="s">
        <v>1622</v>
      </c>
      <c r="K6030" s="106" t="n">
        <v>2059</v>
      </c>
      <c r="L6030" s="107" t="n">
        <v>2017006325</v>
      </c>
      <c r="M6030" s="73" t="n">
        <v>43465</v>
      </c>
      <c r="N6030" s="74" t="n">
        <v>120</v>
      </c>
      <c r="O6030" s="109" t="n">
        <v>0.2</v>
      </c>
      <c r="P6030" s="110" t="n">
        <v>0.0166666666666667</v>
      </c>
      <c r="Q6030" s="77" t="n">
        <v>13.3333333333333</v>
      </c>
      <c r="R6030" s="78" t="n">
        <v>133.333333333333</v>
      </c>
      <c r="S6030" s="39" t="n">
        <v>666.666666666667</v>
      </c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  <c r="AI6030" s="3"/>
      <c r="AJ6030" s="3"/>
      <c r="ALF6030" s="41"/>
      <c r="ALG6030" s="41"/>
      <c r="ALH6030" s="41"/>
      <c r="ALI6030" s="41"/>
      <c r="ALJ6030" s="41"/>
      <c r="ALK6030" s="41"/>
      <c r="ALL6030" s="41"/>
      <c r="ALM6030" s="41"/>
      <c r="ALN6030" s="41"/>
      <c r="ALO6030" s="41"/>
      <c r="ALP6030" s="41"/>
      <c r="ALQ6030" s="41"/>
      <c r="ALR6030" s="41"/>
      <c r="ALS6030" s="41"/>
      <c r="ALT6030" s="41"/>
      <c r="ALU6030" s="41"/>
      <c r="ALV6030" s="41"/>
      <c r="ALW6030" s="41"/>
      <c r="ALX6030" s="41"/>
      <c r="ALY6030" s="41"/>
      <c r="ALZ6030" s="41"/>
      <c r="AMA6030" s="41"/>
      <c r="AMB6030" s="41"/>
      <c r="AMC6030" s="41"/>
      <c r="AMD6030" s="41"/>
      <c r="AME6030" s="41"/>
      <c r="AMF6030" s="41"/>
      <c r="AMG6030" s="0"/>
      <c r="AMH6030" s="0"/>
      <c r="AMI6030" s="0"/>
      <c r="AMJ6030" s="0"/>
    </row>
    <row r="6031" s="4" customFormat="true" ht="37.5" hidden="false" customHeight="true" outlineLevel="0" collapsed="false">
      <c r="A6031" s="23" t="s">
        <v>1337</v>
      </c>
      <c r="B6031" s="108" t="n">
        <v>10849</v>
      </c>
      <c r="C6031" s="25" t="n">
        <f aca="false">VLOOKUP(B6031,[1]Planilha8!$X$4:$Y$6629,2,0)</f>
        <v>779664</v>
      </c>
      <c r="D6031" s="102" t="s">
        <v>1646</v>
      </c>
      <c r="E6031" s="26" t="str">
        <f aca="false">VLOOKUP(B6031,[1]Planilha8!$X$4:$Z$6629,3,0)</f>
        <v>SESMT</v>
      </c>
      <c r="F6031" s="26" t="str">
        <f aca="false">VLOOKUP(B6031,[1]Planilha8!$X$4:$AD$6629,7,0)</f>
        <v>BOM</v>
      </c>
      <c r="G6031" s="103" t="n">
        <v>43174</v>
      </c>
      <c r="H6031" s="104" t="n">
        <v>783.94</v>
      </c>
      <c r="I6031" s="29" t="s">
        <v>23</v>
      </c>
      <c r="J6031" s="105" t="s">
        <v>1622</v>
      </c>
      <c r="K6031" s="106" t="n">
        <v>2059</v>
      </c>
      <c r="L6031" s="107" t="n">
        <v>2017006325</v>
      </c>
      <c r="M6031" s="73" t="n">
        <v>43465</v>
      </c>
      <c r="N6031" s="74" t="n">
        <v>117.591</v>
      </c>
      <c r="O6031" s="109" t="n">
        <v>0.2</v>
      </c>
      <c r="P6031" s="110" t="n">
        <v>0.0166666666666667</v>
      </c>
      <c r="Q6031" s="77" t="n">
        <v>13.0656666666667</v>
      </c>
      <c r="R6031" s="78" t="n">
        <v>130.656666666667</v>
      </c>
      <c r="S6031" s="39" t="n">
        <v>653.283333333333</v>
      </c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  <c r="ALF6031" s="41"/>
      <c r="ALG6031" s="41"/>
      <c r="ALH6031" s="41"/>
      <c r="ALI6031" s="41"/>
      <c r="ALJ6031" s="41"/>
      <c r="ALK6031" s="41"/>
      <c r="ALL6031" s="41"/>
      <c r="ALM6031" s="41"/>
      <c r="ALN6031" s="41"/>
      <c r="ALO6031" s="41"/>
      <c r="ALP6031" s="41"/>
      <c r="ALQ6031" s="41"/>
      <c r="ALR6031" s="41"/>
      <c r="ALS6031" s="41"/>
      <c r="ALT6031" s="41"/>
      <c r="ALU6031" s="41"/>
      <c r="ALV6031" s="41"/>
      <c r="ALW6031" s="41"/>
      <c r="ALX6031" s="41"/>
      <c r="ALY6031" s="41"/>
      <c r="ALZ6031" s="41"/>
      <c r="AMA6031" s="41"/>
      <c r="AMB6031" s="41"/>
      <c r="AMC6031" s="41"/>
      <c r="AMD6031" s="41"/>
      <c r="AME6031" s="41"/>
      <c r="AMF6031" s="41"/>
      <c r="AMG6031" s="0"/>
      <c r="AMH6031" s="0"/>
      <c r="AMI6031" s="0"/>
      <c r="AMJ6031" s="0"/>
    </row>
    <row r="6032" s="4" customFormat="true" ht="37.5" hidden="false" customHeight="true" outlineLevel="0" collapsed="false">
      <c r="A6032" s="23" t="s">
        <v>1337</v>
      </c>
      <c r="B6032" s="108" t="n">
        <v>10850</v>
      </c>
      <c r="C6032" s="25" t="n">
        <f aca="false">VLOOKUP(B6032,[1]Planilha8!$X$4:$Y$6629,2,0)</f>
        <v>779665</v>
      </c>
      <c r="D6032" s="102" t="s">
        <v>1646</v>
      </c>
      <c r="E6032" s="26" t="str">
        <f aca="false">VLOOKUP(B6032,[1]Planilha8!$X$4:$Z$6629,3,0)</f>
        <v>SESMT</v>
      </c>
      <c r="F6032" s="26" t="str">
        <f aca="false">VLOOKUP(B6032,[1]Planilha8!$X$4:$AD$6629,7,0)</f>
        <v>BOM</v>
      </c>
      <c r="G6032" s="103" t="n">
        <v>43174</v>
      </c>
      <c r="H6032" s="104" t="n">
        <v>783.94</v>
      </c>
      <c r="I6032" s="29" t="s">
        <v>23</v>
      </c>
      <c r="J6032" s="105" t="s">
        <v>1622</v>
      </c>
      <c r="K6032" s="106" t="n">
        <v>2059</v>
      </c>
      <c r="L6032" s="107" t="n">
        <v>2017006325</v>
      </c>
      <c r="M6032" s="73" t="n">
        <v>43465</v>
      </c>
      <c r="N6032" s="74" t="n">
        <v>117.591</v>
      </c>
      <c r="O6032" s="109" t="n">
        <v>0.2</v>
      </c>
      <c r="P6032" s="110" t="n">
        <v>0.0166666666666667</v>
      </c>
      <c r="Q6032" s="77" t="n">
        <v>13.0656666666667</v>
      </c>
      <c r="R6032" s="78" t="n">
        <v>130.656666666667</v>
      </c>
      <c r="S6032" s="39" t="n">
        <v>653.283333333333</v>
      </c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  <c r="AI6032" s="3"/>
      <c r="AJ6032" s="3"/>
      <c r="ALF6032" s="41"/>
      <c r="ALG6032" s="41"/>
      <c r="ALH6032" s="41"/>
      <c r="ALI6032" s="41"/>
      <c r="ALJ6032" s="41"/>
      <c r="ALK6032" s="41"/>
      <c r="ALL6032" s="41"/>
      <c r="ALM6032" s="41"/>
      <c r="ALN6032" s="41"/>
      <c r="ALO6032" s="41"/>
      <c r="ALP6032" s="41"/>
      <c r="ALQ6032" s="41"/>
      <c r="ALR6032" s="41"/>
      <c r="ALS6032" s="41"/>
      <c r="ALT6032" s="41"/>
      <c r="ALU6032" s="41"/>
      <c r="ALV6032" s="41"/>
      <c r="ALW6032" s="41"/>
      <c r="ALX6032" s="41"/>
      <c r="ALY6032" s="41"/>
      <c r="ALZ6032" s="41"/>
      <c r="AMA6032" s="41"/>
      <c r="AMB6032" s="41"/>
      <c r="AMC6032" s="41"/>
      <c r="AMD6032" s="41"/>
      <c r="AME6032" s="41"/>
      <c r="AMF6032" s="41"/>
      <c r="AMG6032" s="0"/>
      <c r="AMH6032" s="0"/>
      <c r="AMI6032" s="0"/>
      <c r="AMJ6032" s="0"/>
    </row>
    <row r="6033" s="4" customFormat="true" ht="37.5" hidden="false" customHeight="true" outlineLevel="0" collapsed="false">
      <c r="A6033" s="23" t="s">
        <v>1337</v>
      </c>
      <c r="B6033" s="108" t="n">
        <v>10851</v>
      </c>
      <c r="C6033" s="25" t="n">
        <f aca="false">VLOOKUP(B6033,[1]Planilha8!$X$4:$Y$6629,2,0)</f>
        <v>779666</v>
      </c>
      <c r="D6033" s="102" t="s">
        <v>1646</v>
      </c>
      <c r="E6033" s="26" t="str">
        <f aca="false">VLOOKUP(B6033,[1]Planilha8!$X$4:$Z$6629,3,0)</f>
        <v>SESMT</v>
      </c>
      <c r="F6033" s="26" t="str">
        <f aca="false">VLOOKUP(B6033,[1]Planilha8!$X$4:$AD$6629,7,0)</f>
        <v>BOM</v>
      </c>
      <c r="G6033" s="103" t="n">
        <v>43174</v>
      </c>
      <c r="H6033" s="104" t="n">
        <v>783.94</v>
      </c>
      <c r="I6033" s="29" t="s">
        <v>23</v>
      </c>
      <c r="J6033" s="105" t="s">
        <v>1622</v>
      </c>
      <c r="K6033" s="106" t="n">
        <v>2059</v>
      </c>
      <c r="L6033" s="107" t="n">
        <v>2017006325</v>
      </c>
      <c r="M6033" s="73" t="n">
        <v>43465</v>
      </c>
      <c r="N6033" s="74" t="n">
        <v>117.591</v>
      </c>
      <c r="O6033" s="109" t="n">
        <v>0.2</v>
      </c>
      <c r="P6033" s="110" t="n">
        <v>0.0166666666666667</v>
      </c>
      <c r="Q6033" s="77" t="n">
        <v>13.0656666666667</v>
      </c>
      <c r="R6033" s="78" t="n">
        <v>130.656666666667</v>
      </c>
      <c r="S6033" s="39" t="n">
        <v>653.283333333333</v>
      </c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  <c r="ALF6033" s="41"/>
      <c r="ALG6033" s="41"/>
      <c r="ALH6033" s="41"/>
      <c r="ALI6033" s="41"/>
      <c r="ALJ6033" s="41"/>
      <c r="ALK6033" s="41"/>
      <c r="ALL6033" s="41"/>
      <c r="ALM6033" s="41"/>
      <c r="ALN6033" s="41"/>
      <c r="ALO6033" s="41"/>
      <c r="ALP6033" s="41"/>
      <c r="ALQ6033" s="41"/>
      <c r="ALR6033" s="41"/>
      <c r="ALS6033" s="41"/>
      <c r="ALT6033" s="41"/>
      <c r="ALU6033" s="41"/>
      <c r="ALV6033" s="41"/>
      <c r="ALW6033" s="41"/>
      <c r="ALX6033" s="41"/>
      <c r="ALY6033" s="41"/>
      <c r="ALZ6033" s="41"/>
      <c r="AMA6033" s="41"/>
      <c r="AMB6033" s="41"/>
      <c r="AMC6033" s="41"/>
      <c r="AMD6033" s="41"/>
      <c r="AME6033" s="41"/>
      <c r="AMF6033" s="41"/>
      <c r="AMG6033" s="0"/>
      <c r="AMH6033" s="0"/>
      <c r="AMI6033" s="0"/>
      <c r="AMJ6033" s="0"/>
    </row>
    <row r="6034" s="4" customFormat="true" ht="37.5" hidden="false" customHeight="true" outlineLevel="0" collapsed="false">
      <c r="A6034" s="23" t="s">
        <v>1337</v>
      </c>
      <c r="B6034" s="108" t="n">
        <v>11016</v>
      </c>
      <c r="C6034" s="25" t="n">
        <f aca="false">VLOOKUP(B6034,[1]Planilha8!$X$4:$Y$6629,2,0)</f>
        <v>810138</v>
      </c>
      <c r="D6034" s="102" t="s">
        <v>1647</v>
      </c>
      <c r="E6034" s="26" t="str">
        <f aca="false">VLOOKUP(B6034,[1]Planilha8!$X$4:$Z$6629,3,0)</f>
        <v>FARMÁCIA – CAF</v>
      </c>
      <c r="F6034" s="26" t="str">
        <f aca="false">VLOOKUP(B6034,[1]Planilha8!$X$4:$AD$6629,7,0)</f>
        <v>BOM</v>
      </c>
      <c r="G6034" s="103" t="n">
        <v>43206</v>
      </c>
      <c r="H6034" s="104" t="n">
        <v>791.67</v>
      </c>
      <c r="I6034" s="29" t="s">
        <v>23</v>
      </c>
      <c r="J6034" s="105" t="s">
        <v>1641</v>
      </c>
      <c r="K6034" s="106" t="n">
        <v>363</v>
      </c>
      <c r="L6034" s="107" t="n">
        <v>2018000086</v>
      </c>
      <c r="M6034" s="73" t="n">
        <v>43465</v>
      </c>
      <c r="N6034" s="74" t="n">
        <v>52.778</v>
      </c>
      <c r="O6034" s="109" t="n">
        <v>0.1</v>
      </c>
      <c r="P6034" s="110" t="n">
        <v>0.00833333333333333</v>
      </c>
      <c r="Q6034" s="77" t="n">
        <v>6.59725</v>
      </c>
      <c r="R6034" s="78" t="n">
        <v>59.37525</v>
      </c>
      <c r="S6034" s="39" t="n">
        <v>732.29475</v>
      </c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  <c r="AI6034" s="3"/>
      <c r="AJ6034" s="3"/>
      <c r="ALF6034" s="41"/>
      <c r="ALG6034" s="41"/>
      <c r="ALH6034" s="41"/>
      <c r="ALI6034" s="41"/>
      <c r="ALJ6034" s="41"/>
      <c r="ALK6034" s="41"/>
      <c r="ALL6034" s="41"/>
      <c r="ALM6034" s="41"/>
      <c r="ALN6034" s="41"/>
      <c r="ALO6034" s="41"/>
      <c r="ALP6034" s="41"/>
      <c r="ALQ6034" s="41"/>
      <c r="ALR6034" s="41"/>
      <c r="ALS6034" s="41"/>
      <c r="ALT6034" s="41"/>
      <c r="ALU6034" s="41"/>
      <c r="ALV6034" s="41"/>
      <c r="ALW6034" s="41"/>
      <c r="ALX6034" s="41"/>
      <c r="ALY6034" s="41"/>
      <c r="ALZ6034" s="41"/>
      <c r="AMA6034" s="41"/>
      <c r="AMB6034" s="41"/>
      <c r="AMC6034" s="41"/>
      <c r="AMD6034" s="41"/>
      <c r="AME6034" s="41"/>
      <c r="AMF6034" s="41"/>
      <c r="AMG6034" s="0"/>
      <c r="AMH6034" s="0"/>
      <c r="AMI6034" s="0"/>
      <c r="AMJ6034" s="0"/>
    </row>
    <row r="6035" s="4" customFormat="true" ht="37.5" hidden="false" customHeight="true" outlineLevel="0" collapsed="false">
      <c r="A6035" s="23" t="s">
        <v>1337</v>
      </c>
      <c r="B6035" s="108" t="n">
        <v>11017</v>
      </c>
      <c r="C6035" s="25" t="n">
        <f aca="false">VLOOKUP(B6035,[1]Planilha8!$X$4:$Y$6629,2,0)</f>
        <v>810139</v>
      </c>
      <c r="D6035" s="102" t="s">
        <v>1647</v>
      </c>
      <c r="E6035" s="26" t="str">
        <f aca="false">VLOOKUP(B6035,[1]Planilha8!$X$4:$Z$6629,3,0)</f>
        <v>FARMÁCIA – CAF</v>
      </c>
      <c r="F6035" s="26" t="str">
        <f aca="false">VLOOKUP(B6035,[1]Planilha8!$X$4:$AD$6629,7,0)</f>
        <v>BOM</v>
      </c>
      <c r="G6035" s="103" t="n">
        <v>43206</v>
      </c>
      <c r="H6035" s="104" t="n">
        <v>791.67</v>
      </c>
      <c r="I6035" s="29" t="s">
        <v>23</v>
      </c>
      <c r="J6035" s="105" t="s">
        <v>1641</v>
      </c>
      <c r="K6035" s="106" t="n">
        <v>363</v>
      </c>
      <c r="L6035" s="107" t="n">
        <v>2018000086</v>
      </c>
      <c r="M6035" s="73" t="n">
        <v>43465</v>
      </c>
      <c r="N6035" s="74" t="n">
        <v>52.778</v>
      </c>
      <c r="O6035" s="109" t="n">
        <v>0.1</v>
      </c>
      <c r="P6035" s="110" t="n">
        <v>0.00833333333333333</v>
      </c>
      <c r="Q6035" s="77" t="n">
        <v>6.59725</v>
      </c>
      <c r="R6035" s="78" t="n">
        <v>59.37525</v>
      </c>
      <c r="S6035" s="39" t="n">
        <v>732.29475</v>
      </c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  <c r="ALF6035" s="41"/>
      <c r="ALG6035" s="41"/>
      <c r="ALH6035" s="41"/>
      <c r="ALI6035" s="41"/>
      <c r="ALJ6035" s="41"/>
      <c r="ALK6035" s="41"/>
      <c r="ALL6035" s="41"/>
      <c r="ALM6035" s="41"/>
      <c r="ALN6035" s="41"/>
      <c r="ALO6035" s="41"/>
      <c r="ALP6035" s="41"/>
      <c r="ALQ6035" s="41"/>
      <c r="ALR6035" s="41"/>
      <c r="ALS6035" s="41"/>
      <c r="ALT6035" s="41"/>
      <c r="ALU6035" s="41"/>
      <c r="ALV6035" s="41"/>
      <c r="ALW6035" s="41"/>
      <c r="ALX6035" s="41"/>
      <c r="ALY6035" s="41"/>
      <c r="ALZ6035" s="41"/>
      <c r="AMA6035" s="41"/>
      <c r="AMB6035" s="41"/>
      <c r="AMC6035" s="41"/>
      <c r="AMD6035" s="41"/>
      <c r="AME6035" s="41"/>
      <c r="AMF6035" s="41"/>
      <c r="AMG6035" s="0"/>
      <c r="AMH6035" s="0"/>
      <c r="AMI6035" s="0"/>
      <c r="AMJ6035" s="0"/>
    </row>
    <row r="6036" s="4" customFormat="true" ht="37.5" hidden="false" customHeight="true" outlineLevel="0" collapsed="false">
      <c r="A6036" s="23" t="s">
        <v>1337</v>
      </c>
      <c r="B6036" s="108" t="n">
        <v>11018</v>
      </c>
      <c r="C6036" s="25" t="n">
        <f aca="false">VLOOKUP(B6036,[1]Planilha8!$X$4:$Y$6629,2,0)</f>
        <v>810140</v>
      </c>
      <c r="D6036" s="102" t="s">
        <v>1647</v>
      </c>
      <c r="E6036" s="26" t="str">
        <f aca="false">VLOOKUP(B6036,[1]Planilha8!$X$4:$Z$6629,3,0)</f>
        <v>FARMÁCIA – CAF</v>
      </c>
      <c r="F6036" s="26" t="str">
        <f aca="false">VLOOKUP(B6036,[1]Planilha8!$X$4:$AD$6629,7,0)</f>
        <v>BOM</v>
      </c>
      <c r="G6036" s="103" t="n">
        <v>43206</v>
      </c>
      <c r="H6036" s="104" t="n">
        <v>791.67</v>
      </c>
      <c r="I6036" s="29" t="s">
        <v>23</v>
      </c>
      <c r="J6036" s="105" t="s">
        <v>1641</v>
      </c>
      <c r="K6036" s="106" t="n">
        <v>363</v>
      </c>
      <c r="L6036" s="107" t="n">
        <v>2018000086</v>
      </c>
      <c r="M6036" s="73" t="n">
        <v>43465</v>
      </c>
      <c r="N6036" s="74" t="n">
        <v>52.778</v>
      </c>
      <c r="O6036" s="109" t="n">
        <v>0.1</v>
      </c>
      <c r="P6036" s="110" t="n">
        <v>0.00833333333333333</v>
      </c>
      <c r="Q6036" s="77" t="n">
        <v>6.59725</v>
      </c>
      <c r="R6036" s="78" t="n">
        <v>59.37525</v>
      </c>
      <c r="S6036" s="39" t="n">
        <v>732.29475</v>
      </c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  <c r="AI6036" s="3"/>
      <c r="AJ6036" s="3"/>
      <c r="ALF6036" s="41"/>
      <c r="ALG6036" s="41"/>
      <c r="ALH6036" s="41"/>
      <c r="ALI6036" s="41"/>
      <c r="ALJ6036" s="41"/>
      <c r="ALK6036" s="41"/>
      <c r="ALL6036" s="41"/>
      <c r="ALM6036" s="41"/>
      <c r="ALN6036" s="41"/>
      <c r="ALO6036" s="41"/>
      <c r="ALP6036" s="41"/>
      <c r="ALQ6036" s="41"/>
      <c r="ALR6036" s="41"/>
      <c r="ALS6036" s="41"/>
      <c r="ALT6036" s="41"/>
      <c r="ALU6036" s="41"/>
      <c r="ALV6036" s="41"/>
      <c r="ALW6036" s="41"/>
      <c r="ALX6036" s="41"/>
      <c r="ALY6036" s="41"/>
      <c r="ALZ6036" s="41"/>
      <c r="AMA6036" s="41"/>
      <c r="AMB6036" s="41"/>
      <c r="AMC6036" s="41"/>
      <c r="AMD6036" s="41"/>
      <c r="AME6036" s="41"/>
      <c r="AMF6036" s="41"/>
      <c r="AMG6036" s="0"/>
      <c r="AMH6036" s="0"/>
      <c r="AMI6036" s="0"/>
      <c r="AMJ6036" s="0"/>
    </row>
    <row r="6037" s="4" customFormat="true" ht="37.5" hidden="false" customHeight="true" outlineLevel="0" collapsed="false">
      <c r="A6037" s="23" t="s">
        <v>1337</v>
      </c>
      <c r="B6037" s="108" t="n">
        <v>11019</v>
      </c>
      <c r="C6037" s="25" t="n">
        <f aca="false">VLOOKUP(B6037,[1]Planilha8!$X$4:$Y$6629,2,0)</f>
        <v>810141</v>
      </c>
      <c r="D6037" s="102" t="s">
        <v>1647</v>
      </c>
      <c r="E6037" s="26" t="str">
        <f aca="false">VLOOKUP(B6037,[1]Planilha8!$X$4:$Z$6629,3,0)</f>
        <v>FARMÁCIA – CAF</v>
      </c>
      <c r="F6037" s="26" t="str">
        <f aca="false">VLOOKUP(B6037,[1]Planilha8!$X$4:$AD$6629,7,0)</f>
        <v>BOM</v>
      </c>
      <c r="G6037" s="103" t="n">
        <v>43206</v>
      </c>
      <c r="H6037" s="104" t="n">
        <v>791.67</v>
      </c>
      <c r="I6037" s="29" t="s">
        <v>23</v>
      </c>
      <c r="J6037" s="105" t="s">
        <v>1641</v>
      </c>
      <c r="K6037" s="106" t="n">
        <v>363</v>
      </c>
      <c r="L6037" s="107" t="n">
        <v>2018000086</v>
      </c>
      <c r="M6037" s="73" t="n">
        <v>43465</v>
      </c>
      <c r="N6037" s="74" t="n">
        <v>52.778</v>
      </c>
      <c r="O6037" s="109" t="n">
        <v>0.1</v>
      </c>
      <c r="P6037" s="110" t="n">
        <v>0.00833333333333333</v>
      </c>
      <c r="Q6037" s="77" t="n">
        <v>6.59725</v>
      </c>
      <c r="R6037" s="78" t="n">
        <v>59.37525</v>
      </c>
      <c r="S6037" s="39" t="n">
        <v>732.29475</v>
      </c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  <c r="AI6037" s="3"/>
      <c r="AJ6037" s="3"/>
      <c r="ALF6037" s="41"/>
      <c r="ALG6037" s="41"/>
      <c r="ALH6037" s="41"/>
      <c r="ALI6037" s="41"/>
      <c r="ALJ6037" s="41"/>
      <c r="ALK6037" s="41"/>
      <c r="ALL6037" s="41"/>
      <c r="ALM6037" s="41"/>
      <c r="ALN6037" s="41"/>
      <c r="ALO6037" s="41"/>
      <c r="ALP6037" s="41"/>
      <c r="ALQ6037" s="41"/>
      <c r="ALR6037" s="41"/>
      <c r="ALS6037" s="41"/>
      <c r="ALT6037" s="41"/>
      <c r="ALU6037" s="41"/>
      <c r="ALV6037" s="41"/>
      <c r="ALW6037" s="41"/>
      <c r="ALX6037" s="41"/>
      <c r="ALY6037" s="41"/>
      <c r="ALZ6037" s="41"/>
      <c r="AMA6037" s="41"/>
      <c r="AMB6037" s="41"/>
      <c r="AMC6037" s="41"/>
      <c r="AMD6037" s="41"/>
      <c r="AME6037" s="41"/>
      <c r="AMF6037" s="41"/>
      <c r="AMG6037" s="0"/>
      <c r="AMH6037" s="0"/>
      <c r="AMI6037" s="0"/>
      <c r="AMJ6037" s="0"/>
    </row>
    <row r="6038" s="4" customFormat="true" ht="37.5" hidden="false" customHeight="true" outlineLevel="0" collapsed="false">
      <c r="A6038" s="23" t="s">
        <v>1337</v>
      </c>
      <c r="B6038" s="108" t="n">
        <v>11020</v>
      </c>
      <c r="C6038" s="25" t="n">
        <f aca="false">VLOOKUP(B6038,[1]Planilha8!$X$4:$Y$6629,2,0)</f>
        <v>810142</v>
      </c>
      <c r="D6038" s="102" t="s">
        <v>1647</v>
      </c>
      <c r="E6038" s="26" t="str">
        <f aca="false">VLOOKUP(B6038,[1]Planilha8!$X$4:$Z$6629,3,0)</f>
        <v>FARMÁCIA – CAF</v>
      </c>
      <c r="F6038" s="26" t="str">
        <f aca="false">VLOOKUP(B6038,[1]Planilha8!$X$4:$AD$6629,7,0)</f>
        <v>BOM</v>
      </c>
      <c r="G6038" s="103" t="n">
        <v>43206</v>
      </c>
      <c r="H6038" s="104" t="n">
        <v>791.67</v>
      </c>
      <c r="I6038" s="29" t="s">
        <v>23</v>
      </c>
      <c r="J6038" s="105" t="s">
        <v>1641</v>
      </c>
      <c r="K6038" s="106" t="n">
        <v>363</v>
      </c>
      <c r="L6038" s="107" t="n">
        <v>2018000086</v>
      </c>
      <c r="M6038" s="73" t="n">
        <v>43465</v>
      </c>
      <c r="N6038" s="74" t="n">
        <v>52.778</v>
      </c>
      <c r="O6038" s="109" t="n">
        <v>0.1</v>
      </c>
      <c r="P6038" s="110" t="n">
        <v>0.00833333333333333</v>
      </c>
      <c r="Q6038" s="77" t="n">
        <v>6.59725</v>
      </c>
      <c r="R6038" s="78" t="n">
        <v>59.37525</v>
      </c>
      <c r="S6038" s="39" t="n">
        <v>732.29475</v>
      </c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  <c r="AI6038" s="3"/>
      <c r="AJ6038" s="3"/>
      <c r="ALF6038" s="41"/>
      <c r="ALG6038" s="41"/>
      <c r="ALH6038" s="41"/>
      <c r="ALI6038" s="41"/>
      <c r="ALJ6038" s="41"/>
      <c r="ALK6038" s="41"/>
      <c r="ALL6038" s="41"/>
      <c r="ALM6038" s="41"/>
      <c r="ALN6038" s="41"/>
      <c r="ALO6038" s="41"/>
      <c r="ALP6038" s="41"/>
      <c r="ALQ6038" s="41"/>
      <c r="ALR6038" s="41"/>
      <c r="ALS6038" s="41"/>
      <c r="ALT6038" s="41"/>
      <c r="ALU6038" s="41"/>
      <c r="ALV6038" s="41"/>
      <c r="ALW6038" s="41"/>
      <c r="ALX6038" s="41"/>
      <c r="ALY6038" s="41"/>
      <c r="ALZ6038" s="41"/>
      <c r="AMA6038" s="41"/>
      <c r="AMB6038" s="41"/>
      <c r="AMC6038" s="41"/>
      <c r="AMD6038" s="41"/>
      <c r="AME6038" s="41"/>
      <c r="AMF6038" s="41"/>
      <c r="AMG6038" s="0"/>
      <c r="AMH6038" s="0"/>
      <c r="AMI6038" s="0"/>
      <c r="AMJ6038" s="0"/>
    </row>
    <row r="6039" s="4" customFormat="true" ht="37.5" hidden="false" customHeight="true" outlineLevel="0" collapsed="false">
      <c r="A6039" s="23" t="s">
        <v>1337</v>
      </c>
      <c r="B6039" s="108" t="n">
        <v>11021</v>
      </c>
      <c r="C6039" s="25" t="n">
        <f aca="false">VLOOKUP(B6039,[1]Planilha8!$X$4:$Y$6629,2,0)</f>
        <v>810143</v>
      </c>
      <c r="D6039" s="102" t="s">
        <v>1647</v>
      </c>
      <c r="E6039" s="26" t="str">
        <f aca="false">VLOOKUP(B6039,[1]Planilha8!$X$4:$Z$6629,3,0)</f>
        <v>FARMÁCIA – CAF</v>
      </c>
      <c r="F6039" s="26" t="str">
        <f aca="false">VLOOKUP(B6039,[1]Planilha8!$X$4:$AD$6629,7,0)</f>
        <v>BOM</v>
      </c>
      <c r="G6039" s="103" t="n">
        <v>43206</v>
      </c>
      <c r="H6039" s="104" t="n">
        <v>791.67</v>
      </c>
      <c r="I6039" s="29" t="s">
        <v>23</v>
      </c>
      <c r="J6039" s="105" t="s">
        <v>1641</v>
      </c>
      <c r="K6039" s="106" t="n">
        <v>363</v>
      </c>
      <c r="L6039" s="107" t="n">
        <v>2018000086</v>
      </c>
      <c r="M6039" s="73" t="n">
        <v>43465</v>
      </c>
      <c r="N6039" s="74" t="n">
        <v>52.778</v>
      </c>
      <c r="O6039" s="109" t="n">
        <v>0.1</v>
      </c>
      <c r="P6039" s="110" t="n">
        <v>0.00833333333333333</v>
      </c>
      <c r="Q6039" s="77" t="n">
        <v>6.59725</v>
      </c>
      <c r="R6039" s="78" t="n">
        <v>59.37525</v>
      </c>
      <c r="S6039" s="39" t="n">
        <v>732.29475</v>
      </c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  <c r="AI6039" s="3"/>
      <c r="AJ6039" s="3"/>
      <c r="ALF6039" s="41"/>
      <c r="ALG6039" s="41"/>
      <c r="ALH6039" s="41"/>
      <c r="ALI6039" s="41"/>
      <c r="ALJ6039" s="41"/>
      <c r="ALK6039" s="41"/>
      <c r="ALL6039" s="41"/>
      <c r="ALM6039" s="41"/>
      <c r="ALN6039" s="41"/>
      <c r="ALO6039" s="41"/>
      <c r="ALP6039" s="41"/>
      <c r="ALQ6039" s="41"/>
      <c r="ALR6039" s="41"/>
      <c r="ALS6039" s="41"/>
      <c r="ALT6039" s="41"/>
      <c r="ALU6039" s="41"/>
      <c r="ALV6039" s="41"/>
      <c r="ALW6039" s="41"/>
      <c r="ALX6039" s="41"/>
      <c r="ALY6039" s="41"/>
      <c r="ALZ6039" s="41"/>
      <c r="AMA6039" s="41"/>
      <c r="AMB6039" s="41"/>
      <c r="AMC6039" s="41"/>
      <c r="AMD6039" s="41"/>
      <c r="AME6039" s="41"/>
      <c r="AMF6039" s="41"/>
      <c r="AMG6039" s="0"/>
      <c r="AMH6039" s="0"/>
      <c r="AMI6039" s="0"/>
      <c r="AMJ6039" s="0"/>
    </row>
    <row r="6040" s="4" customFormat="true" ht="37.5" hidden="false" customHeight="true" outlineLevel="0" collapsed="false">
      <c r="A6040" s="23" t="s">
        <v>1337</v>
      </c>
      <c r="B6040" s="108" t="n">
        <v>11022</v>
      </c>
      <c r="C6040" s="25" t="n">
        <f aca="false">VLOOKUP(B6040,[1]Planilha8!$X$4:$Y$6629,2,0)</f>
        <v>810144</v>
      </c>
      <c r="D6040" s="102" t="s">
        <v>1647</v>
      </c>
      <c r="E6040" s="26" t="str">
        <f aca="false">VLOOKUP(B6040,[1]Planilha8!$X$4:$Z$6629,3,0)</f>
        <v>FARMÁCIA – CAF</v>
      </c>
      <c r="F6040" s="26" t="str">
        <f aca="false">VLOOKUP(B6040,[1]Planilha8!$X$4:$AD$6629,7,0)</f>
        <v>BOM</v>
      </c>
      <c r="G6040" s="103" t="n">
        <v>43206</v>
      </c>
      <c r="H6040" s="104" t="n">
        <v>791.67</v>
      </c>
      <c r="I6040" s="29" t="s">
        <v>23</v>
      </c>
      <c r="J6040" s="105" t="s">
        <v>1641</v>
      </c>
      <c r="K6040" s="106" t="n">
        <v>363</v>
      </c>
      <c r="L6040" s="107" t="n">
        <v>2018000086</v>
      </c>
      <c r="M6040" s="73" t="n">
        <v>43465</v>
      </c>
      <c r="N6040" s="74" t="n">
        <v>52.778</v>
      </c>
      <c r="O6040" s="109" t="n">
        <v>0.1</v>
      </c>
      <c r="P6040" s="110" t="n">
        <v>0.00833333333333333</v>
      </c>
      <c r="Q6040" s="77" t="n">
        <v>6.59725</v>
      </c>
      <c r="R6040" s="78" t="n">
        <v>59.37525</v>
      </c>
      <c r="S6040" s="39" t="n">
        <v>732.29475</v>
      </c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  <c r="ALF6040" s="41"/>
      <c r="ALG6040" s="41"/>
      <c r="ALH6040" s="41"/>
      <c r="ALI6040" s="41"/>
      <c r="ALJ6040" s="41"/>
      <c r="ALK6040" s="41"/>
      <c r="ALL6040" s="41"/>
      <c r="ALM6040" s="41"/>
      <c r="ALN6040" s="41"/>
      <c r="ALO6040" s="41"/>
      <c r="ALP6040" s="41"/>
      <c r="ALQ6040" s="41"/>
      <c r="ALR6040" s="41"/>
      <c r="ALS6040" s="41"/>
      <c r="ALT6040" s="41"/>
      <c r="ALU6040" s="41"/>
      <c r="ALV6040" s="41"/>
      <c r="ALW6040" s="41"/>
      <c r="ALX6040" s="41"/>
      <c r="ALY6040" s="41"/>
      <c r="ALZ6040" s="41"/>
      <c r="AMA6040" s="41"/>
      <c r="AMB6040" s="41"/>
      <c r="AMC6040" s="41"/>
      <c r="AMD6040" s="41"/>
      <c r="AME6040" s="41"/>
      <c r="AMF6040" s="41"/>
      <c r="AMG6040" s="0"/>
      <c r="AMH6040" s="0"/>
      <c r="AMI6040" s="0"/>
      <c r="AMJ6040" s="0"/>
    </row>
    <row r="6041" s="4" customFormat="true" ht="37.5" hidden="false" customHeight="true" outlineLevel="0" collapsed="false">
      <c r="A6041" s="23" t="s">
        <v>1337</v>
      </c>
      <c r="B6041" s="108" t="n">
        <v>11023</v>
      </c>
      <c r="C6041" s="25" t="n">
        <f aca="false">VLOOKUP(B6041,[1]Planilha8!$X$4:$Y$6629,2,0)</f>
        <v>810145</v>
      </c>
      <c r="D6041" s="102" t="s">
        <v>1647</v>
      </c>
      <c r="E6041" s="26" t="str">
        <f aca="false">VLOOKUP(B6041,[1]Planilha8!$X$4:$Z$6629,3,0)</f>
        <v>FARMÁCIA – CAF</v>
      </c>
      <c r="F6041" s="26" t="str">
        <f aca="false">VLOOKUP(B6041,[1]Planilha8!$X$4:$AD$6629,7,0)</f>
        <v>BOM</v>
      </c>
      <c r="G6041" s="103" t="n">
        <v>43206</v>
      </c>
      <c r="H6041" s="104" t="n">
        <v>791.67</v>
      </c>
      <c r="I6041" s="29" t="s">
        <v>23</v>
      </c>
      <c r="J6041" s="105" t="s">
        <v>1641</v>
      </c>
      <c r="K6041" s="106" t="n">
        <v>363</v>
      </c>
      <c r="L6041" s="107" t="n">
        <v>2018000086</v>
      </c>
      <c r="M6041" s="73" t="n">
        <v>43465</v>
      </c>
      <c r="N6041" s="74" t="n">
        <v>52.778</v>
      </c>
      <c r="O6041" s="109" t="n">
        <v>0.1</v>
      </c>
      <c r="P6041" s="110" t="n">
        <v>0.00833333333333333</v>
      </c>
      <c r="Q6041" s="77" t="n">
        <v>6.59725</v>
      </c>
      <c r="R6041" s="78" t="n">
        <v>59.37525</v>
      </c>
      <c r="S6041" s="39" t="n">
        <v>732.29475</v>
      </c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  <c r="AI6041" s="3"/>
      <c r="AJ6041" s="3"/>
      <c r="ALF6041" s="41"/>
      <c r="ALG6041" s="41"/>
      <c r="ALH6041" s="41"/>
      <c r="ALI6041" s="41"/>
      <c r="ALJ6041" s="41"/>
      <c r="ALK6041" s="41"/>
      <c r="ALL6041" s="41"/>
      <c r="ALM6041" s="41"/>
      <c r="ALN6041" s="41"/>
      <c r="ALO6041" s="41"/>
      <c r="ALP6041" s="41"/>
      <c r="ALQ6041" s="41"/>
      <c r="ALR6041" s="41"/>
      <c r="ALS6041" s="41"/>
      <c r="ALT6041" s="41"/>
      <c r="ALU6041" s="41"/>
      <c r="ALV6041" s="41"/>
      <c r="ALW6041" s="41"/>
      <c r="ALX6041" s="41"/>
      <c r="ALY6041" s="41"/>
      <c r="ALZ6041" s="41"/>
      <c r="AMA6041" s="41"/>
      <c r="AMB6041" s="41"/>
      <c r="AMC6041" s="41"/>
      <c r="AMD6041" s="41"/>
      <c r="AME6041" s="41"/>
      <c r="AMF6041" s="41"/>
      <c r="AMG6041" s="0"/>
      <c r="AMH6041" s="0"/>
      <c r="AMI6041" s="0"/>
      <c r="AMJ6041" s="0"/>
    </row>
    <row r="6042" s="4" customFormat="true" ht="37.5" hidden="false" customHeight="true" outlineLevel="0" collapsed="false">
      <c r="A6042" s="23" t="s">
        <v>1337</v>
      </c>
      <c r="B6042" s="108" t="n">
        <v>11024</v>
      </c>
      <c r="C6042" s="25" t="n">
        <f aca="false">VLOOKUP(B6042,[1]Planilha8!$X$4:$Y$6629,2,0)</f>
        <v>810146</v>
      </c>
      <c r="D6042" s="102" t="s">
        <v>1647</v>
      </c>
      <c r="E6042" s="26" t="str">
        <f aca="false">VLOOKUP(B6042,[1]Planilha8!$X$4:$Z$6629,3,0)</f>
        <v>FARMÁCIA – CAF</v>
      </c>
      <c r="F6042" s="26" t="str">
        <f aca="false">VLOOKUP(B6042,[1]Planilha8!$X$4:$AD$6629,7,0)</f>
        <v>BOM</v>
      </c>
      <c r="G6042" s="103" t="n">
        <v>43206</v>
      </c>
      <c r="H6042" s="104" t="n">
        <v>791.67</v>
      </c>
      <c r="I6042" s="29" t="s">
        <v>23</v>
      </c>
      <c r="J6042" s="105" t="s">
        <v>1641</v>
      </c>
      <c r="K6042" s="106" t="n">
        <v>363</v>
      </c>
      <c r="L6042" s="107" t="n">
        <v>2018000086</v>
      </c>
      <c r="M6042" s="73" t="n">
        <v>43465</v>
      </c>
      <c r="N6042" s="74" t="n">
        <v>52.778</v>
      </c>
      <c r="O6042" s="109" t="n">
        <v>0.1</v>
      </c>
      <c r="P6042" s="110" t="n">
        <v>0.00833333333333333</v>
      </c>
      <c r="Q6042" s="77" t="n">
        <v>6.59725</v>
      </c>
      <c r="R6042" s="78" t="n">
        <v>59.37525</v>
      </c>
      <c r="S6042" s="39" t="n">
        <v>732.29475</v>
      </c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  <c r="AI6042" s="3"/>
      <c r="AJ6042" s="3"/>
      <c r="ALF6042" s="41"/>
      <c r="ALG6042" s="41"/>
      <c r="ALH6042" s="41"/>
      <c r="ALI6042" s="41"/>
      <c r="ALJ6042" s="41"/>
      <c r="ALK6042" s="41"/>
      <c r="ALL6042" s="41"/>
      <c r="ALM6042" s="41"/>
      <c r="ALN6042" s="41"/>
      <c r="ALO6042" s="41"/>
      <c r="ALP6042" s="41"/>
      <c r="ALQ6042" s="41"/>
      <c r="ALR6042" s="41"/>
      <c r="ALS6042" s="41"/>
      <c r="ALT6042" s="41"/>
      <c r="ALU6042" s="41"/>
      <c r="ALV6042" s="41"/>
      <c r="ALW6042" s="41"/>
      <c r="ALX6042" s="41"/>
      <c r="ALY6042" s="41"/>
      <c r="ALZ6042" s="41"/>
      <c r="AMA6042" s="41"/>
      <c r="AMB6042" s="41"/>
      <c r="AMC6042" s="41"/>
      <c r="AMD6042" s="41"/>
      <c r="AME6042" s="41"/>
      <c r="AMF6042" s="41"/>
      <c r="AMG6042" s="0"/>
      <c r="AMH6042" s="0"/>
      <c r="AMI6042" s="0"/>
      <c r="AMJ6042" s="0"/>
    </row>
    <row r="6043" s="4" customFormat="true" ht="37.5" hidden="false" customHeight="true" outlineLevel="0" collapsed="false">
      <c r="A6043" s="23" t="s">
        <v>1337</v>
      </c>
      <c r="B6043" s="108" t="n">
        <v>11025</v>
      </c>
      <c r="C6043" s="25" t="n">
        <f aca="false">VLOOKUP(B6043,[1]Planilha8!$X$4:$Y$6629,2,0)</f>
        <v>810147</v>
      </c>
      <c r="D6043" s="102" t="s">
        <v>1647</v>
      </c>
      <c r="E6043" s="26" t="str">
        <f aca="false">VLOOKUP(B6043,[1]Planilha8!$X$4:$Z$6629,3,0)</f>
        <v>FARMÁCIA – CAF</v>
      </c>
      <c r="F6043" s="26" t="str">
        <f aca="false">VLOOKUP(B6043,[1]Planilha8!$X$4:$AD$6629,7,0)</f>
        <v>BOM</v>
      </c>
      <c r="G6043" s="103" t="n">
        <v>43206</v>
      </c>
      <c r="H6043" s="104" t="n">
        <v>791.67</v>
      </c>
      <c r="I6043" s="29" t="s">
        <v>23</v>
      </c>
      <c r="J6043" s="105" t="s">
        <v>1641</v>
      </c>
      <c r="K6043" s="106" t="n">
        <v>363</v>
      </c>
      <c r="L6043" s="107" t="n">
        <v>2018000086</v>
      </c>
      <c r="M6043" s="73" t="n">
        <v>43465</v>
      </c>
      <c r="N6043" s="74" t="n">
        <v>52.778</v>
      </c>
      <c r="O6043" s="109" t="n">
        <v>0.1</v>
      </c>
      <c r="P6043" s="110" t="n">
        <v>0.00833333333333333</v>
      </c>
      <c r="Q6043" s="77" t="n">
        <v>6.59725</v>
      </c>
      <c r="R6043" s="78" t="n">
        <v>59.37525</v>
      </c>
      <c r="S6043" s="39" t="n">
        <v>732.29475</v>
      </c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  <c r="AI6043" s="3"/>
      <c r="AJ6043" s="3"/>
      <c r="ALF6043" s="41"/>
      <c r="ALG6043" s="41"/>
      <c r="ALH6043" s="41"/>
      <c r="ALI6043" s="41"/>
      <c r="ALJ6043" s="41"/>
      <c r="ALK6043" s="41"/>
      <c r="ALL6043" s="41"/>
      <c r="ALM6043" s="41"/>
      <c r="ALN6043" s="41"/>
      <c r="ALO6043" s="41"/>
      <c r="ALP6043" s="41"/>
      <c r="ALQ6043" s="41"/>
      <c r="ALR6043" s="41"/>
      <c r="ALS6043" s="41"/>
      <c r="ALT6043" s="41"/>
      <c r="ALU6043" s="41"/>
      <c r="ALV6043" s="41"/>
      <c r="ALW6043" s="41"/>
      <c r="ALX6043" s="41"/>
      <c r="ALY6043" s="41"/>
      <c r="ALZ6043" s="41"/>
      <c r="AMA6043" s="41"/>
      <c r="AMB6043" s="41"/>
      <c r="AMC6043" s="41"/>
      <c r="AMD6043" s="41"/>
      <c r="AME6043" s="41"/>
      <c r="AMF6043" s="41"/>
      <c r="AMG6043" s="0"/>
      <c r="AMH6043" s="0"/>
      <c r="AMI6043" s="0"/>
      <c r="AMJ6043" s="0"/>
    </row>
    <row r="6044" s="4" customFormat="true" ht="37.5" hidden="false" customHeight="true" outlineLevel="0" collapsed="false">
      <c r="A6044" s="23" t="s">
        <v>1337</v>
      </c>
      <c r="B6044" s="108" t="n">
        <v>11026</v>
      </c>
      <c r="C6044" s="25" t="n">
        <f aca="false">VLOOKUP(B6044,[1]Planilha8!$X$4:$Y$6629,2,0)</f>
        <v>810148</v>
      </c>
      <c r="D6044" s="102" t="s">
        <v>1647</v>
      </c>
      <c r="E6044" s="26" t="str">
        <f aca="false">VLOOKUP(B6044,[1]Planilha8!$X$4:$Z$6629,3,0)</f>
        <v>FARMÁCIA – CAF</v>
      </c>
      <c r="F6044" s="26" t="str">
        <f aca="false">VLOOKUP(B6044,[1]Planilha8!$X$4:$AD$6629,7,0)</f>
        <v>BOM</v>
      </c>
      <c r="G6044" s="103" t="n">
        <v>43206</v>
      </c>
      <c r="H6044" s="104" t="n">
        <v>791.67</v>
      </c>
      <c r="I6044" s="29" t="s">
        <v>23</v>
      </c>
      <c r="J6044" s="105" t="s">
        <v>1641</v>
      </c>
      <c r="K6044" s="106" t="n">
        <v>363</v>
      </c>
      <c r="L6044" s="107" t="n">
        <v>2018000086</v>
      </c>
      <c r="M6044" s="73" t="n">
        <v>43465</v>
      </c>
      <c r="N6044" s="74" t="n">
        <v>52.778</v>
      </c>
      <c r="O6044" s="109" t="n">
        <v>0.1</v>
      </c>
      <c r="P6044" s="110" t="n">
        <v>0.00833333333333333</v>
      </c>
      <c r="Q6044" s="77" t="n">
        <v>6.59725</v>
      </c>
      <c r="R6044" s="78" t="n">
        <v>59.37525</v>
      </c>
      <c r="S6044" s="39" t="n">
        <v>732.29475</v>
      </c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  <c r="AI6044" s="3"/>
      <c r="AJ6044" s="3"/>
      <c r="ALF6044" s="41"/>
      <c r="ALG6044" s="41"/>
      <c r="ALH6044" s="41"/>
      <c r="ALI6044" s="41"/>
      <c r="ALJ6044" s="41"/>
      <c r="ALK6044" s="41"/>
      <c r="ALL6044" s="41"/>
      <c r="ALM6044" s="41"/>
      <c r="ALN6044" s="41"/>
      <c r="ALO6044" s="41"/>
      <c r="ALP6044" s="41"/>
      <c r="ALQ6044" s="41"/>
      <c r="ALR6044" s="41"/>
      <c r="ALS6044" s="41"/>
      <c r="ALT6044" s="41"/>
      <c r="ALU6044" s="41"/>
      <c r="ALV6044" s="41"/>
      <c r="ALW6044" s="41"/>
      <c r="ALX6044" s="41"/>
      <c r="ALY6044" s="41"/>
      <c r="ALZ6044" s="41"/>
      <c r="AMA6044" s="41"/>
      <c r="AMB6044" s="41"/>
      <c r="AMC6044" s="41"/>
      <c r="AMD6044" s="41"/>
      <c r="AME6044" s="41"/>
      <c r="AMF6044" s="41"/>
      <c r="AMG6044" s="0"/>
      <c r="AMH6044" s="0"/>
      <c r="AMI6044" s="0"/>
      <c r="AMJ6044" s="0"/>
    </row>
    <row r="6045" s="4" customFormat="true" ht="37.5" hidden="false" customHeight="true" outlineLevel="0" collapsed="false">
      <c r="A6045" s="23" t="s">
        <v>1337</v>
      </c>
      <c r="B6045" s="108" t="n">
        <v>11027</v>
      </c>
      <c r="C6045" s="25" t="n">
        <f aca="false">VLOOKUP(B6045,[1]Planilha8!$X$4:$Y$6629,2,0)</f>
        <v>810149</v>
      </c>
      <c r="D6045" s="102" t="s">
        <v>1647</v>
      </c>
      <c r="E6045" s="26" t="str">
        <f aca="false">VLOOKUP(B6045,[1]Planilha8!$X$4:$Z$6629,3,0)</f>
        <v>FARMÁCIA – CAF</v>
      </c>
      <c r="F6045" s="26" t="str">
        <f aca="false">VLOOKUP(B6045,[1]Planilha8!$X$4:$AD$6629,7,0)</f>
        <v>BOM</v>
      </c>
      <c r="G6045" s="103" t="n">
        <v>43206</v>
      </c>
      <c r="H6045" s="104" t="n">
        <v>791.67</v>
      </c>
      <c r="I6045" s="29" t="s">
        <v>23</v>
      </c>
      <c r="J6045" s="105" t="s">
        <v>1641</v>
      </c>
      <c r="K6045" s="106" t="n">
        <v>363</v>
      </c>
      <c r="L6045" s="107" t="n">
        <v>2018000086</v>
      </c>
      <c r="M6045" s="73" t="n">
        <v>43465</v>
      </c>
      <c r="N6045" s="74" t="n">
        <v>52.778</v>
      </c>
      <c r="O6045" s="109" t="n">
        <v>0.1</v>
      </c>
      <c r="P6045" s="110" t="n">
        <v>0.00833333333333333</v>
      </c>
      <c r="Q6045" s="77" t="n">
        <v>6.59725</v>
      </c>
      <c r="R6045" s="78" t="n">
        <v>59.37525</v>
      </c>
      <c r="S6045" s="39" t="n">
        <v>732.29475</v>
      </c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  <c r="ALF6045" s="41"/>
      <c r="ALG6045" s="41"/>
      <c r="ALH6045" s="41"/>
      <c r="ALI6045" s="41"/>
      <c r="ALJ6045" s="41"/>
      <c r="ALK6045" s="41"/>
      <c r="ALL6045" s="41"/>
      <c r="ALM6045" s="41"/>
      <c r="ALN6045" s="41"/>
      <c r="ALO6045" s="41"/>
      <c r="ALP6045" s="41"/>
      <c r="ALQ6045" s="41"/>
      <c r="ALR6045" s="41"/>
      <c r="ALS6045" s="41"/>
      <c r="ALT6045" s="41"/>
      <c r="ALU6045" s="41"/>
      <c r="ALV6045" s="41"/>
      <c r="ALW6045" s="41"/>
      <c r="ALX6045" s="41"/>
      <c r="ALY6045" s="41"/>
      <c r="ALZ6045" s="41"/>
      <c r="AMA6045" s="41"/>
      <c r="AMB6045" s="41"/>
      <c r="AMC6045" s="41"/>
      <c r="AMD6045" s="41"/>
      <c r="AME6045" s="41"/>
      <c r="AMF6045" s="41"/>
      <c r="AMG6045" s="0"/>
      <c r="AMH6045" s="0"/>
      <c r="AMI6045" s="0"/>
      <c r="AMJ6045" s="0"/>
    </row>
    <row r="6046" s="4" customFormat="true" ht="37.5" hidden="false" customHeight="true" outlineLevel="0" collapsed="false">
      <c r="A6046" s="23" t="s">
        <v>1337</v>
      </c>
      <c r="B6046" s="108" t="n">
        <v>11028</v>
      </c>
      <c r="C6046" s="25" t="n">
        <f aca="false">VLOOKUP(B6046,[1]Planilha8!$X$4:$Y$6629,2,0)</f>
        <v>810150</v>
      </c>
      <c r="D6046" s="102" t="s">
        <v>1647</v>
      </c>
      <c r="E6046" s="26" t="str">
        <f aca="false">VLOOKUP(B6046,[1]Planilha8!$X$4:$Z$6629,3,0)</f>
        <v>FARMÁCIA – CAF</v>
      </c>
      <c r="F6046" s="26" t="str">
        <f aca="false">VLOOKUP(B6046,[1]Planilha8!$X$4:$AD$6629,7,0)</f>
        <v>BOM</v>
      </c>
      <c r="G6046" s="103" t="n">
        <v>43206</v>
      </c>
      <c r="H6046" s="104" t="n">
        <v>791.67</v>
      </c>
      <c r="I6046" s="29" t="s">
        <v>23</v>
      </c>
      <c r="J6046" s="105" t="s">
        <v>1641</v>
      </c>
      <c r="K6046" s="106" t="n">
        <v>363</v>
      </c>
      <c r="L6046" s="107" t="n">
        <v>2018000086</v>
      </c>
      <c r="M6046" s="73" t="n">
        <v>43465</v>
      </c>
      <c r="N6046" s="74" t="n">
        <v>52.778</v>
      </c>
      <c r="O6046" s="109" t="n">
        <v>0.1</v>
      </c>
      <c r="P6046" s="110" t="n">
        <v>0.00833333333333333</v>
      </c>
      <c r="Q6046" s="77" t="n">
        <v>6.59725</v>
      </c>
      <c r="R6046" s="78" t="n">
        <v>59.37525</v>
      </c>
      <c r="S6046" s="39" t="n">
        <v>732.29475</v>
      </c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  <c r="AI6046" s="3"/>
      <c r="AJ6046" s="3"/>
      <c r="ALF6046" s="41"/>
      <c r="ALG6046" s="41"/>
      <c r="ALH6046" s="41"/>
      <c r="ALI6046" s="41"/>
      <c r="ALJ6046" s="41"/>
      <c r="ALK6046" s="41"/>
      <c r="ALL6046" s="41"/>
      <c r="ALM6046" s="41"/>
      <c r="ALN6046" s="41"/>
      <c r="ALO6046" s="41"/>
      <c r="ALP6046" s="41"/>
      <c r="ALQ6046" s="41"/>
      <c r="ALR6046" s="41"/>
      <c r="ALS6046" s="41"/>
      <c r="ALT6046" s="41"/>
      <c r="ALU6046" s="41"/>
      <c r="ALV6046" s="41"/>
      <c r="ALW6046" s="41"/>
      <c r="ALX6046" s="41"/>
      <c r="ALY6046" s="41"/>
      <c r="ALZ6046" s="41"/>
      <c r="AMA6046" s="41"/>
      <c r="AMB6046" s="41"/>
      <c r="AMC6046" s="41"/>
      <c r="AMD6046" s="41"/>
      <c r="AME6046" s="41"/>
      <c r="AMF6046" s="41"/>
      <c r="AMG6046" s="0"/>
      <c r="AMH6046" s="0"/>
      <c r="AMI6046" s="0"/>
      <c r="AMJ6046" s="0"/>
    </row>
    <row r="6047" s="4" customFormat="true" ht="37.5" hidden="false" customHeight="true" outlineLevel="0" collapsed="false">
      <c r="A6047" s="23" t="s">
        <v>1337</v>
      </c>
      <c r="B6047" s="108" t="n">
        <v>11029</v>
      </c>
      <c r="C6047" s="25" t="n">
        <f aca="false">VLOOKUP(B6047,[1]Planilha8!$X$4:$Y$6629,2,0)</f>
        <v>810151</v>
      </c>
      <c r="D6047" s="102" t="s">
        <v>1647</v>
      </c>
      <c r="E6047" s="26" t="str">
        <f aca="false">VLOOKUP(B6047,[1]Planilha8!$X$4:$Z$6629,3,0)</f>
        <v>FARMÁCIA – CAF</v>
      </c>
      <c r="F6047" s="26" t="str">
        <f aca="false">VLOOKUP(B6047,[1]Planilha8!$X$4:$AD$6629,7,0)</f>
        <v>BOM</v>
      </c>
      <c r="G6047" s="103" t="n">
        <v>43206</v>
      </c>
      <c r="H6047" s="104" t="n">
        <v>791.67</v>
      </c>
      <c r="I6047" s="29" t="s">
        <v>23</v>
      </c>
      <c r="J6047" s="105" t="s">
        <v>1641</v>
      </c>
      <c r="K6047" s="106" t="n">
        <v>363</v>
      </c>
      <c r="L6047" s="107" t="n">
        <v>2018000086</v>
      </c>
      <c r="M6047" s="73" t="n">
        <v>43465</v>
      </c>
      <c r="N6047" s="74" t="n">
        <v>52.778</v>
      </c>
      <c r="O6047" s="109" t="n">
        <v>0.1</v>
      </c>
      <c r="P6047" s="110" t="n">
        <v>0.00833333333333333</v>
      </c>
      <c r="Q6047" s="77" t="n">
        <v>6.59725</v>
      </c>
      <c r="R6047" s="78" t="n">
        <v>59.37525</v>
      </c>
      <c r="S6047" s="39" t="n">
        <v>732.29475</v>
      </c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  <c r="AI6047" s="3"/>
      <c r="AJ6047" s="3"/>
      <c r="ALF6047" s="41"/>
      <c r="ALG6047" s="41"/>
      <c r="ALH6047" s="41"/>
      <c r="ALI6047" s="41"/>
      <c r="ALJ6047" s="41"/>
      <c r="ALK6047" s="41"/>
      <c r="ALL6047" s="41"/>
      <c r="ALM6047" s="41"/>
      <c r="ALN6047" s="41"/>
      <c r="ALO6047" s="41"/>
      <c r="ALP6047" s="41"/>
      <c r="ALQ6047" s="41"/>
      <c r="ALR6047" s="41"/>
      <c r="ALS6047" s="41"/>
      <c r="ALT6047" s="41"/>
      <c r="ALU6047" s="41"/>
      <c r="ALV6047" s="41"/>
      <c r="ALW6047" s="41"/>
      <c r="ALX6047" s="41"/>
      <c r="ALY6047" s="41"/>
      <c r="ALZ6047" s="41"/>
      <c r="AMA6047" s="41"/>
      <c r="AMB6047" s="41"/>
      <c r="AMC6047" s="41"/>
      <c r="AMD6047" s="41"/>
      <c r="AME6047" s="41"/>
      <c r="AMF6047" s="41"/>
      <c r="AMG6047" s="0"/>
      <c r="AMH6047" s="0"/>
      <c r="AMI6047" s="0"/>
      <c r="AMJ6047" s="0"/>
    </row>
    <row r="6048" s="4" customFormat="true" ht="37.5" hidden="false" customHeight="true" outlineLevel="0" collapsed="false">
      <c r="A6048" s="23" t="s">
        <v>1337</v>
      </c>
      <c r="B6048" s="108" t="n">
        <v>11030</v>
      </c>
      <c r="C6048" s="25" t="n">
        <f aca="false">VLOOKUP(B6048,[1]Planilha8!$X$4:$Y$6629,2,0)</f>
        <v>810152</v>
      </c>
      <c r="D6048" s="102" t="s">
        <v>1647</v>
      </c>
      <c r="E6048" s="26" t="str">
        <f aca="false">VLOOKUP(B6048,[1]Planilha8!$X$4:$Z$6629,3,0)</f>
        <v>FARMÁCIA – CAF</v>
      </c>
      <c r="F6048" s="26" t="str">
        <f aca="false">VLOOKUP(B6048,[1]Planilha8!$X$4:$AD$6629,7,0)</f>
        <v>BOM</v>
      </c>
      <c r="G6048" s="103" t="n">
        <v>43206</v>
      </c>
      <c r="H6048" s="104" t="n">
        <v>791.67</v>
      </c>
      <c r="I6048" s="29" t="s">
        <v>23</v>
      </c>
      <c r="J6048" s="105" t="s">
        <v>1641</v>
      </c>
      <c r="K6048" s="106" t="n">
        <v>363</v>
      </c>
      <c r="L6048" s="107" t="n">
        <v>2018000086</v>
      </c>
      <c r="M6048" s="73" t="n">
        <v>43465</v>
      </c>
      <c r="N6048" s="74" t="n">
        <v>52.778</v>
      </c>
      <c r="O6048" s="109" t="n">
        <v>0.1</v>
      </c>
      <c r="P6048" s="110" t="n">
        <v>0.00833333333333333</v>
      </c>
      <c r="Q6048" s="77" t="n">
        <v>6.59725</v>
      </c>
      <c r="R6048" s="78" t="n">
        <v>59.37525</v>
      </c>
      <c r="S6048" s="39" t="n">
        <v>732.29475</v>
      </c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  <c r="AI6048" s="3"/>
      <c r="AJ6048" s="3"/>
      <c r="ALF6048" s="41"/>
      <c r="ALG6048" s="41"/>
      <c r="ALH6048" s="41"/>
      <c r="ALI6048" s="41"/>
      <c r="ALJ6048" s="41"/>
      <c r="ALK6048" s="41"/>
      <c r="ALL6048" s="41"/>
      <c r="ALM6048" s="41"/>
      <c r="ALN6048" s="41"/>
      <c r="ALO6048" s="41"/>
      <c r="ALP6048" s="41"/>
      <c r="ALQ6048" s="41"/>
      <c r="ALR6048" s="41"/>
      <c r="ALS6048" s="41"/>
      <c r="ALT6048" s="41"/>
      <c r="ALU6048" s="41"/>
      <c r="ALV6048" s="41"/>
      <c r="ALW6048" s="41"/>
      <c r="ALX6048" s="41"/>
      <c r="ALY6048" s="41"/>
      <c r="ALZ6048" s="41"/>
      <c r="AMA6048" s="41"/>
      <c r="AMB6048" s="41"/>
      <c r="AMC6048" s="41"/>
      <c r="AMD6048" s="41"/>
      <c r="AME6048" s="41"/>
      <c r="AMF6048" s="41"/>
      <c r="AMG6048" s="0"/>
      <c r="AMH6048" s="0"/>
      <c r="AMI6048" s="0"/>
      <c r="AMJ6048" s="0"/>
    </row>
    <row r="6049" s="4" customFormat="true" ht="37.5" hidden="false" customHeight="true" outlineLevel="0" collapsed="false">
      <c r="A6049" s="23" t="s">
        <v>1337</v>
      </c>
      <c r="B6049" s="108" t="n">
        <v>11031</v>
      </c>
      <c r="C6049" s="25" t="n">
        <f aca="false">VLOOKUP(B6049,[1]Planilha8!$X$4:$Y$6629,2,0)</f>
        <v>810153</v>
      </c>
      <c r="D6049" s="102" t="s">
        <v>1647</v>
      </c>
      <c r="E6049" s="26" t="str">
        <f aca="false">VLOOKUP(B6049,[1]Planilha8!$X$4:$Z$6629,3,0)</f>
        <v>FARMÁCIA – CAF</v>
      </c>
      <c r="F6049" s="26" t="str">
        <f aca="false">VLOOKUP(B6049,[1]Planilha8!$X$4:$AD$6629,7,0)</f>
        <v>BOM</v>
      </c>
      <c r="G6049" s="103" t="n">
        <v>43206</v>
      </c>
      <c r="H6049" s="104" t="n">
        <v>791.67</v>
      </c>
      <c r="I6049" s="29" t="s">
        <v>23</v>
      </c>
      <c r="J6049" s="105" t="s">
        <v>1641</v>
      </c>
      <c r="K6049" s="106" t="n">
        <v>363</v>
      </c>
      <c r="L6049" s="107" t="n">
        <v>2018000086</v>
      </c>
      <c r="M6049" s="73" t="n">
        <v>43465</v>
      </c>
      <c r="N6049" s="74" t="n">
        <v>52.778</v>
      </c>
      <c r="O6049" s="109" t="n">
        <v>0.1</v>
      </c>
      <c r="P6049" s="110" t="n">
        <v>0.00833333333333333</v>
      </c>
      <c r="Q6049" s="77" t="n">
        <v>6.59725</v>
      </c>
      <c r="R6049" s="78" t="n">
        <v>59.37525</v>
      </c>
      <c r="S6049" s="39" t="n">
        <v>732.29475</v>
      </c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  <c r="AI6049" s="3"/>
      <c r="AJ6049" s="3"/>
      <c r="ALF6049" s="41"/>
      <c r="ALG6049" s="41"/>
      <c r="ALH6049" s="41"/>
      <c r="ALI6049" s="41"/>
      <c r="ALJ6049" s="41"/>
      <c r="ALK6049" s="41"/>
      <c r="ALL6049" s="41"/>
      <c r="ALM6049" s="41"/>
      <c r="ALN6049" s="41"/>
      <c r="ALO6049" s="41"/>
      <c r="ALP6049" s="41"/>
      <c r="ALQ6049" s="41"/>
      <c r="ALR6049" s="41"/>
      <c r="ALS6049" s="41"/>
      <c r="ALT6049" s="41"/>
      <c r="ALU6049" s="41"/>
      <c r="ALV6049" s="41"/>
      <c r="ALW6049" s="41"/>
      <c r="ALX6049" s="41"/>
      <c r="ALY6049" s="41"/>
      <c r="ALZ6049" s="41"/>
      <c r="AMA6049" s="41"/>
      <c r="AMB6049" s="41"/>
      <c r="AMC6049" s="41"/>
      <c r="AMD6049" s="41"/>
      <c r="AME6049" s="41"/>
      <c r="AMF6049" s="41"/>
      <c r="AMG6049" s="0"/>
      <c r="AMH6049" s="0"/>
      <c r="AMI6049" s="0"/>
      <c r="AMJ6049" s="0"/>
    </row>
    <row r="6050" s="4" customFormat="true" ht="37.5" hidden="false" customHeight="true" outlineLevel="0" collapsed="false">
      <c r="A6050" s="23" t="s">
        <v>1337</v>
      </c>
      <c r="B6050" s="108" t="n">
        <v>11032</v>
      </c>
      <c r="C6050" s="25" t="n">
        <f aca="false">VLOOKUP(B6050,[1]Planilha8!$X$4:$Y$6629,2,0)</f>
        <v>810154</v>
      </c>
      <c r="D6050" s="102" t="s">
        <v>1647</v>
      </c>
      <c r="E6050" s="26" t="str">
        <f aca="false">VLOOKUP(B6050,[1]Planilha8!$X$4:$Z$6629,3,0)</f>
        <v>FARMÁCIA – CAF</v>
      </c>
      <c r="F6050" s="26" t="str">
        <f aca="false">VLOOKUP(B6050,[1]Planilha8!$X$4:$AD$6629,7,0)</f>
        <v>BOM</v>
      </c>
      <c r="G6050" s="103" t="n">
        <v>43206</v>
      </c>
      <c r="H6050" s="104" t="n">
        <v>791.67</v>
      </c>
      <c r="I6050" s="29" t="s">
        <v>23</v>
      </c>
      <c r="J6050" s="105" t="s">
        <v>1641</v>
      </c>
      <c r="K6050" s="106" t="n">
        <v>363</v>
      </c>
      <c r="L6050" s="107" t="n">
        <v>2018000086</v>
      </c>
      <c r="M6050" s="73" t="n">
        <v>43465</v>
      </c>
      <c r="N6050" s="74" t="n">
        <v>52.778</v>
      </c>
      <c r="O6050" s="109" t="n">
        <v>0.1</v>
      </c>
      <c r="P6050" s="110" t="n">
        <v>0.00833333333333333</v>
      </c>
      <c r="Q6050" s="77" t="n">
        <v>6.59725</v>
      </c>
      <c r="R6050" s="78" t="n">
        <v>59.37525</v>
      </c>
      <c r="S6050" s="39" t="n">
        <v>732.29475</v>
      </c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  <c r="AI6050" s="3"/>
      <c r="AJ6050" s="3"/>
      <c r="ALF6050" s="41"/>
      <c r="ALG6050" s="41"/>
      <c r="ALH6050" s="41"/>
      <c r="ALI6050" s="41"/>
      <c r="ALJ6050" s="41"/>
      <c r="ALK6050" s="41"/>
      <c r="ALL6050" s="41"/>
      <c r="ALM6050" s="41"/>
      <c r="ALN6050" s="41"/>
      <c r="ALO6050" s="41"/>
      <c r="ALP6050" s="41"/>
      <c r="ALQ6050" s="41"/>
      <c r="ALR6050" s="41"/>
      <c r="ALS6050" s="41"/>
      <c r="ALT6050" s="41"/>
      <c r="ALU6050" s="41"/>
      <c r="ALV6050" s="41"/>
      <c r="ALW6050" s="41"/>
      <c r="ALX6050" s="41"/>
      <c r="ALY6050" s="41"/>
      <c r="ALZ6050" s="41"/>
      <c r="AMA6050" s="41"/>
      <c r="AMB6050" s="41"/>
      <c r="AMC6050" s="41"/>
      <c r="AMD6050" s="41"/>
      <c r="AME6050" s="41"/>
      <c r="AMF6050" s="41"/>
      <c r="AMG6050" s="0"/>
      <c r="AMH6050" s="0"/>
      <c r="AMI6050" s="0"/>
      <c r="AMJ6050" s="0"/>
    </row>
    <row r="6051" s="4" customFormat="true" ht="37.5" hidden="false" customHeight="true" outlineLevel="0" collapsed="false">
      <c r="A6051" s="23" t="s">
        <v>1337</v>
      </c>
      <c r="B6051" s="108" t="n">
        <v>11033</v>
      </c>
      <c r="C6051" s="25" t="n">
        <f aca="false">VLOOKUP(B6051,[1]Planilha8!$X$4:$Y$6629,2,0)</f>
        <v>810155</v>
      </c>
      <c r="D6051" s="102" t="s">
        <v>1647</v>
      </c>
      <c r="E6051" s="26" t="str">
        <f aca="false">VLOOKUP(B6051,[1]Planilha8!$X$4:$Z$6629,3,0)</f>
        <v>FARMÁCIA – CAF</v>
      </c>
      <c r="F6051" s="26" t="str">
        <f aca="false">VLOOKUP(B6051,[1]Planilha8!$X$4:$AD$6629,7,0)</f>
        <v>BOM</v>
      </c>
      <c r="G6051" s="103" t="n">
        <v>43206</v>
      </c>
      <c r="H6051" s="104" t="n">
        <v>791.67</v>
      </c>
      <c r="I6051" s="29" t="s">
        <v>23</v>
      </c>
      <c r="J6051" s="105" t="s">
        <v>1641</v>
      </c>
      <c r="K6051" s="106" t="n">
        <v>363</v>
      </c>
      <c r="L6051" s="107" t="n">
        <v>2018000086</v>
      </c>
      <c r="M6051" s="73" t="n">
        <v>43465</v>
      </c>
      <c r="N6051" s="74" t="n">
        <v>52.778</v>
      </c>
      <c r="O6051" s="109" t="n">
        <v>0.1</v>
      </c>
      <c r="P6051" s="110" t="n">
        <v>0.00833333333333333</v>
      </c>
      <c r="Q6051" s="77" t="n">
        <v>6.59725</v>
      </c>
      <c r="R6051" s="78" t="n">
        <v>59.37525</v>
      </c>
      <c r="S6051" s="39" t="n">
        <v>732.29475</v>
      </c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  <c r="AI6051" s="3"/>
      <c r="AJ6051" s="3"/>
      <c r="ALF6051" s="41"/>
      <c r="ALG6051" s="41"/>
      <c r="ALH6051" s="41"/>
      <c r="ALI6051" s="41"/>
      <c r="ALJ6051" s="41"/>
      <c r="ALK6051" s="41"/>
      <c r="ALL6051" s="41"/>
      <c r="ALM6051" s="41"/>
      <c r="ALN6051" s="41"/>
      <c r="ALO6051" s="41"/>
      <c r="ALP6051" s="41"/>
      <c r="ALQ6051" s="41"/>
      <c r="ALR6051" s="41"/>
      <c r="ALS6051" s="41"/>
      <c r="ALT6051" s="41"/>
      <c r="ALU6051" s="41"/>
      <c r="ALV6051" s="41"/>
      <c r="ALW6051" s="41"/>
      <c r="ALX6051" s="41"/>
      <c r="ALY6051" s="41"/>
      <c r="ALZ6051" s="41"/>
      <c r="AMA6051" s="41"/>
      <c r="AMB6051" s="41"/>
      <c r="AMC6051" s="41"/>
      <c r="AMD6051" s="41"/>
      <c r="AME6051" s="41"/>
      <c r="AMF6051" s="41"/>
      <c r="AMG6051" s="0"/>
      <c r="AMH6051" s="0"/>
      <c r="AMI6051" s="0"/>
      <c r="AMJ6051" s="0"/>
    </row>
    <row r="6052" s="4" customFormat="true" ht="37.5" hidden="false" customHeight="true" outlineLevel="0" collapsed="false">
      <c r="A6052" s="23" t="s">
        <v>1337</v>
      </c>
      <c r="B6052" s="108" t="n">
        <v>11034</v>
      </c>
      <c r="C6052" s="25" t="n">
        <f aca="false">VLOOKUP(B6052,[1]Planilha8!$X$4:$Y$6629,2,0)</f>
        <v>810156</v>
      </c>
      <c r="D6052" s="102" t="s">
        <v>1647</v>
      </c>
      <c r="E6052" s="26" t="str">
        <f aca="false">VLOOKUP(B6052,[1]Planilha8!$X$4:$Z$6629,3,0)</f>
        <v>FARMÁCIA – CAF</v>
      </c>
      <c r="F6052" s="26" t="str">
        <f aca="false">VLOOKUP(B6052,[1]Planilha8!$X$4:$AD$6629,7,0)</f>
        <v>BOM</v>
      </c>
      <c r="G6052" s="103" t="n">
        <v>43206</v>
      </c>
      <c r="H6052" s="104" t="n">
        <v>791.67</v>
      </c>
      <c r="I6052" s="29" t="s">
        <v>23</v>
      </c>
      <c r="J6052" s="105" t="s">
        <v>1641</v>
      </c>
      <c r="K6052" s="106" t="n">
        <v>363</v>
      </c>
      <c r="L6052" s="107" t="n">
        <v>2018000086</v>
      </c>
      <c r="M6052" s="73" t="n">
        <v>43465</v>
      </c>
      <c r="N6052" s="74" t="n">
        <v>52.778</v>
      </c>
      <c r="O6052" s="109" t="n">
        <v>0.1</v>
      </c>
      <c r="P6052" s="110" t="n">
        <v>0.00833333333333333</v>
      </c>
      <c r="Q6052" s="77" t="n">
        <v>6.59725</v>
      </c>
      <c r="R6052" s="78" t="n">
        <v>59.37525</v>
      </c>
      <c r="S6052" s="39" t="n">
        <v>732.29475</v>
      </c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  <c r="AI6052" s="3"/>
      <c r="AJ6052" s="3"/>
      <c r="ALF6052" s="41"/>
      <c r="ALG6052" s="41"/>
      <c r="ALH6052" s="41"/>
      <c r="ALI6052" s="41"/>
      <c r="ALJ6052" s="41"/>
      <c r="ALK6052" s="41"/>
      <c r="ALL6052" s="41"/>
      <c r="ALM6052" s="41"/>
      <c r="ALN6052" s="41"/>
      <c r="ALO6052" s="41"/>
      <c r="ALP6052" s="41"/>
      <c r="ALQ6052" s="41"/>
      <c r="ALR6052" s="41"/>
      <c r="ALS6052" s="41"/>
      <c r="ALT6052" s="41"/>
      <c r="ALU6052" s="41"/>
      <c r="ALV6052" s="41"/>
      <c r="ALW6052" s="41"/>
      <c r="ALX6052" s="41"/>
      <c r="ALY6052" s="41"/>
      <c r="ALZ6052" s="41"/>
      <c r="AMA6052" s="41"/>
      <c r="AMB6052" s="41"/>
      <c r="AMC6052" s="41"/>
      <c r="AMD6052" s="41"/>
      <c r="AME6052" s="41"/>
      <c r="AMF6052" s="41"/>
      <c r="AMG6052" s="0"/>
      <c r="AMH6052" s="0"/>
      <c r="AMI6052" s="0"/>
      <c r="AMJ6052" s="0"/>
    </row>
    <row r="6053" s="4" customFormat="true" ht="37.5" hidden="false" customHeight="true" outlineLevel="0" collapsed="false">
      <c r="A6053" s="23" t="s">
        <v>1337</v>
      </c>
      <c r="B6053" s="108" t="n">
        <v>11035</v>
      </c>
      <c r="C6053" s="25" t="n">
        <f aca="false">VLOOKUP(B6053,[1]Planilha8!$X$4:$Y$6629,2,0)</f>
        <v>810157</v>
      </c>
      <c r="D6053" s="102" t="s">
        <v>1647</v>
      </c>
      <c r="E6053" s="26" t="str">
        <f aca="false">VLOOKUP(B6053,[1]Planilha8!$X$4:$Z$6629,3,0)</f>
        <v>FARMÁCIA – CAF</v>
      </c>
      <c r="F6053" s="26" t="str">
        <f aca="false">VLOOKUP(B6053,[1]Planilha8!$X$4:$AD$6629,7,0)</f>
        <v>BOM</v>
      </c>
      <c r="G6053" s="103" t="n">
        <v>43206</v>
      </c>
      <c r="H6053" s="104" t="n">
        <v>791.67</v>
      </c>
      <c r="I6053" s="29" t="s">
        <v>23</v>
      </c>
      <c r="J6053" s="105" t="s">
        <v>1641</v>
      </c>
      <c r="K6053" s="106" t="n">
        <v>363</v>
      </c>
      <c r="L6053" s="107" t="n">
        <v>2018000086</v>
      </c>
      <c r="M6053" s="73" t="n">
        <v>43465</v>
      </c>
      <c r="N6053" s="74" t="n">
        <v>52.778</v>
      </c>
      <c r="O6053" s="109" t="n">
        <v>0.1</v>
      </c>
      <c r="P6053" s="110" t="n">
        <v>0.00833333333333333</v>
      </c>
      <c r="Q6053" s="77" t="n">
        <v>6.59725</v>
      </c>
      <c r="R6053" s="78" t="n">
        <v>59.37525</v>
      </c>
      <c r="S6053" s="39" t="n">
        <v>732.29475</v>
      </c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  <c r="AI6053" s="3"/>
      <c r="AJ6053" s="3"/>
      <c r="ALF6053" s="41"/>
      <c r="ALG6053" s="41"/>
      <c r="ALH6053" s="41"/>
      <c r="ALI6053" s="41"/>
      <c r="ALJ6053" s="41"/>
      <c r="ALK6053" s="41"/>
      <c r="ALL6053" s="41"/>
      <c r="ALM6053" s="41"/>
      <c r="ALN6053" s="41"/>
      <c r="ALO6053" s="41"/>
      <c r="ALP6053" s="41"/>
      <c r="ALQ6053" s="41"/>
      <c r="ALR6053" s="41"/>
      <c r="ALS6053" s="41"/>
      <c r="ALT6053" s="41"/>
      <c r="ALU6053" s="41"/>
      <c r="ALV6053" s="41"/>
      <c r="ALW6053" s="41"/>
      <c r="ALX6053" s="41"/>
      <c r="ALY6053" s="41"/>
      <c r="ALZ6053" s="41"/>
      <c r="AMA6053" s="41"/>
      <c r="AMB6053" s="41"/>
      <c r="AMC6053" s="41"/>
      <c r="AMD6053" s="41"/>
      <c r="AME6053" s="41"/>
      <c r="AMF6053" s="41"/>
      <c r="AMG6053" s="0"/>
      <c r="AMH6053" s="0"/>
      <c r="AMI6053" s="0"/>
      <c r="AMJ6053" s="0"/>
    </row>
    <row r="6054" s="4" customFormat="true" ht="37.5" hidden="false" customHeight="true" outlineLevel="0" collapsed="false">
      <c r="A6054" s="23" t="s">
        <v>1337</v>
      </c>
      <c r="B6054" s="108" t="n">
        <v>11036</v>
      </c>
      <c r="C6054" s="25" t="n">
        <f aca="false">VLOOKUP(B6054,[1]Planilha8!$X$4:$Y$6629,2,0)</f>
        <v>810158</v>
      </c>
      <c r="D6054" s="102" t="s">
        <v>1647</v>
      </c>
      <c r="E6054" s="26" t="str">
        <f aca="false">VLOOKUP(B6054,[1]Planilha8!$X$4:$Z$6629,3,0)</f>
        <v>FARMÁCIA – CAF</v>
      </c>
      <c r="F6054" s="26" t="str">
        <f aca="false">VLOOKUP(B6054,[1]Planilha8!$X$4:$AD$6629,7,0)</f>
        <v>BOM</v>
      </c>
      <c r="G6054" s="103" t="n">
        <v>43206</v>
      </c>
      <c r="H6054" s="104" t="n">
        <v>791.67</v>
      </c>
      <c r="I6054" s="29" t="s">
        <v>23</v>
      </c>
      <c r="J6054" s="105" t="s">
        <v>1641</v>
      </c>
      <c r="K6054" s="106" t="n">
        <v>363</v>
      </c>
      <c r="L6054" s="107" t="n">
        <v>2018000086</v>
      </c>
      <c r="M6054" s="73" t="n">
        <v>43465</v>
      </c>
      <c r="N6054" s="74" t="n">
        <v>52.778</v>
      </c>
      <c r="O6054" s="109" t="n">
        <v>0.1</v>
      </c>
      <c r="P6054" s="110" t="n">
        <v>0.00833333333333333</v>
      </c>
      <c r="Q6054" s="77" t="n">
        <v>6.59725</v>
      </c>
      <c r="R6054" s="78" t="n">
        <v>59.37525</v>
      </c>
      <c r="S6054" s="39" t="n">
        <v>732.29475</v>
      </c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  <c r="AI6054" s="3"/>
      <c r="AJ6054" s="3"/>
      <c r="ALF6054" s="41"/>
      <c r="ALG6054" s="41"/>
      <c r="ALH6054" s="41"/>
      <c r="ALI6054" s="41"/>
      <c r="ALJ6054" s="41"/>
      <c r="ALK6054" s="41"/>
      <c r="ALL6054" s="41"/>
      <c r="ALM6054" s="41"/>
      <c r="ALN6054" s="41"/>
      <c r="ALO6054" s="41"/>
      <c r="ALP6054" s="41"/>
      <c r="ALQ6054" s="41"/>
      <c r="ALR6054" s="41"/>
      <c r="ALS6054" s="41"/>
      <c r="ALT6054" s="41"/>
      <c r="ALU6054" s="41"/>
      <c r="ALV6054" s="41"/>
      <c r="ALW6054" s="41"/>
      <c r="ALX6054" s="41"/>
      <c r="ALY6054" s="41"/>
      <c r="ALZ6054" s="41"/>
      <c r="AMA6054" s="41"/>
      <c r="AMB6054" s="41"/>
      <c r="AMC6054" s="41"/>
      <c r="AMD6054" s="41"/>
      <c r="AME6054" s="41"/>
      <c r="AMF6054" s="41"/>
      <c r="AMG6054" s="0"/>
      <c r="AMH6054" s="0"/>
      <c r="AMI6054" s="0"/>
      <c r="AMJ6054" s="0"/>
    </row>
    <row r="6055" s="4" customFormat="true" ht="37.5" hidden="false" customHeight="true" outlineLevel="0" collapsed="false">
      <c r="A6055" s="23" t="s">
        <v>1337</v>
      </c>
      <c r="B6055" s="108" t="n">
        <v>11037</v>
      </c>
      <c r="C6055" s="25" t="n">
        <f aca="false">VLOOKUP(B6055,[1]Planilha8!$X$4:$Y$6629,2,0)</f>
        <v>810159</v>
      </c>
      <c r="D6055" s="102" t="s">
        <v>1647</v>
      </c>
      <c r="E6055" s="26" t="str">
        <f aca="false">VLOOKUP(B6055,[1]Planilha8!$X$4:$Z$6629,3,0)</f>
        <v>FARMÁCIA – CAF</v>
      </c>
      <c r="F6055" s="26" t="str">
        <f aca="false">VLOOKUP(B6055,[1]Planilha8!$X$4:$AD$6629,7,0)</f>
        <v>BOM</v>
      </c>
      <c r="G6055" s="103" t="n">
        <v>43206</v>
      </c>
      <c r="H6055" s="104" t="n">
        <v>791.67</v>
      </c>
      <c r="I6055" s="29" t="s">
        <v>23</v>
      </c>
      <c r="J6055" s="105" t="s">
        <v>1641</v>
      </c>
      <c r="K6055" s="106" t="n">
        <v>363</v>
      </c>
      <c r="L6055" s="107" t="n">
        <v>2018000086</v>
      </c>
      <c r="M6055" s="73" t="n">
        <v>43465</v>
      </c>
      <c r="N6055" s="74" t="n">
        <v>52.778</v>
      </c>
      <c r="O6055" s="109" t="n">
        <v>0.1</v>
      </c>
      <c r="P6055" s="110" t="n">
        <v>0.00833333333333333</v>
      </c>
      <c r="Q6055" s="77" t="n">
        <v>6.59725</v>
      </c>
      <c r="R6055" s="78" t="n">
        <v>59.37525</v>
      </c>
      <c r="S6055" s="39" t="n">
        <v>732.29475</v>
      </c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  <c r="AI6055" s="3"/>
      <c r="AJ6055" s="3"/>
      <c r="ALF6055" s="41"/>
      <c r="ALG6055" s="41"/>
      <c r="ALH6055" s="41"/>
      <c r="ALI6055" s="41"/>
      <c r="ALJ6055" s="41"/>
      <c r="ALK6055" s="41"/>
      <c r="ALL6055" s="41"/>
      <c r="ALM6055" s="41"/>
      <c r="ALN6055" s="41"/>
      <c r="ALO6055" s="41"/>
      <c r="ALP6055" s="41"/>
      <c r="ALQ6055" s="41"/>
      <c r="ALR6055" s="41"/>
      <c r="ALS6055" s="41"/>
      <c r="ALT6055" s="41"/>
      <c r="ALU6055" s="41"/>
      <c r="ALV6055" s="41"/>
      <c r="ALW6055" s="41"/>
      <c r="ALX6055" s="41"/>
      <c r="ALY6055" s="41"/>
      <c r="ALZ6055" s="41"/>
      <c r="AMA6055" s="41"/>
      <c r="AMB6055" s="41"/>
      <c r="AMC6055" s="41"/>
      <c r="AMD6055" s="41"/>
      <c r="AME6055" s="41"/>
      <c r="AMF6055" s="41"/>
      <c r="AMG6055" s="0"/>
      <c r="AMH6055" s="0"/>
      <c r="AMI6055" s="0"/>
      <c r="AMJ6055" s="0"/>
    </row>
    <row r="6056" s="4" customFormat="true" ht="37.5" hidden="false" customHeight="true" outlineLevel="0" collapsed="false">
      <c r="A6056" s="23" t="s">
        <v>1337</v>
      </c>
      <c r="B6056" s="108" t="n">
        <v>11038</v>
      </c>
      <c r="C6056" s="25" t="n">
        <f aca="false">VLOOKUP(B6056,[1]Planilha8!$X$4:$Y$6629,2,0)</f>
        <v>810160</v>
      </c>
      <c r="D6056" s="102" t="s">
        <v>1647</v>
      </c>
      <c r="E6056" s="26" t="str">
        <f aca="false">VLOOKUP(B6056,[1]Planilha8!$X$4:$Z$6629,3,0)</f>
        <v>FARMÁCIA – CAF</v>
      </c>
      <c r="F6056" s="26" t="str">
        <f aca="false">VLOOKUP(B6056,[1]Planilha8!$X$4:$AD$6629,7,0)</f>
        <v>BOM</v>
      </c>
      <c r="G6056" s="103" t="n">
        <v>43206</v>
      </c>
      <c r="H6056" s="104" t="n">
        <v>791.67</v>
      </c>
      <c r="I6056" s="29" t="s">
        <v>23</v>
      </c>
      <c r="J6056" s="105" t="s">
        <v>1641</v>
      </c>
      <c r="K6056" s="106" t="n">
        <v>363</v>
      </c>
      <c r="L6056" s="107" t="n">
        <v>2018000086</v>
      </c>
      <c r="M6056" s="73" t="n">
        <v>43465</v>
      </c>
      <c r="N6056" s="74" t="n">
        <v>52.778</v>
      </c>
      <c r="O6056" s="109" t="n">
        <v>0.1</v>
      </c>
      <c r="P6056" s="110" t="n">
        <v>0.00833333333333333</v>
      </c>
      <c r="Q6056" s="77" t="n">
        <v>6.59725</v>
      </c>
      <c r="R6056" s="78" t="n">
        <v>59.37525</v>
      </c>
      <c r="S6056" s="39" t="n">
        <v>732.29475</v>
      </c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  <c r="AI6056" s="3"/>
      <c r="AJ6056" s="3"/>
      <c r="ALF6056" s="41"/>
      <c r="ALG6056" s="41"/>
      <c r="ALH6056" s="41"/>
      <c r="ALI6056" s="41"/>
      <c r="ALJ6056" s="41"/>
      <c r="ALK6056" s="41"/>
      <c r="ALL6056" s="41"/>
      <c r="ALM6056" s="41"/>
      <c r="ALN6056" s="41"/>
      <c r="ALO6056" s="41"/>
      <c r="ALP6056" s="41"/>
      <c r="ALQ6056" s="41"/>
      <c r="ALR6056" s="41"/>
      <c r="ALS6056" s="41"/>
      <c r="ALT6056" s="41"/>
      <c r="ALU6056" s="41"/>
      <c r="ALV6056" s="41"/>
      <c r="ALW6056" s="41"/>
      <c r="ALX6056" s="41"/>
      <c r="ALY6056" s="41"/>
      <c r="ALZ6056" s="41"/>
      <c r="AMA6056" s="41"/>
      <c r="AMB6056" s="41"/>
      <c r="AMC6056" s="41"/>
      <c r="AMD6056" s="41"/>
      <c r="AME6056" s="41"/>
      <c r="AMF6056" s="41"/>
      <c r="AMG6056" s="0"/>
      <c r="AMH6056" s="0"/>
      <c r="AMI6056" s="0"/>
      <c r="AMJ6056" s="0"/>
    </row>
    <row r="6057" s="4" customFormat="true" ht="37.5" hidden="false" customHeight="true" outlineLevel="0" collapsed="false">
      <c r="A6057" s="23" t="s">
        <v>1337</v>
      </c>
      <c r="B6057" s="108" t="n">
        <v>11039</v>
      </c>
      <c r="C6057" s="25" t="n">
        <f aca="false">VLOOKUP(B6057,[1]Planilha8!$X$4:$Y$6629,2,0)</f>
        <v>810161</v>
      </c>
      <c r="D6057" s="102" t="s">
        <v>1647</v>
      </c>
      <c r="E6057" s="26" t="str">
        <f aca="false">VLOOKUP(B6057,[1]Planilha8!$X$4:$Z$6629,3,0)</f>
        <v>FARMÁCIA – CAF</v>
      </c>
      <c r="F6057" s="26" t="str">
        <f aca="false">VLOOKUP(B6057,[1]Planilha8!$X$4:$AD$6629,7,0)</f>
        <v>BOM</v>
      </c>
      <c r="G6057" s="103" t="n">
        <v>43206</v>
      </c>
      <c r="H6057" s="104" t="n">
        <v>791.67</v>
      </c>
      <c r="I6057" s="29" t="s">
        <v>23</v>
      </c>
      <c r="J6057" s="105" t="s">
        <v>1641</v>
      </c>
      <c r="K6057" s="106" t="n">
        <v>363</v>
      </c>
      <c r="L6057" s="107" t="n">
        <v>2018000086</v>
      </c>
      <c r="M6057" s="73" t="n">
        <v>43465</v>
      </c>
      <c r="N6057" s="74" t="n">
        <v>52.778</v>
      </c>
      <c r="O6057" s="109" t="n">
        <v>0.1</v>
      </c>
      <c r="P6057" s="110" t="n">
        <v>0.00833333333333333</v>
      </c>
      <c r="Q6057" s="77" t="n">
        <v>6.59725</v>
      </c>
      <c r="R6057" s="78" t="n">
        <v>59.37525</v>
      </c>
      <c r="S6057" s="39" t="n">
        <v>732.29475</v>
      </c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  <c r="AI6057" s="3"/>
      <c r="AJ6057" s="3"/>
      <c r="ALF6057" s="41"/>
      <c r="ALG6057" s="41"/>
      <c r="ALH6057" s="41"/>
      <c r="ALI6057" s="41"/>
      <c r="ALJ6057" s="41"/>
      <c r="ALK6057" s="41"/>
      <c r="ALL6057" s="41"/>
      <c r="ALM6057" s="41"/>
      <c r="ALN6057" s="41"/>
      <c r="ALO6057" s="41"/>
      <c r="ALP6057" s="41"/>
      <c r="ALQ6057" s="41"/>
      <c r="ALR6057" s="41"/>
      <c r="ALS6057" s="41"/>
      <c r="ALT6057" s="41"/>
      <c r="ALU6057" s="41"/>
      <c r="ALV6057" s="41"/>
      <c r="ALW6057" s="41"/>
      <c r="ALX6057" s="41"/>
      <c r="ALY6057" s="41"/>
      <c r="ALZ6057" s="41"/>
      <c r="AMA6057" s="41"/>
      <c r="AMB6057" s="41"/>
      <c r="AMC6057" s="41"/>
      <c r="AMD6057" s="41"/>
      <c r="AME6057" s="41"/>
      <c r="AMF6057" s="41"/>
      <c r="AMG6057" s="0"/>
      <c r="AMH6057" s="0"/>
      <c r="AMI6057" s="0"/>
      <c r="AMJ6057" s="0"/>
    </row>
    <row r="6058" s="4" customFormat="true" ht="37.5" hidden="false" customHeight="true" outlineLevel="0" collapsed="false">
      <c r="A6058" s="23" t="s">
        <v>1337</v>
      </c>
      <c r="B6058" s="108" t="n">
        <v>11040</v>
      </c>
      <c r="C6058" s="25" t="n">
        <f aca="false">VLOOKUP(B6058,[1]Planilha8!$X$4:$Y$6629,2,0)</f>
        <v>810162</v>
      </c>
      <c r="D6058" s="102" t="s">
        <v>1647</v>
      </c>
      <c r="E6058" s="26" t="str">
        <f aca="false">VLOOKUP(B6058,[1]Planilha8!$X$4:$Z$6629,3,0)</f>
        <v>FARMÁCIA – CAF</v>
      </c>
      <c r="F6058" s="26" t="str">
        <f aca="false">VLOOKUP(B6058,[1]Planilha8!$X$4:$AD$6629,7,0)</f>
        <v>BOM</v>
      </c>
      <c r="G6058" s="103" t="n">
        <v>43206</v>
      </c>
      <c r="H6058" s="104" t="n">
        <v>791.67</v>
      </c>
      <c r="I6058" s="29" t="s">
        <v>23</v>
      </c>
      <c r="J6058" s="105" t="s">
        <v>1641</v>
      </c>
      <c r="K6058" s="106" t="n">
        <v>363</v>
      </c>
      <c r="L6058" s="107" t="n">
        <v>2018000086</v>
      </c>
      <c r="M6058" s="73" t="n">
        <v>43465</v>
      </c>
      <c r="N6058" s="74" t="n">
        <v>52.778</v>
      </c>
      <c r="O6058" s="109" t="n">
        <v>0.1</v>
      </c>
      <c r="P6058" s="110" t="n">
        <v>0.00833333333333333</v>
      </c>
      <c r="Q6058" s="77" t="n">
        <v>6.59725</v>
      </c>
      <c r="R6058" s="78" t="n">
        <v>59.37525</v>
      </c>
      <c r="S6058" s="39" t="n">
        <v>732.29475</v>
      </c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  <c r="AI6058" s="3"/>
      <c r="AJ6058" s="3"/>
      <c r="ALF6058" s="41"/>
      <c r="ALG6058" s="41"/>
      <c r="ALH6058" s="41"/>
      <c r="ALI6058" s="41"/>
      <c r="ALJ6058" s="41"/>
      <c r="ALK6058" s="41"/>
      <c r="ALL6058" s="41"/>
      <c r="ALM6058" s="41"/>
      <c r="ALN6058" s="41"/>
      <c r="ALO6058" s="41"/>
      <c r="ALP6058" s="41"/>
      <c r="ALQ6058" s="41"/>
      <c r="ALR6058" s="41"/>
      <c r="ALS6058" s="41"/>
      <c r="ALT6058" s="41"/>
      <c r="ALU6058" s="41"/>
      <c r="ALV6058" s="41"/>
      <c r="ALW6058" s="41"/>
      <c r="ALX6058" s="41"/>
      <c r="ALY6058" s="41"/>
      <c r="ALZ6058" s="41"/>
      <c r="AMA6058" s="41"/>
      <c r="AMB6058" s="41"/>
      <c r="AMC6058" s="41"/>
      <c r="AMD6058" s="41"/>
      <c r="AME6058" s="41"/>
      <c r="AMF6058" s="41"/>
      <c r="AMG6058" s="0"/>
      <c r="AMH6058" s="0"/>
      <c r="AMI6058" s="0"/>
      <c r="AMJ6058" s="0"/>
    </row>
    <row r="6059" s="4" customFormat="true" ht="37.5" hidden="false" customHeight="true" outlineLevel="0" collapsed="false">
      <c r="A6059" s="23" t="s">
        <v>1337</v>
      </c>
      <c r="B6059" s="108" t="n">
        <v>11041</v>
      </c>
      <c r="C6059" s="25" t="n">
        <f aca="false">VLOOKUP(B6059,[1]Planilha8!$X$4:$Y$6629,2,0)</f>
        <v>810163</v>
      </c>
      <c r="D6059" s="102" t="s">
        <v>1647</v>
      </c>
      <c r="E6059" s="26" t="str">
        <f aca="false">VLOOKUP(B6059,[1]Planilha8!$X$4:$Z$6629,3,0)</f>
        <v>FARMÁCIA – CAF</v>
      </c>
      <c r="F6059" s="26" t="str">
        <f aca="false">VLOOKUP(B6059,[1]Planilha8!$X$4:$AD$6629,7,0)</f>
        <v>BOM</v>
      </c>
      <c r="G6059" s="103" t="n">
        <v>43206</v>
      </c>
      <c r="H6059" s="104" t="n">
        <v>791.67</v>
      </c>
      <c r="I6059" s="29" t="s">
        <v>23</v>
      </c>
      <c r="J6059" s="105" t="s">
        <v>1641</v>
      </c>
      <c r="K6059" s="106" t="n">
        <v>363</v>
      </c>
      <c r="L6059" s="107" t="n">
        <v>2018000086</v>
      </c>
      <c r="M6059" s="73" t="n">
        <v>43465</v>
      </c>
      <c r="N6059" s="74" t="n">
        <v>52.778</v>
      </c>
      <c r="O6059" s="109" t="n">
        <v>0.1</v>
      </c>
      <c r="P6059" s="110" t="n">
        <v>0.00833333333333333</v>
      </c>
      <c r="Q6059" s="77" t="n">
        <v>6.59725</v>
      </c>
      <c r="R6059" s="78" t="n">
        <v>59.37525</v>
      </c>
      <c r="S6059" s="39" t="n">
        <v>732.29475</v>
      </c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  <c r="AI6059" s="3"/>
      <c r="AJ6059" s="3"/>
      <c r="ALF6059" s="41"/>
      <c r="ALG6059" s="41"/>
      <c r="ALH6059" s="41"/>
      <c r="ALI6059" s="41"/>
      <c r="ALJ6059" s="41"/>
      <c r="ALK6059" s="41"/>
      <c r="ALL6059" s="41"/>
      <c r="ALM6059" s="41"/>
      <c r="ALN6059" s="41"/>
      <c r="ALO6059" s="41"/>
      <c r="ALP6059" s="41"/>
      <c r="ALQ6059" s="41"/>
      <c r="ALR6059" s="41"/>
      <c r="ALS6059" s="41"/>
      <c r="ALT6059" s="41"/>
      <c r="ALU6059" s="41"/>
      <c r="ALV6059" s="41"/>
      <c r="ALW6059" s="41"/>
      <c r="ALX6059" s="41"/>
      <c r="ALY6059" s="41"/>
      <c r="ALZ6059" s="41"/>
      <c r="AMA6059" s="41"/>
      <c r="AMB6059" s="41"/>
      <c r="AMC6059" s="41"/>
      <c r="AMD6059" s="41"/>
      <c r="AME6059" s="41"/>
      <c r="AMF6059" s="41"/>
      <c r="AMG6059" s="0"/>
      <c r="AMH6059" s="0"/>
      <c r="AMI6059" s="0"/>
      <c r="AMJ6059" s="0"/>
    </row>
    <row r="6060" s="4" customFormat="true" ht="37.5" hidden="false" customHeight="true" outlineLevel="0" collapsed="false">
      <c r="A6060" s="23" t="s">
        <v>1337</v>
      </c>
      <c r="B6060" s="108" t="n">
        <v>11042</v>
      </c>
      <c r="C6060" s="25" t="n">
        <f aca="false">VLOOKUP(B6060,[1]Planilha8!$X$4:$Y$6629,2,0)</f>
        <v>810164</v>
      </c>
      <c r="D6060" s="102" t="s">
        <v>1647</v>
      </c>
      <c r="E6060" s="26" t="str">
        <f aca="false">VLOOKUP(B6060,[1]Planilha8!$X$4:$Z$6629,3,0)</f>
        <v>FARMÁCIA – CAF</v>
      </c>
      <c r="F6060" s="26" t="str">
        <f aca="false">VLOOKUP(B6060,[1]Planilha8!$X$4:$AD$6629,7,0)</f>
        <v>BOM</v>
      </c>
      <c r="G6060" s="103" t="n">
        <v>43206</v>
      </c>
      <c r="H6060" s="104" t="n">
        <v>791.67</v>
      </c>
      <c r="I6060" s="29" t="s">
        <v>23</v>
      </c>
      <c r="J6060" s="105" t="s">
        <v>1641</v>
      </c>
      <c r="K6060" s="106" t="n">
        <v>363</v>
      </c>
      <c r="L6060" s="107" t="n">
        <v>2018000086</v>
      </c>
      <c r="M6060" s="73" t="n">
        <v>43465</v>
      </c>
      <c r="N6060" s="74" t="n">
        <v>52.778</v>
      </c>
      <c r="O6060" s="109" t="n">
        <v>0.1</v>
      </c>
      <c r="P6060" s="110" t="n">
        <v>0.00833333333333333</v>
      </c>
      <c r="Q6060" s="77" t="n">
        <v>6.59725</v>
      </c>
      <c r="R6060" s="78" t="n">
        <v>59.37525</v>
      </c>
      <c r="S6060" s="39" t="n">
        <v>732.29475</v>
      </c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  <c r="AI6060" s="3"/>
      <c r="AJ6060" s="3"/>
      <c r="ALF6060" s="41"/>
      <c r="ALG6060" s="41"/>
      <c r="ALH6060" s="41"/>
      <c r="ALI6060" s="41"/>
      <c r="ALJ6060" s="41"/>
      <c r="ALK6060" s="41"/>
      <c r="ALL6060" s="41"/>
      <c r="ALM6060" s="41"/>
      <c r="ALN6060" s="41"/>
      <c r="ALO6060" s="41"/>
      <c r="ALP6060" s="41"/>
      <c r="ALQ6060" s="41"/>
      <c r="ALR6060" s="41"/>
      <c r="ALS6060" s="41"/>
      <c r="ALT6060" s="41"/>
      <c r="ALU6060" s="41"/>
      <c r="ALV6060" s="41"/>
      <c r="ALW6060" s="41"/>
      <c r="ALX6060" s="41"/>
      <c r="ALY6060" s="41"/>
      <c r="ALZ6060" s="41"/>
      <c r="AMA6060" s="41"/>
      <c r="AMB6060" s="41"/>
      <c r="AMC6060" s="41"/>
      <c r="AMD6060" s="41"/>
      <c r="AME6060" s="41"/>
      <c r="AMF6060" s="41"/>
      <c r="AMG6060" s="0"/>
      <c r="AMH6060" s="0"/>
      <c r="AMI6060" s="0"/>
      <c r="AMJ6060" s="0"/>
    </row>
    <row r="6061" s="4" customFormat="true" ht="37.5" hidden="false" customHeight="true" outlineLevel="0" collapsed="false">
      <c r="A6061" s="23" t="s">
        <v>1337</v>
      </c>
      <c r="B6061" s="108" t="n">
        <v>11043</v>
      </c>
      <c r="C6061" s="25" t="n">
        <f aca="false">VLOOKUP(B6061,[1]Planilha8!$X$4:$Y$6629,2,0)</f>
        <v>810165</v>
      </c>
      <c r="D6061" s="102" t="s">
        <v>1647</v>
      </c>
      <c r="E6061" s="26" t="str">
        <f aca="false">VLOOKUP(B6061,[1]Planilha8!$X$4:$Z$6629,3,0)</f>
        <v>FARMÁCIA – CAF</v>
      </c>
      <c r="F6061" s="26" t="str">
        <f aca="false">VLOOKUP(B6061,[1]Planilha8!$X$4:$AD$6629,7,0)</f>
        <v>BOM</v>
      </c>
      <c r="G6061" s="103" t="n">
        <v>43206</v>
      </c>
      <c r="H6061" s="104" t="n">
        <v>791.67</v>
      </c>
      <c r="I6061" s="29" t="s">
        <v>23</v>
      </c>
      <c r="J6061" s="105" t="s">
        <v>1641</v>
      </c>
      <c r="K6061" s="106" t="n">
        <v>363</v>
      </c>
      <c r="L6061" s="107" t="n">
        <v>2018000086</v>
      </c>
      <c r="M6061" s="73" t="n">
        <v>43465</v>
      </c>
      <c r="N6061" s="74" t="n">
        <v>52.778</v>
      </c>
      <c r="O6061" s="109" t="n">
        <v>0.1</v>
      </c>
      <c r="P6061" s="110" t="n">
        <v>0.00833333333333333</v>
      </c>
      <c r="Q6061" s="77" t="n">
        <v>6.59725</v>
      </c>
      <c r="R6061" s="78" t="n">
        <v>59.37525</v>
      </c>
      <c r="S6061" s="39" t="n">
        <v>732.29475</v>
      </c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  <c r="AI6061" s="3"/>
      <c r="AJ6061" s="3"/>
      <c r="ALF6061" s="41"/>
      <c r="ALG6061" s="41"/>
      <c r="ALH6061" s="41"/>
      <c r="ALI6061" s="41"/>
      <c r="ALJ6061" s="41"/>
      <c r="ALK6061" s="41"/>
      <c r="ALL6061" s="41"/>
      <c r="ALM6061" s="41"/>
      <c r="ALN6061" s="41"/>
      <c r="ALO6061" s="41"/>
      <c r="ALP6061" s="41"/>
      <c r="ALQ6061" s="41"/>
      <c r="ALR6061" s="41"/>
      <c r="ALS6061" s="41"/>
      <c r="ALT6061" s="41"/>
      <c r="ALU6061" s="41"/>
      <c r="ALV6061" s="41"/>
      <c r="ALW6061" s="41"/>
      <c r="ALX6061" s="41"/>
      <c r="ALY6061" s="41"/>
      <c r="ALZ6061" s="41"/>
      <c r="AMA6061" s="41"/>
      <c r="AMB6061" s="41"/>
      <c r="AMC6061" s="41"/>
      <c r="AMD6061" s="41"/>
      <c r="AME6061" s="41"/>
      <c r="AMF6061" s="41"/>
      <c r="AMG6061" s="0"/>
      <c r="AMH6061" s="0"/>
      <c r="AMI6061" s="0"/>
      <c r="AMJ6061" s="0"/>
    </row>
    <row r="6062" s="4" customFormat="true" ht="37.5" hidden="false" customHeight="true" outlineLevel="0" collapsed="false">
      <c r="A6062" s="23" t="s">
        <v>1337</v>
      </c>
      <c r="B6062" s="108" t="n">
        <v>11044</v>
      </c>
      <c r="C6062" s="25" t="n">
        <f aca="false">VLOOKUP(B6062,[1]Planilha8!$X$4:$Y$6629,2,0)</f>
        <v>810166</v>
      </c>
      <c r="D6062" s="102" t="s">
        <v>1640</v>
      </c>
      <c r="E6062" s="26" t="str">
        <f aca="false">VLOOKUP(B6062,[1]Planilha8!$X$4:$Z$6629,3,0)</f>
        <v>FARMÁCIA – CAF</v>
      </c>
      <c r="F6062" s="26" t="str">
        <f aca="false">VLOOKUP(B6062,[1]Planilha8!$X$4:$AD$6629,7,0)</f>
        <v>BOM</v>
      </c>
      <c r="G6062" s="103" t="n">
        <v>43206</v>
      </c>
      <c r="H6062" s="104" t="n">
        <v>591.67</v>
      </c>
      <c r="I6062" s="29" t="s">
        <v>23</v>
      </c>
      <c r="J6062" s="105" t="s">
        <v>1641</v>
      </c>
      <c r="K6062" s="106" t="n">
        <v>363</v>
      </c>
      <c r="L6062" s="107" t="n">
        <v>2018000086</v>
      </c>
      <c r="M6062" s="73" t="n">
        <v>43465</v>
      </c>
      <c r="N6062" s="74" t="n">
        <v>39.4446666666667</v>
      </c>
      <c r="O6062" s="109" t="n">
        <v>0.1</v>
      </c>
      <c r="P6062" s="110" t="n">
        <v>0.00833333333333333</v>
      </c>
      <c r="Q6062" s="77" t="n">
        <v>4.93058333333333</v>
      </c>
      <c r="R6062" s="78" t="n">
        <v>44.37525</v>
      </c>
      <c r="S6062" s="39" t="n">
        <v>547.29475</v>
      </c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  <c r="AI6062" s="3"/>
      <c r="AJ6062" s="3"/>
      <c r="ALF6062" s="41"/>
      <c r="ALG6062" s="41"/>
      <c r="ALH6062" s="41"/>
      <c r="ALI6062" s="41"/>
      <c r="ALJ6062" s="41"/>
      <c r="ALK6062" s="41"/>
      <c r="ALL6062" s="41"/>
      <c r="ALM6062" s="41"/>
      <c r="ALN6062" s="41"/>
      <c r="ALO6062" s="41"/>
      <c r="ALP6062" s="41"/>
      <c r="ALQ6062" s="41"/>
      <c r="ALR6062" s="41"/>
      <c r="ALS6062" s="41"/>
      <c r="ALT6062" s="41"/>
      <c r="ALU6062" s="41"/>
      <c r="ALV6062" s="41"/>
      <c r="ALW6062" s="41"/>
      <c r="ALX6062" s="41"/>
      <c r="ALY6062" s="41"/>
      <c r="ALZ6062" s="41"/>
      <c r="AMA6062" s="41"/>
      <c r="AMB6062" s="41"/>
      <c r="AMC6062" s="41"/>
      <c r="AMD6062" s="41"/>
      <c r="AME6062" s="41"/>
      <c r="AMF6062" s="41"/>
      <c r="AMG6062" s="0"/>
      <c r="AMH6062" s="0"/>
      <c r="AMI6062" s="0"/>
      <c r="AMJ6062" s="0"/>
    </row>
    <row r="6063" s="4" customFormat="true" ht="37.5" hidden="false" customHeight="true" outlineLevel="0" collapsed="false">
      <c r="A6063" s="23" t="s">
        <v>1337</v>
      </c>
      <c r="B6063" s="108" t="n">
        <v>11045</v>
      </c>
      <c r="C6063" s="25" t="n">
        <f aca="false">VLOOKUP(B6063,[1]Planilha8!$X$4:$Y$6629,2,0)</f>
        <v>810167</v>
      </c>
      <c r="D6063" s="102" t="s">
        <v>1640</v>
      </c>
      <c r="E6063" s="26" t="str">
        <f aca="false">VLOOKUP(B6063,[1]Planilha8!$X$4:$Z$6629,3,0)</f>
        <v>FARMÁCIA – CAF</v>
      </c>
      <c r="F6063" s="26" t="str">
        <f aca="false">VLOOKUP(B6063,[1]Planilha8!$X$4:$AD$6629,7,0)</f>
        <v>BOM</v>
      </c>
      <c r="G6063" s="103" t="n">
        <v>43206</v>
      </c>
      <c r="H6063" s="104" t="n">
        <v>591.67</v>
      </c>
      <c r="I6063" s="29" t="s">
        <v>23</v>
      </c>
      <c r="J6063" s="105" t="s">
        <v>1641</v>
      </c>
      <c r="K6063" s="106" t="n">
        <v>363</v>
      </c>
      <c r="L6063" s="107" t="n">
        <v>2018000086</v>
      </c>
      <c r="M6063" s="73" t="n">
        <v>43465</v>
      </c>
      <c r="N6063" s="74" t="n">
        <v>39.4446666666667</v>
      </c>
      <c r="O6063" s="109" t="n">
        <v>0.1</v>
      </c>
      <c r="P6063" s="110" t="n">
        <v>0.00833333333333333</v>
      </c>
      <c r="Q6063" s="77" t="n">
        <v>4.93058333333333</v>
      </c>
      <c r="R6063" s="78" t="n">
        <v>44.37525</v>
      </c>
      <c r="S6063" s="39" t="n">
        <v>547.29475</v>
      </c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  <c r="AI6063" s="3"/>
      <c r="AJ6063" s="3"/>
      <c r="ALF6063" s="41"/>
      <c r="ALG6063" s="41"/>
      <c r="ALH6063" s="41"/>
      <c r="ALI6063" s="41"/>
      <c r="ALJ6063" s="41"/>
      <c r="ALK6063" s="41"/>
      <c r="ALL6063" s="41"/>
      <c r="ALM6063" s="41"/>
      <c r="ALN6063" s="41"/>
      <c r="ALO6063" s="41"/>
      <c r="ALP6063" s="41"/>
      <c r="ALQ6063" s="41"/>
      <c r="ALR6063" s="41"/>
      <c r="ALS6063" s="41"/>
      <c r="ALT6063" s="41"/>
      <c r="ALU6063" s="41"/>
      <c r="ALV6063" s="41"/>
      <c r="ALW6063" s="41"/>
      <c r="ALX6063" s="41"/>
      <c r="ALY6063" s="41"/>
      <c r="ALZ6063" s="41"/>
      <c r="AMA6063" s="41"/>
      <c r="AMB6063" s="41"/>
      <c r="AMC6063" s="41"/>
      <c r="AMD6063" s="41"/>
      <c r="AME6063" s="41"/>
      <c r="AMF6063" s="41"/>
      <c r="AMG6063" s="0"/>
      <c r="AMH6063" s="0"/>
      <c r="AMI6063" s="0"/>
      <c r="AMJ6063" s="0"/>
    </row>
    <row r="6064" s="4" customFormat="true" ht="37.5" hidden="false" customHeight="true" outlineLevel="0" collapsed="false">
      <c r="A6064" s="23" t="s">
        <v>1337</v>
      </c>
      <c r="B6064" s="108" t="n">
        <v>11046</v>
      </c>
      <c r="C6064" s="25" t="n">
        <f aca="false">VLOOKUP(B6064,[1]Planilha8!$X$4:$Y$6629,2,0)</f>
        <v>810168</v>
      </c>
      <c r="D6064" s="102" t="s">
        <v>1640</v>
      </c>
      <c r="E6064" s="26" t="str">
        <f aca="false">VLOOKUP(B6064,[1]Planilha8!$X$4:$Z$6629,3,0)</f>
        <v>FARMÁCIA – CAF</v>
      </c>
      <c r="F6064" s="26" t="str">
        <f aca="false">VLOOKUP(B6064,[1]Planilha8!$X$4:$AD$6629,7,0)</f>
        <v>BOM</v>
      </c>
      <c r="G6064" s="103" t="n">
        <v>43206</v>
      </c>
      <c r="H6064" s="104" t="n">
        <v>591.67</v>
      </c>
      <c r="I6064" s="29" t="s">
        <v>23</v>
      </c>
      <c r="J6064" s="105" t="s">
        <v>1641</v>
      </c>
      <c r="K6064" s="106" t="n">
        <v>363</v>
      </c>
      <c r="L6064" s="107" t="n">
        <v>2018000086</v>
      </c>
      <c r="M6064" s="73" t="n">
        <v>43465</v>
      </c>
      <c r="N6064" s="74" t="n">
        <v>39.4446666666667</v>
      </c>
      <c r="O6064" s="109" t="n">
        <v>0.1</v>
      </c>
      <c r="P6064" s="110" t="n">
        <v>0.00833333333333333</v>
      </c>
      <c r="Q6064" s="77" t="n">
        <v>4.93058333333333</v>
      </c>
      <c r="R6064" s="78" t="n">
        <v>44.37525</v>
      </c>
      <c r="S6064" s="39" t="n">
        <v>547.29475</v>
      </c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  <c r="AI6064" s="3"/>
      <c r="AJ6064" s="3"/>
      <c r="ALF6064" s="41"/>
      <c r="ALG6064" s="41"/>
      <c r="ALH6064" s="41"/>
      <c r="ALI6064" s="41"/>
      <c r="ALJ6064" s="41"/>
      <c r="ALK6064" s="41"/>
      <c r="ALL6064" s="41"/>
      <c r="ALM6064" s="41"/>
      <c r="ALN6064" s="41"/>
      <c r="ALO6064" s="41"/>
      <c r="ALP6064" s="41"/>
      <c r="ALQ6064" s="41"/>
      <c r="ALR6064" s="41"/>
      <c r="ALS6064" s="41"/>
      <c r="ALT6064" s="41"/>
      <c r="ALU6064" s="41"/>
      <c r="ALV6064" s="41"/>
      <c r="ALW6064" s="41"/>
      <c r="ALX6064" s="41"/>
      <c r="ALY6064" s="41"/>
      <c r="ALZ6064" s="41"/>
      <c r="AMA6064" s="41"/>
      <c r="AMB6064" s="41"/>
      <c r="AMC6064" s="41"/>
      <c r="AMD6064" s="41"/>
      <c r="AME6064" s="41"/>
      <c r="AMF6064" s="41"/>
      <c r="AMG6064" s="0"/>
      <c r="AMH6064" s="0"/>
      <c r="AMI6064" s="0"/>
      <c r="AMJ6064" s="0"/>
    </row>
    <row r="6065" s="4" customFormat="true" ht="37.5" hidden="false" customHeight="true" outlineLevel="0" collapsed="false">
      <c r="A6065" s="23" t="s">
        <v>1337</v>
      </c>
      <c r="B6065" s="108" t="n">
        <v>11047</v>
      </c>
      <c r="C6065" s="25" t="n">
        <f aca="false">VLOOKUP(B6065,[1]Planilha8!$X$4:$Y$6629,2,0)</f>
        <v>810169</v>
      </c>
      <c r="D6065" s="102" t="s">
        <v>1640</v>
      </c>
      <c r="E6065" s="26" t="str">
        <f aca="false">VLOOKUP(B6065,[1]Planilha8!$X$4:$Z$6629,3,0)</f>
        <v>FARMÁCIA – CAF</v>
      </c>
      <c r="F6065" s="26" t="str">
        <f aca="false">VLOOKUP(B6065,[1]Planilha8!$X$4:$AD$6629,7,0)</f>
        <v>BOM</v>
      </c>
      <c r="G6065" s="103" t="n">
        <v>43206</v>
      </c>
      <c r="H6065" s="104" t="n">
        <v>591.67</v>
      </c>
      <c r="I6065" s="29" t="s">
        <v>23</v>
      </c>
      <c r="J6065" s="105" t="s">
        <v>1641</v>
      </c>
      <c r="K6065" s="106" t="n">
        <v>363</v>
      </c>
      <c r="L6065" s="107" t="n">
        <v>2018000086</v>
      </c>
      <c r="M6065" s="73" t="n">
        <v>43465</v>
      </c>
      <c r="N6065" s="74" t="n">
        <v>39.4446666666667</v>
      </c>
      <c r="O6065" s="109" t="n">
        <v>0.1</v>
      </c>
      <c r="P6065" s="110" t="n">
        <v>0.00833333333333333</v>
      </c>
      <c r="Q6065" s="77" t="n">
        <v>4.93058333333333</v>
      </c>
      <c r="R6065" s="78" t="n">
        <v>44.37525</v>
      </c>
      <c r="S6065" s="39" t="n">
        <v>547.29475</v>
      </c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  <c r="AI6065" s="3"/>
      <c r="AJ6065" s="3"/>
      <c r="ALF6065" s="41"/>
      <c r="ALG6065" s="41"/>
      <c r="ALH6065" s="41"/>
      <c r="ALI6065" s="41"/>
      <c r="ALJ6065" s="41"/>
      <c r="ALK6065" s="41"/>
      <c r="ALL6065" s="41"/>
      <c r="ALM6065" s="41"/>
      <c r="ALN6065" s="41"/>
      <c r="ALO6065" s="41"/>
      <c r="ALP6065" s="41"/>
      <c r="ALQ6065" s="41"/>
      <c r="ALR6065" s="41"/>
      <c r="ALS6065" s="41"/>
      <c r="ALT6065" s="41"/>
      <c r="ALU6065" s="41"/>
      <c r="ALV6065" s="41"/>
      <c r="ALW6065" s="41"/>
      <c r="ALX6065" s="41"/>
      <c r="ALY6065" s="41"/>
      <c r="ALZ6065" s="41"/>
      <c r="AMA6065" s="41"/>
      <c r="AMB6065" s="41"/>
      <c r="AMC6065" s="41"/>
      <c r="AMD6065" s="41"/>
      <c r="AME6065" s="41"/>
      <c r="AMF6065" s="41"/>
      <c r="AMG6065" s="0"/>
      <c r="AMH6065" s="0"/>
      <c r="AMI6065" s="0"/>
      <c r="AMJ6065" s="0"/>
    </row>
    <row r="6066" s="4" customFormat="true" ht="37.5" hidden="false" customHeight="true" outlineLevel="0" collapsed="false">
      <c r="A6066" s="23" t="s">
        <v>1337</v>
      </c>
      <c r="B6066" s="108" t="n">
        <v>11048</v>
      </c>
      <c r="C6066" s="25" t="n">
        <f aca="false">VLOOKUP(B6066,[1]Planilha8!$X$4:$Y$6629,2,0)</f>
        <v>810170</v>
      </c>
      <c r="D6066" s="102" t="s">
        <v>1640</v>
      </c>
      <c r="E6066" s="26" t="str">
        <f aca="false">VLOOKUP(B6066,[1]Planilha8!$X$4:$Z$6629,3,0)</f>
        <v>FARMÁCIA – CAF</v>
      </c>
      <c r="F6066" s="26" t="str">
        <f aca="false">VLOOKUP(B6066,[1]Planilha8!$X$4:$AD$6629,7,0)</f>
        <v>BOM</v>
      </c>
      <c r="G6066" s="103" t="n">
        <v>43206</v>
      </c>
      <c r="H6066" s="104" t="n">
        <v>591.67</v>
      </c>
      <c r="I6066" s="29" t="s">
        <v>23</v>
      </c>
      <c r="J6066" s="105" t="s">
        <v>1641</v>
      </c>
      <c r="K6066" s="106" t="n">
        <v>363</v>
      </c>
      <c r="L6066" s="107" t="n">
        <v>2018000086</v>
      </c>
      <c r="M6066" s="73" t="n">
        <v>43465</v>
      </c>
      <c r="N6066" s="74" t="n">
        <v>39.4446666666667</v>
      </c>
      <c r="O6066" s="109" t="n">
        <v>0.1</v>
      </c>
      <c r="P6066" s="110" t="n">
        <v>0.00833333333333333</v>
      </c>
      <c r="Q6066" s="77" t="n">
        <v>4.93058333333333</v>
      </c>
      <c r="R6066" s="78" t="n">
        <v>44.37525</v>
      </c>
      <c r="S6066" s="39" t="n">
        <v>547.29475</v>
      </c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  <c r="AI6066" s="3"/>
      <c r="AJ6066" s="3"/>
      <c r="ALF6066" s="41"/>
      <c r="ALG6066" s="41"/>
      <c r="ALH6066" s="41"/>
      <c r="ALI6066" s="41"/>
      <c r="ALJ6066" s="41"/>
      <c r="ALK6066" s="41"/>
      <c r="ALL6066" s="41"/>
      <c r="ALM6066" s="41"/>
      <c r="ALN6066" s="41"/>
      <c r="ALO6066" s="41"/>
      <c r="ALP6066" s="41"/>
      <c r="ALQ6066" s="41"/>
      <c r="ALR6066" s="41"/>
      <c r="ALS6066" s="41"/>
      <c r="ALT6066" s="41"/>
      <c r="ALU6066" s="41"/>
      <c r="ALV6066" s="41"/>
      <c r="ALW6066" s="41"/>
      <c r="ALX6066" s="41"/>
      <c r="ALY6066" s="41"/>
      <c r="ALZ6066" s="41"/>
      <c r="AMA6066" s="41"/>
      <c r="AMB6066" s="41"/>
      <c r="AMC6066" s="41"/>
      <c r="AMD6066" s="41"/>
      <c r="AME6066" s="41"/>
      <c r="AMF6066" s="41"/>
      <c r="AMG6066" s="0"/>
      <c r="AMH6066" s="0"/>
      <c r="AMI6066" s="0"/>
      <c r="AMJ6066" s="0"/>
    </row>
    <row r="6067" s="4" customFormat="true" ht="37.5" hidden="false" customHeight="true" outlineLevel="0" collapsed="false">
      <c r="A6067" s="23" t="s">
        <v>1337</v>
      </c>
      <c r="B6067" s="108" t="n">
        <v>11049</v>
      </c>
      <c r="C6067" s="25" t="n">
        <f aca="false">VLOOKUP(B6067,[1]Planilha8!$X$4:$Y$6629,2,0)</f>
        <v>810171</v>
      </c>
      <c r="D6067" s="102" t="s">
        <v>1640</v>
      </c>
      <c r="E6067" s="26" t="str">
        <f aca="false">VLOOKUP(B6067,[1]Planilha8!$X$4:$Z$6629,3,0)</f>
        <v>FARMÁCIA – CAF</v>
      </c>
      <c r="F6067" s="26" t="str">
        <f aca="false">VLOOKUP(B6067,[1]Planilha8!$X$4:$AD$6629,7,0)</f>
        <v>BOM</v>
      </c>
      <c r="G6067" s="103" t="n">
        <v>43206</v>
      </c>
      <c r="H6067" s="104" t="n">
        <v>591.67</v>
      </c>
      <c r="I6067" s="29" t="s">
        <v>23</v>
      </c>
      <c r="J6067" s="105" t="s">
        <v>1641</v>
      </c>
      <c r="K6067" s="106" t="n">
        <v>363</v>
      </c>
      <c r="L6067" s="107" t="n">
        <v>2018000086</v>
      </c>
      <c r="M6067" s="73" t="n">
        <v>43465</v>
      </c>
      <c r="N6067" s="74" t="n">
        <v>39.4446666666667</v>
      </c>
      <c r="O6067" s="109" t="n">
        <v>0.1</v>
      </c>
      <c r="P6067" s="110" t="n">
        <v>0.00833333333333333</v>
      </c>
      <c r="Q6067" s="77" t="n">
        <v>4.93058333333333</v>
      </c>
      <c r="R6067" s="78" t="n">
        <v>44.37525</v>
      </c>
      <c r="S6067" s="39" t="n">
        <v>547.29475</v>
      </c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  <c r="AI6067" s="3"/>
      <c r="AJ6067" s="3"/>
      <c r="ALF6067" s="41"/>
      <c r="ALG6067" s="41"/>
      <c r="ALH6067" s="41"/>
      <c r="ALI6067" s="41"/>
      <c r="ALJ6067" s="41"/>
      <c r="ALK6067" s="41"/>
      <c r="ALL6067" s="41"/>
      <c r="ALM6067" s="41"/>
      <c r="ALN6067" s="41"/>
      <c r="ALO6067" s="41"/>
      <c r="ALP6067" s="41"/>
      <c r="ALQ6067" s="41"/>
      <c r="ALR6067" s="41"/>
      <c r="ALS6067" s="41"/>
      <c r="ALT6067" s="41"/>
      <c r="ALU6067" s="41"/>
      <c r="ALV6067" s="41"/>
      <c r="ALW6067" s="41"/>
      <c r="ALX6067" s="41"/>
      <c r="ALY6067" s="41"/>
      <c r="ALZ6067" s="41"/>
      <c r="AMA6067" s="41"/>
      <c r="AMB6067" s="41"/>
      <c r="AMC6067" s="41"/>
      <c r="AMD6067" s="41"/>
      <c r="AME6067" s="41"/>
      <c r="AMF6067" s="41"/>
      <c r="AMG6067" s="0"/>
      <c r="AMH6067" s="0"/>
      <c r="AMI6067" s="0"/>
      <c r="AMJ6067" s="0"/>
    </row>
    <row r="6068" s="4" customFormat="true" ht="37.5" hidden="false" customHeight="true" outlineLevel="0" collapsed="false">
      <c r="A6068" s="23" t="s">
        <v>1337</v>
      </c>
      <c r="B6068" s="108" t="n">
        <v>11050</v>
      </c>
      <c r="C6068" s="25" t="n">
        <f aca="false">VLOOKUP(B6068,[1]Planilha8!$X$4:$Y$6629,2,0)</f>
        <v>810172</v>
      </c>
      <c r="D6068" s="102" t="s">
        <v>1640</v>
      </c>
      <c r="E6068" s="26" t="str">
        <f aca="false">VLOOKUP(B6068,[1]Planilha8!$X$4:$Z$6629,3,0)</f>
        <v>FARMÁCIA – CAF</v>
      </c>
      <c r="F6068" s="26" t="str">
        <f aca="false">VLOOKUP(B6068,[1]Planilha8!$X$4:$AD$6629,7,0)</f>
        <v>BOM</v>
      </c>
      <c r="G6068" s="103" t="n">
        <v>43206</v>
      </c>
      <c r="H6068" s="104" t="n">
        <v>591.67</v>
      </c>
      <c r="I6068" s="29" t="s">
        <v>23</v>
      </c>
      <c r="J6068" s="105" t="s">
        <v>1641</v>
      </c>
      <c r="K6068" s="106" t="n">
        <v>363</v>
      </c>
      <c r="L6068" s="107" t="n">
        <v>2018000086</v>
      </c>
      <c r="M6068" s="73" t="n">
        <v>43465</v>
      </c>
      <c r="N6068" s="74" t="n">
        <v>39.4446666666667</v>
      </c>
      <c r="O6068" s="109" t="n">
        <v>0.1</v>
      </c>
      <c r="P6068" s="110" t="n">
        <v>0.00833333333333333</v>
      </c>
      <c r="Q6068" s="77" t="n">
        <v>4.93058333333333</v>
      </c>
      <c r="R6068" s="78" t="n">
        <v>44.37525</v>
      </c>
      <c r="S6068" s="39" t="n">
        <v>547.29475</v>
      </c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  <c r="AI6068" s="3"/>
      <c r="AJ6068" s="3"/>
      <c r="ALF6068" s="41"/>
      <c r="ALG6068" s="41"/>
      <c r="ALH6068" s="41"/>
      <c r="ALI6068" s="41"/>
      <c r="ALJ6068" s="41"/>
      <c r="ALK6068" s="41"/>
      <c r="ALL6068" s="41"/>
      <c r="ALM6068" s="41"/>
      <c r="ALN6068" s="41"/>
      <c r="ALO6068" s="41"/>
      <c r="ALP6068" s="41"/>
      <c r="ALQ6068" s="41"/>
      <c r="ALR6068" s="41"/>
      <c r="ALS6068" s="41"/>
      <c r="ALT6068" s="41"/>
      <c r="ALU6068" s="41"/>
      <c r="ALV6068" s="41"/>
      <c r="ALW6068" s="41"/>
      <c r="ALX6068" s="41"/>
      <c r="ALY6068" s="41"/>
      <c r="ALZ6068" s="41"/>
      <c r="AMA6068" s="41"/>
      <c r="AMB6068" s="41"/>
      <c r="AMC6068" s="41"/>
      <c r="AMD6068" s="41"/>
      <c r="AME6068" s="41"/>
      <c r="AMF6068" s="41"/>
      <c r="AMG6068" s="0"/>
      <c r="AMH6068" s="0"/>
      <c r="AMI6068" s="0"/>
      <c r="AMJ6068" s="0"/>
    </row>
    <row r="6069" s="4" customFormat="true" ht="37.5" hidden="false" customHeight="true" outlineLevel="0" collapsed="false">
      <c r="A6069" s="23" t="s">
        <v>1337</v>
      </c>
      <c r="B6069" s="108" t="n">
        <v>11051</v>
      </c>
      <c r="C6069" s="25" t="n">
        <f aca="false">VLOOKUP(B6069,[1]Planilha8!$X$4:$Y$6629,2,0)</f>
        <v>810173</v>
      </c>
      <c r="D6069" s="102" t="s">
        <v>1640</v>
      </c>
      <c r="E6069" s="26" t="str">
        <f aca="false">VLOOKUP(B6069,[1]Planilha8!$X$4:$Z$6629,3,0)</f>
        <v>FARMÁCIA – CAF</v>
      </c>
      <c r="F6069" s="26" t="str">
        <f aca="false">VLOOKUP(B6069,[1]Planilha8!$X$4:$AD$6629,7,0)</f>
        <v>BOM</v>
      </c>
      <c r="G6069" s="103" t="n">
        <v>43206</v>
      </c>
      <c r="H6069" s="104" t="n">
        <v>591.67</v>
      </c>
      <c r="I6069" s="29" t="s">
        <v>23</v>
      </c>
      <c r="J6069" s="105" t="s">
        <v>1641</v>
      </c>
      <c r="K6069" s="106" t="n">
        <v>363</v>
      </c>
      <c r="L6069" s="107" t="n">
        <v>2018000086</v>
      </c>
      <c r="M6069" s="73" t="n">
        <v>43465</v>
      </c>
      <c r="N6069" s="74" t="n">
        <v>39.4446666666667</v>
      </c>
      <c r="O6069" s="109" t="n">
        <v>0.1</v>
      </c>
      <c r="P6069" s="110" t="n">
        <v>0.00833333333333333</v>
      </c>
      <c r="Q6069" s="77" t="n">
        <v>4.93058333333333</v>
      </c>
      <c r="R6069" s="78" t="n">
        <v>44.37525</v>
      </c>
      <c r="S6069" s="39" t="n">
        <v>547.29475</v>
      </c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  <c r="AI6069" s="3"/>
      <c r="AJ6069" s="3"/>
      <c r="ALF6069" s="41"/>
      <c r="ALG6069" s="41"/>
      <c r="ALH6069" s="41"/>
      <c r="ALI6069" s="41"/>
      <c r="ALJ6069" s="41"/>
      <c r="ALK6069" s="41"/>
      <c r="ALL6069" s="41"/>
      <c r="ALM6069" s="41"/>
      <c r="ALN6069" s="41"/>
      <c r="ALO6069" s="41"/>
      <c r="ALP6069" s="41"/>
      <c r="ALQ6069" s="41"/>
      <c r="ALR6069" s="41"/>
      <c r="ALS6069" s="41"/>
      <c r="ALT6069" s="41"/>
      <c r="ALU6069" s="41"/>
      <c r="ALV6069" s="41"/>
      <c r="ALW6069" s="41"/>
      <c r="ALX6069" s="41"/>
      <c r="ALY6069" s="41"/>
      <c r="ALZ6069" s="41"/>
      <c r="AMA6069" s="41"/>
      <c r="AMB6069" s="41"/>
      <c r="AMC6069" s="41"/>
      <c r="AMD6069" s="41"/>
      <c r="AME6069" s="41"/>
      <c r="AMF6069" s="41"/>
      <c r="AMG6069" s="0"/>
      <c r="AMH6069" s="0"/>
      <c r="AMI6069" s="0"/>
      <c r="AMJ6069" s="0"/>
    </row>
    <row r="6070" s="4" customFormat="true" ht="37.5" hidden="false" customHeight="true" outlineLevel="0" collapsed="false">
      <c r="A6070" s="23" t="s">
        <v>1337</v>
      </c>
      <c r="B6070" s="108" t="n">
        <v>11052</v>
      </c>
      <c r="C6070" s="25" t="n">
        <f aca="false">VLOOKUP(B6070,[1]Planilha8!$X$4:$Y$6629,2,0)</f>
        <v>810174</v>
      </c>
      <c r="D6070" s="102" t="s">
        <v>1640</v>
      </c>
      <c r="E6070" s="26" t="str">
        <f aca="false">VLOOKUP(B6070,[1]Planilha8!$X$4:$Z$6629,3,0)</f>
        <v>FARMÁCIA – CAF</v>
      </c>
      <c r="F6070" s="26" t="str">
        <f aca="false">VLOOKUP(B6070,[1]Planilha8!$X$4:$AD$6629,7,0)</f>
        <v>BOM</v>
      </c>
      <c r="G6070" s="103" t="n">
        <v>43206</v>
      </c>
      <c r="H6070" s="104" t="n">
        <v>591.67</v>
      </c>
      <c r="I6070" s="29" t="s">
        <v>23</v>
      </c>
      <c r="J6070" s="105" t="s">
        <v>1641</v>
      </c>
      <c r="K6070" s="106" t="n">
        <v>363</v>
      </c>
      <c r="L6070" s="107" t="n">
        <v>2018000086</v>
      </c>
      <c r="M6070" s="73" t="n">
        <v>43465</v>
      </c>
      <c r="N6070" s="74" t="n">
        <v>39.4446666666667</v>
      </c>
      <c r="O6070" s="109" t="n">
        <v>0.1</v>
      </c>
      <c r="P6070" s="110" t="n">
        <v>0.00833333333333333</v>
      </c>
      <c r="Q6070" s="77" t="n">
        <v>4.93058333333333</v>
      </c>
      <c r="R6070" s="78" t="n">
        <v>44.37525</v>
      </c>
      <c r="S6070" s="39" t="n">
        <v>547.29475</v>
      </c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  <c r="ALF6070" s="41"/>
      <c r="ALG6070" s="41"/>
      <c r="ALH6070" s="41"/>
      <c r="ALI6070" s="41"/>
      <c r="ALJ6070" s="41"/>
      <c r="ALK6070" s="41"/>
      <c r="ALL6070" s="41"/>
      <c r="ALM6070" s="41"/>
      <c r="ALN6070" s="41"/>
      <c r="ALO6070" s="41"/>
      <c r="ALP6070" s="41"/>
      <c r="ALQ6070" s="41"/>
      <c r="ALR6070" s="41"/>
      <c r="ALS6070" s="41"/>
      <c r="ALT6070" s="41"/>
      <c r="ALU6070" s="41"/>
      <c r="ALV6070" s="41"/>
      <c r="ALW6070" s="41"/>
      <c r="ALX6070" s="41"/>
      <c r="ALY6070" s="41"/>
      <c r="ALZ6070" s="41"/>
      <c r="AMA6070" s="41"/>
      <c r="AMB6070" s="41"/>
      <c r="AMC6070" s="41"/>
      <c r="AMD6070" s="41"/>
      <c r="AME6070" s="41"/>
      <c r="AMF6070" s="41"/>
      <c r="AMG6070" s="0"/>
      <c r="AMH6070" s="0"/>
      <c r="AMI6070" s="0"/>
      <c r="AMJ6070" s="0"/>
    </row>
    <row r="6071" s="4" customFormat="true" ht="37.5" hidden="false" customHeight="true" outlineLevel="0" collapsed="false">
      <c r="A6071" s="23" t="s">
        <v>1337</v>
      </c>
      <c r="B6071" s="108" t="n">
        <v>11053</v>
      </c>
      <c r="C6071" s="25" t="n">
        <f aca="false">VLOOKUP(B6071,[1]Planilha8!$X$4:$Y$6629,2,0)</f>
        <v>810175</v>
      </c>
      <c r="D6071" s="102" t="s">
        <v>1640</v>
      </c>
      <c r="E6071" s="26" t="str">
        <f aca="false">VLOOKUP(B6071,[1]Planilha8!$X$4:$Z$6629,3,0)</f>
        <v>FARMÁCIA – CAF</v>
      </c>
      <c r="F6071" s="26" t="str">
        <f aca="false">VLOOKUP(B6071,[1]Planilha8!$X$4:$AD$6629,7,0)</f>
        <v>BOM</v>
      </c>
      <c r="G6071" s="103" t="n">
        <v>43206</v>
      </c>
      <c r="H6071" s="104" t="n">
        <v>591.67</v>
      </c>
      <c r="I6071" s="29" t="s">
        <v>23</v>
      </c>
      <c r="J6071" s="105" t="s">
        <v>1641</v>
      </c>
      <c r="K6071" s="106" t="n">
        <v>363</v>
      </c>
      <c r="L6071" s="107" t="n">
        <v>2018000086</v>
      </c>
      <c r="M6071" s="73" t="n">
        <v>43465</v>
      </c>
      <c r="N6071" s="74" t="n">
        <v>39.4446666666667</v>
      </c>
      <c r="O6071" s="109" t="n">
        <v>0.1</v>
      </c>
      <c r="P6071" s="110" t="n">
        <v>0.00833333333333333</v>
      </c>
      <c r="Q6071" s="77" t="n">
        <v>4.93058333333333</v>
      </c>
      <c r="R6071" s="78" t="n">
        <v>44.37525</v>
      </c>
      <c r="S6071" s="39" t="n">
        <v>547.29475</v>
      </c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  <c r="AI6071" s="3"/>
      <c r="AJ6071" s="3"/>
      <c r="ALF6071" s="41"/>
      <c r="ALG6071" s="41"/>
      <c r="ALH6071" s="41"/>
      <c r="ALI6071" s="41"/>
      <c r="ALJ6071" s="41"/>
      <c r="ALK6071" s="41"/>
      <c r="ALL6071" s="41"/>
      <c r="ALM6071" s="41"/>
      <c r="ALN6071" s="41"/>
      <c r="ALO6071" s="41"/>
      <c r="ALP6071" s="41"/>
      <c r="ALQ6071" s="41"/>
      <c r="ALR6071" s="41"/>
      <c r="ALS6071" s="41"/>
      <c r="ALT6071" s="41"/>
      <c r="ALU6071" s="41"/>
      <c r="ALV6071" s="41"/>
      <c r="ALW6071" s="41"/>
      <c r="ALX6071" s="41"/>
      <c r="ALY6071" s="41"/>
      <c r="ALZ6071" s="41"/>
      <c r="AMA6071" s="41"/>
      <c r="AMB6071" s="41"/>
      <c r="AMC6071" s="41"/>
      <c r="AMD6071" s="41"/>
      <c r="AME6071" s="41"/>
      <c r="AMF6071" s="41"/>
      <c r="AMG6071" s="0"/>
      <c r="AMH6071" s="0"/>
      <c r="AMI6071" s="0"/>
      <c r="AMJ6071" s="0"/>
    </row>
    <row r="6072" s="4" customFormat="true" ht="37.5" hidden="false" customHeight="true" outlineLevel="0" collapsed="false">
      <c r="A6072" s="23" t="s">
        <v>1337</v>
      </c>
      <c r="B6072" s="108" t="n">
        <v>11054</v>
      </c>
      <c r="C6072" s="25" t="n">
        <f aca="false">VLOOKUP(B6072,[1]Planilha8!$X$4:$Y$6629,2,0)</f>
        <v>810176</v>
      </c>
      <c r="D6072" s="102" t="s">
        <v>1640</v>
      </c>
      <c r="E6072" s="26" t="str">
        <f aca="false">VLOOKUP(B6072,[1]Planilha8!$X$4:$Z$6629,3,0)</f>
        <v>FARMÁCIA – CAF</v>
      </c>
      <c r="F6072" s="26" t="str">
        <f aca="false">VLOOKUP(B6072,[1]Planilha8!$X$4:$AD$6629,7,0)</f>
        <v>BOM</v>
      </c>
      <c r="G6072" s="103" t="n">
        <v>43206</v>
      </c>
      <c r="H6072" s="104" t="n">
        <v>591.67</v>
      </c>
      <c r="I6072" s="29" t="s">
        <v>23</v>
      </c>
      <c r="J6072" s="105" t="s">
        <v>1641</v>
      </c>
      <c r="K6072" s="106" t="n">
        <v>363</v>
      </c>
      <c r="L6072" s="107" t="n">
        <v>2018000086</v>
      </c>
      <c r="M6072" s="73" t="n">
        <v>43465</v>
      </c>
      <c r="N6072" s="74" t="n">
        <v>39.4446666666667</v>
      </c>
      <c r="O6072" s="109" t="n">
        <v>0.1</v>
      </c>
      <c r="P6072" s="110" t="n">
        <v>0.00833333333333333</v>
      </c>
      <c r="Q6072" s="77" t="n">
        <v>4.93058333333333</v>
      </c>
      <c r="R6072" s="78" t="n">
        <v>44.37525</v>
      </c>
      <c r="S6072" s="39" t="n">
        <v>547.29475</v>
      </c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  <c r="AI6072" s="3"/>
      <c r="AJ6072" s="3"/>
      <c r="AMG6072" s="0"/>
      <c r="AMH6072" s="0"/>
      <c r="AMI6072" s="0"/>
      <c r="AMJ6072" s="0"/>
    </row>
    <row r="6073" s="4" customFormat="true" ht="37.5" hidden="false" customHeight="true" outlineLevel="0" collapsed="false">
      <c r="A6073" s="23" t="s">
        <v>1337</v>
      </c>
      <c r="B6073" s="108" t="n">
        <v>11055</v>
      </c>
      <c r="C6073" s="25" t="n">
        <f aca="false">VLOOKUP(B6073,[1]Planilha8!$X$4:$Y$6629,2,0)</f>
        <v>810177</v>
      </c>
      <c r="D6073" s="102" t="s">
        <v>1640</v>
      </c>
      <c r="E6073" s="26" t="str">
        <f aca="false">VLOOKUP(B6073,[1]Planilha8!$X$4:$Z$6629,3,0)</f>
        <v>FARMÁCIA – CAF</v>
      </c>
      <c r="F6073" s="26" t="str">
        <f aca="false">VLOOKUP(B6073,[1]Planilha8!$X$4:$AD$6629,7,0)</f>
        <v>BOM</v>
      </c>
      <c r="G6073" s="103" t="n">
        <v>43206</v>
      </c>
      <c r="H6073" s="104" t="n">
        <v>591.67</v>
      </c>
      <c r="I6073" s="29" t="s">
        <v>23</v>
      </c>
      <c r="J6073" s="105" t="s">
        <v>1641</v>
      </c>
      <c r="K6073" s="106" t="n">
        <v>363</v>
      </c>
      <c r="L6073" s="107" t="n">
        <v>2018000086</v>
      </c>
      <c r="M6073" s="73" t="n">
        <v>43465</v>
      </c>
      <c r="N6073" s="74" t="n">
        <v>39.4446666666667</v>
      </c>
      <c r="O6073" s="109" t="n">
        <v>0.1</v>
      </c>
      <c r="P6073" s="110" t="n">
        <v>0.00833333333333333</v>
      </c>
      <c r="Q6073" s="77" t="n">
        <v>4.93058333333333</v>
      </c>
      <c r="R6073" s="78" t="n">
        <v>44.37525</v>
      </c>
      <c r="S6073" s="39" t="n">
        <v>547.29475</v>
      </c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  <c r="AI6073" s="3"/>
      <c r="AJ6073" s="3"/>
      <c r="AMG6073" s="0"/>
      <c r="AMH6073" s="0"/>
      <c r="AMI6073" s="0"/>
      <c r="AMJ6073" s="0"/>
    </row>
    <row r="6074" s="4" customFormat="true" ht="37.5" hidden="false" customHeight="true" outlineLevel="0" collapsed="false">
      <c r="A6074" s="23" t="s">
        <v>1337</v>
      </c>
      <c r="B6074" s="108" t="n">
        <v>11056</v>
      </c>
      <c r="C6074" s="25" t="n">
        <f aca="false">VLOOKUP(B6074,[1]Planilha8!$X$4:$Y$6629,2,0)</f>
        <v>810178</v>
      </c>
      <c r="D6074" s="102" t="s">
        <v>1640</v>
      </c>
      <c r="E6074" s="26" t="str">
        <f aca="false">VLOOKUP(B6074,[1]Planilha8!$X$4:$Z$6629,3,0)</f>
        <v>FARMÁCIA – CAF</v>
      </c>
      <c r="F6074" s="26" t="str">
        <f aca="false">VLOOKUP(B6074,[1]Planilha8!$X$4:$AD$6629,7,0)</f>
        <v>BOM</v>
      </c>
      <c r="G6074" s="103" t="n">
        <v>43206</v>
      </c>
      <c r="H6074" s="104" t="n">
        <v>591.67</v>
      </c>
      <c r="I6074" s="29" t="s">
        <v>23</v>
      </c>
      <c r="J6074" s="105" t="s">
        <v>1641</v>
      </c>
      <c r="K6074" s="106" t="n">
        <v>363</v>
      </c>
      <c r="L6074" s="107" t="n">
        <v>2018000086</v>
      </c>
      <c r="M6074" s="73" t="n">
        <v>43465</v>
      </c>
      <c r="N6074" s="74" t="n">
        <v>39.4446666666667</v>
      </c>
      <c r="O6074" s="109" t="n">
        <v>0.1</v>
      </c>
      <c r="P6074" s="110" t="n">
        <v>0.00833333333333333</v>
      </c>
      <c r="Q6074" s="77" t="n">
        <v>4.93058333333333</v>
      </c>
      <c r="R6074" s="78" t="n">
        <v>44.37525</v>
      </c>
      <c r="S6074" s="39" t="n">
        <v>547.29475</v>
      </c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  <c r="AMG6074" s="0"/>
      <c r="AMH6074" s="0"/>
      <c r="AMI6074" s="0"/>
      <c r="AMJ6074" s="0"/>
    </row>
    <row r="6075" s="4" customFormat="true" ht="37.5" hidden="false" customHeight="true" outlineLevel="0" collapsed="false">
      <c r="A6075" s="23" t="s">
        <v>1337</v>
      </c>
      <c r="B6075" s="108" t="n">
        <v>11097</v>
      </c>
      <c r="C6075" s="25" t="n">
        <f aca="false">VLOOKUP(B6075,[1]Planilha8!$X$4:$Y$6629,2,0)</f>
        <v>2042384</v>
      </c>
      <c r="D6075" s="102" t="s">
        <v>1645</v>
      </c>
      <c r="E6075" s="26" t="str">
        <f aca="false">VLOOKUP(B6075,[1]Planilha8!$X$4:$Z$6629,3,0)</f>
        <v>SESMT</v>
      </c>
      <c r="F6075" s="26" t="str">
        <f aca="false">VLOOKUP(B6075,[1]Planilha8!$X$4:$AD$6629,7,0)</f>
        <v>BOM</v>
      </c>
      <c r="G6075" s="103" t="n">
        <v>43213</v>
      </c>
      <c r="H6075" s="104" t="n">
        <v>800</v>
      </c>
      <c r="I6075" s="29" t="s">
        <v>23</v>
      </c>
      <c r="J6075" s="105" t="s">
        <v>1622</v>
      </c>
      <c r="K6075" s="106" t="n">
        <v>2199</v>
      </c>
      <c r="L6075" s="107" t="n">
        <v>2017006325</v>
      </c>
      <c r="M6075" s="73" t="n">
        <v>43465</v>
      </c>
      <c r="N6075" s="74" t="n">
        <v>133.333333333333</v>
      </c>
      <c r="O6075" s="109" t="n">
        <v>0.25</v>
      </c>
      <c r="P6075" s="110" t="n">
        <v>0.0208333333333333</v>
      </c>
      <c r="Q6075" s="77" t="n">
        <v>16.6666666666667</v>
      </c>
      <c r="R6075" s="78" t="n">
        <v>150</v>
      </c>
      <c r="S6075" s="39" t="n">
        <v>650</v>
      </c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  <c r="AI6075" s="3"/>
      <c r="AJ6075" s="3"/>
      <c r="AMG6075" s="0"/>
      <c r="AMH6075" s="0"/>
      <c r="AMI6075" s="0"/>
      <c r="AMJ6075" s="0"/>
    </row>
    <row r="6076" s="4" customFormat="true" ht="37.5" hidden="false" customHeight="true" outlineLevel="0" collapsed="false">
      <c r="A6076" s="23" t="s">
        <v>1337</v>
      </c>
      <c r="B6076" s="108" t="n">
        <v>9851</v>
      </c>
      <c r="C6076" s="25" t="n">
        <f aca="false">VLOOKUP(B6076,[1]Planilha8!$X$4:$Y$6629,2,0)</f>
        <v>2042404</v>
      </c>
      <c r="D6076" s="102" t="s">
        <v>1648</v>
      </c>
      <c r="E6076" s="26" t="str">
        <f aca="false">VLOOKUP(B6076,[1]Planilha8!$X$4:$Z$6629,3,0)</f>
        <v>AMBULATÓRIO</v>
      </c>
      <c r="F6076" s="26" t="str">
        <f aca="false">VLOOKUP(B6076,[1]Planilha8!$X$4:$AD$6629,7,0)</f>
        <v>BOM</v>
      </c>
      <c r="G6076" s="103" t="n">
        <v>43234</v>
      </c>
      <c r="H6076" s="104" t="n">
        <v>208</v>
      </c>
      <c r="I6076" s="29" t="s">
        <v>23</v>
      </c>
      <c r="J6076" s="105" t="s">
        <v>601</v>
      </c>
      <c r="K6076" s="106" t="n">
        <v>5448</v>
      </c>
      <c r="L6076" s="107" t="n">
        <v>2017003673</v>
      </c>
      <c r="M6076" s="73" t="n">
        <v>43465</v>
      </c>
      <c r="N6076" s="74" t="n">
        <v>24.2666666666667</v>
      </c>
      <c r="O6076" s="109" t="n">
        <v>0.2</v>
      </c>
      <c r="P6076" s="110" t="n">
        <v>0.0166666666666667</v>
      </c>
      <c r="Q6076" s="77" t="n">
        <v>3.46666666666667</v>
      </c>
      <c r="R6076" s="78" t="n">
        <v>27.7333333333333</v>
      </c>
      <c r="S6076" s="39" t="n">
        <v>180.266666666667</v>
      </c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  <c r="AMG6076" s="0"/>
      <c r="AMH6076" s="0"/>
      <c r="AMI6076" s="0"/>
      <c r="AMJ6076" s="0"/>
    </row>
    <row r="6077" s="4" customFormat="true" ht="37.5" hidden="false" customHeight="true" outlineLevel="0" collapsed="false">
      <c r="A6077" s="23" t="s">
        <v>1337</v>
      </c>
      <c r="B6077" s="108" t="n">
        <v>9852</v>
      </c>
      <c r="C6077" s="25" t="n">
        <f aca="false">VLOOKUP(B6077,[1]Planilha8!$X$4:$Y$6629,2,0)</f>
        <v>2042405</v>
      </c>
      <c r="D6077" s="102" t="s">
        <v>1648</v>
      </c>
      <c r="E6077" s="26" t="str">
        <f aca="false">VLOOKUP(B6077,[1]Planilha8!$X$4:$Z$6629,3,0)</f>
        <v>AMBULATÓRIO</v>
      </c>
      <c r="F6077" s="26" t="str">
        <f aca="false">VLOOKUP(B6077,[1]Planilha8!$X$4:$AD$6629,7,0)</f>
        <v>BOM</v>
      </c>
      <c r="G6077" s="103" t="n">
        <v>43234</v>
      </c>
      <c r="H6077" s="104" t="n">
        <v>208</v>
      </c>
      <c r="I6077" s="29" t="s">
        <v>23</v>
      </c>
      <c r="J6077" s="105" t="s">
        <v>601</v>
      </c>
      <c r="K6077" s="106" t="n">
        <v>5448</v>
      </c>
      <c r="L6077" s="107" t="n">
        <v>2017003673</v>
      </c>
      <c r="M6077" s="73" t="n">
        <v>43465</v>
      </c>
      <c r="N6077" s="74" t="n">
        <v>24.2666666666667</v>
      </c>
      <c r="O6077" s="109" t="n">
        <v>0.2</v>
      </c>
      <c r="P6077" s="110" t="n">
        <v>0.0166666666666667</v>
      </c>
      <c r="Q6077" s="77" t="n">
        <v>3.46666666666667</v>
      </c>
      <c r="R6077" s="78" t="n">
        <v>27.7333333333333</v>
      </c>
      <c r="S6077" s="39" t="n">
        <v>180.266666666667</v>
      </c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  <c r="AMG6077" s="0"/>
      <c r="AMH6077" s="0"/>
      <c r="AMI6077" s="0"/>
      <c r="AMJ6077" s="0"/>
    </row>
    <row r="6078" s="4" customFormat="true" ht="37.5" hidden="false" customHeight="true" outlineLevel="0" collapsed="false">
      <c r="A6078" s="23" t="s">
        <v>1337</v>
      </c>
      <c r="B6078" s="108" t="n">
        <v>9853</v>
      </c>
      <c r="C6078" s="25" t="n">
        <f aca="false">VLOOKUP(B6078,[1]Planilha8!$X$4:$Y$6629,2,0)</f>
        <v>2042406</v>
      </c>
      <c r="D6078" s="102" t="s">
        <v>1648</v>
      </c>
      <c r="E6078" s="26" t="str">
        <f aca="false">VLOOKUP(B6078,[1]Planilha8!$X$4:$Z$6629,3,0)</f>
        <v>AMBULATÓRIO</v>
      </c>
      <c r="F6078" s="26" t="str">
        <f aca="false">VLOOKUP(B6078,[1]Planilha8!$X$4:$AD$6629,7,0)</f>
        <v>BOM</v>
      </c>
      <c r="G6078" s="103" t="n">
        <v>43234</v>
      </c>
      <c r="H6078" s="104" t="n">
        <v>208</v>
      </c>
      <c r="I6078" s="29" t="s">
        <v>23</v>
      </c>
      <c r="J6078" s="105" t="s">
        <v>601</v>
      </c>
      <c r="K6078" s="106" t="n">
        <v>5448</v>
      </c>
      <c r="L6078" s="107" t="n">
        <v>2017003673</v>
      </c>
      <c r="M6078" s="73" t="n">
        <v>43465</v>
      </c>
      <c r="N6078" s="74" t="n">
        <v>24.2666666666667</v>
      </c>
      <c r="O6078" s="109" t="n">
        <v>0.2</v>
      </c>
      <c r="P6078" s="110" t="n">
        <v>0.0166666666666667</v>
      </c>
      <c r="Q6078" s="77" t="n">
        <v>3.46666666666667</v>
      </c>
      <c r="R6078" s="78" t="n">
        <v>27.7333333333333</v>
      </c>
      <c r="S6078" s="39" t="n">
        <v>180.266666666667</v>
      </c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  <c r="AMG6078" s="0"/>
      <c r="AMH6078" s="0"/>
      <c r="AMI6078" s="0"/>
      <c r="AMJ6078" s="0"/>
    </row>
    <row r="6079" s="4" customFormat="true" ht="37.5" hidden="false" customHeight="true" outlineLevel="0" collapsed="false">
      <c r="A6079" s="23" t="s">
        <v>1337</v>
      </c>
      <c r="B6079" s="108" t="n">
        <v>9854</v>
      </c>
      <c r="C6079" s="25" t="n">
        <f aca="false">VLOOKUP(B6079,[1]Planilha8!$X$4:$Y$6629,2,0)</f>
        <v>2042407</v>
      </c>
      <c r="D6079" s="102" t="s">
        <v>1648</v>
      </c>
      <c r="E6079" s="26" t="str">
        <f aca="false">VLOOKUP(B6079,[1]Planilha8!$X$4:$Z$6629,3,0)</f>
        <v>AMBULATÓRIO</v>
      </c>
      <c r="F6079" s="26" t="str">
        <f aca="false">VLOOKUP(B6079,[1]Planilha8!$X$4:$AD$6629,7,0)</f>
        <v>BOM</v>
      </c>
      <c r="G6079" s="103" t="n">
        <v>43234</v>
      </c>
      <c r="H6079" s="104" t="n">
        <v>208</v>
      </c>
      <c r="I6079" s="29" t="s">
        <v>23</v>
      </c>
      <c r="J6079" s="105" t="s">
        <v>601</v>
      </c>
      <c r="K6079" s="106" t="n">
        <v>5448</v>
      </c>
      <c r="L6079" s="107" t="n">
        <v>2017003673</v>
      </c>
      <c r="M6079" s="73" t="n">
        <v>43465</v>
      </c>
      <c r="N6079" s="74" t="n">
        <v>24.2666666666667</v>
      </c>
      <c r="O6079" s="109" t="n">
        <v>0.2</v>
      </c>
      <c r="P6079" s="110" t="n">
        <v>0.0166666666666667</v>
      </c>
      <c r="Q6079" s="77" t="n">
        <v>3.46666666666667</v>
      </c>
      <c r="R6079" s="78" t="n">
        <v>27.7333333333333</v>
      </c>
      <c r="S6079" s="39" t="n">
        <v>180.266666666667</v>
      </c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  <c r="AI6079" s="3"/>
      <c r="AJ6079" s="3"/>
      <c r="AMG6079" s="0"/>
      <c r="AMH6079" s="0"/>
      <c r="AMI6079" s="0"/>
      <c r="AMJ6079" s="0"/>
    </row>
    <row r="6080" s="4" customFormat="true" ht="37.5" hidden="false" customHeight="true" outlineLevel="0" collapsed="false">
      <c r="A6080" s="23" t="s">
        <v>1337</v>
      </c>
      <c r="B6080" s="108" t="n">
        <v>9855</v>
      </c>
      <c r="C6080" s="25" t="n">
        <f aca="false">VLOOKUP(B6080,[1]Planilha8!$X$4:$Y$6629,2,0)</f>
        <v>2042408</v>
      </c>
      <c r="D6080" s="102" t="s">
        <v>1648</v>
      </c>
      <c r="E6080" s="26" t="str">
        <f aca="false">VLOOKUP(B6080,[1]Planilha8!$X$4:$Z$6629,3,0)</f>
        <v>AMBULATÓRIO</v>
      </c>
      <c r="F6080" s="26" t="str">
        <f aca="false">VLOOKUP(B6080,[1]Planilha8!$X$4:$AD$6629,7,0)</f>
        <v>BOM</v>
      </c>
      <c r="G6080" s="103" t="n">
        <v>43234</v>
      </c>
      <c r="H6080" s="104" t="n">
        <v>208</v>
      </c>
      <c r="I6080" s="29" t="s">
        <v>23</v>
      </c>
      <c r="J6080" s="105" t="s">
        <v>601</v>
      </c>
      <c r="K6080" s="106" t="n">
        <v>5448</v>
      </c>
      <c r="L6080" s="107" t="n">
        <v>2017003673</v>
      </c>
      <c r="M6080" s="73" t="n">
        <v>43465</v>
      </c>
      <c r="N6080" s="74" t="n">
        <v>24.2666666666667</v>
      </c>
      <c r="O6080" s="109" t="n">
        <v>0.2</v>
      </c>
      <c r="P6080" s="110" t="n">
        <v>0.0166666666666667</v>
      </c>
      <c r="Q6080" s="77" t="n">
        <v>3.46666666666667</v>
      </c>
      <c r="R6080" s="78" t="n">
        <v>27.7333333333333</v>
      </c>
      <c r="S6080" s="39" t="n">
        <v>180.266666666667</v>
      </c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  <c r="AI6080" s="3"/>
      <c r="AJ6080" s="3"/>
      <c r="AMG6080" s="0"/>
      <c r="AMH6080" s="0"/>
      <c r="AMI6080" s="0"/>
      <c r="AMJ6080" s="0"/>
    </row>
    <row r="6081" s="4" customFormat="true" ht="37.5" hidden="false" customHeight="true" outlineLevel="0" collapsed="false">
      <c r="A6081" s="23" t="s">
        <v>1337</v>
      </c>
      <c r="B6081" s="108" t="n">
        <v>9856</v>
      </c>
      <c r="C6081" s="25" t="n">
        <f aca="false">VLOOKUP(B6081,[1]Planilha8!$X$4:$Y$6629,2,0)</f>
        <v>2042409</v>
      </c>
      <c r="D6081" s="102" t="s">
        <v>1648</v>
      </c>
      <c r="E6081" s="26" t="str">
        <f aca="false">VLOOKUP(B6081,[1]Planilha8!$X$4:$Z$6629,3,0)</f>
        <v>AMBULATÓRIO</v>
      </c>
      <c r="F6081" s="26" t="str">
        <f aca="false">VLOOKUP(B6081,[1]Planilha8!$X$4:$AD$6629,7,0)</f>
        <v>BOM</v>
      </c>
      <c r="G6081" s="103" t="n">
        <v>43234</v>
      </c>
      <c r="H6081" s="104" t="n">
        <v>208</v>
      </c>
      <c r="I6081" s="29" t="s">
        <v>23</v>
      </c>
      <c r="J6081" s="105" t="s">
        <v>601</v>
      </c>
      <c r="K6081" s="106" t="n">
        <v>5448</v>
      </c>
      <c r="L6081" s="107" t="n">
        <v>2017003673</v>
      </c>
      <c r="M6081" s="73" t="n">
        <v>43465</v>
      </c>
      <c r="N6081" s="74" t="n">
        <v>24.2666666666667</v>
      </c>
      <c r="O6081" s="109" t="n">
        <v>0.2</v>
      </c>
      <c r="P6081" s="110" t="n">
        <v>0.0166666666666667</v>
      </c>
      <c r="Q6081" s="77" t="n">
        <v>3.46666666666667</v>
      </c>
      <c r="R6081" s="78" t="n">
        <v>27.7333333333333</v>
      </c>
      <c r="S6081" s="39" t="n">
        <v>180.266666666667</v>
      </c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  <c r="AMG6081" s="0"/>
      <c r="AMH6081" s="0"/>
      <c r="AMI6081" s="0"/>
      <c r="AMJ6081" s="0"/>
    </row>
    <row r="6082" s="4" customFormat="true" ht="37.5" hidden="false" customHeight="true" outlineLevel="0" collapsed="false">
      <c r="A6082" s="23" t="s">
        <v>1337</v>
      </c>
      <c r="B6082" s="108" t="n">
        <v>9857</v>
      </c>
      <c r="C6082" s="25" t="n">
        <f aca="false">VLOOKUP(B6082,[1]Planilha8!$X$4:$Y$6629,2,0)</f>
        <v>2042410</v>
      </c>
      <c r="D6082" s="102" t="s">
        <v>1648</v>
      </c>
      <c r="E6082" s="26" t="str">
        <f aca="false">VLOOKUP(B6082,[1]Planilha8!$X$4:$Z$6629,3,0)</f>
        <v>AMBULATÓRIO</v>
      </c>
      <c r="F6082" s="26" t="str">
        <f aca="false">VLOOKUP(B6082,[1]Planilha8!$X$4:$AD$6629,7,0)</f>
        <v>BOM</v>
      </c>
      <c r="G6082" s="103" t="n">
        <v>43234</v>
      </c>
      <c r="H6082" s="104" t="n">
        <v>208</v>
      </c>
      <c r="I6082" s="29" t="s">
        <v>23</v>
      </c>
      <c r="J6082" s="105" t="s">
        <v>601</v>
      </c>
      <c r="K6082" s="106" t="n">
        <v>5448</v>
      </c>
      <c r="L6082" s="107" t="n">
        <v>2017003673</v>
      </c>
      <c r="M6082" s="73" t="n">
        <v>43465</v>
      </c>
      <c r="N6082" s="74" t="n">
        <v>24.2666666666667</v>
      </c>
      <c r="O6082" s="109" t="n">
        <v>0.2</v>
      </c>
      <c r="P6082" s="110" t="n">
        <v>0.0166666666666667</v>
      </c>
      <c r="Q6082" s="77" t="n">
        <v>3.46666666666667</v>
      </c>
      <c r="R6082" s="78" t="n">
        <v>27.7333333333333</v>
      </c>
      <c r="S6082" s="39" t="n">
        <v>180.266666666667</v>
      </c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  <c r="AI6082" s="3"/>
      <c r="AJ6082" s="3"/>
      <c r="AMG6082" s="0"/>
      <c r="AMH6082" s="0"/>
      <c r="AMI6082" s="0"/>
      <c r="AMJ6082" s="0"/>
    </row>
    <row r="6083" s="4" customFormat="true" ht="37.5" hidden="false" customHeight="true" outlineLevel="0" collapsed="false">
      <c r="A6083" s="23" t="s">
        <v>1337</v>
      </c>
      <c r="B6083" s="108" t="n">
        <v>9858</v>
      </c>
      <c r="C6083" s="25" t="n">
        <f aca="false">VLOOKUP(B6083,[1]Planilha8!$X$4:$Y$6629,2,0)</f>
        <v>2042411</v>
      </c>
      <c r="D6083" s="102" t="s">
        <v>1648</v>
      </c>
      <c r="E6083" s="26" t="str">
        <f aca="false">VLOOKUP(B6083,[1]Planilha8!$X$4:$Z$6629,3,0)</f>
        <v>AMBULATÓRIO</v>
      </c>
      <c r="F6083" s="26" t="str">
        <f aca="false">VLOOKUP(B6083,[1]Planilha8!$X$4:$AD$6629,7,0)</f>
        <v>BOM</v>
      </c>
      <c r="G6083" s="103" t="n">
        <v>43234</v>
      </c>
      <c r="H6083" s="104" t="n">
        <v>208</v>
      </c>
      <c r="I6083" s="29" t="s">
        <v>23</v>
      </c>
      <c r="J6083" s="105" t="s">
        <v>601</v>
      </c>
      <c r="K6083" s="106" t="n">
        <v>5448</v>
      </c>
      <c r="L6083" s="107" t="n">
        <v>2017003673</v>
      </c>
      <c r="M6083" s="73" t="n">
        <v>43465</v>
      </c>
      <c r="N6083" s="74" t="n">
        <v>24.2666666666667</v>
      </c>
      <c r="O6083" s="109" t="n">
        <v>0.2</v>
      </c>
      <c r="P6083" s="110" t="n">
        <v>0.0166666666666667</v>
      </c>
      <c r="Q6083" s="77" t="n">
        <v>3.46666666666667</v>
      </c>
      <c r="R6083" s="78" t="n">
        <v>27.7333333333333</v>
      </c>
      <c r="S6083" s="39" t="n">
        <v>180.266666666667</v>
      </c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  <c r="AI6083" s="3"/>
      <c r="AJ6083" s="3"/>
      <c r="AMG6083" s="0"/>
      <c r="AMH6083" s="0"/>
      <c r="AMI6083" s="0"/>
      <c r="AMJ6083" s="0"/>
    </row>
    <row r="6084" s="4" customFormat="true" ht="37.5" hidden="false" customHeight="true" outlineLevel="0" collapsed="false">
      <c r="A6084" s="23" t="s">
        <v>1337</v>
      </c>
      <c r="B6084" s="108" t="n">
        <v>9859</v>
      </c>
      <c r="C6084" s="25" t="n">
        <f aca="false">VLOOKUP(B6084,[1]Planilha8!$X$4:$Y$6629,2,0)</f>
        <v>2042412</v>
      </c>
      <c r="D6084" s="102" t="s">
        <v>1648</v>
      </c>
      <c r="E6084" s="26" t="str">
        <f aca="false">VLOOKUP(B6084,[1]Planilha8!$X$4:$Z$6629,3,0)</f>
        <v>AMBULATÓRIO</v>
      </c>
      <c r="F6084" s="26" t="str">
        <f aca="false">VLOOKUP(B6084,[1]Planilha8!$X$4:$AD$6629,7,0)</f>
        <v>BOM</v>
      </c>
      <c r="G6084" s="103" t="n">
        <v>43234</v>
      </c>
      <c r="H6084" s="104" t="n">
        <v>208</v>
      </c>
      <c r="I6084" s="29" t="s">
        <v>23</v>
      </c>
      <c r="J6084" s="105" t="s">
        <v>601</v>
      </c>
      <c r="K6084" s="106" t="n">
        <v>5448</v>
      </c>
      <c r="L6084" s="107" t="n">
        <v>2017003673</v>
      </c>
      <c r="M6084" s="73" t="n">
        <v>43465</v>
      </c>
      <c r="N6084" s="74" t="n">
        <v>24.2666666666667</v>
      </c>
      <c r="O6084" s="109" t="n">
        <v>0.2</v>
      </c>
      <c r="P6084" s="110" t="n">
        <v>0.0166666666666667</v>
      </c>
      <c r="Q6084" s="77" t="n">
        <v>3.46666666666667</v>
      </c>
      <c r="R6084" s="78" t="n">
        <v>27.7333333333333</v>
      </c>
      <c r="S6084" s="39" t="n">
        <v>180.266666666667</v>
      </c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  <c r="AMG6084" s="0"/>
      <c r="AMH6084" s="0"/>
      <c r="AMI6084" s="0"/>
      <c r="AMJ6084" s="0"/>
    </row>
    <row r="6085" s="4" customFormat="true" ht="37.5" hidden="false" customHeight="true" outlineLevel="0" collapsed="false">
      <c r="A6085" s="23" t="s">
        <v>1337</v>
      </c>
      <c r="B6085" s="108" t="n">
        <v>9860</v>
      </c>
      <c r="C6085" s="25" t="n">
        <f aca="false">VLOOKUP(B6085,[1]Planilha8!$X$4:$Y$6629,2,0)</f>
        <v>2042413</v>
      </c>
      <c r="D6085" s="102" t="s">
        <v>1648</v>
      </c>
      <c r="E6085" s="26" t="str">
        <f aca="false">VLOOKUP(B6085,[1]Planilha8!$X$4:$Z$6629,3,0)</f>
        <v>CLINICA CIRURGICA</v>
      </c>
      <c r="F6085" s="26" t="str">
        <f aca="false">VLOOKUP(B6085,[1]Planilha8!$X$4:$AD$6629,7,0)</f>
        <v>BOM</v>
      </c>
      <c r="G6085" s="103" t="n">
        <v>43234</v>
      </c>
      <c r="H6085" s="104" t="n">
        <v>208</v>
      </c>
      <c r="I6085" s="29" t="s">
        <v>23</v>
      </c>
      <c r="J6085" s="105" t="s">
        <v>601</v>
      </c>
      <c r="K6085" s="106" t="n">
        <v>5448</v>
      </c>
      <c r="L6085" s="107" t="n">
        <v>2017003673</v>
      </c>
      <c r="M6085" s="73" t="n">
        <v>43465</v>
      </c>
      <c r="N6085" s="74" t="n">
        <v>24.2666666666667</v>
      </c>
      <c r="O6085" s="109" t="n">
        <v>0.2</v>
      </c>
      <c r="P6085" s="110" t="n">
        <v>0.0166666666666667</v>
      </c>
      <c r="Q6085" s="77" t="n">
        <v>3.46666666666667</v>
      </c>
      <c r="R6085" s="78" t="n">
        <v>27.7333333333333</v>
      </c>
      <c r="S6085" s="39" t="n">
        <v>180.266666666667</v>
      </c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  <c r="AI6085" s="3"/>
      <c r="AJ6085" s="3"/>
      <c r="AMG6085" s="0"/>
      <c r="AMH6085" s="0"/>
      <c r="AMI6085" s="0"/>
      <c r="AMJ6085" s="0"/>
    </row>
    <row r="6086" s="4" customFormat="true" ht="37.5" hidden="false" customHeight="true" outlineLevel="0" collapsed="false">
      <c r="A6086" s="23" t="s">
        <v>1337</v>
      </c>
      <c r="B6086" s="108" t="n">
        <v>9861</v>
      </c>
      <c r="C6086" s="25" t="n">
        <f aca="false">VLOOKUP(B6086,[1]Planilha8!$X$4:$Y$6629,2,0)</f>
        <v>2042414</v>
      </c>
      <c r="D6086" s="102" t="s">
        <v>1648</v>
      </c>
      <c r="E6086" s="26" t="str">
        <f aca="false">VLOOKUP(B6086,[1]Planilha8!$X$4:$Z$6629,3,0)</f>
        <v>CLINICA CIRURGICA</v>
      </c>
      <c r="F6086" s="26" t="str">
        <f aca="false">VLOOKUP(B6086,[1]Planilha8!$X$4:$AD$6629,7,0)</f>
        <v>BOM</v>
      </c>
      <c r="G6086" s="103" t="n">
        <v>43234</v>
      </c>
      <c r="H6086" s="104" t="n">
        <v>208</v>
      </c>
      <c r="I6086" s="29" t="s">
        <v>23</v>
      </c>
      <c r="J6086" s="105" t="s">
        <v>601</v>
      </c>
      <c r="K6086" s="106" t="n">
        <v>5448</v>
      </c>
      <c r="L6086" s="107" t="n">
        <v>2017003673</v>
      </c>
      <c r="M6086" s="73" t="n">
        <v>43465</v>
      </c>
      <c r="N6086" s="74" t="n">
        <v>24.2666666666667</v>
      </c>
      <c r="O6086" s="109" t="n">
        <v>0.2</v>
      </c>
      <c r="P6086" s="110" t="n">
        <v>0.0166666666666667</v>
      </c>
      <c r="Q6086" s="77" t="n">
        <v>3.46666666666667</v>
      </c>
      <c r="R6086" s="78" t="n">
        <v>27.7333333333333</v>
      </c>
      <c r="S6086" s="39" t="n">
        <v>180.266666666667</v>
      </c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  <c r="AI6086" s="3"/>
      <c r="AJ6086" s="3"/>
      <c r="AMG6086" s="0"/>
      <c r="AMH6086" s="0"/>
      <c r="AMI6086" s="0"/>
      <c r="AMJ6086" s="0"/>
    </row>
    <row r="6087" s="4" customFormat="true" ht="37.5" hidden="false" customHeight="true" outlineLevel="0" collapsed="false">
      <c r="A6087" s="23" t="s">
        <v>1337</v>
      </c>
      <c r="B6087" s="108" t="n">
        <v>9862</v>
      </c>
      <c r="C6087" s="25" t="n">
        <f aca="false">VLOOKUP(B6087,[1]Planilha8!$X$4:$Y$6629,2,0)</f>
        <v>2042415</v>
      </c>
      <c r="D6087" s="102" t="s">
        <v>1648</v>
      </c>
      <c r="E6087" s="26" t="str">
        <f aca="false">VLOOKUP(B6087,[1]Planilha8!$X$4:$Z$6629,3,0)</f>
        <v>CLINICA CIRURGICA</v>
      </c>
      <c r="F6087" s="26" t="str">
        <f aca="false">VLOOKUP(B6087,[1]Planilha8!$X$4:$AD$6629,7,0)</f>
        <v>BOM</v>
      </c>
      <c r="G6087" s="103" t="n">
        <v>43234</v>
      </c>
      <c r="H6087" s="104" t="n">
        <v>208</v>
      </c>
      <c r="I6087" s="29" t="s">
        <v>23</v>
      </c>
      <c r="J6087" s="105" t="s">
        <v>601</v>
      </c>
      <c r="K6087" s="106" t="n">
        <v>5448</v>
      </c>
      <c r="L6087" s="107" t="n">
        <v>2017003673</v>
      </c>
      <c r="M6087" s="73" t="n">
        <v>43465</v>
      </c>
      <c r="N6087" s="74" t="n">
        <v>24.2666666666667</v>
      </c>
      <c r="O6087" s="109" t="n">
        <v>0.2</v>
      </c>
      <c r="P6087" s="110" t="n">
        <v>0.0166666666666667</v>
      </c>
      <c r="Q6087" s="77" t="n">
        <v>3.46666666666667</v>
      </c>
      <c r="R6087" s="78" t="n">
        <v>27.7333333333333</v>
      </c>
      <c r="S6087" s="39" t="n">
        <v>180.266666666667</v>
      </c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  <c r="AI6087" s="3"/>
      <c r="AJ6087" s="3"/>
      <c r="AMG6087" s="0"/>
      <c r="AMH6087" s="0"/>
      <c r="AMI6087" s="0"/>
      <c r="AMJ6087" s="0"/>
    </row>
    <row r="6088" s="4" customFormat="true" ht="37.5" hidden="false" customHeight="true" outlineLevel="0" collapsed="false">
      <c r="A6088" s="23" t="s">
        <v>1337</v>
      </c>
      <c r="B6088" s="108" t="n">
        <v>9863</v>
      </c>
      <c r="C6088" s="25" t="n">
        <f aca="false">VLOOKUP(B6088,[1]Planilha8!$X$4:$Y$6629,2,0)</f>
        <v>2042416</v>
      </c>
      <c r="D6088" s="102" t="s">
        <v>1648</v>
      </c>
      <c r="E6088" s="26" t="str">
        <f aca="false">VLOOKUP(B6088,[1]Planilha8!$X$4:$Z$6629,3,0)</f>
        <v>CLINICA CIRURGICA</v>
      </c>
      <c r="F6088" s="26" t="str">
        <f aca="false">VLOOKUP(B6088,[1]Planilha8!$X$4:$AD$6629,7,0)</f>
        <v>BOM</v>
      </c>
      <c r="G6088" s="103" t="n">
        <v>43234</v>
      </c>
      <c r="H6088" s="104" t="n">
        <v>208</v>
      </c>
      <c r="I6088" s="29" t="s">
        <v>23</v>
      </c>
      <c r="J6088" s="105" t="s">
        <v>601</v>
      </c>
      <c r="K6088" s="106" t="n">
        <v>5448</v>
      </c>
      <c r="L6088" s="107" t="n">
        <v>2017003673</v>
      </c>
      <c r="M6088" s="73" t="n">
        <v>43465</v>
      </c>
      <c r="N6088" s="74" t="n">
        <v>24.2666666666667</v>
      </c>
      <c r="O6088" s="109" t="n">
        <v>0.2</v>
      </c>
      <c r="P6088" s="110" t="n">
        <v>0.0166666666666667</v>
      </c>
      <c r="Q6088" s="77" t="n">
        <v>3.46666666666667</v>
      </c>
      <c r="R6088" s="78" t="n">
        <v>27.7333333333333</v>
      </c>
      <c r="S6088" s="39" t="n">
        <v>180.266666666667</v>
      </c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  <c r="AI6088" s="3"/>
      <c r="AJ6088" s="3"/>
      <c r="AMG6088" s="0"/>
      <c r="AMH6088" s="0"/>
      <c r="AMI6088" s="0"/>
      <c r="AMJ6088" s="0"/>
    </row>
    <row r="6089" s="4" customFormat="true" ht="37.5" hidden="false" customHeight="true" outlineLevel="0" collapsed="false">
      <c r="A6089" s="23" t="s">
        <v>1337</v>
      </c>
      <c r="B6089" s="108" t="n">
        <v>9864</v>
      </c>
      <c r="C6089" s="25" t="n">
        <f aca="false">VLOOKUP(B6089,[1]Planilha8!$X$4:$Y$6629,2,0)</f>
        <v>2042417</v>
      </c>
      <c r="D6089" s="102" t="s">
        <v>1648</v>
      </c>
      <c r="E6089" s="26" t="str">
        <f aca="false">VLOOKUP(B6089,[1]Planilha8!$X$4:$Z$6629,3,0)</f>
        <v>CLINICA CIRURGICA</v>
      </c>
      <c r="F6089" s="26" t="str">
        <f aca="false">VLOOKUP(B6089,[1]Planilha8!$X$4:$AD$6629,7,0)</f>
        <v>BOM</v>
      </c>
      <c r="G6089" s="103" t="n">
        <v>43234</v>
      </c>
      <c r="H6089" s="104" t="n">
        <v>208</v>
      </c>
      <c r="I6089" s="29" t="s">
        <v>23</v>
      </c>
      <c r="J6089" s="105" t="s">
        <v>601</v>
      </c>
      <c r="K6089" s="106" t="n">
        <v>5448</v>
      </c>
      <c r="L6089" s="107" t="n">
        <v>2017003673</v>
      </c>
      <c r="M6089" s="73" t="n">
        <v>43465</v>
      </c>
      <c r="N6089" s="74" t="n">
        <v>24.2666666666667</v>
      </c>
      <c r="O6089" s="109" t="n">
        <v>0.2</v>
      </c>
      <c r="P6089" s="110" t="n">
        <v>0.0166666666666667</v>
      </c>
      <c r="Q6089" s="77" t="n">
        <v>3.46666666666667</v>
      </c>
      <c r="R6089" s="78" t="n">
        <v>27.7333333333333</v>
      </c>
      <c r="S6089" s="39" t="n">
        <v>180.266666666667</v>
      </c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  <c r="AI6089" s="3"/>
      <c r="AJ6089" s="3"/>
      <c r="AMG6089" s="0"/>
      <c r="AMH6089" s="0"/>
      <c r="AMI6089" s="0"/>
      <c r="AMJ6089" s="0"/>
    </row>
    <row r="6090" s="4" customFormat="true" ht="37.5" hidden="false" customHeight="true" outlineLevel="0" collapsed="false">
      <c r="A6090" s="23" t="s">
        <v>1337</v>
      </c>
      <c r="B6090" s="108" t="n">
        <v>9865</v>
      </c>
      <c r="C6090" s="25" t="n">
        <f aca="false">VLOOKUP(B6090,[1]Planilha8!$X$4:$Y$6629,2,0)</f>
        <v>2042418</v>
      </c>
      <c r="D6090" s="102" t="s">
        <v>1648</v>
      </c>
      <c r="E6090" s="26" t="str">
        <f aca="false">VLOOKUP(B6090,[1]Planilha8!$X$4:$Z$6629,3,0)</f>
        <v>CLINICA CIRURGICA</v>
      </c>
      <c r="F6090" s="26" t="str">
        <f aca="false">VLOOKUP(B6090,[1]Planilha8!$X$4:$AD$6629,7,0)</f>
        <v>BOM</v>
      </c>
      <c r="G6090" s="103" t="n">
        <v>43234</v>
      </c>
      <c r="H6090" s="104" t="n">
        <v>208</v>
      </c>
      <c r="I6090" s="29" t="s">
        <v>23</v>
      </c>
      <c r="J6090" s="105" t="s">
        <v>601</v>
      </c>
      <c r="K6090" s="106" t="n">
        <v>5448</v>
      </c>
      <c r="L6090" s="107" t="n">
        <v>2017003673</v>
      </c>
      <c r="M6090" s="73" t="n">
        <v>43465</v>
      </c>
      <c r="N6090" s="74" t="n">
        <v>24.2666666666667</v>
      </c>
      <c r="O6090" s="109" t="n">
        <v>0.2</v>
      </c>
      <c r="P6090" s="110" t="n">
        <v>0.0166666666666667</v>
      </c>
      <c r="Q6090" s="77" t="n">
        <v>3.46666666666667</v>
      </c>
      <c r="R6090" s="78" t="n">
        <v>27.7333333333333</v>
      </c>
      <c r="S6090" s="39" t="n">
        <v>180.266666666667</v>
      </c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  <c r="AI6090" s="3"/>
      <c r="AJ6090" s="3"/>
      <c r="AMG6090" s="0"/>
      <c r="AMH6090" s="0"/>
      <c r="AMI6090" s="0"/>
      <c r="AMJ6090" s="0"/>
    </row>
    <row r="6091" s="4" customFormat="true" ht="37.5" hidden="false" customHeight="true" outlineLevel="0" collapsed="false">
      <c r="A6091" s="23" t="s">
        <v>1337</v>
      </c>
      <c r="B6091" s="108" t="n">
        <v>9866</v>
      </c>
      <c r="C6091" s="25" t="n">
        <f aca="false">VLOOKUP(B6091,[1]Planilha8!$X$4:$Y$6629,2,0)</f>
        <v>2042419</v>
      </c>
      <c r="D6091" s="102" t="s">
        <v>1648</v>
      </c>
      <c r="E6091" s="26" t="str">
        <f aca="false">VLOOKUP(B6091,[1]Planilha8!$X$4:$Z$6629,3,0)</f>
        <v>CLINICA CIRURGICA</v>
      </c>
      <c r="F6091" s="26" t="str">
        <f aca="false">VLOOKUP(B6091,[1]Planilha8!$X$4:$AD$6629,7,0)</f>
        <v>BOM</v>
      </c>
      <c r="G6091" s="103" t="n">
        <v>43234</v>
      </c>
      <c r="H6091" s="104" t="n">
        <v>208</v>
      </c>
      <c r="I6091" s="29" t="s">
        <v>23</v>
      </c>
      <c r="J6091" s="105" t="s">
        <v>601</v>
      </c>
      <c r="K6091" s="106" t="n">
        <v>5448</v>
      </c>
      <c r="L6091" s="107" t="n">
        <v>2017003673</v>
      </c>
      <c r="M6091" s="73" t="n">
        <v>43465</v>
      </c>
      <c r="N6091" s="74" t="n">
        <v>24.2666666666667</v>
      </c>
      <c r="O6091" s="109" t="n">
        <v>0.2</v>
      </c>
      <c r="P6091" s="110" t="n">
        <v>0.0166666666666667</v>
      </c>
      <c r="Q6091" s="77" t="n">
        <v>3.46666666666667</v>
      </c>
      <c r="R6091" s="78" t="n">
        <v>27.7333333333333</v>
      </c>
      <c r="S6091" s="39" t="n">
        <v>180.266666666667</v>
      </c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  <c r="AI6091" s="3"/>
      <c r="AJ6091" s="3"/>
      <c r="AMG6091" s="0"/>
      <c r="AMH6091" s="0"/>
      <c r="AMI6091" s="0"/>
      <c r="AMJ6091" s="0"/>
    </row>
    <row r="6092" s="4" customFormat="true" ht="37.5" hidden="false" customHeight="true" outlineLevel="0" collapsed="false">
      <c r="A6092" s="23" t="s">
        <v>1337</v>
      </c>
      <c r="B6092" s="108" t="n">
        <v>9867</v>
      </c>
      <c r="C6092" s="25" t="n">
        <f aca="false">VLOOKUP(B6092,[1]Planilha8!$X$4:$Y$6629,2,0)</f>
        <v>2042420</v>
      </c>
      <c r="D6092" s="102" t="s">
        <v>1648</v>
      </c>
      <c r="E6092" s="26" t="str">
        <f aca="false">VLOOKUP(B6092,[1]Planilha8!$X$4:$Z$6629,3,0)</f>
        <v>CLINICA CIRURGICA</v>
      </c>
      <c r="F6092" s="26" t="str">
        <f aca="false">VLOOKUP(B6092,[1]Planilha8!$X$4:$AD$6629,7,0)</f>
        <v>BOM</v>
      </c>
      <c r="G6092" s="103" t="n">
        <v>43234</v>
      </c>
      <c r="H6092" s="104" t="n">
        <v>208</v>
      </c>
      <c r="I6092" s="29" t="s">
        <v>23</v>
      </c>
      <c r="J6092" s="105" t="s">
        <v>601</v>
      </c>
      <c r="K6092" s="106" t="n">
        <v>5448</v>
      </c>
      <c r="L6092" s="107" t="n">
        <v>2017003673</v>
      </c>
      <c r="M6092" s="73" t="n">
        <v>43465</v>
      </c>
      <c r="N6092" s="74" t="n">
        <v>24.2666666666667</v>
      </c>
      <c r="O6092" s="109" t="n">
        <v>0.2</v>
      </c>
      <c r="P6092" s="110" t="n">
        <v>0.0166666666666667</v>
      </c>
      <c r="Q6092" s="77" t="n">
        <v>3.46666666666667</v>
      </c>
      <c r="R6092" s="78" t="n">
        <v>27.7333333333333</v>
      </c>
      <c r="S6092" s="39" t="n">
        <v>180.266666666667</v>
      </c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  <c r="AI6092" s="3"/>
      <c r="AJ6092" s="3"/>
      <c r="AMG6092" s="0"/>
      <c r="AMH6092" s="0"/>
      <c r="AMI6092" s="0"/>
      <c r="AMJ6092" s="0"/>
    </row>
    <row r="6093" s="4" customFormat="true" ht="37.5" hidden="false" customHeight="true" outlineLevel="0" collapsed="false">
      <c r="A6093" s="23" t="s">
        <v>1337</v>
      </c>
      <c r="B6093" s="108" t="n">
        <v>9868</v>
      </c>
      <c r="C6093" s="25" t="n">
        <f aca="false">VLOOKUP(B6093,[1]Planilha8!$X$4:$Y$6629,2,0)</f>
        <v>2042421</v>
      </c>
      <c r="D6093" s="102" t="s">
        <v>1648</v>
      </c>
      <c r="E6093" s="26" t="str">
        <f aca="false">VLOOKUP(B6093,[1]Planilha8!$X$4:$Z$6629,3,0)</f>
        <v>CLINICA CIRURGICA</v>
      </c>
      <c r="F6093" s="26" t="str">
        <f aca="false">VLOOKUP(B6093,[1]Planilha8!$X$4:$AD$6629,7,0)</f>
        <v>BOM</v>
      </c>
      <c r="G6093" s="103" t="n">
        <v>43234</v>
      </c>
      <c r="H6093" s="104" t="n">
        <v>208</v>
      </c>
      <c r="I6093" s="29" t="s">
        <v>23</v>
      </c>
      <c r="J6093" s="105" t="s">
        <v>601</v>
      </c>
      <c r="K6093" s="106" t="n">
        <v>5448</v>
      </c>
      <c r="L6093" s="107" t="n">
        <v>2017003673</v>
      </c>
      <c r="M6093" s="73" t="n">
        <v>43465</v>
      </c>
      <c r="N6093" s="74" t="n">
        <v>24.2666666666667</v>
      </c>
      <c r="O6093" s="109" t="n">
        <v>0.2</v>
      </c>
      <c r="P6093" s="110" t="n">
        <v>0.0166666666666667</v>
      </c>
      <c r="Q6093" s="77" t="n">
        <v>3.46666666666667</v>
      </c>
      <c r="R6093" s="78" t="n">
        <v>27.7333333333333</v>
      </c>
      <c r="S6093" s="39" t="n">
        <v>180.266666666667</v>
      </c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  <c r="AI6093" s="3"/>
      <c r="AJ6093" s="3"/>
      <c r="AMG6093" s="0"/>
      <c r="AMH6093" s="0"/>
      <c r="AMI6093" s="0"/>
      <c r="AMJ6093" s="0"/>
    </row>
    <row r="6094" s="4" customFormat="true" ht="37.5" hidden="false" customHeight="true" outlineLevel="0" collapsed="false">
      <c r="A6094" s="23" t="s">
        <v>1337</v>
      </c>
      <c r="B6094" s="108" t="n">
        <v>9869</v>
      </c>
      <c r="C6094" s="25" t="n">
        <f aca="false">VLOOKUP(B6094,[1]Planilha8!$X$4:$Y$6629,2,0)</f>
        <v>2042422</v>
      </c>
      <c r="D6094" s="102" t="s">
        <v>1648</v>
      </c>
      <c r="E6094" s="26" t="str">
        <f aca="false">VLOOKUP(B6094,[1]Planilha8!$X$4:$Z$6629,3,0)</f>
        <v>CLINICA CIRURGICA</v>
      </c>
      <c r="F6094" s="26" t="str">
        <f aca="false">VLOOKUP(B6094,[1]Planilha8!$X$4:$AD$6629,7,0)</f>
        <v>BOM</v>
      </c>
      <c r="G6094" s="103" t="n">
        <v>43234</v>
      </c>
      <c r="H6094" s="104" t="n">
        <v>208</v>
      </c>
      <c r="I6094" s="29" t="s">
        <v>23</v>
      </c>
      <c r="J6094" s="105" t="s">
        <v>601</v>
      </c>
      <c r="K6094" s="106" t="n">
        <v>5448</v>
      </c>
      <c r="L6094" s="107" t="n">
        <v>2017003673</v>
      </c>
      <c r="M6094" s="73" t="n">
        <v>43465</v>
      </c>
      <c r="N6094" s="74" t="n">
        <v>24.2666666666667</v>
      </c>
      <c r="O6094" s="109" t="n">
        <v>0.2</v>
      </c>
      <c r="P6094" s="110" t="n">
        <v>0.0166666666666667</v>
      </c>
      <c r="Q6094" s="77" t="n">
        <v>3.46666666666667</v>
      </c>
      <c r="R6094" s="78" t="n">
        <v>27.7333333333333</v>
      </c>
      <c r="S6094" s="39" t="n">
        <v>180.266666666667</v>
      </c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  <c r="AI6094" s="3"/>
      <c r="AJ6094" s="3"/>
      <c r="AMG6094" s="0"/>
      <c r="AMH6094" s="0"/>
      <c r="AMI6094" s="0"/>
      <c r="AMJ6094" s="0"/>
    </row>
    <row r="6095" s="4" customFormat="true" ht="37.5" hidden="false" customHeight="true" outlineLevel="0" collapsed="false">
      <c r="A6095" s="23" t="s">
        <v>1337</v>
      </c>
      <c r="B6095" s="108" t="n">
        <v>9870</v>
      </c>
      <c r="C6095" s="25" t="n">
        <f aca="false">VLOOKUP(B6095,[1]Planilha8!$X$4:$Y$6629,2,0)</f>
        <v>2042423</v>
      </c>
      <c r="D6095" s="102" t="s">
        <v>1648</v>
      </c>
      <c r="E6095" s="26" t="str">
        <f aca="false">VLOOKUP(B6095,[1]Planilha8!$X$4:$Z$6629,3,0)</f>
        <v>CLINICA CIRURGICA</v>
      </c>
      <c r="F6095" s="26" t="str">
        <f aca="false">VLOOKUP(B6095,[1]Planilha8!$X$4:$AD$6629,7,0)</f>
        <v>BOM</v>
      </c>
      <c r="G6095" s="103" t="n">
        <v>43234</v>
      </c>
      <c r="H6095" s="104" t="n">
        <v>208</v>
      </c>
      <c r="I6095" s="29" t="s">
        <v>23</v>
      </c>
      <c r="J6095" s="105" t="s">
        <v>601</v>
      </c>
      <c r="K6095" s="106" t="n">
        <v>5448</v>
      </c>
      <c r="L6095" s="107" t="n">
        <v>2017003673</v>
      </c>
      <c r="M6095" s="73" t="n">
        <v>43465</v>
      </c>
      <c r="N6095" s="74" t="n">
        <v>24.2666666666667</v>
      </c>
      <c r="O6095" s="109" t="n">
        <v>0.2</v>
      </c>
      <c r="P6095" s="110" t="n">
        <v>0.0166666666666667</v>
      </c>
      <c r="Q6095" s="77" t="n">
        <v>3.46666666666667</v>
      </c>
      <c r="R6095" s="78" t="n">
        <v>27.7333333333333</v>
      </c>
      <c r="S6095" s="39" t="n">
        <v>180.266666666667</v>
      </c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  <c r="AI6095" s="3"/>
      <c r="AJ6095" s="3"/>
      <c r="AMG6095" s="0"/>
      <c r="AMH6095" s="0"/>
      <c r="AMI6095" s="0"/>
      <c r="AMJ6095" s="0"/>
    </row>
    <row r="6096" s="4" customFormat="true" ht="37.5" hidden="false" customHeight="true" outlineLevel="0" collapsed="false">
      <c r="A6096" s="23" t="s">
        <v>1337</v>
      </c>
      <c r="B6096" s="108" t="n">
        <v>9871</v>
      </c>
      <c r="C6096" s="25" t="n">
        <f aca="false">VLOOKUP(B6096,[1]Planilha8!$X$4:$Y$6629,2,0)</f>
        <v>2042434</v>
      </c>
      <c r="D6096" s="102" t="s">
        <v>1648</v>
      </c>
      <c r="E6096" s="26" t="str">
        <f aca="false">VLOOKUP(B6096,[1]Planilha8!$X$4:$Z$6629,3,0)</f>
        <v>CLINICA CIRURGICA</v>
      </c>
      <c r="F6096" s="26" t="str">
        <f aca="false">VLOOKUP(B6096,[1]Planilha8!$X$4:$AD$6629,7,0)</f>
        <v>BOM</v>
      </c>
      <c r="G6096" s="103" t="n">
        <v>43234</v>
      </c>
      <c r="H6096" s="104" t="n">
        <v>208</v>
      </c>
      <c r="I6096" s="29" t="s">
        <v>23</v>
      </c>
      <c r="J6096" s="105" t="s">
        <v>601</v>
      </c>
      <c r="K6096" s="106" t="n">
        <v>5448</v>
      </c>
      <c r="L6096" s="107" t="n">
        <v>2017003673</v>
      </c>
      <c r="M6096" s="73" t="n">
        <v>43465</v>
      </c>
      <c r="N6096" s="74" t="n">
        <v>24.2666666666667</v>
      </c>
      <c r="O6096" s="109" t="n">
        <v>0.2</v>
      </c>
      <c r="P6096" s="110" t="n">
        <v>0.0166666666666667</v>
      </c>
      <c r="Q6096" s="77" t="n">
        <v>3.46666666666667</v>
      </c>
      <c r="R6096" s="78" t="n">
        <v>27.7333333333333</v>
      </c>
      <c r="S6096" s="39" t="n">
        <v>180.266666666667</v>
      </c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  <c r="AI6096" s="3"/>
      <c r="AJ6096" s="3"/>
      <c r="AMG6096" s="0"/>
      <c r="AMH6096" s="0"/>
      <c r="AMI6096" s="0"/>
      <c r="AMJ6096" s="0"/>
    </row>
    <row r="6097" s="4" customFormat="true" ht="37.5" hidden="false" customHeight="true" outlineLevel="0" collapsed="false">
      <c r="A6097" s="23" t="s">
        <v>1337</v>
      </c>
      <c r="B6097" s="108" t="n">
        <v>9872</v>
      </c>
      <c r="C6097" s="25" t="n">
        <f aca="false">VLOOKUP(B6097,[1]Planilha8!$X$4:$Y$6629,2,0)</f>
        <v>2042425</v>
      </c>
      <c r="D6097" s="102" t="s">
        <v>1648</v>
      </c>
      <c r="E6097" s="26" t="str">
        <f aca="false">VLOOKUP(B6097,[1]Planilha8!$X$4:$Z$6629,3,0)</f>
        <v>CLINICA CIRURGICA</v>
      </c>
      <c r="F6097" s="26" t="str">
        <f aca="false">VLOOKUP(B6097,[1]Planilha8!$X$4:$AD$6629,7,0)</f>
        <v>BOM</v>
      </c>
      <c r="G6097" s="103" t="n">
        <v>43234</v>
      </c>
      <c r="H6097" s="104" t="n">
        <v>208</v>
      </c>
      <c r="I6097" s="29" t="s">
        <v>23</v>
      </c>
      <c r="J6097" s="105" t="s">
        <v>601</v>
      </c>
      <c r="K6097" s="106" t="n">
        <v>5448</v>
      </c>
      <c r="L6097" s="107" t="n">
        <v>2017003673</v>
      </c>
      <c r="M6097" s="73" t="n">
        <v>43465</v>
      </c>
      <c r="N6097" s="74" t="n">
        <v>24.2666666666667</v>
      </c>
      <c r="O6097" s="109" t="n">
        <v>0.2</v>
      </c>
      <c r="P6097" s="110" t="n">
        <v>0.0166666666666667</v>
      </c>
      <c r="Q6097" s="77" t="n">
        <v>3.46666666666667</v>
      </c>
      <c r="R6097" s="78" t="n">
        <v>27.7333333333333</v>
      </c>
      <c r="S6097" s="39" t="n">
        <v>180.266666666667</v>
      </c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  <c r="AI6097" s="3"/>
      <c r="AJ6097" s="3"/>
      <c r="AMG6097" s="0"/>
      <c r="AMH6097" s="0"/>
      <c r="AMI6097" s="0"/>
      <c r="AMJ6097" s="0"/>
    </row>
    <row r="6098" s="4" customFormat="true" ht="37.5" hidden="false" customHeight="true" outlineLevel="0" collapsed="false">
      <c r="A6098" s="23" t="s">
        <v>1337</v>
      </c>
      <c r="B6098" s="108" t="n">
        <v>9873</v>
      </c>
      <c r="C6098" s="25" t="n">
        <f aca="false">VLOOKUP(B6098,[1]Planilha8!$X$4:$Y$6629,2,0)</f>
        <v>2042426</v>
      </c>
      <c r="D6098" s="102" t="s">
        <v>1648</v>
      </c>
      <c r="E6098" s="26" t="str">
        <f aca="false">VLOOKUP(B6098,[1]Planilha8!$X$4:$Z$6629,3,0)</f>
        <v>CLINICA CIRURGICA</v>
      </c>
      <c r="F6098" s="26" t="str">
        <f aca="false">VLOOKUP(B6098,[1]Planilha8!$X$4:$AD$6629,7,0)</f>
        <v>BOM</v>
      </c>
      <c r="G6098" s="103" t="n">
        <v>43234</v>
      </c>
      <c r="H6098" s="104" t="n">
        <v>208</v>
      </c>
      <c r="I6098" s="29" t="s">
        <v>23</v>
      </c>
      <c r="J6098" s="105" t="s">
        <v>601</v>
      </c>
      <c r="K6098" s="106" t="n">
        <v>5448</v>
      </c>
      <c r="L6098" s="107" t="n">
        <v>2017003673</v>
      </c>
      <c r="M6098" s="73" t="n">
        <v>43465</v>
      </c>
      <c r="N6098" s="74" t="n">
        <v>24.2666666666667</v>
      </c>
      <c r="O6098" s="109" t="n">
        <v>0.2</v>
      </c>
      <c r="P6098" s="110" t="n">
        <v>0.0166666666666667</v>
      </c>
      <c r="Q6098" s="77" t="n">
        <v>3.46666666666667</v>
      </c>
      <c r="R6098" s="78" t="n">
        <v>27.7333333333333</v>
      </c>
      <c r="S6098" s="39" t="n">
        <v>180.266666666667</v>
      </c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  <c r="AI6098" s="3"/>
      <c r="AJ6098" s="3"/>
      <c r="AMG6098" s="0"/>
      <c r="AMH6098" s="0"/>
      <c r="AMI6098" s="0"/>
      <c r="AMJ6098" s="0"/>
    </row>
    <row r="6099" s="4" customFormat="true" ht="37.5" hidden="false" customHeight="true" outlineLevel="0" collapsed="false">
      <c r="A6099" s="23" t="s">
        <v>1337</v>
      </c>
      <c r="B6099" s="108" t="n">
        <v>9874</v>
      </c>
      <c r="C6099" s="25" t="n">
        <f aca="false">VLOOKUP(B6099,[1]Planilha8!$X$4:$Y$6629,2,0)</f>
        <v>2042427</v>
      </c>
      <c r="D6099" s="102" t="s">
        <v>1648</v>
      </c>
      <c r="E6099" s="26" t="str">
        <f aca="false">VLOOKUP(B6099,[1]Planilha8!$X$4:$Z$6629,3,0)</f>
        <v>CLINICA CIRURGICA</v>
      </c>
      <c r="F6099" s="26" t="str">
        <f aca="false">VLOOKUP(B6099,[1]Planilha8!$X$4:$AD$6629,7,0)</f>
        <v>BOM</v>
      </c>
      <c r="G6099" s="103" t="n">
        <v>43234</v>
      </c>
      <c r="H6099" s="104" t="n">
        <v>208</v>
      </c>
      <c r="I6099" s="29" t="s">
        <v>23</v>
      </c>
      <c r="J6099" s="105" t="s">
        <v>601</v>
      </c>
      <c r="K6099" s="106" t="n">
        <v>5448</v>
      </c>
      <c r="L6099" s="107" t="n">
        <v>2017003673</v>
      </c>
      <c r="M6099" s="73" t="n">
        <v>43465</v>
      </c>
      <c r="N6099" s="74" t="n">
        <v>24.2666666666667</v>
      </c>
      <c r="O6099" s="109" t="n">
        <v>0.2</v>
      </c>
      <c r="P6099" s="110" t="n">
        <v>0.0166666666666667</v>
      </c>
      <c r="Q6099" s="77" t="n">
        <v>3.46666666666667</v>
      </c>
      <c r="R6099" s="78" t="n">
        <v>27.7333333333333</v>
      </c>
      <c r="S6099" s="39" t="n">
        <v>180.266666666667</v>
      </c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  <c r="AI6099" s="3"/>
      <c r="AJ6099" s="3"/>
      <c r="AMG6099" s="0"/>
      <c r="AMH6099" s="0"/>
      <c r="AMI6099" s="0"/>
      <c r="AMJ6099" s="0"/>
    </row>
    <row r="6100" s="4" customFormat="true" ht="37.5" hidden="false" customHeight="true" outlineLevel="0" collapsed="false">
      <c r="A6100" s="23" t="s">
        <v>1337</v>
      </c>
      <c r="B6100" s="108" t="n">
        <v>9875</v>
      </c>
      <c r="C6100" s="25" t="n">
        <f aca="false">VLOOKUP(B6100,[1]Planilha8!$X$4:$Y$6629,2,0)</f>
        <v>2042428</v>
      </c>
      <c r="D6100" s="102" t="s">
        <v>1648</v>
      </c>
      <c r="E6100" s="26" t="str">
        <f aca="false">VLOOKUP(B6100,[1]Planilha8!$X$4:$Z$6629,3,0)</f>
        <v>CLINICA CIRURGICA</v>
      </c>
      <c r="F6100" s="26" t="str">
        <f aca="false">VLOOKUP(B6100,[1]Planilha8!$X$4:$AD$6629,7,0)</f>
        <v>BOM</v>
      </c>
      <c r="G6100" s="103" t="n">
        <v>43234</v>
      </c>
      <c r="H6100" s="104" t="n">
        <v>208</v>
      </c>
      <c r="I6100" s="29" t="s">
        <v>23</v>
      </c>
      <c r="J6100" s="105" t="s">
        <v>601</v>
      </c>
      <c r="K6100" s="106" t="n">
        <v>5448</v>
      </c>
      <c r="L6100" s="107" t="n">
        <v>2017003673</v>
      </c>
      <c r="M6100" s="73" t="n">
        <v>43465</v>
      </c>
      <c r="N6100" s="74" t="n">
        <v>24.2666666666667</v>
      </c>
      <c r="O6100" s="109" t="n">
        <v>0.2</v>
      </c>
      <c r="P6100" s="110" t="n">
        <v>0.0166666666666667</v>
      </c>
      <c r="Q6100" s="77" t="n">
        <v>3.46666666666667</v>
      </c>
      <c r="R6100" s="78" t="n">
        <v>27.7333333333333</v>
      </c>
      <c r="S6100" s="39" t="n">
        <v>180.266666666667</v>
      </c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  <c r="AI6100" s="3"/>
      <c r="AJ6100" s="3"/>
      <c r="AMG6100" s="0"/>
      <c r="AMH6100" s="0"/>
      <c r="AMI6100" s="0"/>
      <c r="AMJ6100" s="0"/>
    </row>
    <row r="6101" s="4" customFormat="true" ht="37.5" hidden="false" customHeight="true" outlineLevel="0" collapsed="false">
      <c r="A6101" s="23" t="s">
        <v>1337</v>
      </c>
      <c r="B6101" s="108" t="n">
        <v>9876</v>
      </c>
      <c r="C6101" s="25" t="n">
        <f aca="false">VLOOKUP(B6101,[1]Planilha8!$X$4:$Y$6629,2,0)</f>
        <v>2042429</v>
      </c>
      <c r="D6101" s="102" t="s">
        <v>1648</v>
      </c>
      <c r="E6101" s="26" t="str">
        <f aca="false">VLOOKUP(B6101,[1]Planilha8!$X$4:$Z$6629,3,0)</f>
        <v>CLINICA CIRURGICA</v>
      </c>
      <c r="F6101" s="26" t="str">
        <f aca="false">VLOOKUP(B6101,[1]Planilha8!$X$4:$AD$6629,7,0)</f>
        <v>BOM</v>
      </c>
      <c r="G6101" s="103" t="n">
        <v>43234</v>
      </c>
      <c r="H6101" s="104" t="n">
        <v>208</v>
      </c>
      <c r="I6101" s="29" t="s">
        <v>23</v>
      </c>
      <c r="J6101" s="105" t="s">
        <v>601</v>
      </c>
      <c r="K6101" s="106" t="n">
        <v>5448</v>
      </c>
      <c r="L6101" s="107" t="n">
        <v>2017003673</v>
      </c>
      <c r="M6101" s="73" t="n">
        <v>43465</v>
      </c>
      <c r="N6101" s="74" t="n">
        <v>24.2666666666667</v>
      </c>
      <c r="O6101" s="109" t="n">
        <v>0.2</v>
      </c>
      <c r="P6101" s="110" t="n">
        <v>0.0166666666666667</v>
      </c>
      <c r="Q6101" s="77" t="n">
        <v>3.46666666666667</v>
      </c>
      <c r="R6101" s="78" t="n">
        <v>27.7333333333333</v>
      </c>
      <c r="S6101" s="39" t="n">
        <v>180.266666666667</v>
      </c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  <c r="AI6101" s="3"/>
      <c r="AJ6101" s="3"/>
      <c r="AMG6101" s="0"/>
      <c r="AMH6101" s="0"/>
      <c r="AMI6101" s="0"/>
      <c r="AMJ6101" s="0"/>
    </row>
    <row r="6102" s="4" customFormat="true" ht="37.5" hidden="false" customHeight="true" outlineLevel="0" collapsed="false">
      <c r="A6102" s="23" t="s">
        <v>1337</v>
      </c>
      <c r="B6102" s="108" t="n">
        <v>9877</v>
      </c>
      <c r="C6102" s="25" t="n">
        <f aca="false">VLOOKUP(B6102,[1]Planilha8!$X$4:$Y$6629,2,0)</f>
        <v>2042430</v>
      </c>
      <c r="D6102" s="102" t="s">
        <v>1648</v>
      </c>
      <c r="E6102" s="26" t="str">
        <f aca="false">VLOOKUP(B6102,[1]Planilha8!$X$4:$Z$6629,3,0)</f>
        <v>CLINICA CIRURGICA</v>
      </c>
      <c r="F6102" s="26" t="str">
        <f aca="false">VLOOKUP(B6102,[1]Planilha8!$X$4:$AD$6629,7,0)</f>
        <v>BOM</v>
      </c>
      <c r="G6102" s="103" t="n">
        <v>43234</v>
      </c>
      <c r="H6102" s="104" t="n">
        <v>208</v>
      </c>
      <c r="I6102" s="29" t="s">
        <v>23</v>
      </c>
      <c r="J6102" s="105" t="s">
        <v>601</v>
      </c>
      <c r="K6102" s="106" t="n">
        <v>5448</v>
      </c>
      <c r="L6102" s="107" t="n">
        <v>2017003673</v>
      </c>
      <c r="M6102" s="73" t="n">
        <v>43465</v>
      </c>
      <c r="N6102" s="74" t="n">
        <v>24.2666666666667</v>
      </c>
      <c r="O6102" s="109" t="n">
        <v>0.2</v>
      </c>
      <c r="P6102" s="110" t="n">
        <v>0.0166666666666667</v>
      </c>
      <c r="Q6102" s="77" t="n">
        <v>3.46666666666667</v>
      </c>
      <c r="R6102" s="78" t="n">
        <v>27.7333333333333</v>
      </c>
      <c r="S6102" s="39" t="n">
        <v>180.266666666667</v>
      </c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  <c r="AI6102" s="3"/>
      <c r="AJ6102" s="3"/>
      <c r="AMG6102" s="0"/>
      <c r="AMH6102" s="0"/>
      <c r="AMI6102" s="0"/>
      <c r="AMJ6102" s="0"/>
    </row>
    <row r="6103" s="4" customFormat="true" ht="37.5" hidden="false" customHeight="true" outlineLevel="0" collapsed="false">
      <c r="A6103" s="23" t="s">
        <v>1337</v>
      </c>
      <c r="B6103" s="108" t="n">
        <v>9878</v>
      </c>
      <c r="C6103" s="25" t="n">
        <f aca="false">VLOOKUP(B6103,[1]Planilha8!$X$4:$Y$6629,2,0)</f>
        <v>2042431</v>
      </c>
      <c r="D6103" s="102" t="s">
        <v>1648</v>
      </c>
      <c r="E6103" s="26" t="str">
        <f aca="false">VLOOKUP(B6103,[1]Planilha8!$X$4:$Z$6629,3,0)</f>
        <v>CLINICA CIRURGICA</v>
      </c>
      <c r="F6103" s="26" t="str">
        <f aca="false">VLOOKUP(B6103,[1]Planilha8!$X$4:$AD$6629,7,0)</f>
        <v>BOM</v>
      </c>
      <c r="G6103" s="103" t="n">
        <v>43234</v>
      </c>
      <c r="H6103" s="104" t="n">
        <v>208</v>
      </c>
      <c r="I6103" s="29" t="s">
        <v>23</v>
      </c>
      <c r="J6103" s="105" t="s">
        <v>601</v>
      </c>
      <c r="K6103" s="106" t="n">
        <v>5448</v>
      </c>
      <c r="L6103" s="107" t="n">
        <v>2017003673</v>
      </c>
      <c r="M6103" s="73" t="n">
        <v>43465</v>
      </c>
      <c r="N6103" s="74" t="n">
        <v>24.2666666666667</v>
      </c>
      <c r="O6103" s="109" t="n">
        <v>0.2</v>
      </c>
      <c r="P6103" s="110" t="n">
        <v>0.0166666666666667</v>
      </c>
      <c r="Q6103" s="77" t="n">
        <v>3.46666666666667</v>
      </c>
      <c r="R6103" s="78" t="n">
        <v>27.7333333333333</v>
      </c>
      <c r="S6103" s="39" t="n">
        <v>180.266666666667</v>
      </c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  <c r="AI6103" s="3"/>
      <c r="AJ6103" s="3"/>
      <c r="AMG6103" s="0"/>
      <c r="AMH6103" s="0"/>
      <c r="AMI6103" s="0"/>
      <c r="AMJ6103" s="0"/>
    </row>
    <row r="6104" s="4" customFormat="true" ht="37.5" hidden="false" customHeight="true" outlineLevel="0" collapsed="false">
      <c r="A6104" s="23" t="s">
        <v>1337</v>
      </c>
      <c r="B6104" s="108" t="n">
        <v>9879</v>
      </c>
      <c r="C6104" s="25" t="n">
        <f aca="false">VLOOKUP(B6104,[1]Planilha8!$X$4:$Y$6629,2,0)</f>
        <v>2042432</v>
      </c>
      <c r="D6104" s="102" t="s">
        <v>1648</v>
      </c>
      <c r="E6104" s="26" t="str">
        <f aca="false">VLOOKUP(B6104,[1]Planilha8!$X$4:$Z$6629,3,0)</f>
        <v>CLINICA MÉDICA</v>
      </c>
      <c r="F6104" s="26" t="str">
        <f aca="false">VLOOKUP(B6104,[1]Planilha8!$X$4:$AD$6629,7,0)</f>
        <v>BOM</v>
      </c>
      <c r="G6104" s="103" t="n">
        <v>43234</v>
      </c>
      <c r="H6104" s="104" t="n">
        <v>208</v>
      </c>
      <c r="I6104" s="29" t="s">
        <v>23</v>
      </c>
      <c r="J6104" s="105" t="s">
        <v>601</v>
      </c>
      <c r="K6104" s="106" t="n">
        <v>5448</v>
      </c>
      <c r="L6104" s="107" t="n">
        <v>2017003673</v>
      </c>
      <c r="M6104" s="73" t="n">
        <v>43465</v>
      </c>
      <c r="N6104" s="74" t="n">
        <v>24.2666666666667</v>
      </c>
      <c r="O6104" s="109" t="n">
        <v>0.2</v>
      </c>
      <c r="P6104" s="110" t="n">
        <v>0.0166666666666667</v>
      </c>
      <c r="Q6104" s="77" t="n">
        <v>3.46666666666667</v>
      </c>
      <c r="R6104" s="78" t="n">
        <v>27.7333333333333</v>
      </c>
      <c r="S6104" s="39" t="n">
        <v>180.266666666667</v>
      </c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  <c r="AI6104" s="3"/>
      <c r="AJ6104" s="3"/>
      <c r="AMG6104" s="0"/>
      <c r="AMH6104" s="0"/>
      <c r="AMI6104" s="0"/>
      <c r="AMJ6104" s="0"/>
    </row>
    <row r="6105" s="4" customFormat="true" ht="37.5" hidden="false" customHeight="true" outlineLevel="0" collapsed="false">
      <c r="A6105" s="23" t="s">
        <v>1337</v>
      </c>
      <c r="B6105" s="108" t="n">
        <v>9880</v>
      </c>
      <c r="C6105" s="25" t="n">
        <f aca="false">VLOOKUP(B6105,[1]Planilha8!$X$4:$Y$6629,2,0)</f>
        <v>2042433</v>
      </c>
      <c r="D6105" s="102" t="s">
        <v>1648</v>
      </c>
      <c r="E6105" s="26" t="str">
        <f aca="false">VLOOKUP(B6105,[1]Planilha8!$X$4:$Z$6629,3,0)</f>
        <v>CLINICA MÉDICA</v>
      </c>
      <c r="F6105" s="26" t="str">
        <f aca="false">VLOOKUP(B6105,[1]Planilha8!$X$4:$AD$6629,7,0)</f>
        <v>BOM</v>
      </c>
      <c r="G6105" s="103" t="n">
        <v>43234</v>
      </c>
      <c r="H6105" s="104" t="n">
        <v>208</v>
      </c>
      <c r="I6105" s="29" t="s">
        <v>23</v>
      </c>
      <c r="J6105" s="105" t="s">
        <v>601</v>
      </c>
      <c r="K6105" s="106" t="n">
        <v>5448</v>
      </c>
      <c r="L6105" s="107" t="n">
        <v>2017003673</v>
      </c>
      <c r="M6105" s="73" t="n">
        <v>43465</v>
      </c>
      <c r="N6105" s="74" t="n">
        <v>24.2666666666667</v>
      </c>
      <c r="O6105" s="109" t="n">
        <v>0.2</v>
      </c>
      <c r="P6105" s="110" t="n">
        <v>0.0166666666666667</v>
      </c>
      <c r="Q6105" s="77" t="n">
        <v>3.46666666666667</v>
      </c>
      <c r="R6105" s="78" t="n">
        <v>27.7333333333333</v>
      </c>
      <c r="S6105" s="39" t="n">
        <v>180.266666666667</v>
      </c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  <c r="AI6105" s="3"/>
      <c r="AJ6105" s="3"/>
      <c r="AMG6105" s="0"/>
      <c r="AMH6105" s="0"/>
      <c r="AMI6105" s="0"/>
      <c r="AMJ6105" s="0"/>
    </row>
    <row r="6106" s="4" customFormat="true" ht="37.5" hidden="false" customHeight="true" outlineLevel="0" collapsed="false">
      <c r="A6106" s="23" t="s">
        <v>1337</v>
      </c>
      <c r="B6106" s="108" t="n">
        <v>9881</v>
      </c>
      <c r="C6106" s="25" t="n">
        <f aca="false">VLOOKUP(B6106,[1]Planilha8!$X$4:$Y$6629,2,0)</f>
        <v>2042424</v>
      </c>
      <c r="D6106" s="102" t="s">
        <v>1648</v>
      </c>
      <c r="E6106" s="26" t="str">
        <f aca="false">VLOOKUP(B6106,[1]Planilha8!$X$4:$Z$6629,3,0)</f>
        <v>CLINICA MÉDICA</v>
      </c>
      <c r="F6106" s="26" t="str">
        <f aca="false">VLOOKUP(B6106,[1]Planilha8!$X$4:$AD$6629,7,0)</f>
        <v>BOM</v>
      </c>
      <c r="G6106" s="103" t="n">
        <v>43234</v>
      </c>
      <c r="H6106" s="104" t="n">
        <v>208</v>
      </c>
      <c r="I6106" s="29" t="s">
        <v>23</v>
      </c>
      <c r="J6106" s="105" t="s">
        <v>601</v>
      </c>
      <c r="K6106" s="106" t="n">
        <v>5448</v>
      </c>
      <c r="L6106" s="107" t="n">
        <v>2017003673</v>
      </c>
      <c r="M6106" s="73" t="n">
        <v>43465</v>
      </c>
      <c r="N6106" s="74" t="n">
        <v>24.2666666666667</v>
      </c>
      <c r="O6106" s="109" t="n">
        <v>0.2</v>
      </c>
      <c r="P6106" s="110" t="n">
        <v>0.0166666666666667</v>
      </c>
      <c r="Q6106" s="77" t="n">
        <v>3.46666666666667</v>
      </c>
      <c r="R6106" s="78" t="n">
        <v>27.7333333333333</v>
      </c>
      <c r="S6106" s="39" t="n">
        <v>180.266666666667</v>
      </c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  <c r="AMG6106" s="0"/>
      <c r="AMH6106" s="0"/>
      <c r="AMI6106" s="0"/>
      <c r="AMJ6106" s="0"/>
    </row>
    <row r="6107" s="4" customFormat="true" ht="37.5" hidden="false" customHeight="true" outlineLevel="0" collapsed="false">
      <c r="A6107" s="23" t="s">
        <v>1337</v>
      </c>
      <c r="B6107" s="108" t="n">
        <v>9882</v>
      </c>
      <c r="C6107" s="25" t="n">
        <f aca="false">VLOOKUP(B6107,[1]Planilha8!$X$4:$Y$6629,2,0)</f>
        <v>2042435</v>
      </c>
      <c r="D6107" s="102" t="s">
        <v>1648</v>
      </c>
      <c r="E6107" s="26" t="str">
        <f aca="false">VLOOKUP(B6107,[1]Planilha8!$X$4:$Z$6629,3,0)</f>
        <v>CLINICA MÉDICA</v>
      </c>
      <c r="F6107" s="26" t="str">
        <f aca="false">VLOOKUP(B6107,[1]Planilha8!$X$4:$AD$6629,7,0)</f>
        <v>BOM</v>
      </c>
      <c r="G6107" s="103" t="n">
        <v>43234</v>
      </c>
      <c r="H6107" s="104" t="n">
        <v>208</v>
      </c>
      <c r="I6107" s="29" t="s">
        <v>23</v>
      </c>
      <c r="J6107" s="105" t="s">
        <v>601</v>
      </c>
      <c r="K6107" s="106" t="n">
        <v>5448</v>
      </c>
      <c r="L6107" s="107" t="n">
        <v>2017003673</v>
      </c>
      <c r="M6107" s="73" t="n">
        <v>43465</v>
      </c>
      <c r="N6107" s="74" t="n">
        <v>24.2666666666667</v>
      </c>
      <c r="O6107" s="109" t="n">
        <v>0.2</v>
      </c>
      <c r="P6107" s="110" t="n">
        <v>0.0166666666666667</v>
      </c>
      <c r="Q6107" s="77" t="n">
        <v>3.46666666666667</v>
      </c>
      <c r="R6107" s="78" t="n">
        <v>27.7333333333333</v>
      </c>
      <c r="S6107" s="39" t="n">
        <v>180.266666666667</v>
      </c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  <c r="AI6107" s="3"/>
      <c r="AJ6107" s="3"/>
      <c r="AMG6107" s="0"/>
      <c r="AMH6107" s="0"/>
      <c r="AMI6107" s="0"/>
      <c r="AMJ6107" s="0"/>
    </row>
    <row r="6108" s="4" customFormat="true" ht="37.5" hidden="false" customHeight="true" outlineLevel="0" collapsed="false">
      <c r="A6108" s="23" t="s">
        <v>1337</v>
      </c>
      <c r="B6108" s="108" t="n">
        <v>9883</v>
      </c>
      <c r="C6108" s="25" t="n">
        <f aca="false">VLOOKUP(B6108,[1]Planilha8!$X$4:$Y$6629,2,0)</f>
        <v>2042436</v>
      </c>
      <c r="D6108" s="102" t="s">
        <v>1648</v>
      </c>
      <c r="E6108" s="26" t="str">
        <f aca="false">VLOOKUP(B6108,[1]Planilha8!$X$4:$Z$6629,3,0)</f>
        <v>CLINICA MÉDICA</v>
      </c>
      <c r="F6108" s="26" t="str">
        <f aca="false">VLOOKUP(B6108,[1]Planilha8!$X$4:$AD$6629,7,0)</f>
        <v>BOM</v>
      </c>
      <c r="G6108" s="103" t="n">
        <v>43234</v>
      </c>
      <c r="H6108" s="104" t="n">
        <v>208</v>
      </c>
      <c r="I6108" s="29" t="s">
        <v>23</v>
      </c>
      <c r="J6108" s="105" t="s">
        <v>601</v>
      </c>
      <c r="K6108" s="106" t="n">
        <v>5448</v>
      </c>
      <c r="L6108" s="107" t="n">
        <v>2017003673</v>
      </c>
      <c r="M6108" s="73" t="n">
        <v>43465</v>
      </c>
      <c r="N6108" s="74" t="n">
        <v>24.2666666666667</v>
      </c>
      <c r="O6108" s="109" t="n">
        <v>0.2</v>
      </c>
      <c r="P6108" s="110" t="n">
        <v>0.0166666666666667</v>
      </c>
      <c r="Q6108" s="77" t="n">
        <v>3.46666666666667</v>
      </c>
      <c r="R6108" s="78" t="n">
        <v>27.7333333333333</v>
      </c>
      <c r="S6108" s="39" t="n">
        <v>180.266666666667</v>
      </c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  <c r="AMG6108" s="0"/>
      <c r="AMH6108" s="0"/>
      <c r="AMI6108" s="0"/>
      <c r="AMJ6108" s="0"/>
    </row>
    <row r="6109" s="4" customFormat="true" ht="37.5" hidden="false" customHeight="true" outlineLevel="0" collapsed="false">
      <c r="A6109" s="23" t="s">
        <v>1337</v>
      </c>
      <c r="B6109" s="108" t="n">
        <v>9884</v>
      </c>
      <c r="C6109" s="25" t="n">
        <f aca="false">VLOOKUP(B6109,[1]Planilha8!$X$4:$Y$6629,2,0)</f>
        <v>2042437</v>
      </c>
      <c r="D6109" s="102" t="s">
        <v>1648</v>
      </c>
      <c r="E6109" s="26" t="str">
        <f aca="false">VLOOKUP(B6109,[1]Planilha8!$X$4:$Z$6629,3,0)</f>
        <v>CLINICA MÉDICA</v>
      </c>
      <c r="F6109" s="26" t="str">
        <f aca="false">VLOOKUP(B6109,[1]Planilha8!$X$4:$AD$6629,7,0)</f>
        <v>BOM</v>
      </c>
      <c r="G6109" s="103" t="n">
        <v>43234</v>
      </c>
      <c r="H6109" s="104" t="n">
        <v>208</v>
      </c>
      <c r="I6109" s="29" t="s">
        <v>23</v>
      </c>
      <c r="J6109" s="105" t="s">
        <v>601</v>
      </c>
      <c r="K6109" s="106" t="n">
        <v>5448</v>
      </c>
      <c r="L6109" s="107" t="n">
        <v>2017003673</v>
      </c>
      <c r="M6109" s="73" t="n">
        <v>43465</v>
      </c>
      <c r="N6109" s="74" t="n">
        <v>24.2666666666667</v>
      </c>
      <c r="O6109" s="109" t="n">
        <v>0.2</v>
      </c>
      <c r="P6109" s="110" t="n">
        <v>0.0166666666666667</v>
      </c>
      <c r="Q6109" s="77" t="n">
        <v>3.46666666666667</v>
      </c>
      <c r="R6109" s="78" t="n">
        <v>27.7333333333333</v>
      </c>
      <c r="S6109" s="39" t="n">
        <v>180.266666666667</v>
      </c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  <c r="AI6109" s="3"/>
      <c r="AJ6109" s="3"/>
      <c r="AMG6109" s="0"/>
      <c r="AMH6109" s="0"/>
      <c r="AMI6109" s="0"/>
      <c r="AMJ6109" s="0"/>
    </row>
    <row r="6110" s="4" customFormat="true" ht="37.5" hidden="false" customHeight="true" outlineLevel="0" collapsed="false">
      <c r="A6110" s="23" t="s">
        <v>1337</v>
      </c>
      <c r="B6110" s="108" t="n">
        <v>9885</v>
      </c>
      <c r="C6110" s="25" t="n">
        <f aca="false">VLOOKUP(B6110,[1]Planilha8!$X$4:$Y$6629,2,0)</f>
        <v>2042438</v>
      </c>
      <c r="D6110" s="102" t="s">
        <v>1648</v>
      </c>
      <c r="E6110" s="26" t="str">
        <f aca="false">VLOOKUP(B6110,[1]Planilha8!$X$4:$Z$6629,3,0)</f>
        <v>CLINICA MÉDICA</v>
      </c>
      <c r="F6110" s="26" t="str">
        <f aca="false">VLOOKUP(B6110,[1]Planilha8!$X$4:$AD$6629,7,0)</f>
        <v>BOM</v>
      </c>
      <c r="G6110" s="103" t="n">
        <v>43234</v>
      </c>
      <c r="H6110" s="104" t="n">
        <v>208</v>
      </c>
      <c r="I6110" s="29" t="s">
        <v>23</v>
      </c>
      <c r="J6110" s="105" t="s">
        <v>601</v>
      </c>
      <c r="K6110" s="106" t="n">
        <v>5448</v>
      </c>
      <c r="L6110" s="107" t="n">
        <v>2017003673</v>
      </c>
      <c r="M6110" s="73" t="n">
        <v>43465</v>
      </c>
      <c r="N6110" s="74" t="n">
        <v>24.2666666666667</v>
      </c>
      <c r="O6110" s="109" t="n">
        <v>0.2</v>
      </c>
      <c r="P6110" s="110" t="n">
        <v>0.0166666666666667</v>
      </c>
      <c r="Q6110" s="77" t="n">
        <v>3.46666666666667</v>
      </c>
      <c r="R6110" s="78" t="n">
        <v>27.7333333333333</v>
      </c>
      <c r="S6110" s="39" t="n">
        <v>180.266666666667</v>
      </c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  <c r="AI6110" s="3"/>
      <c r="AJ6110" s="3"/>
      <c r="AMG6110" s="0"/>
      <c r="AMH6110" s="0"/>
      <c r="AMI6110" s="0"/>
      <c r="AMJ6110" s="0"/>
    </row>
    <row r="6111" s="4" customFormat="true" ht="37.5" hidden="false" customHeight="true" outlineLevel="0" collapsed="false">
      <c r="A6111" s="23" t="s">
        <v>1337</v>
      </c>
      <c r="B6111" s="108" t="n">
        <v>9886</v>
      </c>
      <c r="C6111" s="25" t="n">
        <f aca="false">VLOOKUP(B6111,[1]Planilha8!$X$4:$Y$6629,2,0)</f>
        <v>2042439</v>
      </c>
      <c r="D6111" s="102" t="s">
        <v>1648</v>
      </c>
      <c r="E6111" s="26" t="str">
        <f aca="false">VLOOKUP(B6111,[1]Planilha8!$X$4:$Z$6629,3,0)</f>
        <v>CLINICA MÉDICA</v>
      </c>
      <c r="F6111" s="26" t="str">
        <f aca="false">VLOOKUP(B6111,[1]Planilha8!$X$4:$AD$6629,7,0)</f>
        <v>BOM</v>
      </c>
      <c r="G6111" s="103" t="n">
        <v>43234</v>
      </c>
      <c r="H6111" s="104" t="n">
        <v>208</v>
      </c>
      <c r="I6111" s="29" t="s">
        <v>23</v>
      </c>
      <c r="J6111" s="105" t="s">
        <v>601</v>
      </c>
      <c r="K6111" s="106" t="n">
        <v>5448</v>
      </c>
      <c r="L6111" s="107" t="n">
        <v>2017003673</v>
      </c>
      <c r="M6111" s="73" t="n">
        <v>43465</v>
      </c>
      <c r="N6111" s="74" t="n">
        <v>24.2666666666667</v>
      </c>
      <c r="O6111" s="109" t="n">
        <v>0.2</v>
      </c>
      <c r="P6111" s="110" t="n">
        <v>0.0166666666666667</v>
      </c>
      <c r="Q6111" s="77" t="n">
        <v>3.46666666666667</v>
      </c>
      <c r="R6111" s="78" t="n">
        <v>27.7333333333333</v>
      </c>
      <c r="S6111" s="39" t="n">
        <v>180.266666666667</v>
      </c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  <c r="AI6111" s="3"/>
      <c r="AJ6111" s="3"/>
      <c r="AMG6111" s="0"/>
      <c r="AMH6111" s="0"/>
      <c r="AMI6111" s="0"/>
      <c r="AMJ6111" s="0"/>
    </row>
    <row r="6112" s="4" customFormat="true" ht="37.5" hidden="false" customHeight="true" outlineLevel="0" collapsed="false">
      <c r="A6112" s="23" t="s">
        <v>1337</v>
      </c>
      <c r="B6112" s="108" t="n">
        <v>9887</v>
      </c>
      <c r="C6112" s="25" t="n">
        <f aca="false">VLOOKUP(B6112,[1]Planilha8!$X$4:$Y$6629,2,0)</f>
        <v>2042440</v>
      </c>
      <c r="D6112" s="102" t="s">
        <v>1648</v>
      </c>
      <c r="E6112" s="26" t="str">
        <f aca="false">VLOOKUP(B6112,[1]Planilha8!$X$4:$Z$6629,3,0)</f>
        <v>CLINICA MÉDICA</v>
      </c>
      <c r="F6112" s="26" t="str">
        <f aca="false">VLOOKUP(B6112,[1]Planilha8!$X$4:$AD$6629,7,0)</f>
        <v>BOM</v>
      </c>
      <c r="G6112" s="103" t="n">
        <v>43234</v>
      </c>
      <c r="H6112" s="104" t="n">
        <v>208</v>
      </c>
      <c r="I6112" s="29" t="s">
        <v>23</v>
      </c>
      <c r="J6112" s="105" t="s">
        <v>601</v>
      </c>
      <c r="K6112" s="106" t="n">
        <v>5448</v>
      </c>
      <c r="L6112" s="107" t="n">
        <v>2017003673</v>
      </c>
      <c r="M6112" s="73" t="n">
        <v>43465</v>
      </c>
      <c r="N6112" s="74" t="n">
        <v>24.2666666666667</v>
      </c>
      <c r="O6112" s="109" t="n">
        <v>0.2</v>
      </c>
      <c r="P6112" s="110" t="n">
        <v>0.0166666666666667</v>
      </c>
      <c r="Q6112" s="77" t="n">
        <v>3.46666666666667</v>
      </c>
      <c r="R6112" s="78" t="n">
        <v>27.7333333333333</v>
      </c>
      <c r="S6112" s="39" t="n">
        <v>180.266666666667</v>
      </c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  <c r="AI6112" s="3"/>
      <c r="AJ6112" s="3"/>
      <c r="AMG6112" s="0"/>
      <c r="AMH6112" s="0"/>
      <c r="AMI6112" s="0"/>
      <c r="AMJ6112" s="0"/>
    </row>
    <row r="6113" s="4" customFormat="true" ht="37.5" hidden="false" customHeight="true" outlineLevel="0" collapsed="false">
      <c r="A6113" s="23" t="s">
        <v>1337</v>
      </c>
      <c r="B6113" s="108" t="n">
        <v>9888</v>
      </c>
      <c r="C6113" s="25" t="n">
        <f aca="false">VLOOKUP(B6113,[1]Planilha8!$X$4:$Y$6629,2,0)</f>
        <v>2042441</v>
      </c>
      <c r="D6113" s="102" t="s">
        <v>1648</v>
      </c>
      <c r="E6113" s="26" t="str">
        <f aca="false">VLOOKUP(B6113,[1]Planilha8!$X$4:$Z$6629,3,0)</f>
        <v>DIÁLISE</v>
      </c>
      <c r="F6113" s="26" t="str">
        <f aca="false">VLOOKUP(B6113,[1]Planilha8!$X$4:$AD$6629,7,0)</f>
        <v>BOM</v>
      </c>
      <c r="G6113" s="103" t="n">
        <v>43234</v>
      </c>
      <c r="H6113" s="104" t="n">
        <v>208</v>
      </c>
      <c r="I6113" s="29" t="s">
        <v>23</v>
      </c>
      <c r="J6113" s="105" t="s">
        <v>601</v>
      </c>
      <c r="K6113" s="106" t="n">
        <v>5448</v>
      </c>
      <c r="L6113" s="107" t="n">
        <v>2017003673</v>
      </c>
      <c r="M6113" s="73" t="n">
        <v>43465</v>
      </c>
      <c r="N6113" s="74" t="n">
        <v>24.2666666666667</v>
      </c>
      <c r="O6113" s="109" t="n">
        <v>0.2</v>
      </c>
      <c r="P6113" s="110" t="n">
        <v>0.0166666666666667</v>
      </c>
      <c r="Q6113" s="77" t="n">
        <v>3.46666666666667</v>
      </c>
      <c r="R6113" s="78" t="n">
        <v>27.7333333333333</v>
      </c>
      <c r="S6113" s="39" t="n">
        <v>180.266666666667</v>
      </c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  <c r="AI6113" s="3"/>
      <c r="AJ6113" s="3"/>
      <c r="AMG6113" s="0"/>
      <c r="AMH6113" s="0"/>
      <c r="AMI6113" s="0"/>
      <c r="AMJ6113" s="0"/>
    </row>
    <row r="6114" s="4" customFormat="true" ht="37.5" hidden="false" customHeight="true" outlineLevel="0" collapsed="false">
      <c r="A6114" s="23" t="s">
        <v>1337</v>
      </c>
      <c r="B6114" s="108" t="n">
        <v>9889</v>
      </c>
      <c r="C6114" s="25" t="n">
        <f aca="false">VLOOKUP(B6114,[1]Planilha8!$X$4:$Y$6629,2,0)</f>
        <v>2042442</v>
      </c>
      <c r="D6114" s="102" t="s">
        <v>1648</v>
      </c>
      <c r="E6114" s="26" t="str">
        <f aca="false">VLOOKUP(B6114,[1]Planilha8!$X$4:$Z$6629,3,0)</f>
        <v>DIÁLISE</v>
      </c>
      <c r="F6114" s="26" t="str">
        <f aca="false">VLOOKUP(B6114,[1]Planilha8!$X$4:$AD$6629,7,0)</f>
        <v>BOM</v>
      </c>
      <c r="G6114" s="103" t="n">
        <v>43234</v>
      </c>
      <c r="H6114" s="104" t="n">
        <v>208</v>
      </c>
      <c r="I6114" s="29" t="s">
        <v>23</v>
      </c>
      <c r="J6114" s="105" t="s">
        <v>601</v>
      </c>
      <c r="K6114" s="106" t="n">
        <v>5448</v>
      </c>
      <c r="L6114" s="107" t="n">
        <v>2017003673</v>
      </c>
      <c r="M6114" s="73" t="n">
        <v>43465</v>
      </c>
      <c r="N6114" s="74" t="n">
        <v>24.2666666666667</v>
      </c>
      <c r="O6114" s="109" t="n">
        <v>0.2</v>
      </c>
      <c r="P6114" s="110" t="n">
        <v>0.0166666666666667</v>
      </c>
      <c r="Q6114" s="77" t="n">
        <v>3.46666666666667</v>
      </c>
      <c r="R6114" s="78" t="n">
        <v>27.7333333333333</v>
      </c>
      <c r="S6114" s="39" t="n">
        <v>180.266666666667</v>
      </c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  <c r="AI6114" s="3"/>
      <c r="AJ6114" s="3"/>
      <c r="AMG6114" s="0"/>
      <c r="AMH6114" s="0"/>
      <c r="AMI6114" s="0"/>
      <c r="AMJ6114" s="0"/>
    </row>
    <row r="6115" s="4" customFormat="true" ht="37.5" hidden="false" customHeight="true" outlineLevel="0" collapsed="false">
      <c r="A6115" s="23" t="s">
        <v>1337</v>
      </c>
      <c r="B6115" s="108" t="n">
        <v>9890</v>
      </c>
      <c r="C6115" s="25" t="n">
        <f aca="false">VLOOKUP(B6115,[1]Planilha8!$X$4:$Y$6629,2,0)</f>
        <v>2042443</v>
      </c>
      <c r="D6115" s="102" t="s">
        <v>1648</v>
      </c>
      <c r="E6115" s="26" t="str">
        <f aca="false">VLOOKUP(B6115,[1]Planilha8!$X$4:$Z$6629,3,0)</f>
        <v>DIÁLISE</v>
      </c>
      <c r="F6115" s="26" t="str">
        <f aca="false">VLOOKUP(B6115,[1]Planilha8!$X$4:$AD$6629,7,0)</f>
        <v>BOM</v>
      </c>
      <c r="G6115" s="103" t="n">
        <v>43234</v>
      </c>
      <c r="H6115" s="104" t="n">
        <v>208</v>
      </c>
      <c r="I6115" s="29" t="s">
        <v>23</v>
      </c>
      <c r="J6115" s="105" t="s">
        <v>601</v>
      </c>
      <c r="K6115" s="106" t="n">
        <v>5448</v>
      </c>
      <c r="L6115" s="107" t="n">
        <v>2017003673</v>
      </c>
      <c r="M6115" s="73" t="n">
        <v>43465</v>
      </c>
      <c r="N6115" s="74" t="n">
        <v>24.2666666666667</v>
      </c>
      <c r="O6115" s="109" t="n">
        <v>0.2</v>
      </c>
      <c r="P6115" s="110" t="n">
        <v>0.0166666666666667</v>
      </c>
      <c r="Q6115" s="77" t="n">
        <v>3.46666666666667</v>
      </c>
      <c r="R6115" s="78" t="n">
        <v>27.7333333333333</v>
      </c>
      <c r="S6115" s="39" t="n">
        <v>180.266666666667</v>
      </c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  <c r="AI6115" s="3"/>
      <c r="AJ6115" s="3"/>
      <c r="AMG6115" s="0"/>
      <c r="AMH6115" s="0"/>
      <c r="AMI6115" s="0"/>
      <c r="AMJ6115" s="0"/>
    </row>
    <row r="6116" s="4" customFormat="true" ht="37.5" hidden="false" customHeight="true" outlineLevel="0" collapsed="false">
      <c r="A6116" s="23" t="s">
        <v>1337</v>
      </c>
      <c r="B6116" s="108" t="n">
        <v>9891</v>
      </c>
      <c r="C6116" s="25" t="n">
        <f aca="false">VLOOKUP(B6116,[1]Planilha8!$X$4:$Y$6629,2,0)</f>
        <v>2042444</v>
      </c>
      <c r="D6116" s="102" t="s">
        <v>1648</v>
      </c>
      <c r="E6116" s="26" t="str">
        <f aca="false">VLOOKUP(B6116,[1]Planilha8!$X$4:$Z$6629,3,0)</f>
        <v>GALPÃO ALMOXARIFADO</v>
      </c>
      <c r="F6116" s="26" t="str">
        <f aca="false">VLOOKUP(B6116,[1]Planilha8!$X$4:$AD$6629,7,0)</f>
        <v>SUCATA</v>
      </c>
      <c r="G6116" s="103" t="n">
        <v>43234</v>
      </c>
      <c r="H6116" s="104" t="n">
        <v>208</v>
      </c>
      <c r="I6116" s="29" t="s">
        <v>23</v>
      </c>
      <c r="J6116" s="105" t="s">
        <v>601</v>
      </c>
      <c r="K6116" s="106" t="n">
        <v>5448</v>
      </c>
      <c r="L6116" s="107" t="n">
        <v>2017003673</v>
      </c>
      <c r="M6116" s="73" t="n">
        <v>43465</v>
      </c>
      <c r="N6116" s="74" t="n">
        <v>24.2666666666667</v>
      </c>
      <c r="O6116" s="109" t="n">
        <v>0.2</v>
      </c>
      <c r="P6116" s="110" t="n">
        <v>0.0166666666666667</v>
      </c>
      <c r="Q6116" s="77" t="n">
        <v>3.46666666666667</v>
      </c>
      <c r="R6116" s="78" t="n">
        <v>27.7333333333333</v>
      </c>
      <c r="S6116" s="39" t="n">
        <v>180.266666666667</v>
      </c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  <c r="AI6116" s="3"/>
      <c r="AJ6116" s="3"/>
      <c r="AMG6116" s="0"/>
      <c r="AMH6116" s="0"/>
      <c r="AMI6116" s="0"/>
      <c r="AMJ6116" s="0"/>
    </row>
    <row r="6117" s="4" customFormat="true" ht="37.5" hidden="false" customHeight="true" outlineLevel="0" collapsed="false">
      <c r="A6117" s="23" t="s">
        <v>1337</v>
      </c>
      <c r="B6117" s="108" t="n">
        <v>9892</v>
      </c>
      <c r="C6117" s="25" t="n">
        <f aca="false">VLOOKUP(B6117,[1]Planilha8!$X$4:$Y$6629,2,0)</f>
        <v>2042445</v>
      </c>
      <c r="D6117" s="102" t="s">
        <v>1648</v>
      </c>
      <c r="E6117" s="26" t="str">
        <f aca="false">VLOOKUP(B6117,[1]Planilha8!$X$4:$Z$6629,3,0)</f>
        <v>DIÁLISE</v>
      </c>
      <c r="F6117" s="26" t="str">
        <f aca="false">VLOOKUP(B6117,[1]Planilha8!$X$4:$AD$6629,7,0)</f>
        <v>BOM</v>
      </c>
      <c r="G6117" s="103" t="n">
        <v>43234</v>
      </c>
      <c r="H6117" s="104" t="n">
        <v>208</v>
      </c>
      <c r="I6117" s="29" t="s">
        <v>23</v>
      </c>
      <c r="J6117" s="105" t="s">
        <v>601</v>
      </c>
      <c r="K6117" s="106" t="n">
        <v>5448</v>
      </c>
      <c r="L6117" s="107" t="n">
        <v>2017003673</v>
      </c>
      <c r="M6117" s="73" t="n">
        <v>43465</v>
      </c>
      <c r="N6117" s="74" t="n">
        <v>24.2666666666667</v>
      </c>
      <c r="O6117" s="109" t="n">
        <v>0.2</v>
      </c>
      <c r="P6117" s="110" t="n">
        <v>0.0166666666666667</v>
      </c>
      <c r="Q6117" s="77" t="n">
        <v>3.46666666666667</v>
      </c>
      <c r="R6117" s="78" t="n">
        <v>27.7333333333333</v>
      </c>
      <c r="S6117" s="39" t="n">
        <v>180.266666666667</v>
      </c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  <c r="AI6117" s="3"/>
      <c r="AJ6117" s="3"/>
      <c r="AMG6117" s="0"/>
      <c r="AMH6117" s="0"/>
      <c r="AMI6117" s="0"/>
      <c r="AMJ6117" s="0"/>
    </row>
    <row r="6118" s="4" customFormat="true" ht="37.5" hidden="false" customHeight="true" outlineLevel="0" collapsed="false">
      <c r="A6118" s="23" t="s">
        <v>1337</v>
      </c>
      <c r="B6118" s="108" t="n">
        <v>9893</v>
      </c>
      <c r="C6118" s="25" t="n">
        <f aca="false">VLOOKUP(B6118,[1]Planilha8!$X$4:$Y$6629,2,0)</f>
        <v>2042446</v>
      </c>
      <c r="D6118" s="102" t="s">
        <v>1648</v>
      </c>
      <c r="E6118" s="26" t="str">
        <f aca="false">VLOOKUP(B6118,[1]Planilha8!$X$4:$Z$6629,3,0)</f>
        <v>GALPÃO ALMOXARIFADO</v>
      </c>
      <c r="F6118" s="26" t="str">
        <f aca="false">VLOOKUP(B6118,[1]Planilha8!$X$4:$AD$6629,7,0)</f>
        <v>SUCATA</v>
      </c>
      <c r="G6118" s="103" t="n">
        <v>43234</v>
      </c>
      <c r="H6118" s="104" t="n">
        <v>208</v>
      </c>
      <c r="I6118" s="29" t="s">
        <v>23</v>
      </c>
      <c r="J6118" s="105" t="s">
        <v>601</v>
      </c>
      <c r="K6118" s="106" t="n">
        <v>5448</v>
      </c>
      <c r="L6118" s="107" t="n">
        <v>2017003673</v>
      </c>
      <c r="M6118" s="73" t="n">
        <v>43465</v>
      </c>
      <c r="N6118" s="74" t="n">
        <v>24.2666666666667</v>
      </c>
      <c r="O6118" s="109" t="n">
        <v>0.2</v>
      </c>
      <c r="P6118" s="110" t="n">
        <v>0.0166666666666667</v>
      </c>
      <c r="Q6118" s="77" t="n">
        <v>3.46666666666667</v>
      </c>
      <c r="R6118" s="78" t="n">
        <v>27.7333333333333</v>
      </c>
      <c r="S6118" s="39" t="n">
        <v>180.266666666667</v>
      </c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  <c r="AI6118" s="3"/>
      <c r="AJ6118" s="3"/>
      <c r="AMG6118" s="0"/>
      <c r="AMH6118" s="0"/>
      <c r="AMI6118" s="0"/>
      <c r="AMJ6118" s="0"/>
    </row>
    <row r="6119" s="4" customFormat="true" ht="37.5" hidden="false" customHeight="true" outlineLevel="0" collapsed="false">
      <c r="A6119" s="23" t="s">
        <v>1337</v>
      </c>
      <c r="B6119" s="108" t="n">
        <v>9894</v>
      </c>
      <c r="C6119" s="25" t="n">
        <f aca="false">VLOOKUP(B6119,[1]Planilha8!$X$4:$Y$6629,2,0)</f>
        <v>2042447</v>
      </c>
      <c r="D6119" s="102" t="s">
        <v>1648</v>
      </c>
      <c r="E6119" s="26" t="str">
        <f aca="false">VLOOKUP(B6119,[1]Planilha8!$X$4:$Z$6629,3,0)</f>
        <v>CUIDADOS PALIATIVOS - 2 ANDAR</v>
      </c>
      <c r="F6119" s="26" t="str">
        <f aca="false">VLOOKUP(B6119,[1]Planilha8!$X$4:$AD$6629,7,0)</f>
        <v>BOM</v>
      </c>
      <c r="G6119" s="103" t="n">
        <v>43234</v>
      </c>
      <c r="H6119" s="104" t="n">
        <v>208</v>
      </c>
      <c r="I6119" s="29" t="s">
        <v>23</v>
      </c>
      <c r="J6119" s="105" t="s">
        <v>601</v>
      </c>
      <c r="K6119" s="106" t="n">
        <v>5448</v>
      </c>
      <c r="L6119" s="107" t="n">
        <v>2017003673</v>
      </c>
      <c r="M6119" s="73" t="n">
        <v>43465</v>
      </c>
      <c r="N6119" s="74" t="n">
        <v>24.2666666666667</v>
      </c>
      <c r="O6119" s="109" t="n">
        <v>0.2</v>
      </c>
      <c r="P6119" s="110" t="n">
        <v>0.0166666666666667</v>
      </c>
      <c r="Q6119" s="77" t="n">
        <v>3.46666666666667</v>
      </c>
      <c r="R6119" s="78" t="n">
        <v>27.7333333333333</v>
      </c>
      <c r="S6119" s="39" t="n">
        <v>180.266666666667</v>
      </c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  <c r="AI6119" s="3"/>
      <c r="AJ6119" s="3"/>
      <c r="AMG6119" s="0"/>
      <c r="AMH6119" s="0"/>
      <c r="AMI6119" s="0"/>
      <c r="AMJ6119" s="0"/>
    </row>
    <row r="6120" s="4" customFormat="true" ht="37.5" hidden="false" customHeight="true" outlineLevel="0" collapsed="false">
      <c r="A6120" s="23" t="s">
        <v>1337</v>
      </c>
      <c r="B6120" s="108" t="n">
        <v>9895</v>
      </c>
      <c r="C6120" s="25" t="n">
        <f aca="false">VLOOKUP(B6120,[1]Planilha8!$X$4:$Y$6629,2,0)</f>
        <v>2042448</v>
      </c>
      <c r="D6120" s="102" t="s">
        <v>1648</v>
      </c>
      <c r="E6120" s="26" t="str">
        <f aca="false">VLOOKUP(B6120,[1]Planilha8!$X$4:$Z$6629,3,0)</f>
        <v>CUIDADOS PALIATIVOS - 2 ANDAR</v>
      </c>
      <c r="F6120" s="26" t="str">
        <f aca="false">VLOOKUP(B6120,[1]Planilha8!$X$4:$AD$6629,7,0)</f>
        <v>BOM</v>
      </c>
      <c r="G6120" s="103" t="n">
        <v>43234</v>
      </c>
      <c r="H6120" s="104" t="n">
        <v>208</v>
      </c>
      <c r="I6120" s="29" t="s">
        <v>23</v>
      </c>
      <c r="J6120" s="105" t="s">
        <v>601</v>
      </c>
      <c r="K6120" s="106" t="n">
        <v>5448</v>
      </c>
      <c r="L6120" s="107" t="n">
        <v>2017003673</v>
      </c>
      <c r="M6120" s="73" t="n">
        <v>43465</v>
      </c>
      <c r="N6120" s="74" t="n">
        <v>24.2666666666667</v>
      </c>
      <c r="O6120" s="109" t="n">
        <v>0.2</v>
      </c>
      <c r="P6120" s="110" t="n">
        <v>0.0166666666666667</v>
      </c>
      <c r="Q6120" s="77" t="n">
        <v>3.46666666666667</v>
      </c>
      <c r="R6120" s="78" t="n">
        <v>27.7333333333333</v>
      </c>
      <c r="S6120" s="39" t="n">
        <v>180.266666666667</v>
      </c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  <c r="AI6120" s="3"/>
      <c r="AJ6120" s="3"/>
      <c r="AMG6120" s="0"/>
      <c r="AMH6120" s="0"/>
      <c r="AMI6120" s="0"/>
      <c r="AMJ6120" s="0"/>
    </row>
    <row r="6121" s="4" customFormat="true" ht="37.5" hidden="false" customHeight="true" outlineLevel="0" collapsed="false">
      <c r="A6121" s="23" t="s">
        <v>1337</v>
      </c>
      <c r="B6121" s="108" t="n">
        <v>9896</v>
      </c>
      <c r="C6121" s="25" t="n">
        <f aca="false">VLOOKUP(B6121,[1]Planilha8!$X$4:$Y$6629,2,0)</f>
        <v>2042449</v>
      </c>
      <c r="D6121" s="102" t="s">
        <v>1648</v>
      </c>
      <c r="E6121" s="26" t="str">
        <f aca="false">VLOOKUP(B6121,[1]Planilha8!$X$4:$Z$6629,3,0)</f>
        <v>CUIDADOS PALIATIVOS - 2 ANDAR</v>
      </c>
      <c r="F6121" s="26" t="str">
        <f aca="false">VLOOKUP(B6121,[1]Planilha8!$X$4:$AD$6629,7,0)</f>
        <v>BOM</v>
      </c>
      <c r="G6121" s="103" t="n">
        <v>43234</v>
      </c>
      <c r="H6121" s="104" t="n">
        <v>208</v>
      </c>
      <c r="I6121" s="29" t="s">
        <v>23</v>
      </c>
      <c r="J6121" s="105" t="s">
        <v>601</v>
      </c>
      <c r="K6121" s="106" t="n">
        <v>5448</v>
      </c>
      <c r="L6121" s="107" t="n">
        <v>2017003673</v>
      </c>
      <c r="M6121" s="73" t="n">
        <v>43465</v>
      </c>
      <c r="N6121" s="74" t="n">
        <v>24.2666666666667</v>
      </c>
      <c r="O6121" s="109" t="n">
        <v>0.2</v>
      </c>
      <c r="P6121" s="110" t="n">
        <v>0.0166666666666667</v>
      </c>
      <c r="Q6121" s="77" t="n">
        <v>3.46666666666667</v>
      </c>
      <c r="R6121" s="78" t="n">
        <v>27.7333333333333</v>
      </c>
      <c r="S6121" s="39" t="n">
        <v>180.266666666667</v>
      </c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  <c r="AI6121" s="3"/>
      <c r="AJ6121" s="3"/>
      <c r="AMG6121" s="0"/>
      <c r="AMH6121" s="0"/>
      <c r="AMI6121" s="0"/>
      <c r="AMJ6121" s="0"/>
    </row>
    <row r="6122" s="4" customFormat="true" ht="37.5" hidden="false" customHeight="true" outlineLevel="0" collapsed="false">
      <c r="A6122" s="23" t="s">
        <v>1337</v>
      </c>
      <c r="B6122" s="108" t="n">
        <v>11115</v>
      </c>
      <c r="C6122" s="25" t="n">
        <f aca="false">VLOOKUP(B6122,[1]Planilha8!$X$4:$Y$6629,2,0)</f>
        <v>2042451</v>
      </c>
      <c r="D6122" s="102" t="s">
        <v>1649</v>
      </c>
      <c r="E6122" s="26" t="str">
        <f aca="false">VLOOKUP(B6122,[1]Planilha8!$X$4:$Z$6629,3,0)</f>
        <v>LANCHONETE 5 ANDAR</v>
      </c>
      <c r="F6122" s="26" t="str">
        <f aca="false">VLOOKUP(B6122,[1]Planilha8!$X$4:$AD$6629,7,0)</f>
        <v>BOM</v>
      </c>
      <c r="G6122" s="103" t="n">
        <v>43235</v>
      </c>
      <c r="H6122" s="104" t="n">
        <v>610.47</v>
      </c>
      <c r="I6122" s="29" t="s">
        <v>23</v>
      </c>
      <c r="J6122" s="105" t="s">
        <v>1650</v>
      </c>
      <c r="K6122" s="106" t="n">
        <v>7306</v>
      </c>
      <c r="L6122" s="107" t="n">
        <v>2018001281</v>
      </c>
      <c r="M6122" s="73" t="n">
        <v>43465</v>
      </c>
      <c r="N6122" s="74" t="n">
        <v>39.171825</v>
      </c>
      <c r="O6122" s="109" t="n">
        <v>0.11</v>
      </c>
      <c r="P6122" s="110" t="n">
        <v>0.00916666666666667</v>
      </c>
      <c r="Q6122" s="77" t="n">
        <v>5.595975</v>
      </c>
      <c r="R6122" s="78" t="n">
        <v>44.7678</v>
      </c>
      <c r="S6122" s="39" t="n">
        <v>565.7022</v>
      </c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  <c r="AI6122" s="3"/>
      <c r="AJ6122" s="3"/>
      <c r="AMG6122" s="0"/>
      <c r="AMH6122" s="0"/>
      <c r="AMI6122" s="0"/>
      <c r="AMJ6122" s="0"/>
    </row>
    <row r="6123" s="4" customFormat="true" ht="37.5" hidden="false" customHeight="true" outlineLevel="0" collapsed="false">
      <c r="A6123" s="23" t="s">
        <v>1337</v>
      </c>
      <c r="B6123" s="108" t="n">
        <v>11116</v>
      </c>
      <c r="C6123" s="25" t="n">
        <f aca="false">VLOOKUP(B6123,[1]Planilha8!$X$4:$Y$6629,2,0)</f>
        <v>2042452</v>
      </c>
      <c r="D6123" s="102" t="s">
        <v>1651</v>
      </c>
      <c r="E6123" s="26" t="str">
        <f aca="false">VLOOKUP(B6123,[1]Planilha8!$X$4:$Z$6629,3,0)</f>
        <v>LANCHONETE 5 ANDAR</v>
      </c>
      <c r="F6123" s="26" t="str">
        <f aca="false">VLOOKUP(B6123,[1]Planilha8!$X$4:$AD$6629,7,0)</f>
        <v>BOM</v>
      </c>
      <c r="G6123" s="103" t="n">
        <v>43235</v>
      </c>
      <c r="H6123" s="104" t="n">
        <v>859.33</v>
      </c>
      <c r="I6123" s="29" t="s">
        <v>23</v>
      </c>
      <c r="J6123" s="105" t="s">
        <v>1650</v>
      </c>
      <c r="K6123" s="106" t="n">
        <v>7306</v>
      </c>
      <c r="L6123" s="107" t="n">
        <v>2018001281</v>
      </c>
      <c r="M6123" s="73" t="n">
        <v>43465</v>
      </c>
      <c r="N6123" s="74" t="n">
        <v>100.255166666667</v>
      </c>
      <c r="O6123" s="109" t="n">
        <v>0.2</v>
      </c>
      <c r="P6123" s="110" t="n">
        <v>0.0166666666666667</v>
      </c>
      <c r="Q6123" s="77" t="n">
        <v>14.3221666666667</v>
      </c>
      <c r="R6123" s="78" t="n">
        <v>114.577333333333</v>
      </c>
      <c r="S6123" s="39" t="n">
        <v>744.752666666667</v>
      </c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  <c r="AI6123" s="3"/>
      <c r="AJ6123" s="3"/>
      <c r="AMG6123" s="0"/>
      <c r="AMH6123" s="0"/>
      <c r="AMI6123" s="0"/>
      <c r="AMJ6123" s="0"/>
    </row>
    <row r="6124" s="4" customFormat="true" ht="37.5" hidden="false" customHeight="true" outlineLevel="0" collapsed="false">
      <c r="A6124" s="23" t="s">
        <v>1337</v>
      </c>
      <c r="B6124" s="108" t="n">
        <v>11117</v>
      </c>
      <c r="C6124" s="25" t="n">
        <f aca="false">VLOOKUP(B6124,[1]Planilha8!$X$4:$Y$6629,2,0)</f>
        <v>2042453</v>
      </c>
      <c r="D6124" s="102" t="s">
        <v>1651</v>
      </c>
      <c r="E6124" s="26" t="str">
        <f aca="false">VLOOKUP(B6124,[1]Planilha8!$X$4:$Z$6629,3,0)</f>
        <v>LANCHONETE 5 ANDAR</v>
      </c>
      <c r="F6124" s="26" t="str">
        <f aca="false">VLOOKUP(B6124,[1]Planilha8!$X$4:$AD$6629,7,0)</f>
        <v>BOM</v>
      </c>
      <c r="G6124" s="103" t="n">
        <v>43235</v>
      </c>
      <c r="H6124" s="104" t="n">
        <v>859.33</v>
      </c>
      <c r="I6124" s="29" t="s">
        <v>23</v>
      </c>
      <c r="J6124" s="105" t="s">
        <v>1650</v>
      </c>
      <c r="K6124" s="106" t="n">
        <v>7306</v>
      </c>
      <c r="L6124" s="107" t="n">
        <v>2018001281</v>
      </c>
      <c r="M6124" s="73" t="n">
        <v>43465</v>
      </c>
      <c r="N6124" s="74" t="n">
        <v>100.255166666667</v>
      </c>
      <c r="O6124" s="109" t="n">
        <v>0.2</v>
      </c>
      <c r="P6124" s="110" t="n">
        <v>0.0166666666666667</v>
      </c>
      <c r="Q6124" s="77" t="n">
        <v>14.3221666666667</v>
      </c>
      <c r="R6124" s="78" t="n">
        <v>114.577333333333</v>
      </c>
      <c r="S6124" s="39" t="n">
        <v>744.752666666667</v>
      </c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  <c r="AI6124" s="3"/>
      <c r="AJ6124" s="3"/>
      <c r="AMG6124" s="0"/>
      <c r="AMH6124" s="0"/>
      <c r="AMI6124" s="0"/>
      <c r="AMJ6124" s="0"/>
    </row>
    <row r="6125" s="4" customFormat="true" ht="37.5" hidden="false" customHeight="true" outlineLevel="0" collapsed="false">
      <c r="A6125" s="23" t="s">
        <v>1337</v>
      </c>
      <c r="B6125" s="108" t="n">
        <v>11118</v>
      </c>
      <c r="C6125" s="25" t="n">
        <f aca="false">VLOOKUP(B6125,[1]Planilha8!$X$4:$Y$6629,2,0)</f>
        <v>2042454</v>
      </c>
      <c r="D6125" s="102" t="s">
        <v>1651</v>
      </c>
      <c r="E6125" s="26" t="str">
        <f aca="false">VLOOKUP(B6125,[1]Planilha8!$X$4:$Z$6629,3,0)</f>
        <v>LANCHONETE 5 ANDAR</v>
      </c>
      <c r="F6125" s="26" t="str">
        <f aca="false">VLOOKUP(B6125,[1]Planilha8!$X$4:$AD$6629,7,0)</f>
        <v>BOM</v>
      </c>
      <c r="G6125" s="103" t="n">
        <v>43235</v>
      </c>
      <c r="H6125" s="104" t="n">
        <v>859.33</v>
      </c>
      <c r="I6125" s="29" t="s">
        <v>23</v>
      </c>
      <c r="J6125" s="105" t="s">
        <v>1650</v>
      </c>
      <c r="K6125" s="106" t="n">
        <v>7306</v>
      </c>
      <c r="L6125" s="107" t="n">
        <v>2018001281</v>
      </c>
      <c r="M6125" s="73" t="n">
        <v>43465</v>
      </c>
      <c r="N6125" s="74" t="n">
        <v>100.255166666667</v>
      </c>
      <c r="O6125" s="109" t="n">
        <v>0.2</v>
      </c>
      <c r="P6125" s="110" t="n">
        <v>0.0166666666666667</v>
      </c>
      <c r="Q6125" s="77" t="n">
        <v>14.3221666666667</v>
      </c>
      <c r="R6125" s="78" t="n">
        <v>114.577333333333</v>
      </c>
      <c r="S6125" s="39" t="n">
        <v>744.752666666667</v>
      </c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  <c r="AI6125" s="3"/>
      <c r="AJ6125" s="3"/>
      <c r="AMG6125" s="0"/>
      <c r="AMH6125" s="0"/>
      <c r="AMI6125" s="0"/>
      <c r="AMJ6125" s="0"/>
    </row>
    <row r="6126" s="4" customFormat="true" ht="37.5" hidden="false" customHeight="true" outlineLevel="0" collapsed="false">
      <c r="A6126" s="23" t="s">
        <v>1337</v>
      </c>
      <c r="B6126" s="108" t="n">
        <v>11119</v>
      </c>
      <c r="C6126" s="25" t="n">
        <f aca="false">VLOOKUP(B6126,[1]Planilha8!$X$4:$Y$6629,2,0)</f>
        <v>2042455</v>
      </c>
      <c r="D6126" s="102" t="s">
        <v>1652</v>
      </c>
      <c r="E6126" s="26" t="str">
        <f aca="false">VLOOKUP(B6126,[1]Planilha8!$X$4:$Z$6629,3,0)</f>
        <v>LANCHONETE 5 ANDAR</v>
      </c>
      <c r="F6126" s="26" t="str">
        <f aca="false">VLOOKUP(B6126,[1]Planilha8!$X$4:$AD$6629,7,0)</f>
        <v>BOM</v>
      </c>
      <c r="G6126" s="103" t="n">
        <v>43235</v>
      </c>
      <c r="H6126" s="104" t="n">
        <v>1842.41</v>
      </c>
      <c r="I6126" s="29" t="s">
        <v>23</v>
      </c>
      <c r="J6126" s="105" t="s">
        <v>1650</v>
      </c>
      <c r="K6126" s="106" t="n">
        <v>7306</v>
      </c>
      <c r="L6126" s="107" t="n">
        <v>2018001281</v>
      </c>
      <c r="M6126" s="73" t="n">
        <v>43465</v>
      </c>
      <c r="N6126" s="74" t="n">
        <v>214.947833333333</v>
      </c>
      <c r="O6126" s="109" t="n">
        <v>0.2</v>
      </c>
      <c r="P6126" s="110" t="n">
        <v>0.0166666666666667</v>
      </c>
      <c r="Q6126" s="77" t="n">
        <v>30.7068333333333</v>
      </c>
      <c r="R6126" s="78" t="n">
        <v>245.654666666667</v>
      </c>
      <c r="S6126" s="39" t="n">
        <v>1596.75533333333</v>
      </c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  <c r="AI6126" s="3"/>
      <c r="AJ6126" s="3"/>
      <c r="AMG6126" s="0"/>
      <c r="AMH6126" s="0"/>
      <c r="AMI6126" s="0"/>
      <c r="AMJ6126" s="0"/>
    </row>
    <row r="6127" s="4" customFormat="true" ht="37.5" hidden="false" customHeight="true" outlineLevel="0" collapsed="false">
      <c r="A6127" s="23" t="s">
        <v>1337</v>
      </c>
      <c r="B6127" s="108" t="n">
        <v>11120</v>
      </c>
      <c r="C6127" s="25" t="n">
        <f aca="false">VLOOKUP(B6127,[1]Planilha8!$X$4:$Y$6629,2,0)</f>
        <v>2042456</v>
      </c>
      <c r="D6127" s="102" t="s">
        <v>1653</v>
      </c>
      <c r="E6127" s="26" t="str">
        <f aca="false">VLOOKUP(B6127,[1]Planilha8!$X$4:$Z$6629,3,0)</f>
        <v>LANCHONETE 5 ANDAR</v>
      </c>
      <c r="F6127" s="26" t="str">
        <f aca="false">VLOOKUP(B6127,[1]Planilha8!$X$4:$AD$6629,7,0)</f>
        <v>BOM</v>
      </c>
      <c r="G6127" s="103" t="n">
        <v>43235</v>
      </c>
      <c r="H6127" s="104" t="n">
        <v>351.29</v>
      </c>
      <c r="I6127" s="29" t="s">
        <v>23</v>
      </c>
      <c r="J6127" s="105" t="s">
        <v>1650</v>
      </c>
      <c r="K6127" s="106" t="n">
        <v>7306</v>
      </c>
      <c r="L6127" s="107" t="n">
        <v>2018001281</v>
      </c>
      <c r="M6127" s="73" t="n">
        <v>43465</v>
      </c>
      <c r="N6127" s="74" t="n">
        <v>40.9838333333333</v>
      </c>
      <c r="O6127" s="109" t="n">
        <v>0.2</v>
      </c>
      <c r="P6127" s="110" t="n">
        <v>0.0166666666666667</v>
      </c>
      <c r="Q6127" s="77" t="n">
        <v>5.85483333333333</v>
      </c>
      <c r="R6127" s="78" t="n">
        <v>46.8386666666667</v>
      </c>
      <c r="S6127" s="39" t="n">
        <v>304.451333333333</v>
      </c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  <c r="AI6127" s="3"/>
      <c r="AJ6127" s="3"/>
      <c r="AMG6127" s="0"/>
      <c r="AMH6127" s="0"/>
      <c r="AMI6127" s="0"/>
      <c r="AMJ6127" s="0"/>
    </row>
    <row r="6128" s="4" customFormat="true" ht="37.5" hidden="false" customHeight="true" outlineLevel="0" collapsed="false">
      <c r="A6128" s="23" t="s">
        <v>1337</v>
      </c>
      <c r="B6128" s="108" t="n">
        <v>11121</v>
      </c>
      <c r="C6128" s="25" t="n">
        <f aca="false">VLOOKUP(B6128,[1]Planilha8!$X$4:$Y$6629,2,0)</f>
        <v>2042457</v>
      </c>
      <c r="D6128" s="102" t="s">
        <v>1653</v>
      </c>
      <c r="E6128" s="26" t="str">
        <f aca="false">VLOOKUP(B6128,[1]Planilha8!$X$4:$Z$6629,3,0)</f>
        <v>LANCHONETE 5 ANDAR</v>
      </c>
      <c r="F6128" s="26" t="str">
        <f aca="false">VLOOKUP(B6128,[1]Planilha8!$X$4:$AD$6629,7,0)</f>
        <v>BOM</v>
      </c>
      <c r="G6128" s="103" t="n">
        <v>43235</v>
      </c>
      <c r="H6128" s="104" t="n">
        <v>351.29</v>
      </c>
      <c r="I6128" s="29" t="s">
        <v>23</v>
      </c>
      <c r="J6128" s="105" t="s">
        <v>1650</v>
      </c>
      <c r="K6128" s="106" t="n">
        <v>7306</v>
      </c>
      <c r="L6128" s="107" t="n">
        <v>2018001281</v>
      </c>
      <c r="M6128" s="73" t="n">
        <v>43465</v>
      </c>
      <c r="N6128" s="74" t="n">
        <v>40.9838333333333</v>
      </c>
      <c r="O6128" s="109" t="n">
        <v>0.2</v>
      </c>
      <c r="P6128" s="110" t="n">
        <v>0.0166666666666667</v>
      </c>
      <c r="Q6128" s="77" t="n">
        <v>5.85483333333333</v>
      </c>
      <c r="R6128" s="78" t="n">
        <v>46.8386666666667</v>
      </c>
      <c r="S6128" s="39" t="n">
        <v>304.451333333333</v>
      </c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  <c r="AMG6128" s="0"/>
      <c r="AMH6128" s="0"/>
      <c r="AMI6128" s="0"/>
      <c r="AMJ6128" s="0"/>
    </row>
    <row r="6129" s="4" customFormat="true" ht="37.5" hidden="false" customHeight="true" outlineLevel="0" collapsed="false">
      <c r="A6129" s="23" t="s">
        <v>1337</v>
      </c>
      <c r="B6129" s="108" t="n">
        <v>11130</v>
      </c>
      <c r="C6129" s="25" t="n">
        <f aca="false">VLOOKUP(B6129,[1]Planilha8!$X$4:$Y$6629,2,0)</f>
        <v>2042462</v>
      </c>
      <c r="D6129" s="102" t="s">
        <v>1654</v>
      </c>
      <c r="E6129" s="26" t="str">
        <f aca="false">VLOOKUP(B6129,[1]Planilha8!$X$4:$Z$6629,3,0)</f>
        <v>AUDITÓRIO LUIZ RASSI – HGG</v>
      </c>
      <c r="F6129" s="26" t="str">
        <f aca="false">VLOOKUP(B6129,[1]Planilha8!$X$4:$AD$6629,7,0)</f>
        <v>BOM</v>
      </c>
      <c r="G6129" s="103" t="n">
        <v>43236</v>
      </c>
      <c r="H6129" s="104" t="n">
        <v>680</v>
      </c>
      <c r="I6129" s="29" t="s">
        <v>23</v>
      </c>
      <c r="J6129" s="105" t="s">
        <v>191</v>
      </c>
      <c r="K6129" s="106" t="n">
        <v>4</v>
      </c>
      <c r="L6129" s="107" t="n">
        <v>2018001523</v>
      </c>
      <c r="M6129" s="73" t="n">
        <v>43465</v>
      </c>
      <c r="N6129" s="74" t="n">
        <v>55.5333333333333</v>
      </c>
      <c r="O6129" s="109" t="n">
        <v>0.14</v>
      </c>
      <c r="P6129" s="110" t="n">
        <v>0.0116666666666667</v>
      </c>
      <c r="Q6129" s="77" t="n">
        <v>7.93333333333333</v>
      </c>
      <c r="R6129" s="78" t="n">
        <v>63.4666666666667</v>
      </c>
      <c r="S6129" s="39" t="n">
        <v>616.533333333333</v>
      </c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  <c r="AI6129" s="3"/>
      <c r="AJ6129" s="3"/>
      <c r="AMG6129" s="0"/>
      <c r="AMH6129" s="0"/>
      <c r="AMI6129" s="0"/>
      <c r="AMJ6129" s="0"/>
    </row>
    <row r="6130" s="4" customFormat="true" ht="37.5" hidden="false" customHeight="true" outlineLevel="0" collapsed="false">
      <c r="A6130" s="23" t="s">
        <v>1337</v>
      </c>
      <c r="B6130" s="108" t="n">
        <v>11131</v>
      </c>
      <c r="C6130" s="25" t="n">
        <f aca="false">VLOOKUP(B6130,[1]Planilha8!$X$4:$Y$6629,2,0)</f>
        <v>2042463</v>
      </c>
      <c r="D6130" s="102" t="s">
        <v>1654</v>
      </c>
      <c r="E6130" s="26" t="str">
        <f aca="false">VLOOKUP(B6130,[1]Planilha8!$X$4:$Z$6629,3,0)</f>
        <v>AUDITÓRIO LUIZ RASSI – HGG</v>
      </c>
      <c r="F6130" s="26" t="str">
        <f aca="false">VLOOKUP(B6130,[1]Planilha8!$X$4:$AD$6629,7,0)</f>
        <v>BOM</v>
      </c>
      <c r="G6130" s="103" t="n">
        <v>43236</v>
      </c>
      <c r="H6130" s="104" t="n">
        <v>680</v>
      </c>
      <c r="I6130" s="29" t="s">
        <v>23</v>
      </c>
      <c r="J6130" s="105" t="s">
        <v>191</v>
      </c>
      <c r="K6130" s="106" t="n">
        <v>4</v>
      </c>
      <c r="L6130" s="107" t="n">
        <v>2018001523</v>
      </c>
      <c r="M6130" s="73" t="n">
        <v>43465</v>
      </c>
      <c r="N6130" s="74" t="n">
        <v>55.5333333333333</v>
      </c>
      <c r="O6130" s="109" t="n">
        <v>0.14</v>
      </c>
      <c r="P6130" s="110" t="n">
        <v>0.0116666666666667</v>
      </c>
      <c r="Q6130" s="77" t="n">
        <v>7.93333333333333</v>
      </c>
      <c r="R6130" s="78" t="n">
        <v>63.4666666666667</v>
      </c>
      <c r="S6130" s="39" t="n">
        <v>616.533333333333</v>
      </c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  <c r="AI6130" s="3"/>
      <c r="AJ6130" s="3"/>
      <c r="AMG6130" s="0"/>
      <c r="AMH6130" s="0"/>
      <c r="AMI6130" s="0"/>
      <c r="AMJ6130" s="0"/>
    </row>
    <row r="6131" s="4" customFormat="true" ht="37.5" hidden="false" customHeight="true" outlineLevel="0" collapsed="false">
      <c r="A6131" s="23" t="s">
        <v>1337</v>
      </c>
      <c r="B6131" s="108" t="n">
        <v>11132</v>
      </c>
      <c r="C6131" s="25" t="n">
        <f aca="false">VLOOKUP(B6131,[1]Planilha8!$X$4:$Y$6629,2,0)</f>
        <v>2042464</v>
      </c>
      <c r="D6131" s="102" t="s">
        <v>1654</v>
      </c>
      <c r="E6131" s="26" t="str">
        <f aca="false">VLOOKUP(B6131,[1]Planilha8!$X$4:$Z$6629,3,0)</f>
        <v>AUDITÓRIO LUIZ RASSI – HGG</v>
      </c>
      <c r="F6131" s="26" t="str">
        <f aca="false">VLOOKUP(B6131,[1]Planilha8!$X$4:$AD$6629,7,0)</f>
        <v>BOM</v>
      </c>
      <c r="G6131" s="103" t="n">
        <v>43236</v>
      </c>
      <c r="H6131" s="104" t="n">
        <v>680</v>
      </c>
      <c r="I6131" s="29" t="s">
        <v>23</v>
      </c>
      <c r="J6131" s="105" t="s">
        <v>191</v>
      </c>
      <c r="K6131" s="106" t="n">
        <v>4</v>
      </c>
      <c r="L6131" s="107" t="n">
        <v>2018001523</v>
      </c>
      <c r="M6131" s="73" t="n">
        <v>43465</v>
      </c>
      <c r="N6131" s="74" t="n">
        <v>55.5333333333333</v>
      </c>
      <c r="O6131" s="109" t="n">
        <v>0.14</v>
      </c>
      <c r="P6131" s="110" t="n">
        <v>0.0116666666666667</v>
      </c>
      <c r="Q6131" s="77" t="n">
        <v>7.93333333333333</v>
      </c>
      <c r="R6131" s="78" t="n">
        <v>63.4666666666667</v>
      </c>
      <c r="S6131" s="39" t="n">
        <v>616.533333333333</v>
      </c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  <c r="AI6131" s="3"/>
      <c r="AJ6131" s="3"/>
      <c r="AMG6131" s="0"/>
      <c r="AMH6131" s="0"/>
      <c r="AMI6131" s="0"/>
      <c r="AMJ6131" s="0"/>
    </row>
    <row r="6132" s="4" customFormat="true" ht="37.5" hidden="false" customHeight="true" outlineLevel="0" collapsed="false">
      <c r="A6132" s="23" t="s">
        <v>1337</v>
      </c>
      <c r="B6132" s="108" t="n">
        <v>11133</v>
      </c>
      <c r="C6132" s="25" t="n">
        <f aca="false">VLOOKUP(B6132,[1]Planilha8!$X$4:$Y$6629,2,0)</f>
        <v>2042465</v>
      </c>
      <c r="D6132" s="102" t="s">
        <v>1654</v>
      </c>
      <c r="E6132" s="26" t="str">
        <f aca="false">VLOOKUP(B6132,[1]Planilha8!$X$4:$Z$6629,3,0)</f>
        <v>AUDITÓRIO LUIZ RASSI – HGG</v>
      </c>
      <c r="F6132" s="26" t="str">
        <f aca="false">VLOOKUP(B6132,[1]Planilha8!$X$4:$AD$6629,7,0)</f>
        <v>BOM</v>
      </c>
      <c r="G6132" s="103" t="n">
        <v>43236</v>
      </c>
      <c r="H6132" s="104" t="n">
        <v>680</v>
      </c>
      <c r="I6132" s="29" t="s">
        <v>23</v>
      </c>
      <c r="J6132" s="105" t="s">
        <v>191</v>
      </c>
      <c r="K6132" s="106" t="n">
        <v>4</v>
      </c>
      <c r="L6132" s="107" t="n">
        <v>2018001523</v>
      </c>
      <c r="M6132" s="73" t="n">
        <v>43465</v>
      </c>
      <c r="N6132" s="74" t="n">
        <v>55.5333333333333</v>
      </c>
      <c r="O6132" s="109" t="n">
        <v>0.14</v>
      </c>
      <c r="P6132" s="110" t="n">
        <v>0.0116666666666667</v>
      </c>
      <c r="Q6132" s="77" t="n">
        <v>7.93333333333333</v>
      </c>
      <c r="R6132" s="78" t="n">
        <v>63.4666666666667</v>
      </c>
      <c r="S6132" s="39" t="n">
        <v>616.533333333333</v>
      </c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  <c r="AI6132" s="3"/>
      <c r="AJ6132" s="3"/>
      <c r="AMG6132" s="0"/>
      <c r="AMH6132" s="0"/>
      <c r="AMI6132" s="0"/>
      <c r="AMJ6132" s="0"/>
    </row>
    <row r="6133" s="4" customFormat="true" ht="37.5" hidden="false" customHeight="true" outlineLevel="0" collapsed="false">
      <c r="A6133" s="23" t="s">
        <v>1337</v>
      </c>
      <c r="B6133" s="108" t="n">
        <v>11134</v>
      </c>
      <c r="C6133" s="25" t="n">
        <f aca="false">VLOOKUP(B6133,[1]Planilha8!$X$4:$Y$6629,2,0)</f>
        <v>2042466</v>
      </c>
      <c r="D6133" s="102" t="s">
        <v>1654</v>
      </c>
      <c r="E6133" s="26" t="str">
        <f aca="false">VLOOKUP(B6133,[1]Planilha8!$X$4:$Z$6629,3,0)</f>
        <v>AUDITÓRIO LUIZ RASSI – HGG</v>
      </c>
      <c r="F6133" s="26" t="str">
        <f aca="false">VLOOKUP(B6133,[1]Planilha8!$X$4:$AD$6629,7,0)</f>
        <v>BOM</v>
      </c>
      <c r="G6133" s="103" t="n">
        <v>43236</v>
      </c>
      <c r="H6133" s="104" t="n">
        <v>680</v>
      </c>
      <c r="I6133" s="29" t="s">
        <v>23</v>
      </c>
      <c r="J6133" s="105" t="s">
        <v>191</v>
      </c>
      <c r="K6133" s="106" t="n">
        <v>4</v>
      </c>
      <c r="L6133" s="107" t="n">
        <v>2018001523</v>
      </c>
      <c r="M6133" s="73" t="n">
        <v>43465</v>
      </c>
      <c r="N6133" s="74" t="n">
        <v>55.5333333333333</v>
      </c>
      <c r="O6133" s="109" t="n">
        <v>0.14</v>
      </c>
      <c r="P6133" s="110" t="n">
        <v>0.0116666666666667</v>
      </c>
      <c r="Q6133" s="77" t="n">
        <v>7.93333333333333</v>
      </c>
      <c r="R6133" s="78" t="n">
        <v>63.4666666666667</v>
      </c>
      <c r="S6133" s="39" t="n">
        <v>616.533333333333</v>
      </c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  <c r="AI6133" s="3"/>
      <c r="AJ6133" s="3"/>
      <c r="AMG6133" s="0"/>
      <c r="AMH6133" s="0"/>
      <c r="AMI6133" s="0"/>
      <c r="AMJ6133" s="0"/>
    </row>
    <row r="6134" s="4" customFormat="true" ht="37.5" hidden="false" customHeight="true" outlineLevel="0" collapsed="false">
      <c r="A6134" s="23" t="s">
        <v>1337</v>
      </c>
      <c r="B6134" s="108" t="n">
        <v>11135</v>
      </c>
      <c r="C6134" s="25" t="n">
        <f aca="false">VLOOKUP(B6134,[1]Planilha8!$X$4:$Y$6629,2,0)</f>
        <v>2042467</v>
      </c>
      <c r="D6134" s="102" t="s">
        <v>1654</v>
      </c>
      <c r="E6134" s="26" t="str">
        <f aca="false">VLOOKUP(B6134,[1]Planilha8!$X$4:$Z$6629,3,0)</f>
        <v>AUDITÓRIO LUIZ RASSI – HGG</v>
      </c>
      <c r="F6134" s="26" t="str">
        <f aca="false">VLOOKUP(B6134,[1]Planilha8!$X$4:$AD$6629,7,0)</f>
        <v>BOM</v>
      </c>
      <c r="G6134" s="103" t="n">
        <v>43236</v>
      </c>
      <c r="H6134" s="104" t="n">
        <v>680</v>
      </c>
      <c r="I6134" s="29" t="s">
        <v>23</v>
      </c>
      <c r="J6134" s="105" t="s">
        <v>191</v>
      </c>
      <c r="K6134" s="106" t="n">
        <v>4</v>
      </c>
      <c r="L6134" s="107" t="n">
        <v>2018001523</v>
      </c>
      <c r="M6134" s="73" t="n">
        <v>43465</v>
      </c>
      <c r="N6134" s="74" t="n">
        <v>55.5333333333333</v>
      </c>
      <c r="O6134" s="109" t="n">
        <v>0.14</v>
      </c>
      <c r="P6134" s="110" t="n">
        <v>0.0116666666666667</v>
      </c>
      <c r="Q6134" s="77" t="n">
        <v>7.93333333333333</v>
      </c>
      <c r="R6134" s="78" t="n">
        <v>63.4666666666667</v>
      </c>
      <c r="S6134" s="39" t="n">
        <v>616.533333333333</v>
      </c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  <c r="AI6134" s="3"/>
      <c r="AJ6134" s="3"/>
      <c r="AMG6134" s="0"/>
      <c r="AMH6134" s="0"/>
      <c r="AMI6134" s="0"/>
      <c r="AMJ6134" s="0"/>
    </row>
    <row r="6135" s="4" customFormat="true" ht="37.5" hidden="false" customHeight="true" outlineLevel="0" collapsed="false">
      <c r="A6135" s="23" t="s">
        <v>1337</v>
      </c>
      <c r="B6135" s="108" t="n">
        <v>11122</v>
      </c>
      <c r="C6135" s="25" t="n">
        <f aca="false">VLOOKUP(B6135,[1]Planilha8!$X$4:$Y$6629,2,0)</f>
        <v>2042508</v>
      </c>
      <c r="D6135" s="102" t="s">
        <v>1655</v>
      </c>
      <c r="E6135" s="26" t="str">
        <f aca="false">VLOOKUP(B6135,[1]Planilha8!$X$4:$Z$6629,3,0)</f>
        <v>REABILITAÇÃO CARDÍACA</v>
      </c>
      <c r="F6135" s="26" t="str">
        <f aca="false">VLOOKUP(B6135,[1]Planilha8!$X$4:$AD$6629,7,0)</f>
        <v>BOM</v>
      </c>
      <c r="G6135" s="103" t="n">
        <v>43238</v>
      </c>
      <c r="H6135" s="104" t="n">
        <v>480</v>
      </c>
      <c r="I6135" s="29" t="s">
        <v>23</v>
      </c>
      <c r="J6135" s="105" t="s">
        <v>1656</v>
      </c>
      <c r="K6135" s="106" t="n">
        <v>145</v>
      </c>
      <c r="L6135" s="107" t="n">
        <v>2017005110</v>
      </c>
      <c r="M6135" s="73" t="n">
        <v>43465</v>
      </c>
      <c r="N6135" s="74" t="n">
        <v>39.2</v>
      </c>
      <c r="O6135" s="109" t="n">
        <v>0.14</v>
      </c>
      <c r="P6135" s="110" t="n">
        <v>0.0116666666666667</v>
      </c>
      <c r="Q6135" s="77" t="n">
        <v>5.6</v>
      </c>
      <c r="R6135" s="78" t="n">
        <v>44.8</v>
      </c>
      <c r="S6135" s="39" t="n">
        <v>435.2</v>
      </c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  <c r="AI6135" s="3"/>
      <c r="AJ6135" s="3"/>
      <c r="AMG6135" s="0"/>
      <c r="AMH6135" s="0"/>
      <c r="AMI6135" s="0"/>
      <c r="AMJ6135" s="0"/>
    </row>
    <row r="6136" s="4" customFormat="true" ht="37.5" hidden="false" customHeight="true" outlineLevel="0" collapsed="false">
      <c r="A6136" s="23" t="s">
        <v>1337</v>
      </c>
      <c r="B6136" s="108" t="n">
        <v>11123</v>
      </c>
      <c r="C6136" s="25" t="n">
        <f aca="false">VLOOKUP(B6136,[1]Planilha8!$X$4:$Y$6629,2,0)</f>
        <v>2042509</v>
      </c>
      <c r="D6136" s="102" t="s">
        <v>1655</v>
      </c>
      <c r="E6136" s="26" t="str">
        <f aca="false">VLOOKUP(B6136,[1]Planilha8!$X$4:$Z$6629,3,0)</f>
        <v>REABILITAÇÃO CARDÍACA</v>
      </c>
      <c r="F6136" s="26" t="str">
        <f aca="false">VLOOKUP(B6136,[1]Planilha8!$X$4:$AD$6629,7,0)</f>
        <v>BOM</v>
      </c>
      <c r="G6136" s="103" t="n">
        <v>43238</v>
      </c>
      <c r="H6136" s="104" t="n">
        <v>480</v>
      </c>
      <c r="I6136" s="29" t="s">
        <v>23</v>
      </c>
      <c r="J6136" s="105" t="s">
        <v>1656</v>
      </c>
      <c r="K6136" s="106" t="n">
        <v>145</v>
      </c>
      <c r="L6136" s="107" t="n">
        <v>2017005110</v>
      </c>
      <c r="M6136" s="73" t="n">
        <v>43465</v>
      </c>
      <c r="N6136" s="74" t="n">
        <v>39.2</v>
      </c>
      <c r="O6136" s="109" t="n">
        <v>0.14</v>
      </c>
      <c r="P6136" s="110" t="n">
        <v>0.0116666666666667</v>
      </c>
      <c r="Q6136" s="77" t="n">
        <v>5.6</v>
      </c>
      <c r="R6136" s="78" t="n">
        <v>44.8</v>
      </c>
      <c r="S6136" s="39" t="n">
        <v>435.2</v>
      </c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  <c r="AMG6136" s="0"/>
      <c r="AMH6136" s="0"/>
      <c r="AMI6136" s="0"/>
      <c r="AMJ6136" s="0"/>
    </row>
    <row r="6137" s="4" customFormat="true" ht="37.5" hidden="false" customHeight="true" outlineLevel="0" collapsed="false">
      <c r="A6137" s="23" t="s">
        <v>1337</v>
      </c>
      <c r="B6137" s="108" t="n">
        <v>11124</v>
      </c>
      <c r="C6137" s="25" t="n">
        <f aca="false">VLOOKUP(B6137,[1]Planilha8!$X$4:$Y$6629,2,0)</f>
        <v>2042510</v>
      </c>
      <c r="D6137" s="102" t="s">
        <v>1655</v>
      </c>
      <c r="E6137" s="26" t="str">
        <f aca="false">VLOOKUP(B6137,[1]Planilha8!$X$4:$Z$6629,3,0)</f>
        <v>REABILITAÇÃO CARDÍACA</v>
      </c>
      <c r="F6137" s="26" t="str">
        <f aca="false">VLOOKUP(B6137,[1]Planilha8!$X$4:$AD$6629,7,0)</f>
        <v>BOM</v>
      </c>
      <c r="G6137" s="103" t="n">
        <v>43238</v>
      </c>
      <c r="H6137" s="104" t="n">
        <v>480</v>
      </c>
      <c r="I6137" s="29" t="s">
        <v>23</v>
      </c>
      <c r="J6137" s="105" t="s">
        <v>1656</v>
      </c>
      <c r="K6137" s="106" t="n">
        <v>145</v>
      </c>
      <c r="L6137" s="107" t="n">
        <v>2017005110</v>
      </c>
      <c r="M6137" s="73" t="n">
        <v>43465</v>
      </c>
      <c r="N6137" s="74" t="n">
        <v>39.2</v>
      </c>
      <c r="O6137" s="109" t="n">
        <v>0.14</v>
      </c>
      <c r="P6137" s="110" t="n">
        <v>0.0116666666666667</v>
      </c>
      <c r="Q6137" s="77" t="n">
        <v>5.6</v>
      </c>
      <c r="R6137" s="78" t="n">
        <v>44.8</v>
      </c>
      <c r="S6137" s="39" t="n">
        <v>435.2</v>
      </c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  <c r="AI6137" s="3"/>
      <c r="AJ6137" s="3"/>
      <c r="AMG6137" s="0"/>
      <c r="AMH6137" s="0"/>
      <c r="AMI6137" s="0"/>
      <c r="AMJ6137" s="0"/>
    </row>
    <row r="6138" s="4" customFormat="true" ht="37.5" hidden="false" customHeight="true" outlineLevel="0" collapsed="false">
      <c r="A6138" s="23" t="s">
        <v>1337</v>
      </c>
      <c r="B6138" s="108" t="n">
        <v>8692</v>
      </c>
      <c r="C6138" s="25" t="n">
        <f aca="false">VLOOKUP(B6138,[1]Planilha8!$X$4:$Y$6629,2,0)</f>
        <v>2042545</v>
      </c>
      <c r="D6138" s="102" t="s">
        <v>1657</v>
      </c>
      <c r="E6138" s="26" t="str">
        <f aca="false">VLOOKUP(B6138,[1]Planilha8!$X$4:$Z$6629,3,0)</f>
        <v>CLÍNICA MÉDICA</v>
      </c>
      <c r="F6138" s="26" t="str">
        <f aca="false">VLOOKUP(B6138,[1]Planilha8!$X$4:$AD$6629,7,0)</f>
        <v>BOM</v>
      </c>
      <c r="G6138" s="103" t="n">
        <v>43250</v>
      </c>
      <c r="H6138" s="104" t="n">
        <v>230</v>
      </c>
      <c r="I6138" s="29" t="s">
        <v>23</v>
      </c>
      <c r="J6138" s="105" t="s">
        <v>1658</v>
      </c>
      <c r="K6138" s="106" t="n">
        <v>3971</v>
      </c>
      <c r="L6138" s="107" t="n">
        <v>2017003673</v>
      </c>
      <c r="M6138" s="73" t="n">
        <v>43465</v>
      </c>
      <c r="N6138" s="74" t="n">
        <v>22.8083333333333</v>
      </c>
      <c r="O6138" s="109" t="n">
        <v>0.17</v>
      </c>
      <c r="P6138" s="110" t="n">
        <v>0.0141666666666667</v>
      </c>
      <c r="Q6138" s="77" t="n">
        <v>3.25833333333333</v>
      </c>
      <c r="R6138" s="78" t="n">
        <v>26.0666666666667</v>
      </c>
      <c r="S6138" s="39" t="n">
        <v>203.933333333333</v>
      </c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  <c r="AI6138" s="3"/>
      <c r="AJ6138" s="3"/>
      <c r="AMG6138" s="0"/>
      <c r="AMH6138" s="0"/>
      <c r="AMI6138" s="0"/>
      <c r="AMJ6138" s="0"/>
    </row>
    <row r="6139" s="4" customFormat="true" ht="37.5" hidden="false" customHeight="true" outlineLevel="0" collapsed="false">
      <c r="A6139" s="23" t="s">
        <v>1337</v>
      </c>
      <c r="B6139" s="108" t="n">
        <v>8693</v>
      </c>
      <c r="C6139" s="25" t="n">
        <f aca="false">VLOOKUP(B6139,[1]Planilha8!$X$4:$Y$6629,2,0)</f>
        <v>2042546</v>
      </c>
      <c r="D6139" s="102" t="s">
        <v>1657</v>
      </c>
      <c r="E6139" s="26" t="str">
        <f aca="false">VLOOKUP(B6139,[1]Planilha8!$X$4:$Z$6629,3,0)</f>
        <v>CLÍNICA MÉDICA</v>
      </c>
      <c r="F6139" s="26" t="str">
        <f aca="false">VLOOKUP(B6139,[1]Planilha8!$X$4:$AD$6629,7,0)</f>
        <v>BOM</v>
      </c>
      <c r="G6139" s="103" t="n">
        <v>43250</v>
      </c>
      <c r="H6139" s="104" t="n">
        <v>230</v>
      </c>
      <c r="I6139" s="29" t="s">
        <v>23</v>
      </c>
      <c r="J6139" s="105" t="s">
        <v>1658</v>
      </c>
      <c r="K6139" s="106" t="n">
        <v>3971</v>
      </c>
      <c r="L6139" s="107" t="n">
        <v>2017003673</v>
      </c>
      <c r="M6139" s="73" t="n">
        <v>43465</v>
      </c>
      <c r="N6139" s="74" t="n">
        <v>22.8083333333333</v>
      </c>
      <c r="O6139" s="109" t="n">
        <v>0.17</v>
      </c>
      <c r="P6139" s="110" t="n">
        <v>0.0141666666666667</v>
      </c>
      <c r="Q6139" s="77" t="n">
        <v>3.25833333333333</v>
      </c>
      <c r="R6139" s="78" t="n">
        <v>26.0666666666667</v>
      </c>
      <c r="S6139" s="39" t="n">
        <v>203.933333333333</v>
      </c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  <c r="AMG6139" s="0"/>
      <c r="AMH6139" s="0"/>
      <c r="AMI6139" s="0"/>
      <c r="AMJ6139" s="0"/>
    </row>
    <row r="6140" s="4" customFormat="true" ht="37.5" hidden="false" customHeight="true" outlineLevel="0" collapsed="false">
      <c r="A6140" s="23" t="s">
        <v>1337</v>
      </c>
      <c r="B6140" s="108" t="n">
        <v>8694</v>
      </c>
      <c r="C6140" s="25" t="n">
        <f aca="false">VLOOKUP(B6140,[1]Planilha8!$X$4:$Y$6629,2,0)</f>
        <v>2042547</v>
      </c>
      <c r="D6140" s="102" t="s">
        <v>1657</v>
      </c>
      <c r="E6140" s="26" t="str">
        <f aca="false">VLOOKUP(B6140,[1]Planilha8!$X$4:$Z$6629,3,0)</f>
        <v>AMBULATÓRIO</v>
      </c>
      <c r="F6140" s="26" t="str">
        <f aca="false">VLOOKUP(B6140,[1]Planilha8!$X$4:$AD$6629,7,0)</f>
        <v>BOM</v>
      </c>
      <c r="G6140" s="103" t="n">
        <v>43250</v>
      </c>
      <c r="H6140" s="104" t="n">
        <v>230</v>
      </c>
      <c r="I6140" s="29" t="s">
        <v>23</v>
      </c>
      <c r="J6140" s="105" t="s">
        <v>1658</v>
      </c>
      <c r="K6140" s="106" t="n">
        <v>3971</v>
      </c>
      <c r="L6140" s="107" t="n">
        <v>2017003673</v>
      </c>
      <c r="M6140" s="73" t="n">
        <v>43465</v>
      </c>
      <c r="N6140" s="74" t="n">
        <v>22.8083333333333</v>
      </c>
      <c r="O6140" s="109" t="n">
        <v>0.17</v>
      </c>
      <c r="P6140" s="110" t="n">
        <v>0.0141666666666667</v>
      </c>
      <c r="Q6140" s="77" t="n">
        <v>3.25833333333333</v>
      </c>
      <c r="R6140" s="78" t="n">
        <v>26.0666666666667</v>
      </c>
      <c r="S6140" s="39" t="n">
        <v>203.933333333333</v>
      </c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  <c r="AI6140" s="3"/>
      <c r="AJ6140" s="3"/>
      <c r="AMG6140" s="0"/>
      <c r="AMH6140" s="0"/>
      <c r="AMI6140" s="0"/>
      <c r="AMJ6140" s="0"/>
    </row>
    <row r="6141" s="4" customFormat="true" ht="37.5" hidden="false" customHeight="true" outlineLevel="0" collapsed="false">
      <c r="A6141" s="23" t="s">
        <v>1337</v>
      </c>
      <c r="B6141" s="108" t="n">
        <v>8695</v>
      </c>
      <c r="C6141" s="25" t="n">
        <f aca="false">VLOOKUP(B6141,[1]Planilha8!$X$4:$Y$6629,2,0)</f>
        <v>2042548</v>
      </c>
      <c r="D6141" s="102" t="s">
        <v>1657</v>
      </c>
      <c r="E6141" s="26" t="str">
        <f aca="false">VLOOKUP(B6141,[1]Planilha8!$X$4:$Z$6629,3,0)</f>
        <v>APOIO AO DIAGNÓSTICO</v>
      </c>
      <c r="F6141" s="26" t="str">
        <f aca="false">VLOOKUP(B6141,[1]Planilha8!$X$4:$AD$6629,7,0)</f>
        <v>BOM</v>
      </c>
      <c r="G6141" s="103" t="n">
        <v>43250</v>
      </c>
      <c r="H6141" s="104" t="n">
        <v>230</v>
      </c>
      <c r="I6141" s="29" t="s">
        <v>23</v>
      </c>
      <c r="J6141" s="105" t="s">
        <v>1658</v>
      </c>
      <c r="K6141" s="106" t="n">
        <v>3971</v>
      </c>
      <c r="L6141" s="107" t="n">
        <v>2017003673</v>
      </c>
      <c r="M6141" s="73" t="n">
        <v>43465</v>
      </c>
      <c r="N6141" s="74" t="n">
        <v>22.8083333333333</v>
      </c>
      <c r="O6141" s="109" t="n">
        <v>0.17</v>
      </c>
      <c r="P6141" s="110" t="n">
        <v>0.0141666666666667</v>
      </c>
      <c r="Q6141" s="77" t="n">
        <v>3.25833333333333</v>
      </c>
      <c r="R6141" s="78" t="n">
        <v>26.0666666666667</v>
      </c>
      <c r="S6141" s="39" t="n">
        <v>203.933333333333</v>
      </c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  <c r="AI6141" s="3"/>
      <c r="AJ6141" s="3"/>
      <c r="AMG6141" s="0"/>
      <c r="AMH6141" s="0"/>
      <c r="AMI6141" s="0"/>
      <c r="AMJ6141" s="0"/>
    </row>
    <row r="6142" s="4" customFormat="true" ht="37.5" hidden="false" customHeight="true" outlineLevel="0" collapsed="false">
      <c r="A6142" s="23" t="s">
        <v>1337</v>
      </c>
      <c r="B6142" s="108" t="n">
        <v>8696</v>
      </c>
      <c r="C6142" s="25" t="n">
        <f aca="false">VLOOKUP(B6142,[1]Planilha8!$X$4:$Y$6629,2,0)</f>
        <v>2042549</v>
      </c>
      <c r="D6142" s="102" t="s">
        <v>1657</v>
      </c>
      <c r="E6142" s="26" t="str">
        <f aca="false">VLOOKUP(B6142,[1]Planilha8!$X$4:$Z$6629,3,0)</f>
        <v>AMBULATÓRIO</v>
      </c>
      <c r="F6142" s="26" t="str">
        <f aca="false">VLOOKUP(B6142,[1]Planilha8!$X$4:$AD$6629,7,0)</f>
        <v>BOM</v>
      </c>
      <c r="G6142" s="103" t="n">
        <v>43250</v>
      </c>
      <c r="H6142" s="104" t="n">
        <v>230</v>
      </c>
      <c r="I6142" s="29" t="s">
        <v>23</v>
      </c>
      <c r="J6142" s="105" t="s">
        <v>1658</v>
      </c>
      <c r="K6142" s="106" t="n">
        <v>3971</v>
      </c>
      <c r="L6142" s="107" t="n">
        <v>2017003673</v>
      </c>
      <c r="M6142" s="73" t="n">
        <v>43465</v>
      </c>
      <c r="N6142" s="74" t="n">
        <v>22.8083333333333</v>
      </c>
      <c r="O6142" s="109" t="n">
        <v>0.17</v>
      </c>
      <c r="P6142" s="110" t="n">
        <v>0.0141666666666667</v>
      </c>
      <c r="Q6142" s="77" t="n">
        <v>3.25833333333333</v>
      </c>
      <c r="R6142" s="78" t="n">
        <v>26.0666666666667</v>
      </c>
      <c r="S6142" s="39" t="n">
        <v>203.933333333333</v>
      </c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  <c r="AI6142" s="3"/>
      <c r="AJ6142" s="3"/>
      <c r="AMG6142" s="0"/>
      <c r="AMH6142" s="0"/>
      <c r="AMI6142" s="0"/>
      <c r="AMJ6142" s="0"/>
    </row>
    <row r="6143" s="4" customFormat="true" ht="37.5" hidden="false" customHeight="true" outlineLevel="0" collapsed="false">
      <c r="A6143" s="23" t="s">
        <v>1337</v>
      </c>
      <c r="B6143" s="108" t="n">
        <v>8697</v>
      </c>
      <c r="C6143" s="25" t="n">
        <f aca="false">VLOOKUP(B6143,[1]Planilha8!$X$4:$Y$6629,2,0)</f>
        <v>2042550</v>
      </c>
      <c r="D6143" s="102" t="s">
        <v>1657</v>
      </c>
      <c r="E6143" s="26" t="str">
        <f aca="false">VLOOKUP(B6143,[1]Planilha8!$X$4:$Z$6629,3,0)</f>
        <v>GALPÃO ALMOXARIFADO</v>
      </c>
      <c r="F6143" s="26" t="str">
        <f aca="false">VLOOKUP(B6143,[1]Planilha8!$X$4:$AD$6629,7,0)</f>
        <v>SUCATA</v>
      </c>
      <c r="G6143" s="103" t="n">
        <v>43250</v>
      </c>
      <c r="H6143" s="104" t="n">
        <v>230</v>
      </c>
      <c r="I6143" s="29" t="s">
        <v>23</v>
      </c>
      <c r="J6143" s="105" t="s">
        <v>1658</v>
      </c>
      <c r="K6143" s="106" t="n">
        <v>3971</v>
      </c>
      <c r="L6143" s="107" t="n">
        <v>2017003673</v>
      </c>
      <c r="M6143" s="73" t="n">
        <v>43465</v>
      </c>
      <c r="N6143" s="74" t="n">
        <v>22.8083333333333</v>
      </c>
      <c r="O6143" s="109" t="n">
        <v>0.17</v>
      </c>
      <c r="P6143" s="110" t="n">
        <v>0.0141666666666667</v>
      </c>
      <c r="Q6143" s="77" t="n">
        <v>3.25833333333333</v>
      </c>
      <c r="R6143" s="78" t="n">
        <v>26.0666666666667</v>
      </c>
      <c r="S6143" s="39" t="n">
        <v>203.933333333333</v>
      </c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  <c r="AI6143" s="3"/>
      <c r="AJ6143" s="3"/>
      <c r="AMG6143" s="0"/>
      <c r="AMH6143" s="0"/>
      <c r="AMI6143" s="0"/>
      <c r="AMJ6143" s="0"/>
    </row>
    <row r="6144" s="4" customFormat="true" ht="37.5" hidden="false" customHeight="true" outlineLevel="0" collapsed="false">
      <c r="A6144" s="23" t="s">
        <v>1337</v>
      </c>
      <c r="B6144" s="108" t="n">
        <v>8698</v>
      </c>
      <c r="C6144" s="25" t="n">
        <f aca="false">VLOOKUP(B6144,[1]Planilha8!$X$4:$Y$6629,2,0)</f>
        <v>2042551</v>
      </c>
      <c r="D6144" s="102" t="s">
        <v>1657</v>
      </c>
      <c r="E6144" s="26" t="str">
        <f aca="false">VLOOKUP(B6144,[1]Planilha8!$X$4:$Z$6629,3,0)</f>
        <v>AMBULATÓRIO</v>
      </c>
      <c r="F6144" s="26" t="str">
        <f aca="false">VLOOKUP(B6144,[1]Planilha8!$X$4:$AD$6629,7,0)</f>
        <v>BOM</v>
      </c>
      <c r="G6144" s="103" t="n">
        <v>43250</v>
      </c>
      <c r="H6144" s="104" t="n">
        <v>230</v>
      </c>
      <c r="I6144" s="29" t="s">
        <v>23</v>
      </c>
      <c r="J6144" s="105" t="s">
        <v>1658</v>
      </c>
      <c r="K6144" s="106" t="n">
        <v>3971</v>
      </c>
      <c r="L6144" s="107" t="n">
        <v>2017003673</v>
      </c>
      <c r="M6144" s="73" t="n">
        <v>43465</v>
      </c>
      <c r="N6144" s="74" t="n">
        <v>22.8083333333333</v>
      </c>
      <c r="O6144" s="109" t="n">
        <v>0.17</v>
      </c>
      <c r="P6144" s="110" t="n">
        <v>0.0141666666666667</v>
      </c>
      <c r="Q6144" s="77" t="n">
        <v>3.25833333333333</v>
      </c>
      <c r="R6144" s="78" t="n">
        <v>26.0666666666667</v>
      </c>
      <c r="S6144" s="39" t="n">
        <v>203.933333333333</v>
      </c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  <c r="AI6144" s="3"/>
      <c r="AJ6144" s="3"/>
      <c r="AMG6144" s="0"/>
      <c r="AMH6144" s="0"/>
      <c r="AMI6144" s="0"/>
      <c r="AMJ6144" s="0"/>
    </row>
    <row r="6145" s="4" customFormat="true" ht="37.5" hidden="false" customHeight="true" outlineLevel="0" collapsed="false">
      <c r="A6145" s="23" t="s">
        <v>1337</v>
      </c>
      <c r="B6145" s="108" t="n">
        <v>8699</v>
      </c>
      <c r="C6145" s="25" t="n">
        <f aca="false">VLOOKUP(B6145,[1]Planilha8!$X$4:$Y$6629,2,0)</f>
        <v>2042552</v>
      </c>
      <c r="D6145" s="102" t="s">
        <v>1657</v>
      </c>
      <c r="E6145" s="26" t="str">
        <f aca="false">VLOOKUP(B6145,[1]Planilha8!$X$4:$Z$6629,3,0)</f>
        <v>AMBULATÓRIO</v>
      </c>
      <c r="F6145" s="26" t="str">
        <f aca="false">VLOOKUP(B6145,[1]Planilha8!$X$4:$AD$6629,7,0)</f>
        <v>BOM</v>
      </c>
      <c r="G6145" s="103" t="n">
        <v>43250</v>
      </c>
      <c r="H6145" s="104" t="n">
        <v>230</v>
      </c>
      <c r="I6145" s="29" t="s">
        <v>23</v>
      </c>
      <c r="J6145" s="105" t="s">
        <v>1658</v>
      </c>
      <c r="K6145" s="106" t="n">
        <v>3971</v>
      </c>
      <c r="L6145" s="107" t="n">
        <v>2017003673</v>
      </c>
      <c r="M6145" s="73" t="n">
        <v>43465</v>
      </c>
      <c r="N6145" s="74" t="n">
        <v>22.8083333333333</v>
      </c>
      <c r="O6145" s="109" t="n">
        <v>0.17</v>
      </c>
      <c r="P6145" s="110" t="n">
        <v>0.0141666666666667</v>
      </c>
      <c r="Q6145" s="77" t="n">
        <v>3.25833333333333</v>
      </c>
      <c r="R6145" s="78" t="n">
        <v>26.0666666666667</v>
      </c>
      <c r="S6145" s="39" t="n">
        <v>203.933333333333</v>
      </c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  <c r="AMG6145" s="0"/>
      <c r="AMH6145" s="0"/>
      <c r="AMI6145" s="0"/>
      <c r="AMJ6145" s="0"/>
    </row>
    <row r="6146" s="4" customFormat="true" ht="37.5" hidden="false" customHeight="true" outlineLevel="0" collapsed="false">
      <c r="A6146" s="23" t="s">
        <v>1337</v>
      </c>
      <c r="B6146" s="108" t="n">
        <v>8700</v>
      </c>
      <c r="C6146" s="25" t="n">
        <f aca="false">VLOOKUP(B6146,[1]Planilha8!$X$4:$Y$6629,2,0)</f>
        <v>2042553</v>
      </c>
      <c r="D6146" s="102" t="s">
        <v>1657</v>
      </c>
      <c r="E6146" s="26" t="str">
        <f aca="false">VLOOKUP(B6146,[1]Planilha8!$X$4:$Z$6629,3,0)</f>
        <v>GALPÃO ALMOXARIFADO</v>
      </c>
      <c r="F6146" s="26" t="str">
        <f aca="false">VLOOKUP(B6146,[1]Planilha8!$X$4:$AD$6629,7,0)</f>
        <v>SUCATA</v>
      </c>
      <c r="G6146" s="103" t="n">
        <v>43250</v>
      </c>
      <c r="H6146" s="104" t="n">
        <v>230</v>
      </c>
      <c r="I6146" s="29" t="s">
        <v>23</v>
      </c>
      <c r="J6146" s="105" t="s">
        <v>1658</v>
      </c>
      <c r="K6146" s="106" t="n">
        <v>3971</v>
      </c>
      <c r="L6146" s="107" t="n">
        <v>2017003673</v>
      </c>
      <c r="M6146" s="73" t="n">
        <v>43465</v>
      </c>
      <c r="N6146" s="74" t="n">
        <v>22.8083333333333</v>
      </c>
      <c r="O6146" s="109" t="n">
        <v>0.17</v>
      </c>
      <c r="P6146" s="110" t="n">
        <v>0.0141666666666667</v>
      </c>
      <c r="Q6146" s="77" t="n">
        <v>3.25833333333333</v>
      </c>
      <c r="R6146" s="78" t="n">
        <v>26.0666666666667</v>
      </c>
      <c r="S6146" s="39" t="n">
        <v>203.933333333333</v>
      </c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  <c r="AI6146" s="3"/>
      <c r="AJ6146" s="3"/>
      <c r="AMG6146" s="0"/>
      <c r="AMH6146" s="0"/>
      <c r="AMI6146" s="0"/>
      <c r="AMJ6146" s="0"/>
    </row>
    <row r="6147" s="4" customFormat="true" ht="37.5" hidden="false" customHeight="true" outlineLevel="0" collapsed="false">
      <c r="A6147" s="23" t="s">
        <v>1337</v>
      </c>
      <c r="B6147" s="108" t="n">
        <v>9780</v>
      </c>
      <c r="C6147" s="25" t="n">
        <f aca="false">VLOOKUP(B6147,[1]Planilha8!$X$4:$Y$6629,2,0)</f>
        <v>2042528</v>
      </c>
      <c r="D6147" s="102" t="s">
        <v>1659</v>
      </c>
      <c r="E6147" s="26" t="str">
        <f aca="false">VLOOKUP(B6147,[1]Planilha8!$X$4:$Z$6629,3,0)</f>
        <v>CLÍNICA CIRURGICA</v>
      </c>
      <c r="F6147" s="26" t="str">
        <f aca="false">VLOOKUP(B6147,[1]Planilha8!$X$4:$AD$6629,7,0)</f>
        <v>BOM</v>
      </c>
      <c r="G6147" s="103" t="n">
        <v>43250</v>
      </c>
      <c r="H6147" s="104" t="n">
        <v>245</v>
      </c>
      <c r="I6147" s="29" t="s">
        <v>23</v>
      </c>
      <c r="J6147" s="105" t="s">
        <v>1658</v>
      </c>
      <c r="K6147" s="106" t="n">
        <v>3971</v>
      </c>
      <c r="L6147" s="107" t="n">
        <v>2017003673</v>
      </c>
      <c r="M6147" s="73" t="n">
        <v>43465</v>
      </c>
      <c r="N6147" s="74" t="n">
        <v>24.2958333333333</v>
      </c>
      <c r="O6147" s="109" t="n">
        <v>0.17</v>
      </c>
      <c r="P6147" s="110" t="n">
        <v>0.0141666666666667</v>
      </c>
      <c r="Q6147" s="77" t="n">
        <v>3.47083333333333</v>
      </c>
      <c r="R6147" s="78" t="n">
        <v>27.7666666666667</v>
      </c>
      <c r="S6147" s="39" t="n">
        <v>217.233333333333</v>
      </c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  <c r="AMG6147" s="0"/>
      <c r="AMH6147" s="0"/>
      <c r="AMI6147" s="0"/>
      <c r="AMJ6147" s="0"/>
    </row>
    <row r="6148" s="4" customFormat="true" ht="37.5" hidden="false" customHeight="true" outlineLevel="0" collapsed="false">
      <c r="A6148" s="23" t="s">
        <v>1337</v>
      </c>
      <c r="B6148" s="108" t="n">
        <v>9781</v>
      </c>
      <c r="C6148" s="25" t="n">
        <f aca="false">VLOOKUP(B6148,[1]Planilha8!$X$4:$Y$6629,2,0)</f>
        <v>2042529</v>
      </c>
      <c r="D6148" s="102" t="s">
        <v>1659</v>
      </c>
      <c r="E6148" s="26" t="str">
        <f aca="false">VLOOKUP(B6148,[1]Planilha8!$X$4:$Z$6629,3,0)</f>
        <v>CLÍNICA CIRURGICA</v>
      </c>
      <c r="F6148" s="26" t="str">
        <f aca="false">VLOOKUP(B6148,[1]Planilha8!$X$4:$AD$6629,7,0)</f>
        <v>BOM</v>
      </c>
      <c r="G6148" s="103" t="n">
        <v>43250</v>
      </c>
      <c r="H6148" s="104" t="n">
        <v>245</v>
      </c>
      <c r="I6148" s="29" t="s">
        <v>23</v>
      </c>
      <c r="J6148" s="105" t="s">
        <v>1658</v>
      </c>
      <c r="K6148" s="106" t="n">
        <v>3971</v>
      </c>
      <c r="L6148" s="107" t="n">
        <v>2017003673</v>
      </c>
      <c r="M6148" s="73" t="n">
        <v>43465</v>
      </c>
      <c r="N6148" s="74" t="n">
        <v>24.2958333333333</v>
      </c>
      <c r="O6148" s="109" t="n">
        <v>0.17</v>
      </c>
      <c r="P6148" s="110" t="n">
        <v>0.0141666666666667</v>
      </c>
      <c r="Q6148" s="77" t="n">
        <v>3.47083333333333</v>
      </c>
      <c r="R6148" s="78" t="n">
        <v>27.7666666666667</v>
      </c>
      <c r="S6148" s="39" t="n">
        <v>217.233333333333</v>
      </c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  <c r="AI6148" s="3"/>
      <c r="AJ6148" s="3"/>
      <c r="AMG6148" s="0"/>
      <c r="AMH6148" s="0"/>
      <c r="AMI6148" s="0"/>
      <c r="AMJ6148" s="0"/>
    </row>
    <row r="6149" s="4" customFormat="true" ht="37.5" hidden="false" customHeight="true" outlineLevel="0" collapsed="false">
      <c r="A6149" s="23" t="s">
        <v>1337</v>
      </c>
      <c r="B6149" s="108" t="n">
        <v>9782</v>
      </c>
      <c r="C6149" s="25" t="n">
        <f aca="false">VLOOKUP(B6149,[1]Planilha8!$X$4:$Y$6629,2,0)</f>
        <v>2042530</v>
      </c>
      <c r="D6149" s="102" t="s">
        <v>1659</v>
      </c>
      <c r="E6149" s="26" t="str">
        <f aca="false">VLOOKUP(B6149,[1]Planilha8!$X$4:$Z$6629,3,0)</f>
        <v>GALPÃO ALMOXARIFADO</v>
      </c>
      <c r="F6149" s="26" t="str">
        <f aca="false">VLOOKUP(B6149,[1]Planilha8!$X$4:$AD$6629,7,0)</f>
        <v>BOM</v>
      </c>
      <c r="G6149" s="103" t="n">
        <v>43250</v>
      </c>
      <c r="H6149" s="104" t="n">
        <v>245</v>
      </c>
      <c r="I6149" s="29" t="s">
        <v>23</v>
      </c>
      <c r="J6149" s="105" t="s">
        <v>1658</v>
      </c>
      <c r="K6149" s="106" t="n">
        <v>3971</v>
      </c>
      <c r="L6149" s="107" t="n">
        <v>2017003673</v>
      </c>
      <c r="M6149" s="73" t="n">
        <v>43465</v>
      </c>
      <c r="N6149" s="74" t="n">
        <v>24.2958333333333</v>
      </c>
      <c r="O6149" s="109" t="n">
        <v>0.17</v>
      </c>
      <c r="P6149" s="110" t="n">
        <v>0.0141666666666667</v>
      </c>
      <c r="Q6149" s="77" t="n">
        <v>3.47083333333333</v>
      </c>
      <c r="R6149" s="78" t="n">
        <v>27.7666666666667</v>
      </c>
      <c r="S6149" s="39" t="n">
        <v>217.233333333333</v>
      </c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  <c r="AI6149" s="3"/>
      <c r="AJ6149" s="3"/>
      <c r="AMG6149" s="0"/>
      <c r="AMH6149" s="0"/>
      <c r="AMI6149" s="0"/>
      <c r="AMJ6149" s="0"/>
    </row>
    <row r="6150" s="4" customFormat="true" ht="37.5" hidden="false" customHeight="true" outlineLevel="0" collapsed="false">
      <c r="A6150" s="23" t="s">
        <v>1337</v>
      </c>
      <c r="B6150" s="108" t="n">
        <v>9783</v>
      </c>
      <c r="C6150" s="25" t="n">
        <f aca="false">VLOOKUP(B6150,[1]Planilha8!$X$4:$Y$6629,2,0)</f>
        <v>2042531</v>
      </c>
      <c r="D6150" s="102" t="s">
        <v>1659</v>
      </c>
      <c r="E6150" s="26" t="str">
        <f aca="false">VLOOKUP(B6150,[1]Planilha8!$X$4:$Z$6629,3,0)</f>
        <v>CLÍNICA CIRURGICA</v>
      </c>
      <c r="F6150" s="26" t="str">
        <f aca="false">VLOOKUP(B6150,[1]Planilha8!$X$4:$AD$6629,7,0)</f>
        <v>BOM</v>
      </c>
      <c r="G6150" s="103" t="n">
        <v>43250</v>
      </c>
      <c r="H6150" s="104" t="n">
        <v>245</v>
      </c>
      <c r="I6150" s="29" t="s">
        <v>23</v>
      </c>
      <c r="J6150" s="105" t="s">
        <v>1658</v>
      </c>
      <c r="K6150" s="106" t="n">
        <v>3971</v>
      </c>
      <c r="L6150" s="107" t="n">
        <v>2017003673</v>
      </c>
      <c r="M6150" s="73" t="n">
        <v>43465</v>
      </c>
      <c r="N6150" s="74" t="n">
        <v>24.2958333333333</v>
      </c>
      <c r="O6150" s="109" t="n">
        <v>0.17</v>
      </c>
      <c r="P6150" s="110" t="n">
        <v>0.0141666666666667</v>
      </c>
      <c r="Q6150" s="77" t="n">
        <v>3.47083333333333</v>
      </c>
      <c r="R6150" s="78" t="n">
        <v>27.7666666666667</v>
      </c>
      <c r="S6150" s="39" t="n">
        <v>217.233333333333</v>
      </c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  <c r="AMG6150" s="0"/>
      <c r="AMH6150" s="0"/>
      <c r="AMI6150" s="0"/>
      <c r="AMJ6150" s="0"/>
    </row>
    <row r="6151" s="4" customFormat="true" ht="37.5" hidden="false" customHeight="true" outlineLevel="0" collapsed="false">
      <c r="A6151" s="23" t="s">
        <v>1337</v>
      </c>
      <c r="B6151" s="108" t="n">
        <v>9784</v>
      </c>
      <c r="C6151" s="25" t="n">
        <f aca="false">VLOOKUP(B6151,[1]Planilha8!$X$4:$Y$6629,2,0)</f>
        <v>2042532</v>
      </c>
      <c r="D6151" s="102" t="s">
        <v>1659</v>
      </c>
      <c r="E6151" s="26" t="str">
        <f aca="false">VLOOKUP(B6151,[1]Planilha8!$X$4:$Z$6629,3,0)</f>
        <v>CLÍNICA CIRURGICA</v>
      </c>
      <c r="F6151" s="26" t="str">
        <f aca="false">VLOOKUP(B6151,[1]Planilha8!$X$4:$AD$6629,7,0)</f>
        <v>BOM</v>
      </c>
      <c r="G6151" s="103" t="n">
        <v>43250</v>
      </c>
      <c r="H6151" s="104" t="n">
        <v>245</v>
      </c>
      <c r="I6151" s="29" t="s">
        <v>23</v>
      </c>
      <c r="J6151" s="105" t="s">
        <v>1658</v>
      </c>
      <c r="K6151" s="106" t="n">
        <v>3971</v>
      </c>
      <c r="L6151" s="107" t="n">
        <v>2017003673</v>
      </c>
      <c r="M6151" s="73" t="n">
        <v>43465</v>
      </c>
      <c r="N6151" s="74" t="n">
        <v>24.2958333333333</v>
      </c>
      <c r="O6151" s="109" t="n">
        <v>0.17</v>
      </c>
      <c r="P6151" s="110" t="n">
        <v>0.0141666666666667</v>
      </c>
      <c r="Q6151" s="77" t="n">
        <v>3.47083333333333</v>
      </c>
      <c r="R6151" s="78" t="n">
        <v>27.7666666666667</v>
      </c>
      <c r="S6151" s="39" t="n">
        <v>217.233333333333</v>
      </c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  <c r="AI6151" s="3"/>
      <c r="AJ6151" s="3"/>
      <c r="AMG6151" s="0"/>
      <c r="AMH6151" s="0"/>
      <c r="AMI6151" s="0"/>
      <c r="AMJ6151" s="0"/>
    </row>
    <row r="6152" s="4" customFormat="true" ht="37.5" hidden="false" customHeight="true" outlineLevel="0" collapsed="false">
      <c r="A6152" s="23" t="s">
        <v>1337</v>
      </c>
      <c r="B6152" s="108" t="n">
        <v>9785</v>
      </c>
      <c r="C6152" s="25" t="n">
        <f aca="false">VLOOKUP(B6152,[1]Planilha8!$X$4:$Y$6629,2,0)</f>
        <v>2042533</v>
      </c>
      <c r="D6152" s="102" t="s">
        <v>1659</v>
      </c>
      <c r="E6152" s="26" t="str">
        <f aca="false">VLOOKUP(B6152,[1]Planilha8!$X$4:$Z$6629,3,0)</f>
        <v>CLÍNICA CIRURGICA</v>
      </c>
      <c r="F6152" s="26" t="str">
        <f aca="false">VLOOKUP(B6152,[1]Planilha8!$X$4:$AD$6629,7,0)</f>
        <v>BOM</v>
      </c>
      <c r="G6152" s="103" t="n">
        <v>43250</v>
      </c>
      <c r="H6152" s="104" t="n">
        <v>245</v>
      </c>
      <c r="I6152" s="29" t="s">
        <v>23</v>
      </c>
      <c r="J6152" s="105" t="s">
        <v>1658</v>
      </c>
      <c r="K6152" s="106" t="n">
        <v>3971</v>
      </c>
      <c r="L6152" s="107" t="n">
        <v>2017003673</v>
      </c>
      <c r="M6152" s="73" t="n">
        <v>43465</v>
      </c>
      <c r="N6152" s="74" t="n">
        <v>24.2958333333333</v>
      </c>
      <c r="O6152" s="109" t="n">
        <v>0.17</v>
      </c>
      <c r="P6152" s="110" t="n">
        <v>0.0141666666666667</v>
      </c>
      <c r="Q6152" s="77" t="n">
        <v>3.47083333333333</v>
      </c>
      <c r="R6152" s="78" t="n">
        <v>27.7666666666667</v>
      </c>
      <c r="S6152" s="39" t="n">
        <v>217.233333333333</v>
      </c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  <c r="AI6152" s="3"/>
      <c r="AJ6152" s="3"/>
      <c r="AMG6152" s="0"/>
      <c r="AMH6152" s="0"/>
      <c r="AMI6152" s="0"/>
      <c r="AMJ6152" s="0"/>
    </row>
    <row r="6153" s="4" customFormat="true" ht="37.5" hidden="false" customHeight="true" outlineLevel="0" collapsed="false">
      <c r="A6153" s="23" t="s">
        <v>1337</v>
      </c>
      <c r="B6153" s="108" t="n">
        <v>9786</v>
      </c>
      <c r="C6153" s="25" t="n">
        <f aca="false">VLOOKUP(B6153,[1]Planilha8!$X$4:$Y$6629,2,0)</f>
        <v>2042534</v>
      </c>
      <c r="D6153" s="102" t="s">
        <v>1659</v>
      </c>
      <c r="E6153" s="26" t="str">
        <f aca="false">VLOOKUP(B6153,[1]Planilha8!$X$4:$Z$6629,3,0)</f>
        <v>CLÍNICA CIRURGICA</v>
      </c>
      <c r="F6153" s="26" t="str">
        <f aca="false">VLOOKUP(B6153,[1]Planilha8!$X$4:$AD$6629,7,0)</f>
        <v>BOM</v>
      </c>
      <c r="G6153" s="103" t="n">
        <v>43250</v>
      </c>
      <c r="H6153" s="104" t="n">
        <v>245</v>
      </c>
      <c r="I6153" s="29" t="s">
        <v>23</v>
      </c>
      <c r="J6153" s="105" t="s">
        <v>1658</v>
      </c>
      <c r="K6153" s="106" t="n">
        <v>3971</v>
      </c>
      <c r="L6153" s="107" t="n">
        <v>2017003673</v>
      </c>
      <c r="M6153" s="73" t="n">
        <v>43465</v>
      </c>
      <c r="N6153" s="74" t="n">
        <v>24.2958333333333</v>
      </c>
      <c r="O6153" s="109" t="n">
        <v>0.17</v>
      </c>
      <c r="P6153" s="110" t="n">
        <v>0.0141666666666667</v>
      </c>
      <c r="Q6153" s="77" t="n">
        <v>3.47083333333333</v>
      </c>
      <c r="R6153" s="78" t="n">
        <v>27.7666666666667</v>
      </c>
      <c r="S6153" s="39" t="n">
        <v>217.233333333333</v>
      </c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  <c r="AI6153" s="3"/>
      <c r="AJ6153" s="3"/>
      <c r="AMG6153" s="0"/>
      <c r="AMH6153" s="0"/>
      <c r="AMI6153" s="0"/>
      <c r="AMJ6153" s="0"/>
    </row>
    <row r="6154" s="4" customFormat="true" ht="37.5" hidden="false" customHeight="true" outlineLevel="0" collapsed="false">
      <c r="A6154" s="23" t="s">
        <v>1337</v>
      </c>
      <c r="B6154" s="108" t="n">
        <v>9787</v>
      </c>
      <c r="C6154" s="25" t="n">
        <f aca="false">VLOOKUP(B6154,[1]Planilha8!$X$4:$Y$6629,2,0)</f>
        <v>2042535</v>
      </c>
      <c r="D6154" s="102" t="s">
        <v>1659</v>
      </c>
      <c r="E6154" s="26" t="str">
        <f aca="false">VLOOKUP(B6154,[1]Planilha8!$X$4:$Z$6629,3,0)</f>
        <v>GALPÃO ALMOXARIFADO</v>
      </c>
      <c r="F6154" s="26" t="str">
        <f aca="false">VLOOKUP(B6154,[1]Planilha8!$X$4:$AD$6629,7,0)</f>
        <v>SUCATA</v>
      </c>
      <c r="G6154" s="103" t="n">
        <v>43250</v>
      </c>
      <c r="H6154" s="104" t="n">
        <v>245</v>
      </c>
      <c r="I6154" s="29" t="s">
        <v>23</v>
      </c>
      <c r="J6154" s="105" t="s">
        <v>1658</v>
      </c>
      <c r="K6154" s="106" t="n">
        <v>3971</v>
      </c>
      <c r="L6154" s="107" t="n">
        <v>2017003673</v>
      </c>
      <c r="M6154" s="73" t="n">
        <v>43465</v>
      </c>
      <c r="N6154" s="74" t="n">
        <v>24.2958333333333</v>
      </c>
      <c r="O6154" s="109" t="n">
        <v>0.17</v>
      </c>
      <c r="P6154" s="110" t="n">
        <v>0.0141666666666667</v>
      </c>
      <c r="Q6154" s="77" t="n">
        <v>3.47083333333333</v>
      </c>
      <c r="R6154" s="78" t="n">
        <v>27.7666666666667</v>
      </c>
      <c r="S6154" s="39" t="n">
        <v>217.233333333333</v>
      </c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  <c r="AMG6154" s="0"/>
      <c r="AMH6154" s="0"/>
      <c r="AMI6154" s="0"/>
      <c r="AMJ6154" s="0"/>
    </row>
    <row r="6155" s="4" customFormat="true" ht="37.5" hidden="false" customHeight="true" outlineLevel="0" collapsed="false">
      <c r="A6155" s="23" t="s">
        <v>1337</v>
      </c>
      <c r="B6155" s="108" t="n">
        <v>9788</v>
      </c>
      <c r="C6155" s="25" t="n">
        <f aca="false">VLOOKUP(B6155,[1]Planilha8!$X$4:$Y$6629,2,0)</f>
        <v>2042536</v>
      </c>
      <c r="D6155" s="102" t="s">
        <v>1659</v>
      </c>
      <c r="E6155" s="26" t="str">
        <f aca="false">VLOOKUP(B6155,[1]Planilha8!$X$4:$Z$6629,3,0)</f>
        <v>CLÍNICA CIRURGICA</v>
      </c>
      <c r="F6155" s="26" t="str">
        <f aca="false">VLOOKUP(B6155,[1]Planilha8!$X$4:$AD$6629,7,0)</f>
        <v>BOM</v>
      </c>
      <c r="G6155" s="103" t="n">
        <v>43250</v>
      </c>
      <c r="H6155" s="104" t="n">
        <v>245</v>
      </c>
      <c r="I6155" s="29" t="s">
        <v>23</v>
      </c>
      <c r="J6155" s="105" t="s">
        <v>1658</v>
      </c>
      <c r="K6155" s="106" t="n">
        <v>3971</v>
      </c>
      <c r="L6155" s="107" t="n">
        <v>2017003673</v>
      </c>
      <c r="M6155" s="73" t="n">
        <v>43465</v>
      </c>
      <c r="N6155" s="74" t="n">
        <v>24.2958333333333</v>
      </c>
      <c r="O6155" s="109" t="n">
        <v>0.17</v>
      </c>
      <c r="P6155" s="110" t="n">
        <v>0.0141666666666667</v>
      </c>
      <c r="Q6155" s="77" t="n">
        <v>3.47083333333333</v>
      </c>
      <c r="R6155" s="78" t="n">
        <v>27.7666666666667</v>
      </c>
      <c r="S6155" s="39" t="n">
        <v>217.233333333333</v>
      </c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  <c r="AI6155" s="3"/>
      <c r="AJ6155" s="3"/>
      <c r="AMG6155" s="0"/>
      <c r="AMH6155" s="0"/>
      <c r="AMI6155" s="0"/>
      <c r="AMJ6155" s="0"/>
    </row>
    <row r="6156" s="4" customFormat="true" ht="37.5" hidden="false" customHeight="true" outlineLevel="0" collapsed="false">
      <c r="A6156" s="23" t="s">
        <v>1337</v>
      </c>
      <c r="B6156" s="108" t="n">
        <v>9789</v>
      </c>
      <c r="C6156" s="25" t="n">
        <f aca="false">VLOOKUP(B6156,[1]Planilha8!$X$4:$Y$6629,2,0)</f>
        <v>2042537</v>
      </c>
      <c r="D6156" s="102" t="s">
        <v>1659</v>
      </c>
      <c r="E6156" s="26" t="str">
        <f aca="false">VLOOKUP(B6156,[1]Planilha8!$X$4:$Z$6629,3,0)</f>
        <v>CLÍNICA CIRURGICA</v>
      </c>
      <c r="F6156" s="26" t="str">
        <f aca="false">VLOOKUP(B6156,[1]Planilha8!$X$4:$AD$6629,7,0)</f>
        <v>BOM</v>
      </c>
      <c r="G6156" s="103" t="n">
        <v>43250</v>
      </c>
      <c r="H6156" s="104" t="n">
        <v>245</v>
      </c>
      <c r="I6156" s="29" t="s">
        <v>23</v>
      </c>
      <c r="J6156" s="105" t="s">
        <v>1658</v>
      </c>
      <c r="K6156" s="106" t="n">
        <v>3971</v>
      </c>
      <c r="L6156" s="107" t="n">
        <v>2017003673</v>
      </c>
      <c r="M6156" s="73" t="n">
        <v>43465</v>
      </c>
      <c r="N6156" s="74" t="n">
        <v>24.2958333333333</v>
      </c>
      <c r="O6156" s="109" t="n">
        <v>0.17</v>
      </c>
      <c r="P6156" s="110" t="n">
        <v>0.0141666666666667</v>
      </c>
      <c r="Q6156" s="77" t="n">
        <v>3.47083333333333</v>
      </c>
      <c r="R6156" s="78" t="n">
        <v>27.7666666666667</v>
      </c>
      <c r="S6156" s="39" t="n">
        <v>217.233333333333</v>
      </c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  <c r="AI6156" s="3"/>
      <c r="AJ6156" s="3"/>
      <c r="AMG6156" s="0"/>
      <c r="AMH6156" s="0"/>
      <c r="AMI6156" s="0"/>
      <c r="AMJ6156" s="0"/>
    </row>
    <row r="6157" s="4" customFormat="true" ht="37.5" hidden="false" customHeight="true" outlineLevel="0" collapsed="false">
      <c r="A6157" s="23" t="s">
        <v>1337</v>
      </c>
      <c r="B6157" s="108" t="n">
        <v>9790</v>
      </c>
      <c r="C6157" s="25" t="n">
        <f aca="false">VLOOKUP(B6157,[1]Planilha8!$X$4:$Y$6629,2,0)</f>
        <v>2042538</v>
      </c>
      <c r="D6157" s="102" t="s">
        <v>1659</v>
      </c>
      <c r="E6157" s="26" t="str">
        <f aca="false">VLOOKUP(B6157,[1]Planilha8!$X$4:$Z$6629,3,0)</f>
        <v>GALPÃO ALMOXARIFADO</v>
      </c>
      <c r="F6157" s="26" t="str">
        <f aca="false">VLOOKUP(B6157,[1]Planilha8!$X$4:$AD$6629,7,0)</f>
        <v>SUCATA</v>
      </c>
      <c r="G6157" s="103" t="n">
        <v>43250</v>
      </c>
      <c r="H6157" s="104" t="n">
        <v>245</v>
      </c>
      <c r="I6157" s="29" t="s">
        <v>23</v>
      </c>
      <c r="J6157" s="105" t="s">
        <v>1658</v>
      </c>
      <c r="K6157" s="106" t="n">
        <v>3971</v>
      </c>
      <c r="L6157" s="107" t="n">
        <v>2017003673</v>
      </c>
      <c r="M6157" s="73" t="n">
        <v>43465</v>
      </c>
      <c r="N6157" s="74" t="n">
        <v>24.2958333333333</v>
      </c>
      <c r="O6157" s="109" t="n">
        <v>0.17</v>
      </c>
      <c r="P6157" s="110" t="n">
        <v>0.0141666666666667</v>
      </c>
      <c r="Q6157" s="77" t="n">
        <v>3.47083333333333</v>
      </c>
      <c r="R6157" s="78" t="n">
        <v>27.7666666666667</v>
      </c>
      <c r="S6157" s="39" t="n">
        <v>217.233333333333</v>
      </c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  <c r="AI6157" s="3"/>
      <c r="AJ6157" s="3"/>
      <c r="AMG6157" s="0"/>
      <c r="AMH6157" s="0"/>
      <c r="AMI6157" s="0"/>
      <c r="AMJ6157" s="0"/>
    </row>
    <row r="6158" s="4" customFormat="true" ht="37.5" hidden="false" customHeight="true" outlineLevel="0" collapsed="false">
      <c r="A6158" s="23" t="s">
        <v>1337</v>
      </c>
      <c r="B6158" s="108" t="n">
        <v>9791</v>
      </c>
      <c r="C6158" s="25" t="n">
        <f aca="false">VLOOKUP(B6158,[1]Planilha8!$X$4:$Y$6629,2,0)</f>
        <v>2042539</v>
      </c>
      <c r="D6158" s="102" t="s">
        <v>1659</v>
      </c>
      <c r="E6158" s="26" t="str">
        <f aca="false">VLOOKUP(B6158,[1]Planilha8!$X$4:$Z$6629,3,0)</f>
        <v>CLÍNICA CIRURGICA</v>
      </c>
      <c r="F6158" s="26" t="str">
        <f aca="false">VLOOKUP(B6158,[1]Planilha8!$X$4:$AD$6629,7,0)</f>
        <v>BOM</v>
      </c>
      <c r="G6158" s="103" t="n">
        <v>43250</v>
      </c>
      <c r="H6158" s="104" t="n">
        <v>245</v>
      </c>
      <c r="I6158" s="29" t="s">
        <v>23</v>
      </c>
      <c r="J6158" s="105" t="s">
        <v>1658</v>
      </c>
      <c r="K6158" s="106" t="n">
        <v>3971</v>
      </c>
      <c r="L6158" s="107" t="n">
        <v>2017003673</v>
      </c>
      <c r="M6158" s="73" t="n">
        <v>43465</v>
      </c>
      <c r="N6158" s="74" t="n">
        <v>24.2958333333333</v>
      </c>
      <c r="O6158" s="109" t="n">
        <v>0.17</v>
      </c>
      <c r="P6158" s="110" t="n">
        <v>0.0141666666666667</v>
      </c>
      <c r="Q6158" s="77" t="n">
        <v>3.47083333333333</v>
      </c>
      <c r="R6158" s="78" t="n">
        <v>27.7666666666667</v>
      </c>
      <c r="S6158" s="39" t="n">
        <v>217.233333333333</v>
      </c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  <c r="AI6158" s="3"/>
      <c r="AJ6158" s="3"/>
      <c r="AMG6158" s="0"/>
      <c r="AMH6158" s="0"/>
      <c r="AMI6158" s="0"/>
      <c r="AMJ6158" s="0"/>
    </row>
    <row r="6159" s="4" customFormat="true" ht="37.5" hidden="false" customHeight="true" outlineLevel="0" collapsed="false">
      <c r="A6159" s="23" t="s">
        <v>1337</v>
      </c>
      <c r="B6159" s="108" t="n">
        <v>9792</v>
      </c>
      <c r="C6159" s="25" t="n">
        <f aca="false">VLOOKUP(B6159,[1]Planilha8!$X$4:$Y$6629,2,0)</f>
        <v>2042540</v>
      </c>
      <c r="D6159" s="102" t="s">
        <v>1659</v>
      </c>
      <c r="E6159" s="26" t="str">
        <f aca="false">VLOOKUP(B6159,[1]Planilha8!$X$4:$Z$6629,3,0)</f>
        <v>CLÍNICA CIRURGICA</v>
      </c>
      <c r="F6159" s="26" t="str">
        <f aca="false">VLOOKUP(B6159,[1]Planilha8!$X$4:$AD$6629,7,0)</f>
        <v>BOM</v>
      </c>
      <c r="G6159" s="103" t="n">
        <v>43250</v>
      </c>
      <c r="H6159" s="104" t="n">
        <v>245</v>
      </c>
      <c r="I6159" s="29" t="s">
        <v>23</v>
      </c>
      <c r="J6159" s="105" t="s">
        <v>1658</v>
      </c>
      <c r="K6159" s="106" t="n">
        <v>3971</v>
      </c>
      <c r="L6159" s="107" t="n">
        <v>2017003673</v>
      </c>
      <c r="M6159" s="73" t="n">
        <v>43465</v>
      </c>
      <c r="N6159" s="74" t="n">
        <v>24.2958333333333</v>
      </c>
      <c r="O6159" s="109" t="n">
        <v>0.17</v>
      </c>
      <c r="P6159" s="110" t="n">
        <v>0.0141666666666667</v>
      </c>
      <c r="Q6159" s="77" t="n">
        <v>3.47083333333333</v>
      </c>
      <c r="R6159" s="78" t="n">
        <v>27.7666666666667</v>
      </c>
      <c r="S6159" s="39" t="n">
        <v>217.233333333333</v>
      </c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  <c r="AI6159" s="3"/>
      <c r="AJ6159" s="3"/>
      <c r="AMG6159" s="0"/>
      <c r="AMH6159" s="0"/>
      <c r="AMI6159" s="0"/>
      <c r="AMJ6159" s="0"/>
    </row>
    <row r="6160" s="4" customFormat="true" ht="37.5" hidden="false" customHeight="true" outlineLevel="0" collapsed="false">
      <c r="A6160" s="23" t="s">
        <v>1337</v>
      </c>
      <c r="B6160" s="108" t="n">
        <v>9793</v>
      </c>
      <c r="C6160" s="25" t="n">
        <f aca="false">VLOOKUP(B6160,[1]Planilha8!$X$4:$Y$6629,2,0)</f>
        <v>2042541</v>
      </c>
      <c r="D6160" s="102" t="s">
        <v>1659</v>
      </c>
      <c r="E6160" s="26" t="str">
        <f aca="false">VLOOKUP(B6160,[1]Planilha8!$X$4:$Z$6629,3,0)</f>
        <v>CLÍNICA CIRURGICA</v>
      </c>
      <c r="F6160" s="26" t="str">
        <f aca="false">VLOOKUP(B6160,[1]Planilha8!$X$4:$AD$6629,7,0)</f>
        <v>BOM</v>
      </c>
      <c r="G6160" s="103" t="n">
        <v>43250</v>
      </c>
      <c r="H6160" s="104" t="n">
        <v>245</v>
      </c>
      <c r="I6160" s="29" t="s">
        <v>23</v>
      </c>
      <c r="J6160" s="105" t="s">
        <v>1658</v>
      </c>
      <c r="K6160" s="106" t="n">
        <v>3971</v>
      </c>
      <c r="L6160" s="107" t="n">
        <v>2017003673</v>
      </c>
      <c r="M6160" s="73" t="n">
        <v>43465</v>
      </c>
      <c r="N6160" s="74" t="n">
        <v>24.2958333333333</v>
      </c>
      <c r="O6160" s="109" t="n">
        <v>0.17</v>
      </c>
      <c r="P6160" s="110" t="n">
        <v>0.0141666666666667</v>
      </c>
      <c r="Q6160" s="77" t="n">
        <v>3.47083333333333</v>
      </c>
      <c r="R6160" s="78" t="n">
        <v>27.7666666666667</v>
      </c>
      <c r="S6160" s="39" t="n">
        <v>217.233333333333</v>
      </c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  <c r="AI6160" s="3"/>
      <c r="AJ6160" s="3"/>
      <c r="AMG6160" s="0"/>
      <c r="AMH6160" s="0"/>
      <c r="AMI6160" s="0"/>
      <c r="AMJ6160" s="0"/>
    </row>
    <row r="6161" s="4" customFormat="true" ht="37.5" hidden="false" customHeight="true" outlineLevel="0" collapsed="false">
      <c r="A6161" s="23" t="s">
        <v>1337</v>
      </c>
      <c r="B6161" s="108" t="n">
        <v>9794</v>
      </c>
      <c r="C6161" s="25" t="n">
        <f aca="false">VLOOKUP(B6161,[1]Planilha8!$X$4:$Y$6629,2,0)</f>
        <v>2042542</v>
      </c>
      <c r="D6161" s="102" t="s">
        <v>1659</v>
      </c>
      <c r="E6161" s="26" t="str">
        <f aca="false">VLOOKUP(B6161,[1]Planilha8!$X$4:$Z$6629,3,0)</f>
        <v>CLÍNICA CIRURGICA</v>
      </c>
      <c r="F6161" s="26" t="str">
        <f aca="false">VLOOKUP(B6161,[1]Planilha8!$X$4:$AD$6629,7,0)</f>
        <v>BOM</v>
      </c>
      <c r="G6161" s="103" t="n">
        <v>43250</v>
      </c>
      <c r="H6161" s="104" t="n">
        <v>245</v>
      </c>
      <c r="I6161" s="29" t="s">
        <v>23</v>
      </c>
      <c r="J6161" s="105" t="s">
        <v>1658</v>
      </c>
      <c r="K6161" s="106" t="n">
        <v>3971</v>
      </c>
      <c r="L6161" s="107" t="n">
        <v>2017003673</v>
      </c>
      <c r="M6161" s="73" t="n">
        <v>43465</v>
      </c>
      <c r="N6161" s="74" t="n">
        <v>24.2958333333333</v>
      </c>
      <c r="O6161" s="109" t="n">
        <v>0.17</v>
      </c>
      <c r="P6161" s="110" t="n">
        <v>0.0141666666666667</v>
      </c>
      <c r="Q6161" s="77" t="n">
        <v>3.47083333333333</v>
      </c>
      <c r="R6161" s="78" t="n">
        <v>27.7666666666667</v>
      </c>
      <c r="S6161" s="39" t="n">
        <v>217.233333333333</v>
      </c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  <c r="AI6161" s="3"/>
      <c r="AJ6161" s="3"/>
      <c r="AMG6161" s="0"/>
      <c r="AMH6161" s="0"/>
      <c r="AMI6161" s="0"/>
      <c r="AMJ6161" s="0"/>
    </row>
    <row r="6162" s="4" customFormat="true" ht="37.5" hidden="false" customHeight="true" outlineLevel="0" collapsed="false">
      <c r="A6162" s="23" t="s">
        <v>1337</v>
      </c>
      <c r="B6162" s="108" t="n">
        <v>9795</v>
      </c>
      <c r="C6162" s="25" t="n">
        <f aca="false">VLOOKUP(B6162,[1]Planilha8!$X$4:$Y$6629,2,0)</f>
        <v>2042543</v>
      </c>
      <c r="D6162" s="102" t="s">
        <v>1659</v>
      </c>
      <c r="E6162" s="26" t="str">
        <f aca="false">VLOOKUP(B6162,[1]Planilha8!$X$4:$Z$6629,3,0)</f>
        <v>CLÍNICA CIRURGICA</v>
      </c>
      <c r="F6162" s="26" t="str">
        <f aca="false">VLOOKUP(B6162,[1]Planilha8!$X$4:$AD$6629,7,0)</f>
        <v>BOM</v>
      </c>
      <c r="G6162" s="103" t="n">
        <v>43250</v>
      </c>
      <c r="H6162" s="104" t="n">
        <v>245</v>
      </c>
      <c r="I6162" s="29" t="s">
        <v>23</v>
      </c>
      <c r="J6162" s="105" t="s">
        <v>1658</v>
      </c>
      <c r="K6162" s="106" t="n">
        <v>3971</v>
      </c>
      <c r="L6162" s="107" t="n">
        <v>2017003673</v>
      </c>
      <c r="M6162" s="73" t="n">
        <v>43465</v>
      </c>
      <c r="N6162" s="74" t="n">
        <v>24.2958333333333</v>
      </c>
      <c r="O6162" s="109" t="n">
        <v>0.17</v>
      </c>
      <c r="P6162" s="110" t="n">
        <v>0.0141666666666667</v>
      </c>
      <c r="Q6162" s="77" t="n">
        <v>3.47083333333333</v>
      </c>
      <c r="R6162" s="78" t="n">
        <v>27.7666666666667</v>
      </c>
      <c r="S6162" s="39" t="n">
        <v>217.233333333333</v>
      </c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  <c r="AI6162" s="3"/>
      <c r="AJ6162" s="3"/>
      <c r="AMG6162" s="0"/>
      <c r="AMH6162" s="0"/>
      <c r="AMI6162" s="0"/>
      <c r="AMJ6162" s="0"/>
    </row>
    <row r="6163" s="4" customFormat="true" ht="37.5" hidden="false" customHeight="true" outlineLevel="0" collapsed="false">
      <c r="A6163" s="23" t="s">
        <v>1337</v>
      </c>
      <c r="B6163" s="108" t="n">
        <v>9796</v>
      </c>
      <c r="C6163" s="25" t="n">
        <f aca="false">VLOOKUP(B6163,[1]Planilha8!$X$4:$Y$6629,2,0)</f>
        <v>2042544</v>
      </c>
      <c r="D6163" s="102" t="s">
        <v>1659</v>
      </c>
      <c r="E6163" s="26" t="str">
        <f aca="false">VLOOKUP(B6163,[1]Planilha8!$X$4:$Z$6629,3,0)</f>
        <v>CLÍNICA CIRURGICA</v>
      </c>
      <c r="F6163" s="26" t="str">
        <f aca="false">VLOOKUP(B6163,[1]Planilha8!$X$4:$AD$6629,7,0)</f>
        <v>BOM</v>
      </c>
      <c r="G6163" s="103" t="n">
        <v>43250</v>
      </c>
      <c r="H6163" s="104" t="n">
        <v>245</v>
      </c>
      <c r="I6163" s="29" t="s">
        <v>23</v>
      </c>
      <c r="J6163" s="105" t="s">
        <v>1658</v>
      </c>
      <c r="K6163" s="106" t="n">
        <v>3971</v>
      </c>
      <c r="L6163" s="107" t="n">
        <v>2017003673</v>
      </c>
      <c r="M6163" s="73" t="n">
        <v>43465</v>
      </c>
      <c r="N6163" s="74" t="n">
        <v>24.2958333333333</v>
      </c>
      <c r="O6163" s="109" t="n">
        <v>0.17</v>
      </c>
      <c r="P6163" s="110" t="n">
        <v>0.0141666666666667</v>
      </c>
      <c r="Q6163" s="77" t="n">
        <v>3.47083333333333</v>
      </c>
      <c r="R6163" s="78" t="n">
        <v>27.7666666666667</v>
      </c>
      <c r="S6163" s="39" t="n">
        <v>217.233333333333</v>
      </c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  <c r="AI6163" s="3"/>
      <c r="AJ6163" s="3"/>
      <c r="AMG6163" s="0"/>
      <c r="AMH6163" s="0"/>
      <c r="AMI6163" s="0"/>
      <c r="AMJ6163" s="0"/>
    </row>
    <row r="6164" s="4" customFormat="true" ht="37.5" hidden="false" customHeight="true" outlineLevel="0" collapsed="false">
      <c r="A6164" s="23" t="s">
        <v>1337</v>
      </c>
      <c r="B6164" s="108" t="n">
        <v>9797</v>
      </c>
      <c r="C6164" s="25" t="n">
        <f aca="false">VLOOKUP(B6164,[1]Planilha8!$X$4:$Y$6629,2,0)</f>
        <v>2042522</v>
      </c>
      <c r="D6164" s="102" t="s">
        <v>1660</v>
      </c>
      <c r="E6164" s="26" t="str">
        <f aca="false">VLOOKUP(B6164,[1]Planilha8!$X$4:$Z$6629,3,0)</f>
        <v>CLÍNICA CIRURGICA</v>
      </c>
      <c r="F6164" s="26" t="str">
        <f aca="false">VLOOKUP(B6164,[1]Planilha8!$X$4:$AD$6629,7,0)</f>
        <v>BOM</v>
      </c>
      <c r="G6164" s="103" t="n">
        <v>43250</v>
      </c>
      <c r="H6164" s="104" t="n">
        <v>290</v>
      </c>
      <c r="I6164" s="29" t="s">
        <v>23</v>
      </c>
      <c r="J6164" s="105" t="s">
        <v>1658</v>
      </c>
      <c r="K6164" s="106" t="n">
        <v>3971</v>
      </c>
      <c r="L6164" s="107" t="n">
        <v>2017003673</v>
      </c>
      <c r="M6164" s="73" t="n">
        <v>43465</v>
      </c>
      <c r="N6164" s="74" t="n">
        <v>33.8333333333333</v>
      </c>
      <c r="O6164" s="109" t="n">
        <v>0.2</v>
      </c>
      <c r="P6164" s="110" t="n">
        <v>0.0166666666666667</v>
      </c>
      <c r="Q6164" s="77" t="n">
        <v>4.83333333333333</v>
      </c>
      <c r="R6164" s="78" t="n">
        <v>38.6666666666667</v>
      </c>
      <c r="S6164" s="39" t="n">
        <v>251.333333333333</v>
      </c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  <c r="AI6164" s="3"/>
      <c r="AJ6164" s="3"/>
      <c r="AMG6164" s="0"/>
      <c r="AMH6164" s="0"/>
      <c r="AMI6164" s="0"/>
      <c r="AMJ6164" s="0"/>
    </row>
    <row r="6165" s="4" customFormat="true" ht="37.5" hidden="false" customHeight="true" outlineLevel="0" collapsed="false">
      <c r="A6165" s="23" t="s">
        <v>1337</v>
      </c>
      <c r="B6165" s="108" t="n">
        <v>9798</v>
      </c>
      <c r="C6165" s="25" t="n">
        <f aca="false">VLOOKUP(B6165,[1]Planilha8!$X$4:$Y$6629,2,0)</f>
        <v>2042523</v>
      </c>
      <c r="D6165" s="102" t="s">
        <v>1660</v>
      </c>
      <c r="E6165" s="26" t="str">
        <f aca="false">VLOOKUP(B6165,[1]Planilha8!$X$4:$Z$6629,3,0)</f>
        <v>CLÍNICA CIRURGICA</v>
      </c>
      <c r="F6165" s="26" t="str">
        <f aca="false">VLOOKUP(B6165,[1]Planilha8!$X$4:$AD$6629,7,0)</f>
        <v>BOM</v>
      </c>
      <c r="G6165" s="103" t="n">
        <v>43250</v>
      </c>
      <c r="H6165" s="104" t="n">
        <v>290</v>
      </c>
      <c r="I6165" s="29" t="s">
        <v>23</v>
      </c>
      <c r="J6165" s="105" t="s">
        <v>1658</v>
      </c>
      <c r="K6165" s="106" t="n">
        <v>3971</v>
      </c>
      <c r="L6165" s="107" t="n">
        <v>2017003673</v>
      </c>
      <c r="M6165" s="73" t="n">
        <v>43465</v>
      </c>
      <c r="N6165" s="74" t="n">
        <v>33.8333333333333</v>
      </c>
      <c r="O6165" s="109" t="n">
        <v>0.2</v>
      </c>
      <c r="P6165" s="110" t="n">
        <v>0.0166666666666667</v>
      </c>
      <c r="Q6165" s="77" t="n">
        <v>4.83333333333333</v>
      </c>
      <c r="R6165" s="78" t="n">
        <v>38.6666666666667</v>
      </c>
      <c r="S6165" s="39" t="n">
        <v>251.333333333333</v>
      </c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  <c r="AI6165" s="3"/>
      <c r="AJ6165" s="3"/>
      <c r="AMG6165" s="0"/>
      <c r="AMH6165" s="0"/>
      <c r="AMI6165" s="0"/>
      <c r="AMJ6165" s="0"/>
    </row>
    <row r="6166" s="4" customFormat="true" ht="37.5" hidden="false" customHeight="true" outlineLevel="0" collapsed="false">
      <c r="A6166" s="23" t="s">
        <v>1337</v>
      </c>
      <c r="B6166" s="108" t="n">
        <v>9799</v>
      </c>
      <c r="C6166" s="25" t="n">
        <f aca="false">VLOOKUP(B6166,[1]Planilha8!$X$4:$Y$6629,2,0)</f>
        <v>2042524</v>
      </c>
      <c r="D6166" s="102" t="s">
        <v>1660</v>
      </c>
      <c r="E6166" s="26" t="str">
        <f aca="false">VLOOKUP(B6166,[1]Planilha8!$X$4:$Z$6629,3,0)</f>
        <v>CLÍNICA CIRURGICA</v>
      </c>
      <c r="F6166" s="26" t="str">
        <f aca="false">VLOOKUP(B6166,[1]Planilha8!$X$4:$AD$6629,7,0)</f>
        <v>BOM</v>
      </c>
      <c r="G6166" s="103" t="n">
        <v>43250</v>
      </c>
      <c r="H6166" s="104" t="n">
        <v>290</v>
      </c>
      <c r="I6166" s="29" t="s">
        <v>23</v>
      </c>
      <c r="J6166" s="105" t="s">
        <v>1658</v>
      </c>
      <c r="K6166" s="106" t="n">
        <v>3971</v>
      </c>
      <c r="L6166" s="107" t="n">
        <v>2017003673</v>
      </c>
      <c r="M6166" s="73" t="n">
        <v>43465</v>
      </c>
      <c r="N6166" s="74" t="n">
        <v>33.8333333333333</v>
      </c>
      <c r="O6166" s="109" t="n">
        <v>0.2</v>
      </c>
      <c r="P6166" s="110" t="n">
        <v>0.0166666666666667</v>
      </c>
      <c r="Q6166" s="77" t="n">
        <v>4.83333333333333</v>
      </c>
      <c r="R6166" s="78" t="n">
        <v>38.6666666666667</v>
      </c>
      <c r="S6166" s="39" t="n">
        <v>251.333333333333</v>
      </c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  <c r="AI6166" s="3"/>
      <c r="AJ6166" s="3"/>
      <c r="AMG6166" s="0"/>
      <c r="AMH6166" s="0"/>
      <c r="AMI6166" s="0"/>
      <c r="AMJ6166" s="0"/>
    </row>
    <row r="6167" s="4" customFormat="true" ht="37.5" hidden="false" customHeight="true" outlineLevel="0" collapsed="false">
      <c r="A6167" s="23" t="s">
        <v>1337</v>
      </c>
      <c r="B6167" s="108" t="n">
        <v>9800</v>
      </c>
      <c r="C6167" s="25" t="n">
        <f aca="false">VLOOKUP(B6167,[1]Planilha8!$X$4:$Y$6629,2,0)</f>
        <v>2042525</v>
      </c>
      <c r="D6167" s="102" t="s">
        <v>1660</v>
      </c>
      <c r="E6167" s="26" t="str">
        <f aca="false">VLOOKUP(B6167,[1]Planilha8!$X$4:$Z$6629,3,0)</f>
        <v>CLÍNICA CIRURGICA</v>
      </c>
      <c r="F6167" s="26" t="str">
        <f aca="false">VLOOKUP(B6167,[1]Planilha8!$X$4:$AD$6629,7,0)</f>
        <v>BOM</v>
      </c>
      <c r="G6167" s="103" t="n">
        <v>43250</v>
      </c>
      <c r="H6167" s="104" t="n">
        <v>290</v>
      </c>
      <c r="I6167" s="29" t="s">
        <v>23</v>
      </c>
      <c r="J6167" s="105" t="s">
        <v>1658</v>
      </c>
      <c r="K6167" s="106" t="n">
        <v>3971</v>
      </c>
      <c r="L6167" s="107" t="n">
        <v>2017003673</v>
      </c>
      <c r="M6167" s="73" t="n">
        <v>43465</v>
      </c>
      <c r="N6167" s="74" t="n">
        <v>33.8333333333333</v>
      </c>
      <c r="O6167" s="109" t="n">
        <v>0.2</v>
      </c>
      <c r="P6167" s="110" t="n">
        <v>0.0166666666666667</v>
      </c>
      <c r="Q6167" s="77" t="n">
        <v>4.83333333333333</v>
      </c>
      <c r="R6167" s="78" t="n">
        <v>38.6666666666667</v>
      </c>
      <c r="S6167" s="39" t="n">
        <v>251.333333333333</v>
      </c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  <c r="AI6167" s="3"/>
      <c r="AJ6167" s="3"/>
      <c r="AMG6167" s="0"/>
      <c r="AMH6167" s="0"/>
      <c r="AMI6167" s="0"/>
      <c r="AMJ6167" s="0"/>
    </row>
    <row r="6168" s="4" customFormat="true" ht="37.5" hidden="false" customHeight="true" outlineLevel="0" collapsed="false">
      <c r="A6168" s="23" t="s">
        <v>1337</v>
      </c>
      <c r="B6168" s="108" t="n">
        <v>9923</v>
      </c>
      <c r="C6168" s="25" t="n">
        <f aca="false">VLOOKUP(B6168,[1]Planilha8!$X$4:$Y$6629,2,0)</f>
        <v>2042554</v>
      </c>
      <c r="D6168" s="102" t="s">
        <v>1657</v>
      </c>
      <c r="E6168" s="26" t="str">
        <f aca="false">VLOOKUP(B6168,[1]Planilha8!$X$4:$Z$6629,3,0)</f>
        <v>GALPÃO ALMOXARIFADO</v>
      </c>
      <c r="F6168" s="26" t="str">
        <f aca="false">VLOOKUP(B6168,[1]Planilha8!$X$4:$AD$6629,7,0)</f>
        <v>SUCATA</v>
      </c>
      <c r="G6168" s="103" t="n">
        <v>43250</v>
      </c>
      <c r="H6168" s="104" t="n">
        <v>230</v>
      </c>
      <c r="I6168" s="29" t="s">
        <v>23</v>
      </c>
      <c r="J6168" s="105" t="s">
        <v>1658</v>
      </c>
      <c r="K6168" s="106" t="n">
        <v>3971</v>
      </c>
      <c r="L6168" s="107" t="n">
        <v>2017003673</v>
      </c>
      <c r="M6168" s="73" t="n">
        <v>43465</v>
      </c>
      <c r="N6168" s="74" t="n">
        <v>22.8083333333333</v>
      </c>
      <c r="O6168" s="109" t="n">
        <v>0.17</v>
      </c>
      <c r="P6168" s="110" t="n">
        <v>0.0141666666666667</v>
      </c>
      <c r="Q6168" s="77" t="n">
        <v>3.25833333333333</v>
      </c>
      <c r="R6168" s="78" t="n">
        <v>26.0666666666667</v>
      </c>
      <c r="S6168" s="39" t="n">
        <v>203.933333333333</v>
      </c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  <c r="AI6168" s="3"/>
      <c r="AJ6168" s="3"/>
      <c r="AMG6168" s="0"/>
      <c r="AMH6168" s="0"/>
      <c r="AMI6168" s="0"/>
      <c r="AMJ6168" s="0"/>
    </row>
    <row r="6169" s="4" customFormat="true" ht="37.5" hidden="false" customHeight="true" outlineLevel="0" collapsed="false">
      <c r="A6169" s="23" t="s">
        <v>1337</v>
      </c>
      <c r="B6169" s="108" t="n">
        <v>9965</v>
      </c>
      <c r="C6169" s="25" t="n">
        <f aca="false">VLOOKUP(B6169,[1]Planilha8!$X$4:$Y$6629,2,0)</f>
        <v>2042526</v>
      </c>
      <c r="D6169" s="102" t="s">
        <v>1660</v>
      </c>
      <c r="E6169" s="26" t="str">
        <f aca="false">VLOOKUP(B6169,[1]Planilha8!$X$4:$Z$6629,3,0)</f>
        <v>CLÍNICA CIRURGICA</v>
      </c>
      <c r="F6169" s="26" t="str">
        <f aca="false">VLOOKUP(B6169,[1]Planilha8!$X$4:$AD$6629,7,0)</f>
        <v>BOM</v>
      </c>
      <c r="G6169" s="103" t="n">
        <v>43250</v>
      </c>
      <c r="H6169" s="104" t="n">
        <v>290</v>
      </c>
      <c r="I6169" s="29" t="s">
        <v>23</v>
      </c>
      <c r="J6169" s="105" t="s">
        <v>1658</v>
      </c>
      <c r="K6169" s="106" t="n">
        <v>3971</v>
      </c>
      <c r="L6169" s="107" t="n">
        <v>2017003673</v>
      </c>
      <c r="M6169" s="73" t="n">
        <v>43465</v>
      </c>
      <c r="N6169" s="74" t="n">
        <v>33.8333333333333</v>
      </c>
      <c r="O6169" s="109" t="n">
        <v>0.2</v>
      </c>
      <c r="P6169" s="110" t="n">
        <v>0.0166666666666667</v>
      </c>
      <c r="Q6169" s="77" t="n">
        <v>4.83333333333333</v>
      </c>
      <c r="R6169" s="78" t="n">
        <v>38.6666666666667</v>
      </c>
      <c r="S6169" s="39" t="n">
        <v>251.333333333333</v>
      </c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  <c r="AMG6169" s="0"/>
      <c r="AMH6169" s="0"/>
      <c r="AMI6169" s="0"/>
      <c r="AMJ6169" s="0"/>
    </row>
    <row r="6170" s="4" customFormat="true" ht="37.5" hidden="false" customHeight="true" outlineLevel="0" collapsed="false">
      <c r="A6170" s="23" t="s">
        <v>1337</v>
      </c>
      <c r="B6170" s="108" t="n">
        <v>9966</v>
      </c>
      <c r="C6170" s="25" t="n">
        <f aca="false">VLOOKUP(B6170,[1]Planilha8!$X$4:$Y$6629,2,0)</f>
        <v>2042527</v>
      </c>
      <c r="D6170" s="102" t="s">
        <v>1660</v>
      </c>
      <c r="E6170" s="26" t="str">
        <f aca="false">VLOOKUP(B6170,[1]Planilha8!$X$4:$Z$6629,3,0)</f>
        <v>CLÍNICA CIRURGICA</v>
      </c>
      <c r="F6170" s="26" t="str">
        <f aca="false">VLOOKUP(B6170,[1]Planilha8!$X$4:$AD$6629,7,0)</f>
        <v>BOM</v>
      </c>
      <c r="G6170" s="103" t="n">
        <v>43250</v>
      </c>
      <c r="H6170" s="104" t="n">
        <v>290</v>
      </c>
      <c r="I6170" s="29" t="s">
        <v>23</v>
      </c>
      <c r="J6170" s="105" t="s">
        <v>1658</v>
      </c>
      <c r="K6170" s="106" t="n">
        <v>3971</v>
      </c>
      <c r="L6170" s="107" t="n">
        <v>2017003673</v>
      </c>
      <c r="M6170" s="73" t="n">
        <v>43465</v>
      </c>
      <c r="N6170" s="74" t="n">
        <v>33.8333333333333</v>
      </c>
      <c r="O6170" s="109" t="n">
        <v>0.2</v>
      </c>
      <c r="P6170" s="110" t="n">
        <v>0.0166666666666667</v>
      </c>
      <c r="Q6170" s="77" t="n">
        <v>4.83333333333333</v>
      </c>
      <c r="R6170" s="78" t="n">
        <v>38.6666666666667</v>
      </c>
      <c r="S6170" s="39" t="n">
        <v>251.333333333333</v>
      </c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  <c r="AI6170" s="3"/>
      <c r="AJ6170" s="3"/>
      <c r="AMG6170" s="0"/>
      <c r="AMH6170" s="0"/>
      <c r="AMI6170" s="0"/>
      <c r="AMJ6170" s="0"/>
    </row>
    <row r="6171" s="4" customFormat="true" ht="37.5" hidden="false" customHeight="true" outlineLevel="0" collapsed="false">
      <c r="A6171" s="23" t="s">
        <v>1337</v>
      </c>
      <c r="B6171" s="108" t="n">
        <v>11038</v>
      </c>
      <c r="C6171" s="25" t="n">
        <f aca="false">VLOOKUP(B6171,[1]Planilha8!$X$4:$Y$6629,2,0)</f>
        <v>810160</v>
      </c>
      <c r="D6171" s="102" t="s">
        <v>1661</v>
      </c>
      <c r="E6171" s="26" t="str">
        <f aca="false">VLOOKUP(B6171,[1]Planilha8!$X$4:$Z$6629,3,0)</f>
        <v>FARMÁCIA – CAF</v>
      </c>
      <c r="F6171" s="26" t="str">
        <f aca="false">VLOOKUP(B6171,[1]Planilha8!$X$4:$AD$6629,7,0)</f>
        <v>BOM</v>
      </c>
      <c r="G6171" s="103" t="n">
        <v>43250</v>
      </c>
      <c r="H6171" s="104" t="n">
        <v>343.73</v>
      </c>
      <c r="I6171" s="29" t="s">
        <v>23</v>
      </c>
      <c r="J6171" s="105" t="s">
        <v>1650</v>
      </c>
      <c r="K6171" s="106" t="n">
        <v>7330</v>
      </c>
      <c r="L6171" s="107" t="n">
        <v>2018001281</v>
      </c>
      <c r="M6171" s="73" t="n">
        <v>43465</v>
      </c>
      <c r="N6171" s="74" t="n">
        <v>50.1272916666667</v>
      </c>
      <c r="O6171" s="109" t="n">
        <v>0.25</v>
      </c>
      <c r="P6171" s="110" t="n">
        <v>0.0208333333333333</v>
      </c>
      <c r="Q6171" s="77" t="n">
        <v>7.16104166666667</v>
      </c>
      <c r="R6171" s="78" t="n">
        <v>57.2883333333333</v>
      </c>
      <c r="S6171" s="39" t="n">
        <v>286.441666666667</v>
      </c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  <c r="AI6171" s="3"/>
      <c r="AJ6171" s="3"/>
      <c r="AMG6171" s="0"/>
      <c r="AMH6171" s="0"/>
      <c r="AMI6171" s="0"/>
      <c r="AMJ6171" s="0"/>
    </row>
    <row r="6172" s="4" customFormat="true" ht="37.5" hidden="false" customHeight="true" outlineLevel="0" collapsed="false">
      <c r="A6172" s="23" t="s">
        <v>1337</v>
      </c>
      <c r="B6172" s="108" t="n">
        <v>11039</v>
      </c>
      <c r="C6172" s="25" t="n">
        <f aca="false">VLOOKUP(B6172,[1]Planilha8!$X$4:$Y$6629,2,0)</f>
        <v>810161</v>
      </c>
      <c r="D6172" s="102" t="s">
        <v>1661</v>
      </c>
      <c r="E6172" s="26" t="str">
        <f aca="false">VLOOKUP(B6172,[1]Planilha8!$X$4:$Z$6629,3,0)</f>
        <v>FARMÁCIA – CAF</v>
      </c>
      <c r="F6172" s="26" t="str">
        <f aca="false">VLOOKUP(B6172,[1]Planilha8!$X$4:$AD$6629,7,0)</f>
        <v>BOM</v>
      </c>
      <c r="G6172" s="103" t="n">
        <v>43250</v>
      </c>
      <c r="H6172" s="104" t="n">
        <v>343.73</v>
      </c>
      <c r="I6172" s="29" t="s">
        <v>23</v>
      </c>
      <c r="J6172" s="105" t="s">
        <v>1650</v>
      </c>
      <c r="K6172" s="106" t="n">
        <v>7330</v>
      </c>
      <c r="L6172" s="107" t="n">
        <v>2018001281</v>
      </c>
      <c r="M6172" s="73" t="n">
        <v>43465</v>
      </c>
      <c r="N6172" s="74" t="n">
        <v>50.1272916666667</v>
      </c>
      <c r="O6172" s="109" t="n">
        <v>0.25</v>
      </c>
      <c r="P6172" s="110" t="n">
        <v>0.0208333333333333</v>
      </c>
      <c r="Q6172" s="77" t="n">
        <v>7.16104166666667</v>
      </c>
      <c r="R6172" s="78" t="n">
        <v>57.2883333333333</v>
      </c>
      <c r="S6172" s="39" t="n">
        <v>286.441666666667</v>
      </c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  <c r="AI6172" s="3"/>
      <c r="AJ6172" s="3"/>
      <c r="AMG6172" s="0"/>
      <c r="AMH6172" s="0"/>
      <c r="AMI6172" s="0"/>
      <c r="AMJ6172" s="0"/>
    </row>
    <row r="6173" s="4" customFormat="true" ht="37.5" hidden="false" customHeight="true" outlineLevel="0" collapsed="false">
      <c r="A6173" s="23" t="s">
        <v>1337</v>
      </c>
      <c r="B6173" s="108" t="n">
        <v>11040</v>
      </c>
      <c r="C6173" s="25" t="n">
        <f aca="false">VLOOKUP(B6173,[1]Planilha8!$X$4:$Y$6629,2,0)</f>
        <v>810162</v>
      </c>
      <c r="D6173" s="102" t="s">
        <v>1661</v>
      </c>
      <c r="E6173" s="26" t="str">
        <f aca="false">VLOOKUP(B6173,[1]Planilha8!$X$4:$Z$6629,3,0)</f>
        <v>FARMÁCIA – CAF</v>
      </c>
      <c r="F6173" s="26" t="str">
        <f aca="false">VLOOKUP(B6173,[1]Planilha8!$X$4:$AD$6629,7,0)</f>
        <v>BOM</v>
      </c>
      <c r="G6173" s="103" t="n">
        <v>43250</v>
      </c>
      <c r="H6173" s="104" t="n">
        <v>343.73</v>
      </c>
      <c r="I6173" s="29" t="s">
        <v>23</v>
      </c>
      <c r="J6173" s="105" t="s">
        <v>1650</v>
      </c>
      <c r="K6173" s="106" t="n">
        <v>7330</v>
      </c>
      <c r="L6173" s="107" t="n">
        <v>2018001281</v>
      </c>
      <c r="M6173" s="73" t="n">
        <v>43465</v>
      </c>
      <c r="N6173" s="74" t="n">
        <v>50.1272916666667</v>
      </c>
      <c r="O6173" s="109" t="n">
        <v>0.25</v>
      </c>
      <c r="P6173" s="110" t="n">
        <v>0.0208333333333333</v>
      </c>
      <c r="Q6173" s="77" t="n">
        <v>7.16104166666667</v>
      </c>
      <c r="R6173" s="78" t="n">
        <v>57.2883333333333</v>
      </c>
      <c r="S6173" s="39" t="n">
        <v>286.441666666667</v>
      </c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  <c r="AI6173" s="3"/>
      <c r="AJ6173" s="3"/>
      <c r="AMG6173" s="0"/>
      <c r="AMH6173" s="0"/>
      <c r="AMI6173" s="0"/>
      <c r="AMJ6173" s="0"/>
    </row>
    <row r="6174" s="4" customFormat="true" ht="37.5" hidden="false" customHeight="true" outlineLevel="0" collapsed="false">
      <c r="A6174" s="23" t="s">
        <v>1337</v>
      </c>
      <c r="B6174" s="108" t="n">
        <v>11041</v>
      </c>
      <c r="C6174" s="25" t="n">
        <f aca="false">VLOOKUP(B6174,[1]Planilha8!$X$4:$Y$6629,2,0)</f>
        <v>810163</v>
      </c>
      <c r="D6174" s="102" t="s">
        <v>1661</v>
      </c>
      <c r="E6174" s="26" t="str">
        <f aca="false">VLOOKUP(B6174,[1]Planilha8!$X$4:$Z$6629,3,0)</f>
        <v>FARMÁCIA – CAF</v>
      </c>
      <c r="F6174" s="26" t="str">
        <f aca="false">VLOOKUP(B6174,[1]Planilha8!$X$4:$AD$6629,7,0)</f>
        <v>BOM</v>
      </c>
      <c r="G6174" s="103" t="n">
        <v>43250</v>
      </c>
      <c r="H6174" s="104" t="n">
        <v>343.73</v>
      </c>
      <c r="I6174" s="29" t="s">
        <v>23</v>
      </c>
      <c r="J6174" s="105" t="s">
        <v>1650</v>
      </c>
      <c r="K6174" s="106" t="n">
        <v>7330</v>
      </c>
      <c r="L6174" s="107" t="n">
        <v>2018001281</v>
      </c>
      <c r="M6174" s="73" t="n">
        <v>43465</v>
      </c>
      <c r="N6174" s="74" t="n">
        <v>50.1272916666667</v>
      </c>
      <c r="O6174" s="109" t="n">
        <v>0.25</v>
      </c>
      <c r="P6174" s="110" t="n">
        <v>0.0208333333333333</v>
      </c>
      <c r="Q6174" s="77" t="n">
        <v>7.16104166666667</v>
      </c>
      <c r="R6174" s="78" t="n">
        <v>57.2883333333333</v>
      </c>
      <c r="S6174" s="39" t="n">
        <v>286.441666666667</v>
      </c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  <c r="AI6174" s="3"/>
      <c r="AJ6174" s="3"/>
      <c r="AMG6174" s="0"/>
      <c r="AMH6174" s="0"/>
      <c r="AMI6174" s="0"/>
      <c r="AMJ6174" s="0"/>
    </row>
    <row r="6175" s="4" customFormat="true" ht="37.5" hidden="false" customHeight="true" outlineLevel="0" collapsed="false">
      <c r="A6175" s="23" t="s">
        <v>1337</v>
      </c>
      <c r="B6175" s="108" t="n">
        <v>11042</v>
      </c>
      <c r="C6175" s="25" t="n">
        <f aca="false">VLOOKUP(B6175,[1]Planilha8!$X$4:$Y$6629,2,0)</f>
        <v>810164</v>
      </c>
      <c r="D6175" s="102" t="s">
        <v>1661</v>
      </c>
      <c r="E6175" s="26" t="str">
        <f aca="false">VLOOKUP(B6175,[1]Planilha8!$X$4:$Z$6629,3,0)</f>
        <v>FARMÁCIA – CAF</v>
      </c>
      <c r="F6175" s="26" t="str">
        <f aca="false">VLOOKUP(B6175,[1]Planilha8!$X$4:$AD$6629,7,0)</f>
        <v>BOM</v>
      </c>
      <c r="G6175" s="103" t="n">
        <v>43250</v>
      </c>
      <c r="H6175" s="104" t="n">
        <v>343.73</v>
      </c>
      <c r="I6175" s="29" t="s">
        <v>23</v>
      </c>
      <c r="J6175" s="105" t="s">
        <v>1650</v>
      </c>
      <c r="K6175" s="106" t="n">
        <v>7330</v>
      </c>
      <c r="L6175" s="107" t="n">
        <v>2018001281</v>
      </c>
      <c r="M6175" s="73" t="n">
        <v>43465</v>
      </c>
      <c r="N6175" s="74" t="n">
        <v>50.1272916666667</v>
      </c>
      <c r="O6175" s="109" t="n">
        <v>0.25</v>
      </c>
      <c r="P6175" s="110" t="n">
        <v>0.0208333333333333</v>
      </c>
      <c r="Q6175" s="77" t="n">
        <v>7.16104166666667</v>
      </c>
      <c r="R6175" s="78" t="n">
        <v>57.2883333333333</v>
      </c>
      <c r="S6175" s="39" t="n">
        <v>286.441666666667</v>
      </c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  <c r="AI6175" s="3"/>
      <c r="AJ6175" s="3"/>
      <c r="AMG6175" s="0"/>
      <c r="AMH6175" s="0"/>
      <c r="AMI6175" s="0"/>
      <c r="AMJ6175" s="0"/>
    </row>
    <row r="6176" s="4" customFormat="true" ht="37.5" hidden="false" customHeight="true" outlineLevel="0" collapsed="false">
      <c r="A6176" s="23" t="s">
        <v>1337</v>
      </c>
      <c r="B6176" s="108" t="n">
        <v>11145</v>
      </c>
      <c r="C6176" s="25" t="n">
        <f aca="false">VLOOKUP(B6176,[1]Planilha8!$X$4:$Y$6629,2,0)</f>
        <v>2042561</v>
      </c>
      <c r="D6176" s="102" t="s">
        <v>1662</v>
      </c>
      <c r="E6176" s="26" t="str">
        <f aca="false">VLOOKUP(B6176,[1]Planilha8!$X$4:$Z$6629,3,0)</f>
        <v>AUDITÓRIO LUIZ RASSI – HGG</v>
      </c>
      <c r="F6176" s="26" t="str">
        <f aca="false">VLOOKUP(B6176,[1]Planilha8!$X$4:$AD$6629,7,0)</f>
        <v>BOM</v>
      </c>
      <c r="G6176" s="103" t="n">
        <v>43250</v>
      </c>
      <c r="H6176" s="104" t="n">
        <v>1050</v>
      </c>
      <c r="I6176" s="29" t="s">
        <v>23</v>
      </c>
      <c r="J6176" s="105" t="s">
        <v>1663</v>
      </c>
      <c r="K6176" s="106" t="n">
        <v>5286</v>
      </c>
      <c r="L6176" s="107" t="n">
        <v>2017004462</v>
      </c>
      <c r="M6176" s="73" t="n">
        <v>43465</v>
      </c>
      <c r="N6176" s="74" t="n">
        <v>61.25</v>
      </c>
      <c r="O6176" s="109" t="n">
        <v>0.1</v>
      </c>
      <c r="P6176" s="110" t="n">
        <v>0.00833333333333333</v>
      </c>
      <c r="Q6176" s="77" t="n">
        <v>8.75</v>
      </c>
      <c r="R6176" s="78" t="n">
        <v>70</v>
      </c>
      <c r="S6176" s="39" t="n">
        <v>980</v>
      </c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  <c r="AI6176" s="3"/>
      <c r="AJ6176" s="3"/>
      <c r="AMG6176" s="0"/>
      <c r="AMH6176" s="0"/>
      <c r="AMI6176" s="0"/>
      <c r="AMJ6176" s="0"/>
    </row>
    <row r="6177" s="4" customFormat="true" ht="37.5" hidden="false" customHeight="true" outlineLevel="0" collapsed="false">
      <c r="A6177" s="23" t="s">
        <v>1337</v>
      </c>
      <c r="B6177" s="108" t="n">
        <v>11146</v>
      </c>
      <c r="C6177" s="25" t="n">
        <f aca="false">VLOOKUP(B6177,[1]Planilha8!$X$4:$Y$6629,2,0)</f>
        <v>2042562</v>
      </c>
      <c r="D6177" s="102" t="s">
        <v>1662</v>
      </c>
      <c r="E6177" s="26" t="str">
        <f aca="false">VLOOKUP(B6177,[1]Planilha8!$X$4:$Z$6629,3,0)</f>
        <v>AUDITÓRIO LUIZ RASSI – HGG</v>
      </c>
      <c r="F6177" s="26" t="str">
        <f aca="false">VLOOKUP(B6177,[1]Planilha8!$X$4:$AD$6629,7,0)</f>
        <v>BOM</v>
      </c>
      <c r="G6177" s="103" t="n">
        <v>43250</v>
      </c>
      <c r="H6177" s="104" t="n">
        <v>1050</v>
      </c>
      <c r="I6177" s="29" t="s">
        <v>23</v>
      </c>
      <c r="J6177" s="105" t="s">
        <v>1663</v>
      </c>
      <c r="K6177" s="106" t="n">
        <v>5286</v>
      </c>
      <c r="L6177" s="107" t="n">
        <v>2017004462</v>
      </c>
      <c r="M6177" s="73" t="n">
        <v>43465</v>
      </c>
      <c r="N6177" s="74" t="n">
        <v>61.25</v>
      </c>
      <c r="O6177" s="109" t="n">
        <v>0.1</v>
      </c>
      <c r="P6177" s="110" t="n">
        <v>0.00833333333333333</v>
      </c>
      <c r="Q6177" s="77" t="n">
        <v>8.75</v>
      </c>
      <c r="R6177" s="78" t="n">
        <v>70</v>
      </c>
      <c r="S6177" s="39" t="n">
        <v>980</v>
      </c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  <c r="AI6177" s="3"/>
      <c r="AJ6177" s="3"/>
      <c r="AMG6177" s="0"/>
      <c r="AMH6177" s="0"/>
      <c r="AMI6177" s="0"/>
      <c r="AMJ6177" s="0"/>
    </row>
    <row r="6178" s="4" customFormat="true" ht="37.5" hidden="false" customHeight="true" outlineLevel="0" collapsed="false">
      <c r="A6178" s="23" t="s">
        <v>1337</v>
      </c>
      <c r="B6178" s="108" t="n">
        <v>11147</v>
      </c>
      <c r="C6178" s="25" t="n">
        <f aca="false">VLOOKUP(B6178,[1]Planilha8!$X$4:$Y$6629,2,0)</f>
        <v>2042563</v>
      </c>
      <c r="D6178" s="102" t="s">
        <v>1662</v>
      </c>
      <c r="E6178" s="26" t="str">
        <f aca="false">VLOOKUP(B6178,[1]Planilha8!$X$4:$Z$6629,3,0)</f>
        <v>AUDITÓRIO LUIZ RASSI – HGG</v>
      </c>
      <c r="F6178" s="26" t="str">
        <f aca="false">VLOOKUP(B6178,[1]Planilha8!$X$4:$AD$6629,7,0)</f>
        <v>BOM</v>
      </c>
      <c r="G6178" s="103" t="n">
        <v>43250</v>
      </c>
      <c r="H6178" s="104" t="n">
        <v>1050</v>
      </c>
      <c r="I6178" s="29" t="s">
        <v>23</v>
      </c>
      <c r="J6178" s="105" t="s">
        <v>1663</v>
      </c>
      <c r="K6178" s="106" t="n">
        <v>5286</v>
      </c>
      <c r="L6178" s="107" t="n">
        <v>2017004462</v>
      </c>
      <c r="M6178" s="73" t="n">
        <v>43465</v>
      </c>
      <c r="N6178" s="74" t="n">
        <v>61.25</v>
      </c>
      <c r="O6178" s="109" t="n">
        <v>0.1</v>
      </c>
      <c r="P6178" s="110" t="n">
        <v>0.00833333333333333</v>
      </c>
      <c r="Q6178" s="77" t="n">
        <v>8.75</v>
      </c>
      <c r="R6178" s="78" t="n">
        <v>70</v>
      </c>
      <c r="S6178" s="39" t="n">
        <v>980</v>
      </c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  <c r="AI6178" s="3"/>
      <c r="AJ6178" s="3"/>
      <c r="AMG6178" s="0"/>
      <c r="AMH6178" s="0"/>
      <c r="AMI6178" s="0"/>
      <c r="AMJ6178" s="0"/>
    </row>
    <row r="6179" s="4" customFormat="true" ht="37.5" hidden="false" customHeight="true" outlineLevel="0" collapsed="false">
      <c r="A6179" s="23" t="s">
        <v>1337</v>
      </c>
      <c r="B6179" s="108" t="n">
        <v>11148</v>
      </c>
      <c r="C6179" s="25" t="n">
        <f aca="false">VLOOKUP(B6179,[1]Planilha8!$X$4:$Y$6629,2,0)</f>
        <v>2042564</v>
      </c>
      <c r="D6179" s="102" t="s">
        <v>1662</v>
      </c>
      <c r="E6179" s="26" t="str">
        <f aca="false">VLOOKUP(B6179,[1]Planilha8!$X$4:$Z$6629,3,0)</f>
        <v>AUDITÓRIO LUIZ RASSI – HGG</v>
      </c>
      <c r="F6179" s="26" t="str">
        <f aca="false">VLOOKUP(B6179,[1]Planilha8!$X$4:$AD$6629,7,0)</f>
        <v>BOM</v>
      </c>
      <c r="G6179" s="103" t="n">
        <v>43250</v>
      </c>
      <c r="H6179" s="104" t="n">
        <v>1050</v>
      </c>
      <c r="I6179" s="29" t="s">
        <v>23</v>
      </c>
      <c r="J6179" s="105" t="s">
        <v>1663</v>
      </c>
      <c r="K6179" s="106" t="n">
        <v>5286</v>
      </c>
      <c r="L6179" s="107" t="n">
        <v>2017004462</v>
      </c>
      <c r="M6179" s="73" t="n">
        <v>43465</v>
      </c>
      <c r="N6179" s="74" t="n">
        <v>61.25</v>
      </c>
      <c r="O6179" s="109" t="n">
        <v>0.1</v>
      </c>
      <c r="P6179" s="110" t="n">
        <v>0.00833333333333333</v>
      </c>
      <c r="Q6179" s="77" t="n">
        <v>8.75</v>
      </c>
      <c r="R6179" s="78" t="n">
        <v>70</v>
      </c>
      <c r="S6179" s="39" t="n">
        <v>980</v>
      </c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  <c r="AI6179" s="3"/>
      <c r="AJ6179" s="3"/>
      <c r="AMG6179" s="0"/>
      <c r="AMH6179" s="0"/>
      <c r="AMI6179" s="0"/>
      <c r="AMJ6179" s="0"/>
    </row>
    <row r="6180" s="4" customFormat="true" ht="37.5" hidden="false" customHeight="true" outlineLevel="0" collapsed="false">
      <c r="A6180" s="23" t="s">
        <v>1337</v>
      </c>
      <c r="B6180" s="108" t="n">
        <v>11149</v>
      </c>
      <c r="C6180" s="25" t="n">
        <f aca="false">VLOOKUP(B6180,[1]Planilha8!$X$4:$Y$6629,2,0)</f>
        <v>2042565</v>
      </c>
      <c r="D6180" s="102" t="s">
        <v>1662</v>
      </c>
      <c r="E6180" s="26" t="str">
        <f aca="false">VLOOKUP(B6180,[1]Planilha8!$X$4:$Z$6629,3,0)</f>
        <v>AUDITÓRIO LUIZ RASSI – HGG</v>
      </c>
      <c r="F6180" s="26" t="str">
        <f aca="false">VLOOKUP(B6180,[1]Planilha8!$X$4:$AD$6629,7,0)</f>
        <v>BOM</v>
      </c>
      <c r="G6180" s="103" t="n">
        <v>43250</v>
      </c>
      <c r="H6180" s="104" t="n">
        <v>1050</v>
      </c>
      <c r="I6180" s="29" t="s">
        <v>23</v>
      </c>
      <c r="J6180" s="105" t="s">
        <v>1663</v>
      </c>
      <c r="K6180" s="106" t="n">
        <v>5286</v>
      </c>
      <c r="L6180" s="107" t="n">
        <v>2017004462</v>
      </c>
      <c r="M6180" s="73" t="n">
        <v>43465</v>
      </c>
      <c r="N6180" s="74" t="n">
        <v>61.25</v>
      </c>
      <c r="O6180" s="109" t="n">
        <v>0.1</v>
      </c>
      <c r="P6180" s="110" t="n">
        <v>0.00833333333333333</v>
      </c>
      <c r="Q6180" s="77" t="n">
        <v>8.75</v>
      </c>
      <c r="R6180" s="78" t="n">
        <v>70</v>
      </c>
      <c r="S6180" s="39" t="n">
        <v>980</v>
      </c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  <c r="AI6180" s="3"/>
      <c r="AJ6180" s="3"/>
      <c r="AMG6180" s="0"/>
      <c r="AMH6180" s="0"/>
      <c r="AMI6180" s="0"/>
      <c r="AMJ6180" s="0"/>
    </row>
    <row r="6181" s="4" customFormat="true" ht="37.5" hidden="false" customHeight="true" outlineLevel="0" collapsed="false">
      <c r="A6181" s="23" t="s">
        <v>1337</v>
      </c>
      <c r="B6181" s="108" t="n">
        <v>11150</v>
      </c>
      <c r="C6181" s="25" t="n">
        <f aca="false">VLOOKUP(B6181,[1]Planilha8!$X$4:$Y$6629,2,0)</f>
        <v>2042566</v>
      </c>
      <c r="D6181" s="102" t="s">
        <v>1662</v>
      </c>
      <c r="E6181" s="26" t="str">
        <f aca="false">VLOOKUP(B6181,[1]Planilha8!$X$4:$Z$6629,3,0)</f>
        <v>AUDITÓRIO LUIZ RASSI – HGG</v>
      </c>
      <c r="F6181" s="26" t="str">
        <f aca="false">VLOOKUP(B6181,[1]Planilha8!$X$4:$AD$6629,7,0)</f>
        <v>BOM</v>
      </c>
      <c r="G6181" s="103" t="n">
        <v>43250</v>
      </c>
      <c r="H6181" s="104" t="n">
        <v>1050</v>
      </c>
      <c r="I6181" s="29" t="s">
        <v>23</v>
      </c>
      <c r="J6181" s="105" t="s">
        <v>1663</v>
      </c>
      <c r="K6181" s="106" t="n">
        <v>5286</v>
      </c>
      <c r="L6181" s="107" t="n">
        <v>2017004462</v>
      </c>
      <c r="M6181" s="73" t="n">
        <v>43465</v>
      </c>
      <c r="N6181" s="74" t="n">
        <v>61.25</v>
      </c>
      <c r="O6181" s="109" t="n">
        <v>0.1</v>
      </c>
      <c r="P6181" s="110" t="n">
        <v>0.00833333333333333</v>
      </c>
      <c r="Q6181" s="77" t="n">
        <v>8.75</v>
      </c>
      <c r="R6181" s="78" t="n">
        <v>70</v>
      </c>
      <c r="S6181" s="39" t="n">
        <v>980</v>
      </c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  <c r="AMG6181" s="0"/>
      <c r="AMH6181" s="0"/>
      <c r="AMI6181" s="0"/>
      <c r="AMJ6181" s="0"/>
    </row>
    <row r="6182" s="4" customFormat="true" ht="37.5" hidden="false" customHeight="true" outlineLevel="0" collapsed="false">
      <c r="A6182" s="23" t="s">
        <v>1337</v>
      </c>
      <c r="B6182" s="108" t="n">
        <v>11151</v>
      </c>
      <c r="C6182" s="25" t="n">
        <f aca="false">VLOOKUP(B6182,[1]Planilha8!$X$4:$Y$6629,2,0)</f>
        <v>2042567</v>
      </c>
      <c r="D6182" s="102" t="s">
        <v>1662</v>
      </c>
      <c r="E6182" s="26" t="str">
        <f aca="false">VLOOKUP(B6182,[1]Planilha8!$X$4:$Z$6629,3,0)</f>
        <v>AUDITÓRIO LUIZ RASSI – HGG</v>
      </c>
      <c r="F6182" s="26" t="str">
        <f aca="false">VLOOKUP(B6182,[1]Planilha8!$X$4:$AD$6629,7,0)</f>
        <v>BOM</v>
      </c>
      <c r="G6182" s="103" t="n">
        <v>43250</v>
      </c>
      <c r="H6182" s="104" t="n">
        <v>1050</v>
      </c>
      <c r="I6182" s="29" t="s">
        <v>23</v>
      </c>
      <c r="J6182" s="105" t="s">
        <v>1663</v>
      </c>
      <c r="K6182" s="106" t="n">
        <v>5286</v>
      </c>
      <c r="L6182" s="107" t="n">
        <v>2017004462</v>
      </c>
      <c r="M6182" s="73" t="n">
        <v>43465</v>
      </c>
      <c r="N6182" s="74" t="n">
        <v>61.25</v>
      </c>
      <c r="O6182" s="109" t="n">
        <v>0.1</v>
      </c>
      <c r="P6182" s="110" t="n">
        <v>0.00833333333333333</v>
      </c>
      <c r="Q6182" s="77" t="n">
        <v>8.75</v>
      </c>
      <c r="R6182" s="78" t="n">
        <v>70</v>
      </c>
      <c r="S6182" s="39" t="n">
        <v>980</v>
      </c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  <c r="AI6182" s="3"/>
      <c r="AJ6182" s="3"/>
      <c r="AMG6182" s="0"/>
      <c r="AMH6182" s="0"/>
      <c r="AMI6182" s="0"/>
      <c r="AMJ6182" s="0"/>
    </row>
    <row r="6183" s="4" customFormat="true" ht="37.5" hidden="false" customHeight="true" outlineLevel="0" collapsed="false">
      <c r="A6183" s="23" t="s">
        <v>1337</v>
      </c>
      <c r="B6183" s="108" t="n">
        <v>11152</v>
      </c>
      <c r="C6183" s="25" t="n">
        <f aca="false">VLOOKUP(B6183,[1]Planilha8!$X$4:$Y$6629,2,0)</f>
        <v>2042568</v>
      </c>
      <c r="D6183" s="102" t="s">
        <v>1662</v>
      </c>
      <c r="E6183" s="26" t="str">
        <f aca="false">VLOOKUP(B6183,[1]Planilha8!$X$4:$Z$6629,3,0)</f>
        <v>AUDITÓRIO LUIZ RASSI – HGG</v>
      </c>
      <c r="F6183" s="26" t="str">
        <f aca="false">VLOOKUP(B6183,[1]Planilha8!$X$4:$AD$6629,7,0)</f>
        <v>BOM</v>
      </c>
      <c r="G6183" s="103" t="n">
        <v>43250</v>
      </c>
      <c r="H6183" s="104" t="n">
        <v>1050</v>
      </c>
      <c r="I6183" s="29" t="s">
        <v>23</v>
      </c>
      <c r="J6183" s="105" t="s">
        <v>1663</v>
      </c>
      <c r="K6183" s="106" t="n">
        <v>5286</v>
      </c>
      <c r="L6183" s="107" t="n">
        <v>2017004462</v>
      </c>
      <c r="M6183" s="73" t="n">
        <v>43465</v>
      </c>
      <c r="N6183" s="74" t="n">
        <v>61.25</v>
      </c>
      <c r="O6183" s="109" t="n">
        <v>0.1</v>
      </c>
      <c r="P6183" s="110" t="n">
        <v>0.00833333333333333</v>
      </c>
      <c r="Q6183" s="77" t="n">
        <v>8.75</v>
      </c>
      <c r="R6183" s="78" t="n">
        <v>70</v>
      </c>
      <c r="S6183" s="39" t="n">
        <v>980</v>
      </c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  <c r="AI6183" s="3"/>
      <c r="AJ6183" s="3"/>
      <c r="AMG6183" s="0"/>
      <c r="AMH6183" s="0"/>
      <c r="AMI6183" s="0"/>
      <c r="AMJ6183" s="0"/>
    </row>
    <row r="6184" s="4" customFormat="true" ht="37.5" hidden="false" customHeight="true" outlineLevel="0" collapsed="false">
      <c r="A6184" s="23" t="s">
        <v>1337</v>
      </c>
      <c r="B6184" s="108" t="n">
        <v>11153</v>
      </c>
      <c r="C6184" s="25" t="n">
        <f aca="false">VLOOKUP(B6184,[1]Planilha8!$X$4:$Y$6629,2,0)</f>
        <v>2042569</v>
      </c>
      <c r="D6184" s="102" t="s">
        <v>1662</v>
      </c>
      <c r="E6184" s="26" t="str">
        <f aca="false">VLOOKUP(B6184,[1]Planilha8!$X$4:$Z$6629,3,0)</f>
        <v>AUDITÓRIO LUIZ RASSI – HGG</v>
      </c>
      <c r="F6184" s="26" t="str">
        <f aca="false">VLOOKUP(B6184,[1]Planilha8!$X$4:$AD$6629,7,0)</f>
        <v>BOM</v>
      </c>
      <c r="G6184" s="103" t="n">
        <v>43250</v>
      </c>
      <c r="H6184" s="104" t="n">
        <v>1050</v>
      </c>
      <c r="I6184" s="29" t="s">
        <v>23</v>
      </c>
      <c r="J6184" s="105" t="s">
        <v>1663</v>
      </c>
      <c r="K6184" s="106" t="n">
        <v>5286</v>
      </c>
      <c r="L6184" s="107" t="n">
        <v>2017004462</v>
      </c>
      <c r="M6184" s="73" t="n">
        <v>43465</v>
      </c>
      <c r="N6184" s="74" t="n">
        <v>61.25</v>
      </c>
      <c r="O6184" s="109" t="n">
        <v>0.1</v>
      </c>
      <c r="P6184" s="110" t="n">
        <v>0.00833333333333333</v>
      </c>
      <c r="Q6184" s="77" t="n">
        <v>8.75</v>
      </c>
      <c r="R6184" s="78" t="n">
        <v>70</v>
      </c>
      <c r="S6184" s="39" t="n">
        <v>980</v>
      </c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  <c r="AI6184" s="3"/>
      <c r="AJ6184" s="3"/>
      <c r="AMG6184" s="0"/>
      <c r="AMH6184" s="0"/>
      <c r="AMI6184" s="0"/>
      <c r="AMJ6184" s="0"/>
    </row>
    <row r="6185" s="4" customFormat="true" ht="37.5" hidden="false" customHeight="true" outlineLevel="0" collapsed="false">
      <c r="A6185" s="23" t="s">
        <v>1337</v>
      </c>
      <c r="B6185" s="108" t="n">
        <v>11154</v>
      </c>
      <c r="C6185" s="25" t="n">
        <f aca="false">VLOOKUP(B6185,[1]Planilha8!$X$4:$Y$6629,2,0)</f>
        <v>2042570</v>
      </c>
      <c r="D6185" s="102" t="s">
        <v>1662</v>
      </c>
      <c r="E6185" s="26" t="str">
        <f aca="false">VLOOKUP(B6185,[1]Planilha8!$X$4:$Z$6629,3,0)</f>
        <v>AUDITÓRIO LUIZ RASSI – HGG</v>
      </c>
      <c r="F6185" s="26" t="str">
        <f aca="false">VLOOKUP(B6185,[1]Planilha8!$X$4:$AD$6629,7,0)</f>
        <v>BOM</v>
      </c>
      <c r="G6185" s="103" t="n">
        <v>43250</v>
      </c>
      <c r="H6185" s="104" t="n">
        <v>1050</v>
      </c>
      <c r="I6185" s="29" t="s">
        <v>23</v>
      </c>
      <c r="J6185" s="105" t="s">
        <v>1663</v>
      </c>
      <c r="K6185" s="106" t="n">
        <v>5286</v>
      </c>
      <c r="L6185" s="107" t="n">
        <v>2017004462</v>
      </c>
      <c r="M6185" s="73" t="n">
        <v>43465</v>
      </c>
      <c r="N6185" s="74" t="n">
        <v>61.25</v>
      </c>
      <c r="O6185" s="109" t="n">
        <v>0.1</v>
      </c>
      <c r="P6185" s="110" t="n">
        <v>0.00833333333333333</v>
      </c>
      <c r="Q6185" s="77" t="n">
        <v>8.75</v>
      </c>
      <c r="R6185" s="78" t="n">
        <v>70</v>
      </c>
      <c r="S6185" s="39" t="n">
        <v>980</v>
      </c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  <c r="AI6185" s="3"/>
      <c r="AJ6185" s="3"/>
      <c r="AMG6185" s="0"/>
      <c r="AMH6185" s="0"/>
      <c r="AMI6185" s="0"/>
      <c r="AMJ6185" s="0"/>
    </row>
    <row r="6186" s="4" customFormat="true" ht="37.5" hidden="false" customHeight="true" outlineLevel="0" collapsed="false">
      <c r="A6186" s="23" t="s">
        <v>1337</v>
      </c>
      <c r="B6186" s="108" t="n">
        <v>11155</v>
      </c>
      <c r="C6186" s="25" t="n">
        <f aca="false">VLOOKUP(B6186,[1]Planilha8!$X$4:$Y$6629,2,0)</f>
        <v>2042571</v>
      </c>
      <c r="D6186" s="102" t="s">
        <v>1662</v>
      </c>
      <c r="E6186" s="26" t="str">
        <f aca="false">VLOOKUP(B6186,[1]Planilha8!$X$4:$Z$6629,3,0)</f>
        <v>AUDITÓRIO LUIZ RASSI – HGG</v>
      </c>
      <c r="F6186" s="26" t="str">
        <f aca="false">VLOOKUP(B6186,[1]Planilha8!$X$4:$AD$6629,7,0)</f>
        <v>BOM</v>
      </c>
      <c r="G6186" s="103" t="n">
        <v>43250</v>
      </c>
      <c r="H6186" s="104" t="n">
        <v>1050</v>
      </c>
      <c r="I6186" s="29" t="s">
        <v>23</v>
      </c>
      <c r="J6186" s="105" t="s">
        <v>1663</v>
      </c>
      <c r="K6186" s="106" t="n">
        <v>5286</v>
      </c>
      <c r="L6186" s="107" t="n">
        <v>2017004462</v>
      </c>
      <c r="M6186" s="73" t="n">
        <v>43465</v>
      </c>
      <c r="N6186" s="74" t="n">
        <v>61.25</v>
      </c>
      <c r="O6186" s="109" t="n">
        <v>0.1</v>
      </c>
      <c r="P6186" s="110" t="n">
        <v>0.00833333333333333</v>
      </c>
      <c r="Q6186" s="77" t="n">
        <v>8.75</v>
      </c>
      <c r="R6186" s="78" t="n">
        <v>70</v>
      </c>
      <c r="S6186" s="39" t="n">
        <v>980</v>
      </c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  <c r="AI6186" s="3"/>
      <c r="AJ6186" s="3"/>
      <c r="AMG6186" s="0"/>
      <c r="AMH6186" s="0"/>
      <c r="AMI6186" s="0"/>
      <c r="AMJ6186" s="0"/>
    </row>
    <row r="6187" s="4" customFormat="true" ht="37.5" hidden="false" customHeight="true" outlineLevel="0" collapsed="false">
      <c r="A6187" s="23" t="s">
        <v>1337</v>
      </c>
      <c r="B6187" s="108" t="n">
        <v>11156</v>
      </c>
      <c r="C6187" s="25" t="n">
        <f aca="false">VLOOKUP(B6187,[1]Planilha8!$X$4:$Y$6629,2,0)</f>
        <v>2042572</v>
      </c>
      <c r="D6187" s="102" t="s">
        <v>1662</v>
      </c>
      <c r="E6187" s="26" t="str">
        <f aca="false">VLOOKUP(B6187,[1]Planilha8!$X$4:$Z$6629,3,0)</f>
        <v>AUDITÓRIO LUIZ RASSI – HGG</v>
      </c>
      <c r="F6187" s="26" t="str">
        <f aca="false">VLOOKUP(B6187,[1]Planilha8!$X$4:$AD$6629,7,0)</f>
        <v>BOM</v>
      </c>
      <c r="G6187" s="103" t="n">
        <v>43250</v>
      </c>
      <c r="H6187" s="104" t="n">
        <v>1050</v>
      </c>
      <c r="I6187" s="29" t="s">
        <v>23</v>
      </c>
      <c r="J6187" s="105" t="s">
        <v>1663</v>
      </c>
      <c r="K6187" s="106" t="n">
        <v>5286</v>
      </c>
      <c r="L6187" s="107" t="n">
        <v>2017004462</v>
      </c>
      <c r="M6187" s="73" t="n">
        <v>43465</v>
      </c>
      <c r="N6187" s="74" t="n">
        <v>61.25</v>
      </c>
      <c r="O6187" s="109" t="n">
        <v>0.1</v>
      </c>
      <c r="P6187" s="110" t="n">
        <v>0.00833333333333333</v>
      </c>
      <c r="Q6187" s="77" t="n">
        <v>8.75</v>
      </c>
      <c r="R6187" s="78" t="n">
        <v>70</v>
      </c>
      <c r="S6187" s="39" t="n">
        <v>980</v>
      </c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  <c r="AI6187" s="3"/>
      <c r="AJ6187" s="3"/>
      <c r="AMG6187" s="0"/>
      <c r="AMH6187" s="0"/>
      <c r="AMI6187" s="0"/>
      <c r="AMJ6187" s="0"/>
    </row>
    <row r="6188" s="4" customFormat="true" ht="37.5" hidden="false" customHeight="true" outlineLevel="0" collapsed="false">
      <c r="A6188" s="23" t="s">
        <v>1337</v>
      </c>
      <c r="B6188" s="108" t="n">
        <v>11157</v>
      </c>
      <c r="C6188" s="25" t="n">
        <f aca="false">VLOOKUP(B6188,[1]Planilha8!$X$4:$Y$6629,2,0)</f>
        <v>2042573</v>
      </c>
      <c r="D6188" s="102" t="s">
        <v>1662</v>
      </c>
      <c r="E6188" s="26" t="str">
        <f aca="false">VLOOKUP(B6188,[1]Planilha8!$X$4:$Z$6629,3,0)</f>
        <v>AUDITÓRIO LUIZ RASSI – HGG</v>
      </c>
      <c r="F6188" s="26" t="str">
        <f aca="false">VLOOKUP(B6188,[1]Planilha8!$X$4:$AD$6629,7,0)</f>
        <v>BOM</v>
      </c>
      <c r="G6188" s="103" t="n">
        <v>43250</v>
      </c>
      <c r="H6188" s="104" t="n">
        <v>1050</v>
      </c>
      <c r="I6188" s="29" t="s">
        <v>23</v>
      </c>
      <c r="J6188" s="105" t="s">
        <v>1663</v>
      </c>
      <c r="K6188" s="106" t="n">
        <v>5286</v>
      </c>
      <c r="L6188" s="107" t="n">
        <v>2017004462</v>
      </c>
      <c r="M6188" s="73" t="n">
        <v>43465</v>
      </c>
      <c r="N6188" s="74" t="n">
        <v>61.25</v>
      </c>
      <c r="O6188" s="109" t="n">
        <v>0.1</v>
      </c>
      <c r="P6188" s="110" t="n">
        <v>0.00833333333333333</v>
      </c>
      <c r="Q6188" s="77" t="n">
        <v>8.75</v>
      </c>
      <c r="R6188" s="78" t="n">
        <v>70</v>
      </c>
      <c r="S6188" s="39" t="n">
        <v>980</v>
      </c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  <c r="AMG6188" s="0"/>
      <c r="AMH6188" s="0"/>
      <c r="AMI6188" s="0"/>
      <c r="AMJ6188" s="0"/>
    </row>
    <row r="6189" s="4" customFormat="true" ht="37.5" hidden="false" customHeight="true" outlineLevel="0" collapsed="false">
      <c r="A6189" s="23" t="s">
        <v>1337</v>
      </c>
      <c r="B6189" s="108" t="n">
        <v>11158</v>
      </c>
      <c r="C6189" s="25" t="n">
        <f aca="false">VLOOKUP(B6189,[1]Planilha8!$X$4:$Y$6629,2,0)</f>
        <v>2042574</v>
      </c>
      <c r="D6189" s="102" t="s">
        <v>1662</v>
      </c>
      <c r="E6189" s="26" t="str">
        <f aca="false">VLOOKUP(B6189,[1]Planilha8!$X$4:$Z$6629,3,0)</f>
        <v>AUDITÓRIO LUIZ RASSI – HGG</v>
      </c>
      <c r="F6189" s="26" t="str">
        <f aca="false">VLOOKUP(B6189,[1]Planilha8!$X$4:$AD$6629,7,0)</f>
        <v>BOM</v>
      </c>
      <c r="G6189" s="103" t="n">
        <v>43250</v>
      </c>
      <c r="H6189" s="104" t="n">
        <v>1050</v>
      </c>
      <c r="I6189" s="29" t="s">
        <v>23</v>
      </c>
      <c r="J6189" s="105" t="s">
        <v>1663</v>
      </c>
      <c r="K6189" s="106" t="n">
        <v>5286</v>
      </c>
      <c r="L6189" s="107" t="n">
        <v>2017004462</v>
      </c>
      <c r="M6189" s="73" t="n">
        <v>43465</v>
      </c>
      <c r="N6189" s="74" t="n">
        <v>61.25</v>
      </c>
      <c r="O6189" s="109" t="n">
        <v>0.1</v>
      </c>
      <c r="P6189" s="110" t="n">
        <v>0.00833333333333333</v>
      </c>
      <c r="Q6189" s="77" t="n">
        <v>8.75</v>
      </c>
      <c r="R6189" s="78" t="n">
        <v>70</v>
      </c>
      <c r="S6189" s="39" t="n">
        <v>980</v>
      </c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  <c r="AI6189" s="3"/>
      <c r="AJ6189" s="3"/>
      <c r="AMG6189" s="0"/>
      <c r="AMH6189" s="0"/>
      <c r="AMI6189" s="0"/>
      <c r="AMJ6189" s="0"/>
    </row>
    <row r="6190" s="4" customFormat="true" ht="37.5" hidden="false" customHeight="true" outlineLevel="0" collapsed="false">
      <c r="A6190" s="23" t="s">
        <v>1337</v>
      </c>
      <c r="B6190" s="108" t="n">
        <v>11159</v>
      </c>
      <c r="C6190" s="25" t="n">
        <f aca="false">VLOOKUP(B6190,[1]Planilha8!$X$4:$Y$6629,2,0)</f>
        <v>2042575</v>
      </c>
      <c r="D6190" s="102" t="s">
        <v>1662</v>
      </c>
      <c r="E6190" s="26" t="str">
        <f aca="false">VLOOKUP(B6190,[1]Planilha8!$X$4:$Z$6629,3,0)</f>
        <v>AUDITÓRIO LUIZ RASSI – HGG</v>
      </c>
      <c r="F6190" s="26" t="str">
        <f aca="false">VLOOKUP(B6190,[1]Planilha8!$X$4:$AD$6629,7,0)</f>
        <v>BOM</v>
      </c>
      <c r="G6190" s="103" t="n">
        <v>43250</v>
      </c>
      <c r="H6190" s="104" t="n">
        <v>1050</v>
      </c>
      <c r="I6190" s="29" t="s">
        <v>23</v>
      </c>
      <c r="J6190" s="105" t="s">
        <v>1663</v>
      </c>
      <c r="K6190" s="106" t="n">
        <v>5286</v>
      </c>
      <c r="L6190" s="107" t="n">
        <v>2017004462</v>
      </c>
      <c r="M6190" s="73" t="n">
        <v>43465</v>
      </c>
      <c r="N6190" s="74" t="n">
        <v>61.25</v>
      </c>
      <c r="O6190" s="109" t="n">
        <v>0.1</v>
      </c>
      <c r="P6190" s="110" t="n">
        <v>0.00833333333333333</v>
      </c>
      <c r="Q6190" s="77" t="n">
        <v>8.75</v>
      </c>
      <c r="R6190" s="78" t="n">
        <v>70</v>
      </c>
      <c r="S6190" s="39" t="n">
        <v>980</v>
      </c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  <c r="AI6190" s="3"/>
      <c r="AJ6190" s="3"/>
      <c r="AMG6190" s="0"/>
      <c r="AMH6190" s="0"/>
      <c r="AMI6190" s="0"/>
      <c r="AMJ6190" s="0"/>
    </row>
    <row r="6191" s="4" customFormat="true" ht="37.5" hidden="false" customHeight="true" outlineLevel="0" collapsed="false">
      <c r="A6191" s="23" t="s">
        <v>1337</v>
      </c>
      <c r="B6191" s="108" t="n">
        <v>11160</v>
      </c>
      <c r="C6191" s="25" t="n">
        <f aca="false">VLOOKUP(B6191,[1]Planilha8!$X$4:$Y$6629,2,0)</f>
        <v>2042576</v>
      </c>
      <c r="D6191" s="102" t="s">
        <v>1662</v>
      </c>
      <c r="E6191" s="26" t="str">
        <f aca="false">VLOOKUP(B6191,[1]Planilha8!$X$4:$Z$6629,3,0)</f>
        <v>AUDITÓRIO LUIZ RASSI – HGG</v>
      </c>
      <c r="F6191" s="26" t="str">
        <f aca="false">VLOOKUP(B6191,[1]Planilha8!$X$4:$AD$6629,7,0)</f>
        <v>BOM</v>
      </c>
      <c r="G6191" s="103" t="n">
        <v>43250</v>
      </c>
      <c r="H6191" s="104" t="n">
        <v>1050</v>
      </c>
      <c r="I6191" s="29" t="s">
        <v>23</v>
      </c>
      <c r="J6191" s="105" t="s">
        <v>1663</v>
      </c>
      <c r="K6191" s="106" t="n">
        <v>5286</v>
      </c>
      <c r="L6191" s="107" t="n">
        <v>2017004462</v>
      </c>
      <c r="M6191" s="73" t="n">
        <v>43465</v>
      </c>
      <c r="N6191" s="74" t="n">
        <v>61.25</v>
      </c>
      <c r="O6191" s="109" t="n">
        <v>0.1</v>
      </c>
      <c r="P6191" s="110" t="n">
        <v>0.00833333333333333</v>
      </c>
      <c r="Q6191" s="77" t="n">
        <v>8.75</v>
      </c>
      <c r="R6191" s="78" t="n">
        <v>70</v>
      </c>
      <c r="S6191" s="39" t="n">
        <v>980</v>
      </c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  <c r="AMG6191" s="0"/>
      <c r="AMH6191" s="0"/>
      <c r="AMI6191" s="0"/>
      <c r="AMJ6191" s="0"/>
    </row>
    <row r="6192" s="4" customFormat="true" ht="37.5" hidden="false" customHeight="true" outlineLevel="0" collapsed="false">
      <c r="A6192" s="23" t="s">
        <v>1337</v>
      </c>
      <c r="B6192" s="108" t="n">
        <v>11161</v>
      </c>
      <c r="C6192" s="25" t="n">
        <f aca="false">VLOOKUP(B6192,[1]Planilha8!$X$4:$Y$6629,2,0)</f>
        <v>2042577</v>
      </c>
      <c r="D6192" s="102" t="s">
        <v>1662</v>
      </c>
      <c r="E6192" s="26" t="str">
        <f aca="false">VLOOKUP(B6192,[1]Planilha8!$X$4:$Z$6629,3,0)</f>
        <v>AUDITÓRIO LUIZ RASSI – HGG</v>
      </c>
      <c r="F6192" s="26" t="str">
        <f aca="false">VLOOKUP(B6192,[1]Planilha8!$X$4:$AD$6629,7,0)</f>
        <v>BOM</v>
      </c>
      <c r="G6192" s="103" t="n">
        <v>43250</v>
      </c>
      <c r="H6192" s="104" t="n">
        <v>1050</v>
      </c>
      <c r="I6192" s="29" t="s">
        <v>23</v>
      </c>
      <c r="J6192" s="105" t="s">
        <v>1663</v>
      </c>
      <c r="K6192" s="106" t="n">
        <v>5286</v>
      </c>
      <c r="L6192" s="107" t="n">
        <v>2017004462</v>
      </c>
      <c r="M6192" s="73" t="n">
        <v>43465</v>
      </c>
      <c r="N6192" s="74" t="n">
        <v>61.25</v>
      </c>
      <c r="O6192" s="109" t="n">
        <v>0.1</v>
      </c>
      <c r="P6192" s="110" t="n">
        <v>0.00833333333333333</v>
      </c>
      <c r="Q6192" s="77" t="n">
        <v>8.75</v>
      </c>
      <c r="R6192" s="78" t="n">
        <v>70</v>
      </c>
      <c r="S6192" s="39" t="n">
        <v>980</v>
      </c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  <c r="AI6192" s="3"/>
      <c r="AJ6192" s="3"/>
      <c r="AMG6192" s="0"/>
      <c r="AMH6192" s="0"/>
      <c r="AMI6192" s="0"/>
      <c r="AMJ6192" s="0"/>
    </row>
    <row r="6193" s="4" customFormat="true" ht="37.5" hidden="false" customHeight="true" outlineLevel="0" collapsed="false">
      <c r="A6193" s="23" t="s">
        <v>1337</v>
      </c>
      <c r="B6193" s="108" t="n">
        <v>11162</v>
      </c>
      <c r="C6193" s="25" t="n">
        <f aca="false">VLOOKUP(B6193,[1]Planilha8!$X$4:$Y$6629,2,0)</f>
        <v>2042578</v>
      </c>
      <c r="D6193" s="102" t="s">
        <v>1662</v>
      </c>
      <c r="E6193" s="26" t="str">
        <f aca="false">VLOOKUP(B6193,[1]Planilha8!$X$4:$Z$6629,3,0)</f>
        <v>AUDITÓRIO LUIZ RASSI – HGG</v>
      </c>
      <c r="F6193" s="26" t="str">
        <f aca="false">VLOOKUP(B6193,[1]Planilha8!$X$4:$AD$6629,7,0)</f>
        <v>BOM</v>
      </c>
      <c r="G6193" s="103" t="n">
        <v>43250</v>
      </c>
      <c r="H6193" s="104" t="n">
        <v>1050</v>
      </c>
      <c r="I6193" s="29" t="s">
        <v>23</v>
      </c>
      <c r="J6193" s="105" t="s">
        <v>1663</v>
      </c>
      <c r="K6193" s="106" t="n">
        <v>5286</v>
      </c>
      <c r="L6193" s="107" t="n">
        <v>2017004462</v>
      </c>
      <c r="M6193" s="73" t="n">
        <v>43465</v>
      </c>
      <c r="N6193" s="74" t="n">
        <v>61.25</v>
      </c>
      <c r="O6193" s="109" t="n">
        <v>0.1</v>
      </c>
      <c r="P6193" s="110" t="n">
        <v>0.00833333333333333</v>
      </c>
      <c r="Q6193" s="77" t="n">
        <v>8.75</v>
      </c>
      <c r="R6193" s="78" t="n">
        <v>70</v>
      </c>
      <c r="S6193" s="39" t="n">
        <v>980</v>
      </c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  <c r="AI6193" s="3"/>
      <c r="AJ6193" s="3"/>
      <c r="AMG6193" s="0"/>
      <c r="AMH6193" s="0"/>
      <c r="AMI6193" s="0"/>
      <c r="AMJ6193" s="0"/>
    </row>
    <row r="6194" s="4" customFormat="true" ht="37.5" hidden="false" customHeight="true" outlineLevel="0" collapsed="false">
      <c r="A6194" s="23" t="s">
        <v>1337</v>
      </c>
      <c r="B6194" s="108" t="n">
        <v>11163</v>
      </c>
      <c r="C6194" s="25" t="n">
        <f aca="false">VLOOKUP(B6194,[1]Planilha8!$X$4:$Y$6629,2,0)</f>
        <v>2042579</v>
      </c>
      <c r="D6194" s="102" t="s">
        <v>1662</v>
      </c>
      <c r="E6194" s="26" t="str">
        <f aca="false">VLOOKUP(B6194,[1]Planilha8!$X$4:$Z$6629,3,0)</f>
        <v>AUDITÓRIO LUIZ RASSI – HGG</v>
      </c>
      <c r="F6194" s="26" t="str">
        <f aca="false">VLOOKUP(B6194,[1]Planilha8!$X$4:$AD$6629,7,0)</f>
        <v>BOM</v>
      </c>
      <c r="G6194" s="103" t="n">
        <v>43250</v>
      </c>
      <c r="H6194" s="104" t="n">
        <v>1050</v>
      </c>
      <c r="I6194" s="29" t="s">
        <v>23</v>
      </c>
      <c r="J6194" s="105" t="s">
        <v>1663</v>
      </c>
      <c r="K6194" s="106" t="n">
        <v>5286</v>
      </c>
      <c r="L6194" s="107" t="n">
        <v>2017004462</v>
      </c>
      <c r="M6194" s="73" t="n">
        <v>43465</v>
      </c>
      <c r="N6194" s="74" t="n">
        <v>61.25</v>
      </c>
      <c r="O6194" s="109" t="n">
        <v>0.1</v>
      </c>
      <c r="P6194" s="110" t="n">
        <v>0.00833333333333333</v>
      </c>
      <c r="Q6194" s="77" t="n">
        <v>8.75</v>
      </c>
      <c r="R6194" s="78" t="n">
        <v>70</v>
      </c>
      <c r="S6194" s="39" t="n">
        <v>980</v>
      </c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  <c r="AMG6194" s="0"/>
      <c r="AMH6194" s="0"/>
      <c r="AMI6194" s="0"/>
      <c r="AMJ6194" s="0"/>
    </row>
    <row r="6195" s="4" customFormat="true" ht="37.5" hidden="false" customHeight="true" outlineLevel="0" collapsed="false">
      <c r="A6195" s="23" t="s">
        <v>1337</v>
      </c>
      <c r="B6195" s="108" t="n">
        <v>11164</v>
      </c>
      <c r="C6195" s="25" t="n">
        <f aca="false">VLOOKUP(B6195,[1]Planilha8!$X$4:$Y$6629,2,0)</f>
        <v>2042580</v>
      </c>
      <c r="D6195" s="102" t="s">
        <v>1662</v>
      </c>
      <c r="E6195" s="26" t="str">
        <f aca="false">VLOOKUP(B6195,[1]Planilha8!$X$4:$Z$6629,3,0)</f>
        <v>AUDITÓRIO LUIZ RASSI – HGG</v>
      </c>
      <c r="F6195" s="26" t="str">
        <f aca="false">VLOOKUP(B6195,[1]Planilha8!$X$4:$AD$6629,7,0)</f>
        <v>BOM</v>
      </c>
      <c r="G6195" s="103" t="n">
        <v>43250</v>
      </c>
      <c r="H6195" s="104" t="n">
        <v>1050</v>
      </c>
      <c r="I6195" s="29" t="s">
        <v>23</v>
      </c>
      <c r="J6195" s="105" t="s">
        <v>1663</v>
      </c>
      <c r="K6195" s="106" t="n">
        <v>5286</v>
      </c>
      <c r="L6195" s="107" t="n">
        <v>2017004462</v>
      </c>
      <c r="M6195" s="73" t="n">
        <v>43465</v>
      </c>
      <c r="N6195" s="74" t="n">
        <v>61.25</v>
      </c>
      <c r="O6195" s="109" t="n">
        <v>0.1</v>
      </c>
      <c r="P6195" s="110" t="n">
        <v>0.00833333333333333</v>
      </c>
      <c r="Q6195" s="77" t="n">
        <v>8.75</v>
      </c>
      <c r="R6195" s="78" t="n">
        <v>70</v>
      </c>
      <c r="S6195" s="39" t="n">
        <v>980</v>
      </c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  <c r="AI6195" s="3"/>
      <c r="AJ6195" s="3"/>
      <c r="AMG6195" s="0"/>
      <c r="AMH6195" s="0"/>
      <c r="AMI6195" s="0"/>
      <c r="AMJ6195" s="0"/>
    </row>
    <row r="6196" s="4" customFormat="true" ht="37.5" hidden="false" customHeight="true" outlineLevel="0" collapsed="false">
      <c r="A6196" s="23" t="s">
        <v>1337</v>
      </c>
      <c r="B6196" s="108" t="n">
        <v>11165</v>
      </c>
      <c r="C6196" s="25" t="n">
        <f aca="false">VLOOKUP(B6196,[1]Planilha8!$X$4:$Y$6629,2,0)</f>
        <v>2042581</v>
      </c>
      <c r="D6196" s="102" t="s">
        <v>1662</v>
      </c>
      <c r="E6196" s="26" t="str">
        <f aca="false">VLOOKUP(B6196,[1]Planilha8!$X$4:$Z$6629,3,0)</f>
        <v>AUDITÓRIO LUIZ RASSI – HGG</v>
      </c>
      <c r="F6196" s="26" t="str">
        <f aca="false">VLOOKUP(B6196,[1]Planilha8!$X$4:$AD$6629,7,0)</f>
        <v>BOM</v>
      </c>
      <c r="G6196" s="103" t="n">
        <v>43250</v>
      </c>
      <c r="H6196" s="104" t="n">
        <v>1050</v>
      </c>
      <c r="I6196" s="29" t="s">
        <v>23</v>
      </c>
      <c r="J6196" s="105" t="s">
        <v>1663</v>
      </c>
      <c r="K6196" s="106" t="n">
        <v>5286</v>
      </c>
      <c r="L6196" s="107" t="n">
        <v>2017004462</v>
      </c>
      <c r="M6196" s="73" t="n">
        <v>43465</v>
      </c>
      <c r="N6196" s="74" t="n">
        <v>61.25</v>
      </c>
      <c r="O6196" s="109" t="n">
        <v>0.1</v>
      </c>
      <c r="P6196" s="110" t="n">
        <v>0.00833333333333333</v>
      </c>
      <c r="Q6196" s="77" t="n">
        <v>8.75</v>
      </c>
      <c r="R6196" s="78" t="n">
        <v>70</v>
      </c>
      <c r="S6196" s="39" t="n">
        <v>980</v>
      </c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  <c r="AMG6196" s="0"/>
      <c r="AMH6196" s="0"/>
      <c r="AMI6196" s="0"/>
      <c r="AMJ6196" s="0"/>
    </row>
    <row r="6197" s="4" customFormat="true" ht="37.5" hidden="false" customHeight="true" outlineLevel="0" collapsed="false">
      <c r="A6197" s="23" t="s">
        <v>1337</v>
      </c>
      <c r="B6197" s="108" t="n">
        <v>11166</v>
      </c>
      <c r="C6197" s="25" t="n">
        <f aca="false">VLOOKUP(B6197,[1]Planilha8!$X$4:$Y$6629,2,0)</f>
        <v>2042582</v>
      </c>
      <c r="D6197" s="102" t="s">
        <v>1662</v>
      </c>
      <c r="E6197" s="26" t="str">
        <f aca="false">VLOOKUP(B6197,[1]Planilha8!$X$4:$Z$6629,3,0)</f>
        <v>AUDITÓRIO LUIZ RASSI – HGG</v>
      </c>
      <c r="F6197" s="26" t="str">
        <f aca="false">VLOOKUP(B6197,[1]Planilha8!$X$4:$AD$6629,7,0)</f>
        <v>BOM</v>
      </c>
      <c r="G6197" s="103" t="n">
        <v>43250</v>
      </c>
      <c r="H6197" s="104" t="n">
        <v>1050</v>
      </c>
      <c r="I6197" s="29" t="s">
        <v>23</v>
      </c>
      <c r="J6197" s="105" t="s">
        <v>1663</v>
      </c>
      <c r="K6197" s="106" t="n">
        <v>5286</v>
      </c>
      <c r="L6197" s="107" t="n">
        <v>2017004462</v>
      </c>
      <c r="M6197" s="73" t="n">
        <v>43465</v>
      </c>
      <c r="N6197" s="74" t="n">
        <v>61.25</v>
      </c>
      <c r="O6197" s="109" t="n">
        <v>0.1</v>
      </c>
      <c r="P6197" s="110" t="n">
        <v>0.00833333333333333</v>
      </c>
      <c r="Q6197" s="77" t="n">
        <v>8.75</v>
      </c>
      <c r="R6197" s="78" t="n">
        <v>70</v>
      </c>
      <c r="S6197" s="39" t="n">
        <v>980</v>
      </c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  <c r="AI6197" s="3"/>
      <c r="AJ6197" s="3"/>
      <c r="AMG6197" s="0"/>
      <c r="AMH6197" s="0"/>
      <c r="AMI6197" s="0"/>
      <c r="AMJ6197" s="0"/>
    </row>
    <row r="6198" s="4" customFormat="true" ht="37.5" hidden="false" customHeight="true" outlineLevel="0" collapsed="false">
      <c r="A6198" s="23" t="s">
        <v>1337</v>
      </c>
      <c r="B6198" s="108" t="n">
        <v>11167</v>
      </c>
      <c r="C6198" s="25" t="n">
        <f aca="false">VLOOKUP(B6198,[1]Planilha8!$X$4:$Y$6629,2,0)</f>
        <v>2042583</v>
      </c>
      <c r="D6198" s="102" t="s">
        <v>1662</v>
      </c>
      <c r="E6198" s="26" t="str">
        <f aca="false">VLOOKUP(B6198,[1]Planilha8!$X$4:$Z$6629,3,0)</f>
        <v>AUDITÓRIO LUIZ RASSI – HGG</v>
      </c>
      <c r="F6198" s="26" t="str">
        <f aca="false">VLOOKUP(B6198,[1]Planilha8!$X$4:$AD$6629,7,0)</f>
        <v>BOM</v>
      </c>
      <c r="G6198" s="103" t="n">
        <v>43250</v>
      </c>
      <c r="H6198" s="104" t="n">
        <v>1050</v>
      </c>
      <c r="I6198" s="29" t="s">
        <v>23</v>
      </c>
      <c r="J6198" s="105" t="s">
        <v>1663</v>
      </c>
      <c r="K6198" s="106" t="n">
        <v>5286</v>
      </c>
      <c r="L6198" s="107" t="n">
        <v>2017004462</v>
      </c>
      <c r="M6198" s="73" t="n">
        <v>43465</v>
      </c>
      <c r="N6198" s="74" t="n">
        <v>61.25</v>
      </c>
      <c r="O6198" s="109" t="n">
        <v>0.1</v>
      </c>
      <c r="P6198" s="110" t="n">
        <v>0.00833333333333333</v>
      </c>
      <c r="Q6198" s="77" t="n">
        <v>8.75</v>
      </c>
      <c r="R6198" s="78" t="n">
        <v>70</v>
      </c>
      <c r="S6198" s="39" t="n">
        <v>980</v>
      </c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  <c r="AI6198" s="3"/>
      <c r="AJ6198" s="3"/>
      <c r="AMG6198" s="0"/>
      <c r="AMH6198" s="0"/>
      <c r="AMI6198" s="0"/>
      <c r="AMJ6198" s="0"/>
    </row>
    <row r="6199" s="4" customFormat="true" ht="37.5" hidden="false" customHeight="true" outlineLevel="0" collapsed="false">
      <c r="A6199" s="23" t="s">
        <v>1337</v>
      </c>
      <c r="B6199" s="108" t="n">
        <v>11168</v>
      </c>
      <c r="C6199" s="25" t="n">
        <f aca="false">VLOOKUP(B6199,[1]Planilha8!$X$4:$Y$6629,2,0)</f>
        <v>2042584</v>
      </c>
      <c r="D6199" s="102" t="s">
        <v>1662</v>
      </c>
      <c r="E6199" s="26" t="str">
        <f aca="false">VLOOKUP(B6199,[1]Planilha8!$X$4:$Z$6629,3,0)</f>
        <v>AUDITÓRIO LUIZ RASSI – HGG</v>
      </c>
      <c r="F6199" s="26" t="str">
        <f aca="false">VLOOKUP(B6199,[1]Planilha8!$X$4:$AD$6629,7,0)</f>
        <v>BOM</v>
      </c>
      <c r="G6199" s="103" t="n">
        <v>43250</v>
      </c>
      <c r="H6199" s="104" t="n">
        <v>1050</v>
      </c>
      <c r="I6199" s="29" t="s">
        <v>23</v>
      </c>
      <c r="J6199" s="105" t="s">
        <v>1663</v>
      </c>
      <c r="K6199" s="106" t="n">
        <v>5286</v>
      </c>
      <c r="L6199" s="107" t="n">
        <v>2017004462</v>
      </c>
      <c r="M6199" s="73" t="n">
        <v>43465</v>
      </c>
      <c r="N6199" s="74" t="n">
        <v>61.25</v>
      </c>
      <c r="O6199" s="109" t="n">
        <v>0.1</v>
      </c>
      <c r="P6199" s="110" t="n">
        <v>0.00833333333333333</v>
      </c>
      <c r="Q6199" s="77" t="n">
        <v>8.75</v>
      </c>
      <c r="R6199" s="78" t="n">
        <v>70</v>
      </c>
      <c r="S6199" s="39" t="n">
        <v>980</v>
      </c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  <c r="AMG6199" s="0"/>
      <c r="AMH6199" s="0"/>
      <c r="AMI6199" s="0"/>
      <c r="AMJ6199" s="0"/>
    </row>
    <row r="6200" s="4" customFormat="true" ht="37.5" hidden="false" customHeight="true" outlineLevel="0" collapsed="false">
      <c r="A6200" s="23" t="s">
        <v>1337</v>
      </c>
      <c r="B6200" s="108" t="n">
        <v>11169</v>
      </c>
      <c r="C6200" s="25" t="n">
        <f aca="false">VLOOKUP(B6200,[1]Planilha8!$X$4:$Y$6629,2,0)</f>
        <v>2042585</v>
      </c>
      <c r="D6200" s="102" t="s">
        <v>1662</v>
      </c>
      <c r="E6200" s="26" t="str">
        <f aca="false">VLOOKUP(B6200,[1]Planilha8!$X$4:$Z$6629,3,0)</f>
        <v>AUDITÓRIO LUIZ RASSI – HGG</v>
      </c>
      <c r="F6200" s="26" t="str">
        <f aca="false">VLOOKUP(B6200,[1]Planilha8!$X$4:$AD$6629,7,0)</f>
        <v>BOM</v>
      </c>
      <c r="G6200" s="103" t="n">
        <v>43250</v>
      </c>
      <c r="H6200" s="104" t="n">
        <v>1050</v>
      </c>
      <c r="I6200" s="29" t="s">
        <v>23</v>
      </c>
      <c r="J6200" s="105" t="s">
        <v>1663</v>
      </c>
      <c r="K6200" s="106" t="n">
        <v>5286</v>
      </c>
      <c r="L6200" s="107" t="n">
        <v>2017004462</v>
      </c>
      <c r="M6200" s="73" t="n">
        <v>43465</v>
      </c>
      <c r="N6200" s="74" t="n">
        <v>61.25</v>
      </c>
      <c r="O6200" s="109" t="n">
        <v>0.1</v>
      </c>
      <c r="P6200" s="110" t="n">
        <v>0.00833333333333333</v>
      </c>
      <c r="Q6200" s="77" t="n">
        <v>8.75</v>
      </c>
      <c r="R6200" s="78" t="n">
        <v>70</v>
      </c>
      <c r="S6200" s="39" t="n">
        <v>980</v>
      </c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  <c r="AI6200" s="3"/>
      <c r="AJ6200" s="3"/>
      <c r="AMG6200" s="0"/>
      <c r="AMH6200" s="0"/>
      <c r="AMI6200" s="0"/>
      <c r="AMJ6200" s="0"/>
    </row>
    <row r="6201" s="4" customFormat="true" ht="37.5" hidden="false" customHeight="true" outlineLevel="0" collapsed="false">
      <c r="A6201" s="23" t="s">
        <v>1337</v>
      </c>
      <c r="B6201" s="108" t="n">
        <v>11170</v>
      </c>
      <c r="C6201" s="25" t="n">
        <f aca="false">VLOOKUP(B6201,[1]Planilha8!$X$4:$Y$6629,2,0)</f>
        <v>2042586</v>
      </c>
      <c r="D6201" s="102" t="s">
        <v>1662</v>
      </c>
      <c r="E6201" s="26" t="str">
        <f aca="false">VLOOKUP(B6201,[1]Planilha8!$X$4:$Z$6629,3,0)</f>
        <v>AUDITÓRIO LUIZ RASSI – HGG</v>
      </c>
      <c r="F6201" s="26" t="str">
        <f aca="false">VLOOKUP(B6201,[1]Planilha8!$X$4:$AD$6629,7,0)</f>
        <v>BOM</v>
      </c>
      <c r="G6201" s="103" t="n">
        <v>43250</v>
      </c>
      <c r="H6201" s="104" t="n">
        <v>1050</v>
      </c>
      <c r="I6201" s="29" t="s">
        <v>23</v>
      </c>
      <c r="J6201" s="105" t="s">
        <v>1663</v>
      </c>
      <c r="K6201" s="106" t="n">
        <v>5286</v>
      </c>
      <c r="L6201" s="107" t="n">
        <v>2017004462</v>
      </c>
      <c r="M6201" s="73" t="n">
        <v>43465</v>
      </c>
      <c r="N6201" s="74" t="n">
        <v>61.25</v>
      </c>
      <c r="O6201" s="109" t="n">
        <v>0.1</v>
      </c>
      <c r="P6201" s="110" t="n">
        <v>0.00833333333333333</v>
      </c>
      <c r="Q6201" s="77" t="n">
        <v>8.75</v>
      </c>
      <c r="R6201" s="78" t="n">
        <v>70</v>
      </c>
      <c r="S6201" s="39" t="n">
        <v>980</v>
      </c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  <c r="AI6201" s="3"/>
      <c r="AJ6201" s="3"/>
      <c r="AMG6201" s="0"/>
      <c r="AMH6201" s="0"/>
      <c r="AMI6201" s="0"/>
      <c r="AMJ6201" s="0"/>
    </row>
    <row r="6202" s="4" customFormat="true" ht="37.5" hidden="false" customHeight="true" outlineLevel="0" collapsed="false">
      <c r="A6202" s="23" t="s">
        <v>1337</v>
      </c>
      <c r="B6202" s="108" t="n">
        <v>11171</v>
      </c>
      <c r="C6202" s="25" t="n">
        <f aca="false">VLOOKUP(B6202,[1]Planilha8!$X$4:$Y$6629,2,0)</f>
        <v>2042587</v>
      </c>
      <c r="D6202" s="102" t="s">
        <v>1662</v>
      </c>
      <c r="E6202" s="26" t="str">
        <f aca="false">VLOOKUP(B6202,[1]Planilha8!$X$4:$Z$6629,3,0)</f>
        <v>AUDITÓRIO LUIZ RASSI – HGG</v>
      </c>
      <c r="F6202" s="26" t="str">
        <f aca="false">VLOOKUP(B6202,[1]Planilha8!$X$4:$AD$6629,7,0)</f>
        <v>BOM</v>
      </c>
      <c r="G6202" s="103" t="n">
        <v>43250</v>
      </c>
      <c r="H6202" s="104" t="n">
        <v>1050</v>
      </c>
      <c r="I6202" s="29" t="s">
        <v>23</v>
      </c>
      <c r="J6202" s="105" t="s">
        <v>1663</v>
      </c>
      <c r="K6202" s="106" t="n">
        <v>5286</v>
      </c>
      <c r="L6202" s="107" t="n">
        <v>2017004462</v>
      </c>
      <c r="M6202" s="73" t="n">
        <v>43465</v>
      </c>
      <c r="N6202" s="74" t="n">
        <v>61.25</v>
      </c>
      <c r="O6202" s="109" t="n">
        <v>0.1</v>
      </c>
      <c r="P6202" s="110" t="n">
        <v>0.00833333333333333</v>
      </c>
      <c r="Q6202" s="77" t="n">
        <v>8.75</v>
      </c>
      <c r="R6202" s="78" t="n">
        <v>70</v>
      </c>
      <c r="S6202" s="39" t="n">
        <v>980</v>
      </c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  <c r="AI6202" s="3"/>
      <c r="AJ6202" s="3"/>
      <c r="AMG6202" s="0"/>
      <c r="AMH6202" s="0"/>
      <c r="AMI6202" s="0"/>
      <c r="AMJ6202" s="0"/>
    </row>
    <row r="6203" s="4" customFormat="true" ht="37.5" hidden="false" customHeight="true" outlineLevel="0" collapsed="false">
      <c r="A6203" s="23" t="s">
        <v>1337</v>
      </c>
      <c r="B6203" s="108" t="n">
        <v>11172</v>
      </c>
      <c r="C6203" s="25" t="n">
        <f aca="false">VLOOKUP(B6203,[1]Planilha8!$X$4:$Y$6629,2,0)</f>
        <v>2042588</v>
      </c>
      <c r="D6203" s="102" t="s">
        <v>1662</v>
      </c>
      <c r="E6203" s="26" t="str">
        <f aca="false">VLOOKUP(B6203,[1]Planilha8!$X$4:$Z$6629,3,0)</f>
        <v>AUDITÓRIO LUIZ RASSI – HGG</v>
      </c>
      <c r="F6203" s="26" t="str">
        <f aca="false">VLOOKUP(B6203,[1]Planilha8!$X$4:$AD$6629,7,0)</f>
        <v>BOM</v>
      </c>
      <c r="G6203" s="103" t="n">
        <v>43250</v>
      </c>
      <c r="H6203" s="104" t="n">
        <v>1050</v>
      </c>
      <c r="I6203" s="29" t="s">
        <v>23</v>
      </c>
      <c r="J6203" s="105" t="s">
        <v>1663</v>
      </c>
      <c r="K6203" s="106" t="n">
        <v>5286</v>
      </c>
      <c r="L6203" s="107" t="n">
        <v>2017004462</v>
      </c>
      <c r="M6203" s="73" t="n">
        <v>43465</v>
      </c>
      <c r="N6203" s="74" t="n">
        <v>61.25</v>
      </c>
      <c r="O6203" s="109" t="n">
        <v>0.1</v>
      </c>
      <c r="P6203" s="110" t="n">
        <v>0.00833333333333333</v>
      </c>
      <c r="Q6203" s="77" t="n">
        <v>8.75</v>
      </c>
      <c r="R6203" s="78" t="n">
        <v>70</v>
      </c>
      <c r="S6203" s="39" t="n">
        <v>980</v>
      </c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  <c r="AMG6203" s="0"/>
      <c r="AMH6203" s="0"/>
      <c r="AMI6203" s="0"/>
      <c r="AMJ6203" s="0"/>
    </row>
    <row r="6204" s="4" customFormat="true" ht="37.5" hidden="false" customHeight="true" outlineLevel="0" collapsed="false">
      <c r="A6204" s="23" t="s">
        <v>1337</v>
      </c>
      <c r="B6204" s="108" t="n">
        <v>11173</v>
      </c>
      <c r="C6204" s="25" t="n">
        <f aca="false">VLOOKUP(B6204,[1]Planilha8!$X$4:$Y$6629,2,0)</f>
        <v>2042589</v>
      </c>
      <c r="D6204" s="102" t="s">
        <v>1662</v>
      </c>
      <c r="E6204" s="26" t="str">
        <f aca="false">VLOOKUP(B6204,[1]Planilha8!$X$4:$Z$6629,3,0)</f>
        <v>AUDITÓRIO LUIZ RASSI – HGG</v>
      </c>
      <c r="F6204" s="26" t="str">
        <f aca="false">VLOOKUP(B6204,[1]Planilha8!$X$4:$AD$6629,7,0)</f>
        <v>BOM</v>
      </c>
      <c r="G6204" s="103" t="n">
        <v>43250</v>
      </c>
      <c r="H6204" s="104" t="n">
        <v>1050</v>
      </c>
      <c r="I6204" s="29" t="s">
        <v>23</v>
      </c>
      <c r="J6204" s="105" t="s">
        <v>1663</v>
      </c>
      <c r="K6204" s="106" t="n">
        <v>5286</v>
      </c>
      <c r="L6204" s="107" t="n">
        <v>2017004462</v>
      </c>
      <c r="M6204" s="73" t="n">
        <v>43465</v>
      </c>
      <c r="N6204" s="74" t="n">
        <v>61.25</v>
      </c>
      <c r="O6204" s="109" t="n">
        <v>0.1</v>
      </c>
      <c r="P6204" s="110" t="n">
        <v>0.00833333333333333</v>
      </c>
      <c r="Q6204" s="77" t="n">
        <v>8.75</v>
      </c>
      <c r="R6204" s="78" t="n">
        <v>70</v>
      </c>
      <c r="S6204" s="39" t="n">
        <v>980</v>
      </c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  <c r="AI6204" s="3"/>
      <c r="AJ6204" s="3"/>
      <c r="AMG6204" s="0"/>
      <c r="AMH6204" s="0"/>
      <c r="AMI6204" s="0"/>
      <c r="AMJ6204" s="0"/>
    </row>
    <row r="6205" s="4" customFormat="true" ht="37.5" hidden="false" customHeight="true" outlineLevel="0" collapsed="false">
      <c r="A6205" s="23" t="s">
        <v>1337</v>
      </c>
      <c r="B6205" s="108" t="n">
        <v>11174</v>
      </c>
      <c r="C6205" s="25" t="n">
        <f aca="false">VLOOKUP(B6205,[1]Planilha8!$X$4:$Y$6629,2,0)</f>
        <v>2042590</v>
      </c>
      <c r="D6205" s="102" t="s">
        <v>1662</v>
      </c>
      <c r="E6205" s="26" t="str">
        <f aca="false">VLOOKUP(B6205,[1]Planilha8!$X$4:$Z$6629,3,0)</f>
        <v>AUDITÓRIO LUIZ RASSI – HGG</v>
      </c>
      <c r="F6205" s="26" t="str">
        <f aca="false">VLOOKUP(B6205,[1]Planilha8!$X$4:$AD$6629,7,0)</f>
        <v>BOM</v>
      </c>
      <c r="G6205" s="103" t="n">
        <v>43250</v>
      </c>
      <c r="H6205" s="104" t="n">
        <v>1050</v>
      </c>
      <c r="I6205" s="29" t="s">
        <v>23</v>
      </c>
      <c r="J6205" s="105" t="s">
        <v>1663</v>
      </c>
      <c r="K6205" s="106" t="n">
        <v>5286</v>
      </c>
      <c r="L6205" s="107" t="n">
        <v>2017004462</v>
      </c>
      <c r="M6205" s="73" t="n">
        <v>43465</v>
      </c>
      <c r="N6205" s="74" t="n">
        <v>61.25</v>
      </c>
      <c r="O6205" s="109" t="n">
        <v>0.1</v>
      </c>
      <c r="P6205" s="110" t="n">
        <v>0.00833333333333333</v>
      </c>
      <c r="Q6205" s="77" t="n">
        <v>8.75</v>
      </c>
      <c r="R6205" s="78" t="n">
        <v>70</v>
      </c>
      <c r="S6205" s="39" t="n">
        <v>980</v>
      </c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  <c r="AMG6205" s="0"/>
      <c r="AMH6205" s="0"/>
      <c r="AMI6205" s="0"/>
      <c r="AMJ6205" s="0"/>
    </row>
    <row r="6206" s="4" customFormat="true" ht="37.5" hidden="false" customHeight="true" outlineLevel="0" collapsed="false">
      <c r="A6206" s="23" t="s">
        <v>1337</v>
      </c>
      <c r="B6206" s="108" t="n">
        <v>11175</v>
      </c>
      <c r="C6206" s="25" t="n">
        <f aca="false">VLOOKUP(B6206,[1]Planilha8!$X$4:$Y$6629,2,0)</f>
        <v>2042591</v>
      </c>
      <c r="D6206" s="102" t="s">
        <v>1662</v>
      </c>
      <c r="E6206" s="26" t="str">
        <f aca="false">VLOOKUP(B6206,[1]Planilha8!$X$4:$Z$6629,3,0)</f>
        <v>AUDITÓRIO LUIZ RASSI – HGG</v>
      </c>
      <c r="F6206" s="26" t="str">
        <f aca="false">VLOOKUP(B6206,[1]Planilha8!$X$4:$AD$6629,7,0)</f>
        <v>BOM</v>
      </c>
      <c r="G6206" s="103" t="n">
        <v>43250</v>
      </c>
      <c r="H6206" s="104" t="n">
        <v>1050</v>
      </c>
      <c r="I6206" s="29" t="s">
        <v>23</v>
      </c>
      <c r="J6206" s="105" t="s">
        <v>1663</v>
      </c>
      <c r="K6206" s="106" t="n">
        <v>5286</v>
      </c>
      <c r="L6206" s="107" t="n">
        <v>2017004462</v>
      </c>
      <c r="M6206" s="73" t="n">
        <v>43465</v>
      </c>
      <c r="N6206" s="74" t="n">
        <v>61.25</v>
      </c>
      <c r="O6206" s="109" t="n">
        <v>0.1</v>
      </c>
      <c r="P6206" s="110" t="n">
        <v>0.00833333333333333</v>
      </c>
      <c r="Q6206" s="77" t="n">
        <v>8.75</v>
      </c>
      <c r="R6206" s="78" t="n">
        <v>70</v>
      </c>
      <c r="S6206" s="39" t="n">
        <v>980</v>
      </c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  <c r="AI6206" s="3"/>
      <c r="AJ6206" s="3"/>
      <c r="AMG6206" s="0"/>
      <c r="AMH6206" s="0"/>
      <c r="AMI6206" s="0"/>
      <c r="AMJ6206" s="0"/>
    </row>
    <row r="6207" s="4" customFormat="true" ht="37.5" hidden="false" customHeight="true" outlineLevel="0" collapsed="false">
      <c r="A6207" s="23" t="s">
        <v>1337</v>
      </c>
      <c r="B6207" s="108" t="n">
        <v>11176</v>
      </c>
      <c r="C6207" s="25" t="n">
        <f aca="false">VLOOKUP(B6207,[1]Planilha8!$X$4:$Y$6629,2,0)</f>
        <v>2042592</v>
      </c>
      <c r="D6207" s="102" t="s">
        <v>1662</v>
      </c>
      <c r="E6207" s="26" t="str">
        <f aca="false">VLOOKUP(B6207,[1]Planilha8!$X$4:$Z$6629,3,0)</f>
        <v>AUDITÓRIO LUIZ RASSI – HGG</v>
      </c>
      <c r="F6207" s="26" t="str">
        <f aca="false">VLOOKUP(B6207,[1]Planilha8!$X$4:$AD$6629,7,0)</f>
        <v>BOM</v>
      </c>
      <c r="G6207" s="103" t="n">
        <v>43250</v>
      </c>
      <c r="H6207" s="104" t="n">
        <v>1050</v>
      </c>
      <c r="I6207" s="29" t="s">
        <v>23</v>
      </c>
      <c r="J6207" s="105" t="s">
        <v>1663</v>
      </c>
      <c r="K6207" s="106" t="n">
        <v>5286</v>
      </c>
      <c r="L6207" s="107" t="n">
        <v>2017004462</v>
      </c>
      <c r="M6207" s="73" t="n">
        <v>43465</v>
      </c>
      <c r="N6207" s="74" t="n">
        <v>61.25</v>
      </c>
      <c r="O6207" s="109" t="n">
        <v>0.1</v>
      </c>
      <c r="P6207" s="110" t="n">
        <v>0.00833333333333333</v>
      </c>
      <c r="Q6207" s="77" t="n">
        <v>8.75</v>
      </c>
      <c r="R6207" s="78" t="n">
        <v>70</v>
      </c>
      <c r="S6207" s="39" t="n">
        <v>980</v>
      </c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  <c r="AI6207" s="3"/>
      <c r="AJ6207" s="3"/>
      <c r="AMG6207" s="0"/>
      <c r="AMH6207" s="0"/>
      <c r="AMI6207" s="0"/>
      <c r="AMJ6207" s="0"/>
    </row>
    <row r="6208" s="4" customFormat="true" ht="37.5" hidden="false" customHeight="true" outlineLevel="0" collapsed="false">
      <c r="A6208" s="23" t="s">
        <v>1337</v>
      </c>
      <c r="B6208" s="108" t="n">
        <v>11177</v>
      </c>
      <c r="C6208" s="25" t="n">
        <f aca="false">VLOOKUP(B6208,[1]Planilha8!$X$4:$Y$6629,2,0)</f>
        <v>2042593</v>
      </c>
      <c r="D6208" s="102" t="s">
        <v>1662</v>
      </c>
      <c r="E6208" s="26" t="str">
        <f aca="false">VLOOKUP(B6208,[1]Planilha8!$X$4:$Z$6629,3,0)</f>
        <v>AUDITÓRIO LUIZ RASSI – HGG</v>
      </c>
      <c r="F6208" s="26" t="str">
        <f aca="false">VLOOKUP(B6208,[1]Planilha8!$X$4:$AD$6629,7,0)</f>
        <v>BOM</v>
      </c>
      <c r="G6208" s="103" t="n">
        <v>43250</v>
      </c>
      <c r="H6208" s="104" t="n">
        <v>1050</v>
      </c>
      <c r="I6208" s="29" t="s">
        <v>23</v>
      </c>
      <c r="J6208" s="105" t="s">
        <v>1663</v>
      </c>
      <c r="K6208" s="106" t="n">
        <v>5286</v>
      </c>
      <c r="L6208" s="107" t="n">
        <v>2017004462</v>
      </c>
      <c r="M6208" s="73" t="n">
        <v>43465</v>
      </c>
      <c r="N6208" s="74" t="n">
        <v>61.25</v>
      </c>
      <c r="O6208" s="109" t="n">
        <v>0.1</v>
      </c>
      <c r="P6208" s="110" t="n">
        <v>0.00833333333333333</v>
      </c>
      <c r="Q6208" s="77" t="n">
        <v>8.75</v>
      </c>
      <c r="R6208" s="78" t="n">
        <v>70</v>
      </c>
      <c r="S6208" s="39" t="n">
        <v>980</v>
      </c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  <c r="AI6208" s="3"/>
      <c r="AJ6208" s="3"/>
      <c r="AMG6208" s="0"/>
      <c r="AMH6208" s="0"/>
      <c r="AMI6208" s="0"/>
      <c r="AMJ6208" s="0"/>
    </row>
    <row r="6209" s="4" customFormat="true" ht="37.5" hidden="false" customHeight="true" outlineLevel="0" collapsed="false">
      <c r="A6209" s="23" t="s">
        <v>1337</v>
      </c>
      <c r="B6209" s="108" t="n">
        <v>11178</v>
      </c>
      <c r="C6209" s="25" t="n">
        <f aca="false">VLOOKUP(B6209,[1]Planilha8!$X$4:$Y$6629,2,0)</f>
        <v>2042594</v>
      </c>
      <c r="D6209" s="102" t="s">
        <v>1662</v>
      </c>
      <c r="E6209" s="26" t="str">
        <f aca="false">VLOOKUP(B6209,[1]Planilha8!$X$4:$Z$6629,3,0)</f>
        <v>AUDITÓRIO LUIZ RASSI – HGG</v>
      </c>
      <c r="F6209" s="26" t="str">
        <f aca="false">VLOOKUP(B6209,[1]Planilha8!$X$4:$AD$6629,7,0)</f>
        <v>BOM</v>
      </c>
      <c r="G6209" s="103" t="n">
        <v>43250</v>
      </c>
      <c r="H6209" s="104" t="n">
        <v>1050</v>
      </c>
      <c r="I6209" s="29" t="s">
        <v>23</v>
      </c>
      <c r="J6209" s="105" t="s">
        <v>1663</v>
      </c>
      <c r="K6209" s="106" t="n">
        <v>5286</v>
      </c>
      <c r="L6209" s="107" t="n">
        <v>2017004462</v>
      </c>
      <c r="M6209" s="73" t="n">
        <v>43465</v>
      </c>
      <c r="N6209" s="74" t="n">
        <v>61.25</v>
      </c>
      <c r="O6209" s="109" t="n">
        <v>0.1</v>
      </c>
      <c r="P6209" s="110" t="n">
        <v>0.00833333333333333</v>
      </c>
      <c r="Q6209" s="77" t="n">
        <v>8.75</v>
      </c>
      <c r="R6209" s="78" t="n">
        <v>70</v>
      </c>
      <c r="S6209" s="39" t="n">
        <v>980</v>
      </c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  <c r="AI6209" s="3"/>
      <c r="AJ6209" s="3"/>
      <c r="AMG6209" s="0"/>
      <c r="AMH6209" s="0"/>
      <c r="AMI6209" s="0"/>
      <c r="AMJ6209" s="0"/>
    </row>
    <row r="6210" s="4" customFormat="true" ht="37.5" hidden="false" customHeight="true" outlineLevel="0" collapsed="false">
      <c r="A6210" s="23" t="s">
        <v>1337</v>
      </c>
      <c r="B6210" s="108" t="n">
        <v>11179</v>
      </c>
      <c r="C6210" s="25" t="n">
        <f aca="false">VLOOKUP(B6210,[1]Planilha8!$X$4:$Y$6629,2,0)</f>
        <v>2042595</v>
      </c>
      <c r="D6210" s="102" t="s">
        <v>1662</v>
      </c>
      <c r="E6210" s="26" t="str">
        <f aca="false">VLOOKUP(B6210,[1]Planilha8!$X$4:$Z$6629,3,0)</f>
        <v>AUDITÓRIO LUIZ RASSI – HGG</v>
      </c>
      <c r="F6210" s="26" t="str">
        <f aca="false">VLOOKUP(B6210,[1]Planilha8!$X$4:$AD$6629,7,0)</f>
        <v>BOM</v>
      </c>
      <c r="G6210" s="103" t="n">
        <v>43250</v>
      </c>
      <c r="H6210" s="104" t="n">
        <v>1050</v>
      </c>
      <c r="I6210" s="29" t="s">
        <v>23</v>
      </c>
      <c r="J6210" s="105" t="s">
        <v>1663</v>
      </c>
      <c r="K6210" s="106" t="n">
        <v>5286</v>
      </c>
      <c r="L6210" s="107" t="n">
        <v>2017004462</v>
      </c>
      <c r="M6210" s="73" t="n">
        <v>43465</v>
      </c>
      <c r="N6210" s="74" t="n">
        <v>61.25</v>
      </c>
      <c r="O6210" s="109" t="n">
        <v>0.1</v>
      </c>
      <c r="P6210" s="110" t="n">
        <v>0.00833333333333333</v>
      </c>
      <c r="Q6210" s="77" t="n">
        <v>8.75</v>
      </c>
      <c r="R6210" s="78" t="n">
        <v>70</v>
      </c>
      <c r="S6210" s="39" t="n">
        <v>980</v>
      </c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  <c r="AMG6210" s="0"/>
      <c r="AMH6210" s="0"/>
      <c r="AMI6210" s="0"/>
      <c r="AMJ6210" s="0"/>
    </row>
    <row r="6211" s="4" customFormat="true" ht="37.5" hidden="false" customHeight="true" outlineLevel="0" collapsed="false">
      <c r="A6211" s="23" t="s">
        <v>1337</v>
      </c>
      <c r="B6211" s="108" t="n">
        <v>11180</v>
      </c>
      <c r="C6211" s="25" t="n">
        <f aca="false">VLOOKUP(B6211,[1]Planilha8!$X$4:$Y$6629,2,0)</f>
        <v>2042596</v>
      </c>
      <c r="D6211" s="102" t="s">
        <v>1662</v>
      </c>
      <c r="E6211" s="26" t="str">
        <f aca="false">VLOOKUP(B6211,[1]Planilha8!$X$4:$Z$6629,3,0)</f>
        <v>AUDITÓRIO LUIZ RASSI – HGG</v>
      </c>
      <c r="F6211" s="26" t="str">
        <f aca="false">VLOOKUP(B6211,[1]Planilha8!$X$4:$AD$6629,7,0)</f>
        <v>BOM</v>
      </c>
      <c r="G6211" s="103" t="n">
        <v>43250</v>
      </c>
      <c r="H6211" s="104" t="n">
        <v>1050</v>
      </c>
      <c r="I6211" s="29" t="s">
        <v>23</v>
      </c>
      <c r="J6211" s="105" t="s">
        <v>1663</v>
      </c>
      <c r="K6211" s="106" t="n">
        <v>5286</v>
      </c>
      <c r="L6211" s="107" t="n">
        <v>2017004462</v>
      </c>
      <c r="M6211" s="73" t="n">
        <v>43465</v>
      </c>
      <c r="N6211" s="74" t="n">
        <v>61.25</v>
      </c>
      <c r="O6211" s="109" t="n">
        <v>0.1</v>
      </c>
      <c r="P6211" s="110" t="n">
        <v>0.00833333333333333</v>
      </c>
      <c r="Q6211" s="77" t="n">
        <v>8.75</v>
      </c>
      <c r="R6211" s="78" t="n">
        <v>70</v>
      </c>
      <c r="S6211" s="39" t="n">
        <v>980</v>
      </c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  <c r="AI6211" s="3"/>
      <c r="AJ6211" s="3"/>
      <c r="AMG6211" s="0"/>
      <c r="AMH6211" s="0"/>
      <c r="AMI6211" s="0"/>
      <c r="AMJ6211" s="0"/>
    </row>
    <row r="6212" s="4" customFormat="true" ht="37.5" hidden="false" customHeight="true" outlineLevel="0" collapsed="false">
      <c r="A6212" s="23" t="s">
        <v>1337</v>
      </c>
      <c r="B6212" s="108" t="n">
        <v>11181</v>
      </c>
      <c r="C6212" s="25" t="n">
        <f aca="false">VLOOKUP(B6212,[1]Planilha8!$X$4:$Y$6629,2,0)</f>
        <v>2042597</v>
      </c>
      <c r="D6212" s="102" t="s">
        <v>1662</v>
      </c>
      <c r="E6212" s="26" t="str">
        <f aca="false">VLOOKUP(B6212,[1]Planilha8!$X$4:$Z$6629,3,0)</f>
        <v>AUDITÓRIO LUIZ RASSI – HGG</v>
      </c>
      <c r="F6212" s="26" t="str">
        <f aca="false">VLOOKUP(B6212,[1]Planilha8!$X$4:$AD$6629,7,0)</f>
        <v>BOM</v>
      </c>
      <c r="G6212" s="103" t="n">
        <v>43250</v>
      </c>
      <c r="H6212" s="104" t="n">
        <v>1050</v>
      </c>
      <c r="I6212" s="29" t="s">
        <v>23</v>
      </c>
      <c r="J6212" s="105" t="s">
        <v>1663</v>
      </c>
      <c r="K6212" s="106" t="n">
        <v>5286</v>
      </c>
      <c r="L6212" s="107" t="n">
        <v>2017004462</v>
      </c>
      <c r="M6212" s="73" t="n">
        <v>43465</v>
      </c>
      <c r="N6212" s="74" t="n">
        <v>61.25</v>
      </c>
      <c r="O6212" s="109" t="n">
        <v>0.1</v>
      </c>
      <c r="P6212" s="110" t="n">
        <v>0.00833333333333333</v>
      </c>
      <c r="Q6212" s="77" t="n">
        <v>8.75</v>
      </c>
      <c r="R6212" s="78" t="n">
        <v>70</v>
      </c>
      <c r="S6212" s="39" t="n">
        <v>980</v>
      </c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  <c r="AI6212" s="3"/>
      <c r="AJ6212" s="3"/>
      <c r="AMG6212" s="0"/>
      <c r="AMH6212" s="0"/>
      <c r="AMI6212" s="0"/>
      <c r="AMJ6212" s="0"/>
    </row>
    <row r="6213" s="4" customFormat="true" ht="37.5" hidden="false" customHeight="true" outlineLevel="0" collapsed="false">
      <c r="A6213" s="23" t="s">
        <v>1337</v>
      </c>
      <c r="B6213" s="108" t="n">
        <v>11182</v>
      </c>
      <c r="C6213" s="25" t="n">
        <f aca="false">VLOOKUP(B6213,[1]Planilha8!$X$4:$Y$6629,2,0)</f>
        <v>2042598</v>
      </c>
      <c r="D6213" s="102" t="s">
        <v>1662</v>
      </c>
      <c r="E6213" s="26" t="str">
        <f aca="false">VLOOKUP(B6213,[1]Planilha8!$X$4:$Z$6629,3,0)</f>
        <v>AUDITÓRIO LUIZ RASSI – HGG</v>
      </c>
      <c r="F6213" s="26" t="str">
        <f aca="false">VLOOKUP(B6213,[1]Planilha8!$X$4:$AD$6629,7,0)</f>
        <v>BOM</v>
      </c>
      <c r="G6213" s="103" t="n">
        <v>43250</v>
      </c>
      <c r="H6213" s="104" t="n">
        <v>1050</v>
      </c>
      <c r="I6213" s="29" t="s">
        <v>23</v>
      </c>
      <c r="J6213" s="105" t="s">
        <v>1663</v>
      </c>
      <c r="K6213" s="106" t="n">
        <v>5286</v>
      </c>
      <c r="L6213" s="107" t="n">
        <v>2017004462</v>
      </c>
      <c r="M6213" s="73" t="n">
        <v>43465</v>
      </c>
      <c r="N6213" s="74" t="n">
        <v>61.25</v>
      </c>
      <c r="O6213" s="109" t="n">
        <v>0.1</v>
      </c>
      <c r="P6213" s="110" t="n">
        <v>0.00833333333333333</v>
      </c>
      <c r="Q6213" s="77" t="n">
        <v>8.75</v>
      </c>
      <c r="R6213" s="78" t="n">
        <v>70</v>
      </c>
      <c r="S6213" s="39" t="n">
        <v>980</v>
      </c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  <c r="AMG6213" s="0"/>
      <c r="AMH6213" s="0"/>
      <c r="AMI6213" s="0"/>
      <c r="AMJ6213" s="0"/>
    </row>
    <row r="6214" s="4" customFormat="true" ht="37.5" hidden="false" customHeight="true" outlineLevel="0" collapsed="false">
      <c r="A6214" s="23" t="s">
        <v>1337</v>
      </c>
      <c r="B6214" s="108" t="n">
        <v>11183</v>
      </c>
      <c r="C6214" s="25" t="n">
        <f aca="false">VLOOKUP(B6214,[1]Planilha8!$X$4:$Y$6629,2,0)</f>
        <v>2042599</v>
      </c>
      <c r="D6214" s="102" t="s">
        <v>1662</v>
      </c>
      <c r="E6214" s="26" t="str">
        <f aca="false">VLOOKUP(B6214,[1]Planilha8!$X$4:$Z$6629,3,0)</f>
        <v>AUDITÓRIO LUIZ RASSI – HGG</v>
      </c>
      <c r="F6214" s="26" t="str">
        <f aca="false">VLOOKUP(B6214,[1]Planilha8!$X$4:$AD$6629,7,0)</f>
        <v>BOM</v>
      </c>
      <c r="G6214" s="103" t="n">
        <v>43250</v>
      </c>
      <c r="H6214" s="104" t="n">
        <v>1050</v>
      </c>
      <c r="I6214" s="29" t="s">
        <v>23</v>
      </c>
      <c r="J6214" s="105" t="s">
        <v>1663</v>
      </c>
      <c r="K6214" s="106" t="n">
        <v>5286</v>
      </c>
      <c r="L6214" s="107" t="n">
        <v>2017004462</v>
      </c>
      <c r="M6214" s="73" t="n">
        <v>43465</v>
      </c>
      <c r="N6214" s="74" t="n">
        <v>61.25</v>
      </c>
      <c r="O6214" s="109" t="n">
        <v>0.1</v>
      </c>
      <c r="P6214" s="110" t="n">
        <v>0.00833333333333333</v>
      </c>
      <c r="Q6214" s="77" t="n">
        <v>8.75</v>
      </c>
      <c r="R6214" s="78" t="n">
        <v>70</v>
      </c>
      <c r="S6214" s="39" t="n">
        <v>980</v>
      </c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  <c r="AI6214" s="3"/>
      <c r="AJ6214" s="3"/>
      <c r="AMG6214" s="0"/>
      <c r="AMH6214" s="0"/>
      <c r="AMI6214" s="0"/>
      <c r="AMJ6214" s="0"/>
    </row>
    <row r="6215" s="4" customFormat="true" ht="37.5" hidden="false" customHeight="true" outlineLevel="0" collapsed="false">
      <c r="A6215" s="23" t="s">
        <v>1337</v>
      </c>
      <c r="B6215" s="108" t="n">
        <v>11184</v>
      </c>
      <c r="C6215" s="25" t="n">
        <f aca="false">VLOOKUP(B6215,[1]Planilha8!$X$4:$Y$6629,2,0)</f>
        <v>2042600</v>
      </c>
      <c r="D6215" s="102" t="s">
        <v>1662</v>
      </c>
      <c r="E6215" s="26" t="str">
        <f aca="false">VLOOKUP(B6215,[1]Planilha8!$X$4:$Z$6629,3,0)</f>
        <v>AUDITÓRIO LUIZ RASSI – HGG</v>
      </c>
      <c r="F6215" s="26" t="str">
        <f aca="false">VLOOKUP(B6215,[1]Planilha8!$X$4:$AD$6629,7,0)</f>
        <v>BOM</v>
      </c>
      <c r="G6215" s="103" t="n">
        <v>43250</v>
      </c>
      <c r="H6215" s="104" t="n">
        <v>1050</v>
      </c>
      <c r="I6215" s="29" t="s">
        <v>23</v>
      </c>
      <c r="J6215" s="105" t="s">
        <v>1663</v>
      </c>
      <c r="K6215" s="106" t="n">
        <v>5286</v>
      </c>
      <c r="L6215" s="107" t="n">
        <v>2017004462</v>
      </c>
      <c r="M6215" s="73" t="n">
        <v>43465</v>
      </c>
      <c r="N6215" s="74" t="n">
        <v>61.25</v>
      </c>
      <c r="O6215" s="109" t="n">
        <v>0.1</v>
      </c>
      <c r="P6215" s="110" t="n">
        <v>0.00833333333333333</v>
      </c>
      <c r="Q6215" s="77" t="n">
        <v>8.75</v>
      </c>
      <c r="R6215" s="78" t="n">
        <v>70</v>
      </c>
      <c r="S6215" s="39" t="n">
        <v>980</v>
      </c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  <c r="AI6215" s="3"/>
      <c r="AJ6215" s="3"/>
      <c r="AMG6215" s="0"/>
      <c r="AMH6215" s="0"/>
      <c r="AMI6215" s="0"/>
      <c r="AMJ6215" s="0"/>
    </row>
    <row r="6216" s="4" customFormat="true" ht="37.5" hidden="false" customHeight="true" outlineLevel="0" collapsed="false">
      <c r="A6216" s="23" t="s">
        <v>1337</v>
      </c>
      <c r="B6216" s="108" t="n">
        <v>11185</v>
      </c>
      <c r="C6216" s="25" t="n">
        <f aca="false">VLOOKUP(B6216,[1]Planilha8!$X$4:$Y$6629,2,0)</f>
        <v>2042601</v>
      </c>
      <c r="D6216" s="102" t="s">
        <v>1662</v>
      </c>
      <c r="E6216" s="26" t="str">
        <f aca="false">VLOOKUP(B6216,[1]Planilha8!$X$4:$Z$6629,3,0)</f>
        <v>AUDITÓRIO LUIZ RASSI – HGG</v>
      </c>
      <c r="F6216" s="26" t="str">
        <f aca="false">VLOOKUP(B6216,[1]Planilha8!$X$4:$AD$6629,7,0)</f>
        <v>BOM</v>
      </c>
      <c r="G6216" s="103" t="n">
        <v>43250</v>
      </c>
      <c r="H6216" s="104" t="n">
        <v>1050</v>
      </c>
      <c r="I6216" s="29" t="s">
        <v>23</v>
      </c>
      <c r="J6216" s="105" t="s">
        <v>1663</v>
      </c>
      <c r="K6216" s="106" t="n">
        <v>5286</v>
      </c>
      <c r="L6216" s="107" t="n">
        <v>2017004462</v>
      </c>
      <c r="M6216" s="73" t="n">
        <v>43465</v>
      </c>
      <c r="N6216" s="74" t="n">
        <v>61.25</v>
      </c>
      <c r="O6216" s="109" t="n">
        <v>0.1</v>
      </c>
      <c r="P6216" s="110" t="n">
        <v>0.00833333333333333</v>
      </c>
      <c r="Q6216" s="77" t="n">
        <v>8.75</v>
      </c>
      <c r="R6216" s="78" t="n">
        <v>70</v>
      </c>
      <c r="S6216" s="39" t="n">
        <v>980</v>
      </c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  <c r="AI6216" s="3"/>
      <c r="AJ6216" s="3"/>
      <c r="AMG6216" s="0"/>
      <c r="AMH6216" s="0"/>
      <c r="AMI6216" s="0"/>
      <c r="AMJ6216" s="0"/>
    </row>
    <row r="6217" s="4" customFormat="true" ht="37.5" hidden="false" customHeight="true" outlineLevel="0" collapsed="false">
      <c r="A6217" s="23" t="s">
        <v>1337</v>
      </c>
      <c r="B6217" s="108" t="n">
        <v>11186</v>
      </c>
      <c r="C6217" s="25" t="n">
        <f aca="false">VLOOKUP(B6217,[1]Planilha8!$X$4:$Y$6629,2,0)</f>
        <v>2042602</v>
      </c>
      <c r="D6217" s="102" t="s">
        <v>1662</v>
      </c>
      <c r="E6217" s="26" t="str">
        <f aca="false">VLOOKUP(B6217,[1]Planilha8!$X$4:$Z$6629,3,0)</f>
        <v>AUDITÓRIO LUIZ RASSI – HGG</v>
      </c>
      <c r="F6217" s="26" t="str">
        <f aca="false">VLOOKUP(B6217,[1]Planilha8!$X$4:$AD$6629,7,0)</f>
        <v>BOM</v>
      </c>
      <c r="G6217" s="103" t="n">
        <v>43250</v>
      </c>
      <c r="H6217" s="104" t="n">
        <v>1050</v>
      </c>
      <c r="I6217" s="29" t="s">
        <v>23</v>
      </c>
      <c r="J6217" s="105" t="s">
        <v>1663</v>
      </c>
      <c r="K6217" s="106" t="n">
        <v>5286</v>
      </c>
      <c r="L6217" s="107" t="n">
        <v>2017004462</v>
      </c>
      <c r="M6217" s="73" t="n">
        <v>43465</v>
      </c>
      <c r="N6217" s="74" t="n">
        <v>61.25</v>
      </c>
      <c r="O6217" s="109" t="n">
        <v>0.1</v>
      </c>
      <c r="P6217" s="110" t="n">
        <v>0.00833333333333333</v>
      </c>
      <c r="Q6217" s="77" t="n">
        <v>8.75</v>
      </c>
      <c r="R6217" s="78" t="n">
        <v>70</v>
      </c>
      <c r="S6217" s="39" t="n">
        <v>980</v>
      </c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  <c r="AI6217" s="3"/>
      <c r="AJ6217" s="3"/>
      <c r="AMG6217" s="0"/>
      <c r="AMH6217" s="0"/>
      <c r="AMI6217" s="0"/>
      <c r="AMJ6217" s="0"/>
    </row>
    <row r="6218" s="4" customFormat="true" ht="37.5" hidden="false" customHeight="true" outlineLevel="0" collapsed="false">
      <c r="A6218" s="23" t="s">
        <v>1337</v>
      </c>
      <c r="B6218" s="108" t="n">
        <v>11187</v>
      </c>
      <c r="C6218" s="25" t="n">
        <f aca="false">VLOOKUP(B6218,[1]Planilha8!$X$4:$Y$6629,2,0)</f>
        <v>2042603</v>
      </c>
      <c r="D6218" s="102" t="s">
        <v>1662</v>
      </c>
      <c r="E6218" s="26" t="str">
        <f aca="false">VLOOKUP(B6218,[1]Planilha8!$X$4:$Z$6629,3,0)</f>
        <v>AUDITÓRIO LUIZ RASSI – HGG</v>
      </c>
      <c r="F6218" s="26" t="str">
        <f aca="false">VLOOKUP(B6218,[1]Planilha8!$X$4:$AD$6629,7,0)</f>
        <v>BOM</v>
      </c>
      <c r="G6218" s="103" t="n">
        <v>43250</v>
      </c>
      <c r="H6218" s="104" t="n">
        <v>1050</v>
      </c>
      <c r="I6218" s="29" t="s">
        <v>23</v>
      </c>
      <c r="J6218" s="105" t="s">
        <v>1663</v>
      </c>
      <c r="K6218" s="106" t="n">
        <v>5286</v>
      </c>
      <c r="L6218" s="107" t="n">
        <v>2017004462</v>
      </c>
      <c r="M6218" s="73" t="n">
        <v>43465</v>
      </c>
      <c r="N6218" s="74" t="n">
        <v>61.25</v>
      </c>
      <c r="O6218" s="109" t="n">
        <v>0.1</v>
      </c>
      <c r="P6218" s="110" t="n">
        <v>0.00833333333333333</v>
      </c>
      <c r="Q6218" s="77" t="n">
        <v>8.75</v>
      </c>
      <c r="R6218" s="78" t="n">
        <v>70</v>
      </c>
      <c r="S6218" s="39" t="n">
        <v>980</v>
      </c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  <c r="AMG6218" s="0"/>
      <c r="AMH6218" s="0"/>
      <c r="AMI6218" s="0"/>
      <c r="AMJ6218" s="0"/>
    </row>
    <row r="6219" s="4" customFormat="true" ht="37.5" hidden="false" customHeight="true" outlineLevel="0" collapsed="false">
      <c r="A6219" s="23" t="s">
        <v>1337</v>
      </c>
      <c r="B6219" s="108" t="n">
        <v>11188</v>
      </c>
      <c r="C6219" s="25" t="n">
        <f aca="false">VLOOKUP(B6219,[1]Planilha8!$X$4:$Y$6629,2,0)</f>
        <v>2042604</v>
      </c>
      <c r="D6219" s="102" t="s">
        <v>1662</v>
      </c>
      <c r="E6219" s="26" t="str">
        <f aca="false">VLOOKUP(B6219,[1]Planilha8!$X$4:$Z$6629,3,0)</f>
        <v>AUDITÓRIO LUIZ RASSI – HGG</v>
      </c>
      <c r="F6219" s="26" t="str">
        <f aca="false">VLOOKUP(B6219,[1]Planilha8!$X$4:$AD$6629,7,0)</f>
        <v>BOM</v>
      </c>
      <c r="G6219" s="103" t="n">
        <v>43250</v>
      </c>
      <c r="H6219" s="104" t="n">
        <v>1050</v>
      </c>
      <c r="I6219" s="29" t="s">
        <v>23</v>
      </c>
      <c r="J6219" s="105" t="s">
        <v>1663</v>
      </c>
      <c r="K6219" s="106" t="n">
        <v>5286</v>
      </c>
      <c r="L6219" s="107" t="n">
        <v>2017004462</v>
      </c>
      <c r="M6219" s="73" t="n">
        <v>43465</v>
      </c>
      <c r="N6219" s="74" t="n">
        <v>61.25</v>
      </c>
      <c r="O6219" s="109" t="n">
        <v>0.1</v>
      </c>
      <c r="P6219" s="110" t="n">
        <v>0.00833333333333333</v>
      </c>
      <c r="Q6219" s="77" t="n">
        <v>8.75</v>
      </c>
      <c r="R6219" s="78" t="n">
        <v>70</v>
      </c>
      <c r="S6219" s="39" t="n">
        <v>980</v>
      </c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  <c r="AI6219" s="3"/>
      <c r="AJ6219" s="3"/>
      <c r="AMG6219" s="0"/>
      <c r="AMH6219" s="0"/>
      <c r="AMI6219" s="0"/>
      <c r="AMJ6219" s="0"/>
    </row>
    <row r="6220" s="4" customFormat="true" ht="37.5" hidden="false" customHeight="true" outlineLevel="0" collapsed="false">
      <c r="A6220" s="23" t="s">
        <v>1337</v>
      </c>
      <c r="B6220" s="108" t="n">
        <v>11189</v>
      </c>
      <c r="C6220" s="25" t="n">
        <f aca="false">VLOOKUP(B6220,[1]Planilha8!$X$4:$Y$6629,2,0)</f>
        <v>2042605</v>
      </c>
      <c r="D6220" s="102" t="s">
        <v>1662</v>
      </c>
      <c r="E6220" s="26" t="str">
        <f aca="false">VLOOKUP(B6220,[1]Planilha8!$X$4:$Z$6629,3,0)</f>
        <v>AUDITÓRIO LUIZ RASSI – HGG</v>
      </c>
      <c r="F6220" s="26" t="str">
        <f aca="false">VLOOKUP(B6220,[1]Planilha8!$X$4:$AD$6629,7,0)</f>
        <v>BOM</v>
      </c>
      <c r="G6220" s="103" t="n">
        <v>43250</v>
      </c>
      <c r="H6220" s="104" t="n">
        <v>1050</v>
      </c>
      <c r="I6220" s="29" t="s">
        <v>23</v>
      </c>
      <c r="J6220" s="105" t="s">
        <v>1663</v>
      </c>
      <c r="K6220" s="106" t="n">
        <v>5286</v>
      </c>
      <c r="L6220" s="107" t="n">
        <v>2017004462</v>
      </c>
      <c r="M6220" s="73" t="n">
        <v>43465</v>
      </c>
      <c r="N6220" s="74" t="n">
        <v>61.25</v>
      </c>
      <c r="O6220" s="109" t="n">
        <v>0.1</v>
      </c>
      <c r="P6220" s="110" t="n">
        <v>0.00833333333333333</v>
      </c>
      <c r="Q6220" s="77" t="n">
        <v>8.75</v>
      </c>
      <c r="R6220" s="78" t="n">
        <v>70</v>
      </c>
      <c r="S6220" s="39" t="n">
        <v>980</v>
      </c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  <c r="AI6220" s="3"/>
      <c r="AJ6220" s="3"/>
      <c r="AMG6220" s="0"/>
      <c r="AMH6220" s="0"/>
      <c r="AMI6220" s="0"/>
      <c r="AMJ6220" s="0"/>
    </row>
    <row r="6221" s="4" customFormat="true" ht="37.5" hidden="false" customHeight="true" outlineLevel="0" collapsed="false">
      <c r="A6221" s="23" t="s">
        <v>1337</v>
      </c>
      <c r="B6221" s="108" t="n">
        <v>11190</v>
      </c>
      <c r="C6221" s="25" t="n">
        <f aca="false">VLOOKUP(B6221,[1]Planilha8!$X$4:$Y$6629,2,0)</f>
        <v>2042606</v>
      </c>
      <c r="D6221" s="102" t="s">
        <v>1662</v>
      </c>
      <c r="E6221" s="26" t="str">
        <f aca="false">VLOOKUP(B6221,[1]Planilha8!$X$4:$Z$6629,3,0)</f>
        <v>AUDITÓRIO LUIZ RASSI – HGG</v>
      </c>
      <c r="F6221" s="26" t="str">
        <f aca="false">VLOOKUP(B6221,[1]Planilha8!$X$4:$AD$6629,7,0)</f>
        <v>BOM</v>
      </c>
      <c r="G6221" s="103" t="n">
        <v>43250</v>
      </c>
      <c r="H6221" s="104" t="n">
        <v>1050</v>
      </c>
      <c r="I6221" s="29" t="s">
        <v>23</v>
      </c>
      <c r="J6221" s="105" t="s">
        <v>1663</v>
      </c>
      <c r="K6221" s="106" t="n">
        <v>5286</v>
      </c>
      <c r="L6221" s="107" t="n">
        <v>2017004462</v>
      </c>
      <c r="M6221" s="73" t="n">
        <v>43465</v>
      </c>
      <c r="N6221" s="74" t="n">
        <v>61.25</v>
      </c>
      <c r="O6221" s="109" t="n">
        <v>0.1</v>
      </c>
      <c r="P6221" s="110" t="n">
        <v>0.00833333333333333</v>
      </c>
      <c r="Q6221" s="77" t="n">
        <v>8.75</v>
      </c>
      <c r="R6221" s="78" t="n">
        <v>70</v>
      </c>
      <c r="S6221" s="39" t="n">
        <v>980</v>
      </c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  <c r="AI6221" s="3"/>
      <c r="AJ6221" s="3"/>
      <c r="AMG6221" s="0"/>
      <c r="AMH6221" s="0"/>
      <c r="AMI6221" s="0"/>
      <c r="AMJ6221" s="0"/>
    </row>
    <row r="6222" s="4" customFormat="true" ht="37.5" hidden="false" customHeight="true" outlineLevel="0" collapsed="false">
      <c r="A6222" s="23" t="s">
        <v>1337</v>
      </c>
      <c r="B6222" s="108" t="n">
        <v>11191</v>
      </c>
      <c r="C6222" s="25" t="n">
        <f aca="false">VLOOKUP(B6222,[1]Planilha8!$X$4:$Y$6629,2,0)</f>
        <v>2042607</v>
      </c>
      <c r="D6222" s="102" t="s">
        <v>1662</v>
      </c>
      <c r="E6222" s="26" t="str">
        <f aca="false">VLOOKUP(B6222,[1]Planilha8!$X$4:$Z$6629,3,0)</f>
        <v>AUDITÓRIO LUIZ RASSI – HGG</v>
      </c>
      <c r="F6222" s="26" t="str">
        <f aca="false">VLOOKUP(B6222,[1]Planilha8!$X$4:$AD$6629,7,0)</f>
        <v>BOM</v>
      </c>
      <c r="G6222" s="103" t="n">
        <v>43250</v>
      </c>
      <c r="H6222" s="104" t="n">
        <v>1050</v>
      </c>
      <c r="I6222" s="29" t="s">
        <v>23</v>
      </c>
      <c r="J6222" s="105" t="s">
        <v>1663</v>
      </c>
      <c r="K6222" s="106" t="n">
        <v>5286</v>
      </c>
      <c r="L6222" s="107" t="n">
        <v>2017004462</v>
      </c>
      <c r="M6222" s="73" t="n">
        <v>43465</v>
      </c>
      <c r="N6222" s="74" t="n">
        <v>61.25</v>
      </c>
      <c r="O6222" s="109" t="n">
        <v>0.1</v>
      </c>
      <c r="P6222" s="110" t="n">
        <v>0.00833333333333333</v>
      </c>
      <c r="Q6222" s="77" t="n">
        <v>8.75</v>
      </c>
      <c r="R6222" s="78" t="n">
        <v>70</v>
      </c>
      <c r="S6222" s="39" t="n">
        <v>980</v>
      </c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  <c r="AI6222" s="3"/>
      <c r="AJ6222" s="3"/>
      <c r="AMG6222" s="0"/>
      <c r="AMH6222" s="0"/>
      <c r="AMI6222" s="0"/>
      <c r="AMJ6222" s="0"/>
    </row>
    <row r="6223" s="4" customFormat="true" ht="37.5" hidden="false" customHeight="true" outlineLevel="0" collapsed="false">
      <c r="A6223" s="23" t="s">
        <v>1337</v>
      </c>
      <c r="B6223" s="108" t="n">
        <v>11192</v>
      </c>
      <c r="C6223" s="25" t="n">
        <f aca="false">VLOOKUP(B6223,[1]Planilha8!$X$4:$Y$6629,2,0)</f>
        <v>2042608</v>
      </c>
      <c r="D6223" s="102" t="s">
        <v>1662</v>
      </c>
      <c r="E6223" s="26" t="str">
        <f aca="false">VLOOKUP(B6223,[1]Planilha8!$X$4:$Z$6629,3,0)</f>
        <v>AUDITÓRIO LUIZ RASSI – HGG</v>
      </c>
      <c r="F6223" s="26" t="str">
        <f aca="false">VLOOKUP(B6223,[1]Planilha8!$X$4:$AD$6629,7,0)</f>
        <v>BOM</v>
      </c>
      <c r="G6223" s="103" t="n">
        <v>43250</v>
      </c>
      <c r="H6223" s="104" t="n">
        <v>1050</v>
      </c>
      <c r="I6223" s="29" t="s">
        <v>23</v>
      </c>
      <c r="J6223" s="105" t="s">
        <v>1663</v>
      </c>
      <c r="K6223" s="106" t="n">
        <v>5286</v>
      </c>
      <c r="L6223" s="107" t="n">
        <v>2017004462</v>
      </c>
      <c r="M6223" s="73" t="n">
        <v>43465</v>
      </c>
      <c r="N6223" s="74" t="n">
        <v>61.25</v>
      </c>
      <c r="O6223" s="109" t="n">
        <v>0.1</v>
      </c>
      <c r="P6223" s="110" t="n">
        <v>0.00833333333333333</v>
      </c>
      <c r="Q6223" s="77" t="n">
        <v>8.75</v>
      </c>
      <c r="R6223" s="78" t="n">
        <v>70</v>
      </c>
      <c r="S6223" s="39" t="n">
        <v>980</v>
      </c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  <c r="AI6223" s="3"/>
      <c r="AJ6223" s="3"/>
      <c r="AMG6223" s="0"/>
      <c r="AMH6223" s="0"/>
      <c r="AMI6223" s="0"/>
      <c r="AMJ6223" s="0"/>
    </row>
    <row r="6224" s="4" customFormat="true" ht="37.5" hidden="false" customHeight="true" outlineLevel="0" collapsed="false">
      <c r="A6224" s="23" t="s">
        <v>1337</v>
      </c>
      <c r="B6224" s="108" t="n">
        <v>11193</v>
      </c>
      <c r="C6224" s="25" t="n">
        <f aca="false">VLOOKUP(B6224,[1]Planilha8!$X$4:$Y$6629,2,0)</f>
        <v>2042609</v>
      </c>
      <c r="D6224" s="102" t="s">
        <v>1662</v>
      </c>
      <c r="E6224" s="26" t="str">
        <f aca="false">VLOOKUP(B6224,[1]Planilha8!$X$4:$Z$6629,3,0)</f>
        <v>AUDITÓRIO LUIZ RASSI – HGG</v>
      </c>
      <c r="F6224" s="26" t="str">
        <f aca="false">VLOOKUP(B6224,[1]Planilha8!$X$4:$AD$6629,7,0)</f>
        <v>BOM</v>
      </c>
      <c r="G6224" s="103" t="n">
        <v>43250</v>
      </c>
      <c r="H6224" s="104" t="n">
        <v>1050</v>
      </c>
      <c r="I6224" s="29" t="s">
        <v>23</v>
      </c>
      <c r="J6224" s="105" t="s">
        <v>1663</v>
      </c>
      <c r="K6224" s="106" t="n">
        <v>5286</v>
      </c>
      <c r="L6224" s="107" t="n">
        <v>2017004462</v>
      </c>
      <c r="M6224" s="73" t="n">
        <v>43465</v>
      </c>
      <c r="N6224" s="74" t="n">
        <v>61.25</v>
      </c>
      <c r="O6224" s="109" t="n">
        <v>0.1</v>
      </c>
      <c r="P6224" s="110" t="n">
        <v>0.00833333333333333</v>
      </c>
      <c r="Q6224" s="77" t="n">
        <v>8.75</v>
      </c>
      <c r="R6224" s="78" t="n">
        <v>70</v>
      </c>
      <c r="S6224" s="39" t="n">
        <v>980</v>
      </c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  <c r="AI6224" s="3"/>
      <c r="AJ6224" s="3"/>
      <c r="AMG6224" s="0"/>
      <c r="AMH6224" s="0"/>
      <c r="AMI6224" s="0"/>
      <c r="AMJ6224" s="0"/>
    </row>
    <row r="6225" s="4" customFormat="true" ht="37.5" hidden="false" customHeight="true" outlineLevel="0" collapsed="false">
      <c r="A6225" s="23" t="s">
        <v>1337</v>
      </c>
      <c r="B6225" s="108" t="n">
        <v>11194</v>
      </c>
      <c r="C6225" s="25" t="n">
        <f aca="false">VLOOKUP(B6225,[1]Planilha8!$X$4:$Y$6629,2,0)</f>
        <v>2042610</v>
      </c>
      <c r="D6225" s="102" t="s">
        <v>1662</v>
      </c>
      <c r="E6225" s="26" t="str">
        <f aca="false">VLOOKUP(B6225,[1]Planilha8!$X$4:$Z$6629,3,0)</f>
        <v>AUDITÓRIO LUIZ RASSI – HGG</v>
      </c>
      <c r="F6225" s="26" t="str">
        <f aca="false">VLOOKUP(B6225,[1]Planilha8!$X$4:$AD$6629,7,0)</f>
        <v>BOM</v>
      </c>
      <c r="G6225" s="103" t="n">
        <v>43250</v>
      </c>
      <c r="H6225" s="104" t="n">
        <v>1050</v>
      </c>
      <c r="I6225" s="29" t="s">
        <v>23</v>
      </c>
      <c r="J6225" s="105" t="s">
        <v>1663</v>
      </c>
      <c r="K6225" s="106" t="n">
        <v>5286</v>
      </c>
      <c r="L6225" s="107" t="n">
        <v>2017004462</v>
      </c>
      <c r="M6225" s="73" t="n">
        <v>43465</v>
      </c>
      <c r="N6225" s="74" t="n">
        <v>61.25</v>
      </c>
      <c r="O6225" s="109" t="n">
        <v>0.1</v>
      </c>
      <c r="P6225" s="110" t="n">
        <v>0.00833333333333333</v>
      </c>
      <c r="Q6225" s="77" t="n">
        <v>8.75</v>
      </c>
      <c r="R6225" s="78" t="n">
        <v>70</v>
      </c>
      <c r="S6225" s="39" t="n">
        <v>980</v>
      </c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  <c r="AI6225" s="3"/>
      <c r="AJ6225" s="3"/>
      <c r="AMG6225" s="0"/>
      <c r="AMH6225" s="0"/>
      <c r="AMI6225" s="0"/>
      <c r="AMJ6225" s="0"/>
    </row>
    <row r="6226" s="4" customFormat="true" ht="37.5" hidden="false" customHeight="true" outlineLevel="0" collapsed="false">
      <c r="A6226" s="23" t="s">
        <v>1337</v>
      </c>
      <c r="B6226" s="108" t="n">
        <v>11195</v>
      </c>
      <c r="C6226" s="25" t="n">
        <f aca="false">VLOOKUP(B6226,[1]Planilha8!$X$4:$Y$6629,2,0)</f>
        <v>2042611</v>
      </c>
      <c r="D6226" s="102" t="s">
        <v>1662</v>
      </c>
      <c r="E6226" s="26" t="str">
        <f aca="false">VLOOKUP(B6226,[1]Planilha8!$X$4:$Z$6629,3,0)</f>
        <v>AUDITÓRIO LUIZ RASSI – HGG</v>
      </c>
      <c r="F6226" s="26" t="str">
        <f aca="false">VLOOKUP(B6226,[1]Planilha8!$X$4:$AD$6629,7,0)</f>
        <v>BOM</v>
      </c>
      <c r="G6226" s="103" t="n">
        <v>43250</v>
      </c>
      <c r="H6226" s="104" t="n">
        <v>1050</v>
      </c>
      <c r="I6226" s="29" t="s">
        <v>23</v>
      </c>
      <c r="J6226" s="105" t="s">
        <v>1663</v>
      </c>
      <c r="K6226" s="106" t="n">
        <v>5286</v>
      </c>
      <c r="L6226" s="107" t="n">
        <v>2017004462</v>
      </c>
      <c r="M6226" s="73" t="n">
        <v>43465</v>
      </c>
      <c r="N6226" s="74" t="n">
        <v>61.25</v>
      </c>
      <c r="O6226" s="109" t="n">
        <v>0.1</v>
      </c>
      <c r="P6226" s="110" t="n">
        <v>0.00833333333333333</v>
      </c>
      <c r="Q6226" s="77" t="n">
        <v>8.75</v>
      </c>
      <c r="R6226" s="78" t="n">
        <v>70</v>
      </c>
      <c r="S6226" s="39" t="n">
        <v>980</v>
      </c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  <c r="AI6226" s="3"/>
      <c r="AJ6226" s="3"/>
      <c r="AMG6226" s="0"/>
      <c r="AMH6226" s="0"/>
      <c r="AMI6226" s="0"/>
      <c r="AMJ6226" s="0"/>
    </row>
    <row r="6227" s="4" customFormat="true" ht="37.5" hidden="false" customHeight="true" outlineLevel="0" collapsed="false">
      <c r="A6227" s="23" t="s">
        <v>1337</v>
      </c>
      <c r="B6227" s="108" t="n">
        <v>11196</v>
      </c>
      <c r="C6227" s="25" t="n">
        <f aca="false">VLOOKUP(B6227,[1]Planilha8!$X$4:$Y$6629,2,0)</f>
        <v>2042612</v>
      </c>
      <c r="D6227" s="102" t="s">
        <v>1662</v>
      </c>
      <c r="E6227" s="26" t="str">
        <f aca="false">VLOOKUP(B6227,[1]Planilha8!$X$4:$Z$6629,3,0)</f>
        <v>AUDITÓRIO LUIZ RASSI – HGG</v>
      </c>
      <c r="F6227" s="26" t="str">
        <f aca="false">VLOOKUP(B6227,[1]Planilha8!$X$4:$AD$6629,7,0)</f>
        <v>BOM</v>
      </c>
      <c r="G6227" s="103" t="n">
        <v>43250</v>
      </c>
      <c r="H6227" s="104" t="n">
        <v>1050</v>
      </c>
      <c r="I6227" s="29" t="s">
        <v>23</v>
      </c>
      <c r="J6227" s="105" t="s">
        <v>1663</v>
      </c>
      <c r="K6227" s="106" t="n">
        <v>5286</v>
      </c>
      <c r="L6227" s="107" t="n">
        <v>2017004462</v>
      </c>
      <c r="M6227" s="73" t="n">
        <v>43465</v>
      </c>
      <c r="N6227" s="74" t="n">
        <v>61.25</v>
      </c>
      <c r="O6227" s="109" t="n">
        <v>0.1</v>
      </c>
      <c r="P6227" s="110" t="n">
        <v>0.00833333333333333</v>
      </c>
      <c r="Q6227" s="77" t="n">
        <v>8.75</v>
      </c>
      <c r="R6227" s="78" t="n">
        <v>70</v>
      </c>
      <c r="S6227" s="39" t="n">
        <v>980</v>
      </c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  <c r="AI6227" s="3"/>
      <c r="AJ6227" s="3"/>
      <c r="AMG6227" s="0"/>
      <c r="AMH6227" s="0"/>
      <c r="AMI6227" s="0"/>
      <c r="AMJ6227" s="0"/>
    </row>
    <row r="6228" s="4" customFormat="true" ht="37.5" hidden="false" customHeight="true" outlineLevel="0" collapsed="false">
      <c r="A6228" s="23" t="s">
        <v>1337</v>
      </c>
      <c r="B6228" s="108" t="n">
        <v>11197</v>
      </c>
      <c r="C6228" s="25" t="n">
        <f aca="false">VLOOKUP(B6228,[1]Planilha8!$X$4:$Y$6629,2,0)</f>
        <v>2042613</v>
      </c>
      <c r="D6228" s="102" t="s">
        <v>1662</v>
      </c>
      <c r="E6228" s="26" t="str">
        <f aca="false">VLOOKUP(B6228,[1]Planilha8!$X$4:$Z$6629,3,0)</f>
        <v>AUDITÓRIO LUIZ RASSI – HGG</v>
      </c>
      <c r="F6228" s="26" t="str">
        <f aca="false">VLOOKUP(B6228,[1]Planilha8!$X$4:$AD$6629,7,0)</f>
        <v>BOM</v>
      </c>
      <c r="G6228" s="103" t="n">
        <v>43250</v>
      </c>
      <c r="H6228" s="104" t="n">
        <v>1050</v>
      </c>
      <c r="I6228" s="29" t="s">
        <v>23</v>
      </c>
      <c r="J6228" s="105" t="s">
        <v>1663</v>
      </c>
      <c r="K6228" s="106" t="n">
        <v>5286</v>
      </c>
      <c r="L6228" s="107" t="n">
        <v>2017004462</v>
      </c>
      <c r="M6228" s="73" t="n">
        <v>43465</v>
      </c>
      <c r="N6228" s="74" t="n">
        <v>61.25</v>
      </c>
      <c r="O6228" s="109" t="n">
        <v>0.1</v>
      </c>
      <c r="P6228" s="110" t="n">
        <v>0.00833333333333333</v>
      </c>
      <c r="Q6228" s="77" t="n">
        <v>8.75</v>
      </c>
      <c r="R6228" s="78" t="n">
        <v>70</v>
      </c>
      <c r="S6228" s="39" t="n">
        <v>980</v>
      </c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  <c r="AI6228" s="3"/>
      <c r="AJ6228" s="3"/>
      <c r="AMG6228" s="0"/>
      <c r="AMH6228" s="0"/>
      <c r="AMI6228" s="0"/>
      <c r="AMJ6228" s="0"/>
    </row>
    <row r="6229" s="4" customFormat="true" ht="37.5" hidden="false" customHeight="true" outlineLevel="0" collapsed="false">
      <c r="A6229" s="23" t="s">
        <v>1337</v>
      </c>
      <c r="B6229" s="108" t="n">
        <v>11198</v>
      </c>
      <c r="C6229" s="25" t="n">
        <f aca="false">VLOOKUP(B6229,[1]Planilha8!$X$4:$Y$6629,2,0)</f>
        <v>2042614</v>
      </c>
      <c r="D6229" s="102" t="s">
        <v>1662</v>
      </c>
      <c r="E6229" s="26" t="str">
        <f aca="false">VLOOKUP(B6229,[1]Planilha8!$X$4:$Z$6629,3,0)</f>
        <v>AUDITÓRIO LUIZ RASSI – HGG</v>
      </c>
      <c r="F6229" s="26" t="str">
        <f aca="false">VLOOKUP(B6229,[1]Planilha8!$X$4:$AD$6629,7,0)</f>
        <v>BOM</v>
      </c>
      <c r="G6229" s="103" t="n">
        <v>43250</v>
      </c>
      <c r="H6229" s="104" t="n">
        <v>1050</v>
      </c>
      <c r="I6229" s="29" t="s">
        <v>23</v>
      </c>
      <c r="J6229" s="105" t="s">
        <v>1663</v>
      </c>
      <c r="K6229" s="106" t="n">
        <v>5286</v>
      </c>
      <c r="L6229" s="107" t="n">
        <v>2017004462</v>
      </c>
      <c r="M6229" s="73" t="n">
        <v>43465</v>
      </c>
      <c r="N6229" s="74" t="n">
        <v>61.25</v>
      </c>
      <c r="O6229" s="109" t="n">
        <v>0.1</v>
      </c>
      <c r="P6229" s="110" t="n">
        <v>0.00833333333333333</v>
      </c>
      <c r="Q6229" s="77" t="n">
        <v>8.75</v>
      </c>
      <c r="R6229" s="78" t="n">
        <v>70</v>
      </c>
      <c r="S6229" s="39" t="n">
        <v>980</v>
      </c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  <c r="AI6229" s="3"/>
      <c r="AJ6229" s="3"/>
      <c r="AMG6229" s="0"/>
      <c r="AMH6229" s="0"/>
      <c r="AMI6229" s="0"/>
      <c r="AMJ6229" s="0"/>
    </row>
    <row r="6230" s="4" customFormat="true" ht="37.5" hidden="false" customHeight="true" outlineLevel="0" collapsed="false">
      <c r="A6230" s="23" t="s">
        <v>1337</v>
      </c>
      <c r="B6230" s="108" t="n">
        <v>11199</v>
      </c>
      <c r="C6230" s="25" t="n">
        <f aca="false">VLOOKUP(B6230,[1]Planilha8!$X$4:$Y$6629,2,0)</f>
        <v>2042615</v>
      </c>
      <c r="D6230" s="102" t="s">
        <v>1662</v>
      </c>
      <c r="E6230" s="26" t="str">
        <f aca="false">VLOOKUP(B6230,[1]Planilha8!$X$4:$Z$6629,3,0)</f>
        <v>AUDITÓRIO LUIZ RASSI – HGG</v>
      </c>
      <c r="F6230" s="26" t="str">
        <f aca="false">VLOOKUP(B6230,[1]Planilha8!$X$4:$AD$6629,7,0)</f>
        <v>BOM</v>
      </c>
      <c r="G6230" s="103" t="n">
        <v>43250</v>
      </c>
      <c r="H6230" s="104" t="n">
        <v>1050</v>
      </c>
      <c r="I6230" s="29" t="s">
        <v>23</v>
      </c>
      <c r="J6230" s="105" t="s">
        <v>1663</v>
      </c>
      <c r="K6230" s="106" t="n">
        <v>5286</v>
      </c>
      <c r="L6230" s="107" t="n">
        <v>2017004462</v>
      </c>
      <c r="M6230" s="73" t="n">
        <v>43465</v>
      </c>
      <c r="N6230" s="74" t="n">
        <v>61.25</v>
      </c>
      <c r="O6230" s="109" t="n">
        <v>0.1</v>
      </c>
      <c r="P6230" s="110" t="n">
        <v>0.00833333333333333</v>
      </c>
      <c r="Q6230" s="77" t="n">
        <v>8.75</v>
      </c>
      <c r="R6230" s="78" t="n">
        <v>70</v>
      </c>
      <c r="S6230" s="39" t="n">
        <v>980</v>
      </c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  <c r="AI6230" s="3"/>
      <c r="AJ6230" s="3"/>
      <c r="AMG6230" s="0"/>
      <c r="AMH6230" s="0"/>
      <c r="AMI6230" s="0"/>
      <c r="AMJ6230" s="0"/>
    </row>
    <row r="6231" s="4" customFormat="true" ht="37.5" hidden="false" customHeight="true" outlineLevel="0" collapsed="false">
      <c r="A6231" s="23" t="s">
        <v>1337</v>
      </c>
      <c r="B6231" s="108" t="n">
        <v>11200</v>
      </c>
      <c r="C6231" s="25" t="n">
        <f aca="false">VLOOKUP(B6231,[1]Planilha8!$X$4:$Y$6629,2,0)</f>
        <v>2042616</v>
      </c>
      <c r="D6231" s="102" t="s">
        <v>1662</v>
      </c>
      <c r="E6231" s="26" t="str">
        <f aca="false">VLOOKUP(B6231,[1]Planilha8!$X$4:$Z$6629,3,0)</f>
        <v>AUDITÓRIO LUIZ RASSI – HGG</v>
      </c>
      <c r="F6231" s="26" t="str">
        <f aca="false">VLOOKUP(B6231,[1]Planilha8!$X$4:$AD$6629,7,0)</f>
        <v>BOM</v>
      </c>
      <c r="G6231" s="103" t="n">
        <v>43250</v>
      </c>
      <c r="H6231" s="104" t="n">
        <v>1050</v>
      </c>
      <c r="I6231" s="29" t="s">
        <v>23</v>
      </c>
      <c r="J6231" s="105" t="s">
        <v>1663</v>
      </c>
      <c r="K6231" s="106" t="n">
        <v>5286</v>
      </c>
      <c r="L6231" s="107" t="n">
        <v>2017004462</v>
      </c>
      <c r="M6231" s="73" t="n">
        <v>43465</v>
      </c>
      <c r="N6231" s="74" t="n">
        <v>61.25</v>
      </c>
      <c r="O6231" s="109" t="n">
        <v>0.1</v>
      </c>
      <c r="P6231" s="110" t="n">
        <v>0.00833333333333333</v>
      </c>
      <c r="Q6231" s="77" t="n">
        <v>8.75</v>
      </c>
      <c r="R6231" s="78" t="n">
        <v>70</v>
      </c>
      <c r="S6231" s="39" t="n">
        <v>980</v>
      </c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  <c r="AI6231" s="3"/>
      <c r="AJ6231" s="3"/>
      <c r="AMG6231" s="0"/>
      <c r="AMH6231" s="0"/>
      <c r="AMI6231" s="0"/>
      <c r="AMJ6231" s="0"/>
    </row>
    <row r="6232" s="4" customFormat="true" ht="37.5" hidden="false" customHeight="true" outlineLevel="0" collapsed="false">
      <c r="A6232" s="23" t="s">
        <v>1337</v>
      </c>
      <c r="B6232" s="108" t="n">
        <v>11201</v>
      </c>
      <c r="C6232" s="25" t="n">
        <f aca="false">VLOOKUP(B6232,[1]Planilha8!$X$4:$Y$6629,2,0)</f>
        <v>2042617</v>
      </c>
      <c r="D6232" s="102" t="s">
        <v>1662</v>
      </c>
      <c r="E6232" s="26" t="str">
        <f aca="false">VLOOKUP(B6232,[1]Planilha8!$X$4:$Z$6629,3,0)</f>
        <v>AUDITÓRIO LUIZ RASSI – HGG</v>
      </c>
      <c r="F6232" s="26" t="str">
        <f aca="false">VLOOKUP(B6232,[1]Planilha8!$X$4:$AD$6629,7,0)</f>
        <v>BOM</v>
      </c>
      <c r="G6232" s="103" t="n">
        <v>43250</v>
      </c>
      <c r="H6232" s="104" t="n">
        <v>1050</v>
      </c>
      <c r="I6232" s="29" t="s">
        <v>23</v>
      </c>
      <c r="J6232" s="105" t="s">
        <v>1663</v>
      </c>
      <c r="K6232" s="106" t="n">
        <v>5286</v>
      </c>
      <c r="L6232" s="107" t="n">
        <v>2017004462</v>
      </c>
      <c r="M6232" s="73" t="n">
        <v>43465</v>
      </c>
      <c r="N6232" s="74" t="n">
        <v>61.25</v>
      </c>
      <c r="O6232" s="109" t="n">
        <v>0.1</v>
      </c>
      <c r="P6232" s="110" t="n">
        <v>0.00833333333333333</v>
      </c>
      <c r="Q6232" s="77" t="n">
        <v>8.75</v>
      </c>
      <c r="R6232" s="78" t="n">
        <v>70</v>
      </c>
      <c r="S6232" s="39" t="n">
        <v>980</v>
      </c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  <c r="AI6232" s="3"/>
      <c r="AJ6232" s="3"/>
      <c r="AMG6232" s="0"/>
      <c r="AMH6232" s="0"/>
      <c r="AMI6232" s="0"/>
      <c r="AMJ6232" s="0"/>
    </row>
    <row r="6233" s="4" customFormat="true" ht="37.5" hidden="false" customHeight="true" outlineLevel="0" collapsed="false">
      <c r="A6233" s="23" t="s">
        <v>1337</v>
      </c>
      <c r="B6233" s="108" t="n">
        <v>11202</v>
      </c>
      <c r="C6233" s="25" t="n">
        <f aca="false">VLOOKUP(B6233,[1]Planilha8!$X$4:$Y$6629,2,0)</f>
        <v>2042618</v>
      </c>
      <c r="D6233" s="102" t="s">
        <v>1662</v>
      </c>
      <c r="E6233" s="26" t="str">
        <f aca="false">VLOOKUP(B6233,[1]Planilha8!$X$4:$Z$6629,3,0)</f>
        <v>AUDITÓRIO LUIZ RASSI – HGG</v>
      </c>
      <c r="F6233" s="26" t="str">
        <f aca="false">VLOOKUP(B6233,[1]Planilha8!$X$4:$AD$6629,7,0)</f>
        <v>BOM</v>
      </c>
      <c r="G6233" s="103" t="n">
        <v>43250</v>
      </c>
      <c r="H6233" s="104" t="n">
        <v>1050</v>
      </c>
      <c r="I6233" s="29" t="s">
        <v>23</v>
      </c>
      <c r="J6233" s="105" t="s">
        <v>1663</v>
      </c>
      <c r="K6233" s="106" t="n">
        <v>5286</v>
      </c>
      <c r="L6233" s="107" t="n">
        <v>2017004462</v>
      </c>
      <c r="M6233" s="73" t="n">
        <v>43465</v>
      </c>
      <c r="N6233" s="74" t="n">
        <v>61.25</v>
      </c>
      <c r="O6233" s="109" t="n">
        <v>0.1</v>
      </c>
      <c r="P6233" s="110" t="n">
        <v>0.00833333333333333</v>
      </c>
      <c r="Q6233" s="77" t="n">
        <v>8.75</v>
      </c>
      <c r="R6233" s="78" t="n">
        <v>70</v>
      </c>
      <c r="S6233" s="39" t="n">
        <v>980</v>
      </c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  <c r="AI6233" s="3"/>
      <c r="AJ6233" s="3"/>
      <c r="AMG6233" s="0"/>
      <c r="AMH6233" s="0"/>
      <c r="AMI6233" s="0"/>
      <c r="AMJ6233" s="0"/>
    </row>
    <row r="6234" s="4" customFormat="true" ht="37.5" hidden="false" customHeight="true" outlineLevel="0" collapsed="false">
      <c r="A6234" s="23" t="s">
        <v>1337</v>
      </c>
      <c r="B6234" s="108" t="n">
        <v>11203</v>
      </c>
      <c r="C6234" s="25" t="n">
        <f aca="false">VLOOKUP(B6234,[1]Planilha8!$X$4:$Y$6629,2,0)</f>
        <v>2042619</v>
      </c>
      <c r="D6234" s="102" t="s">
        <v>1662</v>
      </c>
      <c r="E6234" s="26" t="str">
        <f aca="false">VLOOKUP(B6234,[1]Planilha8!$X$4:$Z$6629,3,0)</f>
        <v>AUDITÓRIO LUIZ RASSI – HGG</v>
      </c>
      <c r="F6234" s="26" t="str">
        <f aca="false">VLOOKUP(B6234,[1]Planilha8!$X$4:$AD$6629,7,0)</f>
        <v>BOM</v>
      </c>
      <c r="G6234" s="103" t="n">
        <v>43250</v>
      </c>
      <c r="H6234" s="104" t="n">
        <v>1050</v>
      </c>
      <c r="I6234" s="29" t="s">
        <v>23</v>
      </c>
      <c r="J6234" s="105" t="s">
        <v>1663</v>
      </c>
      <c r="K6234" s="106" t="n">
        <v>5286</v>
      </c>
      <c r="L6234" s="107" t="n">
        <v>2017004462</v>
      </c>
      <c r="M6234" s="73" t="n">
        <v>43465</v>
      </c>
      <c r="N6234" s="74" t="n">
        <v>61.25</v>
      </c>
      <c r="O6234" s="109" t="n">
        <v>0.1</v>
      </c>
      <c r="P6234" s="110" t="n">
        <v>0.00833333333333333</v>
      </c>
      <c r="Q6234" s="77" t="n">
        <v>8.75</v>
      </c>
      <c r="R6234" s="78" t="n">
        <v>70</v>
      </c>
      <c r="S6234" s="39" t="n">
        <v>980</v>
      </c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  <c r="AI6234" s="3"/>
      <c r="AJ6234" s="3"/>
      <c r="AMG6234" s="0"/>
      <c r="AMH6234" s="0"/>
      <c r="AMI6234" s="0"/>
      <c r="AMJ6234" s="0"/>
    </row>
    <row r="6235" s="4" customFormat="true" ht="37.5" hidden="false" customHeight="true" outlineLevel="0" collapsed="false">
      <c r="A6235" s="23" t="s">
        <v>1337</v>
      </c>
      <c r="B6235" s="108" t="n">
        <v>11204</v>
      </c>
      <c r="C6235" s="25" t="n">
        <f aca="false">VLOOKUP(B6235,[1]Planilha8!$X$4:$Y$6629,2,0)</f>
        <v>2042620</v>
      </c>
      <c r="D6235" s="102" t="s">
        <v>1662</v>
      </c>
      <c r="E6235" s="26" t="str">
        <f aca="false">VLOOKUP(B6235,[1]Planilha8!$X$4:$Z$6629,3,0)</f>
        <v>AUDITÓRIO LUIZ RASSI – HGG</v>
      </c>
      <c r="F6235" s="26" t="str">
        <f aca="false">VLOOKUP(B6235,[1]Planilha8!$X$4:$AD$6629,7,0)</f>
        <v>BOM</v>
      </c>
      <c r="G6235" s="103" t="n">
        <v>43250</v>
      </c>
      <c r="H6235" s="104" t="n">
        <v>1050</v>
      </c>
      <c r="I6235" s="29" t="s">
        <v>23</v>
      </c>
      <c r="J6235" s="105" t="s">
        <v>1663</v>
      </c>
      <c r="K6235" s="106" t="n">
        <v>5286</v>
      </c>
      <c r="L6235" s="107" t="n">
        <v>2017004462</v>
      </c>
      <c r="M6235" s="73" t="n">
        <v>43465</v>
      </c>
      <c r="N6235" s="74" t="n">
        <v>61.25</v>
      </c>
      <c r="O6235" s="109" t="n">
        <v>0.1</v>
      </c>
      <c r="P6235" s="110" t="n">
        <v>0.00833333333333333</v>
      </c>
      <c r="Q6235" s="77" t="n">
        <v>8.75</v>
      </c>
      <c r="R6235" s="78" t="n">
        <v>70</v>
      </c>
      <c r="S6235" s="39" t="n">
        <v>980</v>
      </c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  <c r="AMG6235" s="0"/>
      <c r="AMH6235" s="0"/>
      <c r="AMI6235" s="0"/>
      <c r="AMJ6235" s="0"/>
    </row>
    <row r="6236" s="4" customFormat="true" ht="37.5" hidden="false" customHeight="true" outlineLevel="0" collapsed="false">
      <c r="A6236" s="23" t="s">
        <v>1337</v>
      </c>
      <c r="B6236" s="108" t="n">
        <v>11205</v>
      </c>
      <c r="C6236" s="25" t="n">
        <f aca="false">VLOOKUP(B6236,[1]Planilha8!$X$4:$Y$6629,2,0)</f>
        <v>2042621</v>
      </c>
      <c r="D6236" s="102" t="s">
        <v>1662</v>
      </c>
      <c r="E6236" s="26" t="str">
        <f aca="false">VLOOKUP(B6236,[1]Planilha8!$X$4:$Z$6629,3,0)</f>
        <v>AUDITÓRIO LUIZ RASSI – HGG</v>
      </c>
      <c r="F6236" s="26" t="str">
        <f aca="false">VLOOKUP(B6236,[1]Planilha8!$X$4:$AD$6629,7,0)</f>
        <v>BOM</v>
      </c>
      <c r="G6236" s="103" t="n">
        <v>43250</v>
      </c>
      <c r="H6236" s="104" t="n">
        <v>1050</v>
      </c>
      <c r="I6236" s="29" t="s">
        <v>23</v>
      </c>
      <c r="J6236" s="105" t="s">
        <v>1663</v>
      </c>
      <c r="K6236" s="106" t="n">
        <v>5286</v>
      </c>
      <c r="L6236" s="107" t="n">
        <v>2017004462</v>
      </c>
      <c r="M6236" s="73" t="n">
        <v>43465</v>
      </c>
      <c r="N6236" s="74" t="n">
        <v>61.25</v>
      </c>
      <c r="O6236" s="109" t="n">
        <v>0.1</v>
      </c>
      <c r="P6236" s="110" t="n">
        <v>0.00833333333333333</v>
      </c>
      <c r="Q6236" s="77" t="n">
        <v>8.75</v>
      </c>
      <c r="R6236" s="78" t="n">
        <v>70</v>
      </c>
      <c r="S6236" s="39" t="n">
        <v>980</v>
      </c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  <c r="AI6236" s="3"/>
      <c r="AJ6236" s="3"/>
      <c r="AMG6236" s="0"/>
      <c r="AMH6236" s="0"/>
      <c r="AMI6236" s="0"/>
      <c r="AMJ6236" s="0"/>
    </row>
    <row r="6237" s="4" customFormat="true" ht="37.5" hidden="false" customHeight="true" outlineLevel="0" collapsed="false">
      <c r="A6237" s="23" t="s">
        <v>1337</v>
      </c>
      <c r="B6237" s="108" t="n">
        <v>11206</v>
      </c>
      <c r="C6237" s="25" t="n">
        <f aca="false">VLOOKUP(B6237,[1]Planilha8!$X$4:$Y$6629,2,0)</f>
        <v>2042622</v>
      </c>
      <c r="D6237" s="102" t="s">
        <v>1662</v>
      </c>
      <c r="E6237" s="26" t="str">
        <f aca="false">VLOOKUP(B6237,[1]Planilha8!$X$4:$Z$6629,3,0)</f>
        <v>AUDITÓRIO LUIZ RASSI – HGG</v>
      </c>
      <c r="F6237" s="26" t="str">
        <f aca="false">VLOOKUP(B6237,[1]Planilha8!$X$4:$AD$6629,7,0)</f>
        <v>BOM</v>
      </c>
      <c r="G6237" s="103" t="n">
        <v>43250</v>
      </c>
      <c r="H6237" s="104" t="n">
        <v>1050</v>
      </c>
      <c r="I6237" s="29" t="s">
        <v>23</v>
      </c>
      <c r="J6237" s="105" t="s">
        <v>1663</v>
      </c>
      <c r="K6237" s="106" t="n">
        <v>5286</v>
      </c>
      <c r="L6237" s="107" t="n">
        <v>2017004462</v>
      </c>
      <c r="M6237" s="73" t="n">
        <v>43465</v>
      </c>
      <c r="N6237" s="74" t="n">
        <v>61.25</v>
      </c>
      <c r="O6237" s="109" t="n">
        <v>0.1</v>
      </c>
      <c r="P6237" s="110" t="n">
        <v>0.00833333333333333</v>
      </c>
      <c r="Q6237" s="77" t="n">
        <v>8.75</v>
      </c>
      <c r="R6237" s="78" t="n">
        <v>70</v>
      </c>
      <c r="S6237" s="39" t="n">
        <v>980</v>
      </c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  <c r="AI6237" s="3"/>
      <c r="AJ6237" s="3"/>
      <c r="AMG6237" s="0"/>
      <c r="AMH6237" s="0"/>
      <c r="AMI6237" s="0"/>
      <c r="AMJ6237" s="0"/>
    </row>
    <row r="6238" s="4" customFormat="true" ht="37.5" hidden="false" customHeight="true" outlineLevel="0" collapsed="false">
      <c r="A6238" s="23" t="s">
        <v>1337</v>
      </c>
      <c r="B6238" s="108" t="n">
        <v>11207</v>
      </c>
      <c r="C6238" s="25" t="n">
        <f aca="false">VLOOKUP(B6238,[1]Planilha8!$X$4:$Y$6629,2,0)</f>
        <v>2042623</v>
      </c>
      <c r="D6238" s="102" t="s">
        <v>1662</v>
      </c>
      <c r="E6238" s="26" t="str">
        <f aca="false">VLOOKUP(B6238,[1]Planilha8!$X$4:$Z$6629,3,0)</f>
        <v>AUDITÓRIO LUIZ RASSI – HGG</v>
      </c>
      <c r="F6238" s="26" t="str">
        <f aca="false">VLOOKUP(B6238,[1]Planilha8!$X$4:$AD$6629,7,0)</f>
        <v>BOM</v>
      </c>
      <c r="G6238" s="103" t="n">
        <v>43250</v>
      </c>
      <c r="H6238" s="104" t="n">
        <v>1050</v>
      </c>
      <c r="I6238" s="29" t="s">
        <v>23</v>
      </c>
      <c r="J6238" s="105" t="s">
        <v>1663</v>
      </c>
      <c r="K6238" s="106" t="n">
        <v>5286</v>
      </c>
      <c r="L6238" s="107" t="n">
        <v>2017004462</v>
      </c>
      <c r="M6238" s="73" t="n">
        <v>43465</v>
      </c>
      <c r="N6238" s="74" t="n">
        <v>61.25</v>
      </c>
      <c r="O6238" s="109" t="n">
        <v>0.1</v>
      </c>
      <c r="P6238" s="110" t="n">
        <v>0.00833333333333333</v>
      </c>
      <c r="Q6238" s="77" t="n">
        <v>8.75</v>
      </c>
      <c r="R6238" s="78" t="n">
        <v>70</v>
      </c>
      <c r="S6238" s="39" t="n">
        <v>980</v>
      </c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  <c r="AI6238" s="3"/>
      <c r="AJ6238" s="3"/>
      <c r="AMG6238" s="0"/>
      <c r="AMH6238" s="0"/>
      <c r="AMI6238" s="0"/>
      <c r="AMJ6238" s="0"/>
    </row>
    <row r="6239" s="4" customFormat="true" ht="37.5" hidden="false" customHeight="true" outlineLevel="0" collapsed="false">
      <c r="A6239" s="23" t="s">
        <v>1337</v>
      </c>
      <c r="B6239" s="108" t="n">
        <v>11208</v>
      </c>
      <c r="C6239" s="25" t="n">
        <f aca="false">VLOOKUP(B6239,[1]Planilha8!$X$4:$Y$6629,2,0)</f>
        <v>2042624</v>
      </c>
      <c r="D6239" s="102" t="s">
        <v>1662</v>
      </c>
      <c r="E6239" s="26" t="str">
        <f aca="false">VLOOKUP(B6239,[1]Planilha8!$X$4:$Z$6629,3,0)</f>
        <v>AUDITÓRIO LUIZ RASSI – HGG</v>
      </c>
      <c r="F6239" s="26" t="str">
        <f aca="false">VLOOKUP(B6239,[1]Planilha8!$X$4:$AD$6629,7,0)</f>
        <v>BOM</v>
      </c>
      <c r="G6239" s="103" t="n">
        <v>43250</v>
      </c>
      <c r="H6239" s="104" t="n">
        <v>1050</v>
      </c>
      <c r="I6239" s="29" t="s">
        <v>23</v>
      </c>
      <c r="J6239" s="105" t="s">
        <v>1663</v>
      </c>
      <c r="K6239" s="106" t="n">
        <v>5286</v>
      </c>
      <c r="L6239" s="107" t="n">
        <v>2017004462</v>
      </c>
      <c r="M6239" s="73" t="n">
        <v>43465</v>
      </c>
      <c r="N6239" s="74" t="n">
        <v>61.25</v>
      </c>
      <c r="O6239" s="109" t="n">
        <v>0.1</v>
      </c>
      <c r="P6239" s="110" t="n">
        <v>0.00833333333333333</v>
      </c>
      <c r="Q6239" s="77" t="n">
        <v>8.75</v>
      </c>
      <c r="R6239" s="78" t="n">
        <v>70</v>
      </c>
      <c r="S6239" s="39" t="n">
        <v>980</v>
      </c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  <c r="AI6239" s="3"/>
      <c r="AJ6239" s="3"/>
      <c r="AMG6239" s="0"/>
      <c r="AMH6239" s="0"/>
      <c r="AMI6239" s="0"/>
      <c r="AMJ6239" s="0"/>
    </row>
    <row r="6240" s="4" customFormat="true" ht="37.5" hidden="false" customHeight="true" outlineLevel="0" collapsed="false">
      <c r="A6240" s="23" t="s">
        <v>1337</v>
      </c>
      <c r="B6240" s="108" t="n">
        <v>11209</v>
      </c>
      <c r="C6240" s="25" t="n">
        <f aca="false">VLOOKUP(B6240,[1]Planilha8!$X$4:$Y$6629,2,0)</f>
        <v>2042625</v>
      </c>
      <c r="D6240" s="102" t="s">
        <v>1662</v>
      </c>
      <c r="E6240" s="26" t="str">
        <f aca="false">VLOOKUP(B6240,[1]Planilha8!$X$4:$Z$6629,3,0)</f>
        <v>AUDITÓRIO LUIZ RASSI – HGG</v>
      </c>
      <c r="F6240" s="26" t="str">
        <f aca="false">VLOOKUP(B6240,[1]Planilha8!$X$4:$AD$6629,7,0)</f>
        <v>BOM</v>
      </c>
      <c r="G6240" s="103" t="n">
        <v>43250</v>
      </c>
      <c r="H6240" s="104" t="n">
        <v>1050</v>
      </c>
      <c r="I6240" s="29" t="s">
        <v>23</v>
      </c>
      <c r="J6240" s="105" t="s">
        <v>1663</v>
      </c>
      <c r="K6240" s="106" t="n">
        <v>5286</v>
      </c>
      <c r="L6240" s="107" t="n">
        <v>2017004462</v>
      </c>
      <c r="M6240" s="73" t="n">
        <v>43465</v>
      </c>
      <c r="N6240" s="74" t="n">
        <v>61.25</v>
      </c>
      <c r="O6240" s="109" t="n">
        <v>0.1</v>
      </c>
      <c r="P6240" s="110" t="n">
        <v>0.00833333333333333</v>
      </c>
      <c r="Q6240" s="77" t="n">
        <v>8.75</v>
      </c>
      <c r="R6240" s="78" t="n">
        <v>70</v>
      </c>
      <c r="S6240" s="39" t="n">
        <v>980</v>
      </c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  <c r="AMG6240" s="0"/>
      <c r="AMH6240" s="0"/>
      <c r="AMI6240" s="0"/>
      <c r="AMJ6240" s="0"/>
    </row>
    <row r="6241" s="4" customFormat="true" ht="37.5" hidden="false" customHeight="true" outlineLevel="0" collapsed="false">
      <c r="A6241" s="23" t="s">
        <v>1337</v>
      </c>
      <c r="B6241" s="108" t="n">
        <v>11210</v>
      </c>
      <c r="C6241" s="25" t="n">
        <f aca="false">VLOOKUP(B6241,[1]Planilha8!$X$4:$Y$6629,2,0)</f>
        <v>2042626</v>
      </c>
      <c r="D6241" s="102" t="s">
        <v>1662</v>
      </c>
      <c r="E6241" s="26" t="str">
        <f aca="false">VLOOKUP(B6241,[1]Planilha8!$X$4:$Z$6629,3,0)</f>
        <v>AUDITÓRIO LUIZ RASSI – HGG</v>
      </c>
      <c r="F6241" s="26" t="str">
        <f aca="false">VLOOKUP(B6241,[1]Planilha8!$X$4:$AD$6629,7,0)</f>
        <v>BOM</v>
      </c>
      <c r="G6241" s="103" t="n">
        <v>43250</v>
      </c>
      <c r="H6241" s="104" t="n">
        <v>1050</v>
      </c>
      <c r="I6241" s="29" t="s">
        <v>23</v>
      </c>
      <c r="J6241" s="105" t="s">
        <v>1663</v>
      </c>
      <c r="K6241" s="106" t="n">
        <v>5286</v>
      </c>
      <c r="L6241" s="107" t="n">
        <v>2017004462</v>
      </c>
      <c r="M6241" s="73" t="n">
        <v>43465</v>
      </c>
      <c r="N6241" s="74" t="n">
        <v>61.25</v>
      </c>
      <c r="O6241" s="109" t="n">
        <v>0.1</v>
      </c>
      <c r="P6241" s="110" t="n">
        <v>0.00833333333333333</v>
      </c>
      <c r="Q6241" s="77" t="n">
        <v>8.75</v>
      </c>
      <c r="R6241" s="78" t="n">
        <v>70</v>
      </c>
      <c r="S6241" s="39" t="n">
        <v>980</v>
      </c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  <c r="AI6241" s="3"/>
      <c r="AJ6241" s="3"/>
      <c r="AMG6241" s="0"/>
      <c r="AMH6241" s="0"/>
      <c r="AMI6241" s="0"/>
      <c r="AMJ6241" s="0"/>
    </row>
    <row r="6242" s="4" customFormat="true" ht="37.5" hidden="false" customHeight="true" outlineLevel="0" collapsed="false">
      <c r="A6242" s="23" t="s">
        <v>1337</v>
      </c>
      <c r="B6242" s="108" t="n">
        <v>11211</v>
      </c>
      <c r="C6242" s="25" t="n">
        <f aca="false">VLOOKUP(B6242,[1]Planilha8!$X$4:$Y$6629,2,0)</f>
        <v>2042627</v>
      </c>
      <c r="D6242" s="102" t="s">
        <v>1662</v>
      </c>
      <c r="E6242" s="26" t="str">
        <f aca="false">VLOOKUP(B6242,[1]Planilha8!$X$4:$Z$6629,3,0)</f>
        <v>AUDITÓRIO LUIZ RASSI – HGG</v>
      </c>
      <c r="F6242" s="26" t="str">
        <f aca="false">VLOOKUP(B6242,[1]Planilha8!$X$4:$AD$6629,7,0)</f>
        <v>BOM</v>
      </c>
      <c r="G6242" s="103" t="n">
        <v>43250</v>
      </c>
      <c r="H6242" s="104" t="n">
        <v>1050</v>
      </c>
      <c r="I6242" s="29" t="s">
        <v>23</v>
      </c>
      <c r="J6242" s="105" t="s">
        <v>1663</v>
      </c>
      <c r="K6242" s="106" t="n">
        <v>5286</v>
      </c>
      <c r="L6242" s="107" t="n">
        <v>2017004462</v>
      </c>
      <c r="M6242" s="73" t="n">
        <v>43465</v>
      </c>
      <c r="N6242" s="74" t="n">
        <v>61.25</v>
      </c>
      <c r="O6242" s="109" t="n">
        <v>0.1</v>
      </c>
      <c r="P6242" s="110" t="n">
        <v>0.00833333333333333</v>
      </c>
      <c r="Q6242" s="77" t="n">
        <v>8.75</v>
      </c>
      <c r="R6242" s="78" t="n">
        <v>70</v>
      </c>
      <c r="S6242" s="39" t="n">
        <v>980</v>
      </c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  <c r="AI6242" s="3"/>
      <c r="AJ6242" s="3"/>
      <c r="AMG6242" s="0"/>
      <c r="AMH6242" s="0"/>
      <c r="AMI6242" s="0"/>
      <c r="AMJ6242" s="0"/>
    </row>
    <row r="6243" s="4" customFormat="true" ht="37.5" hidden="false" customHeight="true" outlineLevel="0" collapsed="false">
      <c r="A6243" s="23" t="s">
        <v>1337</v>
      </c>
      <c r="B6243" s="108" t="n">
        <v>11212</v>
      </c>
      <c r="C6243" s="25" t="n">
        <f aca="false">VLOOKUP(B6243,[1]Planilha8!$X$4:$Y$6629,2,0)</f>
        <v>2042628</v>
      </c>
      <c r="D6243" s="102" t="s">
        <v>1662</v>
      </c>
      <c r="E6243" s="26" t="str">
        <f aca="false">VLOOKUP(B6243,[1]Planilha8!$X$4:$Z$6629,3,0)</f>
        <v>AUDITÓRIO LUIZ RASSI – HGG</v>
      </c>
      <c r="F6243" s="26" t="str">
        <f aca="false">VLOOKUP(B6243,[1]Planilha8!$X$4:$AD$6629,7,0)</f>
        <v>BOM</v>
      </c>
      <c r="G6243" s="103" t="n">
        <v>43250</v>
      </c>
      <c r="H6243" s="104" t="n">
        <v>1050</v>
      </c>
      <c r="I6243" s="29" t="s">
        <v>23</v>
      </c>
      <c r="J6243" s="105" t="s">
        <v>1663</v>
      </c>
      <c r="K6243" s="106" t="n">
        <v>5286</v>
      </c>
      <c r="L6243" s="107" t="n">
        <v>2017004462</v>
      </c>
      <c r="M6243" s="73" t="n">
        <v>43465</v>
      </c>
      <c r="N6243" s="74" t="n">
        <v>61.25</v>
      </c>
      <c r="O6243" s="109" t="n">
        <v>0.1</v>
      </c>
      <c r="P6243" s="110" t="n">
        <v>0.00833333333333333</v>
      </c>
      <c r="Q6243" s="77" t="n">
        <v>8.75</v>
      </c>
      <c r="R6243" s="78" t="n">
        <v>70</v>
      </c>
      <c r="S6243" s="39" t="n">
        <v>980</v>
      </c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  <c r="AI6243" s="3"/>
      <c r="AJ6243" s="3"/>
      <c r="AMG6243" s="0"/>
      <c r="AMH6243" s="0"/>
      <c r="AMI6243" s="0"/>
      <c r="AMJ6243" s="0"/>
    </row>
    <row r="6244" s="4" customFormat="true" ht="37.5" hidden="false" customHeight="true" outlineLevel="0" collapsed="false">
      <c r="A6244" s="23" t="s">
        <v>1337</v>
      </c>
      <c r="B6244" s="108" t="n">
        <v>11213</v>
      </c>
      <c r="C6244" s="25" t="n">
        <f aca="false">VLOOKUP(B6244,[1]Planilha8!$X$4:$Y$6629,2,0)</f>
        <v>2042629</v>
      </c>
      <c r="D6244" s="102" t="s">
        <v>1662</v>
      </c>
      <c r="E6244" s="26" t="str">
        <f aca="false">VLOOKUP(B6244,[1]Planilha8!$X$4:$Z$6629,3,0)</f>
        <v>AUDITÓRIO LUIZ RASSI – HGG</v>
      </c>
      <c r="F6244" s="26" t="str">
        <f aca="false">VLOOKUP(B6244,[1]Planilha8!$X$4:$AD$6629,7,0)</f>
        <v>BOM</v>
      </c>
      <c r="G6244" s="103" t="n">
        <v>43250</v>
      </c>
      <c r="H6244" s="104" t="n">
        <v>1050</v>
      </c>
      <c r="I6244" s="29" t="s">
        <v>23</v>
      </c>
      <c r="J6244" s="105" t="s">
        <v>1663</v>
      </c>
      <c r="K6244" s="106" t="n">
        <v>5286</v>
      </c>
      <c r="L6244" s="107" t="n">
        <v>2017004462</v>
      </c>
      <c r="M6244" s="73" t="n">
        <v>43465</v>
      </c>
      <c r="N6244" s="74" t="n">
        <v>61.25</v>
      </c>
      <c r="O6244" s="109" t="n">
        <v>0.1</v>
      </c>
      <c r="P6244" s="110" t="n">
        <v>0.00833333333333333</v>
      </c>
      <c r="Q6244" s="77" t="n">
        <v>8.75</v>
      </c>
      <c r="R6244" s="78" t="n">
        <v>70</v>
      </c>
      <c r="S6244" s="39" t="n">
        <v>980</v>
      </c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  <c r="AI6244" s="3"/>
      <c r="AJ6244" s="3"/>
      <c r="AMG6244" s="0"/>
      <c r="AMH6244" s="0"/>
      <c r="AMI6244" s="0"/>
      <c r="AMJ6244" s="0"/>
    </row>
    <row r="6245" s="4" customFormat="true" ht="37.5" hidden="false" customHeight="true" outlineLevel="0" collapsed="false">
      <c r="A6245" s="23" t="s">
        <v>1337</v>
      </c>
      <c r="B6245" s="108" t="n">
        <v>11214</v>
      </c>
      <c r="C6245" s="25" t="n">
        <f aca="false">VLOOKUP(B6245,[1]Planilha8!$X$4:$Y$6629,2,0)</f>
        <v>2042630</v>
      </c>
      <c r="D6245" s="102" t="s">
        <v>1662</v>
      </c>
      <c r="E6245" s="26" t="str">
        <f aca="false">VLOOKUP(B6245,[1]Planilha8!$X$4:$Z$6629,3,0)</f>
        <v>AUDITÓRIO LUIZ RASSI – HGG</v>
      </c>
      <c r="F6245" s="26" t="str">
        <f aca="false">VLOOKUP(B6245,[1]Planilha8!$X$4:$AD$6629,7,0)</f>
        <v>BOM</v>
      </c>
      <c r="G6245" s="103" t="n">
        <v>43250</v>
      </c>
      <c r="H6245" s="104" t="n">
        <v>1050</v>
      </c>
      <c r="I6245" s="29" t="s">
        <v>23</v>
      </c>
      <c r="J6245" s="105" t="s">
        <v>1663</v>
      </c>
      <c r="K6245" s="106" t="n">
        <v>5286</v>
      </c>
      <c r="L6245" s="107" t="n">
        <v>2017004462</v>
      </c>
      <c r="M6245" s="73" t="n">
        <v>43465</v>
      </c>
      <c r="N6245" s="74" t="n">
        <v>61.25</v>
      </c>
      <c r="O6245" s="109" t="n">
        <v>0.1</v>
      </c>
      <c r="P6245" s="110" t="n">
        <v>0.00833333333333333</v>
      </c>
      <c r="Q6245" s="77" t="n">
        <v>8.75</v>
      </c>
      <c r="R6245" s="78" t="n">
        <v>70</v>
      </c>
      <c r="S6245" s="39" t="n">
        <v>980</v>
      </c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  <c r="AMG6245" s="0"/>
      <c r="AMH6245" s="0"/>
      <c r="AMI6245" s="0"/>
      <c r="AMJ6245" s="0"/>
    </row>
    <row r="6246" s="4" customFormat="true" ht="37.5" hidden="false" customHeight="true" outlineLevel="0" collapsed="false">
      <c r="A6246" s="23" t="s">
        <v>1337</v>
      </c>
      <c r="B6246" s="108" t="n">
        <v>11215</v>
      </c>
      <c r="C6246" s="25" t="n">
        <f aca="false">VLOOKUP(B6246,[1]Planilha8!$X$4:$Y$6629,2,0)</f>
        <v>2042631</v>
      </c>
      <c r="D6246" s="102" t="s">
        <v>1662</v>
      </c>
      <c r="E6246" s="26" t="str">
        <f aca="false">VLOOKUP(B6246,[1]Planilha8!$X$4:$Z$6629,3,0)</f>
        <v>AUDITÓRIO LUIZ RASSI – HGG</v>
      </c>
      <c r="F6246" s="26" t="str">
        <f aca="false">VLOOKUP(B6246,[1]Planilha8!$X$4:$AD$6629,7,0)</f>
        <v>BOM</v>
      </c>
      <c r="G6246" s="103" t="n">
        <v>43250</v>
      </c>
      <c r="H6246" s="104" t="n">
        <v>1050</v>
      </c>
      <c r="I6246" s="29" t="s">
        <v>23</v>
      </c>
      <c r="J6246" s="105" t="s">
        <v>1663</v>
      </c>
      <c r="K6246" s="106" t="n">
        <v>5286</v>
      </c>
      <c r="L6246" s="107" t="n">
        <v>2017004462</v>
      </c>
      <c r="M6246" s="73" t="n">
        <v>43465</v>
      </c>
      <c r="N6246" s="74" t="n">
        <v>61.25</v>
      </c>
      <c r="O6246" s="109" t="n">
        <v>0.1</v>
      </c>
      <c r="P6246" s="110" t="n">
        <v>0.00833333333333333</v>
      </c>
      <c r="Q6246" s="77" t="n">
        <v>8.75</v>
      </c>
      <c r="R6246" s="78" t="n">
        <v>70</v>
      </c>
      <c r="S6246" s="39" t="n">
        <v>980</v>
      </c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  <c r="AI6246" s="3"/>
      <c r="AJ6246" s="3"/>
      <c r="AMG6246" s="0"/>
      <c r="AMH6246" s="0"/>
      <c r="AMI6246" s="0"/>
      <c r="AMJ6246" s="0"/>
    </row>
    <row r="6247" s="4" customFormat="true" ht="37.5" hidden="false" customHeight="true" outlineLevel="0" collapsed="false">
      <c r="A6247" s="23" t="s">
        <v>1337</v>
      </c>
      <c r="B6247" s="108" t="n">
        <v>11216</v>
      </c>
      <c r="C6247" s="25" t="n">
        <f aca="false">VLOOKUP(B6247,[1]Planilha8!$X$4:$Y$6629,2,0)</f>
        <v>2042632</v>
      </c>
      <c r="D6247" s="102" t="s">
        <v>1662</v>
      </c>
      <c r="E6247" s="26" t="str">
        <f aca="false">VLOOKUP(B6247,[1]Planilha8!$X$4:$Z$6629,3,0)</f>
        <v>AUDITÓRIO LUIZ RASSI – HGG</v>
      </c>
      <c r="F6247" s="26" t="str">
        <f aca="false">VLOOKUP(B6247,[1]Planilha8!$X$4:$AD$6629,7,0)</f>
        <v>BOM</v>
      </c>
      <c r="G6247" s="103" t="n">
        <v>43250</v>
      </c>
      <c r="H6247" s="104" t="n">
        <v>1050</v>
      </c>
      <c r="I6247" s="29" t="s">
        <v>23</v>
      </c>
      <c r="J6247" s="105" t="s">
        <v>1663</v>
      </c>
      <c r="K6247" s="106" t="n">
        <v>5286</v>
      </c>
      <c r="L6247" s="107" t="n">
        <v>2017004462</v>
      </c>
      <c r="M6247" s="73" t="n">
        <v>43465</v>
      </c>
      <c r="N6247" s="74" t="n">
        <v>61.25</v>
      </c>
      <c r="O6247" s="109" t="n">
        <v>0.1</v>
      </c>
      <c r="P6247" s="110" t="n">
        <v>0.00833333333333333</v>
      </c>
      <c r="Q6247" s="77" t="n">
        <v>8.75</v>
      </c>
      <c r="R6247" s="78" t="n">
        <v>70</v>
      </c>
      <c r="S6247" s="39" t="n">
        <v>980</v>
      </c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  <c r="AI6247" s="3"/>
      <c r="AJ6247" s="3"/>
      <c r="AMG6247" s="0"/>
      <c r="AMH6247" s="0"/>
      <c r="AMI6247" s="0"/>
      <c r="AMJ6247" s="0"/>
    </row>
    <row r="6248" s="4" customFormat="true" ht="37.5" hidden="false" customHeight="true" outlineLevel="0" collapsed="false">
      <c r="A6248" s="23" t="s">
        <v>1337</v>
      </c>
      <c r="B6248" s="108" t="n">
        <v>11217</v>
      </c>
      <c r="C6248" s="25" t="n">
        <f aca="false">VLOOKUP(B6248,[1]Planilha8!$X$4:$Y$6629,2,0)</f>
        <v>2042633</v>
      </c>
      <c r="D6248" s="102" t="s">
        <v>1662</v>
      </c>
      <c r="E6248" s="26" t="str">
        <f aca="false">VLOOKUP(B6248,[1]Planilha8!$X$4:$Z$6629,3,0)</f>
        <v>AUDITÓRIO LUIZ RASSI – HGG</v>
      </c>
      <c r="F6248" s="26" t="str">
        <f aca="false">VLOOKUP(B6248,[1]Planilha8!$X$4:$AD$6629,7,0)</f>
        <v>BOM</v>
      </c>
      <c r="G6248" s="103" t="n">
        <v>43250</v>
      </c>
      <c r="H6248" s="104" t="n">
        <v>1050</v>
      </c>
      <c r="I6248" s="29" t="s">
        <v>23</v>
      </c>
      <c r="J6248" s="105" t="s">
        <v>1663</v>
      </c>
      <c r="K6248" s="106" t="n">
        <v>5286</v>
      </c>
      <c r="L6248" s="107" t="n">
        <v>2017004462</v>
      </c>
      <c r="M6248" s="73" t="n">
        <v>43465</v>
      </c>
      <c r="N6248" s="74" t="n">
        <v>61.25</v>
      </c>
      <c r="O6248" s="109" t="n">
        <v>0.1</v>
      </c>
      <c r="P6248" s="110" t="n">
        <v>0.00833333333333333</v>
      </c>
      <c r="Q6248" s="77" t="n">
        <v>8.75</v>
      </c>
      <c r="R6248" s="78" t="n">
        <v>70</v>
      </c>
      <c r="S6248" s="39" t="n">
        <v>980</v>
      </c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  <c r="AI6248" s="3"/>
      <c r="AJ6248" s="3"/>
      <c r="AMG6248" s="0"/>
      <c r="AMH6248" s="0"/>
      <c r="AMI6248" s="0"/>
      <c r="AMJ6248" s="0"/>
    </row>
    <row r="6249" s="4" customFormat="true" ht="37.5" hidden="false" customHeight="true" outlineLevel="0" collapsed="false">
      <c r="A6249" s="23" t="s">
        <v>1337</v>
      </c>
      <c r="B6249" s="108" t="n">
        <v>11218</v>
      </c>
      <c r="C6249" s="25" t="n">
        <f aca="false">VLOOKUP(B6249,[1]Planilha8!$X$4:$Y$6629,2,0)</f>
        <v>2042634</v>
      </c>
      <c r="D6249" s="102" t="s">
        <v>1662</v>
      </c>
      <c r="E6249" s="26" t="str">
        <f aca="false">VLOOKUP(B6249,[1]Planilha8!$X$4:$Z$6629,3,0)</f>
        <v>AUDITÓRIO LUIZ RASSI – HGG</v>
      </c>
      <c r="F6249" s="26" t="str">
        <f aca="false">VLOOKUP(B6249,[1]Planilha8!$X$4:$AD$6629,7,0)</f>
        <v>BOM</v>
      </c>
      <c r="G6249" s="103" t="n">
        <v>43250</v>
      </c>
      <c r="H6249" s="104" t="n">
        <v>1050</v>
      </c>
      <c r="I6249" s="29" t="s">
        <v>23</v>
      </c>
      <c r="J6249" s="105" t="s">
        <v>1663</v>
      </c>
      <c r="K6249" s="106" t="n">
        <v>5286</v>
      </c>
      <c r="L6249" s="107" t="n">
        <v>2017004462</v>
      </c>
      <c r="M6249" s="73" t="n">
        <v>43465</v>
      </c>
      <c r="N6249" s="74" t="n">
        <v>61.25</v>
      </c>
      <c r="O6249" s="109" t="n">
        <v>0.1</v>
      </c>
      <c r="P6249" s="110" t="n">
        <v>0.00833333333333333</v>
      </c>
      <c r="Q6249" s="77" t="n">
        <v>8.75</v>
      </c>
      <c r="R6249" s="78" t="n">
        <v>70</v>
      </c>
      <c r="S6249" s="39" t="n">
        <v>980</v>
      </c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  <c r="AMG6249" s="0"/>
      <c r="AMH6249" s="0"/>
      <c r="AMI6249" s="0"/>
      <c r="AMJ6249" s="0"/>
    </row>
    <row r="6250" s="4" customFormat="true" ht="37.5" hidden="false" customHeight="true" outlineLevel="0" collapsed="false">
      <c r="A6250" s="23" t="s">
        <v>1337</v>
      </c>
      <c r="B6250" s="108" t="n">
        <v>11219</v>
      </c>
      <c r="C6250" s="25" t="n">
        <f aca="false">VLOOKUP(B6250,[1]Planilha8!$X$4:$Y$6629,2,0)</f>
        <v>2042635</v>
      </c>
      <c r="D6250" s="102" t="s">
        <v>1662</v>
      </c>
      <c r="E6250" s="26" t="str">
        <f aca="false">VLOOKUP(B6250,[1]Planilha8!$X$4:$Z$6629,3,0)</f>
        <v>AUDITÓRIO LUIZ RASSI – HGG</v>
      </c>
      <c r="F6250" s="26" t="str">
        <f aca="false">VLOOKUP(B6250,[1]Planilha8!$X$4:$AD$6629,7,0)</f>
        <v>BOM</v>
      </c>
      <c r="G6250" s="103" t="n">
        <v>43250</v>
      </c>
      <c r="H6250" s="104" t="n">
        <v>1050</v>
      </c>
      <c r="I6250" s="29" t="s">
        <v>23</v>
      </c>
      <c r="J6250" s="105" t="s">
        <v>1663</v>
      </c>
      <c r="K6250" s="106" t="n">
        <v>5286</v>
      </c>
      <c r="L6250" s="107" t="n">
        <v>2017004462</v>
      </c>
      <c r="M6250" s="73" t="n">
        <v>43465</v>
      </c>
      <c r="N6250" s="74" t="n">
        <v>61.25</v>
      </c>
      <c r="O6250" s="109" t="n">
        <v>0.1</v>
      </c>
      <c r="P6250" s="110" t="n">
        <v>0.00833333333333333</v>
      </c>
      <c r="Q6250" s="77" t="n">
        <v>8.75</v>
      </c>
      <c r="R6250" s="78" t="n">
        <v>70</v>
      </c>
      <c r="S6250" s="39" t="n">
        <v>980</v>
      </c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  <c r="AI6250" s="3"/>
      <c r="AJ6250" s="3"/>
      <c r="AMG6250" s="0"/>
      <c r="AMH6250" s="0"/>
      <c r="AMI6250" s="0"/>
      <c r="AMJ6250" s="0"/>
    </row>
    <row r="6251" s="4" customFormat="true" ht="37.5" hidden="false" customHeight="true" outlineLevel="0" collapsed="false">
      <c r="A6251" s="23" t="s">
        <v>1337</v>
      </c>
      <c r="B6251" s="108" t="n">
        <v>11220</v>
      </c>
      <c r="C6251" s="25" t="n">
        <f aca="false">VLOOKUP(B6251,[1]Planilha8!$X$4:$Y$6629,2,0)</f>
        <v>2042636</v>
      </c>
      <c r="D6251" s="102" t="s">
        <v>1662</v>
      </c>
      <c r="E6251" s="26" t="str">
        <f aca="false">VLOOKUP(B6251,[1]Planilha8!$X$4:$Z$6629,3,0)</f>
        <v>AUDITÓRIO LUIZ RASSI – HGG</v>
      </c>
      <c r="F6251" s="26" t="str">
        <f aca="false">VLOOKUP(B6251,[1]Planilha8!$X$4:$AD$6629,7,0)</f>
        <v>BOM</v>
      </c>
      <c r="G6251" s="103" t="n">
        <v>43250</v>
      </c>
      <c r="H6251" s="104" t="n">
        <v>1050</v>
      </c>
      <c r="I6251" s="29" t="s">
        <v>23</v>
      </c>
      <c r="J6251" s="105" t="s">
        <v>1663</v>
      </c>
      <c r="K6251" s="106" t="n">
        <v>5286</v>
      </c>
      <c r="L6251" s="107" t="n">
        <v>2017004462</v>
      </c>
      <c r="M6251" s="73" t="n">
        <v>43465</v>
      </c>
      <c r="N6251" s="74" t="n">
        <v>61.25</v>
      </c>
      <c r="O6251" s="109" t="n">
        <v>0.1</v>
      </c>
      <c r="P6251" s="110" t="n">
        <v>0.00833333333333333</v>
      </c>
      <c r="Q6251" s="77" t="n">
        <v>8.75</v>
      </c>
      <c r="R6251" s="78" t="n">
        <v>70</v>
      </c>
      <c r="S6251" s="39" t="n">
        <v>980</v>
      </c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  <c r="AI6251" s="3"/>
      <c r="AJ6251" s="3"/>
      <c r="AMG6251" s="0"/>
      <c r="AMH6251" s="0"/>
      <c r="AMI6251" s="0"/>
      <c r="AMJ6251" s="0"/>
    </row>
    <row r="6252" s="4" customFormat="true" ht="37.5" hidden="false" customHeight="true" outlineLevel="0" collapsed="false">
      <c r="A6252" s="23" t="s">
        <v>1337</v>
      </c>
      <c r="B6252" s="108" t="n">
        <v>11221</v>
      </c>
      <c r="C6252" s="25" t="n">
        <f aca="false">VLOOKUP(B6252,[1]Planilha8!$X$4:$Y$6629,2,0)</f>
        <v>2042637</v>
      </c>
      <c r="D6252" s="102" t="s">
        <v>1662</v>
      </c>
      <c r="E6252" s="26" t="str">
        <f aca="false">VLOOKUP(B6252,[1]Planilha8!$X$4:$Z$6629,3,0)</f>
        <v>AUDITÓRIO LUIZ RASSI – HGG</v>
      </c>
      <c r="F6252" s="26" t="str">
        <f aca="false">VLOOKUP(B6252,[1]Planilha8!$X$4:$AD$6629,7,0)</f>
        <v>BOM</v>
      </c>
      <c r="G6252" s="103" t="n">
        <v>43250</v>
      </c>
      <c r="H6252" s="104" t="n">
        <v>1050</v>
      </c>
      <c r="I6252" s="29" t="s">
        <v>23</v>
      </c>
      <c r="J6252" s="105" t="s">
        <v>1663</v>
      </c>
      <c r="K6252" s="106" t="n">
        <v>5286</v>
      </c>
      <c r="L6252" s="107" t="n">
        <v>2017004462</v>
      </c>
      <c r="M6252" s="73" t="n">
        <v>43465</v>
      </c>
      <c r="N6252" s="74" t="n">
        <v>61.25</v>
      </c>
      <c r="O6252" s="109" t="n">
        <v>0.1</v>
      </c>
      <c r="P6252" s="110" t="n">
        <v>0.00833333333333333</v>
      </c>
      <c r="Q6252" s="77" t="n">
        <v>8.75</v>
      </c>
      <c r="R6252" s="78" t="n">
        <v>70</v>
      </c>
      <c r="S6252" s="39" t="n">
        <v>980</v>
      </c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  <c r="AI6252" s="3"/>
      <c r="AJ6252" s="3"/>
      <c r="AMG6252" s="0"/>
      <c r="AMH6252" s="0"/>
      <c r="AMI6252" s="0"/>
      <c r="AMJ6252" s="0"/>
    </row>
    <row r="6253" s="4" customFormat="true" ht="37.5" hidden="false" customHeight="true" outlineLevel="0" collapsed="false">
      <c r="A6253" s="23" t="s">
        <v>1337</v>
      </c>
      <c r="B6253" s="108" t="n">
        <v>11222</v>
      </c>
      <c r="C6253" s="25" t="n">
        <f aca="false">VLOOKUP(B6253,[1]Planilha8!$X$4:$Y$6629,2,0)</f>
        <v>2042638</v>
      </c>
      <c r="D6253" s="102" t="s">
        <v>1662</v>
      </c>
      <c r="E6253" s="26" t="str">
        <f aca="false">VLOOKUP(B6253,[1]Planilha8!$X$4:$Z$6629,3,0)</f>
        <v>AUDITÓRIO LUIZ RASSI – HGG</v>
      </c>
      <c r="F6253" s="26" t="str">
        <f aca="false">VLOOKUP(B6253,[1]Planilha8!$X$4:$AD$6629,7,0)</f>
        <v>BOM</v>
      </c>
      <c r="G6253" s="103" t="n">
        <v>43250</v>
      </c>
      <c r="H6253" s="104" t="n">
        <v>1050</v>
      </c>
      <c r="I6253" s="29" t="s">
        <v>23</v>
      </c>
      <c r="J6253" s="105" t="s">
        <v>1663</v>
      </c>
      <c r="K6253" s="106" t="n">
        <v>5286</v>
      </c>
      <c r="L6253" s="107" t="n">
        <v>2017004462</v>
      </c>
      <c r="M6253" s="73" t="n">
        <v>43465</v>
      </c>
      <c r="N6253" s="74" t="n">
        <v>61.25</v>
      </c>
      <c r="O6253" s="109" t="n">
        <v>0.1</v>
      </c>
      <c r="P6253" s="110" t="n">
        <v>0.00833333333333333</v>
      </c>
      <c r="Q6253" s="77" t="n">
        <v>8.75</v>
      </c>
      <c r="R6253" s="78" t="n">
        <v>70</v>
      </c>
      <c r="S6253" s="39" t="n">
        <v>980</v>
      </c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  <c r="AMG6253" s="0"/>
      <c r="AMH6253" s="0"/>
      <c r="AMI6253" s="0"/>
      <c r="AMJ6253" s="0"/>
    </row>
    <row r="6254" s="4" customFormat="true" ht="37.5" hidden="false" customHeight="true" outlineLevel="0" collapsed="false">
      <c r="A6254" s="23" t="s">
        <v>1337</v>
      </c>
      <c r="B6254" s="108" t="n">
        <v>11223</v>
      </c>
      <c r="C6254" s="25" t="n">
        <f aca="false">VLOOKUP(B6254,[1]Planilha8!$X$4:$Y$6629,2,0)</f>
        <v>2042639</v>
      </c>
      <c r="D6254" s="102" t="s">
        <v>1662</v>
      </c>
      <c r="E6254" s="26" t="str">
        <f aca="false">VLOOKUP(B6254,[1]Planilha8!$X$4:$Z$6629,3,0)</f>
        <v>AUDITÓRIO LUIZ RASSI – HGG</v>
      </c>
      <c r="F6254" s="26" t="str">
        <f aca="false">VLOOKUP(B6254,[1]Planilha8!$X$4:$AD$6629,7,0)</f>
        <v>BOM</v>
      </c>
      <c r="G6254" s="103" t="n">
        <v>43250</v>
      </c>
      <c r="H6254" s="104" t="n">
        <v>1050</v>
      </c>
      <c r="I6254" s="29" t="s">
        <v>23</v>
      </c>
      <c r="J6254" s="105" t="s">
        <v>1663</v>
      </c>
      <c r="K6254" s="106" t="n">
        <v>5286</v>
      </c>
      <c r="L6254" s="107" t="n">
        <v>2017004462</v>
      </c>
      <c r="M6254" s="73" t="n">
        <v>43465</v>
      </c>
      <c r="N6254" s="74" t="n">
        <v>61.25</v>
      </c>
      <c r="O6254" s="109" t="n">
        <v>0.1</v>
      </c>
      <c r="P6254" s="110" t="n">
        <v>0.00833333333333333</v>
      </c>
      <c r="Q6254" s="77" t="n">
        <v>8.75</v>
      </c>
      <c r="R6254" s="78" t="n">
        <v>70</v>
      </c>
      <c r="S6254" s="39" t="n">
        <v>980</v>
      </c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  <c r="AI6254" s="3"/>
      <c r="AJ6254" s="3"/>
      <c r="AMG6254" s="0"/>
      <c r="AMH6254" s="0"/>
      <c r="AMI6254" s="0"/>
      <c r="AMJ6254" s="0"/>
    </row>
    <row r="6255" s="4" customFormat="true" ht="37.5" hidden="false" customHeight="true" outlineLevel="0" collapsed="false">
      <c r="A6255" s="23" t="s">
        <v>1337</v>
      </c>
      <c r="B6255" s="108" t="n">
        <v>11224</v>
      </c>
      <c r="C6255" s="25" t="n">
        <f aca="false">VLOOKUP(B6255,[1]Planilha8!$X$4:$Y$6629,2,0)</f>
        <v>2042640</v>
      </c>
      <c r="D6255" s="102" t="s">
        <v>1662</v>
      </c>
      <c r="E6255" s="26" t="str">
        <f aca="false">VLOOKUP(B6255,[1]Planilha8!$X$4:$Z$6629,3,0)</f>
        <v>AUDITÓRIO LUIZ RASSI – HGG</v>
      </c>
      <c r="F6255" s="26" t="str">
        <f aca="false">VLOOKUP(B6255,[1]Planilha8!$X$4:$AD$6629,7,0)</f>
        <v>BOM</v>
      </c>
      <c r="G6255" s="103" t="n">
        <v>43250</v>
      </c>
      <c r="H6255" s="104" t="n">
        <v>1050</v>
      </c>
      <c r="I6255" s="29" t="s">
        <v>23</v>
      </c>
      <c r="J6255" s="105" t="s">
        <v>1663</v>
      </c>
      <c r="K6255" s="106" t="n">
        <v>5286</v>
      </c>
      <c r="L6255" s="107" t="n">
        <v>2017004462</v>
      </c>
      <c r="M6255" s="73" t="n">
        <v>43465</v>
      </c>
      <c r="N6255" s="74" t="n">
        <v>61.25</v>
      </c>
      <c r="O6255" s="109" t="n">
        <v>0.1</v>
      </c>
      <c r="P6255" s="110" t="n">
        <v>0.00833333333333333</v>
      </c>
      <c r="Q6255" s="77" t="n">
        <v>8.75</v>
      </c>
      <c r="R6255" s="78" t="n">
        <v>70</v>
      </c>
      <c r="S6255" s="39" t="n">
        <v>980</v>
      </c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  <c r="AI6255" s="3"/>
      <c r="AJ6255" s="3"/>
      <c r="AMG6255" s="0"/>
      <c r="AMH6255" s="0"/>
      <c r="AMI6255" s="0"/>
      <c r="AMJ6255" s="0"/>
    </row>
    <row r="6256" s="4" customFormat="true" ht="37.5" hidden="false" customHeight="true" outlineLevel="0" collapsed="false">
      <c r="A6256" s="23" t="s">
        <v>1337</v>
      </c>
      <c r="B6256" s="108" t="n">
        <v>11225</v>
      </c>
      <c r="C6256" s="25" t="n">
        <f aca="false">VLOOKUP(B6256,[1]Planilha8!$X$4:$Y$6629,2,0)</f>
        <v>2042641</v>
      </c>
      <c r="D6256" s="102" t="s">
        <v>1662</v>
      </c>
      <c r="E6256" s="26" t="str">
        <f aca="false">VLOOKUP(B6256,[1]Planilha8!$X$4:$Z$6629,3,0)</f>
        <v>AUDITÓRIO LUIZ RASSI – HGG</v>
      </c>
      <c r="F6256" s="26" t="str">
        <f aca="false">VLOOKUP(B6256,[1]Planilha8!$X$4:$AD$6629,7,0)</f>
        <v>BOM</v>
      </c>
      <c r="G6256" s="103" t="n">
        <v>43250</v>
      </c>
      <c r="H6256" s="104" t="n">
        <v>1050</v>
      </c>
      <c r="I6256" s="29" t="s">
        <v>23</v>
      </c>
      <c r="J6256" s="105" t="s">
        <v>1663</v>
      </c>
      <c r="K6256" s="106" t="n">
        <v>5286</v>
      </c>
      <c r="L6256" s="107" t="n">
        <v>2017004462</v>
      </c>
      <c r="M6256" s="73" t="n">
        <v>43465</v>
      </c>
      <c r="N6256" s="74" t="n">
        <v>61.25</v>
      </c>
      <c r="O6256" s="109" t="n">
        <v>0.1</v>
      </c>
      <c r="P6256" s="110" t="n">
        <v>0.00833333333333333</v>
      </c>
      <c r="Q6256" s="77" t="n">
        <v>8.75</v>
      </c>
      <c r="R6256" s="78" t="n">
        <v>70</v>
      </c>
      <c r="S6256" s="39" t="n">
        <v>980</v>
      </c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  <c r="AI6256" s="3"/>
      <c r="AJ6256" s="3"/>
      <c r="AMG6256" s="0"/>
      <c r="AMH6256" s="0"/>
      <c r="AMI6256" s="0"/>
      <c r="AMJ6256" s="0"/>
    </row>
    <row r="6257" s="4" customFormat="true" ht="37.5" hidden="false" customHeight="true" outlineLevel="0" collapsed="false">
      <c r="A6257" s="23" t="s">
        <v>1337</v>
      </c>
      <c r="B6257" s="108" t="n">
        <v>11226</v>
      </c>
      <c r="C6257" s="25" t="n">
        <f aca="false">VLOOKUP(B6257,[1]Planilha8!$X$4:$Y$6629,2,0)</f>
        <v>2042642</v>
      </c>
      <c r="D6257" s="102" t="s">
        <v>1662</v>
      </c>
      <c r="E6257" s="26" t="str">
        <f aca="false">VLOOKUP(B6257,[1]Planilha8!$X$4:$Z$6629,3,0)</f>
        <v>AUDITÓRIO LUIZ RASSI – HGG</v>
      </c>
      <c r="F6257" s="26" t="str">
        <f aca="false">VLOOKUP(B6257,[1]Planilha8!$X$4:$AD$6629,7,0)</f>
        <v>BOM</v>
      </c>
      <c r="G6257" s="103" t="n">
        <v>43250</v>
      </c>
      <c r="H6257" s="104" t="n">
        <v>1050</v>
      </c>
      <c r="I6257" s="29" t="s">
        <v>23</v>
      </c>
      <c r="J6257" s="105" t="s">
        <v>1663</v>
      </c>
      <c r="K6257" s="106" t="n">
        <v>5286</v>
      </c>
      <c r="L6257" s="107" t="n">
        <v>2017004462</v>
      </c>
      <c r="M6257" s="73" t="n">
        <v>43465</v>
      </c>
      <c r="N6257" s="74" t="n">
        <v>61.25</v>
      </c>
      <c r="O6257" s="109" t="n">
        <v>0.1</v>
      </c>
      <c r="P6257" s="110" t="n">
        <v>0.00833333333333333</v>
      </c>
      <c r="Q6257" s="77" t="n">
        <v>8.75</v>
      </c>
      <c r="R6257" s="78" t="n">
        <v>70</v>
      </c>
      <c r="S6257" s="39" t="n">
        <v>980</v>
      </c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  <c r="AI6257" s="3"/>
      <c r="AJ6257" s="3"/>
      <c r="AMG6257" s="0"/>
      <c r="AMH6257" s="0"/>
      <c r="AMI6257" s="0"/>
      <c r="AMJ6257" s="0"/>
    </row>
    <row r="6258" s="4" customFormat="true" ht="37.5" hidden="false" customHeight="true" outlineLevel="0" collapsed="false">
      <c r="A6258" s="23" t="s">
        <v>1337</v>
      </c>
      <c r="B6258" s="108" t="n">
        <v>11227</v>
      </c>
      <c r="C6258" s="25" t="n">
        <f aca="false">VLOOKUP(B6258,[1]Planilha8!$X$4:$Y$6629,2,0)</f>
        <v>2042643</v>
      </c>
      <c r="D6258" s="102" t="s">
        <v>1662</v>
      </c>
      <c r="E6258" s="26" t="str">
        <f aca="false">VLOOKUP(B6258,[1]Planilha8!$X$4:$Z$6629,3,0)</f>
        <v>AUDITÓRIO LUIZ RASSI – HGG</v>
      </c>
      <c r="F6258" s="26" t="str">
        <f aca="false">VLOOKUP(B6258,[1]Planilha8!$X$4:$AD$6629,7,0)</f>
        <v>BOM</v>
      </c>
      <c r="G6258" s="103" t="n">
        <v>43250</v>
      </c>
      <c r="H6258" s="104" t="n">
        <v>1050</v>
      </c>
      <c r="I6258" s="29" t="s">
        <v>23</v>
      </c>
      <c r="J6258" s="105" t="s">
        <v>1663</v>
      </c>
      <c r="K6258" s="106" t="n">
        <v>5286</v>
      </c>
      <c r="L6258" s="107" t="n">
        <v>2017004462</v>
      </c>
      <c r="M6258" s="73" t="n">
        <v>43465</v>
      </c>
      <c r="N6258" s="74" t="n">
        <v>61.25</v>
      </c>
      <c r="O6258" s="109" t="n">
        <v>0.1</v>
      </c>
      <c r="P6258" s="110" t="n">
        <v>0.00833333333333333</v>
      </c>
      <c r="Q6258" s="77" t="n">
        <v>8.75</v>
      </c>
      <c r="R6258" s="78" t="n">
        <v>70</v>
      </c>
      <c r="S6258" s="39" t="n">
        <v>980</v>
      </c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  <c r="AMG6258" s="0"/>
      <c r="AMH6258" s="0"/>
      <c r="AMI6258" s="0"/>
      <c r="AMJ6258" s="0"/>
    </row>
    <row r="6259" s="4" customFormat="true" ht="37.5" hidden="false" customHeight="true" outlineLevel="0" collapsed="false">
      <c r="A6259" s="23" t="s">
        <v>1337</v>
      </c>
      <c r="B6259" s="108" t="n">
        <v>11228</v>
      </c>
      <c r="C6259" s="25" t="n">
        <f aca="false">VLOOKUP(B6259,[1]Planilha8!$X$4:$Y$6629,2,0)</f>
        <v>2042644</v>
      </c>
      <c r="D6259" s="102" t="s">
        <v>1662</v>
      </c>
      <c r="E6259" s="26" t="str">
        <f aca="false">VLOOKUP(B6259,[1]Planilha8!$X$4:$Z$6629,3,0)</f>
        <v>AUDITÓRIO LUIZ RASSI – HGG</v>
      </c>
      <c r="F6259" s="26" t="str">
        <f aca="false">VLOOKUP(B6259,[1]Planilha8!$X$4:$AD$6629,7,0)</f>
        <v>BOM</v>
      </c>
      <c r="G6259" s="103" t="n">
        <v>43250</v>
      </c>
      <c r="H6259" s="104" t="n">
        <v>1050</v>
      </c>
      <c r="I6259" s="29" t="s">
        <v>23</v>
      </c>
      <c r="J6259" s="105" t="s">
        <v>1663</v>
      </c>
      <c r="K6259" s="106" t="n">
        <v>5286</v>
      </c>
      <c r="L6259" s="107" t="n">
        <v>2017004462</v>
      </c>
      <c r="M6259" s="73" t="n">
        <v>43465</v>
      </c>
      <c r="N6259" s="74" t="n">
        <v>61.25</v>
      </c>
      <c r="O6259" s="109" t="n">
        <v>0.1</v>
      </c>
      <c r="P6259" s="110" t="n">
        <v>0.00833333333333333</v>
      </c>
      <c r="Q6259" s="77" t="n">
        <v>8.75</v>
      </c>
      <c r="R6259" s="78" t="n">
        <v>70</v>
      </c>
      <c r="S6259" s="39" t="n">
        <v>980</v>
      </c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  <c r="AI6259" s="3"/>
      <c r="AJ6259" s="3"/>
      <c r="AMG6259" s="0"/>
      <c r="AMH6259" s="0"/>
      <c r="AMI6259" s="0"/>
      <c r="AMJ6259" s="0"/>
    </row>
    <row r="6260" s="4" customFormat="true" ht="37.5" hidden="false" customHeight="true" outlineLevel="0" collapsed="false">
      <c r="A6260" s="23" t="s">
        <v>1337</v>
      </c>
      <c r="B6260" s="108" t="n">
        <v>11229</v>
      </c>
      <c r="C6260" s="25" t="n">
        <f aca="false">VLOOKUP(B6260,[1]Planilha8!$X$4:$Y$6629,2,0)</f>
        <v>2042645</v>
      </c>
      <c r="D6260" s="102" t="s">
        <v>1662</v>
      </c>
      <c r="E6260" s="26" t="str">
        <f aca="false">VLOOKUP(B6260,[1]Planilha8!$X$4:$Z$6629,3,0)</f>
        <v>AUDITÓRIO LUIZ RASSI – HGG</v>
      </c>
      <c r="F6260" s="26" t="str">
        <f aca="false">VLOOKUP(B6260,[1]Planilha8!$X$4:$AD$6629,7,0)</f>
        <v>BOM</v>
      </c>
      <c r="G6260" s="103" t="n">
        <v>43250</v>
      </c>
      <c r="H6260" s="104" t="n">
        <v>1050</v>
      </c>
      <c r="I6260" s="29" t="s">
        <v>23</v>
      </c>
      <c r="J6260" s="105" t="s">
        <v>1663</v>
      </c>
      <c r="K6260" s="106" t="n">
        <v>5286</v>
      </c>
      <c r="L6260" s="107" t="n">
        <v>2017004462</v>
      </c>
      <c r="M6260" s="73" t="n">
        <v>43465</v>
      </c>
      <c r="N6260" s="74" t="n">
        <v>61.25</v>
      </c>
      <c r="O6260" s="109" t="n">
        <v>0.1</v>
      </c>
      <c r="P6260" s="110" t="n">
        <v>0.00833333333333333</v>
      </c>
      <c r="Q6260" s="77" t="n">
        <v>8.75</v>
      </c>
      <c r="R6260" s="78" t="n">
        <v>70</v>
      </c>
      <c r="S6260" s="39" t="n">
        <v>980</v>
      </c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  <c r="AI6260" s="3"/>
      <c r="AJ6260" s="3"/>
      <c r="AMG6260" s="0"/>
      <c r="AMH6260" s="0"/>
      <c r="AMI6260" s="0"/>
      <c r="AMJ6260" s="0"/>
    </row>
    <row r="6261" s="4" customFormat="true" ht="37.5" hidden="false" customHeight="true" outlineLevel="0" collapsed="false">
      <c r="A6261" s="23" t="s">
        <v>1337</v>
      </c>
      <c r="B6261" s="108" t="n">
        <v>11230</v>
      </c>
      <c r="C6261" s="25" t="n">
        <f aca="false">VLOOKUP(B6261,[1]Planilha8!$X$4:$Y$6629,2,0)</f>
        <v>2042646</v>
      </c>
      <c r="D6261" s="102" t="s">
        <v>1662</v>
      </c>
      <c r="E6261" s="26" t="str">
        <f aca="false">VLOOKUP(B6261,[1]Planilha8!$X$4:$Z$6629,3,0)</f>
        <v>AUDITÓRIO LUIZ RASSI – HGG</v>
      </c>
      <c r="F6261" s="26" t="str">
        <f aca="false">VLOOKUP(B6261,[1]Planilha8!$X$4:$AD$6629,7,0)</f>
        <v>BOM</v>
      </c>
      <c r="G6261" s="103" t="n">
        <v>43250</v>
      </c>
      <c r="H6261" s="104" t="n">
        <v>1050</v>
      </c>
      <c r="I6261" s="29" t="s">
        <v>23</v>
      </c>
      <c r="J6261" s="105" t="s">
        <v>1663</v>
      </c>
      <c r="K6261" s="106" t="n">
        <v>5286</v>
      </c>
      <c r="L6261" s="107" t="n">
        <v>2017004462</v>
      </c>
      <c r="M6261" s="73" t="n">
        <v>43465</v>
      </c>
      <c r="N6261" s="74" t="n">
        <v>61.25</v>
      </c>
      <c r="O6261" s="109" t="n">
        <v>0.1</v>
      </c>
      <c r="P6261" s="110" t="n">
        <v>0.00833333333333333</v>
      </c>
      <c r="Q6261" s="77" t="n">
        <v>8.75</v>
      </c>
      <c r="R6261" s="78" t="n">
        <v>70</v>
      </c>
      <c r="S6261" s="39" t="n">
        <v>980</v>
      </c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  <c r="AI6261" s="3"/>
      <c r="AJ6261" s="3"/>
      <c r="AMG6261" s="0"/>
      <c r="AMH6261" s="0"/>
      <c r="AMI6261" s="0"/>
      <c r="AMJ6261" s="0"/>
    </row>
    <row r="6262" s="4" customFormat="true" ht="37.5" hidden="false" customHeight="true" outlineLevel="0" collapsed="false">
      <c r="A6262" s="23" t="s">
        <v>1337</v>
      </c>
      <c r="B6262" s="108" t="n">
        <v>11231</v>
      </c>
      <c r="C6262" s="25" t="n">
        <f aca="false">VLOOKUP(B6262,[1]Planilha8!$X$4:$Y$6629,2,0)</f>
        <v>2042647</v>
      </c>
      <c r="D6262" s="102" t="s">
        <v>1662</v>
      </c>
      <c r="E6262" s="26" t="str">
        <f aca="false">VLOOKUP(B6262,[1]Planilha8!$X$4:$Z$6629,3,0)</f>
        <v>AUDITÓRIO LUIZ RASSI – HGG</v>
      </c>
      <c r="F6262" s="26" t="str">
        <f aca="false">VLOOKUP(B6262,[1]Planilha8!$X$4:$AD$6629,7,0)</f>
        <v>BOM</v>
      </c>
      <c r="G6262" s="103" t="n">
        <v>43250</v>
      </c>
      <c r="H6262" s="104" t="n">
        <v>1050</v>
      </c>
      <c r="I6262" s="29" t="s">
        <v>23</v>
      </c>
      <c r="J6262" s="105" t="s">
        <v>1663</v>
      </c>
      <c r="K6262" s="106" t="n">
        <v>5286</v>
      </c>
      <c r="L6262" s="107" t="n">
        <v>2017004462</v>
      </c>
      <c r="M6262" s="73" t="n">
        <v>43465</v>
      </c>
      <c r="N6262" s="74" t="n">
        <v>61.25</v>
      </c>
      <c r="O6262" s="109" t="n">
        <v>0.1</v>
      </c>
      <c r="P6262" s="110" t="n">
        <v>0.00833333333333333</v>
      </c>
      <c r="Q6262" s="77" t="n">
        <v>8.75</v>
      </c>
      <c r="R6262" s="78" t="n">
        <v>70</v>
      </c>
      <c r="S6262" s="39" t="n">
        <v>980</v>
      </c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  <c r="AI6262" s="3"/>
      <c r="AJ6262" s="3"/>
      <c r="AMG6262" s="0"/>
      <c r="AMH6262" s="0"/>
      <c r="AMI6262" s="0"/>
      <c r="AMJ6262" s="0"/>
    </row>
    <row r="6263" s="4" customFormat="true" ht="37.5" hidden="false" customHeight="true" outlineLevel="0" collapsed="false">
      <c r="A6263" s="23" t="s">
        <v>1337</v>
      </c>
      <c r="B6263" s="108" t="n">
        <v>11232</v>
      </c>
      <c r="C6263" s="25" t="n">
        <f aca="false">VLOOKUP(B6263,[1]Planilha8!$X$4:$Y$6629,2,0)</f>
        <v>2042648</v>
      </c>
      <c r="D6263" s="102" t="s">
        <v>1662</v>
      </c>
      <c r="E6263" s="26" t="str">
        <f aca="false">VLOOKUP(B6263,[1]Planilha8!$X$4:$Z$6629,3,0)</f>
        <v>AUDITÓRIO LUIZ RASSI – HGG</v>
      </c>
      <c r="F6263" s="26" t="str">
        <f aca="false">VLOOKUP(B6263,[1]Planilha8!$X$4:$AD$6629,7,0)</f>
        <v>BOM</v>
      </c>
      <c r="G6263" s="103" t="n">
        <v>43250</v>
      </c>
      <c r="H6263" s="104" t="n">
        <v>1050</v>
      </c>
      <c r="I6263" s="29" t="s">
        <v>23</v>
      </c>
      <c r="J6263" s="105" t="s">
        <v>1663</v>
      </c>
      <c r="K6263" s="106" t="n">
        <v>5286</v>
      </c>
      <c r="L6263" s="107" t="n">
        <v>2017004462</v>
      </c>
      <c r="M6263" s="73" t="n">
        <v>43465</v>
      </c>
      <c r="N6263" s="74" t="n">
        <v>61.25</v>
      </c>
      <c r="O6263" s="109" t="n">
        <v>0.1</v>
      </c>
      <c r="P6263" s="110" t="n">
        <v>0.00833333333333333</v>
      </c>
      <c r="Q6263" s="77" t="n">
        <v>8.75</v>
      </c>
      <c r="R6263" s="78" t="n">
        <v>70</v>
      </c>
      <c r="S6263" s="39" t="n">
        <v>980</v>
      </c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  <c r="AMG6263" s="0"/>
      <c r="AMH6263" s="0"/>
      <c r="AMI6263" s="0"/>
      <c r="AMJ6263" s="0"/>
    </row>
    <row r="6264" s="4" customFormat="true" ht="37.5" hidden="false" customHeight="true" outlineLevel="0" collapsed="false">
      <c r="A6264" s="23" t="s">
        <v>1337</v>
      </c>
      <c r="B6264" s="108" t="n">
        <v>11233</v>
      </c>
      <c r="C6264" s="25" t="n">
        <f aca="false">VLOOKUP(B6264,[1]Planilha8!$X$4:$Y$6629,2,0)</f>
        <v>2042649</v>
      </c>
      <c r="D6264" s="102" t="s">
        <v>1662</v>
      </c>
      <c r="E6264" s="26" t="str">
        <f aca="false">VLOOKUP(B6264,[1]Planilha8!$X$4:$Z$6629,3,0)</f>
        <v>AUDITÓRIO LUIZ RASSI – HGG</v>
      </c>
      <c r="F6264" s="26" t="str">
        <f aca="false">VLOOKUP(B6264,[1]Planilha8!$X$4:$AD$6629,7,0)</f>
        <v>BOM</v>
      </c>
      <c r="G6264" s="103" t="n">
        <v>43250</v>
      </c>
      <c r="H6264" s="104" t="n">
        <v>1050</v>
      </c>
      <c r="I6264" s="29" t="s">
        <v>23</v>
      </c>
      <c r="J6264" s="105" t="s">
        <v>1663</v>
      </c>
      <c r="K6264" s="106" t="n">
        <v>5286</v>
      </c>
      <c r="L6264" s="107" t="n">
        <v>2017004462</v>
      </c>
      <c r="M6264" s="73" t="n">
        <v>43465</v>
      </c>
      <c r="N6264" s="74" t="n">
        <v>61.25</v>
      </c>
      <c r="O6264" s="109" t="n">
        <v>0.1</v>
      </c>
      <c r="P6264" s="110" t="n">
        <v>0.00833333333333333</v>
      </c>
      <c r="Q6264" s="77" t="n">
        <v>8.75</v>
      </c>
      <c r="R6264" s="78" t="n">
        <v>70</v>
      </c>
      <c r="S6264" s="39" t="n">
        <v>980</v>
      </c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  <c r="AMG6264" s="0"/>
      <c r="AMH6264" s="0"/>
      <c r="AMI6264" s="0"/>
      <c r="AMJ6264" s="0"/>
    </row>
    <row r="6265" s="4" customFormat="true" ht="37.5" hidden="false" customHeight="true" outlineLevel="0" collapsed="false">
      <c r="A6265" s="23" t="s">
        <v>1337</v>
      </c>
      <c r="B6265" s="108" t="n">
        <v>11234</v>
      </c>
      <c r="C6265" s="25" t="n">
        <f aca="false">VLOOKUP(B6265,[1]Planilha8!$X$4:$Y$6629,2,0)</f>
        <v>2042650</v>
      </c>
      <c r="D6265" s="102" t="s">
        <v>1662</v>
      </c>
      <c r="E6265" s="26" t="str">
        <f aca="false">VLOOKUP(B6265,[1]Planilha8!$X$4:$Z$6629,3,0)</f>
        <v>AUDITÓRIO LUIZ RASSI – HGG</v>
      </c>
      <c r="F6265" s="26" t="str">
        <f aca="false">VLOOKUP(B6265,[1]Planilha8!$X$4:$AD$6629,7,0)</f>
        <v>BOM</v>
      </c>
      <c r="G6265" s="103" t="n">
        <v>43250</v>
      </c>
      <c r="H6265" s="104" t="n">
        <v>1050</v>
      </c>
      <c r="I6265" s="29" t="s">
        <v>23</v>
      </c>
      <c r="J6265" s="105" t="s">
        <v>1663</v>
      </c>
      <c r="K6265" s="106" t="n">
        <v>5286</v>
      </c>
      <c r="L6265" s="107" t="n">
        <v>2017004462</v>
      </c>
      <c r="M6265" s="73" t="n">
        <v>43465</v>
      </c>
      <c r="N6265" s="74" t="n">
        <v>61.25</v>
      </c>
      <c r="O6265" s="109" t="n">
        <v>0.1</v>
      </c>
      <c r="P6265" s="110" t="n">
        <v>0.00833333333333333</v>
      </c>
      <c r="Q6265" s="77" t="n">
        <v>8.75</v>
      </c>
      <c r="R6265" s="78" t="n">
        <v>70</v>
      </c>
      <c r="S6265" s="39" t="n">
        <v>980</v>
      </c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  <c r="AMG6265" s="0"/>
      <c r="AMH6265" s="0"/>
      <c r="AMI6265" s="0"/>
      <c r="AMJ6265" s="0"/>
    </row>
    <row r="6266" s="4" customFormat="true" ht="37.5" hidden="false" customHeight="true" outlineLevel="0" collapsed="false">
      <c r="A6266" s="23" t="s">
        <v>1337</v>
      </c>
      <c r="B6266" s="108" t="n">
        <v>11235</v>
      </c>
      <c r="C6266" s="25" t="n">
        <f aca="false">VLOOKUP(B6266,[1]Planilha8!$X$4:$Y$6629,2,0)</f>
        <v>2042651</v>
      </c>
      <c r="D6266" s="102" t="s">
        <v>1662</v>
      </c>
      <c r="E6266" s="26" t="str">
        <f aca="false">VLOOKUP(B6266,[1]Planilha8!$X$4:$Z$6629,3,0)</f>
        <v>AUDITÓRIO LUIZ RASSI – HGG</v>
      </c>
      <c r="F6266" s="26" t="str">
        <f aca="false">VLOOKUP(B6266,[1]Planilha8!$X$4:$AD$6629,7,0)</f>
        <v>BOM</v>
      </c>
      <c r="G6266" s="103" t="n">
        <v>43250</v>
      </c>
      <c r="H6266" s="104" t="n">
        <v>1050</v>
      </c>
      <c r="I6266" s="29" t="s">
        <v>23</v>
      </c>
      <c r="J6266" s="105" t="s">
        <v>1663</v>
      </c>
      <c r="K6266" s="106" t="n">
        <v>5286</v>
      </c>
      <c r="L6266" s="107" t="n">
        <v>2017004462</v>
      </c>
      <c r="M6266" s="73" t="n">
        <v>43465</v>
      </c>
      <c r="N6266" s="74" t="n">
        <v>61.25</v>
      </c>
      <c r="O6266" s="109" t="n">
        <v>0.1</v>
      </c>
      <c r="P6266" s="110" t="n">
        <v>0.00833333333333333</v>
      </c>
      <c r="Q6266" s="77" t="n">
        <v>8.75</v>
      </c>
      <c r="R6266" s="78" t="n">
        <v>70</v>
      </c>
      <c r="S6266" s="39" t="n">
        <v>980</v>
      </c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  <c r="AI6266" s="3"/>
      <c r="AJ6266" s="3"/>
      <c r="AMG6266" s="0"/>
      <c r="AMH6266" s="0"/>
      <c r="AMI6266" s="0"/>
      <c r="AMJ6266" s="0"/>
    </row>
    <row r="6267" s="4" customFormat="true" ht="37.5" hidden="false" customHeight="true" outlineLevel="0" collapsed="false">
      <c r="A6267" s="23" t="s">
        <v>1337</v>
      </c>
      <c r="B6267" s="108" t="n">
        <v>11236</v>
      </c>
      <c r="C6267" s="25" t="n">
        <f aca="false">VLOOKUP(B6267,[1]Planilha8!$X$4:$Y$6629,2,0)</f>
        <v>2042652</v>
      </c>
      <c r="D6267" s="102" t="s">
        <v>1662</v>
      </c>
      <c r="E6267" s="26" t="str">
        <f aca="false">VLOOKUP(B6267,[1]Planilha8!$X$4:$Z$6629,3,0)</f>
        <v>AUDITÓRIO LUIZ RASSI – HGG</v>
      </c>
      <c r="F6267" s="26" t="str">
        <f aca="false">VLOOKUP(B6267,[1]Planilha8!$X$4:$AD$6629,7,0)</f>
        <v>BOM</v>
      </c>
      <c r="G6267" s="103" t="n">
        <v>43250</v>
      </c>
      <c r="H6267" s="104" t="n">
        <v>1050</v>
      </c>
      <c r="I6267" s="29" t="s">
        <v>23</v>
      </c>
      <c r="J6267" s="105" t="s">
        <v>1663</v>
      </c>
      <c r="K6267" s="106" t="n">
        <v>5286</v>
      </c>
      <c r="L6267" s="107" t="n">
        <v>2017004462</v>
      </c>
      <c r="M6267" s="73" t="n">
        <v>43465</v>
      </c>
      <c r="N6267" s="74" t="n">
        <v>61.25</v>
      </c>
      <c r="O6267" s="109" t="n">
        <v>0.1</v>
      </c>
      <c r="P6267" s="110" t="n">
        <v>0.00833333333333333</v>
      </c>
      <c r="Q6267" s="77" t="n">
        <v>8.75</v>
      </c>
      <c r="R6267" s="78" t="n">
        <v>70</v>
      </c>
      <c r="S6267" s="39" t="n">
        <v>980</v>
      </c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  <c r="AI6267" s="3"/>
      <c r="AJ6267" s="3"/>
      <c r="AMG6267" s="0"/>
      <c r="AMH6267" s="0"/>
      <c r="AMI6267" s="0"/>
      <c r="AMJ6267" s="0"/>
    </row>
    <row r="6268" s="4" customFormat="true" ht="37.5" hidden="false" customHeight="true" outlineLevel="0" collapsed="false">
      <c r="A6268" s="23" t="s">
        <v>1337</v>
      </c>
      <c r="B6268" s="108" t="n">
        <v>11237</v>
      </c>
      <c r="C6268" s="25" t="n">
        <f aca="false">VLOOKUP(B6268,[1]Planilha8!$X$4:$Y$6629,2,0)</f>
        <v>2042653</v>
      </c>
      <c r="D6268" s="102" t="s">
        <v>1662</v>
      </c>
      <c r="E6268" s="26" t="str">
        <f aca="false">VLOOKUP(B6268,[1]Planilha8!$X$4:$Z$6629,3,0)</f>
        <v>AUDITÓRIO LUIZ RASSI – HGG</v>
      </c>
      <c r="F6268" s="26" t="str">
        <f aca="false">VLOOKUP(B6268,[1]Planilha8!$X$4:$AD$6629,7,0)</f>
        <v>BOM</v>
      </c>
      <c r="G6268" s="103" t="n">
        <v>43250</v>
      </c>
      <c r="H6268" s="104" t="n">
        <v>1050</v>
      </c>
      <c r="I6268" s="29" t="s">
        <v>23</v>
      </c>
      <c r="J6268" s="105" t="s">
        <v>1663</v>
      </c>
      <c r="K6268" s="106" t="n">
        <v>5286</v>
      </c>
      <c r="L6268" s="107" t="n">
        <v>2017004462</v>
      </c>
      <c r="M6268" s="73" t="n">
        <v>43465</v>
      </c>
      <c r="N6268" s="74" t="n">
        <v>61.25</v>
      </c>
      <c r="O6268" s="109" t="n">
        <v>0.1</v>
      </c>
      <c r="P6268" s="110" t="n">
        <v>0.00833333333333333</v>
      </c>
      <c r="Q6268" s="77" t="n">
        <v>8.75</v>
      </c>
      <c r="R6268" s="78" t="n">
        <v>70</v>
      </c>
      <c r="S6268" s="39" t="n">
        <v>980</v>
      </c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  <c r="AI6268" s="3"/>
      <c r="AJ6268" s="3"/>
      <c r="AMG6268" s="0"/>
      <c r="AMH6268" s="0"/>
      <c r="AMI6268" s="0"/>
      <c r="AMJ6268" s="0"/>
    </row>
    <row r="6269" s="4" customFormat="true" ht="37.5" hidden="false" customHeight="true" outlineLevel="0" collapsed="false">
      <c r="A6269" s="23" t="s">
        <v>1337</v>
      </c>
      <c r="B6269" s="108" t="n">
        <v>11238</v>
      </c>
      <c r="C6269" s="25" t="n">
        <f aca="false">VLOOKUP(B6269,[1]Planilha8!$X$4:$Y$6629,2,0)</f>
        <v>2042654</v>
      </c>
      <c r="D6269" s="102" t="s">
        <v>1662</v>
      </c>
      <c r="E6269" s="26" t="str">
        <f aca="false">VLOOKUP(B6269,[1]Planilha8!$X$4:$Z$6629,3,0)</f>
        <v>AUDITÓRIO LUIZ RASSI – HGG</v>
      </c>
      <c r="F6269" s="26" t="str">
        <f aca="false">VLOOKUP(B6269,[1]Planilha8!$X$4:$AD$6629,7,0)</f>
        <v>BOM</v>
      </c>
      <c r="G6269" s="103" t="n">
        <v>43250</v>
      </c>
      <c r="H6269" s="104" t="n">
        <v>1050</v>
      </c>
      <c r="I6269" s="29" t="s">
        <v>23</v>
      </c>
      <c r="J6269" s="105" t="s">
        <v>1663</v>
      </c>
      <c r="K6269" s="106" t="n">
        <v>5286</v>
      </c>
      <c r="L6269" s="107" t="n">
        <v>2017004462</v>
      </c>
      <c r="M6269" s="73" t="n">
        <v>43465</v>
      </c>
      <c r="N6269" s="74" t="n">
        <v>61.25</v>
      </c>
      <c r="O6269" s="109" t="n">
        <v>0.1</v>
      </c>
      <c r="P6269" s="110" t="n">
        <v>0.00833333333333333</v>
      </c>
      <c r="Q6269" s="77" t="n">
        <v>8.75</v>
      </c>
      <c r="R6269" s="78" t="n">
        <v>70</v>
      </c>
      <c r="S6269" s="39" t="n">
        <v>980</v>
      </c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  <c r="AI6269" s="3"/>
      <c r="AJ6269" s="3"/>
      <c r="AMG6269" s="0"/>
      <c r="AMH6269" s="0"/>
      <c r="AMI6269" s="0"/>
      <c r="AMJ6269" s="0"/>
    </row>
    <row r="6270" s="4" customFormat="true" ht="37.5" hidden="false" customHeight="true" outlineLevel="0" collapsed="false">
      <c r="A6270" s="23" t="s">
        <v>1337</v>
      </c>
      <c r="B6270" s="108" t="n">
        <v>11239</v>
      </c>
      <c r="C6270" s="25" t="n">
        <f aca="false">VLOOKUP(B6270,[1]Planilha8!$X$4:$Y$6629,2,0)</f>
        <v>2042655</v>
      </c>
      <c r="D6270" s="102" t="s">
        <v>1662</v>
      </c>
      <c r="E6270" s="26" t="str">
        <f aca="false">VLOOKUP(B6270,[1]Planilha8!$X$4:$Z$6629,3,0)</f>
        <v>AUDITÓRIO LUIZ RASSI – HGG</v>
      </c>
      <c r="F6270" s="26" t="str">
        <f aca="false">VLOOKUP(B6270,[1]Planilha8!$X$4:$AD$6629,7,0)</f>
        <v>BOM</v>
      </c>
      <c r="G6270" s="103" t="n">
        <v>43250</v>
      </c>
      <c r="H6270" s="104" t="n">
        <v>1050</v>
      </c>
      <c r="I6270" s="29" t="s">
        <v>23</v>
      </c>
      <c r="J6270" s="105" t="s">
        <v>1663</v>
      </c>
      <c r="K6270" s="106" t="n">
        <v>5286</v>
      </c>
      <c r="L6270" s="107" t="n">
        <v>2017004462</v>
      </c>
      <c r="M6270" s="73" t="n">
        <v>43465</v>
      </c>
      <c r="N6270" s="74" t="n">
        <v>61.25</v>
      </c>
      <c r="O6270" s="109" t="n">
        <v>0.1</v>
      </c>
      <c r="P6270" s="110" t="n">
        <v>0.00833333333333333</v>
      </c>
      <c r="Q6270" s="77" t="n">
        <v>8.75</v>
      </c>
      <c r="R6270" s="78" t="n">
        <v>70</v>
      </c>
      <c r="S6270" s="39" t="n">
        <v>980</v>
      </c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  <c r="AI6270" s="3"/>
      <c r="AJ6270" s="3"/>
      <c r="AMG6270" s="0"/>
      <c r="AMH6270" s="0"/>
      <c r="AMI6270" s="0"/>
      <c r="AMJ6270" s="0"/>
    </row>
    <row r="6271" s="4" customFormat="true" ht="37.5" hidden="false" customHeight="true" outlineLevel="0" collapsed="false">
      <c r="A6271" s="23" t="s">
        <v>1337</v>
      </c>
      <c r="B6271" s="108" t="n">
        <v>11240</v>
      </c>
      <c r="C6271" s="25" t="n">
        <f aca="false">VLOOKUP(B6271,[1]Planilha8!$X$4:$Y$6629,2,0)</f>
        <v>2042656</v>
      </c>
      <c r="D6271" s="102" t="s">
        <v>1662</v>
      </c>
      <c r="E6271" s="26" t="str">
        <f aca="false">VLOOKUP(B6271,[1]Planilha8!$X$4:$Z$6629,3,0)</f>
        <v>AUDITÓRIO LUIZ RASSI – HGG</v>
      </c>
      <c r="F6271" s="26" t="str">
        <f aca="false">VLOOKUP(B6271,[1]Planilha8!$X$4:$AD$6629,7,0)</f>
        <v>BOM</v>
      </c>
      <c r="G6271" s="103" t="n">
        <v>43250</v>
      </c>
      <c r="H6271" s="104" t="n">
        <v>1050</v>
      </c>
      <c r="I6271" s="29" t="s">
        <v>23</v>
      </c>
      <c r="J6271" s="105" t="s">
        <v>1663</v>
      </c>
      <c r="K6271" s="106" t="n">
        <v>5286</v>
      </c>
      <c r="L6271" s="107" t="n">
        <v>2017004462</v>
      </c>
      <c r="M6271" s="73" t="n">
        <v>43465</v>
      </c>
      <c r="N6271" s="74" t="n">
        <v>61.25</v>
      </c>
      <c r="O6271" s="109" t="n">
        <v>0.1</v>
      </c>
      <c r="P6271" s="110" t="n">
        <v>0.00833333333333333</v>
      </c>
      <c r="Q6271" s="77" t="n">
        <v>8.75</v>
      </c>
      <c r="R6271" s="78" t="n">
        <v>70</v>
      </c>
      <c r="S6271" s="39" t="n">
        <v>980</v>
      </c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  <c r="AI6271" s="3"/>
      <c r="AJ6271" s="3"/>
      <c r="AMG6271" s="0"/>
      <c r="AMH6271" s="0"/>
      <c r="AMI6271" s="0"/>
      <c r="AMJ6271" s="0"/>
    </row>
    <row r="6272" s="4" customFormat="true" ht="37.5" hidden="false" customHeight="true" outlineLevel="0" collapsed="false">
      <c r="A6272" s="23" t="s">
        <v>1337</v>
      </c>
      <c r="B6272" s="108" t="n">
        <v>11241</v>
      </c>
      <c r="C6272" s="25" t="n">
        <f aca="false">VLOOKUP(B6272,[1]Planilha8!$X$4:$Y$6629,2,0)</f>
        <v>2042657</v>
      </c>
      <c r="D6272" s="102" t="s">
        <v>1662</v>
      </c>
      <c r="E6272" s="26" t="str">
        <f aca="false">VLOOKUP(B6272,[1]Planilha8!$X$4:$Z$6629,3,0)</f>
        <v>AUDITÓRIO LUIZ RASSI – HGG</v>
      </c>
      <c r="F6272" s="26" t="str">
        <f aca="false">VLOOKUP(B6272,[1]Planilha8!$X$4:$AD$6629,7,0)</f>
        <v>BOM</v>
      </c>
      <c r="G6272" s="103" t="n">
        <v>43250</v>
      </c>
      <c r="H6272" s="104" t="n">
        <v>1050</v>
      </c>
      <c r="I6272" s="29" t="s">
        <v>23</v>
      </c>
      <c r="J6272" s="105" t="s">
        <v>1663</v>
      </c>
      <c r="K6272" s="106" t="n">
        <v>5286</v>
      </c>
      <c r="L6272" s="107" t="n">
        <v>2017004462</v>
      </c>
      <c r="M6272" s="73" t="n">
        <v>43465</v>
      </c>
      <c r="N6272" s="74" t="n">
        <v>61.25</v>
      </c>
      <c r="O6272" s="109" t="n">
        <v>0.1</v>
      </c>
      <c r="P6272" s="110" t="n">
        <v>0.00833333333333333</v>
      </c>
      <c r="Q6272" s="77" t="n">
        <v>8.75</v>
      </c>
      <c r="R6272" s="78" t="n">
        <v>70</v>
      </c>
      <c r="S6272" s="39" t="n">
        <v>980</v>
      </c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  <c r="AI6272" s="3"/>
      <c r="AJ6272" s="3"/>
      <c r="AMG6272" s="0"/>
      <c r="AMH6272" s="0"/>
      <c r="AMI6272" s="0"/>
      <c r="AMJ6272" s="0"/>
    </row>
    <row r="6273" s="4" customFormat="true" ht="37.5" hidden="false" customHeight="true" outlineLevel="0" collapsed="false">
      <c r="A6273" s="23" t="s">
        <v>1337</v>
      </c>
      <c r="B6273" s="108" t="n">
        <v>11242</v>
      </c>
      <c r="C6273" s="25" t="n">
        <f aca="false">VLOOKUP(B6273,[1]Planilha8!$X$4:$Y$6629,2,0)</f>
        <v>2042658</v>
      </c>
      <c r="D6273" s="102" t="s">
        <v>1662</v>
      </c>
      <c r="E6273" s="26" t="str">
        <f aca="false">VLOOKUP(B6273,[1]Planilha8!$X$4:$Z$6629,3,0)</f>
        <v>AUDITÓRIO LUIZ RASSI – HGG</v>
      </c>
      <c r="F6273" s="26" t="str">
        <f aca="false">VLOOKUP(B6273,[1]Planilha8!$X$4:$AD$6629,7,0)</f>
        <v>BOM</v>
      </c>
      <c r="G6273" s="103" t="n">
        <v>43250</v>
      </c>
      <c r="H6273" s="104" t="n">
        <v>1050</v>
      </c>
      <c r="I6273" s="29" t="s">
        <v>23</v>
      </c>
      <c r="J6273" s="105" t="s">
        <v>1663</v>
      </c>
      <c r="K6273" s="106" t="n">
        <v>5286</v>
      </c>
      <c r="L6273" s="107" t="n">
        <v>2017004462</v>
      </c>
      <c r="M6273" s="73" t="n">
        <v>43465</v>
      </c>
      <c r="N6273" s="74" t="n">
        <v>61.25</v>
      </c>
      <c r="O6273" s="109" t="n">
        <v>0.1</v>
      </c>
      <c r="P6273" s="110" t="n">
        <v>0.00833333333333333</v>
      </c>
      <c r="Q6273" s="77" t="n">
        <v>8.75</v>
      </c>
      <c r="R6273" s="78" t="n">
        <v>70</v>
      </c>
      <c r="S6273" s="39" t="n">
        <v>980</v>
      </c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  <c r="AI6273" s="3"/>
      <c r="AJ6273" s="3"/>
      <c r="AMG6273" s="0"/>
      <c r="AMH6273" s="0"/>
      <c r="AMI6273" s="0"/>
      <c r="AMJ6273" s="0"/>
    </row>
    <row r="6274" s="4" customFormat="true" ht="37.5" hidden="false" customHeight="true" outlineLevel="0" collapsed="false">
      <c r="A6274" s="23" t="s">
        <v>1337</v>
      </c>
      <c r="B6274" s="108" t="n">
        <v>11243</v>
      </c>
      <c r="C6274" s="25" t="n">
        <f aca="false">VLOOKUP(B6274,[1]Planilha8!$X$4:$Y$6629,2,0)</f>
        <v>2042659</v>
      </c>
      <c r="D6274" s="102" t="s">
        <v>1662</v>
      </c>
      <c r="E6274" s="26" t="str">
        <f aca="false">VLOOKUP(B6274,[1]Planilha8!$X$4:$Z$6629,3,0)</f>
        <v>AUDITÓRIO LUIZ RASSI – HGG</v>
      </c>
      <c r="F6274" s="26" t="str">
        <f aca="false">VLOOKUP(B6274,[1]Planilha8!$X$4:$AD$6629,7,0)</f>
        <v>BOM</v>
      </c>
      <c r="G6274" s="103" t="n">
        <v>43250</v>
      </c>
      <c r="H6274" s="104" t="n">
        <v>1050</v>
      </c>
      <c r="I6274" s="29" t="s">
        <v>23</v>
      </c>
      <c r="J6274" s="105" t="s">
        <v>1663</v>
      </c>
      <c r="K6274" s="106" t="n">
        <v>5286</v>
      </c>
      <c r="L6274" s="107" t="n">
        <v>2017004462</v>
      </c>
      <c r="M6274" s="73" t="n">
        <v>43465</v>
      </c>
      <c r="N6274" s="74" t="n">
        <v>61.25</v>
      </c>
      <c r="O6274" s="109" t="n">
        <v>0.1</v>
      </c>
      <c r="P6274" s="110" t="n">
        <v>0.00833333333333333</v>
      </c>
      <c r="Q6274" s="77" t="n">
        <v>8.75</v>
      </c>
      <c r="R6274" s="78" t="n">
        <v>70</v>
      </c>
      <c r="S6274" s="39" t="n">
        <v>980</v>
      </c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  <c r="AMG6274" s="0"/>
      <c r="AMH6274" s="0"/>
      <c r="AMI6274" s="0"/>
      <c r="AMJ6274" s="0"/>
    </row>
    <row r="6275" s="4" customFormat="true" ht="37.5" hidden="false" customHeight="true" outlineLevel="0" collapsed="false">
      <c r="A6275" s="23" t="s">
        <v>1337</v>
      </c>
      <c r="B6275" s="108" t="n">
        <v>11244</v>
      </c>
      <c r="C6275" s="25" t="n">
        <f aca="false">VLOOKUP(B6275,[1]Planilha8!$X$4:$Y$6629,2,0)</f>
        <v>2042660</v>
      </c>
      <c r="D6275" s="102" t="s">
        <v>1662</v>
      </c>
      <c r="E6275" s="26" t="str">
        <f aca="false">VLOOKUP(B6275,[1]Planilha8!$X$4:$Z$6629,3,0)</f>
        <v>AUDITÓRIO LUIZ RASSI – HGG</v>
      </c>
      <c r="F6275" s="26" t="str">
        <f aca="false">VLOOKUP(B6275,[1]Planilha8!$X$4:$AD$6629,7,0)</f>
        <v>BOM</v>
      </c>
      <c r="G6275" s="103" t="n">
        <v>43250</v>
      </c>
      <c r="H6275" s="104" t="n">
        <v>1050</v>
      </c>
      <c r="I6275" s="29" t="s">
        <v>23</v>
      </c>
      <c r="J6275" s="105" t="s">
        <v>1663</v>
      </c>
      <c r="K6275" s="106" t="n">
        <v>5286</v>
      </c>
      <c r="L6275" s="107" t="n">
        <v>2017004462</v>
      </c>
      <c r="M6275" s="73" t="n">
        <v>43465</v>
      </c>
      <c r="N6275" s="74" t="n">
        <v>61.25</v>
      </c>
      <c r="O6275" s="109" t="n">
        <v>0.1</v>
      </c>
      <c r="P6275" s="110" t="n">
        <v>0.00833333333333333</v>
      </c>
      <c r="Q6275" s="77" t="n">
        <v>8.75</v>
      </c>
      <c r="R6275" s="78" t="n">
        <v>70</v>
      </c>
      <c r="S6275" s="39" t="n">
        <v>980</v>
      </c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  <c r="AI6275" s="3"/>
      <c r="AJ6275" s="3"/>
      <c r="AMG6275" s="0"/>
      <c r="AMH6275" s="0"/>
      <c r="AMI6275" s="0"/>
      <c r="AMJ6275" s="0"/>
    </row>
    <row r="6276" s="4" customFormat="true" ht="37.5" hidden="false" customHeight="true" outlineLevel="0" collapsed="false">
      <c r="A6276" s="23" t="s">
        <v>1337</v>
      </c>
      <c r="B6276" s="108" t="n">
        <v>11245</v>
      </c>
      <c r="C6276" s="25" t="n">
        <f aca="false">VLOOKUP(B6276,[1]Planilha8!$X$4:$Y$6629,2,0)</f>
        <v>2042661</v>
      </c>
      <c r="D6276" s="102" t="s">
        <v>1662</v>
      </c>
      <c r="E6276" s="26" t="str">
        <f aca="false">VLOOKUP(B6276,[1]Planilha8!$X$4:$Z$6629,3,0)</f>
        <v>AUDITÓRIO LUIZ RASSI – HGG</v>
      </c>
      <c r="F6276" s="26" t="str">
        <f aca="false">VLOOKUP(B6276,[1]Planilha8!$X$4:$AD$6629,7,0)</f>
        <v>BOM</v>
      </c>
      <c r="G6276" s="103" t="n">
        <v>43250</v>
      </c>
      <c r="H6276" s="104" t="n">
        <v>1050</v>
      </c>
      <c r="I6276" s="29" t="s">
        <v>23</v>
      </c>
      <c r="J6276" s="105" t="s">
        <v>1663</v>
      </c>
      <c r="K6276" s="106" t="n">
        <v>5286</v>
      </c>
      <c r="L6276" s="107" t="n">
        <v>2017004462</v>
      </c>
      <c r="M6276" s="73" t="n">
        <v>43465</v>
      </c>
      <c r="N6276" s="74" t="n">
        <v>61.25</v>
      </c>
      <c r="O6276" s="109" t="n">
        <v>0.1</v>
      </c>
      <c r="P6276" s="110" t="n">
        <v>0.00833333333333333</v>
      </c>
      <c r="Q6276" s="77" t="n">
        <v>8.75</v>
      </c>
      <c r="R6276" s="78" t="n">
        <v>70</v>
      </c>
      <c r="S6276" s="39" t="n">
        <v>980</v>
      </c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  <c r="AI6276" s="3"/>
      <c r="AJ6276" s="3"/>
      <c r="AMG6276" s="0"/>
      <c r="AMH6276" s="0"/>
      <c r="AMI6276" s="0"/>
      <c r="AMJ6276" s="0"/>
    </row>
    <row r="6277" s="4" customFormat="true" ht="37.5" hidden="false" customHeight="true" outlineLevel="0" collapsed="false">
      <c r="A6277" s="23" t="s">
        <v>1337</v>
      </c>
      <c r="B6277" s="108" t="n">
        <v>11246</v>
      </c>
      <c r="C6277" s="25" t="n">
        <f aca="false">VLOOKUP(B6277,[1]Planilha8!$X$4:$Y$6629,2,0)</f>
        <v>2042662</v>
      </c>
      <c r="D6277" s="102" t="s">
        <v>1662</v>
      </c>
      <c r="E6277" s="26" t="str">
        <f aca="false">VLOOKUP(B6277,[1]Planilha8!$X$4:$Z$6629,3,0)</f>
        <v>AUDITÓRIO LUIZ RASSI – HGG</v>
      </c>
      <c r="F6277" s="26" t="str">
        <f aca="false">VLOOKUP(B6277,[1]Planilha8!$X$4:$AD$6629,7,0)</f>
        <v>BOM</v>
      </c>
      <c r="G6277" s="103" t="n">
        <v>43250</v>
      </c>
      <c r="H6277" s="104" t="n">
        <v>1050</v>
      </c>
      <c r="I6277" s="29" t="s">
        <v>23</v>
      </c>
      <c r="J6277" s="105" t="s">
        <v>1663</v>
      </c>
      <c r="K6277" s="106" t="n">
        <v>5286</v>
      </c>
      <c r="L6277" s="107" t="n">
        <v>2017004462</v>
      </c>
      <c r="M6277" s="73" t="n">
        <v>43465</v>
      </c>
      <c r="N6277" s="74" t="n">
        <v>61.25</v>
      </c>
      <c r="O6277" s="109" t="n">
        <v>0.1</v>
      </c>
      <c r="P6277" s="110" t="n">
        <v>0.00833333333333333</v>
      </c>
      <c r="Q6277" s="77" t="n">
        <v>8.75</v>
      </c>
      <c r="R6277" s="78" t="n">
        <v>70</v>
      </c>
      <c r="S6277" s="39" t="n">
        <v>980</v>
      </c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  <c r="AI6277" s="3"/>
      <c r="AJ6277" s="3"/>
      <c r="AMG6277" s="0"/>
      <c r="AMH6277" s="0"/>
      <c r="AMI6277" s="0"/>
      <c r="AMJ6277" s="0"/>
    </row>
    <row r="6278" s="4" customFormat="true" ht="37.5" hidden="false" customHeight="true" outlineLevel="0" collapsed="false">
      <c r="A6278" s="23" t="s">
        <v>1337</v>
      </c>
      <c r="B6278" s="108" t="n">
        <v>11247</v>
      </c>
      <c r="C6278" s="25" t="n">
        <f aca="false">VLOOKUP(B6278,[1]Planilha8!$X$4:$Y$6629,2,0)</f>
        <v>2042663</v>
      </c>
      <c r="D6278" s="102" t="s">
        <v>1662</v>
      </c>
      <c r="E6278" s="26" t="str">
        <f aca="false">VLOOKUP(B6278,[1]Planilha8!$X$4:$Z$6629,3,0)</f>
        <v>AUDITÓRIO LUIZ RASSI – HGG</v>
      </c>
      <c r="F6278" s="26" t="str">
        <f aca="false">VLOOKUP(B6278,[1]Planilha8!$X$4:$AD$6629,7,0)</f>
        <v>BOM</v>
      </c>
      <c r="G6278" s="103" t="n">
        <v>43250</v>
      </c>
      <c r="H6278" s="104" t="n">
        <v>1050</v>
      </c>
      <c r="I6278" s="29" t="s">
        <v>23</v>
      </c>
      <c r="J6278" s="105" t="s">
        <v>1663</v>
      </c>
      <c r="K6278" s="106" t="n">
        <v>5286</v>
      </c>
      <c r="L6278" s="107" t="n">
        <v>2017004462</v>
      </c>
      <c r="M6278" s="73" t="n">
        <v>43465</v>
      </c>
      <c r="N6278" s="74" t="n">
        <v>61.25</v>
      </c>
      <c r="O6278" s="109" t="n">
        <v>0.1</v>
      </c>
      <c r="P6278" s="110" t="n">
        <v>0.00833333333333333</v>
      </c>
      <c r="Q6278" s="77" t="n">
        <v>8.75</v>
      </c>
      <c r="R6278" s="78" t="n">
        <v>70</v>
      </c>
      <c r="S6278" s="39" t="n">
        <v>980</v>
      </c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  <c r="AI6278" s="3"/>
      <c r="AJ6278" s="3"/>
      <c r="AMG6278" s="0"/>
      <c r="AMH6278" s="0"/>
      <c r="AMI6278" s="0"/>
      <c r="AMJ6278" s="0"/>
    </row>
    <row r="6279" s="4" customFormat="true" ht="37.5" hidden="false" customHeight="true" outlineLevel="0" collapsed="false">
      <c r="A6279" s="23" t="s">
        <v>1337</v>
      </c>
      <c r="B6279" s="108" t="n">
        <v>11248</v>
      </c>
      <c r="C6279" s="25" t="n">
        <f aca="false">VLOOKUP(B6279,[1]Planilha8!$X$4:$Y$6629,2,0)</f>
        <v>2042664</v>
      </c>
      <c r="D6279" s="102" t="s">
        <v>1662</v>
      </c>
      <c r="E6279" s="26" t="str">
        <f aca="false">VLOOKUP(B6279,[1]Planilha8!$X$4:$Z$6629,3,0)</f>
        <v>AUDITÓRIO LUIZ RASSI – HGG</v>
      </c>
      <c r="F6279" s="26" t="str">
        <f aca="false">VLOOKUP(B6279,[1]Planilha8!$X$4:$AD$6629,7,0)</f>
        <v>BOM</v>
      </c>
      <c r="G6279" s="103" t="n">
        <v>43250</v>
      </c>
      <c r="H6279" s="104" t="n">
        <v>1050</v>
      </c>
      <c r="I6279" s="29" t="s">
        <v>23</v>
      </c>
      <c r="J6279" s="105" t="s">
        <v>1663</v>
      </c>
      <c r="K6279" s="106" t="n">
        <v>5286</v>
      </c>
      <c r="L6279" s="107" t="n">
        <v>2017004462</v>
      </c>
      <c r="M6279" s="73" t="n">
        <v>43465</v>
      </c>
      <c r="N6279" s="74" t="n">
        <v>61.25</v>
      </c>
      <c r="O6279" s="109" t="n">
        <v>0.1</v>
      </c>
      <c r="P6279" s="110" t="n">
        <v>0.00833333333333333</v>
      </c>
      <c r="Q6279" s="77" t="n">
        <v>8.75</v>
      </c>
      <c r="R6279" s="78" t="n">
        <v>70</v>
      </c>
      <c r="S6279" s="39" t="n">
        <v>980</v>
      </c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  <c r="AI6279" s="3"/>
      <c r="AJ6279" s="3"/>
      <c r="AMG6279" s="0"/>
      <c r="AMH6279" s="0"/>
      <c r="AMI6279" s="0"/>
      <c r="AMJ6279" s="0"/>
    </row>
    <row r="6280" s="4" customFormat="true" ht="37.5" hidden="false" customHeight="true" outlineLevel="0" collapsed="false">
      <c r="A6280" s="23" t="s">
        <v>1337</v>
      </c>
      <c r="B6280" s="108" t="n">
        <v>11249</v>
      </c>
      <c r="C6280" s="25" t="n">
        <f aca="false">VLOOKUP(B6280,[1]Planilha8!$X$4:$Y$6629,2,0)</f>
        <v>2042665</v>
      </c>
      <c r="D6280" s="102" t="s">
        <v>1662</v>
      </c>
      <c r="E6280" s="26" t="str">
        <f aca="false">VLOOKUP(B6280,[1]Planilha8!$X$4:$Z$6629,3,0)</f>
        <v>AUDITÓRIO LUIZ RASSI – HGG</v>
      </c>
      <c r="F6280" s="26" t="str">
        <f aca="false">VLOOKUP(B6280,[1]Planilha8!$X$4:$AD$6629,7,0)</f>
        <v>BOM</v>
      </c>
      <c r="G6280" s="103" t="n">
        <v>43250</v>
      </c>
      <c r="H6280" s="104" t="n">
        <v>1050</v>
      </c>
      <c r="I6280" s="29" t="s">
        <v>23</v>
      </c>
      <c r="J6280" s="105" t="s">
        <v>1663</v>
      </c>
      <c r="K6280" s="106" t="n">
        <v>5286</v>
      </c>
      <c r="L6280" s="107" t="n">
        <v>2017004462</v>
      </c>
      <c r="M6280" s="73" t="n">
        <v>43465</v>
      </c>
      <c r="N6280" s="74" t="n">
        <v>61.25</v>
      </c>
      <c r="O6280" s="109" t="n">
        <v>0.1</v>
      </c>
      <c r="P6280" s="110" t="n">
        <v>0.00833333333333333</v>
      </c>
      <c r="Q6280" s="77" t="n">
        <v>8.75</v>
      </c>
      <c r="R6280" s="78" t="n">
        <v>70</v>
      </c>
      <c r="S6280" s="39" t="n">
        <v>980</v>
      </c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  <c r="AI6280" s="3"/>
      <c r="AJ6280" s="3"/>
      <c r="AMG6280" s="0"/>
      <c r="AMH6280" s="0"/>
      <c r="AMI6280" s="0"/>
      <c r="AMJ6280" s="0"/>
    </row>
    <row r="6281" s="4" customFormat="true" ht="37.5" hidden="false" customHeight="true" outlineLevel="0" collapsed="false">
      <c r="A6281" s="23" t="s">
        <v>1337</v>
      </c>
      <c r="B6281" s="108" t="n">
        <v>11250</v>
      </c>
      <c r="C6281" s="25" t="n">
        <f aca="false">VLOOKUP(B6281,[1]Planilha8!$X$4:$Y$6629,2,0)</f>
        <v>2042666</v>
      </c>
      <c r="D6281" s="102" t="s">
        <v>1662</v>
      </c>
      <c r="E6281" s="26" t="str">
        <f aca="false">VLOOKUP(B6281,[1]Planilha8!$X$4:$Z$6629,3,0)</f>
        <v>AUDITÓRIO LUIZ RASSI – HGG</v>
      </c>
      <c r="F6281" s="26" t="str">
        <f aca="false">VLOOKUP(B6281,[1]Planilha8!$X$4:$AD$6629,7,0)</f>
        <v>BOM</v>
      </c>
      <c r="G6281" s="103" t="n">
        <v>43250</v>
      </c>
      <c r="H6281" s="104" t="n">
        <v>1050</v>
      </c>
      <c r="I6281" s="29" t="s">
        <v>23</v>
      </c>
      <c r="J6281" s="105" t="s">
        <v>1663</v>
      </c>
      <c r="K6281" s="106" t="n">
        <v>5286</v>
      </c>
      <c r="L6281" s="107" t="n">
        <v>2017004462</v>
      </c>
      <c r="M6281" s="73" t="n">
        <v>43465</v>
      </c>
      <c r="N6281" s="74" t="n">
        <v>61.25</v>
      </c>
      <c r="O6281" s="109" t="n">
        <v>0.1</v>
      </c>
      <c r="P6281" s="110" t="n">
        <v>0.00833333333333333</v>
      </c>
      <c r="Q6281" s="77" t="n">
        <v>8.75</v>
      </c>
      <c r="R6281" s="78" t="n">
        <v>70</v>
      </c>
      <c r="S6281" s="39" t="n">
        <v>980</v>
      </c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  <c r="AI6281" s="3"/>
      <c r="AJ6281" s="3"/>
      <c r="AMG6281" s="0"/>
      <c r="AMH6281" s="0"/>
      <c r="AMI6281" s="0"/>
      <c r="AMJ6281" s="0"/>
    </row>
    <row r="6282" s="4" customFormat="true" ht="37.5" hidden="false" customHeight="true" outlineLevel="0" collapsed="false">
      <c r="A6282" s="23" t="s">
        <v>1337</v>
      </c>
      <c r="B6282" s="108" t="n">
        <v>11251</v>
      </c>
      <c r="C6282" s="25" t="n">
        <f aca="false">VLOOKUP(B6282,[1]Planilha8!$X$4:$Y$6629,2,0)</f>
        <v>2042667</v>
      </c>
      <c r="D6282" s="102" t="s">
        <v>1662</v>
      </c>
      <c r="E6282" s="26" t="str">
        <f aca="false">VLOOKUP(B6282,[1]Planilha8!$X$4:$Z$6629,3,0)</f>
        <v>AUDITÓRIO LUIZ RASSI – HGG</v>
      </c>
      <c r="F6282" s="26" t="str">
        <f aca="false">VLOOKUP(B6282,[1]Planilha8!$X$4:$AD$6629,7,0)</f>
        <v>BOM</v>
      </c>
      <c r="G6282" s="103" t="n">
        <v>43250</v>
      </c>
      <c r="H6282" s="104" t="n">
        <v>1050</v>
      </c>
      <c r="I6282" s="29" t="s">
        <v>23</v>
      </c>
      <c r="J6282" s="105" t="s">
        <v>1663</v>
      </c>
      <c r="K6282" s="106" t="n">
        <v>5286</v>
      </c>
      <c r="L6282" s="107" t="n">
        <v>2017004462</v>
      </c>
      <c r="M6282" s="73" t="n">
        <v>43465</v>
      </c>
      <c r="N6282" s="74" t="n">
        <v>61.25</v>
      </c>
      <c r="O6282" s="109" t="n">
        <v>0.1</v>
      </c>
      <c r="P6282" s="110" t="n">
        <v>0.00833333333333333</v>
      </c>
      <c r="Q6282" s="77" t="n">
        <v>8.75</v>
      </c>
      <c r="R6282" s="78" t="n">
        <v>70</v>
      </c>
      <c r="S6282" s="39" t="n">
        <v>980</v>
      </c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  <c r="AI6282" s="3"/>
      <c r="AJ6282" s="3"/>
      <c r="AMG6282" s="0"/>
      <c r="AMH6282" s="0"/>
      <c r="AMI6282" s="0"/>
      <c r="AMJ6282" s="0"/>
    </row>
    <row r="6283" s="4" customFormat="true" ht="37.5" hidden="false" customHeight="true" outlineLevel="0" collapsed="false">
      <c r="A6283" s="23" t="s">
        <v>1337</v>
      </c>
      <c r="B6283" s="108" t="n">
        <v>11252</v>
      </c>
      <c r="C6283" s="25" t="n">
        <f aca="false">VLOOKUP(B6283,[1]Planilha8!$X$4:$Y$6629,2,0)</f>
        <v>2042668</v>
      </c>
      <c r="D6283" s="102" t="s">
        <v>1662</v>
      </c>
      <c r="E6283" s="26" t="str">
        <f aca="false">VLOOKUP(B6283,[1]Planilha8!$X$4:$Z$6629,3,0)</f>
        <v>AUDITÓRIO LUIZ RASSI – HGG</v>
      </c>
      <c r="F6283" s="26" t="str">
        <f aca="false">VLOOKUP(B6283,[1]Planilha8!$X$4:$AD$6629,7,0)</f>
        <v>BOM</v>
      </c>
      <c r="G6283" s="103" t="n">
        <v>43250</v>
      </c>
      <c r="H6283" s="104" t="n">
        <v>1050</v>
      </c>
      <c r="I6283" s="29" t="s">
        <v>23</v>
      </c>
      <c r="J6283" s="105" t="s">
        <v>1663</v>
      </c>
      <c r="K6283" s="106" t="n">
        <v>5286</v>
      </c>
      <c r="L6283" s="107" t="n">
        <v>2017004462</v>
      </c>
      <c r="M6283" s="73" t="n">
        <v>43465</v>
      </c>
      <c r="N6283" s="74" t="n">
        <v>61.25</v>
      </c>
      <c r="O6283" s="109" t="n">
        <v>0.1</v>
      </c>
      <c r="P6283" s="110" t="n">
        <v>0.00833333333333333</v>
      </c>
      <c r="Q6283" s="77" t="n">
        <v>8.75</v>
      </c>
      <c r="R6283" s="78" t="n">
        <v>70</v>
      </c>
      <c r="S6283" s="39" t="n">
        <v>980</v>
      </c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  <c r="AI6283" s="3"/>
      <c r="AJ6283" s="3"/>
      <c r="AMG6283" s="0"/>
      <c r="AMH6283" s="0"/>
      <c r="AMI6283" s="0"/>
      <c r="AMJ6283" s="0"/>
    </row>
    <row r="6284" s="4" customFormat="true" ht="37.5" hidden="false" customHeight="true" outlineLevel="0" collapsed="false">
      <c r="A6284" s="23" t="s">
        <v>1337</v>
      </c>
      <c r="B6284" s="108" t="n">
        <v>11253</v>
      </c>
      <c r="C6284" s="25" t="n">
        <f aca="false">VLOOKUP(B6284,[1]Planilha8!$X$4:$Y$6629,2,0)</f>
        <v>2042669</v>
      </c>
      <c r="D6284" s="102" t="s">
        <v>1662</v>
      </c>
      <c r="E6284" s="26" t="str">
        <f aca="false">VLOOKUP(B6284,[1]Planilha8!$X$4:$Z$6629,3,0)</f>
        <v>AUDITÓRIO LUIZ RASSI – HGG</v>
      </c>
      <c r="F6284" s="26" t="str">
        <f aca="false">VLOOKUP(B6284,[1]Planilha8!$X$4:$AD$6629,7,0)</f>
        <v>BOM</v>
      </c>
      <c r="G6284" s="103" t="n">
        <v>43250</v>
      </c>
      <c r="H6284" s="104" t="n">
        <v>1050</v>
      </c>
      <c r="I6284" s="29" t="s">
        <v>23</v>
      </c>
      <c r="J6284" s="105" t="s">
        <v>1663</v>
      </c>
      <c r="K6284" s="106" t="n">
        <v>5286</v>
      </c>
      <c r="L6284" s="107" t="n">
        <v>2017004462</v>
      </c>
      <c r="M6284" s="73" t="n">
        <v>43465</v>
      </c>
      <c r="N6284" s="74" t="n">
        <v>61.25</v>
      </c>
      <c r="O6284" s="109" t="n">
        <v>0.1</v>
      </c>
      <c r="P6284" s="110" t="n">
        <v>0.00833333333333333</v>
      </c>
      <c r="Q6284" s="77" t="n">
        <v>8.75</v>
      </c>
      <c r="R6284" s="78" t="n">
        <v>70</v>
      </c>
      <c r="S6284" s="39" t="n">
        <v>980</v>
      </c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  <c r="AI6284" s="3"/>
      <c r="AJ6284" s="3"/>
      <c r="AMG6284" s="0"/>
      <c r="AMH6284" s="0"/>
      <c r="AMI6284" s="0"/>
      <c r="AMJ6284" s="0"/>
    </row>
    <row r="6285" s="4" customFormat="true" ht="37.5" hidden="false" customHeight="true" outlineLevel="0" collapsed="false">
      <c r="A6285" s="23" t="s">
        <v>1337</v>
      </c>
      <c r="B6285" s="108" t="n">
        <v>11254</v>
      </c>
      <c r="C6285" s="25" t="n">
        <f aca="false">VLOOKUP(B6285,[1]Planilha8!$X$4:$Y$6629,2,0)</f>
        <v>2042670</v>
      </c>
      <c r="D6285" s="102" t="s">
        <v>1662</v>
      </c>
      <c r="E6285" s="26" t="str">
        <f aca="false">VLOOKUP(B6285,[1]Planilha8!$X$4:$Z$6629,3,0)</f>
        <v>AUDITÓRIO LUIZ RASSI – HGG</v>
      </c>
      <c r="F6285" s="26" t="str">
        <f aca="false">VLOOKUP(B6285,[1]Planilha8!$X$4:$AD$6629,7,0)</f>
        <v>BOM</v>
      </c>
      <c r="G6285" s="103" t="n">
        <v>43250</v>
      </c>
      <c r="H6285" s="104" t="n">
        <v>1050</v>
      </c>
      <c r="I6285" s="29" t="s">
        <v>23</v>
      </c>
      <c r="J6285" s="105" t="s">
        <v>1663</v>
      </c>
      <c r="K6285" s="106" t="n">
        <v>5286</v>
      </c>
      <c r="L6285" s="107" t="n">
        <v>2017004462</v>
      </c>
      <c r="M6285" s="73" t="n">
        <v>43465</v>
      </c>
      <c r="N6285" s="74" t="n">
        <v>61.25</v>
      </c>
      <c r="O6285" s="109" t="n">
        <v>0.1</v>
      </c>
      <c r="P6285" s="110" t="n">
        <v>0.00833333333333333</v>
      </c>
      <c r="Q6285" s="77" t="n">
        <v>8.75</v>
      </c>
      <c r="R6285" s="78" t="n">
        <v>70</v>
      </c>
      <c r="S6285" s="39" t="n">
        <v>980</v>
      </c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  <c r="AMG6285" s="0"/>
      <c r="AMH6285" s="0"/>
      <c r="AMI6285" s="0"/>
      <c r="AMJ6285" s="0"/>
    </row>
    <row r="6286" s="4" customFormat="true" ht="37.5" hidden="false" customHeight="true" outlineLevel="0" collapsed="false">
      <c r="A6286" s="23" t="s">
        <v>1337</v>
      </c>
      <c r="B6286" s="108" t="n">
        <v>11255</v>
      </c>
      <c r="C6286" s="25" t="n">
        <f aca="false">VLOOKUP(B6286,[1]Planilha8!$X$4:$Y$6629,2,0)</f>
        <v>2042671</v>
      </c>
      <c r="D6286" s="102" t="s">
        <v>1662</v>
      </c>
      <c r="E6286" s="26" t="str">
        <f aca="false">VLOOKUP(B6286,[1]Planilha8!$X$4:$Z$6629,3,0)</f>
        <v>AUDITÓRIO LUIZ RASSI – HGG</v>
      </c>
      <c r="F6286" s="26" t="str">
        <f aca="false">VLOOKUP(B6286,[1]Planilha8!$X$4:$AD$6629,7,0)</f>
        <v>BOM</v>
      </c>
      <c r="G6286" s="103" t="n">
        <v>43250</v>
      </c>
      <c r="H6286" s="104" t="n">
        <v>1050</v>
      </c>
      <c r="I6286" s="29" t="s">
        <v>23</v>
      </c>
      <c r="J6286" s="105" t="s">
        <v>1663</v>
      </c>
      <c r="K6286" s="106" t="n">
        <v>5286</v>
      </c>
      <c r="L6286" s="107" t="n">
        <v>2017004462</v>
      </c>
      <c r="M6286" s="73" t="n">
        <v>43465</v>
      </c>
      <c r="N6286" s="74" t="n">
        <v>61.25</v>
      </c>
      <c r="O6286" s="109" t="n">
        <v>0.1</v>
      </c>
      <c r="P6286" s="110" t="n">
        <v>0.00833333333333333</v>
      </c>
      <c r="Q6286" s="77" t="n">
        <v>8.75</v>
      </c>
      <c r="R6286" s="78" t="n">
        <v>70</v>
      </c>
      <c r="S6286" s="39" t="n">
        <v>980</v>
      </c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  <c r="AI6286" s="3"/>
      <c r="AJ6286" s="3"/>
      <c r="AMG6286" s="0"/>
      <c r="AMH6286" s="0"/>
      <c r="AMI6286" s="0"/>
      <c r="AMJ6286" s="0"/>
    </row>
    <row r="6287" s="4" customFormat="true" ht="37.5" hidden="false" customHeight="true" outlineLevel="0" collapsed="false">
      <c r="A6287" s="23" t="s">
        <v>1337</v>
      </c>
      <c r="B6287" s="108" t="n">
        <v>11256</v>
      </c>
      <c r="C6287" s="25" t="n">
        <f aca="false">VLOOKUP(B6287,[1]Planilha8!$X$4:$Y$6629,2,0)</f>
        <v>2042672</v>
      </c>
      <c r="D6287" s="102" t="s">
        <v>1662</v>
      </c>
      <c r="E6287" s="26" t="str">
        <f aca="false">VLOOKUP(B6287,[1]Planilha8!$X$4:$Z$6629,3,0)</f>
        <v>AUDITÓRIO LUIZ RASSI – HGG</v>
      </c>
      <c r="F6287" s="26" t="str">
        <f aca="false">VLOOKUP(B6287,[1]Planilha8!$X$4:$AD$6629,7,0)</f>
        <v>BOM</v>
      </c>
      <c r="G6287" s="103" t="n">
        <v>43250</v>
      </c>
      <c r="H6287" s="104" t="n">
        <v>1050</v>
      </c>
      <c r="I6287" s="29" t="s">
        <v>23</v>
      </c>
      <c r="J6287" s="105" t="s">
        <v>1663</v>
      </c>
      <c r="K6287" s="106" t="n">
        <v>5286</v>
      </c>
      <c r="L6287" s="107" t="n">
        <v>2017004462</v>
      </c>
      <c r="M6287" s="73" t="n">
        <v>43465</v>
      </c>
      <c r="N6287" s="74" t="n">
        <v>61.25</v>
      </c>
      <c r="O6287" s="109" t="n">
        <v>0.1</v>
      </c>
      <c r="P6287" s="110" t="n">
        <v>0.00833333333333333</v>
      </c>
      <c r="Q6287" s="77" t="n">
        <v>8.75</v>
      </c>
      <c r="R6287" s="78" t="n">
        <v>70</v>
      </c>
      <c r="S6287" s="39" t="n">
        <v>980</v>
      </c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  <c r="AI6287" s="3"/>
      <c r="AJ6287" s="3"/>
      <c r="AMG6287" s="0"/>
      <c r="AMH6287" s="0"/>
      <c r="AMI6287" s="0"/>
      <c r="AMJ6287" s="0"/>
    </row>
    <row r="6288" s="4" customFormat="true" ht="37.5" hidden="false" customHeight="true" outlineLevel="0" collapsed="false">
      <c r="A6288" s="23" t="s">
        <v>1337</v>
      </c>
      <c r="B6288" s="108" t="n">
        <v>11257</v>
      </c>
      <c r="C6288" s="25" t="n">
        <f aca="false">VLOOKUP(B6288,[1]Planilha8!$X$4:$Y$6629,2,0)</f>
        <v>2042673</v>
      </c>
      <c r="D6288" s="102" t="s">
        <v>1662</v>
      </c>
      <c r="E6288" s="26" t="str">
        <f aca="false">VLOOKUP(B6288,[1]Planilha8!$X$4:$Z$6629,3,0)</f>
        <v>AUDITÓRIO LUIZ RASSI – HGG</v>
      </c>
      <c r="F6288" s="26" t="str">
        <f aca="false">VLOOKUP(B6288,[1]Planilha8!$X$4:$AD$6629,7,0)</f>
        <v>BOM</v>
      </c>
      <c r="G6288" s="103" t="n">
        <v>43250</v>
      </c>
      <c r="H6288" s="104" t="n">
        <v>1050</v>
      </c>
      <c r="I6288" s="29" t="s">
        <v>23</v>
      </c>
      <c r="J6288" s="105" t="s">
        <v>1663</v>
      </c>
      <c r="K6288" s="106" t="n">
        <v>5286</v>
      </c>
      <c r="L6288" s="107" t="n">
        <v>2017004462</v>
      </c>
      <c r="M6288" s="73" t="n">
        <v>43465</v>
      </c>
      <c r="N6288" s="74" t="n">
        <v>61.25</v>
      </c>
      <c r="O6288" s="109" t="n">
        <v>0.1</v>
      </c>
      <c r="P6288" s="110" t="n">
        <v>0.00833333333333333</v>
      </c>
      <c r="Q6288" s="77" t="n">
        <v>8.75</v>
      </c>
      <c r="R6288" s="78" t="n">
        <v>70</v>
      </c>
      <c r="S6288" s="39" t="n">
        <v>980</v>
      </c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  <c r="AI6288" s="3"/>
      <c r="AJ6288" s="3"/>
      <c r="AMG6288" s="0"/>
      <c r="AMH6288" s="0"/>
      <c r="AMI6288" s="0"/>
      <c r="AMJ6288" s="0"/>
    </row>
    <row r="6289" s="4" customFormat="true" ht="37.5" hidden="false" customHeight="true" outlineLevel="0" collapsed="false">
      <c r="A6289" s="23" t="s">
        <v>1337</v>
      </c>
      <c r="B6289" s="108" t="n">
        <v>11258</v>
      </c>
      <c r="C6289" s="25" t="n">
        <f aca="false">VLOOKUP(B6289,[1]Planilha8!$X$4:$Y$6629,2,0)</f>
        <v>2042674</v>
      </c>
      <c r="D6289" s="102" t="s">
        <v>1662</v>
      </c>
      <c r="E6289" s="26" t="str">
        <f aca="false">VLOOKUP(B6289,[1]Planilha8!$X$4:$Z$6629,3,0)</f>
        <v>AUDITÓRIO LUIZ RASSI – HGG</v>
      </c>
      <c r="F6289" s="26" t="str">
        <f aca="false">VLOOKUP(B6289,[1]Planilha8!$X$4:$AD$6629,7,0)</f>
        <v>BOM</v>
      </c>
      <c r="G6289" s="103" t="n">
        <v>43250</v>
      </c>
      <c r="H6289" s="104" t="n">
        <v>1050</v>
      </c>
      <c r="I6289" s="29" t="s">
        <v>23</v>
      </c>
      <c r="J6289" s="105" t="s">
        <v>1663</v>
      </c>
      <c r="K6289" s="106" t="n">
        <v>5286</v>
      </c>
      <c r="L6289" s="107" t="n">
        <v>2017004462</v>
      </c>
      <c r="M6289" s="73" t="n">
        <v>43465</v>
      </c>
      <c r="N6289" s="74" t="n">
        <v>61.25</v>
      </c>
      <c r="O6289" s="109" t="n">
        <v>0.1</v>
      </c>
      <c r="P6289" s="110" t="n">
        <v>0.00833333333333333</v>
      </c>
      <c r="Q6289" s="77" t="n">
        <v>8.75</v>
      </c>
      <c r="R6289" s="78" t="n">
        <v>70</v>
      </c>
      <c r="S6289" s="39" t="n">
        <v>980</v>
      </c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  <c r="AI6289" s="3"/>
      <c r="AJ6289" s="3"/>
      <c r="AMG6289" s="0"/>
      <c r="AMH6289" s="0"/>
      <c r="AMI6289" s="0"/>
      <c r="AMJ6289" s="0"/>
    </row>
    <row r="6290" s="4" customFormat="true" ht="37.5" hidden="false" customHeight="true" outlineLevel="0" collapsed="false">
      <c r="A6290" s="23" t="s">
        <v>1337</v>
      </c>
      <c r="B6290" s="108" t="n">
        <v>11259</v>
      </c>
      <c r="C6290" s="25" t="n">
        <f aca="false">VLOOKUP(B6290,[1]Planilha8!$X$4:$Y$6629,2,0)</f>
        <v>2042675</v>
      </c>
      <c r="D6290" s="102" t="s">
        <v>1662</v>
      </c>
      <c r="E6290" s="26" t="str">
        <f aca="false">VLOOKUP(B6290,[1]Planilha8!$X$4:$Z$6629,3,0)</f>
        <v>AUDITÓRIO LUIZ RASSI – HGG</v>
      </c>
      <c r="F6290" s="26" t="str">
        <f aca="false">VLOOKUP(B6290,[1]Planilha8!$X$4:$AD$6629,7,0)</f>
        <v>BOM</v>
      </c>
      <c r="G6290" s="103" t="n">
        <v>43250</v>
      </c>
      <c r="H6290" s="104" t="n">
        <v>1050</v>
      </c>
      <c r="I6290" s="29" t="s">
        <v>23</v>
      </c>
      <c r="J6290" s="105" t="s">
        <v>1663</v>
      </c>
      <c r="K6290" s="106" t="n">
        <v>5286</v>
      </c>
      <c r="L6290" s="107" t="n">
        <v>2017004462</v>
      </c>
      <c r="M6290" s="73" t="n">
        <v>43465</v>
      </c>
      <c r="N6290" s="74" t="n">
        <v>61.25</v>
      </c>
      <c r="O6290" s="109" t="n">
        <v>0.1</v>
      </c>
      <c r="P6290" s="110" t="n">
        <v>0.00833333333333333</v>
      </c>
      <c r="Q6290" s="77" t="n">
        <v>8.75</v>
      </c>
      <c r="R6290" s="78" t="n">
        <v>70</v>
      </c>
      <c r="S6290" s="39" t="n">
        <v>980</v>
      </c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  <c r="AI6290" s="3"/>
      <c r="AJ6290" s="3"/>
      <c r="AMG6290" s="0"/>
      <c r="AMH6290" s="0"/>
      <c r="AMI6290" s="0"/>
      <c r="AMJ6290" s="0"/>
    </row>
    <row r="6291" s="4" customFormat="true" ht="37.5" hidden="false" customHeight="true" outlineLevel="0" collapsed="false">
      <c r="A6291" s="23" t="s">
        <v>1337</v>
      </c>
      <c r="B6291" s="108" t="n">
        <v>11260</v>
      </c>
      <c r="C6291" s="25" t="n">
        <f aca="false">VLOOKUP(B6291,[1]Planilha8!$X$4:$Y$6629,2,0)</f>
        <v>2042676</v>
      </c>
      <c r="D6291" s="102" t="s">
        <v>1662</v>
      </c>
      <c r="E6291" s="26" t="str">
        <f aca="false">VLOOKUP(B6291,[1]Planilha8!$X$4:$Z$6629,3,0)</f>
        <v>AUDITÓRIO LUIZ RASSI – HGG</v>
      </c>
      <c r="F6291" s="26" t="str">
        <f aca="false">VLOOKUP(B6291,[1]Planilha8!$X$4:$AD$6629,7,0)</f>
        <v>BOM</v>
      </c>
      <c r="G6291" s="103" t="n">
        <v>43250</v>
      </c>
      <c r="H6291" s="104" t="n">
        <v>1050</v>
      </c>
      <c r="I6291" s="29" t="s">
        <v>23</v>
      </c>
      <c r="J6291" s="105" t="s">
        <v>1663</v>
      </c>
      <c r="K6291" s="106" t="n">
        <v>5286</v>
      </c>
      <c r="L6291" s="107" t="n">
        <v>2017004462</v>
      </c>
      <c r="M6291" s="73" t="n">
        <v>43465</v>
      </c>
      <c r="N6291" s="74" t="n">
        <v>61.25</v>
      </c>
      <c r="O6291" s="109" t="n">
        <v>0.1</v>
      </c>
      <c r="P6291" s="110" t="n">
        <v>0.00833333333333333</v>
      </c>
      <c r="Q6291" s="77" t="n">
        <v>8.75</v>
      </c>
      <c r="R6291" s="78" t="n">
        <v>70</v>
      </c>
      <c r="S6291" s="39" t="n">
        <v>980</v>
      </c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  <c r="AI6291" s="3"/>
      <c r="AJ6291" s="3"/>
      <c r="AMG6291" s="0"/>
      <c r="AMH6291" s="0"/>
      <c r="AMI6291" s="0"/>
      <c r="AMJ6291" s="0"/>
    </row>
    <row r="6292" s="4" customFormat="true" ht="37.5" hidden="false" customHeight="true" outlineLevel="0" collapsed="false">
      <c r="A6292" s="23" t="s">
        <v>1337</v>
      </c>
      <c r="B6292" s="108" t="n">
        <v>11261</v>
      </c>
      <c r="C6292" s="25" t="n">
        <f aca="false">VLOOKUP(B6292,[1]Planilha8!$X$4:$Y$6629,2,0)</f>
        <v>2042677</v>
      </c>
      <c r="D6292" s="102" t="s">
        <v>1662</v>
      </c>
      <c r="E6292" s="26" t="str">
        <f aca="false">VLOOKUP(B6292,[1]Planilha8!$X$4:$Z$6629,3,0)</f>
        <v>AUDITÓRIO LUIZ RASSI – HGG</v>
      </c>
      <c r="F6292" s="26" t="str">
        <f aca="false">VLOOKUP(B6292,[1]Planilha8!$X$4:$AD$6629,7,0)</f>
        <v>BOM</v>
      </c>
      <c r="G6292" s="103" t="n">
        <v>43250</v>
      </c>
      <c r="H6292" s="104" t="n">
        <v>1050</v>
      </c>
      <c r="I6292" s="29" t="s">
        <v>23</v>
      </c>
      <c r="J6292" s="105" t="s">
        <v>1663</v>
      </c>
      <c r="K6292" s="106" t="n">
        <v>5286</v>
      </c>
      <c r="L6292" s="107" t="n">
        <v>2017004462</v>
      </c>
      <c r="M6292" s="73" t="n">
        <v>43465</v>
      </c>
      <c r="N6292" s="74" t="n">
        <v>61.25</v>
      </c>
      <c r="O6292" s="109" t="n">
        <v>0.1</v>
      </c>
      <c r="P6292" s="110" t="n">
        <v>0.00833333333333333</v>
      </c>
      <c r="Q6292" s="77" t="n">
        <v>8.75</v>
      </c>
      <c r="R6292" s="78" t="n">
        <v>70</v>
      </c>
      <c r="S6292" s="39" t="n">
        <v>980</v>
      </c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  <c r="AI6292" s="3"/>
      <c r="AJ6292" s="3"/>
      <c r="AMG6292" s="0"/>
      <c r="AMH6292" s="0"/>
      <c r="AMI6292" s="0"/>
      <c r="AMJ6292" s="0"/>
    </row>
    <row r="6293" s="4" customFormat="true" ht="37.5" hidden="false" customHeight="true" outlineLevel="0" collapsed="false">
      <c r="A6293" s="23" t="s">
        <v>1337</v>
      </c>
      <c r="B6293" s="108" t="n">
        <v>11262</v>
      </c>
      <c r="C6293" s="25" t="n">
        <f aca="false">VLOOKUP(B6293,[1]Planilha8!$X$4:$Y$6629,2,0)</f>
        <v>2042678</v>
      </c>
      <c r="D6293" s="102" t="s">
        <v>1662</v>
      </c>
      <c r="E6293" s="26" t="str">
        <f aca="false">VLOOKUP(B6293,[1]Planilha8!$X$4:$Z$6629,3,0)</f>
        <v>AUDITÓRIO LUIZ RASSI – HGG</v>
      </c>
      <c r="F6293" s="26" t="str">
        <f aca="false">VLOOKUP(B6293,[1]Planilha8!$X$4:$AD$6629,7,0)</f>
        <v>BOM</v>
      </c>
      <c r="G6293" s="103" t="n">
        <v>43250</v>
      </c>
      <c r="H6293" s="104" t="n">
        <v>1050</v>
      </c>
      <c r="I6293" s="29" t="s">
        <v>23</v>
      </c>
      <c r="J6293" s="105" t="s">
        <v>1663</v>
      </c>
      <c r="K6293" s="106" t="n">
        <v>5286</v>
      </c>
      <c r="L6293" s="107" t="n">
        <v>2017004462</v>
      </c>
      <c r="M6293" s="73" t="n">
        <v>43465</v>
      </c>
      <c r="N6293" s="74" t="n">
        <v>61.25</v>
      </c>
      <c r="O6293" s="109" t="n">
        <v>0.1</v>
      </c>
      <c r="P6293" s="110" t="n">
        <v>0.00833333333333333</v>
      </c>
      <c r="Q6293" s="77" t="n">
        <v>8.75</v>
      </c>
      <c r="R6293" s="78" t="n">
        <v>70</v>
      </c>
      <c r="S6293" s="39" t="n">
        <v>980</v>
      </c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  <c r="AI6293" s="3"/>
      <c r="AJ6293" s="3"/>
      <c r="AMG6293" s="0"/>
      <c r="AMH6293" s="0"/>
      <c r="AMI6293" s="0"/>
      <c r="AMJ6293" s="0"/>
    </row>
    <row r="6294" s="4" customFormat="true" ht="37.5" hidden="false" customHeight="true" outlineLevel="0" collapsed="false">
      <c r="A6294" s="23" t="s">
        <v>1337</v>
      </c>
      <c r="B6294" s="108" t="n">
        <v>11263</v>
      </c>
      <c r="C6294" s="25" t="n">
        <f aca="false">VLOOKUP(B6294,[1]Planilha8!$X$4:$Y$6629,2,0)</f>
        <v>2042679</v>
      </c>
      <c r="D6294" s="102" t="s">
        <v>1664</v>
      </c>
      <c r="E6294" s="26" t="str">
        <f aca="false">VLOOKUP(B6294,[1]Planilha8!$X$4:$Z$6629,3,0)</f>
        <v>AUDITÓRIO LUIZ RASSI – HGG</v>
      </c>
      <c r="F6294" s="26" t="str">
        <f aca="false">VLOOKUP(B6294,[1]Planilha8!$X$4:$AD$6629,7,0)</f>
        <v>BOM</v>
      </c>
      <c r="G6294" s="103" t="n">
        <v>43250</v>
      </c>
      <c r="H6294" s="104" t="n">
        <v>1575</v>
      </c>
      <c r="I6294" s="29" t="s">
        <v>23</v>
      </c>
      <c r="J6294" s="105" t="s">
        <v>1663</v>
      </c>
      <c r="K6294" s="106" t="n">
        <v>5286</v>
      </c>
      <c r="L6294" s="107" t="n">
        <v>2017004462</v>
      </c>
      <c r="M6294" s="73" t="n">
        <v>43465</v>
      </c>
      <c r="N6294" s="74" t="n">
        <v>91.875</v>
      </c>
      <c r="O6294" s="109" t="n">
        <v>0.1</v>
      </c>
      <c r="P6294" s="110" t="n">
        <v>0.00833333333333333</v>
      </c>
      <c r="Q6294" s="77" t="n">
        <v>13.125</v>
      </c>
      <c r="R6294" s="78" t="n">
        <v>105</v>
      </c>
      <c r="S6294" s="39" t="n">
        <v>1470</v>
      </c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  <c r="AI6294" s="3"/>
      <c r="AJ6294" s="3"/>
      <c r="AMG6294" s="0"/>
      <c r="AMH6294" s="0"/>
      <c r="AMI6294" s="0"/>
      <c r="AMJ6294" s="0"/>
    </row>
    <row r="6295" s="4" customFormat="true" ht="37.5" hidden="false" customHeight="true" outlineLevel="0" collapsed="false">
      <c r="A6295" s="23" t="s">
        <v>1337</v>
      </c>
      <c r="B6295" s="108" t="n">
        <v>11299</v>
      </c>
      <c r="C6295" s="25" t="n">
        <f aca="false">VLOOKUP(B6295,[1]Planilha8!$X$4:$Y$6629,2,0)</f>
        <v>803089</v>
      </c>
      <c r="D6295" s="102" t="s">
        <v>1665</v>
      </c>
      <c r="E6295" s="26" t="str">
        <f aca="false">VLOOKUP(B6295,[1]Planilha8!$X$4:$Z$6629,3,0)</f>
        <v>CEAD</v>
      </c>
      <c r="F6295" s="26" t="str">
        <f aca="false">VLOOKUP(B6295,[1]Planilha8!$X$4:$AD$6629,7,0)</f>
        <v>BOM</v>
      </c>
      <c r="G6295" s="103" t="n">
        <v>43271</v>
      </c>
      <c r="H6295" s="104" t="n">
        <v>2040</v>
      </c>
      <c r="I6295" s="29" t="s">
        <v>23</v>
      </c>
      <c r="J6295" s="105" t="s">
        <v>1666</v>
      </c>
      <c r="K6295" s="106" t="n">
        <v>108</v>
      </c>
      <c r="L6295" s="107" t="n">
        <v>2018002306</v>
      </c>
      <c r="M6295" s="73" t="n">
        <v>43465</v>
      </c>
      <c r="N6295" s="74" t="n">
        <v>112.2</v>
      </c>
      <c r="O6295" s="109" t="n">
        <v>0.11</v>
      </c>
      <c r="P6295" s="110" t="n">
        <v>0.00916666666666667</v>
      </c>
      <c r="Q6295" s="77" t="n">
        <v>18.7</v>
      </c>
      <c r="R6295" s="78" t="n">
        <v>130.9</v>
      </c>
      <c r="S6295" s="39" t="n">
        <v>1909.1</v>
      </c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  <c r="AI6295" s="3"/>
      <c r="AJ6295" s="3"/>
      <c r="AMG6295" s="0"/>
      <c r="AMH6295" s="0"/>
      <c r="AMI6295" s="0"/>
      <c r="AMJ6295" s="0"/>
    </row>
    <row r="6296" s="4" customFormat="true" ht="37.5" hidden="false" customHeight="true" outlineLevel="0" collapsed="false">
      <c r="A6296" s="23" t="s">
        <v>1337</v>
      </c>
      <c r="B6296" s="108" t="n">
        <v>11300</v>
      </c>
      <c r="C6296" s="25" t="n">
        <f aca="false">VLOOKUP(B6296,[1]Planilha8!$X$4:$Y$6629,2,0)</f>
        <v>803090</v>
      </c>
      <c r="D6296" s="102" t="s">
        <v>1667</v>
      </c>
      <c r="E6296" s="26" t="str">
        <f aca="false">VLOOKUP(B6296,[1]Planilha8!$X$4:$Z$6629,3,0)</f>
        <v>CEAD</v>
      </c>
      <c r="F6296" s="26" t="str">
        <f aca="false">VLOOKUP(B6296,[1]Planilha8!$X$4:$AD$6629,7,0)</f>
        <v>BOM</v>
      </c>
      <c r="G6296" s="103" t="n">
        <v>43271</v>
      </c>
      <c r="H6296" s="104" t="n">
        <v>5810</v>
      </c>
      <c r="I6296" s="29" t="s">
        <v>23</v>
      </c>
      <c r="J6296" s="105" t="s">
        <v>1666</v>
      </c>
      <c r="K6296" s="106" t="n">
        <v>108</v>
      </c>
      <c r="L6296" s="107" t="n">
        <v>2018002306</v>
      </c>
      <c r="M6296" s="73" t="n">
        <v>43465</v>
      </c>
      <c r="N6296" s="74" t="n">
        <v>319.55</v>
      </c>
      <c r="O6296" s="109" t="n">
        <v>0.11</v>
      </c>
      <c r="P6296" s="110" t="n">
        <v>0.00916666666666667</v>
      </c>
      <c r="Q6296" s="77" t="n">
        <v>53.2583333333333</v>
      </c>
      <c r="R6296" s="78" t="n">
        <v>372.808333333333</v>
      </c>
      <c r="S6296" s="39" t="n">
        <v>5437.19166666667</v>
      </c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  <c r="AI6296" s="3"/>
      <c r="AJ6296" s="3"/>
      <c r="AMG6296" s="0"/>
      <c r="AMH6296" s="0"/>
      <c r="AMI6296" s="0"/>
      <c r="AMJ6296" s="0"/>
    </row>
    <row r="6297" s="4" customFormat="true" ht="37.5" hidden="false" customHeight="true" outlineLevel="0" collapsed="false">
      <c r="A6297" s="23" t="s">
        <v>1337</v>
      </c>
      <c r="B6297" s="108" t="n">
        <v>11301</v>
      </c>
      <c r="C6297" s="25" t="n">
        <f aca="false">VLOOKUP(B6297,[1]Planilha8!$X$4:$Y$6629,2,0)</f>
        <v>803091</v>
      </c>
      <c r="D6297" s="102" t="s">
        <v>1668</v>
      </c>
      <c r="E6297" s="26" t="str">
        <f aca="false">VLOOKUP(B6297,[1]Planilha8!$X$4:$Z$6629,3,0)</f>
        <v>CEAD</v>
      </c>
      <c r="F6297" s="26" t="str">
        <f aca="false">VLOOKUP(B6297,[1]Planilha8!$X$4:$AD$6629,7,0)</f>
        <v>BOM</v>
      </c>
      <c r="G6297" s="103" t="n">
        <v>43271</v>
      </c>
      <c r="H6297" s="104" t="n">
        <v>2100</v>
      </c>
      <c r="I6297" s="29" t="s">
        <v>23</v>
      </c>
      <c r="J6297" s="105" t="s">
        <v>1666</v>
      </c>
      <c r="K6297" s="106" t="n">
        <v>108</v>
      </c>
      <c r="L6297" s="107" t="n">
        <v>2018002306</v>
      </c>
      <c r="M6297" s="73" t="n">
        <v>43465</v>
      </c>
      <c r="N6297" s="74" t="n">
        <v>115.5</v>
      </c>
      <c r="O6297" s="109" t="n">
        <v>0.11</v>
      </c>
      <c r="P6297" s="110" t="n">
        <v>0.00916666666666667</v>
      </c>
      <c r="Q6297" s="77" t="n">
        <v>19.25</v>
      </c>
      <c r="R6297" s="78" t="n">
        <v>134.75</v>
      </c>
      <c r="S6297" s="39" t="n">
        <v>1965.25</v>
      </c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  <c r="AI6297" s="3"/>
      <c r="AJ6297" s="3"/>
      <c r="AMG6297" s="0"/>
      <c r="AMH6297" s="0"/>
      <c r="AMI6297" s="0"/>
      <c r="AMJ6297" s="0"/>
    </row>
    <row r="6298" s="4" customFormat="true" ht="37.5" hidden="false" customHeight="true" outlineLevel="0" collapsed="false">
      <c r="A6298" s="23" t="s">
        <v>1337</v>
      </c>
      <c r="B6298" s="108" t="n">
        <v>11302</v>
      </c>
      <c r="C6298" s="25" t="n">
        <f aca="false">VLOOKUP(B6298,[1]Planilha8!$X$4:$Y$6629,2,0)</f>
        <v>803092</v>
      </c>
      <c r="D6298" s="102" t="s">
        <v>1669</v>
      </c>
      <c r="E6298" s="26" t="str">
        <f aca="false">VLOOKUP(B6298,[1]Planilha8!$X$4:$Z$6629,3,0)</f>
        <v>CEAD – SALA PODOLOGIA</v>
      </c>
      <c r="F6298" s="26" t="str">
        <f aca="false">VLOOKUP(B6298,[1]Planilha8!$X$4:$AD$6629,7,0)</f>
        <v>BOM</v>
      </c>
      <c r="G6298" s="103" t="n">
        <v>43271</v>
      </c>
      <c r="H6298" s="104" t="n">
        <v>815</v>
      </c>
      <c r="I6298" s="29" t="s">
        <v>23</v>
      </c>
      <c r="J6298" s="105" t="s">
        <v>1666</v>
      </c>
      <c r="K6298" s="106" t="n">
        <v>108</v>
      </c>
      <c r="L6298" s="107" t="n">
        <v>2018002306</v>
      </c>
      <c r="M6298" s="73" t="n">
        <v>43465</v>
      </c>
      <c r="N6298" s="74" t="n">
        <v>44.825</v>
      </c>
      <c r="O6298" s="109" t="n">
        <v>0.11</v>
      </c>
      <c r="P6298" s="110" t="n">
        <v>0.00916666666666667</v>
      </c>
      <c r="Q6298" s="77" t="n">
        <v>7.47083333333333</v>
      </c>
      <c r="R6298" s="78" t="n">
        <v>52.2958333333333</v>
      </c>
      <c r="S6298" s="39" t="n">
        <v>762.704166666667</v>
      </c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  <c r="AMG6298" s="0"/>
      <c r="AMH6298" s="0"/>
      <c r="AMI6298" s="0"/>
      <c r="AMJ6298" s="0"/>
    </row>
    <row r="6299" s="4" customFormat="true" ht="37.5" hidden="false" customHeight="true" outlineLevel="0" collapsed="false">
      <c r="A6299" s="23" t="s">
        <v>1337</v>
      </c>
      <c r="B6299" s="108" t="n">
        <v>11303</v>
      </c>
      <c r="C6299" s="25" t="n">
        <f aca="false">VLOOKUP(B6299,[1]Planilha8!$X$4:$Y$6629,2,0)</f>
        <v>802454</v>
      </c>
      <c r="D6299" s="102" t="s">
        <v>1670</v>
      </c>
      <c r="E6299" s="26" t="str">
        <f aca="false">VLOOKUP(B6299,[1]Planilha8!$X$4:$Z$6629,3,0)</f>
        <v>NUTRIÇÃO</v>
      </c>
      <c r="F6299" s="26" t="str">
        <f aca="false">VLOOKUP(B6299,[1]Planilha8!$X$4:$AD$6629,7,0)</f>
        <v>BOM</v>
      </c>
      <c r="G6299" s="103" t="n">
        <v>43277</v>
      </c>
      <c r="H6299" s="104" t="n">
        <v>3700</v>
      </c>
      <c r="I6299" s="29" t="s">
        <v>23</v>
      </c>
      <c r="J6299" s="105" t="s">
        <v>1143</v>
      </c>
      <c r="K6299" s="106" t="n">
        <v>90</v>
      </c>
      <c r="L6299" s="107" t="n">
        <v>201800829</v>
      </c>
      <c r="M6299" s="73" t="n">
        <v>43465</v>
      </c>
      <c r="N6299" s="74" t="n">
        <v>203.5</v>
      </c>
      <c r="O6299" s="109" t="n">
        <v>0.11</v>
      </c>
      <c r="P6299" s="110" t="n">
        <v>0.00916666666666667</v>
      </c>
      <c r="Q6299" s="77" t="n">
        <v>33.9166666666667</v>
      </c>
      <c r="R6299" s="78" t="n">
        <v>237.416666666667</v>
      </c>
      <c r="S6299" s="39" t="n">
        <v>3462.58333333333</v>
      </c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  <c r="AI6299" s="3"/>
      <c r="AJ6299" s="3"/>
      <c r="AMG6299" s="0"/>
      <c r="AMH6299" s="0"/>
      <c r="AMI6299" s="0"/>
      <c r="AMJ6299" s="0"/>
    </row>
    <row r="6300" s="4" customFormat="true" ht="37.5" hidden="false" customHeight="true" outlineLevel="0" collapsed="false">
      <c r="A6300" s="23" t="s">
        <v>1337</v>
      </c>
      <c r="B6300" s="108" t="n">
        <v>11304</v>
      </c>
      <c r="C6300" s="25" t="n">
        <f aca="false">VLOOKUP(B6300,[1]Planilha8!$X$4:$Y$6629,2,0)</f>
        <v>802453</v>
      </c>
      <c r="D6300" s="102" t="s">
        <v>1671</v>
      </c>
      <c r="E6300" s="26" t="str">
        <f aca="false">VLOOKUP(B6300,[1]Planilha8!$X$4:$Z$6629,3,0)</f>
        <v>FARMÁCIA</v>
      </c>
      <c r="F6300" s="26" t="str">
        <f aca="false">VLOOKUP(B6300,[1]Planilha8!$X$4:$AD$6629,7,0)</f>
        <v>BOM</v>
      </c>
      <c r="G6300" s="103" t="n">
        <v>43277</v>
      </c>
      <c r="H6300" s="104" t="n">
        <v>2900</v>
      </c>
      <c r="I6300" s="29" t="s">
        <v>23</v>
      </c>
      <c r="J6300" s="105" t="s">
        <v>1143</v>
      </c>
      <c r="K6300" s="106" t="n">
        <v>90</v>
      </c>
      <c r="L6300" s="107" t="n">
        <v>201800829</v>
      </c>
      <c r="M6300" s="73" t="n">
        <v>43465</v>
      </c>
      <c r="N6300" s="74" t="n">
        <v>159.5</v>
      </c>
      <c r="O6300" s="109" t="n">
        <v>0.11</v>
      </c>
      <c r="P6300" s="110" t="n">
        <v>0.00916666666666667</v>
      </c>
      <c r="Q6300" s="77" t="n">
        <v>26.5833333333333</v>
      </c>
      <c r="R6300" s="78" t="n">
        <v>186.083333333333</v>
      </c>
      <c r="S6300" s="39" t="n">
        <v>2713.91666666667</v>
      </c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  <c r="AI6300" s="3"/>
      <c r="AJ6300" s="3"/>
      <c r="AMG6300" s="0"/>
      <c r="AMH6300" s="0"/>
      <c r="AMI6300" s="0"/>
      <c r="AMJ6300" s="0"/>
    </row>
    <row r="6301" s="4" customFormat="true" ht="37.5" hidden="false" customHeight="true" outlineLevel="0" collapsed="false">
      <c r="A6301" s="23" t="s">
        <v>1337</v>
      </c>
      <c r="B6301" s="108" t="n">
        <v>11389</v>
      </c>
      <c r="C6301" s="25" t="n">
        <f aca="false">VLOOKUP(B6301,[1]Planilha8!$X$4:$Y$6629,2,0)</f>
        <v>802567</v>
      </c>
      <c r="D6301" s="102" t="s">
        <v>1672</v>
      </c>
      <c r="E6301" s="26" t="str">
        <f aca="false">VLOOKUP(B6301,[1]Planilha8!$X$4:$Z$6629,3,0)</f>
        <v>REABILITAÇÃO CARDÍACA</v>
      </c>
      <c r="F6301" s="26" t="str">
        <f aca="false">VLOOKUP(B6301,[1]Planilha8!$X$4:$AD$6629,7,0)</f>
        <v>BOM</v>
      </c>
      <c r="G6301" s="103" t="n">
        <v>43280</v>
      </c>
      <c r="H6301" s="104" t="n">
        <v>375.16</v>
      </c>
      <c r="I6301" s="29" t="s">
        <v>23</v>
      </c>
      <c r="J6301" s="105" t="s">
        <v>1617</v>
      </c>
      <c r="K6301" s="106" t="n">
        <v>907</v>
      </c>
      <c r="L6301" s="107" t="n">
        <v>2018003094</v>
      </c>
      <c r="M6301" s="73" t="n">
        <v>43465</v>
      </c>
      <c r="N6301" s="74" t="n">
        <v>37.516</v>
      </c>
      <c r="O6301" s="109" t="n">
        <v>0.2</v>
      </c>
      <c r="P6301" s="110" t="n">
        <v>0.0166666666666667</v>
      </c>
      <c r="Q6301" s="77" t="n">
        <v>6.25266666666667</v>
      </c>
      <c r="R6301" s="78" t="n">
        <v>43.7686666666667</v>
      </c>
      <c r="S6301" s="39" t="n">
        <v>331.391333333333</v>
      </c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  <c r="AI6301" s="3"/>
      <c r="AJ6301" s="3"/>
      <c r="AMG6301" s="0"/>
      <c r="AMH6301" s="0"/>
      <c r="AMI6301" s="0"/>
      <c r="AMJ6301" s="0"/>
    </row>
    <row r="6302" s="4" customFormat="true" ht="37.5" hidden="false" customHeight="true" outlineLevel="0" collapsed="false">
      <c r="A6302" s="23" t="s">
        <v>1337</v>
      </c>
      <c r="B6302" s="108" t="n">
        <v>11390</v>
      </c>
      <c r="C6302" s="25" t="n">
        <f aca="false">VLOOKUP(B6302,[1]Planilha8!$X$4:$Y$6629,2,0)</f>
        <v>802568</v>
      </c>
      <c r="D6302" s="102" t="s">
        <v>1673</v>
      </c>
      <c r="E6302" s="26" t="str">
        <f aca="false">VLOOKUP(B6302,[1]Planilha8!$X$4:$Z$6629,3,0)</f>
        <v>REABILITAÇÃO CARDÍACA</v>
      </c>
      <c r="F6302" s="26" t="str">
        <f aca="false">VLOOKUP(B6302,[1]Planilha8!$X$4:$AD$6629,7,0)</f>
        <v>BOM</v>
      </c>
      <c r="G6302" s="103" t="n">
        <v>43280</v>
      </c>
      <c r="H6302" s="104" t="n">
        <v>309.51</v>
      </c>
      <c r="I6302" s="29" t="s">
        <v>23</v>
      </c>
      <c r="J6302" s="105" t="s">
        <v>1617</v>
      </c>
      <c r="K6302" s="106" t="n">
        <v>907</v>
      </c>
      <c r="L6302" s="107" t="n">
        <v>2018003094</v>
      </c>
      <c r="M6302" s="73" t="n">
        <v>43465</v>
      </c>
      <c r="N6302" s="74" t="n">
        <v>30.951</v>
      </c>
      <c r="O6302" s="109" t="n">
        <v>0.2</v>
      </c>
      <c r="P6302" s="110" t="n">
        <v>0.0166666666666667</v>
      </c>
      <c r="Q6302" s="77" t="n">
        <v>5.1585</v>
      </c>
      <c r="R6302" s="78" t="n">
        <v>36.1095</v>
      </c>
      <c r="S6302" s="39" t="n">
        <v>273.4005</v>
      </c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  <c r="AI6302" s="3"/>
      <c r="AJ6302" s="3"/>
      <c r="AMG6302" s="0"/>
      <c r="AMH6302" s="0"/>
      <c r="AMI6302" s="0"/>
      <c r="AMJ6302" s="0"/>
    </row>
    <row r="6303" s="4" customFormat="true" ht="37.5" hidden="false" customHeight="true" outlineLevel="0" collapsed="false">
      <c r="A6303" s="23" t="s">
        <v>1337</v>
      </c>
      <c r="B6303" s="108" t="n">
        <v>11391</v>
      </c>
      <c r="C6303" s="25" t="n">
        <f aca="false">VLOOKUP(B6303,[1]Planilha8!$X$4:$Y$6629,2,0)</f>
        <v>802569</v>
      </c>
      <c r="D6303" s="102" t="s">
        <v>1674</v>
      </c>
      <c r="E6303" s="26" t="str">
        <f aca="false">VLOOKUP(B6303,[1]Planilha8!$X$4:$Z$6629,3,0)</f>
        <v>REABILITAÇÃO CARDÍACA</v>
      </c>
      <c r="F6303" s="26" t="str">
        <f aca="false">VLOOKUP(B6303,[1]Planilha8!$X$4:$AD$6629,7,0)</f>
        <v>BOM</v>
      </c>
      <c r="G6303" s="103" t="n">
        <v>43280</v>
      </c>
      <c r="H6303" s="104" t="n">
        <v>301.07</v>
      </c>
      <c r="I6303" s="29" t="s">
        <v>23</v>
      </c>
      <c r="J6303" s="105" t="s">
        <v>1617</v>
      </c>
      <c r="K6303" s="106" t="n">
        <v>907</v>
      </c>
      <c r="L6303" s="107" t="n">
        <v>2018003094</v>
      </c>
      <c r="M6303" s="73" t="n">
        <v>43465</v>
      </c>
      <c r="N6303" s="74" t="n">
        <v>30.107</v>
      </c>
      <c r="O6303" s="109" t="n">
        <v>0.2</v>
      </c>
      <c r="P6303" s="110" t="n">
        <v>0.0166666666666667</v>
      </c>
      <c r="Q6303" s="77" t="n">
        <v>5.01783333333333</v>
      </c>
      <c r="R6303" s="78" t="n">
        <v>35.1248333333333</v>
      </c>
      <c r="S6303" s="39" t="n">
        <v>265.945166666667</v>
      </c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  <c r="AI6303" s="3"/>
      <c r="AJ6303" s="3"/>
      <c r="AMG6303" s="0"/>
      <c r="AMH6303" s="0"/>
      <c r="AMI6303" s="0"/>
      <c r="AMJ6303" s="0"/>
    </row>
    <row r="6304" s="4" customFormat="true" ht="37.5" hidden="false" customHeight="true" outlineLevel="0" collapsed="false">
      <c r="A6304" s="23" t="s">
        <v>1337</v>
      </c>
      <c r="B6304" s="108" t="n">
        <v>11392</v>
      </c>
      <c r="C6304" s="25" t="n">
        <f aca="false">VLOOKUP(B6304,[1]Planilha8!$X$4:$Y$6629,2,0)</f>
        <v>802570</v>
      </c>
      <c r="D6304" s="102" t="s">
        <v>1674</v>
      </c>
      <c r="E6304" s="26" t="str">
        <f aca="false">VLOOKUP(B6304,[1]Planilha8!$X$4:$Z$6629,3,0)</f>
        <v>REABILITAÇÃO CARDÍACA</v>
      </c>
      <c r="F6304" s="26" t="str">
        <f aca="false">VLOOKUP(B6304,[1]Planilha8!$X$4:$AD$6629,7,0)</f>
        <v>BOM</v>
      </c>
      <c r="G6304" s="103" t="n">
        <v>43280</v>
      </c>
      <c r="H6304" s="104" t="n">
        <v>301.07</v>
      </c>
      <c r="I6304" s="29" t="s">
        <v>23</v>
      </c>
      <c r="J6304" s="105" t="s">
        <v>1617</v>
      </c>
      <c r="K6304" s="106" t="n">
        <v>907</v>
      </c>
      <c r="L6304" s="107" t="n">
        <v>2018003094</v>
      </c>
      <c r="M6304" s="73" t="n">
        <v>43465</v>
      </c>
      <c r="N6304" s="74" t="n">
        <v>30.107</v>
      </c>
      <c r="O6304" s="109" t="n">
        <v>0.2</v>
      </c>
      <c r="P6304" s="110" t="n">
        <v>0.0166666666666667</v>
      </c>
      <c r="Q6304" s="77" t="n">
        <v>5.01783333333333</v>
      </c>
      <c r="R6304" s="78" t="n">
        <v>35.1248333333333</v>
      </c>
      <c r="S6304" s="39" t="n">
        <v>265.945166666667</v>
      </c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  <c r="AI6304" s="3"/>
      <c r="AJ6304" s="3"/>
      <c r="AMG6304" s="0"/>
      <c r="AMH6304" s="0"/>
      <c r="AMI6304" s="0"/>
      <c r="AMJ6304" s="0"/>
    </row>
    <row r="6305" s="4" customFormat="true" ht="37.5" hidden="false" customHeight="true" outlineLevel="0" collapsed="false">
      <c r="A6305" s="23" t="s">
        <v>1337</v>
      </c>
      <c r="B6305" s="108" t="n">
        <v>11393</v>
      </c>
      <c r="C6305" s="25" t="n">
        <f aca="false">VLOOKUP(B6305,[1]Planilha8!$X$4:$Y$6629,2,0)</f>
        <v>802571</v>
      </c>
      <c r="D6305" s="102" t="s">
        <v>1675</v>
      </c>
      <c r="E6305" s="26" t="str">
        <f aca="false">VLOOKUP(B6305,[1]Planilha8!$X$4:$Z$6629,3,0)</f>
        <v>REABILITAÇÃO CARDÍACA</v>
      </c>
      <c r="F6305" s="26" t="str">
        <f aca="false">VLOOKUP(B6305,[1]Planilha8!$X$4:$AD$6629,7,0)</f>
        <v>BOM</v>
      </c>
      <c r="G6305" s="103" t="n">
        <v>43280</v>
      </c>
      <c r="H6305" s="104" t="n">
        <v>296.61</v>
      </c>
      <c r="I6305" s="29" t="s">
        <v>23</v>
      </c>
      <c r="J6305" s="105" t="s">
        <v>1617</v>
      </c>
      <c r="K6305" s="106" t="n">
        <v>907</v>
      </c>
      <c r="L6305" s="107" t="n">
        <v>2018003094</v>
      </c>
      <c r="M6305" s="73" t="n">
        <v>43465</v>
      </c>
      <c r="N6305" s="74" t="n">
        <v>29.661</v>
      </c>
      <c r="O6305" s="109" t="n">
        <v>0.2</v>
      </c>
      <c r="P6305" s="110" t="n">
        <v>0.0166666666666667</v>
      </c>
      <c r="Q6305" s="77" t="n">
        <v>4.9435</v>
      </c>
      <c r="R6305" s="78" t="n">
        <v>34.6045</v>
      </c>
      <c r="S6305" s="39" t="n">
        <v>262.0055</v>
      </c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  <c r="AI6305" s="3"/>
      <c r="AJ6305" s="3"/>
      <c r="AMG6305" s="0"/>
      <c r="AMH6305" s="0"/>
      <c r="AMI6305" s="0"/>
      <c r="AMJ6305" s="0"/>
    </row>
    <row r="6306" s="4" customFormat="true" ht="37.5" hidden="false" customHeight="true" outlineLevel="0" collapsed="false">
      <c r="A6306" s="23" t="s">
        <v>1337</v>
      </c>
      <c r="B6306" s="108" t="n">
        <v>11394</v>
      </c>
      <c r="C6306" s="25" t="n">
        <f aca="false">VLOOKUP(B6306,[1]Planilha8!$X$4:$Y$6629,2,0)</f>
        <v>802572</v>
      </c>
      <c r="D6306" s="102" t="s">
        <v>1675</v>
      </c>
      <c r="E6306" s="26" t="str">
        <f aca="false">VLOOKUP(B6306,[1]Planilha8!$X$4:$Z$6629,3,0)</f>
        <v>REABILITAÇÃO CARDÍACA</v>
      </c>
      <c r="F6306" s="26" t="str">
        <f aca="false">VLOOKUP(B6306,[1]Planilha8!$X$4:$AD$6629,7,0)</f>
        <v>BOM</v>
      </c>
      <c r="G6306" s="103" t="n">
        <v>43280</v>
      </c>
      <c r="H6306" s="104" t="n">
        <v>296.61</v>
      </c>
      <c r="I6306" s="29" t="s">
        <v>23</v>
      </c>
      <c r="J6306" s="105" t="s">
        <v>1617</v>
      </c>
      <c r="K6306" s="106" t="n">
        <v>907</v>
      </c>
      <c r="L6306" s="107" t="n">
        <v>2018003094</v>
      </c>
      <c r="M6306" s="73" t="n">
        <v>43465</v>
      </c>
      <c r="N6306" s="74" t="n">
        <v>29.661</v>
      </c>
      <c r="O6306" s="109" t="n">
        <v>0.2</v>
      </c>
      <c r="P6306" s="110" t="n">
        <v>0.0166666666666667</v>
      </c>
      <c r="Q6306" s="77" t="n">
        <v>4.9435</v>
      </c>
      <c r="R6306" s="78" t="n">
        <v>34.6045</v>
      </c>
      <c r="S6306" s="39" t="n">
        <v>262.0055</v>
      </c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  <c r="AI6306" s="3"/>
      <c r="AJ6306" s="3"/>
      <c r="AMG6306" s="0"/>
      <c r="AMH6306" s="0"/>
      <c r="AMI6306" s="0"/>
      <c r="AMJ6306" s="0"/>
    </row>
    <row r="6307" s="4" customFormat="true" ht="37.5" hidden="false" customHeight="true" outlineLevel="0" collapsed="false">
      <c r="A6307" s="23" t="s">
        <v>1337</v>
      </c>
      <c r="B6307" s="108" t="n">
        <v>11264</v>
      </c>
      <c r="C6307" s="25" t="n">
        <f aca="false">VLOOKUP(B6307,[1]Planilha8!$X$4:$Y$6629,2,0)</f>
        <v>822569</v>
      </c>
      <c r="D6307" s="102" t="s">
        <v>1676</v>
      </c>
      <c r="E6307" s="26" t="str">
        <f aca="false">VLOOKUP(B6307,[1]Planilha8!$X$4:$Z$6629,3,0)</f>
        <v>CEAD</v>
      </c>
      <c r="F6307" s="26" t="str">
        <f aca="false">VLOOKUP(B6307,[1]Planilha8!$X$4:$AD$6629,7,0)</f>
        <v>BOM</v>
      </c>
      <c r="G6307" s="103" t="n">
        <v>43284</v>
      </c>
      <c r="H6307" s="104" t="n">
        <v>940</v>
      </c>
      <c r="I6307" s="29" t="s">
        <v>23</v>
      </c>
      <c r="J6307" s="105" t="s">
        <v>1622</v>
      </c>
      <c r="K6307" s="106" t="n">
        <v>2428</v>
      </c>
      <c r="L6307" s="107" t="n">
        <v>2018002218</v>
      </c>
      <c r="M6307" s="73" t="n">
        <v>43465</v>
      </c>
      <c r="N6307" s="74" t="n">
        <v>43.0833333333333</v>
      </c>
      <c r="O6307" s="109" t="n">
        <v>0.11</v>
      </c>
      <c r="P6307" s="110" t="n">
        <v>0.00916666666666667</v>
      </c>
      <c r="Q6307" s="77" t="n">
        <v>8.61666666666667</v>
      </c>
      <c r="R6307" s="78" t="n">
        <v>51.7</v>
      </c>
      <c r="S6307" s="39" t="n">
        <v>888.3</v>
      </c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  <c r="AMG6307" s="0"/>
      <c r="AMH6307" s="0"/>
      <c r="AMI6307" s="0"/>
      <c r="AMJ6307" s="0"/>
    </row>
    <row r="6308" s="4" customFormat="true" ht="37.5" hidden="false" customHeight="true" outlineLevel="0" collapsed="false">
      <c r="A6308" s="23" t="s">
        <v>1337</v>
      </c>
      <c r="B6308" s="108" t="n">
        <v>11265</v>
      </c>
      <c r="C6308" s="25" t="n">
        <f aca="false">VLOOKUP(B6308,[1]Planilha8!$X$4:$Y$6629,2,0)</f>
        <v>822570</v>
      </c>
      <c r="D6308" s="102" t="s">
        <v>1676</v>
      </c>
      <c r="E6308" s="26" t="str">
        <f aca="false">VLOOKUP(B6308,[1]Planilha8!$X$4:$Z$6629,3,0)</f>
        <v>CEAD</v>
      </c>
      <c r="F6308" s="26" t="str">
        <f aca="false">VLOOKUP(B6308,[1]Planilha8!$X$4:$AD$6629,7,0)</f>
        <v>BOM</v>
      </c>
      <c r="G6308" s="103" t="n">
        <v>43284</v>
      </c>
      <c r="H6308" s="104" t="n">
        <v>940</v>
      </c>
      <c r="I6308" s="29" t="s">
        <v>23</v>
      </c>
      <c r="J6308" s="105" t="s">
        <v>1622</v>
      </c>
      <c r="K6308" s="106" t="n">
        <v>2428</v>
      </c>
      <c r="L6308" s="107" t="n">
        <v>2018002218</v>
      </c>
      <c r="M6308" s="73" t="n">
        <v>43465</v>
      </c>
      <c r="N6308" s="74" t="n">
        <v>43.0833333333333</v>
      </c>
      <c r="O6308" s="109" t="n">
        <v>0.11</v>
      </c>
      <c r="P6308" s="110" t="n">
        <v>0.00916666666666667</v>
      </c>
      <c r="Q6308" s="77" t="n">
        <v>8.61666666666667</v>
      </c>
      <c r="R6308" s="78" t="n">
        <v>51.7</v>
      </c>
      <c r="S6308" s="39" t="n">
        <v>888.3</v>
      </c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  <c r="AI6308" s="3"/>
      <c r="AJ6308" s="3"/>
      <c r="AMG6308" s="0"/>
      <c r="AMH6308" s="0"/>
      <c r="AMI6308" s="0"/>
      <c r="AMJ6308" s="0"/>
    </row>
    <row r="6309" s="4" customFormat="true" ht="37.5" hidden="false" customHeight="true" outlineLevel="0" collapsed="false">
      <c r="A6309" s="23" t="s">
        <v>1337</v>
      </c>
      <c r="B6309" s="108" t="n">
        <v>11266</v>
      </c>
      <c r="C6309" s="25" t="n">
        <f aca="false">VLOOKUP(B6309,[1]Planilha8!$X$4:$Y$6629,2,0)</f>
        <v>822571</v>
      </c>
      <c r="D6309" s="102" t="s">
        <v>1676</v>
      </c>
      <c r="E6309" s="26" t="str">
        <f aca="false">VLOOKUP(B6309,[1]Planilha8!$X$4:$Z$6629,3,0)</f>
        <v>CEAD</v>
      </c>
      <c r="F6309" s="26" t="str">
        <f aca="false">VLOOKUP(B6309,[1]Planilha8!$X$4:$AD$6629,7,0)</f>
        <v>BOM</v>
      </c>
      <c r="G6309" s="103" t="n">
        <v>43284</v>
      </c>
      <c r="H6309" s="104" t="n">
        <v>940</v>
      </c>
      <c r="I6309" s="29" t="s">
        <v>23</v>
      </c>
      <c r="J6309" s="105" t="s">
        <v>1622</v>
      </c>
      <c r="K6309" s="106" t="n">
        <v>2428</v>
      </c>
      <c r="L6309" s="107" t="n">
        <v>2018002218</v>
      </c>
      <c r="M6309" s="73" t="n">
        <v>43465</v>
      </c>
      <c r="N6309" s="74" t="n">
        <v>43.0833333333333</v>
      </c>
      <c r="O6309" s="109" t="n">
        <v>0.11</v>
      </c>
      <c r="P6309" s="110" t="n">
        <v>0.00916666666666667</v>
      </c>
      <c r="Q6309" s="77" t="n">
        <v>8.61666666666667</v>
      </c>
      <c r="R6309" s="78" t="n">
        <v>51.7</v>
      </c>
      <c r="S6309" s="39" t="n">
        <v>888.3</v>
      </c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  <c r="AMG6309" s="0"/>
      <c r="AMH6309" s="0"/>
      <c r="AMI6309" s="0"/>
      <c r="AMJ6309" s="0"/>
    </row>
    <row r="6310" s="4" customFormat="true" ht="37.5" hidden="false" customHeight="true" outlineLevel="0" collapsed="false">
      <c r="A6310" s="23" t="s">
        <v>1337</v>
      </c>
      <c r="B6310" s="108" t="n">
        <v>11267</v>
      </c>
      <c r="C6310" s="25" t="n">
        <f aca="false">VLOOKUP(B6310,[1]Planilha8!$X$4:$Y$6629,2,0)</f>
        <v>822572</v>
      </c>
      <c r="D6310" s="102" t="s">
        <v>1676</v>
      </c>
      <c r="E6310" s="26" t="str">
        <f aca="false">VLOOKUP(B6310,[1]Planilha8!$X$4:$Z$6629,3,0)</f>
        <v>CEAD</v>
      </c>
      <c r="F6310" s="26" t="str">
        <f aca="false">VLOOKUP(B6310,[1]Planilha8!$X$4:$AD$6629,7,0)</f>
        <v>BOM</v>
      </c>
      <c r="G6310" s="103" t="n">
        <v>43284</v>
      </c>
      <c r="H6310" s="104" t="n">
        <v>940</v>
      </c>
      <c r="I6310" s="29" t="s">
        <v>23</v>
      </c>
      <c r="J6310" s="105" t="s">
        <v>1622</v>
      </c>
      <c r="K6310" s="106" t="n">
        <v>2428</v>
      </c>
      <c r="L6310" s="107" t="n">
        <v>2018002218</v>
      </c>
      <c r="M6310" s="73" t="n">
        <v>43465</v>
      </c>
      <c r="N6310" s="74" t="n">
        <v>43.0833333333333</v>
      </c>
      <c r="O6310" s="109" t="n">
        <v>0.11</v>
      </c>
      <c r="P6310" s="110" t="n">
        <v>0.00916666666666667</v>
      </c>
      <c r="Q6310" s="77" t="n">
        <v>8.61666666666667</v>
      </c>
      <c r="R6310" s="78" t="n">
        <v>51.7</v>
      </c>
      <c r="S6310" s="39" t="n">
        <v>888.3</v>
      </c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  <c r="AI6310" s="3"/>
      <c r="AJ6310" s="3"/>
      <c r="AMG6310" s="0"/>
      <c r="AMH6310" s="0"/>
      <c r="AMI6310" s="0"/>
      <c r="AMJ6310" s="0"/>
    </row>
    <row r="6311" s="4" customFormat="true" ht="37.5" hidden="false" customHeight="true" outlineLevel="0" collapsed="false">
      <c r="A6311" s="23" t="s">
        <v>1337</v>
      </c>
      <c r="B6311" s="108" t="n">
        <v>11268</v>
      </c>
      <c r="C6311" s="25" t="n">
        <f aca="false">VLOOKUP(B6311,[1]Planilha8!$X$4:$Y$6629,2,0)</f>
        <v>822573</v>
      </c>
      <c r="D6311" s="102" t="s">
        <v>1676</v>
      </c>
      <c r="E6311" s="26" t="str">
        <f aca="false">VLOOKUP(B6311,[1]Planilha8!$X$4:$Z$6629,3,0)</f>
        <v>CEAD</v>
      </c>
      <c r="F6311" s="26" t="str">
        <f aca="false">VLOOKUP(B6311,[1]Planilha8!$X$4:$AD$6629,7,0)</f>
        <v>BOM</v>
      </c>
      <c r="G6311" s="103" t="n">
        <v>43284</v>
      </c>
      <c r="H6311" s="104" t="n">
        <v>940</v>
      </c>
      <c r="I6311" s="29" t="s">
        <v>23</v>
      </c>
      <c r="J6311" s="105" t="s">
        <v>1622</v>
      </c>
      <c r="K6311" s="106" t="n">
        <v>2428</v>
      </c>
      <c r="L6311" s="107" t="n">
        <v>2018002218</v>
      </c>
      <c r="M6311" s="73" t="n">
        <v>43465</v>
      </c>
      <c r="N6311" s="74" t="n">
        <v>43.0833333333333</v>
      </c>
      <c r="O6311" s="109" t="n">
        <v>0.11</v>
      </c>
      <c r="P6311" s="110" t="n">
        <v>0.00916666666666667</v>
      </c>
      <c r="Q6311" s="77" t="n">
        <v>8.61666666666667</v>
      </c>
      <c r="R6311" s="78" t="n">
        <v>51.7</v>
      </c>
      <c r="S6311" s="39" t="n">
        <v>888.3</v>
      </c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  <c r="AI6311" s="3"/>
      <c r="AJ6311" s="3"/>
      <c r="AMG6311" s="0"/>
      <c r="AMH6311" s="0"/>
      <c r="AMI6311" s="0"/>
      <c r="AMJ6311" s="0"/>
    </row>
    <row r="6312" s="4" customFormat="true" ht="37.5" hidden="false" customHeight="true" outlineLevel="0" collapsed="false">
      <c r="A6312" s="23" t="s">
        <v>1337</v>
      </c>
      <c r="B6312" s="108" t="n">
        <v>11269</v>
      </c>
      <c r="C6312" s="25" t="n">
        <f aca="false">VLOOKUP(B6312,[1]Planilha8!$X$4:$Y$6629,2,0)</f>
        <v>822574</v>
      </c>
      <c r="D6312" s="102" t="s">
        <v>1676</v>
      </c>
      <c r="E6312" s="26" t="str">
        <f aca="false">VLOOKUP(B6312,[1]Planilha8!$X$4:$Z$6629,3,0)</f>
        <v>CEAD</v>
      </c>
      <c r="F6312" s="26" t="str">
        <f aca="false">VLOOKUP(B6312,[1]Planilha8!$X$4:$AD$6629,7,0)</f>
        <v>BOM</v>
      </c>
      <c r="G6312" s="103" t="n">
        <v>43284</v>
      </c>
      <c r="H6312" s="104" t="n">
        <v>940</v>
      </c>
      <c r="I6312" s="29" t="s">
        <v>23</v>
      </c>
      <c r="J6312" s="105" t="s">
        <v>1622</v>
      </c>
      <c r="K6312" s="106" t="n">
        <v>2428</v>
      </c>
      <c r="L6312" s="107" t="n">
        <v>2018002218</v>
      </c>
      <c r="M6312" s="73" t="n">
        <v>43465</v>
      </c>
      <c r="N6312" s="74" t="n">
        <v>43.0833333333333</v>
      </c>
      <c r="O6312" s="109" t="n">
        <v>0.11</v>
      </c>
      <c r="P6312" s="110" t="n">
        <v>0.00916666666666667</v>
      </c>
      <c r="Q6312" s="77" t="n">
        <v>8.61666666666667</v>
      </c>
      <c r="R6312" s="78" t="n">
        <v>51.7</v>
      </c>
      <c r="S6312" s="39" t="n">
        <v>888.3</v>
      </c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  <c r="AI6312" s="3"/>
      <c r="AJ6312" s="3"/>
      <c r="AMG6312" s="0"/>
      <c r="AMH6312" s="0"/>
      <c r="AMI6312" s="0"/>
      <c r="AMJ6312" s="0"/>
    </row>
    <row r="6313" s="4" customFormat="true" ht="37.5" hidden="false" customHeight="true" outlineLevel="0" collapsed="false">
      <c r="A6313" s="23" t="s">
        <v>1337</v>
      </c>
      <c r="B6313" s="108" t="n">
        <v>11270</v>
      </c>
      <c r="C6313" s="25" t="n">
        <f aca="false">VLOOKUP(B6313,[1]Planilha8!$X$4:$Y$6629,2,0)</f>
        <v>822575</v>
      </c>
      <c r="D6313" s="102" t="s">
        <v>1676</v>
      </c>
      <c r="E6313" s="26" t="str">
        <f aca="false">VLOOKUP(B6313,[1]Planilha8!$X$4:$Z$6629,3,0)</f>
        <v>CEAD</v>
      </c>
      <c r="F6313" s="26" t="str">
        <f aca="false">VLOOKUP(B6313,[1]Planilha8!$X$4:$AD$6629,7,0)</f>
        <v>BOM</v>
      </c>
      <c r="G6313" s="103" t="n">
        <v>43284</v>
      </c>
      <c r="H6313" s="104" t="n">
        <v>940</v>
      </c>
      <c r="I6313" s="29" t="s">
        <v>23</v>
      </c>
      <c r="J6313" s="105" t="s">
        <v>1622</v>
      </c>
      <c r="K6313" s="106" t="n">
        <v>2428</v>
      </c>
      <c r="L6313" s="107" t="n">
        <v>2018002218</v>
      </c>
      <c r="M6313" s="73" t="n">
        <v>43465</v>
      </c>
      <c r="N6313" s="74" t="n">
        <v>43.0833333333333</v>
      </c>
      <c r="O6313" s="109" t="n">
        <v>0.11</v>
      </c>
      <c r="P6313" s="110" t="n">
        <v>0.00916666666666667</v>
      </c>
      <c r="Q6313" s="77" t="n">
        <v>8.61666666666667</v>
      </c>
      <c r="R6313" s="78" t="n">
        <v>51.7</v>
      </c>
      <c r="S6313" s="39" t="n">
        <v>888.3</v>
      </c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  <c r="AI6313" s="3"/>
      <c r="AJ6313" s="3"/>
      <c r="AMG6313" s="0"/>
      <c r="AMH6313" s="0"/>
      <c r="AMI6313" s="0"/>
      <c r="AMJ6313" s="0"/>
    </row>
    <row r="6314" s="4" customFormat="true" ht="37.5" hidden="false" customHeight="true" outlineLevel="0" collapsed="false">
      <c r="A6314" s="23" t="s">
        <v>1337</v>
      </c>
      <c r="B6314" s="108" t="n">
        <v>11271</v>
      </c>
      <c r="C6314" s="25" t="n">
        <f aca="false">VLOOKUP(B6314,[1]Planilha8!$X$4:$Y$6629,2,0)</f>
        <v>822576</v>
      </c>
      <c r="D6314" s="102" t="s">
        <v>1676</v>
      </c>
      <c r="E6314" s="26" t="str">
        <f aca="false">VLOOKUP(B6314,[1]Planilha8!$X$4:$Z$6629,3,0)</f>
        <v>CEAD</v>
      </c>
      <c r="F6314" s="26" t="str">
        <f aca="false">VLOOKUP(B6314,[1]Planilha8!$X$4:$AD$6629,7,0)</f>
        <v>BOM</v>
      </c>
      <c r="G6314" s="103" t="n">
        <v>43284</v>
      </c>
      <c r="H6314" s="104" t="n">
        <v>940</v>
      </c>
      <c r="I6314" s="29" t="s">
        <v>23</v>
      </c>
      <c r="J6314" s="105" t="s">
        <v>1622</v>
      </c>
      <c r="K6314" s="106" t="n">
        <v>2428</v>
      </c>
      <c r="L6314" s="107" t="n">
        <v>2018002218</v>
      </c>
      <c r="M6314" s="73" t="n">
        <v>43465</v>
      </c>
      <c r="N6314" s="74" t="n">
        <v>43.0833333333333</v>
      </c>
      <c r="O6314" s="109" t="n">
        <v>0.11</v>
      </c>
      <c r="P6314" s="110" t="n">
        <v>0.00916666666666667</v>
      </c>
      <c r="Q6314" s="77" t="n">
        <v>8.61666666666667</v>
      </c>
      <c r="R6314" s="78" t="n">
        <v>51.7</v>
      </c>
      <c r="S6314" s="39" t="n">
        <v>888.3</v>
      </c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  <c r="AI6314" s="3"/>
      <c r="AJ6314" s="3"/>
      <c r="AMG6314" s="0"/>
      <c r="AMH6314" s="0"/>
      <c r="AMI6314" s="0"/>
      <c r="AMJ6314" s="0"/>
    </row>
    <row r="6315" s="4" customFormat="true" ht="37.5" hidden="false" customHeight="true" outlineLevel="0" collapsed="false">
      <c r="A6315" s="23" t="s">
        <v>1337</v>
      </c>
      <c r="B6315" s="108" t="n">
        <v>11272</v>
      </c>
      <c r="C6315" s="25" t="n">
        <f aca="false">VLOOKUP(B6315,[1]Planilha8!$X$4:$Y$6629,2,0)</f>
        <v>822577</v>
      </c>
      <c r="D6315" s="102" t="s">
        <v>1677</v>
      </c>
      <c r="E6315" s="26" t="str">
        <f aca="false">VLOOKUP(B6315,[1]Planilha8!$X$4:$Z$6629,3,0)</f>
        <v>CEAD</v>
      </c>
      <c r="F6315" s="26" t="str">
        <f aca="false">VLOOKUP(B6315,[1]Planilha8!$X$4:$AD$6629,7,0)</f>
        <v>BOM</v>
      </c>
      <c r="G6315" s="103" t="n">
        <v>43284</v>
      </c>
      <c r="H6315" s="104" t="n">
        <v>510</v>
      </c>
      <c r="I6315" s="29" t="s">
        <v>23</v>
      </c>
      <c r="J6315" s="105" t="s">
        <v>1622</v>
      </c>
      <c r="K6315" s="106" t="n">
        <v>2428</v>
      </c>
      <c r="L6315" s="107" t="n">
        <v>2018002218</v>
      </c>
      <c r="M6315" s="73" t="n">
        <v>43465</v>
      </c>
      <c r="N6315" s="74" t="n">
        <v>23.375</v>
      </c>
      <c r="O6315" s="109" t="n">
        <v>0.11</v>
      </c>
      <c r="P6315" s="110" t="n">
        <v>0.00916666666666667</v>
      </c>
      <c r="Q6315" s="77" t="n">
        <v>4.675</v>
      </c>
      <c r="R6315" s="78" t="n">
        <v>28.05</v>
      </c>
      <c r="S6315" s="39" t="n">
        <v>481.95</v>
      </c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  <c r="AI6315" s="3"/>
      <c r="AJ6315" s="3"/>
      <c r="AMG6315" s="0"/>
      <c r="AMH6315" s="0"/>
      <c r="AMI6315" s="0"/>
      <c r="AMJ6315" s="0"/>
    </row>
    <row r="6316" s="4" customFormat="true" ht="37.5" hidden="false" customHeight="true" outlineLevel="0" collapsed="false">
      <c r="A6316" s="23" t="s">
        <v>1337</v>
      </c>
      <c r="B6316" s="108" t="n">
        <v>11273</v>
      </c>
      <c r="C6316" s="25" t="n">
        <f aca="false">VLOOKUP(B6316,[1]Planilha8!$X$4:$Y$6629,2,0)</f>
        <v>822578</v>
      </c>
      <c r="D6316" s="102" t="s">
        <v>1677</v>
      </c>
      <c r="E6316" s="26" t="str">
        <f aca="false">VLOOKUP(B6316,[1]Planilha8!$X$4:$Z$6629,3,0)</f>
        <v>CEAD</v>
      </c>
      <c r="F6316" s="26" t="str">
        <f aca="false">VLOOKUP(B6316,[1]Planilha8!$X$4:$AD$6629,7,0)</f>
        <v>BOM</v>
      </c>
      <c r="G6316" s="103" t="n">
        <v>43284</v>
      </c>
      <c r="H6316" s="104" t="n">
        <v>510</v>
      </c>
      <c r="I6316" s="29" t="s">
        <v>23</v>
      </c>
      <c r="J6316" s="105" t="s">
        <v>1622</v>
      </c>
      <c r="K6316" s="106" t="n">
        <v>2428</v>
      </c>
      <c r="L6316" s="107" t="n">
        <v>2018002218</v>
      </c>
      <c r="M6316" s="73" t="n">
        <v>43465</v>
      </c>
      <c r="N6316" s="74" t="n">
        <v>23.375</v>
      </c>
      <c r="O6316" s="109" t="n">
        <v>0.11</v>
      </c>
      <c r="P6316" s="110" t="n">
        <v>0.00916666666666667</v>
      </c>
      <c r="Q6316" s="77" t="n">
        <v>4.675</v>
      </c>
      <c r="R6316" s="78" t="n">
        <v>28.05</v>
      </c>
      <c r="S6316" s="39" t="n">
        <v>481.95</v>
      </c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  <c r="AI6316" s="3"/>
      <c r="AJ6316" s="3"/>
      <c r="AMG6316" s="0"/>
      <c r="AMH6316" s="0"/>
      <c r="AMI6316" s="0"/>
      <c r="AMJ6316" s="0"/>
    </row>
    <row r="6317" s="4" customFormat="true" ht="37.5" hidden="false" customHeight="true" outlineLevel="0" collapsed="false">
      <c r="A6317" s="23" t="s">
        <v>1337</v>
      </c>
      <c r="B6317" s="108" t="n">
        <v>11274</v>
      </c>
      <c r="C6317" s="25" t="n">
        <f aca="false">VLOOKUP(B6317,[1]Planilha8!$X$4:$Y$6629,2,0)</f>
        <v>822579</v>
      </c>
      <c r="D6317" s="102" t="s">
        <v>1677</v>
      </c>
      <c r="E6317" s="26" t="str">
        <f aca="false">VLOOKUP(B6317,[1]Planilha8!$X$4:$Z$6629,3,0)</f>
        <v>CEAD</v>
      </c>
      <c r="F6317" s="26" t="str">
        <f aca="false">VLOOKUP(B6317,[1]Planilha8!$X$4:$AD$6629,7,0)</f>
        <v>BOM</v>
      </c>
      <c r="G6317" s="103" t="n">
        <v>43284</v>
      </c>
      <c r="H6317" s="104" t="n">
        <v>510</v>
      </c>
      <c r="I6317" s="29" t="s">
        <v>23</v>
      </c>
      <c r="J6317" s="105" t="s">
        <v>1622</v>
      </c>
      <c r="K6317" s="106" t="n">
        <v>2428</v>
      </c>
      <c r="L6317" s="107" t="n">
        <v>2018002218</v>
      </c>
      <c r="M6317" s="73" t="n">
        <v>43465</v>
      </c>
      <c r="N6317" s="74" t="n">
        <v>23.375</v>
      </c>
      <c r="O6317" s="109" t="n">
        <v>0.11</v>
      </c>
      <c r="P6317" s="110" t="n">
        <v>0.00916666666666667</v>
      </c>
      <c r="Q6317" s="77" t="n">
        <v>4.675</v>
      </c>
      <c r="R6317" s="78" t="n">
        <v>28.05</v>
      </c>
      <c r="S6317" s="39" t="n">
        <v>481.95</v>
      </c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  <c r="AI6317" s="3"/>
      <c r="AJ6317" s="3"/>
      <c r="AMG6317" s="0"/>
      <c r="AMH6317" s="0"/>
      <c r="AMI6317" s="0"/>
      <c r="AMJ6317" s="0"/>
    </row>
    <row r="6318" s="4" customFormat="true" ht="37.5" hidden="false" customHeight="true" outlineLevel="0" collapsed="false">
      <c r="A6318" s="23" t="s">
        <v>1337</v>
      </c>
      <c r="B6318" s="108" t="n">
        <v>11275</v>
      </c>
      <c r="C6318" s="25" t="n">
        <f aca="false">VLOOKUP(B6318,[1]Planilha8!$X$4:$Y$6629,2,0)</f>
        <v>822580</v>
      </c>
      <c r="D6318" s="102" t="s">
        <v>1677</v>
      </c>
      <c r="E6318" s="26" t="str">
        <f aca="false">VLOOKUP(B6318,[1]Planilha8!$X$4:$Z$6629,3,0)</f>
        <v>CEAD</v>
      </c>
      <c r="F6318" s="26" t="str">
        <f aca="false">VLOOKUP(B6318,[1]Planilha8!$X$4:$AD$6629,7,0)</f>
        <v>BOM</v>
      </c>
      <c r="G6318" s="103" t="n">
        <v>43284</v>
      </c>
      <c r="H6318" s="104" t="n">
        <v>510</v>
      </c>
      <c r="I6318" s="29" t="s">
        <v>23</v>
      </c>
      <c r="J6318" s="105" t="s">
        <v>1622</v>
      </c>
      <c r="K6318" s="106" t="n">
        <v>2428</v>
      </c>
      <c r="L6318" s="107" t="n">
        <v>2018002218</v>
      </c>
      <c r="M6318" s="73" t="n">
        <v>43465</v>
      </c>
      <c r="N6318" s="74" t="n">
        <v>23.375</v>
      </c>
      <c r="O6318" s="109" t="n">
        <v>0.11</v>
      </c>
      <c r="P6318" s="110" t="n">
        <v>0.00916666666666667</v>
      </c>
      <c r="Q6318" s="77" t="n">
        <v>4.675</v>
      </c>
      <c r="R6318" s="78" t="n">
        <v>28.05</v>
      </c>
      <c r="S6318" s="39" t="n">
        <v>481.95</v>
      </c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  <c r="AI6318" s="3"/>
      <c r="AJ6318" s="3"/>
      <c r="AMG6318" s="0"/>
      <c r="AMH6318" s="0"/>
      <c r="AMI6318" s="0"/>
      <c r="AMJ6318" s="0"/>
    </row>
    <row r="6319" s="4" customFormat="true" ht="37.5" hidden="false" customHeight="true" outlineLevel="0" collapsed="false">
      <c r="A6319" s="23" t="s">
        <v>1337</v>
      </c>
      <c r="B6319" s="108" t="n">
        <v>11276</v>
      </c>
      <c r="C6319" s="25" t="n">
        <f aca="false">VLOOKUP(B6319,[1]Planilha8!$X$4:$Y$6629,2,0)</f>
        <v>822581</v>
      </c>
      <c r="D6319" s="102" t="s">
        <v>1677</v>
      </c>
      <c r="E6319" s="26" t="str">
        <f aca="false">VLOOKUP(B6319,[1]Planilha8!$X$4:$Z$6629,3,0)</f>
        <v>CEAD</v>
      </c>
      <c r="F6319" s="26" t="str">
        <f aca="false">VLOOKUP(B6319,[1]Planilha8!$X$4:$AD$6629,7,0)</f>
        <v>BOM</v>
      </c>
      <c r="G6319" s="103" t="n">
        <v>43284</v>
      </c>
      <c r="H6319" s="104" t="n">
        <v>510</v>
      </c>
      <c r="I6319" s="29" t="s">
        <v>23</v>
      </c>
      <c r="J6319" s="105" t="s">
        <v>1622</v>
      </c>
      <c r="K6319" s="106" t="n">
        <v>2428</v>
      </c>
      <c r="L6319" s="107" t="n">
        <v>2018002218</v>
      </c>
      <c r="M6319" s="73" t="n">
        <v>43465</v>
      </c>
      <c r="N6319" s="74" t="n">
        <v>23.375</v>
      </c>
      <c r="O6319" s="109" t="n">
        <v>0.11</v>
      </c>
      <c r="P6319" s="110" t="n">
        <v>0.00916666666666667</v>
      </c>
      <c r="Q6319" s="77" t="n">
        <v>4.675</v>
      </c>
      <c r="R6319" s="78" t="n">
        <v>28.05</v>
      </c>
      <c r="S6319" s="39" t="n">
        <v>481.95</v>
      </c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  <c r="AI6319" s="3"/>
      <c r="AJ6319" s="3"/>
      <c r="AMG6319" s="0"/>
      <c r="AMH6319" s="0"/>
      <c r="AMI6319" s="0"/>
      <c r="AMJ6319" s="0"/>
    </row>
    <row r="6320" s="4" customFormat="true" ht="37.5" hidden="false" customHeight="true" outlineLevel="0" collapsed="false">
      <c r="A6320" s="23" t="s">
        <v>1337</v>
      </c>
      <c r="B6320" s="108" t="n">
        <v>11277</v>
      </c>
      <c r="C6320" s="25" t="n">
        <f aca="false">VLOOKUP(B6320,[1]Planilha8!$X$4:$Y$6629,2,0)</f>
        <v>822582</v>
      </c>
      <c r="D6320" s="102" t="s">
        <v>1678</v>
      </c>
      <c r="E6320" s="26" t="str">
        <f aca="false">VLOOKUP(B6320,[1]Planilha8!$X$4:$Z$6629,3,0)</f>
        <v>CEAD</v>
      </c>
      <c r="F6320" s="26" t="str">
        <f aca="false">VLOOKUP(B6320,[1]Planilha8!$X$4:$AD$6629,7,0)</f>
        <v>BOM</v>
      </c>
      <c r="G6320" s="103" t="n">
        <v>43284</v>
      </c>
      <c r="H6320" s="104" t="n">
        <v>1060</v>
      </c>
      <c r="I6320" s="29" t="s">
        <v>23</v>
      </c>
      <c r="J6320" s="105" t="s">
        <v>1622</v>
      </c>
      <c r="K6320" s="106" t="n">
        <v>2428</v>
      </c>
      <c r="L6320" s="107" t="n">
        <v>2018002218</v>
      </c>
      <c r="M6320" s="73" t="n">
        <v>43465</v>
      </c>
      <c r="N6320" s="74" t="n">
        <v>48.5833333333333</v>
      </c>
      <c r="O6320" s="109" t="n">
        <v>0.11</v>
      </c>
      <c r="P6320" s="110" t="n">
        <v>0.00916666666666667</v>
      </c>
      <c r="Q6320" s="77" t="n">
        <v>9.71666666666667</v>
      </c>
      <c r="R6320" s="78" t="n">
        <v>58.3</v>
      </c>
      <c r="S6320" s="39" t="n">
        <v>1001.7</v>
      </c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  <c r="AI6320" s="3"/>
      <c r="AJ6320" s="3"/>
      <c r="AMG6320" s="0"/>
      <c r="AMH6320" s="0"/>
      <c r="AMI6320" s="0"/>
      <c r="AMJ6320" s="0"/>
    </row>
    <row r="6321" s="4" customFormat="true" ht="37.5" hidden="false" customHeight="true" outlineLevel="0" collapsed="false">
      <c r="A6321" s="23" t="s">
        <v>1337</v>
      </c>
      <c r="B6321" s="108" t="n">
        <v>11278</v>
      </c>
      <c r="C6321" s="25" t="n">
        <f aca="false">VLOOKUP(B6321,[1]Planilha8!$X$4:$Y$6629,2,0)</f>
        <v>822583</v>
      </c>
      <c r="D6321" s="102" t="s">
        <v>1678</v>
      </c>
      <c r="E6321" s="26" t="str">
        <f aca="false">VLOOKUP(B6321,[1]Planilha8!$X$4:$Z$6629,3,0)</f>
        <v>CEAD</v>
      </c>
      <c r="F6321" s="26" t="str">
        <f aca="false">VLOOKUP(B6321,[1]Planilha8!$X$4:$AD$6629,7,0)</f>
        <v>BOM</v>
      </c>
      <c r="G6321" s="103" t="n">
        <v>43284</v>
      </c>
      <c r="H6321" s="104" t="n">
        <v>1060</v>
      </c>
      <c r="I6321" s="29" t="s">
        <v>23</v>
      </c>
      <c r="J6321" s="105" t="s">
        <v>1622</v>
      </c>
      <c r="K6321" s="106" t="n">
        <v>2428</v>
      </c>
      <c r="L6321" s="107" t="n">
        <v>2018002218</v>
      </c>
      <c r="M6321" s="73" t="n">
        <v>43465</v>
      </c>
      <c r="N6321" s="74" t="n">
        <v>48.5833333333333</v>
      </c>
      <c r="O6321" s="109" t="n">
        <v>0.11</v>
      </c>
      <c r="P6321" s="110" t="n">
        <v>0.00916666666666667</v>
      </c>
      <c r="Q6321" s="77" t="n">
        <v>9.71666666666667</v>
      </c>
      <c r="R6321" s="78" t="n">
        <v>58.3</v>
      </c>
      <c r="S6321" s="39" t="n">
        <v>1001.7</v>
      </c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  <c r="AI6321" s="3"/>
      <c r="AJ6321" s="3"/>
      <c r="AMG6321" s="0"/>
      <c r="AMH6321" s="0"/>
      <c r="AMI6321" s="0"/>
      <c r="AMJ6321" s="0"/>
    </row>
    <row r="6322" s="4" customFormat="true" ht="37.5" hidden="false" customHeight="true" outlineLevel="0" collapsed="false">
      <c r="A6322" s="23" t="s">
        <v>1337</v>
      </c>
      <c r="B6322" s="108" t="n">
        <v>11279</v>
      </c>
      <c r="C6322" s="25" t="n">
        <f aca="false">VLOOKUP(B6322,[1]Planilha8!$X$4:$Y$6629,2,0)</f>
        <v>822584</v>
      </c>
      <c r="D6322" s="102" t="s">
        <v>1678</v>
      </c>
      <c r="E6322" s="26" t="str">
        <f aca="false">VLOOKUP(B6322,[1]Planilha8!$X$4:$Z$6629,3,0)</f>
        <v>CEAD</v>
      </c>
      <c r="F6322" s="26" t="str">
        <f aca="false">VLOOKUP(B6322,[1]Planilha8!$X$4:$AD$6629,7,0)</f>
        <v>BOM</v>
      </c>
      <c r="G6322" s="103" t="n">
        <v>43284</v>
      </c>
      <c r="H6322" s="104" t="n">
        <v>1060</v>
      </c>
      <c r="I6322" s="29" t="s">
        <v>23</v>
      </c>
      <c r="J6322" s="105" t="s">
        <v>1622</v>
      </c>
      <c r="K6322" s="106" t="n">
        <v>2428</v>
      </c>
      <c r="L6322" s="107" t="n">
        <v>2018002218</v>
      </c>
      <c r="M6322" s="73" t="n">
        <v>43465</v>
      </c>
      <c r="N6322" s="74" t="n">
        <v>48.5833333333333</v>
      </c>
      <c r="O6322" s="109" t="n">
        <v>0.11</v>
      </c>
      <c r="P6322" s="110" t="n">
        <v>0.00916666666666667</v>
      </c>
      <c r="Q6322" s="77" t="n">
        <v>9.71666666666667</v>
      </c>
      <c r="R6322" s="78" t="n">
        <v>58.3</v>
      </c>
      <c r="S6322" s="39" t="n">
        <v>1001.7</v>
      </c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  <c r="AI6322" s="3"/>
      <c r="AJ6322" s="3"/>
      <c r="AMG6322" s="0"/>
      <c r="AMH6322" s="0"/>
      <c r="AMI6322" s="0"/>
      <c r="AMJ6322" s="0"/>
    </row>
    <row r="6323" s="4" customFormat="true" ht="37.5" hidden="false" customHeight="true" outlineLevel="0" collapsed="false">
      <c r="A6323" s="23" t="s">
        <v>1337</v>
      </c>
      <c r="B6323" s="108" t="n">
        <v>11280</v>
      </c>
      <c r="C6323" s="25" t="n">
        <f aca="false">VLOOKUP(B6323,[1]Planilha8!$X$4:$Y$6629,2,0)</f>
        <v>822585</v>
      </c>
      <c r="D6323" s="102" t="s">
        <v>1678</v>
      </c>
      <c r="E6323" s="26" t="str">
        <f aca="false">VLOOKUP(B6323,[1]Planilha8!$X$4:$Z$6629,3,0)</f>
        <v>CEAD</v>
      </c>
      <c r="F6323" s="26" t="str">
        <f aca="false">VLOOKUP(B6323,[1]Planilha8!$X$4:$AD$6629,7,0)</f>
        <v>BOM</v>
      </c>
      <c r="G6323" s="103" t="n">
        <v>43284</v>
      </c>
      <c r="H6323" s="104" t="n">
        <v>1060</v>
      </c>
      <c r="I6323" s="29" t="s">
        <v>23</v>
      </c>
      <c r="J6323" s="105" t="s">
        <v>1622</v>
      </c>
      <c r="K6323" s="106" t="n">
        <v>2428</v>
      </c>
      <c r="L6323" s="107" t="n">
        <v>2018002218</v>
      </c>
      <c r="M6323" s="73" t="n">
        <v>43465</v>
      </c>
      <c r="N6323" s="74" t="n">
        <v>44.1666666666667</v>
      </c>
      <c r="O6323" s="109" t="n">
        <v>0.1</v>
      </c>
      <c r="P6323" s="110" t="n">
        <v>0.00833333333333333</v>
      </c>
      <c r="Q6323" s="77" t="n">
        <v>8.83333333333333</v>
      </c>
      <c r="R6323" s="78" t="n">
        <v>53</v>
      </c>
      <c r="S6323" s="39" t="n">
        <v>1007</v>
      </c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  <c r="AI6323" s="3"/>
      <c r="AJ6323" s="3"/>
      <c r="AMG6323" s="0"/>
      <c r="AMH6323" s="0"/>
      <c r="AMI6323" s="0"/>
      <c r="AMJ6323" s="0"/>
    </row>
    <row r="6324" s="4" customFormat="true" ht="37.5" hidden="false" customHeight="true" outlineLevel="0" collapsed="false">
      <c r="A6324" s="23" t="s">
        <v>1337</v>
      </c>
      <c r="B6324" s="108" t="n">
        <v>11281</v>
      </c>
      <c r="C6324" s="25" t="n">
        <f aca="false">VLOOKUP(B6324,[1]Planilha8!$X$4:$Y$6629,2,0)</f>
        <v>822586</v>
      </c>
      <c r="D6324" s="102" t="s">
        <v>1678</v>
      </c>
      <c r="E6324" s="26" t="str">
        <f aca="false">VLOOKUP(B6324,[1]Planilha8!$X$4:$Z$6629,3,0)</f>
        <v>CEAD</v>
      </c>
      <c r="F6324" s="26" t="str">
        <f aca="false">VLOOKUP(B6324,[1]Planilha8!$X$4:$AD$6629,7,0)</f>
        <v>BOM</v>
      </c>
      <c r="G6324" s="103" t="n">
        <v>43284</v>
      </c>
      <c r="H6324" s="104" t="n">
        <v>1060</v>
      </c>
      <c r="I6324" s="29" t="s">
        <v>23</v>
      </c>
      <c r="J6324" s="105" t="s">
        <v>1622</v>
      </c>
      <c r="K6324" s="106" t="n">
        <v>2428</v>
      </c>
      <c r="L6324" s="107" t="n">
        <v>2018002218</v>
      </c>
      <c r="M6324" s="73" t="n">
        <v>43465</v>
      </c>
      <c r="N6324" s="74" t="n">
        <v>44.1666666666667</v>
      </c>
      <c r="O6324" s="109" t="n">
        <v>0.1</v>
      </c>
      <c r="P6324" s="110" t="n">
        <v>0.00833333333333333</v>
      </c>
      <c r="Q6324" s="77" t="n">
        <v>8.83333333333333</v>
      </c>
      <c r="R6324" s="78" t="n">
        <v>53</v>
      </c>
      <c r="S6324" s="39" t="n">
        <v>1007</v>
      </c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  <c r="AI6324" s="3"/>
      <c r="AJ6324" s="3"/>
      <c r="AMG6324" s="0"/>
      <c r="AMH6324" s="0"/>
      <c r="AMI6324" s="0"/>
      <c r="AMJ6324" s="0"/>
    </row>
    <row r="6325" s="4" customFormat="true" ht="37.5" hidden="false" customHeight="true" outlineLevel="0" collapsed="false">
      <c r="A6325" s="23" t="s">
        <v>1337</v>
      </c>
      <c r="B6325" s="108" t="n">
        <v>11282</v>
      </c>
      <c r="C6325" s="25" t="n">
        <f aca="false">VLOOKUP(B6325,[1]Planilha8!$X$4:$Y$6629,2,0)</f>
        <v>822587</v>
      </c>
      <c r="D6325" s="102" t="s">
        <v>1678</v>
      </c>
      <c r="E6325" s="26" t="str">
        <f aca="false">VLOOKUP(B6325,[1]Planilha8!$X$4:$Z$6629,3,0)</f>
        <v>CEAD</v>
      </c>
      <c r="F6325" s="26" t="str">
        <f aca="false">VLOOKUP(B6325,[1]Planilha8!$X$4:$AD$6629,7,0)</f>
        <v>BOM</v>
      </c>
      <c r="G6325" s="103" t="n">
        <v>43284</v>
      </c>
      <c r="H6325" s="104" t="n">
        <v>1060</v>
      </c>
      <c r="I6325" s="29" t="s">
        <v>23</v>
      </c>
      <c r="J6325" s="105" t="s">
        <v>1622</v>
      </c>
      <c r="K6325" s="106" t="n">
        <v>2428</v>
      </c>
      <c r="L6325" s="107" t="n">
        <v>2018002218</v>
      </c>
      <c r="M6325" s="73" t="n">
        <v>43465</v>
      </c>
      <c r="N6325" s="74" t="n">
        <v>44.1666666666667</v>
      </c>
      <c r="O6325" s="109" t="n">
        <v>0.1</v>
      </c>
      <c r="P6325" s="110" t="n">
        <v>0.00833333333333333</v>
      </c>
      <c r="Q6325" s="77" t="n">
        <v>8.83333333333333</v>
      </c>
      <c r="R6325" s="78" t="n">
        <v>53</v>
      </c>
      <c r="S6325" s="39" t="n">
        <v>1007</v>
      </c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  <c r="AMG6325" s="0"/>
      <c r="AMH6325" s="0"/>
      <c r="AMI6325" s="0"/>
      <c r="AMJ6325" s="0"/>
    </row>
    <row r="6326" s="4" customFormat="true" ht="37.5" hidden="false" customHeight="true" outlineLevel="0" collapsed="false">
      <c r="A6326" s="23" t="s">
        <v>1337</v>
      </c>
      <c r="B6326" s="108" t="n">
        <v>11283</v>
      </c>
      <c r="C6326" s="25" t="n">
        <f aca="false">VLOOKUP(B6326,[1]Planilha8!$X$4:$Y$6629,2,0)</f>
        <v>822588</v>
      </c>
      <c r="D6326" s="102" t="s">
        <v>1678</v>
      </c>
      <c r="E6326" s="26" t="str">
        <f aca="false">VLOOKUP(B6326,[1]Planilha8!$X$4:$Z$6629,3,0)</f>
        <v>CEAD</v>
      </c>
      <c r="F6326" s="26" t="str">
        <f aca="false">VLOOKUP(B6326,[1]Planilha8!$X$4:$AD$6629,7,0)</f>
        <v>BOM</v>
      </c>
      <c r="G6326" s="103" t="n">
        <v>43284</v>
      </c>
      <c r="H6326" s="104" t="n">
        <v>1060</v>
      </c>
      <c r="I6326" s="29" t="s">
        <v>23</v>
      </c>
      <c r="J6326" s="105" t="s">
        <v>1622</v>
      </c>
      <c r="K6326" s="106" t="n">
        <v>2428</v>
      </c>
      <c r="L6326" s="107" t="n">
        <v>2018002218</v>
      </c>
      <c r="M6326" s="73" t="n">
        <v>43465</v>
      </c>
      <c r="N6326" s="74" t="n">
        <v>44.1666666666667</v>
      </c>
      <c r="O6326" s="109" t="n">
        <v>0.1</v>
      </c>
      <c r="P6326" s="110" t="n">
        <v>0.00833333333333333</v>
      </c>
      <c r="Q6326" s="77" t="n">
        <v>8.83333333333333</v>
      </c>
      <c r="R6326" s="78" t="n">
        <v>53</v>
      </c>
      <c r="S6326" s="39" t="n">
        <v>1007</v>
      </c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  <c r="AI6326" s="3"/>
      <c r="AJ6326" s="3"/>
      <c r="AMG6326" s="0"/>
      <c r="AMH6326" s="0"/>
      <c r="AMI6326" s="0"/>
      <c r="AMJ6326" s="0"/>
    </row>
    <row r="6327" s="4" customFormat="true" ht="37.5" hidden="false" customHeight="true" outlineLevel="0" collapsed="false">
      <c r="A6327" s="23" t="s">
        <v>1337</v>
      </c>
      <c r="B6327" s="108" t="n">
        <v>11284</v>
      </c>
      <c r="C6327" s="25" t="n">
        <f aca="false">VLOOKUP(B6327,[1]Planilha8!$X$4:$Y$6629,2,0)</f>
        <v>822589</v>
      </c>
      <c r="D6327" s="102" t="s">
        <v>1678</v>
      </c>
      <c r="E6327" s="26" t="str">
        <f aca="false">VLOOKUP(B6327,[1]Planilha8!$X$4:$Z$6629,3,0)</f>
        <v>CEAD</v>
      </c>
      <c r="F6327" s="26" t="str">
        <f aca="false">VLOOKUP(B6327,[1]Planilha8!$X$4:$AD$6629,7,0)</f>
        <v>BOM</v>
      </c>
      <c r="G6327" s="103" t="n">
        <v>43284</v>
      </c>
      <c r="H6327" s="104" t="n">
        <v>1060</v>
      </c>
      <c r="I6327" s="29" t="s">
        <v>23</v>
      </c>
      <c r="J6327" s="105" t="s">
        <v>1622</v>
      </c>
      <c r="K6327" s="106" t="n">
        <v>2428</v>
      </c>
      <c r="L6327" s="107" t="n">
        <v>2018002218</v>
      </c>
      <c r="M6327" s="73" t="n">
        <v>43465</v>
      </c>
      <c r="N6327" s="74" t="n">
        <v>44.1666666666667</v>
      </c>
      <c r="O6327" s="109" t="n">
        <v>0.1</v>
      </c>
      <c r="P6327" s="110" t="n">
        <v>0.00833333333333333</v>
      </c>
      <c r="Q6327" s="77" t="n">
        <v>8.83333333333333</v>
      </c>
      <c r="R6327" s="78" t="n">
        <v>53</v>
      </c>
      <c r="S6327" s="39" t="n">
        <v>1007</v>
      </c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  <c r="AI6327" s="3"/>
      <c r="AJ6327" s="3"/>
      <c r="AMG6327" s="0"/>
      <c r="AMH6327" s="0"/>
      <c r="AMI6327" s="0"/>
      <c r="AMJ6327" s="0"/>
    </row>
    <row r="6328" s="4" customFormat="true" ht="37.5" hidden="false" customHeight="true" outlineLevel="0" collapsed="false">
      <c r="A6328" s="23" t="s">
        <v>1337</v>
      </c>
      <c r="B6328" s="108" t="n">
        <v>11285</v>
      </c>
      <c r="C6328" s="25" t="n">
        <f aca="false">VLOOKUP(B6328,[1]Planilha8!$X$4:$Y$6629,2,0)</f>
        <v>822590</v>
      </c>
      <c r="D6328" s="102" t="s">
        <v>1679</v>
      </c>
      <c r="E6328" s="26" t="str">
        <f aca="false">VLOOKUP(B6328,[1]Planilha8!$X$4:$Z$6629,3,0)</f>
        <v>CEAD</v>
      </c>
      <c r="F6328" s="26" t="str">
        <f aca="false">VLOOKUP(B6328,[1]Planilha8!$X$4:$AD$6629,7,0)</f>
        <v>BOM</v>
      </c>
      <c r="G6328" s="103" t="n">
        <v>43284</v>
      </c>
      <c r="H6328" s="104" t="n">
        <v>700</v>
      </c>
      <c r="I6328" s="29" t="s">
        <v>23</v>
      </c>
      <c r="J6328" s="105" t="s">
        <v>1622</v>
      </c>
      <c r="K6328" s="106" t="n">
        <v>2428</v>
      </c>
      <c r="L6328" s="107" t="n">
        <v>2018002218</v>
      </c>
      <c r="M6328" s="73" t="n">
        <v>43465</v>
      </c>
      <c r="N6328" s="74" t="n">
        <v>29.1666666666667</v>
      </c>
      <c r="O6328" s="109" t="n">
        <v>0.1</v>
      </c>
      <c r="P6328" s="110" t="n">
        <v>0.00833333333333333</v>
      </c>
      <c r="Q6328" s="77" t="n">
        <v>5.83333333333333</v>
      </c>
      <c r="R6328" s="78" t="n">
        <v>35</v>
      </c>
      <c r="S6328" s="39" t="n">
        <v>665</v>
      </c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  <c r="AMG6328" s="0"/>
      <c r="AMH6328" s="0"/>
      <c r="AMI6328" s="0"/>
      <c r="AMJ6328" s="0"/>
    </row>
    <row r="6329" s="4" customFormat="true" ht="37.5" hidden="false" customHeight="true" outlineLevel="0" collapsed="false">
      <c r="A6329" s="23" t="s">
        <v>1337</v>
      </c>
      <c r="B6329" s="108" t="n">
        <v>11286</v>
      </c>
      <c r="C6329" s="25" t="n">
        <f aca="false">VLOOKUP(B6329,[1]Planilha8!$X$4:$Y$6629,2,0)</f>
        <v>822591</v>
      </c>
      <c r="D6329" s="102" t="s">
        <v>1679</v>
      </c>
      <c r="E6329" s="26" t="str">
        <f aca="false">VLOOKUP(B6329,[1]Planilha8!$X$4:$Z$6629,3,0)</f>
        <v>CEAD</v>
      </c>
      <c r="F6329" s="26" t="str">
        <f aca="false">VLOOKUP(B6329,[1]Planilha8!$X$4:$AD$6629,7,0)</f>
        <v>BOM</v>
      </c>
      <c r="G6329" s="103" t="n">
        <v>43284</v>
      </c>
      <c r="H6329" s="104" t="n">
        <v>700</v>
      </c>
      <c r="I6329" s="29" t="s">
        <v>23</v>
      </c>
      <c r="J6329" s="105" t="s">
        <v>1622</v>
      </c>
      <c r="K6329" s="106" t="n">
        <v>2428</v>
      </c>
      <c r="L6329" s="107" t="n">
        <v>2018002218</v>
      </c>
      <c r="M6329" s="73" t="n">
        <v>43465</v>
      </c>
      <c r="N6329" s="74" t="n">
        <v>29.1666666666667</v>
      </c>
      <c r="O6329" s="109" t="n">
        <v>0.1</v>
      </c>
      <c r="P6329" s="110" t="n">
        <v>0.00833333333333333</v>
      </c>
      <c r="Q6329" s="77" t="n">
        <v>5.83333333333333</v>
      </c>
      <c r="R6329" s="78" t="n">
        <v>35</v>
      </c>
      <c r="S6329" s="39" t="n">
        <v>665</v>
      </c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  <c r="AI6329" s="3"/>
      <c r="AJ6329" s="3"/>
      <c r="AMG6329" s="0"/>
      <c r="AMH6329" s="0"/>
      <c r="AMI6329" s="0"/>
      <c r="AMJ6329" s="0"/>
    </row>
    <row r="6330" s="4" customFormat="true" ht="37.5" hidden="false" customHeight="true" outlineLevel="0" collapsed="false">
      <c r="A6330" s="23" t="s">
        <v>1337</v>
      </c>
      <c r="B6330" s="108" t="n">
        <v>11287</v>
      </c>
      <c r="C6330" s="25" t="n">
        <f aca="false">VLOOKUP(B6330,[1]Planilha8!$X$4:$Y$6629,2,0)</f>
        <v>822592</v>
      </c>
      <c r="D6330" s="102" t="s">
        <v>1679</v>
      </c>
      <c r="E6330" s="26" t="str">
        <f aca="false">VLOOKUP(B6330,[1]Planilha8!$X$4:$Z$6629,3,0)</f>
        <v>CEAD</v>
      </c>
      <c r="F6330" s="26" t="str">
        <f aca="false">VLOOKUP(B6330,[1]Planilha8!$X$4:$AD$6629,7,0)</f>
        <v>BOM</v>
      </c>
      <c r="G6330" s="103" t="n">
        <v>43284</v>
      </c>
      <c r="H6330" s="104" t="n">
        <v>700</v>
      </c>
      <c r="I6330" s="29" t="s">
        <v>23</v>
      </c>
      <c r="J6330" s="105" t="s">
        <v>1622</v>
      </c>
      <c r="K6330" s="106" t="n">
        <v>2428</v>
      </c>
      <c r="L6330" s="107" t="n">
        <v>2018002218</v>
      </c>
      <c r="M6330" s="73" t="n">
        <v>43465</v>
      </c>
      <c r="N6330" s="74" t="n">
        <v>29.1666666666667</v>
      </c>
      <c r="O6330" s="109" t="n">
        <v>0.1</v>
      </c>
      <c r="P6330" s="110" t="n">
        <v>0.00833333333333333</v>
      </c>
      <c r="Q6330" s="77" t="n">
        <v>5.83333333333333</v>
      </c>
      <c r="R6330" s="78" t="n">
        <v>35</v>
      </c>
      <c r="S6330" s="39" t="n">
        <v>665</v>
      </c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  <c r="AI6330" s="3"/>
      <c r="AJ6330" s="3"/>
      <c r="AMG6330" s="0"/>
      <c r="AMH6330" s="0"/>
      <c r="AMI6330" s="0"/>
      <c r="AMJ6330" s="0"/>
    </row>
    <row r="6331" s="4" customFormat="true" ht="37.5" hidden="false" customHeight="true" outlineLevel="0" collapsed="false">
      <c r="A6331" s="23" t="s">
        <v>1337</v>
      </c>
      <c r="B6331" s="108" t="n">
        <v>11288</v>
      </c>
      <c r="C6331" s="25" t="n">
        <f aca="false">VLOOKUP(B6331,[1]Planilha8!$X$4:$Y$6629,2,0)</f>
        <v>822593</v>
      </c>
      <c r="D6331" s="102" t="s">
        <v>1679</v>
      </c>
      <c r="E6331" s="26" t="str">
        <f aca="false">VLOOKUP(B6331,[1]Planilha8!$X$4:$Z$6629,3,0)</f>
        <v>CEAD</v>
      </c>
      <c r="F6331" s="26" t="str">
        <f aca="false">VLOOKUP(B6331,[1]Planilha8!$X$4:$AD$6629,7,0)</f>
        <v>BOM</v>
      </c>
      <c r="G6331" s="103" t="n">
        <v>43284</v>
      </c>
      <c r="H6331" s="104" t="n">
        <v>700</v>
      </c>
      <c r="I6331" s="29" t="s">
        <v>23</v>
      </c>
      <c r="J6331" s="105" t="s">
        <v>1622</v>
      </c>
      <c r="K6331" s="106" t="n">
        <v>2428</v>
      </c>
      <c r="L6331" s="107" t="n">
        <v>2018002218</v>
      </c>
      <c r="M6331" s="73" t="n">
        <v>43465</v>
      </c>
      <c r="N6331" s="74" t="n">
        <v>29.1666666666667</v>
      </c>
      <c r="O6331" s="109" t="n">
        <v>0.1</v>
      </c>
      <c r="P6331" s="110" t="n">
        <v>0.00833333333333333</v>
      </c>
      <c r="Q6331" s="77" t="n">
        <v>5.83333333333333</v>
      </c>
      <c r="R6331" s="78" t="n">
        <v>35</v>
      </c>
      <c r="S6331" s="39" t="n">
        <v>665</v>
      </c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  <c r="AI6331" s="3"/>
      <c r="AJ6331" s="3"/>
      <c r="AMG6331" s="0"/>
      <c r="AMH6331" s="0"/>
      <c r="AMI6331" s="0"/>
      <c r="AMJ6331" s="0"/>
    </row>
    <row r="6332" s="4" customFormat="true" ht="37.5" hidden="false" customHeight="true" outlineLevel="0" collapsed="false">
      <c r="A6332" s="23" t="s">
        <v>1337</v>
      </c>
      <c r="B6332" s="108" t="n">
        <v>11289</v>
      </c>
      <c r="C6332" s="25" t="n">
        <f aca="false">VLOOKUP(B6332,[1]Planilha8!$X$4:$Y$6629,2,0)</f>
        <v>822594</v>
      </c>
      <c r="D6332" s="102" t="s">
        <v>1679</v>
      </c>
      <c r="E6332" s="26" t="str">
        <f aca="false">VLOOKUP(B6332,[1]Planilha8!$X$4:$Z$6629,3,0)</f>
        <v>REABILITAÇÃO CARDÍACA</v>
      </c>
      <c r="F6332" s="26" t="str">
        <f aca="false">VLOOKUP(B6332,[1]Planilha8!$X$4:$AD$6629,7,0)</f>
        <v>BOM</v>
      </c>
      <c r="G6332" s="103" t="n">
        <v>43284</v>
      </c>
      <c r="H6332" s="104" t="n">
        <v>700</v>
      </c>
      <c r="I6332" s="29" t="s">
        <v>23</v>
      </c>
      <c r="J6332" s="105" t="s">
        <v>1622</v>
      </c>
      <c r="K6332" s="106" t="n">
        <v>2428</v>
      </c>
      <c r="L6332" s="107" t="n">
        <v>2018002218</v>
      </c>
      <c r="M6332" s="73" t="n">
        <v>43465</v>
      </c>
      <c r="N6332" s="74" t="n">
        <v>29.1666666666667</v>
      </c>
      <c r="O6332" s="109" t="n">
        <v>0.1</v>
      </c>
      <c r="P6332" s="110" t="n">
        <v>0.00833333333333333</v>
      </c>
      <c r="Q6332" s="77" t="n">
        <v>5.83333333333333</v>
      </c>
      <c r="R6332" s="78" t="n">
        <v>35</v>
      </c>
      <c r="S6332" s="39" t="n">
        <v>665</v>
      </c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  <c r="AI6332" s="3"/>
      <c r="AJ6332" s="3"/>
      <c r="AMG6332" s="0"/>
      <c r="AMH6332" s="0"/>
      <c r="AMI6332" s="0"/>
      <c r="AMJ6332" s="0"/>
    </row>
    <row r="6333" s="4" customFormat="true" ht="37.5" hidden="false" customHeight="true" outlineLevel="0" collapsed="false">
      <c r="A6333" s="23" t="s">
        <v>1337</v>
      </c>
      <c r="B6333" s="108" t="n">
        <v>11290</v>
      </c>
      <c r="C6333" s="25" t="n">
        <f aca="false">VLOOKUP(B6333,[1]Planilha8!$X$4:$Y$6629,2,0)</f>
        <v>822595</v>
      </c>
      <c r="D6333" s="102" t="s">
        <v>1679</v>
      </c>
      <c r="E6333" s="26" t="str">
        <f aca="false">VLOOKUP(B6333,[1]Planilha8!$X$4:$Z$6629,3,0)</f>
        <v>REABILITAÇÃO CARDÍACA</v>
      </c>
      <c r="F6333" s="26" t="str">
        <f aca="false">VLOOKUP(B6333,[1]Planilha8!$X$4:$AD$6629,7,0)</f>
        <v>BOM</v>
      </c>
      <c r="G6333" s="103" t="n">
        <v>43284</v>
      </c>
      <c r="H6333" s="104" t="n">
        <v>700</v>
      </c>
      <c r="I6333" s="29" t="s">
        <v>23</v>
      </c>
      <c r="J6333" s="105" t="s">
        <v>1622</v>
      </c>
      <c r="K6333" s="106" t="n">
        <v>2428</v>
      </c>
      <c r="L6333" s="107" t="n">
        <v>2018002218</v>
      </c>
      <c r="M6333" s="73" t="n">
        <v>43465</v>
      </c>
      <c r="N6333" s="74" t="n">
        <v>29.1666666666667</v>
      </c>
      <c r="O6333" s="109" t="n">
        <v>0.1</v>
      </c>
      <c r="P6333" s="110" t="n">
        <v>0.00833333333333333</v>
      </c>
      <c r="Q6333" s="77" t="n">
        <v>5.83333333333333</v>
      </c>
      <c r="R6333" s="78" t="n">
        <v>35</v>
      </c>
      <c r="S6333" s="39" t="n">
        <v>665</v>
      </c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  <c r="AI6333" s="3"/>
      <c r="AJ6333" s="3"/>
      <c r="AMG6333" s="0"/>
      <c r="AMH6333" s="0"/>
      <c r="AMI6333" s="0"/>
      <c r="AMJ6333" s="0"/>
    </row>
    <row r="6334" s="4" customFormat="true" ht="37.5" hidden="false" customHeight="true" outlineLevel="0" collapsed="false">
      <c r="A6334" s="23" t="s">
        <v>1337</v>
      </c>
      <c r="B6334" s="108" t="n">
        <v>11291</v>
      </c>
      <c r="C6334" s="25" t="n">
        <f aca="false">VLOOKUP(B6334,[1]Planilha8!$X$4:$Y$6629,2,0)</f>
        <v>822596</v>
      </c>
      <c r="D6334" s="102" t="s">
        <v>1679</v>
      </c>
      <c r="E6334" s="26" t="str">
        <f aca="false">VLOOKUP(B6334,[1]Planilha8!$X$4:$Z$6629,3,0)</f>
        <v>CEAD</v>
      </c>
      <c r="F6334" s="26" t="str">
        <f aca="false">VLOOKUP(B6334,[1]Planilha8!$X$4:$AD$6629,7,0)</f>
        <v>BOM</v>
      </c>
      <c r="G6334" s="103" t="n">
        <v>43284</v>
      </c>
      <c r="H6334" s="104" t="n">
        <v>700</v>
      </c>
      <c r="I6334" s="29" t="s">
        <v>23</v>
      </c>
      <c r="J6334" s="105" t="s">
        <v>1622</v>
      </c>
      <c r="K6334" s="106" t="n">
        <v>2428</v>
      </c>
      <c r="L6334" s="107" t="n">
        <v>2018002218</v>
      </c>
      <c r="M6334" s="73" t="n">
        <v>43465</v>
      </c>
      <c r="N6334" s="74" t="n">
        <v>29.1666666666667</v>
      </c>
      <c r="O6334" s="109" t="n">
        <v>0.1</v>
      </c>
      <c r="P6334" s="110" t="n">
        <v>0.00833333333333333</v>
      </c>
      <c r="Q6334" s="77" t="n">
        <v>5.83333333333333</v>
      </c>
      <c r="R6334" s="78" t="n">
        <v>35</v>
      </c>
      <c r="S6334" s="39" t="n">
        <v>665</v>
      </c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  <c r="AI6334" s="3"/>
      <c r="AJ6334" s="3"/>
      <c r="AMG6334" s="0"/>
      <c r="AMH6334" s="0"/>
      <c r="AMI6334" s="0"/>
      <c r="AMJ6334" s="0"/>
    </row>
    <row r="6335" s="4" customFormat="true" ht="37.5" hidden="false" customHeight="true" outlineLevel="0" collapsed="false">
      <c r="A6335" s="23" t="s">
        <v>1337</v>
      </c>
      <c r="B6335" s="108" t="n">
        <v>11292</v>
      </c>
      <c r="C6335" s="25" t="n">
        <f aca="false">VLOOKUP(B6335,[1]Planilha8!$X$4:$Y$6629,2,0)</f>
        <v>822597</v>
      </c>
      <c r="D6335" s="102" t="s">
        <v>1679</v>
      </c>
      <c r="E6335" s="26" t="str">
        <f aca="false">VLOOKUP(B6335,[1]Planilha8!$X$4:$Z$6629,3,0)</f>
        <v>CEAD</v>
      </c>
      <c r="F6335" s="26" t="str">
        <f aca="false">VLOOKUP(B6335,[1]Planilha8!$X$4:$AD$6629,7,0)</f>
        <v>BOM</v>
      </c>
      <c r="G6335" s="103" t="n">
        <v>43284</v>
      </c>
      <c r="H6335" s="104" t="n">
        <v>700</v>
      </c>
      <c r="I6335" s="29" t="s">
        <v>23</v>
      </c>
      <c r="J6335" s="105" t="s">
        <v>1622</v>
      </c>
      <c r="K6335" s="106" t="n">
        <v>2428</v>
      </c>
      <c r="L6335" s="107" t="n">
        <v>2018002218</v>
      </c>
      <c r="M6335" s="73" t="n">
        <v>43465</v>
      </c>
      <c r="N6335" s="74" t="n">
        <v>29.1666666666667</v>
      </c>
      <c r="O6335" s="109" t="n">
        <v>0.1</v>
      </c>
      <c r="P6335" s="110" t="n">
        <v>0.00833333333333333</v>
      </c>
      <c r="Q6335" s="77" t="n">
        <v>5.83333333333333</v>
      </c>
      <c r="R6335" s="78" t="n">
        <v>35</v>
      </c>
      <c r="S6335" s="39" t="n">
        <v>665</v>
      </c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  <c r="AI6335" s="3"/>
      <c r="AJ6335" s="3"/>
      <c r="AMG6335" s="0"/>
      <c r="AMH6335" s="0"/>
      <c r="AMI6335" s="0"/>
      <c r="AMJ6335" s="0"/>
    </row>
    <row r="6336" s="4" customFormat="true" ht="37.5" hidden="false" customHeight="true" outlineLevel="0" collapsed="false">
      <c r="A6336" s="23" t="s">
        <v>1337</v>
      </c>
      <c r="B6336" s="108" t="n">
        <v>11443</v>
      </c>
      <c r="C6336" s="25" t="n">
        <f aca="false">VLOOKUP(B6336,[1]Planilha8!$X$4:$Y$6629,2,0)</f>
        <v>823767</v>
      </c>
      <c r="D6336" s="102" t="s">
        <v>1680</v>
      </c>
      <c r="E6336" s="26" t="str">
        <f aca="false">VLOOKUP(B6336,[1]Planilha8!$X$4:$Z$6629,3,0)</f>
        <v>CEAD</v>
      </c>
      <c r="F6336" s="26" t="str">
        <f aca="false">VLOOKUP(B6336,[1]Planilha8!$X$4:$AD$6629,7,0)</f>
        <v>BOM</v>
      </c>
      <c r="G6336" s="103" t="n">
        <v>43293</v>
      </c>
      <c r="H6336" s="104" t="n">
        <v>3690</v>
      </c>
      <c r="I6336" s="29" t="s">
        <v>23</v>
      </c>
      <c r="J6336" s="105" t="s">
        <v>967</v>
      </c>
      <c r="K6336" s="106" t="n">
        <v>27773</v>
      </c>
      <c r="L6336" s="107" t="n">
        <v>2018002309</v>
      </c>
      <c r="M6336" s="73" t="n">
        <v>43465</v>
      </c>
      <c r="N6336" s="74" t="n">
        <v>153.75</v>
      </c>
      <c r="O6336" s="109" t="n">
        <v>0.1</v>
      </c>
      <c r="P6336" s="110" t="n">
        <v>0.00833333333333333</v>
      </c>
      <c r="Q6336" s="77" t="n">
        <v>30.75</v>
      </c>
      <c r="R6336" s="78" t="n">
        <v>184.5</v>
      </c>
      <c r="S6336" s="39" t="n">
        <v>3505.5</v>
      </c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  <c r="AI6336" s="3"/>
      <c r="AJ6336" s="3"/>
      <c r="AMG6336" s="0"/>
      <c r="AMH6336" s="0"/>
      <c r="AMI6336" s="0"/>
      <c r="AMJ6336" s="0"/>
    </row>
    <row r="6337" s="4" customFormat="true" ht="37.5" hidden="false" customHeight="true" outlineLevel="0" collapsed="false">
      <c r="A6337" s="23" t="s">
        <v>1337</v>
      </c>
      <c r="B6337" s="108" t="n">
        <v>11445</v>
      </c>
      <c r="C6337" s="25" t="n">
        <f aca="false">VLOOKUP(B6337,[1]Planilha8!$X$4:$Y$6629,2,0)</f>
        <v>823764</v>
      </c>
      <c r="D6337" s="102" t="s">
        <v>1681</v>
      </c>
      <c r="E6337" s="26" t="str">
        <f aca="false">VLOOKUP(B6337,[1]Planilha8!$X$4:$Z$6629,3,0)</f>
        <v>CEAD</v>
      </c>
      <c r="F6337" s="26" t="str">
        <f aca="false">VLOOKUP(B6337,[1]Planilha8!$X$4:$AD$6629,7,0)</f>
        <v>BOM</v>
      </c>
      <c r="G6337" s="103" t="n">
        <v>43293</v>
      </c>
      <c r="H6337" s="104" t="n">
        <v>667</v>
      </c>
      <c r="I6337" s="29" t="s">
        <v>23</v>
      </c>
      <c r="J6337" s="105" t="s">
        <v>967</v>
      </c>
      <c r="K6337" s="106" t="n">
        <v>21773</v>
      </c>
      <c r="L6337" s="107" t="n">
        <v>2018002309</v>
      </c>
      <c r="M6337" s="73" t="n">
        <v>43465</v>
      </c>
      <c r="N6337" s="74" t="n">
        <v>47.2458333333333</v>
      </c>
      <c r="O6337" s="109" t="n">
        <v>0.17</v>
      </c>
      <c r="P6337" s="110" t="n">
        <v>0.0141666666666667</v>
      </c>
      <c r="Q6337" s="77" t="n">
        <v>9.44916666666667</v>
      </c>
      <c r="R6337" s="78" t="n">
        <v>56.695</v>
      </c>
      <c r="S6337" s="39" t="n">
        <v>610.305</v>
      </c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  <c r="AI6337" s="3"/>
      <c r="AJ6337" s="3"/>
      <c r="AMG6337" s="0"/>
      <c r="AMH6337" s="0"/>
      <c r="AMI6337" s="0"/>
      <c r="AMJ6337" s="0"/>
    </row>
    <row r="6338" s="4" customFormat="true" ht="37.5" hidden="false" customHeight="true" outlineLevel="0" collapsed="false">
      <c r="A6338" s="23" t="s">
        <v>1337</v>
      </c>
      <c r="B6338" s="108" t="n">
        <v>11447</v>
      </c>
      <c r="C6338" s="25" t="n">
        <f aca="false">VLOOKUP(B6338,[1]Planilha8!$X$4:$Y$6629,2,0)</f>
        <v>821923</v>
      </c>
      <c r="D6338" s="102" t="s">
        <v>1682</v>
      </c>
      <c r="E6338" s="26" t="str">
        <f aca="false">VLOOKUP(B6338,[1]Planilha8!$X$4:$Z$6629,3,0)</f>
        <v>CEAD</v>
      </c>
      <c r="F6338" s="26" t="str">
        <f aca="false">VLOOKUP(B6338,[1]Planilha8!$X$4:$AD$6629,7,0)</f>
        <v>BOM</v>
      </c>
      <c r="G6338" s="103" t="n">
        <v>43297</v>
      </c>
      <c r="H6338" s="104" t="n">
        <v>1344</v>
      </c>
      <c r="I6338" s="29" t="s">
        <v>23</v>
      </c>
      <c r="J6338" s="105" t="s">
        <v>1683</v>
      </c>
      <c r="K6338" s="106" t="n">
        <v>20695</v>
      </c>
      <c r="L6338" s="107" t="n">
        <v>2017002218</v>
      </c>
      <c r="M6338" s="73" t="n">
        <v>43465</v>
      </c>
      <c r="N6338" s="74" t="n">
        <v>56</v>
      </c>
      <c r="O6338" s="109" t="n">
        <v>0.1</v>
      </c>
      <c r="P6338" s="110" t="n">
        <v>0.00833333333333333</v>
      </c>
      <c r="Q6338" s="77" t="n">
        <v>11.2</v>
      </c>
      <c r="R6338" s="78" t="n">
        <v>67.2</v>
      </c>
      <c r="S6338" s="39" t="n">
        <v>1276.8</v>
      </c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  <c r="AI6338" s="3"/>
      <c r="AJ6338" s="3"/>
      <c r="AMG6338" s="0"/>
      <c r="AMH6338" s="0"/>
      <c r="AMI6338" s="0"/>
      <c r="AMJ6338" s="0"/>
    </row>
    <row r="6339" s="4" customFormat="true" ht="37.5" hidden="false" customHeight="true" outlineLevel="0" collapsed="false">
      <c r="A6339" s="23" t="s">
        <v>1337</v>
      </c>
      <c r="B6339" s="108" t="n">
        <v>11448</v>
      </c>
      <c r="C6339" s="25" t="n">
        <f aca="false">VLOOKUP(B6339,[1]Planilha8!$X$4:$Y$6629,2,0)</f>
        <v>821924</v>
      </c>
      <c r="D6339" s="102" t="s">
        <v>1684</v>
      </c>
      <c r="E6339" s="26" t="str">
        <f aca="false">VLOOKUP(B6339,[1]Planilha8!$X$4:$Z$6629,3,0)</f>
        <v>CEAD</v>
      </c>
      <c r="F6339" s="26" t="str">
        <f aca="false">VLOOKUP(B6339,[1]Planilha8!$X$4:$AD$6629,7,0)</f>
        <v>BOM</v>
      </c>
      <c r="G6339" s="103" t="n">
        <v>43297</v>
      </c>
      <c r="H6339" s="104" t="n">
        <v>820</v>
      </c>
      <c r="I6339" s="29" t="s">
        <v>23</v>
      </c>
      <c r="J6339" s="105" t="s">
        <v>973</v>
      </c>
      <c r="K6339" s="106" t="n">
        <v>4380</v>
      </c>
      <c r="L6339" s="107" t="n">
        <v>2018002310</v>
      </c>
      <c r="M6339" s="73" t="n">
        <v>43465</v>
      </c>
      <c r="N6339" s="74" t="n">
        <v>34.1666666666667</v>
      </c>
      <c r="O6339" s="109" t="n">
        <v>0.1</v>
      </c>
      <c r="P6339" s="110" t="n">
        <v>0.00833333333333333</v>
      </c>
      <c r="Q6339" s="77" t="n">
        <v>6.83333333333333</v>
      </c>
      <c r="R6339" s="78" t="n">
        <v>41</v>
      </c>
      <c r="S6339" s="39" t="n">
        <v>779</v>
      </c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  <c r="AI6339" s="3"/>
      <c r="AJ6339" s="3"/>
      <c r="AMG6339" s="0"/>
      <c r="AMH6339" s="0"/>
      <c r="AMI6339" s="0"/>
      <c r="AMJ6339" s="0"/>
    </row>
    <row r="6340" s="4" customFormat="true" ht="37.5" hidden="false" customHeight="true" outlineLevel="0" collapsed="false">
      <c r="A6340" s="23" t="s">
        <v>1337</v>
      </c>
      <c r="B6340" s="108" t="n">
        <v>11449</v>
      </c>
      <c r="C6340" s="25" t="n">
        <f aca="false">VLOOKUP(B6340,[1]Planilha8!$X$4:$Y$6629,2,0)</f>
        <v>821925</v>
      </c>
      <c r="D6340" s="102" t="s">
        <v>1684</v>
      </c>
      <c r="E6340" s="26" t="str">
        <f aca="false">VLOOKUP(B6340,[1]Planilha8!$X$4:$Z$6629,3,0)</f>
        <v>CEAD</v>
      </c>
      <c r="F6340" s="26" t="str">
        <f aca="false">VLOOKUP(B6340,[1]Planilha8!$X$4:$AD$6629,7,0)</f>
        <v>BOM</v>
      </c>
      <c r="G6340" s="103" t="n">
        <v>43297</v>
      </c>
      <c r="H6340" s="104" t="n">
        <v>820</v>
      </c>
      <c r="I6340" s="29" t="s">
        <v>23</v>
      </c>
      <c r="J6340" s="105" t="s">
        <v>973</v>
      </c>
      <c r="K6340" s="106" t="n">
        <v>4380</v>
      </c>
      <c r="L6340" s="107" t="n">
        <v>2018002310</v>
      </c>
      <c r="M6340" s="73" t="n">
        <v>43465</v>
      </c>
      <c r="N6340" s="74" t="n">
        <v>34.1666666666667</v>
      </c>
      <c r="O6340" s="109" t="n">
        <v>0.1</v>
      </c>
      <c r="P6340" s="110" t="n">
        <v>0.00833333333333333</v>
      </c>
      <c r="Q6340" s="77" t="n">
        <v>6.83333333333333</v>
      </c>
      <c r="R6340" s="78" t="n">
        <v>41</v>
      </c>
      <c r="S6340" s="39" t="n">
        <v>779</v>
      </c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  <c r="AI6340" s="3"/>
      <c r="AJ6340" s="3"/>
      <c r="AMG6340" s="0"/>
      <c r="AMH6340" s="0"/>
      <c r="AMI6340" s="0"/>
      <c r="AMJ6340" s="0"/>
    </row>
    <row r="6341" s="4" customFormat="true" ht="37.5" hidden="false" customHeight="true" outlineLevel="0" collapsed="false">
      <c r="A6341" s="23" t="s">
        <v>1337</v>
      </c>
      <c r="B6341" s="108" t="n">
        <v>11450</v>
      </c>
      <c r="C6341" s="25" t="n">
        <f aca="false">VLOOKUP(B6341,[1]Planilha8!$X$4:$Y$6629,2,0)</f>
        <v>821926</v>
      </c>
      <c r="D6341" s="102" t="s">
        <v>1684</v>
      </c>
      <c r="E6341" s="26" t="str">
        <f aca="false">VLOOKUP(B6341,[1]Planilha8!$X$4:$Z$6629,3,0)</f>
        <v>CEAD</v>
      </c>
      <c r="F6341" s="26" t="str">
        <f aca="false">VLOOKUP(B6341,[1]Planilha8!$X$4:$AD$6629,7,0)</f>
        <v>BOM</v>
      </c>
      <c r="G6341" s="103" t="n">
        <v>43297</v>
      </c>
      <c r="H6341" s="104" t="n">
        <v>820</v>
      </c>
      <c r="I6341" s="29" t="s">
        <v>23</v>
      </c>
      <c r="J6341" s="105" t="s">
        <v>973</v>
      </c>
      <c r="K6341" s="106" t="n">
        <v>4380</v>
      </c>
      <c r="L6341" s="107" t="n">
        <v>2018002310</v>
      </c>
      <c r="M6341" s="73" t="n">
        <v>43465</v>
      </c>
      <c r="N6341" s="74" t="n">
        <v>34.1666666666667</v>
      </c>
      <c r="O6341" s="109" t="n">
        <v>0.1</v>
      </c>
      <c r="P6341" s="110" t="n">
        <v>0.00833333333333333</v>
      </c>
      <c r="Q6341" s="77" t="n">
        <v>6.83333333333333</v>
      </c>
      <c r="R6341" s="78" t="n">
        <v>41</v>
      </c>
      <c r="S6341" s="39" t="n">
        <v>779</v>
      </c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  <c r="AI6341" s="3"/>
      <c r="AJ6341" s="3"/>
      <c r="AMG6341" s="0"/>
      <c r="AMH6341" s="0"/>
      <c r="AMI6341" s="0"/>
      <c r="AMJ6341" s="0"/>
    </row>
    <row r="6342" s="4" customFormat="true" ht="37.5" hidden="false" customHeight="true" outlineLevel="0" collapsed="false">
      <c r="A6342" s="23" t="s">
        <v>1337</v>
      </c>
      <c r="B6342" s="108" t="n">
        <v>11451</v>
      </c>
      <c r="C6342" s="25" t="n">
        <f aca="false">VLOOKUP(B6342,[1]Planilha8!$X$4:$Y$6629,2,0)</f>
        <v>821927</v>
      </c>
      <c r="D6342" s="102" t="s">
        <v>1684</v>
      </c>
      <c r="E6342" s="26" t="str">
        <f aca="false">VLOOKUP(B6342,[1]Planilha8!$X$4:$Z$6629,3,0)</f>
        <v>CEAD</v>
      </c>
      <c r="F6342" s="26" t="str">
        <f aca="false">VLOOKUP(B6342,[1]Planilha8!$X$4:$AD$6629,7,0)</f>
        <v>BOM</v>
      </c>
      <c r="G6342" s="103" t="n">
        <v>43297</v>
      </c>
      <c r="H6342" s="104" t="n">
        <v>820</v>
      </c>
      <c r="I6342" s="29" t="s">
        <v>23</v>
      </c>
      <c r="J6342" s="105" t="s">
        <v>973</v>
      </c>
      <c r="K6342" s="106" t="n">
        <v>4380</v>
      </c>
      <c r="L6342" s="107" t="n">
        <v>2018002310</v>
      </c>
      <c r="M6342" s="73" t="n">
        <v>43465</v>
      </c>
      <c r="N6342" s="74" t="n">
        <v>34.1666666666667</v>
      </c>
      <c r="O6342" s="109" t="n">
        <v>0.1</v>
      </c>
      <c r="P6342" s="110" t="n">
        <v>0.00833333333333333</v>
      </c>
      <c r="Q6342" s="77" t="n">
        <v>6.83333333333333</v>
      </c>
      <c r="R6342" s="78" t="n">
        <v>41</v>
      </c>
      <c r="S6342" s="39" t="n">
        <v>779</v>
      </c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  <c r="AI6342" s="3"/>
      <c r="AJ6342" s="3"/>
      <c r="AMG6342" s="0"/>
      <c r="AMH6342" s="0"/>
      <c r="AMI6342" s="0"/>
      <c r="AMJ6342" s="0"/>
    </row>
    <row r="6343" s="4" customFormat="true" ht="37.5" hidden="false" customHeight="true" outlineLevel="0" collapsed="false">
      <c r="A6343" s="23" t="s">
        <v>1337</v>
      </c>
      <c r="B6343" s="108" t="n">
        <v>11452</v>
      </c>
      <c r="C6343" s="25" t="n">
        <f aca="false">VLOOKUP(B6343,[1]Planilha8!$X$4:$Y$6629,2,0)</f>
        <v>821928</v>
      </c>
      <c r="D6343" s="102" t="s">
        <v>1685</v>
      </c>
      <c r="E6343" s="26" t="str">
        <f aca="false">VLOOKUP(B6343,[1]Planilha8!$X$4:$Z$6629,3,0)</f>
        <v>CEAD</v>
      </c>
      <c r="F6343" s="26" t="str">
        <f aca="false">VLOOKUP(B6343,[1]Planilha8!$X$4:$AD$6629,7,0)</f>
        <v>BOM</v>
      </c>
      <c r="G6343" s="103" t="n">
        <v>43297</v>
      </c>
      <c r="H6343" s="104" t="n">
        <v>312</v>
      </c>
      <c r="I6343" s="29" t="s">
        <v>23</v>
      </c>
      <c r="J6343" s="105" t="s">
        <v>973</v>
      </c>
      <c r="K6343" s="106" t="n">
        <v>4380</v>
      </c>
      <c r="L6343" s="107" t="n">
        <v>2018002310</v>
      </c>
      <c r="M6343" s="73" t="n">
        <v>43465</v>
      </c>
      <c r="N6343" s="74" t="n">
        <v>32.5</v>
      </c>
      <c r="O6343" s="109" t="n">
        <v>0.25</v>
      </c>
      <c r="P6343" s="110" t="n">
        <v>0.0208333333333333</v>
      </c>
      <c r="Q6343" s="77" t="n">
        <v>6.5</v>
      </c>
      <c r="R6343" s="78" t="n">
        <v>39</v>
      </c>
      <c r="S6343" s="39" t="n">
        <v>273</v>
      </c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  <c r="AI6343" s="3"/>
      <c r="AJ6343" s="3"/>
      <c r="AMG6343" s="0"/>
      <c r="AMH6343" s="0"/>
      <c r="AMI6343" s="0"/>
      <c r="AMJ6343" s="0"/>
    </row>
    <row r="6344" s="4" customFormat="true" ht="37.5" hidden="false" customHeight="true" outlineLevel="0" collapsed="false">
      <c r="A6344" s="23" t="s">
        <v>1337</v>
      </c>
      <c r="B6344" s="108" t="n">
        <v>11453</v>
      </c>
      <c r="C6344" s="25" t="n">
        <f aca="false">VLOOKUP(B6344,[1]Planilha8!$X$4:$Y$6629,2,0)</f>
        <v>821929</v>
      </c>
      <c r="D6344" s="102" t="s">
        <v>1685</v>
      </c>
      <c r="E6344" s="26" t="str">
        <f aca="false">VLOOKUP(B6344,[1]Planilha8!$X$4:$Z$6629,3,0)</f>
        <v>CEAD</v>
      </c>
      <c r="F6344" s="26" t="str">
        <f aca="false">VLOOKUP(B6344,[1]Planilha8!$X$4:$AD$6629,7,0)</f>
        <v>BOM</v>
      </c>
      <c r="G6344" s="103" t="n">
        <v>43297</v>
      </c>
      <c r="H6344" s="104" t="n">
        <v>312</v>
      </c>
      <c r="I6344" s="29" t="s">
        <v>23</v>
      </c>
      <c r="J6344" s="105" t="s">
        <v>973</v>
      </c>
      <c r="K6344" s="106" t="n">
        <v>4380</v>
      </c>
      <c r="L6344" s="107" t="n">
        <v>2018002310</v>
      </c>
      <c r="M6344" s="73" t="n">
        <v>43465</v>
      </c>
      <c r="N6344" s="74" t="n">
        <v>32.5</v>
      </c>
      <c r="O6344" s="109" t="n">
        <v>0.25</v>
      </c>
      <c r="P6344" s="110" t="n">
        <v>0.0208333333333333</v>
      </c>
      <c r="Q6344" s="77" t="n">
        <v>6.5</v>
      </c>
      <c r="R6344" s="78" t="n">
        <v>39</v>
      </c>
      <c r="S6344" s="39" t="n">
        <v>273</v>
      </c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  <c r="AI6344" s="3"/>
      <c r="AJ6344" s="3"/>
      <c r="AMG6344" s="0"/>
      <c r="AMH6344" s="0"/>
      <c r="AMI6344" s="0"/>
      <c r="AMJ6344" s="0"/>
    </row>
    <row r="6345" s="4" customFormat="true" ht="37.5" hidden="false" customHeight="true" outlineLevel="0" collapsed="false">
      <c r="A6345" s="23" t="s">
        <v>1337</v>
      </c>
      <c r="B6345" s="108" t="n">
        <v>11454</v>
      </c>
      <c r="C6345" s="25" t="n">
        <f aca="false">VLOOKUP(B6345,[1]Planilha8!$X$4:$Y$6629,2,0)</f>
        <v>821930</v>
      </c>
      <c r="D6345" s="102" t="s">
        <v>1685</v>
      </c>
      <c r="E6345" s="26" t="str">
        <f aca="false">VLOOKUP(B6345,[1]Planilha8!$X$4:$Z$6629,3,0)</f>
        <v>CEAD</v>
      </c>
      <c r="F6345" s="26" t="str">
        <f aca="false">VLOOKUP(B6345,[1]Planilha8!$X$4:$AD$6629,7,0)</f>
        <v>BOM</v>
      </c>
      <c r="G6345" s="103" t="n">
        <v>43297</v>
      </c>
      <c r="H6345" s="104" t="n">
        <v>312</v>
      </c>
      <c r="I6345" s="29" t="s">
        <v>23</v>
      </c>
      <c r="J6345" s="105" t="s">
        <v>973</v>
      </c>
      <c r="K6345" s="106" t="n">
        <v>4380</v>
      </c>
      <c r="L6345" s="107" t="n">
        <v>2018002310</v>
      </c>
      <c r="M6345" s="73" t="n">
        <v>43465</v>
      </c>
      <c r="N6345" s="74" t="n">
        <v>32.5</v>
      </c>
      <c r="O6345" s="109" t="n">
        <v>0.25</v>
      </c>
      <c r="P6345" s="110" t="n">
        <v>0.0208333333333333</v>
      </c>
      <c r="Q6345" s="77" t="n">
        <v>6.5</v>
      </c>
      <c r="R6345" s="78" t="n">
        <v>39</v>
      </c>
      <c r="S6345" s="39" t="n">
        <v>273</v>
      </c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  <c r="AI6345" s="3"/>
      <c r="AJ6345" s="3"/>
      <c r="AMG6345" s="0"/>
      <c r="AMH6345" s="0"/>
      <c r="AMI6345" s="0"/>
      <c r="AMJ6345" s="0"/>
    </row>
    <row r="6346" s="4" customFormat="true" ht="37.5" hidden="false" customHeight="true" outlineLevel="0" collapsed="false">
      <c r="A6346" s="23" t="s">
        <v>1337</v>
      </c>
      <c r="B6346" s="108" t="n">
        <v>11455</v>
      </c>
      <c r="C6346" s="25" t="n">
        <f aca="false">VLOOKUP(B6346,[1]Planilha8!$X$4:$Y$6629,2,0)</f>
        <v>821931</v>
      </c>
      <c r="D6346" s="102" t="s">
        <v>1686</v>
      </c>
      <c r="E6346" s="26" t="str">
        <f aca="false">VLOOKUP(B6346,[1]Planilha8!$X$4:$Z$6629,3,0)</f>
        <v>CEAD</v>
      </c>
      <c r="F6346" s="26" t="str">
        <f aca="false">VLOOKUP(B6346,[1]Planilha8!$X$4:$AD$6629,7,0)</f>
        <v>BOM</v>
      </c>
      <c r="G6346" s="103" t="n">
        <v>43297</v>
      </c>
      <c r="H6346" s="104" t="n">
        <v>550</v>
      </c>
      <c r="I6346" s="29" t="s">
        <v>23</v>
      </c>
      <c r="J6346" s="105" t="s">
        <v>973</v>
      </c>
      <c r="K6346" s="106" t="n">
        <v>4380</v>
      </c>
      <c r="L6346" s="107" t="n">
        <v>2018002310</v>
      </c>
      <c r="M6346" s="73" t="n">
        <v>43465</v>
      </c>
      <c r="N6346" s="74" t="n">
        <v>57.2916666666667</v>
      </c>
      <c r="O6346" s="109" t="n">
        <v>0.25</v>
      </c>
      <c r="P6346" s="110" t="n">
        <v>0.0208333333333333</v>
      </c>
      <c r="Q6346" s="77" t="n">
        <v>11.4583333333333</v>
      </c>
      <c r="R6346" s="78" t="n">
        <v>68.75</v>
      </c>
      <c r="S6346" s="39" t="n">
        <v>481.25</v>
      </c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  <c r="AI6346" s="3"/>
      <c r="AJ6346" s="3"/>
      <c r="AMG6346" s="0"/>
      <c r="AMH6346" s="0"/>
      <c r="AMI6346" s="0"/>
      <c r="AMJ6346" s="0"/>
    </row>
    <row r="6347" s="4" customFormat="true" ht="37.5" hidden="false" customHeight="true" outlineLevel="0" collapsed="false">
      <c r="A6347" s="23" t="s">
        <v>1337</v>
      </c>
      <c r="B6347" s="108" t="n">
        <v>11456</v>
      </c>
      <c r="C6347" s="25" t="n">
        <f aca="false">VLOOKUP(B6347,[1]Planilha8!$X$4:$Y$6629,2,0)</f>
        <v>821932</v>
      </c>
      <c r="D6347" s="102" t="s">
        <v>1687</v>
      </c>
      <c r="E6347" s="26" t="str">
        <f aca="false">VLOOKUP(B6347,[1]Planilha8!$X$4:$Z$6629,3,0)</f>
        <v>CEAD</v>
      </c>
      <c r="F6347" s="26" t="str">
        <f aca="false">VLOOKUP(B6347,[1]Planilha8!$X$4:$AD$6629,7,0)</f>
        <v>BOM</v>
      </c>
      <c r="G6347" s="103" t="n">
        <v>43297</v>
      </c>
      <c r="H6347" s="104" t="n">
        <v>437</v>
      </c>
      <c r="I6347" s="29" t="s">
        <v>23</v>
      </c>
      <c r="J6347" s="105" t="s">
        <v>973</v>
      </c>
      <c r="K6347" s="106" t="n">
        <v>4380</v>
      </c>
      <c r="L6347" s="107" t="n">
        <v>2018002310</v>
      </c>
      <c r="M6347" s="73" t="n">
        <v>43465</v>
      </c>
      <c r="N6347" s="74" t="n">
        <v>45.5208333333333</v>
      </c>
      <c r="O6347" s="109" t="n">
        <v>0.25</v>
      </c>
      <c r="P6347" s="110" t="n">
        <v>0.0208333333333333</v>
      </c>
      <c r="Q6347" s="77" t="n">
        <v>9.10416666666667</v>
      </c>
      <c r="R6347" s="78" t="n">
        <v>54.625</v>
      </c>
      <c r="S6347" s="39" t="n">
        <v>382.375</v>
      </c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  <c r="AI6347" s="3"/>
      <c r="AJ6347" s="3"/>
      <c r="AMG6347" s="0"/>
      <c r="AMH6347" s="0"/>
      <c r="AMI6347" s="0"/>
      <c r="AMJ6347" s="0"/>
    </row>
    <row r="6348" s="4" customFormat="true" ht="37.5" hidden="false" customHeight="true" outlineLevel="0" collapsed="false">
      <c r="A6348" s="23" t="s">
        <v>1337</v>
      </c>
      <c r="B6348" s="108" t="n">
        <v>11457</v>
      </c>
      <c r="C6348" s="25" t="n">
        <f aca="false">VLOOKUP(B6348,[1]Planilha8!$X$4:$Y$6629,2,0)</f>
        <v>821933</v>
      </c>
      <c r="D6348" s="102" t="s">
        <v>1687</v>
      </c>
      <c r="E6348" s="26" t="str">
        <f aca="false">VLOOKUP(B6348,[1]Planilha8!$X$4:$Z$6629,3,0)</f>
        <v>CEAD</v>
      </c>
      <c r="F6348" s="26" t="str">
        <f aca="false">VLOOKUP(B6348,[1]Planilha8!$X$4:$AD$6629,7,0)</f>
        <v>BOM</v>
      </c>
      <c r="G6348" s="103" t="n">
        <v>43297</v>
      </c>
      <c r="H6348" s="104" t="n">
        <v>437</v>
      </c>
      <c r="I6348" s="29" t="s">
        <v>23</v>
      </c>
      <c r="J6348" s="105" t="s">
        <v>973</v>
      </c>
      <c r="K6348" s="106" t="n">
        <v>4380</v>
      </c>
      <c r="L6348" s="107" t="n">
        <v>2018002310</v>
      </c>
      <c r="M6348" s="73" t="n">
        <v>43465</v>
      </c>
      <c r="N6348" s="74" t="n">
        <v>45.5208333333333</v>
      </c>
      <c r="O6348" s="109" t="n">
        <v>0.25</v>
      </c>
      <c r="P6348" s="110" t="n">
        <v>0.0208333333333333</v>
      </c>
      <c r="Q6348" s="77" t="n">
        <v>9.10416666666667</v>
      </c>
      <c r="R6348" s="78" t="n">
        <v>54.625</v>
      </c>
      <c r="S6348" s="39" t="n">
        <v>382.375</v>
      </c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  <c r="AMG6348" s="0"/>
      <c r="AMH6348" s="0"/>
      <c r="AMI6348" s="0"/>
      <c r="AMJ6348" s="0"/>
    </row>
    <row r="6349" s="4" customFormat="true" ht="37.5" hidden="false" customHeight="true" outlineLevel="0" collapsed="false">
      <c r="A6349" s="23" t="s">
        <v>1337</v>
      </c>
      <c r="B6349" s="108" t="n">
        <v>11458</v>
      </c>
      <c r="C6349" s="25" t="n">
        <f aca="false">VLOOKUP(B6349,[1]Planilha8!$X$4:$Y$6629,2,0)</f>
        <v>821934</v>
      </c>
      <c r="D6349" s="102" t="s">
        <v>1688</v>
      </c>
      <c r="E6349" s="26" t="str">
        <f aca="false">VLOOKUP(B6349,[1]Planilha8!$X$4:$Z$6629,3,0)</f>
        <v>CEAD</v>
      </c>
      <c r="F6349" s="26" t="str">
        <f aca="false">VLOOKUP(B6349,[1]Planilha8!$X$4:$AD$6629,7,0)</f>
        <v>BOM</v>
      </c>
      <c r="G6349" s="103" t="n">
        <v>43297</v>
      </c>
      <c r="H6349" s="104" t="n">
        <v>700</v>
      </c>
      <c r="I6349" s="29" t="s">
        <v>23</v>
      </c>
      <c r="J6349" s="105" t="s">
        <v>973</v>
      </c>
      <c r="K6349" s="106" t="n">
        <v>4380</v>
      </c>
      <c r="L6349" s="107" t="n">
        <v>2018002310</v>
      </c>
      <c r="M6349" s="73" t="n">
        <v>43465</v>
      </c>
      <c r="N6349" s="74" t="n">
        <v>72.9166666666667</v>
      </c>
      <c r="O6349" s="109" t="n">
        <v>0.25</v>
      </c>
      <c r="P6349" s="110" t="n">
        <v>0.0208333333333333</v>
      </c>
      <c r="Q6349" s="77" t="n">
        <v>14.5833333333333</v>
      </c>
      <c r="R6349" s="78" t="n">
        <v>87.5</v>
      </c>
      <c r="S6349" s="39" t="n">
        <v>612.5</v>
      </c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  <c r="AI6349" s="3"/>
      <c r="AJ6349" s="3"/>
      <c r="AMG6349" s="0"/>
      <c r="AMH6349" s="0"/>
      <c r="AMI6349" s="0"/>
      <c r="AMJ6349" s="0"/>
    </row>
    <row r="6350" s="4" customFormat="true" ht="37.5" hidden="false" customHeight="true" outlineLevel="0" collapsed="false">
      <c r="A6350" s="23" t="s">
        <v>1337</v>
      </c>
      <c r="B6350" s="108" t="n">
        <v>11459</v>
      </c>
      <c r="C6350" s="25" t="n">
        <f aca="false">VLOOKUP(B6350,[1]Planilha8!$X$4:$Y$6629,2,0)</f>
        <v>821935</v>
      </c>
      <c r="D6350" s="102" t="s">
        <v>1688</v>
      </c>
      <c r="E6350" s="26" t="str">
        <f aca="false">VLOOKUP(B6350,[1]Planilha8!$X$4:$Z$6629,3,0)</f>
        <v>CEAD</v>
      </c>
      <c r="F6350" s="26" t="str">
        <f aca="false">VLOOKUP(B6350,[1]Planilha8!$X$4:$AD$6629,7,0)</f>
        <v>BOM</v>
      </c>
      <c r="G6350" s="103" t="n">
        <v>43297</v>
      </c>
      <c r="H6350" s="104" t="n">
        <v>700</v>
      </c>
      <c r="I6350" s="29" t="s">
        <v>23</v>
      </c>
      <c r="J6350" s="105" t="s">
        <v>973</v>
      </c>
      <c r="K6350" s="106" t="n">
        <v>4380</v>
      </c>
      <c r="L6350" s="107" t="n">
        <v>2018002310</v>
      </c>
      <c r="M6350" s="73" t="n">
        <v>43465</v>
      </c>
      <c r="N6350" s="74" t="n">
        <v>72.9166666666667</v>
      </c>
      <c r="O6350" s="109" t="n">
        <v>0.25</v>
      </c>
      <c r="P6350" s="110" t="n">
        <v>0.0208333333333333</v>
      </c>
      <c r="Q6350" s="77" t="n">
        <v>14.5833333333333</v>
      </c>
      <c r="R6350" s="78" t="n">
        <v>87.5</v>
      </c>
      <c r="S6350" s="39" t="n">
        <v>612.5</v>
      </c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  <c r="AI6350" s="3"/>
      <c r="AJ6350" s="3"/>
      <c r="AMG6350" s="0"/>
      <c r="AMH6350" s="0"/>
      <c r="AMI6350" s="0"/>
      <c r="AMJ6350" s="0"/>
    </row>
    <row r="6351" s="4" customFormat="true" ht="37.5" hidden="false" customHeight="true" outlineLevel="0" collapsed="false">
      <c r="A6351" s="23" t="s">
        <v>1337</v>
      </c>
      <c r="B6351" s="108" t="n">
        <v>11461</v>
      </c>
      <c r="C6351" s="25" t="n">
        <f aca="false">VLOOKUP(B6351,[1]Planilha8!$X$4:$Y$6629,2,0)</f>
        <v>822267</v>
      </c>
      <c r="D6351" s="102" t="s">
        <v>1689</v>
      </c>
      <c r="E6351" s="26" t="str">
        <f aca="false">VLOOKUP(B6351,[1]Planilha8!$X$4:$Z$6629,3,0)</f>
        <v>CEAD</v>
      </c>
      <c r="F6351" s="26" t="str">
        <f aca="false">VLOOKUP(B6351,[1]Planilha8!$X$4:$AD$6629,7,0)</f>
        <v>BOM</v>
      </c>
      <c r="G6351" s="103" t="n">
        <v>43297</v>
      </c>
      <c r="H6351" s="104" t="n">
        <v>323</v>
      </c>
      <c r="I6351" s="29" t="s">
        <v>23</v>
      </c>
      <c r="J6351" s="105" t="s">
        <v>973</v>
      </c>
      <c r="K6351" s="106" t="n">
        <v>4380</v>
      </c>
      <c r="L6351" s="107" t="n">
        <v>2018002310</v>
      </c>
      <c r="M6351" s="73" t="n">
        <v>43465</v>
      </c>
      <c r="N6351" s="74" t="n">
        <v>33.6458333333333</v>
      </c>
      <c r="O6351" s="109" t="n">
        <v>0.25</v>
      </c>
      <c r="P6351" s="110" t="n">
        <v>0.0208333333333333</v>
      </c>
      <c r="Q6351" s="77" t="n">
        <v>6.72916666666667</v>
      </c>
      <c r="R6351" s="78" t="n">
        <v>40.375</v>
      </c>
      <c r="S6351" s="39" t="n">
        <v>282.625</v>
      </c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  <c r="AI6351" s="3"/>
      <c r="AJ6351" s="3"/>
      <c r="AMG6351" s="0"/>
      <c r="AMH6351" s="0"/>
      <c r="AMI6351" s="0"/>
      <c r="AMJ6351" s="0"/>
    </row>
    <row r="6352" s="4" customFormat="true" ht="37.5" hidden="false" customHeight="true" outlineLevel="0" collapsed="false">
      <c r="A6352" s="23" t="s">
        <v>1337</v>
      </c>
      <c r="B6352" s="108" t="n">
        <v>11462</v>
      </c>
      <c r="C6352" s="25" t="n">
        <f aca="false">VLOOKUP(B6352,[1]Planilha8!$X$4:$Y$6629,2,0)</f>
        <v>823745</v>
      </c>
      <c r="D6352" s="102" t="s">
        <v>1689</v>
      </c>
      <c r="E6352" s="26" t="str">
        <f aca="false">VLOOKUP(B6352,[1]Planilha8!$X$4:$Z$6629,3,0)</f>
        <v>CEAD</v>
      </c>
      <c r="F6352" s="26" t="str">
        <f aca="false">VLOOKUP(B6352,[1]Planilha8!$X$4:$AD$6629,7,0)</f>
        <v>BOM</v>
      </c>
      <c r="G6352" s="103" t="n">
        <v>43297</v>
      </c>
      <c r="H6352" s="104" t="n">
        <v>323</v>
      </c>
      <c r="I6352" s="29" t="s">
        <v>23</v>
      </c>
      <c r="J6352" s="105" t="s">
        <v>973</v>
      </c>
      <c r="K6352" s="106" t="n">
        <v>4380</v>
      </c>
      <c r="L6352" s="107" t="n">
        <v>2018002310</v>
      </c>
      <c r="M6352" s="73" t="n">
        <v>43465</v>
      </c>
      <c r="N6352" s="74" t="n">
        <v>33.6458333333333</v>
      </c>
      <c r="O6352" s="109" t="n">
        <v>0.25</v>
      </c>
      <c r="P6352" s="110" t="n">
        <v>0.0208333333333333</v>
      </c>
      <c r="Q6352" s="77" t="n">
        <v>6.72916666666667</v>
      </c>
      <c r="R6352" s="78" t="n">
        <v>40.375</v>
      </c>
      <c r="S6352" s="39" t="n">
        <v>282.625</v>
      </c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  <c r="AI6352" s="3"/>
      <c r="AJ6352" s="3"/>
      <c r="AMG6352" s="0"/>
      <c r="AMH6352" s="0"/>
      <c r="AMI6352" s="0"/>
      <c r="AMJ6352" s="0"/>
    </row>
    <row r="6353" s="4" customFormat="true" ht="37.5" hidden="false" customHeight="true" outlineLevel="0" collapsed="false">
      <c r="A6353" s="23" t="s">
        <v>1337</v>
      </c>
      <c r="B6353" s="108" t="n">
        <v>11463</v>
      </c>
      <c r="C6353" s="25" t="n">
        <f aca="false">VLOOKUP(B6353,[1]Planilha8!$X$4:$Y$6629,2,0)</f>
        <v>823746</v>
      </c>
      <c r="D6353" s="102" t="s">
        <v>1689</v>
      </c>
      <c r="E6353" s="26" t="str">
        <f aca="false">VLOOKUP(B6353,[1]Planilha8!$X$4:$Z$6629,3,0)</f>
        <v>CEAD</v>
      </c>
      <c r="F6353" s="26" t="str">
        <f aca="false">VLOOKUP(B6353,[1]Planilha8!$X$4:$AD$6629,7,0)</f>
        <v>BOM</v>
      </c>
      <c r="G6353" s="103" t="n">
        <v>43297</v>
      </c>
      <c r="H6353" s="104" t="n">
        <v>323</v>
      </c>
      <c r="I6353" s="29" t="s">
        <v>23</v>
      </c>
      <c r="J6353" s="105" t="s">
        <v>973</v>
      </c>
      <c r="K6353" s="106" t="n">
        <v>4380</v>
      </c>
      <c r="L6353" s="107" t="n">
        <v>2018002310</v>
      </c>
      <c r="M6353" s="73" t="n">
        <v>43465</v>
      </c>
      <c r="N6353" s="74" t="n">
        <v>33.6458333333333</v>
      </c>
      <c r="O6353" s="109" t="n">
        <v>0.25</v>
      </c>
      <c r="P6353" s="110" t="n">
        <v>0.0208333333333333</v>
      </c>
      <c r="Q6353" s="77" t="n">
        <v>6.72916666666667</v>
      </c>
      <c r="R6353" s="78" t="n">
        <v>40.375</v>
      </c>
      <c r="S6353" s="39" t="n">
        <v>282.625</v>
      </c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  <c r="AI6353" s="3"/>
      <c r="AJ6353" s="3"/>
      <c r="AMG6353" s="0"/>
      <c r="AMH6353" s="0"/>
      <c r="AMI6353" s="0"/>
      <c r="AMJ6353" s="0"/>
    </row>
    <row r="6354" s="4" customFormat="true" ht="37.5" hidden="false" customHeight="true" outlineLevel="0" collapsed="false">
      <c r="A6354" s="23" t="s">
        <v>1337</v>
      </c>
      <c r="B6354" s="108" t="n">
        <v>11464</v>
      </c>
      <c r="C6354" s="25" t="n">
        <f aca="false">VLOOKUP(B6354,[1]Planilha8!$X$4:$Y$6629,2,0)</f>
        <v>823747</v>
      </c>
      <c r="D6354" s="102" t="s">
        <v>1689</v>
      </c>
      <c r="E6354" s="26" t="str">
        <f aca="false">VLOOKUP(B6354,[1]Planilha8!$X$4:$Z$6629,3,0)</f>
        <v>CEAD</v>
      </c>
      <c r="F6354" s="26" t="str">
        <f aca="false">VLOOKUP(B6354,[1]Planilha8!$X$4:$AD$6629,7,0)</f>
        <v>BOM</v>
      </c>
      <c r="G6354" s="103" t="n">
        <v>43297</v>
      </c>
      <c r="H6354" s="104" t="n">
        <v>323</v>
      </c>
      <c r="I6354" s="29" t="s">
        <v>23</v>
      </c>
      <c r="J6354" s="105" t="s">
        <v>973</v>
      </c>
      <c r="K6354" s="106" t="n">
        <v>4380</v>
      </c>
      <c r="L6354" s="107" t="n">
        <v>2018002310</v>
      </c>
      <c r="M6354" s="73" t="n">
        <v>43465</v>
      </c>
      <c r="N6354" s="74" t="n">
        <v>33.6458333333333</v>
      </c>
      <c r="O6354" s="109" t="n">
        <v>0.25</v>
      </c>
      <c r="P6354" s="110" t="n">
        <v>0.0208333333333333</v>
      </c>
      <c r="Q6354" s="77" t="n">
        <v>6.72916666666667</v>
      </c>
      <c r="R6354" s="78" t="n">
        <v>40.375</v>
      </c>
      <c r="S6354" s="39" t="n">
        <v>282.625</v>
      </c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  <c r="AI6354" s="3"/>
      <c r="AJ6354" s="3"/>
      <c r="AMG6354" s="0"/>
      <c r="AMH6354" s="0"/>
      <c r="AMI6354" s="0"/>
      <c r="AMJ6354" s="0"/>
    </row>
    <row r="6355" s="4" customFormat="true" ht="37.5" hidden="false" customHeight="true" outlineLevel="0" collapsed="false">
      <c r="A6355" s="23" t="s">
        <v>1337</v>
      </c>
      <c r="B6355" s="108" t="n">
        <v>11465</v>
      </c>
      <c r="C6355" s="25" t="n">
        <f aca="false">VLOOKUP(B6355,[1]Planilha8!$X$4:$Y$6629,2,0)</f>
        <v>823748</v>
      </c>
      <c r="D6355" s="102" t="s">
        <v>1689</v>
      </c>
      <c r="E6355" s="26" t="str">
        <f aca="false">VLOOKUP(B6355,[1]Planilha8!$X$4:$Z$6629,3,0)</f>
        <v>CEAD</v>
      </c>
      <c r="F6355" s="26" t="str">
        <f aca="false">VLOOKUP(B6355,[1]Planilha8!$X$4:$AD$6629,7,0)</f>
        <v>BOM</v>
      </c>
      <c r="G6355" s="103" t="n">
        <v>43297</v>
      </c>
      <c r="H6355" s="104" t="n">
        <v>323</v>
      </c>
      <c r="I6355" s="29" t="s">
        <v>23</v>
      </c>
      <c r="J6355" s="105" t="s">
        <v>973</v>
      </c>
      <c r="K6355" s="106" t="n">
        <v>4380</v>
      </c>
      <c r="L6355" s="107" t="n">
        <v>2018002310</v>
      </c>
      <c r="M6355" s="73" t="n">
        <v>43465</v>
      </c>
      <c r="N6355" s="74" t="n">
        <v>33.6458333333333</v>
      </c>
      <c r="O6355" s="109" t="n">
        <v>0.25</v>
      </c>
      <c r="P6355" s="110" t="n">
        <v>0.0208333333333333</v>
      </c>
      <c r="Q6355" s="77" t="n">
        <v>6.72916666666667</v>
      </c>
      <c r="R6355" s="78" t="n">
        <v>40.375</v>
      </c>
      <c r="S6355" s="39" t="n">
        <v>282.625</v>
      </c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  <c r="AI6355" s="3"/>
      <c r="AJ6355" s="3"/>
      <c r="AMG6355" s="0"/>
      <c r="AMH6355" s="0"/>
      <c r="AMI6355" s="0"/>
      <c r="AMJ6355" s="0"/>
    </row>
    <row r="6356" s="4" customFormat="true" ht="37.5" hidden="false" customHeight="true" outlineLevel="0" collapsed="false">
      <c r="A6356" s="23" t="s">
        <v>1337</v>
      </c>
      <c r="B6356" s="108" t="n">
        <v>11466</v>
      </c>
      <c r="C6356" s="25" t="n">
        <f aca="false">VLOOKUP(B6356,[1]Planilha8!$X$4:$Y$6629,2,0)</f>
        <v>823749</v>
      </c>
      <c r="D6356" s="102" t="s">
        <v>1690</v>
      </c>
      <c r="E6356" s="26" t="str">
        <f aca="false">VLOOKUP(B6356,[1]Planilha8!$X$4:$Z$6629,3,0)</f>
        <v>CEAD</v>
      </c>
      <c r="F6356" s="26" t="str">
        <f aca="false">VLOOKUP(B6356,[1]Planilha8!$X$4:$AD$6629,7,0)</f>
        <v>BOM</v>
      </c>
      <c r="G6356" s="103" t="n">
        <v>43297</v>
      </c>
      <c r="H6356" s="104" t="n">
        <v>2200</v>
      </c>
      <c r="I6356" s="29" t="s">
        <v>23</v>
      </c>
      <c r="J6356" s="105" t="s">
        <v>973</v>
      </c>
      <c r="K6356" s="106" t="n">
        <v>4380</v>
      </c>
      <c r="L6356" s="107" t="n">
        <v>2018002310</v>
      </c>
      <c r="M6356" s="73" t="n">
        <v>43465</v>
      </c>
      <c r="N6356" s="74" t="n">
        <v>91.6666666666667</v>
      </c>
      <c r="O6356" s="109" t="n">
        <v>0.1</v>
      </c>
      <c r="P6356" s="110" t="n">
        <v>0.00833333333333333</v>
      </c>
      <c r="Q6356" s="77" t="n">
        <v>18.3333333333333</v>
      </c>
      <c r="R6356" s="78" t="n">
        <v>110</v>
      </c>
      <c r="S6356" s="39" t="n">
        <v>2090</v>
      </c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  <c r="AI6356" s="3"/>
      <c r="AJ6356" s="3"/>
      <c r="AMG6356" s="0"/>
      <c r="AMH6356" s="0"/>
      <c r="AMI6356" s="0"/>
      <c r="AMJ6356" s="0"/>
    </row>
    <row r="6357" s="4" customFormat="true" ht="37.5" hidden="false" customHeight="true" outlineLevel="0" collapsed="false">
      <c r="A6357" s="23" t="s">
        <v>1337</v>
      </c>
      <c r="B6357" s="108" t="n">
        <v>11467</v>
      </c>
      <c r="C6357" s="25" t="n">
        <f aca="false">VLOOKUP(B6357,[1]Planilha8!$X$4:$Y$6629,2,0)</f>
        <v>823750</v>
      </c>
      <c r="D6357" s="102" t="s">
        <v>1690</v>
      </c>
      <c r="E6357" s="26" t="str">
        <f aca="false">VLOOKUP(B6357,[1]Planilha8!$X$4:$Z$6629,3,0)</f>
        <v>CEAD</v>
      </c>
      <c r="F6357" s="26" t="str">
        <f aca="false">VLOOKUP(B6357,[1]Planilha8!$X$4:$AD$6629,7,0)</f>
        <v>BOM</v>
      </c>
      <c r="G6357" s="103" t="n">
        <v>43297</v>
      </c>
      <c r="H6357" s="104" t="n">
        <v>2200</v>
      </c>
      <c r="I6357" s="29" t="s">
        <v>23</v>
      </c>
      <c r="J6357" s="105" t="s">
        <v>973</v>
      </c>
      <c r="K6357" s="106" t="n">
        <v>4380</v>
      </c>
      <c r="L6357" s="107" t="n">
        <v>2018002310</v>
      </c>
      <c r="M6357" s="73" t="n">
        <v>43465</v>
      </c>
      <c r="N6357" s="74" t="n">
        <v>91.6666666666667</v>
      </c>
      <c r="O6357" s="109" t="n">
        <v>0.1</v>
      </c>
      <c r="P6357" s="110" t="n">
        <v>0.00833333333333333</v>
      </c>
      <c r="Q6357" s="77" t="n">
        <v>18.3333333333333</v>
      </c>
      <c r="R6357" s="78" t="n">
        <v>110</v>
      </c>
      <c r="S6357" s="39" t="n">
        <v>2090</v>
      </c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  <c r="AI6357" s="3"/>
      <c r="AJ6357" s="3"/>
      <c r="AMG6357" s="0"/>
      <c r="AMH6357" s="0"/>
      <c r="AMI6357" s="0"/>
      <c r="AMJ6357" s="0"/>
    </row>
    <row r="6358" s="4" customFormat="true" ht="37.5" hidden="false" customHeight="true" outlineLevel="0" collapsed="false">
      <c r="A6358" s="23" t="s">
        <v>1337</v>
      </c>
      <c r="B6358" s="108" t="n">
        <v>11468</v>
      </c>
      <c r="C6358" s="25" t="n">
        <f aca="false">VLOOKUP(B6358,[1]Planilha8!$X$4:$Y$6629,2,0)</f>
        <v>823751</v>
      </c>
      <c r="D6358" s="102" t="s">
        <v>1690</v>
      </c>
      <c r="E6358" s="26" t="str">
        <f aca="false">VLOOKUP(B6358,[1]Planilha8!$X$4:$Z$6629,3,0)</f>
        <v>CEAD</v>
      </c>
      <c r="F6358" s="26" t="str">
        <f aca="false">VLOOKUP(B6358,[1]Planilha8!$X$4:$AD$6629,7,0)</f>
        <v>BOM</v>
      </c>
      <c r="G6358" s="103" t="n">
        <v>43297</v>
      </c>
      <c r="H6358" s="104" t="n">
        <v>2200</v>
      </c>
      <c r="I6358" s="29" t="s">
        <v>23</v>
      </c>
      <c r="J6358" s="105" t="s">
        <v>973</v>
      </c>
      <c r="K6358" s="106" t="n">
        <v>4380</v>
      </c>
      <c r="L6358" s="107" t="n">
        <v>2018002310</v>
      </c>
      <c r="M6358" s="73" t="n">
        <v>43465</v>
      </c>
      <c r="N6358" s="74" t="n">
        <v>91.6666666666667</v>
      </c>
      <c r="O6358" s="109" t="n">
        <v>0.1</v>
      </c>
      <c r="P6358" s="110" t="n">
        <v>0.00833333333333333</v>
      </c>
      <c r="Q6358" s="77" t="n">
        <v>18.3333333333333</v>
      </c>
      <c r="R6358" s="78" t="n">
        <v>110</v>
      </c>
      <c r="S6358" s="39" t="n">
        <v>2090</v>
      </c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  <c r="AI6358" s="3"/>
      <c r="AJ6358" s="3"/>
      <c r="AMG6358" s="0"/>
      <c r="AMH6358" s="0"/>
      <c r="AMI6358" s="0"/>
      <c r="AMJ6358" s="0"/>
    </row>
    <row r="6359" s="4" customFormat="true" ht="37.5" hidden="false" customHeight="true" outlineLevel="0" collapsed="false">
      <c r="A6359" s="23" t="s">
        <v>1337</v>
      </c>
      <c r="B6359" s="108" t="n">
        <v>11469</v>
      </c>
      <c r="C6359" s="25" t="n">
        <f aca="false">VLOOKUP(B6359,[1]Planilha8!$X$4:$Y$6629,2,0)</f>
        <v>823752</v>
      </c>
      <c r="D6359" s="102" t="s">
        <v>1691</v>
      </c>
      <c r="E6359" s="26" t="str">
        <f aca="false">VLOOKUP(B6359,[1]Planilha8!$X$4:$Z$6629,3,0)</f>
        <v>CEAD</v>
      </c>
      <c r="F6359" s="26" t="str">
        <f aca="false">VLOOKUP(B6359,[1]Planilha8!$X$4:$AD$6629,7,0)</f>
        <v>BOM</v>
      </c>
      <c r="G6359" s="103" t="n">
        <v>43297</v>
      </c>
      <c r="H6359" s="104" t="n">
        <v>7155</v>
      </c>
      <c r="I6359" s="29" t="s">
        <v>23</v>
      </c>
      <c r="J6359" s="105" t="s">
        <v>973</v>
      </c>
      <c r="K6359" s="106" t="n">
        <v>4380</v>
      </c>
      <c r="L6359" s="107" t="n">
        <v>2018002310</v>
      </c>
      <c r="M6359" s="73" t="n">
        <v>43465</v>
      </c>
      <c r="N6359" s="74" t="n">
        <v>298.125</v>
      </c>
      <c r="O6359" s="109" t="n">
        <v>0.1</v>
      </c>
      <c r="P6359" s="110" t="n">
        <v>0.00833333333333333</v>
      </c>
      <c r="Q6359" s="77" t="n">
        <v>59.625</v>
      </c>
      <c r="R6359" s="78" t="n">
        <v>357.75</v>
      </c>
      <c r="S6359" s="39" t="n">
        <v>6797.25</v>
      </c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  <c r="AI6359" s="3"/>
      <c r="AJ6359" s="3"/>
      <c r="AMG6359" s="0"/>
      <c r="AMH6359" s="0"/>
      <c r="AMI6359" s="0"/>
      <c r="AMJ6359" s="0"/>
    </row>
    <row r="6360" s="4" customFormat="true" ht="37.5" hidden="false" customHeight="true" outlineLevel="0" collapsed="false">
      <c r="A6360" s="23" t="s">
        <v>1337</v>
      </c>
      <c r="B6360" s="108" t="n">
        <v>11470</v>
      </c>
      <c r="C6360" s="25" t="n">
        <f aca="false">VLOOKUP(B6360,[1]Planilha8!$X$4:$Y$6629,2,0)</f>
        <v>823753</v>
      </c>
      <c r="D6360" s="102" t="s">
        <v>1691</v>
      </c>
      <c r="E6360" s="26" t="str">
        <f aca="false">VLOOKUP(B6360,[1]Planilha8!$X$4:$Z$6629,3,0)</f>
        <v>CEAD</v>
      </c>
      <c r="F6360" s="26" t="str">
        <f aca="false">VLOOKUP(B6360,[1]Planilha8!$X$4:$AD$6629,7,0)</f>
        <v>BOM</v>
      </c>
      <c r="G6360" s="103" t="n">
        <v>43297</v>
      </c>
      <c r="H6360" s="104" t="n">
        <v>7155</v>
      </c>
      <c r="I6360" s="29" t="s">
        <v>23</v>
      </c>
      <c r="J6360" s="105" t="s">
        <v>973</v>
      </c>
      <c r="K6360" s="106" t="n">
        <v>4380</v>
      </c>
      <c r="L6360" s="107" t="n">
        <v>2018002310</v>
      </c>
      <c r="M6360" s="73" t="n">
        <v>43465</v>
      </c>
      <c r="N6360" s="74" t="n">
        <v>298.125</v>
      </c>
      <c r="O6360" s="109" t="n">
        <v>0.1</v>
      </c>
      <c r="P6360" s="110" t="n">
        <v>0.00833333333333333</v>
      </c>
      <c r="Q6360" s="77" t="n">
        <v>59.625</v>
      </c>
      <c r="R6360" s="78" t="n">
        <v>357.75</v>
      </c>
      <c r="S6360" s="39" t="n">
        <v>6797.25</v>
      </c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  <c r="AMG6360" s="0"/>
      <c r="AMH6360" s="0"/>
      <c r="AMI6360" s="0"/>
      <c r="AMJ6360" s="0"/>
    </row>
    <row r="6361" s="4" customFormat="true" ht="37.5" hidden="false" customHeight="true" outlineLevel="0" collapsed="false">
      <c r="A6361" s="23" t="s">
        <v>1337</v>
      </c>
      <c r="B6361" s="108" t="n">
        <v>11471</v>
      </c>
      <c r="C6361" s="25" t="n">
        <f aca="false">VLOOKUP(B6361,[1]Planilha8!$X$4:$Y$6629,2,0)</f>
        <v>823754</v>
      </c>
      <c r="D6361" s="102" t="s">
        <v>1692</v>
      </c>
      <c r="E6361" s="26" t="str">
        <f aca="false">VLOOKUP(B6361,[1]Planilha8!$X$4:$Z$6629,3,0)</f>
        <v>CEAD</v>
      </c>
      <c r="F6361" s="26" t="str">
        <f aca="false">VLOOKUP(B6361,[1]Planilha8!$X$4:$AD$6629,7,0)</f>
        <v>BOM</v>
      </c>
      <c r="G6361" s="103" t="n">
        <v>43297</v>
      </c>
      <c r="H6361" s="104" t="n">
        <v>180</v>
      </c>
      <c r="I6361" s="29" t="s">
        <v>23</v>
      </c>
      <c r="J6361" s="105" t="s">
        <v>973</v>
      </c>
      <c r="K6361" s="106" t="n">
        <v>4380</v>
      </c>
      <c r="L6361" s="107" t="n">
        <v>2018002310</v>
      </c>
      <c r="M6361" s="73" t="n">
        <v>43465</v>
      </c>
      <c r="N6361" s="74" t="n">
        <v>18.75</v>
      </c>
      <c r="O6361" s="109" t="n">
        <v>0.25</v>
      </c>
      <c r="P6361" s="110" t="n">
        <v>0.0208333333333333</v>
      </c>
      <c r="Q6361" s="77" t="n">
        <v>3.75</v>
      </c>
      <c r="R6361" s="78" t="n">
        <v>22.5</v>
      </c>
      <c r="S6361" s="39" t="n">
        <v>157.5</v>
      </c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  <c r="AI6361" s="3"/>
      <c r="AJ6361" s="3"/>
      <c r="AMG6361" s="0"/>
      <c r="AMH6361" s="0"/>
      <c r="AMI6361" s="0"/>
      <c r="AMJ6361" s="0"/>
    </row>
    <row r="6362" s="4" customFormat="true" ht="37.5" hidden="false" customHeight="true" outlineLevel="0" collapsed="false">
      <c r="A6362" s="23" t="s">
        <v>1337</v>
      </c>
      <c r="B6362" s="108" t="n">
        <v>11472</v>
      </c>
      <c r="C6362" s="25" t="n">
        <f aca="false">VLOOKUP(B6362,[1]Planilha8!$X$4:$Y$6629,2,0)</f>
        <v>823755</v>
      </c>
      <c r="D6362" s="102" t="s">
        <v>1692</v>
      </c>
      <c r="E6362" s="26" t="str">
        <f aca="false">VLOOKUP(B6362,[1]Planilha8!$X$4:$Z$6629,3,0)</f>
        <v>CEAD</v>
      </c>
      <c r="F6362" s="26" t="str">
        <f aca="false">VLOOKUP(B6362,[1]Planilha8!$X$4:$AD$6629,7,0)</f>
        <v>BOM</v>
      </c>
      <c r="G6362" s="103" t="n">
        <v>43297</v>
      </c>
      <c r="H6362" s="104" t="n">
        <v>180</v>
      </c>
      <c r="I6362" s="29" t="s">
        <v>23</v>
      </c>
      <c r="J6362" s="105" t="s">
        <v>973</v>
      </c>
      <c r="K6362" s="106" t="n">
        <v>4380</v>
      </c>
      <c r="L6362" s="107" t="n">
        <v>2018002310</v>
      </c>
      <c r="M6362" s="73" t="n">
        <v>43465</v>
      </c>
      <c r="N6362" s="74" t="n">
        <v>18.75</v>
      </c>
      <c r="O6362" s="109" t="n">
        <v>0.25</v>
      </c>
      <c r="P6362" s="110" t="n">
        <v>0.0208333333333333</v>
      </c>
      <c r="Q6362" s="77" t="n">
        <v>3.75</v>
      </c>
      <c r="R6362" s="78" t="n">
        <v>22.5</v>
      </c>
      <c r="S6362" s="39" t="n">
        <v>157.5</v>
      </c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  <c r="AI6362" s="3"/>
      <c r="AJ6362" s="3"/>
      <c r="AMG6362" s="0"/>
      <c r="AMH6362" s="0"/>
      <c r="AMI6362" s="0"/>
      <c r="AMJ6362" s="0"/>
    </row>
    <row r="6363" s="4" customFormat="true" ht="37.5" hidden="false" customHeight="true" outlineLevel="0" collapsed="false">
      <c r="A6363" s="23" t="s">
        <v>1337</v>
      </c>
      <c r="B6363" s="108" t="n">
        <v>11477</v>
      </c>
      <c r="C6363" s="25" t="n">
        <f aca="false">VLOOKUP(B6363,[1]Planilha8!$X$4:$Y$6629,2,0)</f>
        <v>823760</v>
      </c>
      <c r="D6363" s="102" t="s">
        <v>1693</v>
      </c>
      <c r="E6363" s="26" t="str">
        <f aca="false">VLOOKUP(B6363,[1]Planilha8!$X$4:$Z$6629,3,0)</f>
        <v>CEAD</v>
      </c>
      <c r="F6363" s="26" t="str">
        <f aca="false">VLOOKUP(B6363,[1]Planilha8!$X$4:$AD$6629,7,0)</f>
        <v>BOM</v>
      </c>
      <c r="G6363" s="103" t="n">
        <v>43297</v>
      </c>
      <c r="H6363" s="104" t="n">
        <v>593</v>
      </c>
      <c r="I6363" s="29" t="s">
        <v>23</v>
      </c>
      <c r="J6363" s="105" t="s">
        <v>973</v>
      </c>
      <c r="K6363" s="106" t="n">
        <v>4380</v>
      </c>
      <c r="L6363" s="107" t="n">
        <v>2018002310</v>
      </c>
      <c r="M6363" s="73" t="n">
        <v>43465</v>
      </c>
      <c r="N6363" s="74" t="n">
        <v>61.7708333333333</v>
      </c>
      <c r="O6363" s="109" t="n">
        <v>0.25</v>
      </c>
      <c r="P6363" s="110" t="n">
        <v>0.0208333333333333</v>
      </c>
      <c r="Q6363" s="77" t="n">
        <v>12.3541666666667</v>
      </c>
      <c r="R6363" s="78" t="n">
        <v>74.125</v>
      </c>
      <c r="S6363" s="39" t="n">
        <v>518.875</v>
      </c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  <c r="AI6363" s="3"/>
      <c r="AJ6363" s="3"/>
      <c r="AMG6363" s="0"/>
      <c r="AMH6363" s="0"/>
      <c r="AMI6363" s="0"/>
      <c r="AMJ6363" s="0"/>
    </row>
    <row r="6364" s="4" customFormat="true" ht="37.5" hidden="false" customHeight="true" outlineLevel="0" collapsed="false">
      <c r="A6364" s="23" t="s">
        <v>1337</v>
      </c>
      <c r="B6364" s="108" t="n">
        <v>11478</v>
      </c>
      <c r="C6364" s="25" t="n">
        <f aca="false">VLOOKUP(B6364,[1]Planilha8!$X$4:$Y$6629,2,0)</f>
        <v>823761</v>
      </c>
      <c r="D6364" s="102" t="s">
        <v>1693</v>
      </c>
      <c r="E6364" s="26" t="str">
        <f aca="false">VLOOKUP(B6364,[1]Planilha8!$X$4:$Z$6629,3,0)</f>
        <v>CEAD</v>
      </c>
      <c r="F6364" s="26" t="str">
        <f aca="false">VLOOKUP(B6364,[1]Planilha8!$X$4:$AD$6629,7,0)</f>
        <v>BOM</v>
      </c>
      <c r="G6364" s="103" t="n">
        <v>43297</v>
      </c>
      <c r="H6364" s="104" t="n">
        <v>593</v>
      </c>
      <c r="I6364" s="29" t="s">
        <v>23</v>
      </c>
      <c r="J6364" s="105" t="s">
        <v>973</v>
      </c>
      <c r="K6364" s="106" t="n">
        <v>4380</v>
      </c>
      <c r="L6364" s="107" t="n">
        <v>2018002310</v>
      </c>
      <c r="M6364" s="73" t="n">
        <v>43465</v>
      </c>
      <c r="N6364" s="74" t="n">
        <v>61.7708333333333</v>
      </c>
      <c r="O6364" s="109" t="n">
        <v>0.25</v>
      </c>
      <c r="P6364" s="110" t="n">
        <v>0.0208333333333333</v>
      </c>
      <c r="Q6364" s="77" t="n">
        <v>12.3541666666667</v>
      </c>
      <c r="R6364" s="78" t="n">
        <v>74.125</v>
      </c>
      <c r="S6364" s="39" t="n">
        <v>518.875</v>
      </c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  <c r="AI6364" s="3"/>
      <c r="AJ6364" s="3"/>
      <c r="AMG6364" s="0"/>
      <c r="AMH6364" s="0"/>
      <c r="AMI6364" s="0"/>
      <c r="AMJ6364" s="0"/>
    </row>
    <row r="6365" s="4" customFormat="true" ht="37.5" hidden="false" customHeight="true" outlineLevel="0" collapsed="false">
      <c r="A6365" s="23" t="s">
        <v>1337</v>
      </c>
      <c r="B6365" s="108" t="n">
        <v>11481</v>
      </c>
      <c r="C6365" s="25" t="n">
        <f aca="false">VLOOKUP(B6365,[1]Planilha8!$X$4:$Y$6629,2,0)</f>
        <v>822170</v>
      </c>
      <c r="D6365" s="102" t="s">
        <v>1694</v>
      </c>
      <c r="E6365" s="26" t="str">
        <f aca="false">VLOOKUP(B6365,[1]Planilha8!$X$4:$Z$6629,3,0)</f>
        <v>CEAD</v>
      </c>
      <c r="F6365" s="26" t="str">
        <f aca="false">VLOOKUP(B6365,[1]Planilha8!$X$4:$AD$6629,7,0)</f>
        <v>BOM</v>
      </c>
      <c r="G6365" s="103" t="n">
        <v>43298</v>
      </c>
      <c r="H6365" s="104" t="n">
        <v>234</v>
      </c>
      <c r="I6365" s="29" t="s">
        <v>23</v>
      </c>
      <c r="J6365" s="105" t="s">
        <v>1695</v>
      </c>
      <c r="K6365" s="106" t="n">
        <v>2683</v>
      </c>
      <c r="L6365" s="107" t="n">
        <v>2018002218</v>
      </c>
      <c r="M6365" s="73" t="n">
        <v>43465</v>
      </c>
      <c r="N6365" s="74" t="n">
        <v>10.725</v>
      </c>
      <c r="O6365" s="109" t="n">
        <v>0.11</v>
      </c>
      <c r="P6365" s="110" t="n">
        <v>0.00916666666666667</v>
      </c>
      <c r="Q6365" s="77" t="n">
        <v>2.145</v>
      </c>
      <c r="R6365" s="78" t="n">
        <v>12.87</v>
      </c>
      <c r="S6365" s="39" t="n">
        <v>221.13</v>
      </c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  <c r="AI6365" s="3"/>
      <c r="AJ6365" s="3"/>
      <c r="AMG6365" s="0"/>
      <c r="AMH6365" s="0"/>
      <c r="AMI6365" s="0"/>
      <c r="AMJ6365" s="0"/>
    </row>
    <row r="6366" s="4" customFormat="true" ht="37.5" hidden="false" customHeight="true" outlineLevel="0" collapsed="false">
      <c r="A6366" s="23" t="s">
        <v>1337</v>
      </c>
      <c r="B6366" s="108" t="n">
        <v>11482</v>
      </c>
      <c r="C6366" s="25" t="n">
        <f aca="false">VLOOKUP(B6366,[1]Planilha8!$X$4:$Y$6629,2,0)</f>
        <v>822171</v>
      </c>
      <c r="D6366" s="102" t="s">
        <v>1694</v>
      </c>
      <c r="E6366" s="26" t="str">
        <f aca="false">VLOOKUP(B6366,[1]Planilha8!$X$4:$Z$6629,3,0)</f>
        <v>CEAD</v>
      </c>
      <c r="F6366" s="26" t="str">
        <f aca="false">VLOOKUP(B6366,[1]Planilha8!$X$4:$AD$6629,7,0)</f>
        <v>BOM</v>
      </c>
      <c r="G6366" s="103" t="n">
        <v>43298</v>
      </c>
      <c r="H6366" s="104" t="n">
        <v>234</v>
      </c>
      <c r="I6366" s="29" t="s">
        <v>23</v>
      </c>
      <c r="J6366" s="105" t="s">
        <v>1695</v>
      </c>
      <c r="K6366" s="106" t="n">
        <v>2683</v>
      </c>
      <c r="L6366" s="107" t="n">
        <v>2018002218</v>
      </c>
      <c r="M6366" s="73" t="n">
        <v>43465</v>
      </c>
      <c r="N6366" s="74" t="n">
        <v>10.725</v>
      </c>
      <c r="O6366" s="109" t="n">
        <v>0.11</v>
      </c>
      <c r="P6366" s="110" t="n">
        <v>0.00916666666666667</v>
      </c>
      <c r="Q6366" s="77" t="n">
        <v>2.145</v>
      </c>
      <c r="R6366" s="78" t="n">
        <v>12.87</v>
      </c>
      <c r="S6366" s="39" t="n">
        <v>221.13</v>
      </c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  <c r="AI6366" s="3"/>
      <c r="AJ6366" s="3"/>
      <c r="AMG6366" s="0"/>
      <c r="AMH6366" s="0"/>
      <c r="AMI6366" s="0"/>
      <c r="AMJ6366" s="0"/>
    </row>
    <row r="6367" s="4" customFormat="true" ht="37.5" hidden="false" customHeight="true" outlineLevel="0" collapsed="false">
      <c r="A6367" s="23" t="s">
        <v>1337</v>
      </c>
      <c r="B6367" s="108" t="n">
        <v>11483</v>
      </c>
      <c r="C6367" s="25" t="n">
        <f aca="false">VLOOKUP(B6367,[1]Planilha8!$X$4:$Y$6629,2,0)</f>
        <v>822172</v>
      </c>
      <c r="D6367" s="102" t="s">
        <v>1694</v>
      </c>
      <c r="E6367" s="26" t="str">
        <f aca="false">VLOOKUP(B6367,[1]Planilha8!$X$4:$Z$6629,3,0)</f>
        <v>CEAD</v>
      </c>
      <c r="F6367" s="26" t="str">
        <f aca="false">VLOOKUP(B6367,[1]Planilha8!$X$4:$AD$6629,7,0)</f>
        <v>BOM</v>
      </c>
      <c r="G6367" s="103" t="n">
        <v>43298</v>
      </c>
      <c r="H6367" s="104" t="n">
        <v>234</v>
      </c>
      <c r="I6367" s="29" t="s">
        <v>23</v>
      </c>
      <c r="J6367" s="105" t="s">
        <v>1695</v>
      </c>
      <c r="K6367" s="106" t="n">
        <v>2683</v>
      </c>
      <c r="L6367" s="107" t="n">
        <v>2018002218</v>
      </c>
      <c r="M6367" s="73" t="n">
        <v>43465</v>
      </c>
      <c r="N6367" s="74" t="n">
        <v>10.725</v>
      </c>
      <c r="O6367" s="109" t="n">
        <v>0.11</v>
      </c>
      <c r="P6367" s="110" t="n">
        <v>0.00916666666666667</v>
      </c>
      <c r="Q6367" s="77" t="n">
        <v>2.145</v>
      </c>
      <c r="R6367" s="78" t="n">
        <v>12.87</v>
      </c>
      <c r="S6367" s="39" t="n">
        <v>221.13</v>
      </c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  <c r="AMG6367" s="0"/>
      <c r="AMH6367" s="0"/>
      <c r="AMI6367" s="0"/>
      <c r="AMJ6367" s="0"/>
    </row>
    <row r="6368" s="4" customFormat="true" ht="37.5" hidden="false" customHeight="true" outlineLevel="0" collapsed="false">
      <c r="A6368" s="23" t="s">
        <v>1337</v>
      </c>
      <c r="B6368" s="108" t="n">
        <v>11484</v>
      </c>
      <c r="C6368" s="25" t="n">
        <f aca="false">VLOOKUP(B6368,[1]Planilha8!$X$4:$Y$6629,2,0)</f>
        <v>822173</v>
      </c>
      <c r="D6368" s="102" t="s">
        <v>1694</v>
      </c>
      <c r="E6368" s="26" t="str">
        <f aca="false">VLOOKUP(B6368,[1]Planilha8!$X$4:$Z$6629,3,0)</f>
        <v>CEAD</v>
      </c>
      <c r="F6368" s="26" t="str">
        <f aca="false">VLOOKUP(B6368,[1]Planilha8!$X$4:$AD$6629,7,0)</f>
        <v>BOM</v>
      </c>
      <c r="G6368" s="103" t="n">
        <v>43298</v>
      </c>
      <c r="H6368" s="104" t="n">
        <v>234</v>
      </c>
      <c r="I6368" s="29" t="s">
        <v>23</v>
      </c>
      <c r="J6368" s="105" t="s">
        <v>1695</v>
      </c>
      <c r="K6368" s="106" t="n">
        <v>2683</v>
      </c>
      <c r="L6368" s="107" t="n">
        <v>2018002218</v>
      </c>
      <c r="M6368" s="73" t="n">
        <v>43465</v>
      </c>
      <c r="N6368" s="74" t="n">
        <v>10.725</v>
      </c>
      <c r="O6368" s="109" t="n">
        <v>0.11</v>
      </c>
      <c r="P6368" s="110" t="n">
        <v>0.00916666666666667</v>
      </c>
      <c r="Q6368" s="77" t="n">
        <v>2.145</v>
      </c>
      <c r="R6368" s="78" t="n">
        <v>12.87</v>
      </c>
      <c r="S6368" s="39" t="n">
        <v>221.13</v>
      </c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  <c r="AI6368" s="3"/>
      <c r="AJ6368" s="3"/>
      <c r="AMG6368" s="0"/>
      <c r="AMH6368" s="0"/>
      <c r="AMI6368" s="0"/>
      <c r="AMJ6368" s="0"/>
    </row>
    <row r="6369" s="4" customFormat="true" ht="37.5" hidden="false" customHeight="true" outlineLevel="0" collapsed="false">
      <c r="A6369" s="23" t="s">
        <v>1337</v>
      </c>
      <c r="B6369" s="108" t="n">
        <v>11485</v>
      </c>
      <c r="C6369" s="25" t="n">
        <f aca="false">VLOOKUP(B6369,[1]Planilha8!$X$4:$Y$6629,2,0)</f>
        <v>822174</v>
      </c>
      <c r="D6369" s="102" t="s">
        <v>1694</v>
      </c>
      <c r="E6369" s="26" t="str">
        <f aca="false">VLOOKUP(B6369,[1]Planilha8!$X$4:$Z$6629,3,0)</f>
        <v>CEAD</v>
      </c>
      <c r="F6369" s="26" t="str">
        <f aca="false">VLOOKUP(B6369,[1]Planilha8!$X$4:$AD$6629,7,0)</f>
        <v>BOM</v>
      </c>
      <c r="G6369" s="103" t="n">
        <v>43298</v>
      </c>
      <c r="H6369" s="104" t="n">
        <v>234</v>
      </c>
      <c r="I6369" s="29" t="s">
        <v>23</v>
      </c>
      <c r="J6369" s="105" t="s">
        <v>1695</v>
      </c>
      <c r="K6369" s="106" t="n">
        <v>2683</v>
      </c>
      <c r="L6369" s="107" t="n">
        <v>2018002218</v>
      </c>
      <c r="M6369" s="73" t="n">
        <v>43465</v>
      </c>
      <c r="N6369" s="74" t="n">
        <v>10.725</v>
      </c>
      <c r="O6369" s="109" t="n">
        <v>0.11</v>
      </c>
      <c r="P6369" s="110" t="n">
        <v>0.00916666666666667</v>
      </c>
      <c r="Q6369" s="77" t="n">
        <v>2.145</v>
      </c>
      <c r="R6369" s="78" t="n">
        <v>12.87</v>
      </c>
      <c r="S6369" s="39" t="n">
        <v>221.13</v>
      </c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  <c r="AMG6369" s="0"/>
      <c r="AMH6369" s="0"/>
      <c r="AMI6369" s="0"/>
      <c r="AMJ6369" s="0"/>
    </row>
    <row r="6370" s="4" customFormat="true" ht="37.5" hidden="false" customHeight="true" outlineLevel="0" collapsed="false">
      <c r="A6370" s="23" t="s">
        <v>1337</v>
      </c>
      <c r="B6370" s="108" t="n">
        <v>11486</v>
      </c>
      <c r="C6370" s="25" t="n">
        <f aca="false">VLOOKUP(B6370,[1]Planilha8!$X$4:$Y$6629,2,0)</f>
        <v>822175</v>
      </c>
      <c r="D6370" s="102" t="s">
        <v>1694</v>
      </c>
      <c r="E6370" s="26" t="str">
        <f aca="false">VLOOKUP(B6370,[1]Planilha8!$X$4:$Z$6629,3,0)</f>
        <v>CEAD</v>
      </c>
      <c r="F6370" s="26" t="str">
        <f aca="false">VLOOKUP(B6370,[1]Planilha8!$X$4:$AD$6629,7,0)</f>
        <v>BOM</v>
      </c>
      <c r="G6370" s="103" t="n">
        <v>43298</v>
      </c>
      <c r="H6370" s="104" t="n">
        <v>234</v>
      </c>
      <c r="I6370" s="29" t="s">
        <v>23</v>
      </c>
      <c r="J6370" s="105" t="s">
        <v>1695</v>
      </c>
      <c r="K6370" s="106" t="n">
        <v>2683</v>
      </c>
      <c r="L6370" s="107" t="n">
        <v>2018002218</v>
      </c>
      <c r="M6370" s="73" t="n">
        <v>43465</v>
      </c>
      <c r="N6370" s="74" t="n">
        <v>10.725</v>
      </c>
      <c r="O6370" s="109" t="n">
        <v>0.11</v>
      </c>
      <c r="P6370" s="110" t="n">
        <v>0.00916666666666667</v>
      </c>
      <c r="Q6370" s="77" t="n">
        <v>2.145</v>
      </c>
      <c r="R6370" s="78" t="n">
        <v>12.87</v>
      </c>
      <c r="S6370" s="39" t="n">
        <v>221.13</v>
      </c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  <c r="AI6370" s="3"/>
      <c r="AJ6370" s="3"/>
      <c r="AMG6370" s="0"/>
      <c r="AMH6370" s="0"/>
      <c r="AMI6370" s="0"/>
      <c r="AMJ6370" s="0"/>
    </row>
    <row r="6371" s="4" customFormat="true" ht="37.5" hidden="false" customHeight="true" outlineLevel="0" collapsed="false">
      <c r="A6371" s="23" t="s">
        <v>1337</v>
      </c>
      <c r="B6371" s="108" t="n">
        <v>11487</v>
      </c>
      <c r="C6371" s="25" t="n">
        <f aca="false">VLOOKUP(B6371,[1]Planilha8!$X$4:$Y$6629,2,0)</f>
        <v>822176</v>
      </c>
      <c r="D6371" s="102" t="s">
        <v>1694</v>
      </c>
      <c r="E6371" s="26" t="str">
        <f aca="false">VLOOKUP(B6371,[1]Planilha8!$X$4:$Z$6629,3,0)</f>
        <v>CEAD</v>
      </c>
      <c r="F6371" s="26" t="str">
        <f aca="false">VLOOKUP(B6371,[1]Planilha8!$X$4:$AD$6629,7,0)</f>
        <v>BOM</v>
      </c>
      <c r="G6371" s="103" t="n">
        <v>43298</v>
      </c>
      <c r="H6371" s="104" t="n">
        <v>234</v>
      </c>
      <c r="I6371" s="29" t="s">
        <v>23</v>
      </c>
      <c r="J6371" s="105" t="s">
        <v>1695</v>
      </c>
      <c r="K6371" s="106" t="n">
        <v>2683</v>
      </c>
      <c r="L6371" s="107" t="n">
        <v>2018002218</v>
      </c>
      <c r="M6371" s="73" t="n">
        <v>43465</v>
      </c>
      <c r="N6371" s="74" t="n">
        <v>10.725</v>
      </c>
      <c r="O6371" s="109" t="n">
        <v>0.11</v>
      </c>
      <c r="P6371" s="110" t="n">
        <v>0.00916666666666667</v>
      </c>
      <c r="Q6371" s="77" t="n">
        <v>2.145</v>
      </c>
      <c r="R6371" s="78" t="n">
        <v>12.87</v>
      </c>
      <c r="S6371" s="39" t="n">
        <v>221.13</v>
      </c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  <c r="AI6371" s="3"/>
      <c r="AJ6371" s="3"/>
      <c r="AMG6371" s="0"/>
      <c r="AMH6371" s="0"/>
      <c r="AMI6371" s="0"/>
      <c r="AMJ6371" s="0"/>
    </row>
    <row r="6372" s="4" customFormat="true" ht="37.5" hidden="false" customHeight="true" outlineLevel="0" collapsed="false">
      <c r="A6372" s="23" t="s">
        <v>1337</v>
      </c>
      <c r="B6372" s="108" t="n">
        <v>11488</v>
      </c>
      <c r="C6372" s="25" t="n">
        <f aca="false">VLOOKUP(B6372,[1]Planilha8!$X$4:$Y$6629,2,0)</f>
        <v>822177</v>
      </c>
      <c r="D6372" s="102" t="s">
        <v>1694</v>
      </c>
      <c r="E6372" s="26" t="str">
        <f aca="false">VLOOKUP(B6372,[1]Planilha8!$X$4:$Z$6629,3,0)</f>
        <v>CEAD</v>
      </c>
      <c r="F6372" s="26" t="str">
        <f aca="false">VLOOKUP(B6372,[1]Planilha8!$X$4:$AD$6629,7,0)</f>
        <v>BOM</v>
      </c>
      <c r="G6372" s="103" t="n">
        <v>43298</v>
      </c>
      <c r="H6372" s="104" t="n">
        <v>234</v>
      </c>
      <c r="I6372" s="29" t="s">
        <v>23</v>
      </c>
      <c r="J6372" s="105" t="s">
        <v>1695</v>
      </c>
      <c r="K6372" s="106" t="n">
        <v>2683</v>
      </c>
      <c r="L6372" s="107" t="n">
        <v>2018002218</v>
      </c>
      <c r="M6372" s="73" t="n">
        <v>43465</v>
      </c>
      <c r="N6372" s="74" t="n">
        <v>10.725</v>
      </c>
      <c r="O6372" s="109" t="n">
        <v>0.11</v>
      </c>
      <c r="P6372" s="110" t="n">
        <v>0.00916666666666667</v>
      </c>
      <c r="Q6372" s="77" t="n">
        <v>2.145</v>
      </c>
      <c r="R6372" s="78" t="n">
        <v>12.87</v>
      </c>
      <c r="S6372" s="39" t="n">
        <v>221.13</v>
      </c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  <c r="AI6372" s="3"/>
      <c r="AJ6372" s="3"/>
      <c r="AMG6372" s="0"/>
      <c r="AMH6372" s="0"/>
      <c r="AMI6372" s="0"/>
      <c r="AMJ6372" s="0"/>
    </row>
    <row r="6373" s="4" customFormat="true" ht="37.5" hidden="false" customHeight="true" outlineLevel="0" collapsed="false">
      <c r="A6373" s="23" t="s">
        <v>1337</v>
      </c>
      <c r="B6373" s="108" t="n">
        <v>11489</v>
      </c>
      <c r="C6373" s="25" t="n">
        <f aca="false">VLOOKUP(B6373,[1]Planilha8!$X$4:$Y$6629,2,0)</f>
        <v>822178</v>
      </c>
      <c r="D6373" s="102" t="s">
        <v>1694</v>
      </c>
      <c r="E6373" s="26" t="str">
        <f aca="false">VLOOKUP(B6373,[1]Planilha8!$X$4:$Z$6629,3,0)</f>
        <v>CEAD</v>
      </c>
      <c r="F6373" s="26" t="str">
        <f aca="false">VLOOKUP(B6373,[1]Planilha8!$X$4:$AD$6629,7,0)</f>
        <v>BOM</v>
      </c>
      <c r="G6373" s="103" t="n">
        <v>43298</v>
      </c>
      <c r="H6373" s="104" t="n">
        <v>234</v>
      </c>
      <c r="I6373" s="29" t="s">
        <v>23</v>
      </c>
      <c r="J6373" s="105" t="s">
        <v>1695</v>
      </c>
      <c r="K6373" s="106" t="n">
        <v>2683</v>
      </c>
      <c r="L6373" s="107" t="n">
        <v>2018002218</v>
      </c>
      <c r="M6373" s="73" t="n">
        <v>43465</v>
      </c>
      <c r="N6373" s="74" t="n">
        <v>10.725</v>
      </c>
      <c r="O6373" s="109" t="n">
        <v>0.11</v>
      </c>
      <c r="P6373" s="110" t="n">
        <v>0.00916666666666667</v>
      </c>
      <c r="Q6373" s="77" t="n">
        <v>2.145</v>
      </c>
      <c r="R6373" s="78" t="n">
        <v>12.87</v>
      </c>
      <c r="S6373" s="39" t="n">
        <v>221.13</v>
      </c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  <c r="AI6373" s="3"/>
      <c r="AJ6373" s="3"/>
      <c r="AMG6373" s="0"/>
      <c r="AMH6373" s="0"/>
      <c r="AMI6373" s="0"/>
      <c r="AMJ6373" s="0"/>
    </row>
    <row r="6374" s="4" customFormat="true" ht="37.5" hidden="false" customHeight="true" outlineLevel="0" collapsed="false">
      <c r="A6374" s="23" t="s">
        <v>1337</v>
      </c>
      <c r="B6374" s="108" t="n">
        <v>11490</v>
      </c>
      <c r="C6374" s="25" t="n">
        <f aca="false">VLOOKUP(B6374,[1]Planilha8!$X$4:$Y$6629,2,0)</f>
        <v>822179</v>
      </c>
      <c r="D6374" s="102" t="s">
        <v>1694</v>
      </c>
      <c r="E6374" s="26" t="str">
        <f aca="false">VLOOKUP(B6374,[1]Planilha8!$X$4:$Z$6629,3,0)</f>
        <v>CEAD</v>
      </c>
      <c r="F6374" s="26" t="str">
        <f aca="false">VLOOKUP(B6374,[1]Planilha8!$X$4:$AD$6629,7,0)</f>
        <v>BOM</v>
      </c>
      <c r="G6374" s="103" t="n">
        <v>43298</v>
      </c>
      <c r="H6374" s="104" t="n">
        <v>234</v>
      </c>
      <c r="I6374" s="29" t="s">
        <v>23</v>
      </c>
      <c r="J6374" s="105" t="s">
        <v>1695</v>
      </c>
      <c r="K6374" s="106" t="n">
        <v>2683</v>
      </c>
      <c r="L6374" s="107" t="n">
        <v>2018002218</v>
      </c>
      <c r="M6374" s="73" t="n">
        <v>43465</v>
      </c>
      <c r="N6374" s="74" t="n">
        <v>10.725</v>
      </c>
      <c r="O6374" s="109" t="n">
        <v>0.11</v>
      </c>
      <c r="P6374" s="110" t="n">
        <v>0.00916666666666667</v>
      </c>
      <c r="Q6374" s="77" t="n">
        <v>2.145</v>
      </c>
      <c r="R6374" s="78" t="n">
        <v>12.87</v>
      </c>
      <c r="S6374" s="39" t="n">
        <v>221.13</v>
      </c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  <c r="AI6374" s="3"/>
      <c r="AJ6374" s="3"/>
      <c r="AMG6374" s="0"/>
      <c r="AMH6374" s="0"/>
      <c r="AMI6374" s="0"/>
      <c r="AMJ6374" s="0"/>
    </row>
    <row r="6375" s="4" customFormat="true" ht="37.5" hidden="false" customHeight="true" outlineLevel="0" collapsed="false">
      <c r="A6375" s="23" t="s">
        <v>1337</v>
      </c>
      <c r="B6375" s="108" t="n">
        <v>11491</v>
      </c>
      <c r="C6375" s="25" t="n">
        <f aca="false">VLOOKUP(B6375,[1]Planilha8!$X$4:$Y$6629,2,0)</f>
        <v>822197</v>
      </c>
      <c r="D6375" s="102" t="s">
        <v>1696</v>
      </c>
      <c r="E6375" s="26" t="str">
        <f aca="false">VLOOKUP(B6375,[1]Planilha8!$X$4:$Z$6629,3,0)</f>
        <v>LANCHONETE 5 ANDAR</v>
      </c>
      <c r="F6375" s="26" t="str">
        <f aca="false">VLOOKUP(B6375,[1]Planilha8!$X$4:$AD$6629,7,0)</f>
        <v>BOM</v>
      </c>
      <c r="G6375" s="103" t="n">
        <v>43299</v>
      </c>
      <c r="H6375" s="104" t="n">
        <v>472.98</v>
      </c>
      <c r="I6375" s="29" t="s">
        <v>23</v>
      </c>
      <c r="J6375" s="105" t="s">
        <v>1650</v>
      </c>
      <c r="K6375" s="106" t="n">
        <v>7295</v>
      </c>
      <c r="L6375" s="107" t="n">
        <v>2018001281</v>
      </c>
      <c r="M6375" s="73" t="n">
        <v>43465</v>
      </c>
      <c r="N6375" s="74" t="n">
        <v>27.5905</v>
      </c>
      <c r="O6375" s="109" t="n">
        <v>0.14</v>
      </c>
      <c r="P6375" s="110" t="n">
        <v>0.0116666666666667</v>
      </c>
      <c r="Q6375" s="77" t="n">
        <v>5.5181</v>
      </c>
      <c r="R6375" s="78" t="n">
        <v>33.1086</v>
      </c>
      <c r="S6375" s="39" t="n">
        <v>439.8714</v>
      </c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  <c r="AI6375" s="3"/>
      <c r="AJ6375" s="3"/>
      <c r="AMG6375" s="0"/>
      <c r="AMH6375" s="0"/>
      <c r="AMI6375" s="0"/>
      <c r="AMJ6375" s="0"/>
    </row>
    <row r="6376" s="4" customFormat="true" ht="37.5" hidden="false" customHeight="true" outlineLevel="0" collapsed="false">
      <c r="A6376" s="23" t="s">
        <v>1337</v>
      </c>
      <c r="B6376" s="108" t="n">
        <v>11492</v>
      </c>
      <c r="C6376" s="25" t="n">
        <f aca="false">VLOOKUP(B6376,[1]Planilha8!$X$4:$Y$6629,2,0)</f>
        <v>822198</v>
      </c>
      <c r="D6376" s="102" t="s">
        <v>1696</v>
      </c>
      <c r="E6376" s="26" t="str">
        <f aca="false">VLOOKUP(B6376,[1]Planilha8!$X$4:$Z$6629,3,0)</f>
        <v>LANCHONETE 5 ANDAR</v>
      </c>
      <c r="F6376" s="26" t="str">
        <f aca="false">VLOOKUP(B6376,[1]Planilha8!$X$4:$AD$6629,7,0)</f>
        <v>BOM</v>
      </c>
      <c r="G6376" s="103" t="n">
        <v>43299</v>
      </c>
      <c r="H6376" s="104" t="n">
        <v>472.98</v>
      </c>
      <c r="I6376" s="29" t="s">
        <v>23</v>
      </c>
      <c r="J6376" s="105" t="s">
        <v>1650</v>
      </c>
      <c r="K6376" s="106" t="n">
        <v>7295</v>
      </c>
      <c r="L6376" s="107" t="n">
        <v>2018001281</v>
      </c>
      <c r="M6376" s="73" t="n">
        <v>43465</v>
      </c>
      <c r="N6376" s="74" t="n">
        <v>27.5905</v>
      </c>
      <c r="O6376" s="109" t="n">
        <v>0.14</v>
      </c>
      <c r="P6376" s="110" t="n">
        <v>0.0116666666666667</v>
      </c>
      <c r="Q6376" s="77" t="n">
        <v>5.5181</v>
      </c>
      <c r="R6376" s="78" t="n">
        <v>33.1086</v>
      </c>
      <c r="S6376" s="39" t="n">
        <v>439.8714</v>
      </c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  <c r="AMG6376" s="0"/>
      <c r="AMH6376" s="0"/>
      <c r="AMI6376" s="0"/>
      <c r="AMJ6376" s="0"/>
    </row>
    <row r="6377" s="4" customFormat="true" ht="37.5" hidden="false" customHeight="true" outlineLevel="0" collapsed="false">
      <c r="A6377" s="23" t="s">
        <v>1337</v>
      </c>
      <c r="B6377" s="108" t="n">
        <v>11493</v>
      </c>
      <c r="C6377" s="25" t="n">
        <f aca="false">VLOOKUP(B6377,[1]Planilha8!$X$4:$Y$6629,2,0)</f>
        <v>822199</v>
      </c>
      <c r="D6377" s="102" t="s">
        <v>1696</v>
      </c>
      <c r="E6377" s="26" t="str">
        <f aca="false">VLOOKUP(B6377,[1]Planilha8!$X$4:$Z$6629,3,0)</f>
        <v>LANCHONETE 5 ANDAR</v>
      </c>
      <c r="F6377" s="26" t="str">
        <f aca="false">VLOOKUP(B6377,[1]Planilha8!$X$4:$AD$6629,7,0)</f>
        <v>BOM</v>
      </c>
      <c r="G6377" s="103" t="n">
        <v>43299</v>
      </c>
      <c r="H6377" s="104" t="n">
        <v>472.98</v>
      </c>
      <c r="I6377" s="29" t="s">
        <v>23</v>
      </c>
      <c r="J6377" s="105" t="s">
        <v>1650</v>
      </c>
      <c r="K6377" s="106" t="n">
        <v>7295</v>
      </c>
      <c r="L6377" s="107" t="n">
        <v>2018001281</v>
      </c>
      <c r="M6377" s="73" t="n">
        <v>43465</v>
      </c>
      <c r="N6377" s="74" t="n">
        <v>27.5905</v>
      </c>
      <c r="O6377" s="109" t="n">
        <v>0.14</v>
      </c>
      <c r="P6377" s="110" t="n">
        <v>0.0116666666666667</v>
      </c>
      <c r="Q6377" s="77" t="n">
        <v>5.5181</v>
      </c>
      <c r="R6377" s="78" t="n">
        <v>33.1086</v>
      </c>
      <c r="S6377" s="39" t="n">
        <v>439.8714</v>
      </c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  <c r="AI6377" s="3"/>
      <c r="AJ6377" s="3"/>
      <c r="AMG6377" s="0"/>
      <c r="AMH6377" s="0"/>
      <c r="AMI6377" s="0"/>
      <c r="AMJ6377" s="0"/>
    </row>
    <row r="6378" s="4" customFormat="true" ht="37.5" hidden="false" customHeight="true" outlineLevel="0" collapsed="false">
      <c r="A6378" s="23" t="s">
        <v>1337</v>
      </c>
      <c r="B6378" s="108" t="n">
        <v>11494</v>
      </c>
      <c r="C6378" s="25" t="n">
        <f aca="false">VLOOKUP(B6378,[1]Planilha8!$X$4:$Y$6629,2,0)</f>
        <v>822200</v>
      </c>
      <c r="D6378" s="102" t="s">
        <v>1696</v>
      </c>
      <c r="E6378" s="26" t="str">
        <f aca="false">VLOOKUP(B6378,[1]Planilha8!$X$4:$Z$6629,3,0)</f>
        <v>LANCHONETE 5 ANDAR</v>
      </c>
      <c r="F6378" s="26" t="str">
        <f aca="false">VLOOKUP(B6378,[1]Planilha8!$X$4:$AD$6629,7,0)</f>
        <v>BOM</v>
      </c>
      <c r="G6378" s="103" t="n">
        <v>43299</v>
      </c>
      <c r="H6378" s="104" t="n">
        <v>472.98</v>
      </c>
      <c r="I6378" s="29" t="s">
        <v>23</v>
      </c>
      <c r="J6378" s="105" t="s">
        <v>1650</v>
      </c>
      <c r="K6378" s="106" t="n">
        <v>7295</v>
      </c>
      <c r="L6378" s="107" t="n">
        <v>2018001281</v>
      </c>
      <c r="M6378" s="73" t="n">
        <v>43465</v>
      </c>
      <c r="N6378" s="74" t="n">
        <v>27.5905</v>
      </c>
      <c r="O6378" s="109" t="n">
        <v>0.14</v>
      </c>
      <c r="P6378" s="110" t="n">
        <v>0.0116666666666667</v>
      </c>
      <c r="Q6378" s="77" t="n">
        <v>5.5181</v>
      </c>
      <c r="R6378" s="78" t="n">
        <v>33.1086</v>
      </c>
      <c r="S6378" s="39" t="n">
        <v>439.8714</v>
      </c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  <c r="AI6378" s="3"/>
      <c r="AJ6378" s="3"/>
      <c r="AMG6378" s="0"/>
      <c r="AMH6378" s="0"/>
      <c r="AMI6378" s="0"/>
      <c r="AMJ6378" s="0"/>
    </row>
    <row r="6379" s="4" customFormat="true" ht="37.5" hidden="false" customHeight="true" outlineLevel="0" collapsed="false">
      <c r="A6379" s="23" t="s">
        <v>1337</v>
      </c>
      <c r="B6379" s="108" t="n">
        <v>11495</v>
      </c>
      <c r="C6379" s="25" t="n">
        <f aca="false">VLOOKUP(B6379,[1]Planilha8!$X$4:$Y$6629,2,0)</f>
        <v>822201</v>
      </c>
      <c r="D6379" s="102" t="s">
        <v>1696</v>
      </c>
      <c r="E6379" s="26" t="str">
        <f aca="false">VLOOKUP(B6379,[1]Planilha8!$X$4:$Z$6629,3,0)</f>
        <v>LANCHONETE 5 ANDAR</v>
      </c>
      <c r="F6379" s="26" t="str">
        <f aca="false">VLOOKUP(B6379,[1]Planilha8!$X$4:$AD$6629,7,0)</f>
        <v>BOM</v>
      </c>
      <c r="G6379" s="103" t="n">
        <v>43299</v>
      </c>
      <c r="H6379" s="104" t="n">
        <v>472.98</v>
      </c>
      <c r="I6379" s="29" t="s">
        <v>23</v>
      </c>
      <c r="J6379" s="105" t="s">
        <v>1650</v>
      </c>
      <c r="K6379" s="106" t="n">
        <v>7295</v>
      </c>
      <c r="L6379" s="107" t="n">
        <v>2018001281</v>
      </c>
      <c r="M6379" s="73" t="n">
        <v>43465</v>
      </c>
      <c r="N6379" s="74" t="n">
        <v>49.26875</v>
      </c>
      <c r="O6379" s="109" t="n">
        <v>0.25</v>
      </c>
      <c r="P6379" s="110" t="n">
        <v>0.0208333333333333</v>
      </c>
      <c r="Q6379" s="77" t="n">
        <v>9.85375</v>
      </c>
      <c r="R6379" s="78" t="n">
        <v>59.1225</v>
      </c>
      <c r="S6379" s="39" t="n">
        <v>413.8575</v>
      </c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  <c r="AI6379" s="3"/>
      <c r="AJ6379" s="3"/>
      <c r="AMG6379" s="0"/>
      <c r="AMH6379" s="0"/>
      <c r="AMI6379" s="0"/>
      <c r="AMJ6379" s="0"/>
    </row>
    <row r="6380" s="4" customFormat="true" ht="37.5" hidden="false" customHeight="true" outlineLevel="0" collapsed="false">
      <c r="A6380" s="23" t="s">
        <v>1337</v>
      </c>
      <c r="B6380" s="108" t="n">
        <v>11496</v>
      </c>
      <c r="C6380" s="25" t="n">
        <f aca="false">VLOOKUP(B6380,[1]Planilha8!$X$4:$Y$6629,2,0)</f>
        <v>822180</v>
      </c>
      <c r="D6380" s="102" t="s">
        <v>1697</v>
      </c>
      <c r="E6380" s="26" t="str">
        <f aca="false">VLOOKUP(B6380,[1]Planilha8!$X$4:$Z$6629,3,0)</f>
        <v>LANCHONETE 5 ANDAR</v>
      </c>
      <c r="F6380" s="26" t="str">
        <f aca="false">VLOOKUP(B6380,[1]Planilha8!$X$4:$AD$6629,7,0)</f>
        <v>BOM</v>
      </c>
      <c r="G6380" s="103" t="n">
        <v>43299</v>
      </c>
      <c r="H6380" s="104" t="n">
        <v>697.15</v>
      </c>
      <c r="I6380" s="29" t="s">
        <v>23</v>
      </c>
      <c r="J6380" s="105" t="s">
        <v>1650</v>
      </c>
      <c r="K6380" s="106" t="n">
        <v>7393</v>
      </c>
      <c r="L6380" s="107" t="n">
        <v>2018001281</v>
      </c>
      <c r="M6380" s="73" t="n">
        <v>43465</v>
      </c>
      <c r="N6380" s="74" t="n">
        <v>72.6197916666667</v>
      </c>
      <c r="O6380" s="109" t="n">
        <v>0.25</v>
      </c>
      <c r="P6380" s="110" t="n">
        <v>0.0208333333333333</v>
      </c>
      <c r="Q6380" s="77" t="n">
        <v>14.5239583333333</v>
      </c>
      <c r="R6380" s="78" t="n">
        <v>87.14375</v>
      </c>
      <c r="S6380" s="39" t="n">
        <v>610.00625</v>
      </c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  <c r="AI6380" s="3"/>
      <c r="AJ6380" s="3"/>
      <c r="AMG6380" s="0"/>
      <c r="AMH6380" s="0"/>
      <c r="AMI6380" s="0"/>
      <c r="AMJ6380" s="0"/>
    </row>
    <row r="6381" s="4" customFormat="true" ht="37.5" hidden="false" customHeight="true" outlineLevel="0" collapsed="false">
      <c r="A6381" s="23" t="s">
        <v>1337</v>
      </c>
      <c r="B6381" s="108" t="n">
        <v>11497</v>
      </c>
      <c r="C6381" s="25" t="n">
        <f aca="false">VLOOKUP(B6381,[1]Planilha8!$X$4:$Y$6629,2,0)</f>
        <v>822181</v>
      </c>
      <c r="D6381" s="102" t="s">
        <v>1697</v>
      </c>
      <c r="E6381" s="26" t="str">
        <f aca="false">VLOOKUP(B6381,[1]Planilha8!$X$4:$Z$6629,3,0)</f>
        <v>LANCHONETE 5 ANDAR</v>
      </c>
      <c r="F6381" s="26" t="str">
        <f aca="false">VLOOKUP(B6381,[1]Planilha8!$X$4:$AD$6629,7,0)</f>
        <v>BOM</v>
      </c>
      <c r="G6381" s="103" t="n">
        <v>43299</v>
      </c>
      <c r="H6381" s="104" t="n">
        <v>697.15</v>
      </c>
      <c r="I6381" s="29" t="s">
        <v>23</v>
      </c>
      <c r="J6381" s="105" t="s">
        <v>1650</v>
      </c>
      <c r="K6381" s="106" t="n">
        <v>7393</v>
      </c>
      <c r="L6381" s="107" t="n">
        <v>2018001281</v>
      </c>
      <c r="M6381" s="73" t="n">
        <v>43465</v>
      </c>
      <c r="N6381" s="74" t="n">
        <v>72.6197916666667</v>
      </c>
      <c r="O6381" s="109" t="n">
        <v>0.25</v>
      </c>
      <c r="P6381" s="110" t="n">
        <v>0.0208333333333333</v>
      </c>
      <c r="Q6381" s="77" t="n">
        <v>14.5239583333333</v>
      </c>
      <c r="R6381" s="78" t="n">
        <v>87.14375</v>
      </c>
      <c r="S6381" s="39" t="n">
        <v>610.00625</v>
      </c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  <c r="AI6381" s="3"/>
      <c r="AJ6381" s="3"/>
      <c r="AMG6381" s="0"/>
      <c r="AMH6381" s="0"/>
      <c r="AMI6381" s="0"/>
      <c r="AMJ6381" s="0"/>
    </row>
    <row r="6382" s="4" customFormat="true" ht="37.5" hidden="false" customHeight="true" outlineLevel="0" collapsed="false">
      <c r="A6382" s="23" t="s">
        <v>1337</v>
      </c>
      <c r="B6382" s="108" t="n">
        <v>11498</v>
      </c>
      <c r="C6382" s="25" t="n">
        <f aca="false">VLOOKUP(B6382,[1]Planilha8!$X$4:$Y$6629,2,0)</f>
        <v>822182</v>
      </c>
      <c r="D6382" s="102" t="s">
        <v>1698</v>
      </c>
      <c r="E6382" s="26" t="str">
        <f aca="false">VLOOKUP(B6382,[1]Planilha8!$X$4:$Z$6629,3,0)</f>
        <v>LANCHONETE 5 ANDAR</v>
      </c>
      <c r="F6382" s="26" t="str">
        <f aca="false">VLOOKUP(B6382,[1]Planilha8!$X$4:$AD$6629,7,0)</f>
        <v>BOM</v>
      </c>
      <c r="G6382" s="103" t="n">
        <v>43299</v>
      </c>
      <c r="H6382" s="104" t="n">
        <v>697.15</v>
      </c>
      <c r="I6382" s="29" t="s">
        <v>23</v>
      </c>
      <c r="J6382" s="105" t="s">
        <v>1650</v>
      </c>
      <c r="K6382" s="106" t="n">
        <v>7393</v>
      </c>
      <c r="L6382" s="107" t="n">
        <v>2018001281</v>
      </c>
      <c r="M6382" s="73" t="n">
        <v>43465</v>
      </c>
      <c r="N6382" s="74" t="n">
        <v>72.6197916666667</v>
      </c>
      <c r="O6382" s="109" t="n">
        <v>0.25</v>
      </c>
      <c r="P6382" s="110" t="n">
        <v>0.0208333333333333</v>
      </c>
      <c r="Q6382" s="77" t="n">
        <v>14.5239583333333</v>
      </c>
      <c r="R6382" s="78" t="n">
        <v>87.14375</v>
      </c>
      <c r="S6382" s="39" t="n">
        <v>610.00625</v>
      </c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  <c r="AI6382" s="3"/>
      <c r="AJ6382" s="3"/>
      <c r="AMG6382" s="0"/>
      <c r="AMH6382" s="0"/>
      <c r="AMI6382" s="0"/>
      <c r="AMJ6382" s="0"/>
    </row>
    <row r="6383" s="4" customFormat="true" ht="37.5" hidden="false" customHeight="true" outlineLevel="0" collapsed="false">
      <c r="A6383" s="23" t="s">
        <v>1337</v>
      </c>
      <c r="B6383" s="108" t="n">
        <v>11499</v>
      </c>
      <c r="C6383" s="25" t="n">
        <f aca="false">VLOOKUP(B6383,[1]Planilha8!$X$4:$Y$6629,2,0)</f>
        <v>822183</v>
      </c>
      <c r="D6383" s="102" t="s">
        <v>1698</v>
      </c>
      <c r="E6383" s="26" t="str">
        <f aca="false">VLOOKUP(B6383,[1]Planilha8!$X$4:$Z$6629,3,0)</f>
        <v>LANCHONETE 5 ANDAR</v>
      </c>
      <c r="F6383" s="26" t="str">
        <f aca="false">VLOOKUP(B6383,[1]Planilha8!$X$4:$AD$6629,7,0)</f>
        <v>BOM</v>
      </c>
      <c r="G6383" s="103" t="n">
        <v>43299</v>
      </c>
      <c r="H6383" s="104" t="n">
        <v>697.15</v>
      </c>
      <c r="I6383" s="29" t="s">
        <v>23</v>
      </c>
      <c r="J6383" s="105" t="s">
        <v>1650</v>
      </c>
      <c r="K6383" s="106" t="n">
        <v>7393</v>
      </c>
      <c r="L6383" s="107" t="n">
        <v>2018001281</v>
      </c>
      <c r="M6383" s="73" t="n">
        <v>43465</v>
      </c>
      <c r="N6383" s="74" t="n">
        <v>72.6197916666667</v>
      </c>
      <c r="O6383" s="109" t="n">
        <v>0.25</v>
      </c>
      <c r="P6383" s="110" t="n">
        <v>0.0208333333333333</v>
      </c>
      <c r="Q6383" s="77" t="n">
        <v>14.5239583333333</v>
      </c>
      <c r="R6383" s="78" t="n">
        <v>87.14375</v>
      </c>
      <c r="S6383" s="39" t="n">
        <v>610.00625</v>
      </c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  <c r="AI6383" s="3"/>
      <c r="AJ6383" s="3"/>
      <c r="AMG6383" s="0"/>
      <c r="AMH6383" s="0"/>
      <c r="AMI6383" s="0"/>
      <c r="AMJ6383" s="0"/>
    </row>
    <row r="6384" s="4" customFormat="true" ht="37.5" hidden="false" customHeight="true" outlineLevel="0" collapsed="false">
      <c r="A6384" s="23" t="s">
        <v>1337</v>
      </c>
      <c r="B6384" s="108" t="n">
        <v>11500</v>
      </c>
      <c r="C6384" s="25" t="n">
        <f aca="false">VLOOKUP(B6384,[1]Planilha8!$X$4:$Y$6629,2,0)</f>
        <v>822184</v>
      </c>
      <c r="D6384" s="102" t="s">
        <v>1699</v>
      </c>
      <c r="E6384" s="26" t="str">
        <f aca="false">VLOOKUP(B6384,[1]Planilha8!$X$4:$Z$6629,3,0)</f>
        <v>LANCHONETE 5 ANDAR</v>
      </c>
      <c r="F6384" s="26" t="str">
        <f aca="false">VLOOKUP(B6384,[1]Planilha8!$X$4:$AD$6629,7,0)</f>
        <v>BOM</v>
      </c>
      <c r="G6384" s="103" t="n">
        <v>43299</v>
      </c>
      <c r="H6384" s="104" t="n">
        <v>697.15</v>
      </c>
      <c r="I6384" s="29" t="s">
        <v>23</v>
      </c>
      <c r="J6384" s="105" t="s">
        <v>1650</v>
      </c>
      <c r="K6384" s="106" t="n">
        <v>7393</v>
      </c>
      <c r="L6384" s="107" t="n">
        <v>2018001281</v>
      </c>
      <c r="M6384" s="73" t="n">
        <v>43465</v>
      </c>
      <c r="N6384" s="74" t="n">
        <v>72.6197916666667</v>
      </c>
      <c r="O6384" s="109" t="n">
        <v>0.25</v>
      </c>
      <c r="P6384" s="110" t="n">
        <v>0.0208333333333333</v>
      </c>
      <c r="Q6384" s="77" t="n">
        <v>14.5239583333333</v>
      </c>
      <c r="R6384" s="78" t="n">
        <v>87.14375</v>
      </c>
      <c r="S6384" s="39" t="n">
        <v>610.00625</v>
      </c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  <c r="AI6384" s="3"/>
      <c r="AJ6384" s="3"/>
      <c r="AMG6384" s="0"/>
      <c r="AMH6384" s="0"/>
      <c r="AMI6384" s="0"/>
      <c r="AMJ6384" s="0"/>
    </row>
    <row r="6385" s="4" customFormat="true" ht="37.5" hidden="false" customHeight="true" outlineLevel="0" collapsed="false">
      <c r="A6385" s="23" t="s">
        <v>1337</v>
      </c>
      <c r="B6385" s="108" t="n">
        <v>11501</v>
      </c>
      <c r="C6385" s="25" t="n">
        <f aca="false">VLOOKUP(B6385,[1]Planilha8!$X$4:$Y$6629,2,0)</f>
        <v>822185</v>
      </c>
      <c r="D6385" s="102" t="s">
        <v>1699</v>
      </c>
      <c r="E6385" s="26" t="str">
        <f aca="false">VLOOKUP(B6385,[1]Planilha8!$X$4:$Z$6629,3,0)</f>
        <v>LANCHONETE 5 ANDAR</v>
      </c>
      <c r="F6385" s="26" t="str">
        <f aca="false">VLOOKUP(B6385,[1]Planilha8!$X$4:$AD$6629,7,0)</f>
        <v>BOM</v>
      </c>
      <c r="G6385" s="103" t="n">
        <v>43299</v>
      </c>
      <c r="H6385" s="104" t="n">
        <v>697.15</v>
      </c>
      <c r="I6385" s="29" t="s">
        <v>23</v>
      </c>
      <c r="J6385" s="105" t="s">
        <v>1650</v>
      </c>
      <c r="K6385" s="106" t="n">
        <v>7393</v>
      </c>
      <c r="L6385" s="107" t="n">
        <v>2018001281</v>
      </c>
      <c r="M6385" s="73" t="n">
        <v>43465</v>
      </c>
      <c r="N6385" s="74" t="n">
        <v>72.6197916666667</v>
      </c>
      <c r="O6385" s="109" t="n">
        <v>0.25</v>
      </c>
      <c r="P6385" s="110" t="n">
        <v>0.0208333333333333</v>
      </c>
      <c r="Q6385" s="77" t="n">
        <v>14.5239583333333</v>
      </c>
      <c r="R6385" s="78" t="n">
        <v>87.14375</v>
      </c>
      <c r="S6385" s="39" t="n">
        <v>610.00625</v>
      </c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  <c r="AI6385" s="3"/>
      <c r="AJ6385" s="3"/>
      <c r="AMG6385" s="0"/>
      <c r="AMH6385" s="0"/>
      <c r="AMI6385" s="0"/>
      <c r="AMJ6385" s="0"/>
    </row>
    <row r="6386" s="4" customFormat="true" ht="37.5" hidden="false" customHeight="true" outlineLevel="0" collapsed="false">
      <c r="A6386" s="23" t="s">
        <v>1337</v>
      </c>
      <c r="B6386" s="108" t="n">
        <v>9899</v>
      </c>
      <c r="C6386" s="25" t="n">
        <f aca="false">VLOOKUP(B6386,[1]Planilha8!$X$4:$Y$6629,2,0)</f>
        <v>822195</v>
      </c>
      <c r="D6386" s="102" t="s">
        <v>1700</v>
      </c>
      <c r="E6386" s="26" t="str">
        <f aca="false">VLOOKUP(B6386,[1]Planilha8!$X$4:$Z$6629,3,0)</f>
        <v>UNIDADE COLETORA DE SANGUE</v>
      </c>
      <c r="F6386" s="26" t="str">
        <f aca="false">VLOOKUP(B6386,[1]Planilha8!$X$4:$AD$6629,7,0)</f>
        <v>BOM</v>
      </c>
      <c r="G6386" s="103" t="n">
        <v>43308</v>
      </c>
      <c r="H6386" s="104" t="n">
        <v>466.4</v>
      </c>
      <c r="I6386" s="29" t="s">
        <v>23</v>
      </c>
      <c r="J6386" s="105" t="s">
        <v>1439</v>
      </c>
      <c r="K6386" s="106" t="n">
        <v>667</v>
      </c>
      <c r="L6386" s="107" t="n">
        <v>2017005747</v>
      </c>
      <c r="M6386" s="73" t="n">
        <v>43465</v>
      </c>
      <c r="N6386" s="74" t="n">
        <v>48.5833333333333</v>
      </c>
      <c r="O6386" s="109" t="n">
        <v>0.25</v>
      </c>
      <c r="P6386" s="110" t="n">
        <v>0.0208333333333333</v>
      </c>
      <c r="Q6386" s="77" t="n">
        <v>9.71666666666667</v>
      </c>
      <c r="R6386" s="78" t="n">
        <v>58.3</v>
      </c>
      <c r="S6386" s="39" t="n">
        <v>408.1</v>
      </c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  <c r="AI6386" s="3"/>
      <c r="AJ6386" s="3"/>
      <c r="AMG6386" s="0"/>
      <c r="AMH6386" s="0"/>
      <c r="AMI6386" s="0"/>
      <c r="AMJ6386" s="0"/>
    </row>
    <row r="6387" s="4" customFormat="true" ht="37.5" hidden="false" customHeight="true" outlineLevel="0" collapsed="false">
      <c r="A6387" s="23" t="s">
        <v>1337</v>
      </c>
      <c r="B6387" s="108" t="n">
        <v>9900</v>
      </c>
      <c r="C6387" s="25" t="n">
        <f aca="false">VLOOKUP(B6387,[1]Planilha8!$X$4:$Y$6629,2,0)</f>
        <v>822196</v>
      </c>
      <c r="D6387" s="102" t="s">
        <v>1701</v>
      </c>
      <c r="E6387" s="26" t="str">
        <f aca="false">VLOOKUP(B6387,[1]Planilha8!$X$4:$Z$6629,3,0)</f>
        <v>UNIDADE COLETORA DE SANGUE</v>
      </c>
      <c r="F6387" s="26" t="str">
        <f aca="false">VLOOKUP(B6387,[1]Planilha8!$X$4:$AD$6629,7,0)</f>
        <v>BOM</v>
      </c>
      <c r="G6387" s="103" t="n">
        <v>43308</v>
      </c>
      <c r="H6387" s="104" t="n">
        <v>475.2</v>
      </c>
      <c r="I6387" s="29" t="s">
        <v>23</v>
      </c>
      <c r="J6387" s="105" t="s">
        <v>1439</v>
      </c>
      <c r="K6387" s="106" t="n">
        <v>667</v>
      </c>
      <c r="L6387" s="107" t="n">
        <v>2017005747</v>
      </c>
      <c r="M6387" s="73" t="n">
        <v>43465</v>
      </c>
      <c r="N6387" s="74" t="n">
        <v>49.5</v>
      </c>
      <c r="O6387" s="109" t="n">
        <v>0.25</v>
      </c>
      <c r="P6387" s="110" t="n">
        <v>0.0208333333333333</v>
      </c>
      <c r="Q6387" s="77" t="n">
        <v>9.9</v>
      </c>
      <c r="R6387" s="78" t="n">
        <v>59.4</v>
      </c>
      <c r="S6387" s="39" t="n">
        <v>415.8</v>
      </c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  <c r="AI6387" s="3"/>
      <c r="AJ6387" s="3"/>
      <c r="AMG6387" s="0"/>
      <c r="AMH6387" s="0"/>
      <c r="AMI6387" s="0"/>
      <c r="AMJ6387" s="0"/>
    </row>
    <row r="6388" s="4" customFormat="true" ht="37.5" hidden="false" customHeight="true" outlineLevel="0" collapsed="false">
      <c r="A6388" s="23" t="s">
        <v>1337</v>
      </c>
      <c r="B6388" s="108" t="n">
        <v>11502</v>
      </c>
      <c r="C6388" s="25" t="n">
        <f aca="false">VLOOKUP(B6388,[1]Planilha8!$X$4:$Y$6629,2,0)</f>
        <v>823778</v>
      </c>
      <c r="D6388" s="102" t="s">
        <v>1702</v>
      </c>
      <c r="E6388" s="26" t="str">
        <f aca="false">VLOOKUP(B6388,[1]Planilha8!$X$4:$Z$6629,3,0)</f>
        <v>CEAD</v>
      </c>
      <c r="F6388" s="26" t="str">
        <f aca="false">VLOOKUP(B6388,[1]Planilha8!$X$4:$AD$6629,7,0)</f>
        <v>BOM</v>
      </c>
      <c r="G6388" s="103" t="n">
        <v>43311</v>
      </c>
      <c r="H6388" s="104" t="n">
        <v>390</v>
      </c>
      <c r="I6388" s="29" t="s">
        <v>23</v>
      </c>
      <c r="J6388" s="105" t="s">
        <v>1628</v>
      </c>
      <c r="K6388" s="106" t="n">
        <v>963</v>
      </c>
      <c r="L6388" s="107" t="n">
        <v>2018003235</v>
      </c>
      <c r="M6388" s="73" t="n">
        <v>43465</v>
      </c>
      <c r="N6388" s="74" t="n">
        <v>40.625</v>
      </c>
      <c r="O6388" s="109" t="n">
        <v>0.25</v>
      </c>
      <c r="P6388" s="110" t="n">
        <v>0.0208333333333333</v>
      </c>
      <c r="Q6388" s="77" t="n">
        <v>8.125</v>
      </c>
      <c r="R6388" s="78" t="n">
        <v>48.75</v>
      </c>
      <c r="S6388" s="39" t="n">
        <v>341.25</v>
      </c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  <c r="AI6388" s="3"/>
      <c r="AJ6388" s="3"/>
      <c r="AMG6388" s="0"/>
      <c r="AMH6388" s="0"/>
      <c r="AMI6388" s="0"/>
      <c r="AMJ6388" s="0"/>
    </row>
    <row r="6389" s="4" customFormat="true" ht="37.5" hidden="false" customHeight="true" outlineLevel="0" collapsed="false">
      <c r="A6389" s="23" t="s">
        <v>1337</v>
      </c>
      <c r="B6389" s="108" t="n">
        <v>11503</v>
      </c>
      <c r="C6389" s="25" t="n">
        <f aca="false">VLOOKUP(B6389,[1]Planilha8!$X$4:$Y$6629,2,0)</f>
        <v>823779</v>
      </c>
      <c r="D6389" s="102" t="s">
        <v>1702</v>
      </c>
      <c r="E6389" s="26" t="str">
        <f aca="false">VLOOKUP(B6389,[1]Planilha8!$X$4:$Z$6629,3,0)</f>
        <v>CEAD</v>
      </c>
      <c r="F6389" s="26" t="str">
        <f aca="false">VLOOKUP(B6389,[1]Planilha8!$X$4:$AD$6629,7,0)</f>
        <v>BOM</v>
      </c>
      <c r="G6389" s="103" t="n">
        <v>43311</v>
      </c>
      <c r="H6389" s="104" t="n">
        <v>390</v>
      </c>
      <c r="I6389" s="29" t="s">
        <v>23</v>
      </c>
      <c r="J6389" s="105" t="s">
        <v>1628</v>
      </c>
      <c r="K6389" s="106" t="n">
        <v>963</v>
      </c>
      <c r="L6389" s="107" t="n">
        <v>2018003235</v>
      </c>
      <c r="M6389" s="73" t="n">
        <v>43465</v>
      </c>
      <c r="N6389" s="74" t="n">
        <v>40.625</v>
      </c>
      <c r="O6389" s="109" t="n">
        <v>0.25</v>
      </c>
      <c r="P6389" s="110" t="n">
        <v>0.0208333333333333</v>
      </c>
      <c r="Q6389" s="77" t="n">
        <v>8.125</v>
      </c>
      <c r="R6389" s="78" t="n">
        <v>48.75</v>
      </c>
      <c r="S6389" s="39" t="n">
        <v>341.25</v>
      </c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  <c r="AI6389" s="3"/>
      <c r="AJ6389" s="3"/>
      <c r="AMG6389" s="0"/>
      <c r="AMH6389" s="0"/>
      <c r="AMI6389" s="0"/>
      <c r="AMJ6389" s="0"/>
    </row>
    <row r="6390" s="4" customFormat="true" ht="37.5" hidden="false" customHeight="true" outlineLevel="0" collapsed="false">
      <c r="A6390" s="23" t="s">
        <v>1337</v>
      </c>
      <c r="B6390" s="108" t="n">
        <v>11504</v>
      </c>
      <c r="C6390" s="25" t="n">
        <f aca="false">VLOOKUP(B6390,[1]Planilha8!$X$4:$Y$6629,2,0)</f>
        <v>823780</v>
      </c>
      <c r="D6390" s="102" t="s">
        <v>1702</v>
      </c>
      <c r="E6390" s="26" t="str">
        <f aca="false">VLOOKUP(B6390,[1]Planilha8!$X$4:$Z$6629,3,0)</f>
        <v>GALPÃO ALMOXARIFADO</v>
      </c>
      <c r="F6390" s="26" t="str">
        <f aca="false">VLOOKUP(B6390,[1]Planilha8!$X$4:$AD$6629,7,0)</f>
        <v>RUIM</v>
      </c>
      <c r="G6390" s="103" t="n">
        <v>43311</v>
      </c>
      <c r="H6390" s="104" t="n">
        <v>390</v>
      </c>
      <c r="I6390" s="29" t="s">
        <v>23</v>
      </c>
      <c r="J6390" s="105" t="s">
        <v>1628</v>
      </c>
      <c r="K6390" s="106" t="n">
        <v>963</v>
      </c>
      <c r="L6390" s="107" t="n">
        <v>2018003235</v>
      </c>
      <c r="M6390" s="73" t="n">
        <v>43465</v>
      </c>
      <c r="N6390" s="74" t="n">
        <v>40.625</v>
      </c>
      <c r="O6390" s="109" t="n">
        <v>0.25</v>
      </c>
      <c r="P6390" s="110" t="n">
        <v>0.0208333333333333</v>
      </c>
      <c r="Q6390" s="77" t="n">
        <v>8.125</v>
      </c>
      <c r="R6390" s="78" t="n">
        <v>48.75</v>
      </c>
      <c r="S6390" s="39" t="n">
        <v>341.25</v>
      </c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  <c r="AI6390" s="3"/>
      <c r="AJ6390" s="3"/>
      <c r="AMG6390" s="0"/>
      <c r="AMH6390" s="0"/>
      <c r="AMI6390" s="0"/>
      <c r="AMJ6390" s="0"/>
    </row>
    <row r="6391" s="4" customFormat="true" ht="37.5" hidden="false" customHeight="true" outlineLevel="0" collapsed="false">
      <c r="A6391" s="23" t="s">
        <v>1337</v>
      </c>
      <c r="B6391" s="108" t="n">
        <v>11505</v>
      </c>
      <c r="C6391" s="25" t="n">
        <f aca="false">VLOOKUP(B6391,[1]Planilha8!$X$4:$Y$6629,2,0)</f>
        <v>823781</v>
      </c>
      <c r="D6391" s="102" t="s">
        <v>1702</v>
      </c>
      <c r="E6391" s="26" t="str">
        <f aca="false">VLOOKUP(B6391,[1]Planilha8!$X$4:$Z$6629,3,0)</f>
        <v>CEAD</v>
      </c>
      <c r="F6391" s="26" t="str">
        <f aca="false">VLOOKUP(B6391,[1]Planilha8!$X$4:$AD$6629,7,0)</f>
        <v>BOM</v>
      </c>
      <c r="G6391" s="103" t="n">
        <v>43311</v>
      </c>
      <c r="H6391" s="104" t="n">
        <v>390</v>
      </c>
      <c r="I6391" s="29" t="s">
        <v>23</v>
      </c>
      <c r="J6391" s="105" t="s">
        <v>1628</v>
      </c>
      <c r="K6391" s="106" t="n">
        <v>963</v>
      </c>
      <c r="L6391" s="107" t="n">
        <v>2018003235</v>
      </c>
      <c r="M6391" s="73" t="n">
        <v>43465</v>
      </c>
      <c r="N6391" s="74" t="n">
        <v>40.625</v>
      </c>
      <c r="O6391" s="109" t="n">
        <v>0.25</v>
      </c>
      <c r="P6391" s="110" t="n">
        <v>0.0208333333333333</v>
      </c>
      <c r="Q6391" s="77" t="n">
        <v>8.125</v>
      </c>
      <c r="R6391" s="78" t="n">
        <v>48.75</v>
      </c>
      <c r="S6391" s="39" t="n">
        <v>341.25</v>
      </c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  <c r="AI6391" s="3"/>
      <c r="AJ6391" s="3"/>
      <c r="AMG6391" s="0"/>
      <c r="AMH6391" s="0"/>
      <c r="AMI6391" s="0"/>
      <c r="AMJ6391" s="0"/>
    </row>
    <row r="6392" s="4" customFormat="true" ht="37.5" hidden="false" customHeight="true" outlineLevel="0" collapsed="false">
      <c r="A6392" s="23" t="s">
        <v>1337</v>
      </c>
      <c r="B6392" s="108" t="n">
        <v>11506</v>
      </c>
      <c r="C6392" s="25" t="n">
        <f aca="false">VLOOKUP(B6392,[1]Planilha8!$X$4:$Y$6629,2,0)</f>
        <v>823782</v>
      </c>
      <c r="D6392" s="102" t="s">
        <v>1702</v>
      </c>
      <c r="E6392" s="26" t="str">
        <f aca="false">VLOOKUP(B6392,[1]Planilha8!$X$4:$Z$6629,3,0)</f>
        <v>CEAD</v>
      </c>
      <c r="F6392" s="26" t="str">
        <f aca="false">VLOOKUP(B6392,[1]Planilha8!$X$4:$AD$6629,7,0)</f>
        <v>BOM</v>
      </c>
      <c r="G6392" s="103" t="n">
        <v>43311</v>
      </c>
      <c r="H6392" s="104" t="n">
        <v>390</v>
      </c>
      <c r="I6392" s="29" t="s">
        <v>23</v>
      </c>
      <c r="J6392" s="105" t="s">
        <v>1628</v>
      </c>
      <c r="K6392" s="106" t="n">
        <v>963</v>
      </c>
      <c r="L6392" s="107" t="n">
        <v>2018003235</v>
      </c>
      <c r="M6392" s="73" t="n">
        <v>43465</v>
      </c>
      <c r="N6392" s="74" t="n">
        <v>40.625</v>
      </c>
      <c r="O6392" s="109" t="n">
        <v>0.25</v>
      </c>
      <c r="P6392" s="110" t="n">
        <v>0.0208333333333333</v>
      </c>
      <c r="Q6392" s="77" t="n">
        <v>8.125</v>
      </c>
      <c r="R6392" s="78" t="n">
        <v>48.75</v>
      </c>
      <c r="S6392" s="39" t="n">
        <v>341.25</v>
      </c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  <c r="AI6392" s="3"/>
      <c r="AJ6392" s="3"/>
      <c r="AMG6392" s="0"/>
      <c r="AMH6392" s="0"/>
      <c r="AMI6392" s="0"/>
      <c r="AMJ6392" s="0"/>
    </row>
    <row r="6393" s="4" customFormat="true" ht="37.5" hidden="false" customHeight="true" outlineLevel="0" collapsed="false">
      <c r="A6393" s="23" t="s">
        <v>1337</v>
      </c>
      <c r="B6393" s="108" t="n">
        <v>11507</v>
      </c>
      <c r="C6393" s="25" t="n">
        <f aca="false">VLOOKUP(B6393,[1]Planilha8!$X$4:$Y$6629,2,0)</f>
        <v>823783</v>
      </c>
      <c r="D6393" s="102" t="s">
        <v>1703</v>
      </c>
      <c r="E6393" s="26" t="str">
        <f aca="false">VLOOKUP(B6393,[1]Planilha8!$X$4:$Z$6629,3,0)</f>
        <v>CEAD</v>
      </c>
      <c r="F6393" s="26" t="str">
        <f aca="false">VLOOKUP(B6393,[1]Planilha8!$X$4:$AD$6629,7,0)</f>
        <v>BOM</v>
      </c>
      <c r="G6393" s="103" t="n">
        <v>43311</v>
      </c>
      <c r="H6393" s="104" t="n">
        <v>280</v>
      </c>
      <c r="I6393" s="29" t="s">
        <v>23</v>
      </c>
      <c r="J6393" s="105" t="s">
        <v>1628</v>
      </c>
      <c r="K6393" s="106" t="n">
        <v>963</v>
      </c>
      <c r="L6393" s="107" t="n">
        <v>2018003235</v>
      </c>
      <c r="M6393" s="73" t="n">
        <v>43465</v>
      </c>
      <c r="N6393" s="74" t="n">
        <v>29.1666666666667</v>
      </c>
      <c r="O6393" s="109" t="n">
        <v>0.25</v>
      </c>
      <c r="P6393" s="110" t="n">
        <v>0.0208333333333333</v>
      </c>
      <c r="Q6393" s="77" t="n">
        <v>5.83333333333333</v>
      </c>
      <c r="R6393" s="78" t="n">
        <v>35</v>
      </c>
      <c r="S6393" s="39" t="n">
        <v>245</v>
      </c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  <c r="AI6393" s="3"/>
      <c r="AJ6393" s="3"/>
      <c r="AMG6393" s="0"/>
      <c r="AMH6393" s="0"/>
      <c r="AMI6393" s="0"/>
      <c r="AMJ6393" s="0"/>
    </row>
    <row r="6394" s="4" customFormat="true" ht="37.5" hidden="false" customHeight="true" outlineLevel="0" collapsed="false">
      <c r="A6394" s="23" t="s">
        <v>1337</v>
      </c>
      <c r="B6394" s="108" t="n">
        <v>11508</v>
      </c>
      <c r="C6394" s="25" t="n">
        <f aca="false">VLOOKUP(B6394,[1]Planilha8!$X$4:$Y$6629,2,0)</f>
        <v>823784</v>
      </c>
      <c r="D6394" s="102" t="s">
        <v>1703</v>
      </c>
      <c r="E6394" s="26" t="str">
        <f aca="false">VLOOKUP(B6394,[1]Planilha8!$X$4:$Z$6629,3,0)</f>
        <v>CEAD</v>
      </c>
      <c r="F6394" s="26" t="str">
        <f aca="false">VLOOKUP(B6394,[1]Planilha8!$X$4:$AD$6629,7,0)</f>
        <v>BOM</v>
      </c>
      <c r="G6394" s="103" t="n">
        <v>43311</v>
      </c>
      <c r="H6394" s="104" t="n">
        <v>280</v>
      </c>
      <c r="I6394" s="29" t="s">
        <v>23</v>
      </c>
      <c r="J6394" s="105" t="s">
        <v>1628</v>
      </c>
      <c r="K6394" s="106" t="n">
        <v>963</v>
      </c>
      <c r="L6394" s="107" t="n">
        <v>2018003235</v>
      </c>
      <c r="M6394" s="73" t="n">
        <v>43465</v>
      </c>
      <c r="N6394" s="74" t="n">
        <v>29.1666666666667</v>
      </c>
      <c r="O6394" s="109" t="n">
        <v>0.25</v>
      </c>
      <c r="P6394" s="110" t="n">
        <v>0.0208333333333333</v>
      </c>
      <c r="Q6394" s="77" t="n">
        <v>5.83333333333333</v>
      </c>
      <c r="R6394" s="78" t="n">
        <v>35</v>
      </c>
      <c r="S6394" s="39" t="n">
        <v>245</v>
      </c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  <c r="AMG6394" s="0"/>
      <c r="AMH6394" s="0"/>
      <c r="AMI6394" s="0"/>
      <c r="AMJ6394" s="0"/>
    </row>
    <row r="6395" s="4" customFormat="true" ht="37.5" hidden="false" customHeight="true" outlineLevel="0" collapsed="false">
      <c r="A6395" s="23" t="s">
        <v>1337</v>
      </c>
      <c r="B6395" s="108" t="n">
        <v>11509</v>
      </c>
      <c r="C6395" s="25" t="n">
        <f aca="false">VLOOKUP(B6395,[1]Planilha8!$X$4:$Y$6629,2,0)</f>
        <v>823785</v>
      </c>
      <c r="D6395" s="102" t="s">
        <v>1703</v>
      </c>
      <c r="E6395" s="26" t="str">
        <f aca="false">VLOOKUP(B6395,[1]Planilha8!$X$4:$Z$6629,3,0)</f>
        <v>CEAD</v>
      </c>
      <c r="F6395" s="26" t="str">
        <f aca="false">VLOOKUP(B6395,[1]Planilha8!$X$4:$AD$6629,7,0)</f>
        <v>BOM</v>
      </c>
      <c r="G6395" s="103" t="n">
        <v>43311</v>
      </c>
      <c r="H6395" s="104" t="n">
        <v>280</v>
      </c>
      <c r="I6395" s="29" t="s">
        <v>23</v>
      </c>
      <c r="J6395" s="105" t="s">
        <v>1628</v>
      </c>
      <c r="K6395" s="106" t="n">
        <v>963</v>
      </c>
      <c r="L6395" s="107" t="n">
        <v>2018003235</v>
      </c>
      <c r="M6395" s="73" t="n">
        <v>43465</v>
      </c>
      <c r="N6395" s="74" t="n">
        <v>29.1666666666667</v>
      </c>
      <c r="O6395" s="109" t="n">
        <v>0.25</v>
      </c>
      <c r="P6395" s="110" t="n">
        <v>0.0208333333333333</v>
      </c>
      <c r="Q6395" s="77" t="n">
        <v>5.83333333333333</v>
      </c>
      <c r="R6395" s="78" t="n">
        <v>35</v>
      </c>
      <c r="S6395" s="39" t="n">
        <v>245</v>
      </c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  <c r="AI6395" s="3"/>
      <c r="AJ6395" s="3"/>
      <c r="AMG6395" s="0"/>
      <c r="AMH6395" s="0"/>
      <c r="AMI6395" s="0"/>
      <c r="AMJ6395" s="0"/>
    </row>
    <row r="6396" s="4" customFormat="true" ht="37.5" hidden="false" customHeight="true" outlineLevel="0" collapsed="false">
      <c r="A6396" s="23" t="s">
        <v>1337</v>
      </c>
      <c r="B6396" s="108" t="n">
        <v>11510</v>
      </c>
      <c r="C6396" s="25" t="n">
        <f aca="false">VLOOKUP(B6396,[1]Planilha8!$X$4:$Y$6629,2,0)</f>
        <v>823786</v>
      </c>
      <c r="D6396" s="102" t="s">
        <v>1703</v>
      </c>
      <c r="E6396" s="26" t="str">
        <f aca="false">VLOOKUP(B6396,[1]Planilha8!$X$4:$Z$6629,3,0)</f>
        <v>CEAD</v>
      </c>
      <c r="F6396" s="26" t="str">
        <f aca="false">VLOOKUP(B6396,[1]Planilha8!$X$4:$AD$6629,7,0)</f>
        <v>BOM</v>
      </c>
      <c r="G6396" s="103" t="n">
        <v>43311</v>
      </c>
      <c r="H6396" s="104" t="n">
        <v>280</v>
      </c>
      <c r="I6396" s="29" t="s">
        <v>23</v>
      </c>
      <c r="J6396" s="105" t="s">
        <v>1628</v>
      </c>
      <c r="K6396" s="106" t="n">
        <v>963</v>
      </c>
      <c r="L6396" s="107" t="n">
        <v>2018003235</v>
      </c>
      <c r="M6396" s="73" t="n">
        <v>43465</v>
      </c>
      <c r="N6396" s="74" t="n">
        <v>29.1666666666667</v>
      </c>
      <c r="O6396" s="109" t="n">
        <v>0.25</v>
      </c>
      <c r="P6396" s="110" t="n">
        <v>0.0208333333333333</v>
      </c>
      <c r="Q6396" s="77" t="n">
        <v>5.83333333333333</v>
      </c>
      <c r="R6396" s="78" t="n">
        <v>35</v>
      </c>
      <c r="S6396" s="39" t="n">
        <v>245</v>
      </c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  <c r="AI6396" s="3"/>
      <c r="AJ6396" s="3"/>
      <c r="AMG6396" s="0"/>
      <c r="AMH6396" s="0"/>
      <c r="AMI6396" s="0"/>
      <c r="AMJ6396" s="0"/>
    </row>
    <row r="6397" s="4" customFormat="true" ht="37.5" hidden="false" customHeight="true" outlineLevel="0" collapsed="false">
      <c r="A6397" s="23" t="s">
        <v>1337</v>
      </c>
      <c r="B6397" s="108" t="n">
        <v>11511</v>
      </c>
      <c r="C6397" s="25" t="n">
        <f aca="false">VLOOKUP(B6397,[1]Planilha8!$X$4:$Y$6629,2,0)</f>
        <v>823787</v>
      </c>
      <c r="D6397" s="102" t="s">
        <v>1703</v>
      </c>
      <c r="E6397" s="26" t="str">
        <f aca="false">VLOOKUP(B6397,[1]Planilha8!$X$4:$Z$6629,3,0)</f>
        <v>CEAD</v>
      </c>
      <c r="F6397" s="26" t="str">
        <f aca="false">VLOOKUP(B6397,[1]Planilha8!$X$4:$AD$6629,7,0)</f>
        <v>BOM</v>
      </c>
      <c r="G6397" s="103" t="n">
        <v>43311</v>
      </c>
      <c r="H6397" s="104" t="n">
        <v>280</v>
      </c>
      <c r="I6397" s="29" t="s">
        <v>23</v>
      </c>
      <c r="J6397" s="105" t="s">
        <v>1628</v>
      </c>
      <c r="K6397" s="106" t="n">
        <v>963</v>
      </c>
      <c r="L6397" s="107" t="n">
        <v>2018003235</v>
      </c>
      <c r="M6397" s="73" t="n">
        <v>43465</v>
      </c>
      <c r="N6397" s="74" t="n">
        <v>29.1666666666667</v>
      </c>
      <c r="O6397" s="109" t="n">
        <v>0.25</v>
      </c>
      <c r="P6397" s="110" t="n">
        <v>0.0208333333333333</v>
      </c>
      <c r="Q6397" s="77" t="n">
        <v>5.83333333333333</v>
      </c>
      <c r="R6397" s="78" t="n">
        <v>35</v>
      </c>
      <c r="S6397" s="39" t="n">
        <v>245</v>
      </c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  <c r="AMG6397" s="0"/>
      <c r="AMH6397" s="0"/>
      <c r="AMI6397" s="0"/>
      <c r="AMJ6397" s="0"/>
    </row>
    <row r="6398" s="4" customFormat="true" ht="37.5" hidden="false" customHeight="true" outlineLevel="0" collapsed="false">
      <c r="A6398" s="23" t="s">
        <v>1337</v>
      </c>
      <c r="B6398" s="108" t="n">
        <v>11512</v>
      </c>
      <c r="C6398" s="25" t="n">
        <f aca="false">VLOOKUP(B6398,[1]Planilha8!$X$4:$Y$6629,2,0)</f>
        <v>823788</v>
      </c>
      <c r="D6398" s="102" t="s">
        <v>1703</v>
      </c>
      <c r="E6398" s="26" t="str">
        <f aca="false">VLOOKUP(B6398,[1]Planilha8!$X$4:$Z$6629,3,0)</f>
        <v>CEAD</v>
      </c>
      <c r="F6398" s="26" t="str">
        <f aca="false">VLOOKUP(B6398,[1]Planilha8!$X$4:$AD$6629,7,0)</f>
        <v>BOM</v>
      </c>
      <c r="G6398" s="103" t="n">
        <v>43311</v>
      </c>
      <c r="H6398" s="104" t="n">
        <v>280</v>
      </c>
      <c r="I6398" s="29" t="s">
        <v>23</v>
      </c>
      <c r="J6398" s="105" t="s">
        <v>1628</v>
      </c>
      <c r="K6398" s="106" t="n">
        <v>963</v>
      </c>
      <c r="L6398" s="107" t="n">
        <v>2018003235</v>
      </c>
      <c r="M6398" s="73" t="n">
        <v>43465</v>
      </c>
      <c r="N6398" s="74" t="n">
        <v>29.1666666666667</v>
      </c>
      <c r="O6398" s="109" t="n">
        <v>0.25</v>
      </c>
      <c r="P6398" s="110" t="n">
        <v>0.0208333333333333</v>
      </c>
      <c r="Q6398" s="77" t="n">
        <v>5.83333333333333</v>
      </c>
      <c r="R6398" s="78" t="n">
        <v>35</v>
      </c>
      <c r="S6398" s="39" t="n">
        <v>245</v>
      </c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  <c r="AI6398" s="3"/>
      <c r="AJ6398" s="3"/>
      <c r="AMG6398" s="0"/>
      <c r="AMH6398" s="0"/>
      <c r="AMI6398" s="0"/>
      <c r="AMJ6398" s="0"/>
    </row>
    <row r="6399" s="4" customFormat="true" ht="37.5" hidden="false" customHeight="true" outlineLevel="0" collapsed="false">
      <c r="A6399" s="23" t="s">
        <v>1337</v>
      </c>
      <c r="B6399" s="108" t="n">
        <v>11513</v>
      </c>
      <c r="C6399" s="25" t="n">
        <f aca="false">VLOOKUP(B6399,[1]Planilha8!$X$4:$Y$6629,2,0)</f>
        <v>823789</v>
      </c>
      <c r="D6399" s="102" t="s">
        <v>1703</v>
      </c>
      <c r="E6399" s="26" t="str">
        <f aca="false">VLOOKUP(B6399,[1]Planilha8!$X$4:$Z$6629,3,0)</f>
        <v>CEAD</v>
      </c>
      <c r="F6399" s="26" t="str">
        <f aca="false">VLOOKUP(B6399,[1]Planilha8!$X$4:$AD$6629,7,0)</f>
        <v>BOM</v>
      </c>
      <c r="G6399" s="103" t="n">
        <v>43311</v>
      </c>
      <c r="H6399" s="104" t="n">
        <v>280</v>
      </c>
      <c r="I6399" s="29" t="s">
        <v>23</v>
      </c>
      <c r="J6399" s="105" t="s">
        <v>1628</v>
      </c>
      <c r="K6399" s="106" t="n">
        <v>963</v>
      </c>
      <c r="L6399" s="107" t="n">
        <v>2018003235</v>
      </c>
      <c r="M6399" s="73" t="n">
        <v>43465</v>
      </c>
      <c r="N6399" s="74" t="n">
        <v>29.1666666666667</v>
      </c>
      <c r="O6399" s="109" t="n">
        <v>0.25</v>
      </c>
      <c r="P6399" s="110" t="n">
        <v>0.0208333333333333</v>
      </c>
      <c r="Q6399" s="77" t="n">
        <v>5.83333333333333</v>
      </c>
      <c r="R6399" s="78" t="n">
        <v>35</v>
      </c>
      <c r="S6399" s="39" t="n">
        <v>245</v>
      </c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  <c r="AI6399" s="3"/>
      <c r="AJ6399" s="3"/>
      <c r="AMG6399" s="0"/>
      <c r="AMH6399" s="0"/>
      <c r="AMI6399" s="0"/>
      <c r="AMJ6399" s="0"/>
    </row>
    <row r="6400" s="4" customFormat="true" ht="37.5" hidden="false" customHeight="true" outlineLevel="0" collapsed="false">
      <c r="A6400" s="23" t="s">
        <v>1337</v>
      </c>
      <c r="B6400" s="108" t="n">
        <v>11514</v>
      </c>
      <c r="C6400" s="25" t="n">
        <f aca="false">VLOOKUP(B6400,[1]Planilha8!$X$4:$Y$6629,2,0)</f>
        <v>823790</v>
      </c>
      <c r="D6400" s="102" t="s">
        <v>1703</v>
      </c>
      <c r="E6400" s="26" t="str">
        <f aca="false">VLOOKUP(B6400,[1]Planilha8!$X$4:$Z$6629,3,0)</f>
        <v>CEAD</v>
      </c>
      <c r="F6400" s="26" t="str">
        <f aca="false">VLOOKUP(B6400,[1]Planilha8!$X$4:$AD$6629,7,0)</f>
        <v>BOM</v>
      </c>
      <c r="G6400" s="103" t="n">
        <v>43311</v>
      </c>
      <c r="H6400" s="104" t="n">
        <v>280</v>
      </c>
      <c r="I6400" s="29" t="s">
        <v>23</v>
      </c>
      <c r="J6400" s="105" t="s">
        <v>1628</v>
      </c>
      <c r="K6400" s="106" t="n">
        <v>963</v>
      </c>
      <c r="L6400" s="107" t="n">
        <v>2018003235</v>
      </c>
      <c r="M6400" s="73" t="n">
        <v>43465</v>
      </c>
      <c r="N6400" s="74" t="n">
        <v>29.1666666666667</v>
      </c>
      <c r="O6400" s="109" t="n">
        <v>0.25</v>
      </c>
      <c r="P6400" s="110" t="n">
        <v>0.0208333333333333</v>
      </c>
      <c r="Q6400" s="77" t="n">
        <v>5.83333333333333</v>
      </c>
      <c r="R6400" s="78" t="n">
        <v>35</v>
      </c>
      <c r="S6400" s="39" t="n">
        <v>245</v>
      </c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  <c r="AI6400" s="3"/>
      <c r="AJ6400" s="3"/>
      <c r="AMG6400" s="0"/>
      <c r="AMH6400" s="0"/>
      <c r="AMI6400" s="0"/>
      <c r="AMJ6400" s="0"/>
    </row>
    <row r="6401" s="4" customFormat="true" ht="37.5" hidden="false" customHeight="true" outlineLevel="0" collapsed="false">
      <c r="A6401" s="23" t="s">
        <v>1337</v>
      </c>
      <c r="B6401" s="108" t="n">
        <v>11515</v>
      </c>
      <c r="C6401" s="25" t="n">
        <f aca="false">VLOOKUP(B6401,[1]Planilha8!$X$4:$Y$6629,2,0)</f>
        <v>823791</v>
      </c>
      <c r="D6401" s="102" t="s">
        <v>1704</v>
      </c>
      <c r="E6401" s="26" t="str">
        <f aca="false">VLOOKUP(B6401,[1]Planilha8!$X$4:$Z$6629,3,0)</f>
        <v>CEAD</v>
      </c>
      <c r="F6401" s="26" t="str">
        <f aca="false">VLOOKUP(B6401,[1]Planilha8!$X$4:$AD$6629,7,0)</f>
        <v>BOM</v>
      </c>
      <c r="G6401" s="103" t="n">
        <v>43311</v>
      </c>
      <c r="H6401" s="104" t="n">
        <v>690</v>
      </c>
      <c r="I6401" s="29" t="s">
        <v>23</v>
      </c>
      <c r="J6401" s="105" t="s">
        <v>1628</v>
      </c>
      <c r="K6401" s="106" t="n">
        <v>963</v>
      </c>
      <c r="L6401" s="107" t="n">
        <v>2018003235</v>
      </c>
      <c r="M6401" s="73" t="n">
        <v>43465</v>
      </c>
      <c r="N6401" s="74" t="n">
        <v>57.5</v>
      </c>
      <c r="O6401" s="109" t="n">
        <v>0.2</v>
      </c>
      <c r="P6401" s="110" t="n">
        <v>0.0166666666666667</v>
      </c>
      <c r="Q6401" s="77" t="n">
        <v>11.5</v>
      </c>
      <c r="R6401" s="78" t="n">
        <v>69</v>
      </c>
      <c r="S6401" s="39" t="n">
        <v>621</v>
      </c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  <c r="AI6401" s="3"/>
      <c r="AJ6401" s="3"/>
      <c r="AMG6401" s="0"/>
      <c r="AMH6401" s="0"/>
      <c r="AMI6401" s="0"/>
      <c r="AMJ6401" s="0"/>
    </row>
    <row r="6402" s="4" customFormat="true" ht="37.5" hidden="false" customHeight="true" outlineLevel="0" collapsed="false">
      <c r="A6402" s="23" t="s">
        <v>1337</v>
      </c>
      <c r="B6402" s="108" t="n">
        <v>11516</v>
      </c>
      <c r="C6402" s="25" t="n">
        <f aca="false">VLOOKUP(B6402,[1]Planilha8!$X$4:$Y$6629,2,0)</f>
        <v>823792</v>
      </c>
      <c r="D6402" s="102" t="s">
        <v>1704</v>
      </c>
      <c r="E6402" s="26" t="str">
        <f aca="false">VLOOKUP(B6402,[1]Planilha8!$X$4:$Z$6629,3,0)</f>
        <v>CEAD</v>
      </c>
      <c r="F6402" s="26" t="str">
        <f aca="false">VLOOKUP(B6402,[1]Planilha8!$X$4:$AD$6629,7,0)</f>
        <v>BOM</v>
      </c>
      <c r="G6402" s="103" t="n">
        <v>43311</v>
      </c>
      <c r="H6402" s="104" t="n">
        <v>690</v>
      </c>
      <c r="I6402" s="29" t="s">
        <v>23</v>
      </c>
      <c r="J6402" s="105" t="s">
        <v>1628</v>
      </c>
      <c r="K6402" s="106" t="n">
        <v>963</v>
      </c>
      <c r="L6402" s="107" t="n">
        <v>2018003235</v>
      </c>
      <c r="M6402" s="73" t="n">
        <v>43465</v>
      </c>
      <c r="N6402" s="74" t="n">
        <v>57.5</v>
      </c>
      <c r="O6402" s="109" t="n">
        <v>0.2</v>
      </c>
      <c r="P6402" s="110" t="n">
        <v>0.0166666666666667</v>
      </c>
      <c r="Q6402" s="77" t="n">
        <v>11.5</v>
      </c>
      <c r="R6402" s="78" t="n">
        <v>69</v>
      </c>
      <c r="S6402" s="39" t="n">
        <v>621</v>
      </c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  <c r="AI6402" s="3"/>
      <c r="AJ6402" s="3"/>
      <c r="AMG6402" s="0"/>
      <c r="AMH6402" s="0"/>
      <c r="AMI6402" s="0"/>
      <c r="AMJ6402" s="0"/>
    </row>
    <row r="6403" s="4" customFormat="true" ht="37.5" hidden="false" customHeight="true" outlineLevel="0" collapsed="false">
      <c r="A6403" s="23" t="s">
        <v>1337</v>
      </c>
      <c r="B6403" s="108" t="n">
        <v>11605</v>
      </c>
      <c r="C6403" s="25" t="n">
        <f aca="false">VLOOKUP(B6403,[1]Planilha8!$X$4:$Y$6629,2,0)</f>
        <v>823769</v>
      </c>
      <c r="D6403" s="102" t="s">
        <v>1705</v>
      </c>
      <c r="E6403" s="26" t="str">
        <f aca="false">VLOOKUP(B6403,[1]Planilha8!$X$4:$Z$6629,3,0)</f>
        <v>GALPÃO ALMOXARIFADO</v>
      </c>
      <c r="F6403" s="26" t="str">
        <f aca="false">VLOOKUP(B6403,[1]Planilha8!$X$4:$AD$6629,7,0)</f>
        <v>SUCATA</v>
      </c>
      <c r="G6403" s="103" t="n">
        <v>43311</v>
      </c>
      <c r="H6403" s="104" t="n">
        <v>840</v>
      </c>
      <c r="I6403" s="29" t="s">
        <v>23</v>
      </c>
      <c r="J6403" s="105" t="s">
        <v>1706</v>
      </c>
      <c r="K6403" s="106" t="n">
        <v>87</v>
      </c>
      <c r="L6403" s="107" t="n">
        <v>2018002047</v>
      </c>
      <c r="M6403" s="73" t="n">
        <v>43465</v>
      </c>
      <c r="N6403" s="74" t="n">
        <v>38.5</v>
      </c>
      <c r="O6403" s="109" t="n">
        <v>0.11</v>
      </c>
      <c r="P6403" s="110" t="n">
        <v>0.00916666666666667</v>
      </c>
      <c r="Q6403" s="77" t="n">
        <v>7.7</v>
      </c>
      <c r="R6403" s="78" t="n">
        <v>46.2</v>
      </c>
      <c r="S6403" s="39" t="n">
        <v>793.8</v>
      </c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  <c r="AI6403" s="3"/>
      <c r="AJ6403" s="3"/>
      <c r="AMG6403" s="0"/>
      <c r="AMH6403" s="0"/>
      <c r="AMI6403" s="0"/>
      <c r="AMJ6403" s="0"/>
    </row>
    <row r="6404" s="4" customFormat="true" ht="37.5" hidden="false" customHeight="true" outlineLevel="0" collapsed="false">
      <c r="A6404" s="23" t="s">
        <v>1337</v>
      </c>
      <c r="B6404" s="108" t="n">
        <v>11606</v>
      </c>
      <c r="C6404" s="25" t="n">
        <f aca="false">VLOOKUP(B6404,[1]Planilha8!$X$4:$Y$6629,2,0)</f>
        <v>823770</v>
      </c>
      <c r="D6404" s="102" t="s">
        <v>1705</v>
      </c>
      <c r="E6404" s="26" t="str">
        <f aca="false">VLOOKUP(B6404,[1]Planilha8!$X$4:$Z$6629,3,0)</f>
        <v>AUDITÓRIO LUIZ RASSI – HGG</v>
      </c>
      <c r="F6404" s="26" t="str">
        <f aca="false">VLOOKUP(B6404,[1]Planilha8!$X$4:$AD$6629,7,0)</f>
        <v>BOM</v>
      </c>
      <c r="G6404" s="103" t="n">
        <v>43311</v>
      </c>
      <c r="H6404" s="104" t="n">
        <v>840</v>
      </c>
      <c r="I6404" s="29" t="s">
        <v>23</v>
      </c>
      <c r="J6404" s="105" t="s">
        <v>1706</v>
      </c>
      <c r="K6404" s="106" t="n">
        <v>87</v>
      </c>
      <c r="L6404" s="107" t="n">
        <v>2018002047</v>
      </c>
      <c r="M6404" s="73" t="n">
        <v>43465</v>
      </c>
      <c r="N6404" s="74" t="n">
        <v>38.5</v>
      </c>
      <c r="O6404" s="109" t="n">
        <v>0.11</v>
      </c>
      <c r="P6404" s="110" t="n">
        <v>0.00916666666666667</v>
      </c>
      <c r="Q6404" s="77" t="n">
        <v>7.7</v>
      </c>
      <c r="R6404" s="78" t="n">
        <v>46.2</v>
      </c>
      <c r="S6404" s="39" t="n">
        <v>793.8</v>
      </c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  <c r="AI6404" s="3"/>
      <c r="AJ6404" s="3"/>
      <c r="AMG6404" s="0"/>
      <c r="AMH6404" s="0"/>
      <c r="AMI6404" s="0"/>
      <c r="AMJ6404" s="0"/>
    </row>
    <row r="6405" s="4" customFormat="true" ht="37.5" hidden="false" customHeight="true" outlineLevel="0" collapsed="false">
      <c r="A6405" s="23" t="s">
        <v>1337</v>
      </c>
      <c r="B6405" s="108" t="n">
        <v>11609</v>
      </c>
      <c r="C6405" s="25" t="n">
        <f aca="false">VLOOKUP(B6405,[1]Planilha8!$X$4:$Y$6629,2,0)</f>
        <v>1792481</v>
      </c>
      <c r="D6405" s="102" t="s">
        <v>1614</v>
      </c>
      <c r="E6405" s="26" t="str">
        <f aca="false">VLOOKUP(B6405,[1]Planilha8!$X$4:$Z$6629,3,0)</f>
        <v>CONDUTORES</v>
      </c>
      <c r="F6405" s="26" t="str">
        <f aca="false">VLOOKUP(B6405,[1]Planilha8!$X$4:$AD$6629,7,0)</f>
        <v>BOM</v>
      </c>
      <c r="G6405" s="103" t="n">
        <v>43329</v>
      </c>
      <c r="H6405" s="104" t="n">
        <v>1022</v>
      </c>
      <c r="I6405" s="29" t="s">
        <v>23</v>
      </c>
      <c r="J6405" s="105" t="s">
        <v>1612</v>
      </c>
      <c r="K6405" s="106" t="n">
        <v>22704</v>
      </c>
      <c r="L6405" s="107" t="n">
        <v>2018002310</v>
      </c>
      <c r="M6405" s="73" t="n">
        <v>43465</v>
      </c>
      <c r="N6405" s="74" t="n">
        <v>112.42</v>
      </c>
      <c r="O6405" s="109" t="n">
        <v>0.33</v>
      </c>
      <c r="P6405" s="110" t="n">
        <v>0.0275</v>
      </c>
      <c r="Q6405" s="77" t="n">
        <v>28.105</v>
      </c>
      <c r="R6405" s="78" t="n">
        <v>140.525</v>
      </c>
      <c r="S6405" s="39" t="n">
        <v>881.475</v>
      </c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  <c r="AI6405" s="3"/>
      <c r="AJ6405" s="3"/>
      <c r="AMG6405" s="0"/>
      <c r="AMH6405" s="0"/>
      <c r="AMI6405" s="0"/>
      <c r="AMJ6405" s="0"/>
    </row>
    <row r="6406" s="4" customFormat="true" ht="37.5" hidden="false" customHeight="true" outlineLevel="0" collapsed="false">
      <c r="A6406" s="23" t="s">
        <v>1337</v>
      </c>
      <c r="B6406" s="108" t="n">
        <v>11610</v>
      </c>
      <c r="C6406" s="25" t="n">
        <f aca="false">VLOOKUP(B6406,[1]Planilha8!$X$4:$Y$6629,2,0)</f>
        <v>1792482</v>
      </c>
      <c r="D6406" s="102" t="s">
        <v>1614</v>
      </c>
      <c r="E6406" s="26" t="str">
        <f aca="false">VLOOKUP(B6406,[1]Planilha8!$X$4:$Z$6629,3,0)</f>
        <v>CEAD</v>
      </c>
      <c r="F6406" s="26" t="str">
        <f aca="false">VLOOKUP(B6406,[1]Planilha8!$X$4:$AD$6629,7,0)</f>
        <v>BOM</v>
      </c>
      <c r="G6406" s="103" t="n">
        <v>43329</v>
      </c>
      <c r="H6406" s="104" t="n">
        <v>1022</v>
      </c>
      <c r="I6406" s="29" t="s">
        <v>23</v>
      </c>
      <c r="J6406" s="105" t="s">
        <v>1612</v>
      </c>
      <c r="K6406" s="106" t="n">
        <v>22704</v>
      </c>
      <c r="L6406" s="107" t="n">
        <v>2018002310</v>
      </c>
      <c r="M6406" s="73" t="n">
        <v>43465</v>
      </c>
      <c r="N6406" s="74" t="n">
        <v>112.42</v>
      </c>
      <c r="O6406" s="109" t="n">
        <v>0.33</v>
      </c>
      <c r="P6406" s="110" t="n">
        <v>0.0275</v>
      </c>
      <c r="Q6406" s="77" t="n">
        <v>28.105</v>
      </c>
      <c r="R6406" s="78" t="n">
        <v>140.525</v>
      </c>
      <c r="S6406" s="39" t="n">
        <v>881.475</v>
      </c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  <c r="AI6406" s="3"/>
      <c r="AJ6406" s="3"/>
      <c r="AMG6406" s="0"/>
      <c r="AMH6406" s="0"/>
      <c r="AMI6406" s="0"/>
      <c r="AMJ6406" s="0"/>
    </row>
    <row r="6407" s="4" customFormat="true" ht="37.5" hidden="false" customHeight="true" outlineLevel="0" collapsed="false">
      <c r="A6407" s="23" t="s">
        <v>1337</v>
      </c>
      <c r="B6407" s="108" t="n">
        <v>11611</v>
      </c>
      <c r="C6407" s="25" t="n">
        <f aca="false">VLOOKUP(B6407,[1]Planilha8!$X$4:$Y$6629,2,0)</f>
        <v>1792483</v>
      </c>
      <c r="D6407" s="102" t="s">
        <v>1614</v>
      </c>
      <c r="E6407" s="26" t="str">
        <f aca="false">VLOOKUP(B6407,[1]Planilha8!$X$4:$Z$6629,3,0)</f>
        <v>CEAD</v>
      </c>
      <c r="F6407" s="26" t="str">
        <f aca="false">VLOOKUP(B6407,[1]Planilha8!$X$4:$AD$6629,7,0)</f>
        <v>BOM</v>
      </c>
      <c r="G6407" s="103" t="n">
        <v>43329</v>
      </c>
      <c r="H6407" s="104" t="n">
        <v>1022</v>
      </c>
      <c r="I6407" s="29" t="s">
        <v>23</v>
      </c>
      <c r="J6407" s="105" t="s">
        <v>1612</v>
      </c>
      <c r="K6407" s="106" t="n">
        <v>22704</v>
      </c>
      <c r="L6407" s="107" t="n">
        <v>2018002310</v>
      </c>
      <c r="M6407" s="73" t="n">
        <v>43465</v>
      </c>
      <c r="N6407" s="74" t="n">
        <v>112.42</v>
      </c>
      <c r="O6407" s="109" t="n">
        <v>0.33</v>
      </c>
      <c r="P6407" s="110" t="n">
        <v>0.0275</v>
      </c>
      <c r="Q6407" s="77" t="n">
        <v>28.105</v>
      </c>
      <c r="R6407" s="78" t="n">
        <v>140.525</v>
      </c>
      <c r="S6407" s="39" t="n">
        <v>881.475</v>
      </c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  <c r="AI6407" s="3"/>
      <c r="AJ6407" s="3"/>
      <c r="AMG6407" s="0"/>
      <c r="AMH6407" s="0"/>
      <c r="AMI6407" s="0"/>
      <c r="AMJ6407" s="0"/>
    </row>
    <row r="6408" s="4" customFormat="true" ht="37.5" hidden="false" customHeight="true" outlineLevel="0" collapsed="false">
      <c r="A6408" s="23" t="s">
        <v>1337</v>
      </c>
      <c r="B6408" s="108" t="n">
        <v>11612</v>
      </c>
      <c r="C6408" s="25" t="n">
        <f aca="false">VLOOKUP(B6408,[1]Planilha8!$X$4:$Y$6629,2,0)</f>
        <v>1792484</v>
      </c>
      <c r="D6408" s="102" t="s">
        <v>1611</v>
      </c>
      <c r="E6408" s="26" t="str">
        <f aca="false">VLOOKUP(B6408,[1]Planilha8!$X$4:$Z$6629,3,0)</f>
        <v>CONDUTORES</v>
      </c>
      <c r="F6408" s="26" t="str">
        <f aca="false">VLOOKUP(B6408,[1]Planilha8!$X$4:$AD$6629,7,0)</f>
        <v>BOM</v>
      </c>
      <c r="G6408" s="103" t="n">
        <v>43329</v>
      </c>
      <c r="H6408" s="104" t="n">
        <v>2078</v>
      </c>
      <c r="I6408" s="29" t="s">
        <v>23</v>
      </c>
      <c r="J6408" s="105" t="s">
        <v>1612</v>
      </c>
      <c r="K6408" s="106" t="n">
        <v>22704</v>
      </c>
      <c r="L6408" s="107" t="n">
        <v>2018002310</v>
      </c>
      <c r="M6408" s="73" t="n">
        <v>43465</v>
      </c>
      <c r="N6408" s="74" t="n">
        <v>228.58</v>
      </c>
      <c r="O6408" s="109" t="n">
        <v>0.33</v>
      </c>
      <c r="P6408" s="110" t="n">
        <v>0.0275</v>
      </c>
      <c r="Q6408" s="77" t="n">
        <v>57.145</v>
      </c>
      <c r="R6408" s="78" t="n">
        <v>285.725</v>
      </c>
      <c r="S6408" s="39" t="n">
        <v>1792.275</v>
      </c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  <c r="AI6408" s="3"/>
      <c r="AJ6408" s="3"/>
      <c r="AMG6408" s="0"/>
      <c r="AMH6408" s="0"/>
      <c r="AMI6408" s="0"/>
      <c r="AMJ6408" s="0"/>
    </row>
    <row r="6409" s="4" customFormat="true" ht="37.5" hidden="false" customHeight="true" outlineLevel="0" collapsed="false">
      <c r="A6409" s="23" t="s">
        <v>1337</v>
      </c>
      <c r="B6409" s="108" t="n">
        <v>11613</v>
      </c>
      <c r="C6409" s="25" t="n">
        <f aca="false">VLOOKUP(B6409,[1]Planilha8!$X$4:$Y$6629,2,0)</f>
        <v>1792485</v>
      </c>
      <c r="D6409" s="102" t="s">
        <v>1611</v>
      </c>
      <c r="E6409" s="26" t="str">
        <f aca="false">VLOOKUP(B6409,[1]Planilha8!$X$4:$Z$6629,3,0)</f>
        <v>CEAD</v>
      </c>
      <c r="F6409" s="26" t="str">
        <f aca="false">VLOOKUP(B6409,[1]Planilha8!$X$4:$AD$6629,7,0)</f>
        <v>BOM</v>
      </c>
      <c r="G6409" s="103" t="n">
        <v>43329</v>
      </c>
      <c r="H6409" s="104" t="n">
        <v>2078</v>
      </c>
      <c r="I6409" s="29" t="s">
        <v>23</v>
      </c>
      <c r="J6409" s="105" t="s">
        <v>1612</v>
      </c>
      <c r="K6409" s="106" t="n">
        <v>22704</v>
      </c>
      <c r="L6409" s="107" t="n">
        <v>2018002310</v>
      </c>
      <c r="M6409" s="73" t="n">
        <v>43465</v>
      </c>
      <c r="N6409" s="74" t="n">
        <v>228.58</v>
      </c>
      <c r="O6409" s="109" t="n">
        <v>0.33</v>
      </c>
      <c r="P6409" s="110" t="n">
        <v>0.0275</v>
      </c>
      <c r="Q6409" s="77" t="n">
        <v>57.145</v>
      </c>
      <c r="R6409" s="78" t="n">
        <v>285.725</v>
      </c>
      <c r="S6409" s="39" t="n">
        <v>1792.275</v>
      </c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  <c r="AI6409" s="3"/>
      <c r="AJ6409" s="3"/>
      <c r="AMG6409" s="0"/>
      <c r="AMH6409" s="0"/>
      <c r="AMI6409" s="0"/>
      <c r="AMJ6409" s="0"/>
    </row>
    <row r="6410" s="4" customFormat="true" ht="37.5" hidden="false" customHeight="true" outlineLevel="0" collapsed="false">
      <c r="A6410" s="23" t="s">
        <v>1337</v>
      </c>
      <c r="B6410" s="108" t="n">
        <v>11629</v>
      </c>
      <c r="C6410" s="25" t="n">
        <f aca="false">VLOOKUP(B6410,[1]Planilha8!$X$4:$Y$6629,2,0)</f>
        <v>1792505</v>
      </c>
      <c r="D6410" s="102" t="s">
        <v>1707</v>
      </c>
      <c r="E6410" s="26" t="str">
        <f aca="false">VLOOKUP(B6410,[1]Planilha8!$X$4:$Z$6629,3,0)</f>
        <v>LANCHONETE 5 ANDAR</v>
      </c>
      <c r="F6410" s="26" t="str">
        <f aca="false">VLOOKUP(B6410,[1]Planilha8!$X$4:$AD$6629,7,0)</f>
        <v>BOM</v>
      </c>
      <c r="G6410" s="103" t="n">
        <v>43340</v>
      </c>
      <c r="H6410" s="104" t="n">
        <v>481.6</v>
      </c>
      <c r="I6410" s="29" t="s">
        <v>23</v>
      </c>
      <c r="J6410" s="111" t="s">
        <v>1708</v>
      </c>
      <c r="K6410" s="106" t="n">
        <v>7376</v>
      </c>
      <c r="L6410" s="107" t="n">
        <v>2018001281</v>
      </c>
      <c r="M6410" s="73" t="n">
        <v>43465</v>
      </c>
      <c r="N6410" s="74" t="n">
        <v>16.0533333333333</v>
      </c>
      <c r="O6410" s="109" t="n">
        <v>0.1</v>
      </c>
      <c r="P6410" s="110" t="n">
        <v>0.00833333333333333</v>
      </c>
      <c r="Q6410" s="77" t="n">
        <v>4.01333333333333</v>
      </c>
      <c r="R6410" s="78" t="n">
        <v>20.0666666666667</v>
      </c>
      <c r="S6410" s="39" t="n">
        <v>461.533333333333</v>
      </c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  <c r="AI6410" s="3"/>
      <c r="AJ6410" s="3"/>
      <c r="AMG6410" s="0"/>
      <c r="AMH6410" s="0"/>
      <c r="AMI6410" s="0"/>
      <c r="AMJ6410" s="0"/>
    </row>
    <row r="6411" s="4" customFormat="true" ht="37.5" hidden="false" customHeight="true" outlineLevel="0" collapsed="false">
      <c r="A6411" s="23" t="s">
        <v>1337</v>
      </c>
      <c r="B6411" s="108" t="n">
        <v>11630</v>
      </c>
      <c r="C6411" s="25" t="n">
        <f aca="false">VLOOKUP(B6411,[1]Planilha8!$X$4:$Y$6629,2,0)</f>
        <v>1792506</v>
      </c>
      <c r="D6411" s="102" t="s">
        <v>1709</v>
      </c>
      <c r="E6411" s="26" t="str">
        <f aca="false">VLOOKUP(B6411,[1]Planilha8!$X$4:$Z$6629,3,0)</f>
        <v>LANCHONETE 5 ANDAR</v>
      </c>
      <c r="F6411" s="26" t="str">
        <f aca="false">VLOOKUP(B6411,[1]Planilha8!$X$4:$AD$6629,7,0)</f>
        <v>BOM</v>
      </c>
      <c r="G6411" s="103" t="n">
        <v>43340</v>
      </c>
      <c r="H6411" s="104" t="n">
        <v>481.6</v>
      </c>
      <c r="I6411" s="29" t="s">
        <v>23</v>
      </c>
      <c r="J6411" s="111" t="s">
        <v>1708</v>
      </c>
      <c r="K6411" s="106" t="n">
        <v>7376</v>
      </c>
      <c r="L6411" s="107" t="n">
        <v>2018001281</v>
      </c>
      <c r="M6411" s="73" t="n">
        <v>43465</v>
      </c>
      <c r="N6411" s="74" t="n">
        <v>16.0533333333333</v>
      </c>
      <c r="O6411" s="109" t="n">
        <v>0.1</v>
      </c>
      <c r="P6411" s="110" t="n">
        <v>0.00833333333333333</v>
      </c>
      <c r="Q6411" s="77" t="n">
        <v>4.01333333333333</v>
      </c>
      <c r="R6411" s="78" t="n">
        <v>20.0666666666667</v>
      </c>
      <c r="S6411" s="39" t="n">
        <v>461.533333333333</v>
      </c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  <c r="AI6411" s="3"/>
      <c r="AJ6411" s="3"/>
      <c r="AMG6411" s="0"/>
      <c r="AMH6411" s="0"/>
      <c r="AMI6411" s="0"/>
      <c r="AMJ6411" s="0"/>
    </row>
    <row r="6412" s="4" customFormat="true" ht="37.5" hidden="false" customHeight="true" outlineLevel="0" collapsed="false">
      <c r="A6412" s="23" t="s">
        <v>1337</v>
      </c>
      <c r="B6412" s="108" t="n">
        <v>11631</v>
      </c>
      <c r="C6412" s="25" t="n">
        <f aca="false">VLOOKUP(B6412,[1]Planilha8!$X$4:$Y$6629,2,0)</f>
        <v>1792507</v>
      </c>
      <c r="D6412" s="102" t="s">
        <v>1710</v>
      </c>
      <c r="E6412" s="26" t="str">
        <f aca="false">VLOOKUP(B6412,[1]Planilha8!$X$4:$Z$6629,3,0)</f>
        <v>LANCHONETE 5 ANDAR</v>
      </c>
      <c r="F6412" s="26" t="str">
        <f aca="false">VLOOKUP(B6412,[1]Planilha8!$X$4:$AD$6629,7,0)</f>
        <v>BOM</v>
      </c>
      <c r="G6412" s="103" t="n">
        <v>43340</v>
      </c>
      <c r="H6412" s="104" t="n">
        <v>583.7</v>
      </c>
      <c r="I6412" s="29" t="s">
        <v>23</v>
      </c>
      <c r="J6412" s="111" t="s">
        <v>1708</v>
      </c>
      <c r="K6412" s="106" t="n">
        <v>7376</v>
      </c>
      <c r="L6412" s="107" t="n">
        <v>2018001281</v>
      </c>
      <c r="M6412" s="73" t="n">
        <v>43465</v>
      </c>
      <c r="N6412" s="74" t="n">
        <v>19.4566666666667</v>
      </c>
      <c r="O6412" s="109" t="n">
        <v>0.1</v>
      </c>
      <c r="P6412" s="110" t="n">
        <v>0.00833333333333333</v>
      </c>
      <c r="Q6412" s="77" t="n">
        <v>4.86416666666667</v>
      </c>
      <c r="R6412" s="78" t="n">
        <v>24.3208333333333</v>
      </c>
      <c r="S6412" s="39" t="n">
        <v>559.379166666667</v>
      </c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  <c r="AI6412" s="3"/>
      <c r="AJ6412" s="3"/>
      <c r="AMG6412" s="0"/>
      <c r="AMH6412" s="0"/>
      <c r="AMI6412" s="0"/>
      <c r="AMJ6412" s="0"/>
    </row>
    <row r="6413" s="4" customFormat="true" ht="37.5" hidden="false" customHeight="true" outlineLevel="0" collapsed="false">
      <c r="A6413" s="23" t="s">
        <v>1337</v>
      </c>
      <c r="B6413" s="108" t="n">
        <v>11632</v>
      </c>
      <c r="C6413" s="25" t="n">
        <f aca="false">VLOOKUP(B6413,[1]Planilha8!$X$4:$Y$6629,2,0)</f>
        <v>1792508</v>
      </c>
      <c r="D6413" s="102" t="s">
        <v>1710</v>
      </c>
      <c r="E6413" s="26" t="str">
        <f aca="false">VLOOKUP(B6413,[1]Planilha8!$X$4:$Z$6629,3,0)</f>
        <v>LANCHONETE 5 ANDAR</v>
      </c>
      <c r="F6413" s="26" t="str">
        <f aca="false">VLOOKUP(B6413,[1]Planilha8!$X$4:$AD$6629,7,0)</f>
        <v>BOM</v>
      </c>
      <c r="G6413" s="103" t="n">
        <v>43340</v>
      </c>
      <c r="H6413" s="104" t="n">
        <v>583.7</v>
      </c>
      <c r="I6413" s="29" t="s">
        <v>23</v>
      </c>
      <c r="J6413" s="111" t="s">
        <v>1708</v>
      </c>
      <c r="K6413" s="106" t="n">
        <v>7376</v>
      </c>
      <c r="L6413" s="107" t="n">
        <v>2018001281</v>
      </c>
      <c r="M6413" s="73" t="n">
        <v>43465</v>
      </c>
      <c r="N6413" s="74" t="n">
        <v>19.4566666666667</v>
      </c>
      <c r="O6413" s="109" t="n">
        <v>0.1</v>
      </c>
      <c r="P6413" s="110" t="n">
        <v>0.00833333333333333</v>
      </c>
      <c r="Q6413" s="77" t="n">
        <v>4.86416666666667</v>
      </c>
      <c r="R6413" s="78" t="n">
        <v>24.3208333333333</v>
      </c>
      <c r="S6413" s="39" t="n">
        <v>559.379166666667</v>
      </c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  <c r="AI6413" s="3"/>
      <c r="AJ6413" s="3"/>
      <c r="AMG6413" s="0"/>
      <c r="AMH6413" s="0"/>
      <c r="AMI6413" s="0"/>
      <c r="AMJ6413" s="0"/>
    </row>
    <row r="6414" s="4" customFormat="true" ht="37.5" hidden="false" customHeight="true" outlineLevel="0" collapsed="false">
      <c r="A6414" s="23" t="s">
        <v>1337</v>
      </c>
      <c r="B6414" s="108" t="n">
        <v>11633</v>
      </c>
      <c r="C6414" s="25" t="n">
        <f aca="false">VLOOKUP(B6414,[1]Planilha8!$X$4:$Y$6629,2,0)</f>
        <v>1792509</v>
      </c>
      <c r="D6414" s="102" t="s">
        <v>1710</v>
      </c>
      <c r="E6414" s="26" t="str">
        <f aca="false">VLOOKUP(B6414,[1]Planilha8!$X$4:$Z$6629,3,0)</f>
        <v>LANCHONETE 5 ANDAR</v>
      </c>
      <c r="F6414" s="26" t="str">
        <f aca="false">VLOOKUP(B6414,[1]Planilha8!$X$4:$AD$6629,7,0)</f>
        <v>BOM</v>
      </c>
      <c r="G6414" s="103" t="n">
        <v>43340</v>
      </c>
      <c r="H6414" s="104" t="n">
        <v>583.7</v>
      </c>
      <c r="I6414" s="29" t="s">
        <v>23</v>
      </c>
      <c r="J6414" s="111" t="s">
        <v>1708</v>
      </c>
      <c r="K6414" s="106" t="n">
        <v>7376</v>
      </c>
      <c r="L6414" s="107" t="n">
        <v>2018001281</v>
      </c>
      <c r="M6414" s="73" t="n">
        <v>43465</v>
      </c>
      <c r="N6414" s="74" t="n">
        <v>19.4566666666667</v>
      </c>
      <c r="O6414" s="109" t="n">
        <v>0.1</v>
      </c>
      <c r="P6414" s="110" t="n">
        <v>0.00833333333333333</v>
      </c>
      <c r="Q6414" s="77" t="n">
        <v>4.86416666666667</v>
      </c>
      <c r="R6414" s="78" t="n">
        <v>24.3208333333333</v>
      </c>
      <c r="S6414" s="39" t="n">
        <v>559.379166666667</v>
      </c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  <c r="AI6414" s="3"/>
      <c r="AJ6414" s="3"/>
      <c r="AMG6414" s="0"/>
      <c r="AMH6414" s="0"/>
      <c r="AMI6414" s="0"/>
      <c r="AMJ6414" s="0"/>
    </row>
    <row r="6415" s="4" customFormat="true" ht="37.5" hidden="false" customHeight="true" outlineLevel="0" collapsed="false">
      <c r="A6415" s="23" t="s">
        <v>1337</v>
      </c>
      <c r="B6415" s="108" t="n">
        <v>11634</v>
      </c>
      <c r="C6415" s="25" t="n">
        <f aca="false">VLOOKUP(B6415,[1]Planilha8!$X$4:$Y$6629,2,0)</f>
        <v>1792510</v>
      </c>
      <c r="D6415" s="102" t="s">
        <v>1710</v>
      </c>
      <c r="E6415" s="26" t="str">
        <f aca="false">VLOOKUP(B6415,[1]Planilha8!$X$4:$Z$6629,3,0)</f>
        <v>LANCHONETE 5 ANDAR</v>
      </c>
      <c r="F6415" s="26" t="str">
        <f aca="false">VLOOKUP(B6415,[1]Planilha8!$X$4:$AD$6629,7,0)</f>
        <v>BOM</v>
      </c>
      <c r="G6415" s="103" t="n">
        <v>43340</v>
      </c>
      <c r="H6415" s="104" t="n">
        <v>583.7</v>
      </c>
      <c r="I6415" s="29" t="s">
        <v>23</v>
      </c>
      <c r="J6415" s="111" t="s">
        <v>1708</v>
      </c>
      <c r="K6415" s="106" t="n">
        <v>7376</v>
      </c>
      <c r="L6415" s="107" t="n">
        <v>2018001281</v>
      </c>
      <c r="M6415" s="73" t="n">
        <v>43465</v>
      </c>
      <c r="N6415" s="74" t="n">
        <v>19.4566666666667</v>
      </c>
      <c r="O6415" s="109" t="n">
        <v>0.1</v>
      </c>
      <c r="P6415" s="110" t="n">
        <v>0.00833333333333333</v>
      </c>
      <c r="Q6415" s="77" t="n">
        <v>4.86416666666667</v>
      </c>
      <c r="R6415" s="78" t="n">
        <v>24.3208333333333</v>
      </c>
      <c r="S6415" s="39" t="n">
        <v>559.379166666667</v>
      </c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  <c r="AI6415" s="3"/>
      <c r="AJ6415" s="3"/>
      <c r="AMG6415" s="0"/>
      <c r="AMH6415" s="0"/>
      <c r="AMI6415" s="0"/>
      <c r="AMJ6415" s="0"/>
    </row>
    <row r="6416" s="4" customFormat="true" ht="37.5" hidden="false" customHeight="true" outlineLevel="0" collapsed="false">
      <c r="A6416" s="23" t="s">
        <v>1337</v>
      </c>
      <c r="B6416" s="108" t="n">
        <v>11517</v>
      </c>
      <c r="C6416" s="25" t="n">
        <f aca="false">VLOOKUP(B6416,[1]Planilha8!$X$4:$Y$6629,2,0)</f>
        <v>1793491</v>
      </c>
      <c r="D6416" s="102" t="s">
        <v>1711</v>
      </c>
      <c r="E6416" s="26" t="str">
        <f aca="false">VLOOKUP(B6416,[1]Planilha8!$X$4:$Z$6629,3,0)</f>
        <v>CEAD</v>
      </c>
      <c r="F6416" s="26" t="str">
        <f aca="false">VLOOKUP(B6416,[1]Planilha8!$X$4:$AD$6629,7,0)</f>
        <v>BOM</v>
      </c>
      <c r="G6416" s="103" t="n">
        <v>43368</v>
      </c>
      <c r="H6416" s="104" t="n">
        <v>445.33</v>
      </c>
      <c r="I6416" s="29" t="s">
        <v>23</v>
      </c>
      <c r="J6416" s="105" t="s">
        <v>1712</v>
      </c>
      <c r="K6416" s="106" t="n">
        <v>9344</v>
      </c>
      <c r="L6416" s="107" t="n">
        <v>2018002218</v>
      </c>
      <c r="M6416" s="73" t="n">
        <v>43465</v>
      </c>
      <c r="N6416" s="74" t="n">
        <v>11.13325</v>
      </c>
      <c r="O6416" s="109" t="n">
        <v>0.1</v>
      </c>
      <c r="P6416" s="110" t="n">
        <v>0.00833333333333333</v>
      </c>
      <c r="Q6416" s="77" t="n">
        <v>3.71108333333333</v>
      </c>
      <c r="R6416" s="78" t="n">
        <v>14.8443333333333</v>
      </c>
      <c r="S6416" s="39" t="n">
        <v>430.485666666667</v>
      </c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  <c r="AI6416" s="3"/>
      <c r="AJ6416" s="3"/>
      <c r="AMG6416" s="0"/>
      <c r="AMH6416" s="0"/>
      <c r="AMI6416" s="0"/>
      <c r="AMJ6416" s="0"/>
    </row>
    <row r="6417" s="4" customFormat="true" ht="37.5" hidden="false" customHeight="true" outlineLevel="0" collapsed="false">
      <c r="A6417" s="23" t="s">
        <v>1337</v>
      </c>
      <c r="B6417" s="108" t="n">
        <v>11518</v>
      </c>
      <c r="C6417" s="25" t="n">
        <f aca="false">VLOOKUP(B6417,[1]Planilha8!$X$4:$Y$6629,2,0)</f>
        <v>1793492</v>
      </c>
      <c r="D6417" s="102" t="s">
        <v>1711</v>
      </c>
      <c r="E6417" s="26" t="str">
        <f aca="false">VLOOKUP(B6417,[1]Planilha8!$X$4:$Z$6629,3,0)</f>
        <v>CEAD</v>
      </c>
      <c r="F6417" s="26" t="str">
        <f aca="false">VLOOKUP(B6417,[1]Planilha8!$X$4:$AD$6629,7,0)</f>
        <v>BOM</v>
      </c>
      <c r="G6417" s="103" t="n">
        <v>43368</v>
      </c>
      <c r="H6417" s="104" t="n">
        <v>445.33</v>
      </c>
      <c r="I6417" s="29" t="s">
        <v>23</v>
      </c>
      <c r="J6417" s="105" t="s">
        <v>1712</v>
      </c>
      <c r="K6417" s="106" t="n">
        <v>9344</v>
      </c>
      <c r="L6417" s="107" t="n">
        <v>2018002218</v>
      </c>
      <c r="M6417" s="73" t="n">
        <v>43465</v>
      </c>
      <c r="N6417" s="74" t="n">
        <v>11.13325</v>
      </c>
      <c r="O6417" s="109" t="n">
        <v>0.1</v>
      </c>
      <c r="P6417" s="110" t="n">
        <v>0.00833333333333333</v>
      </c>
      <c r="Q6417" s="77" t="n">
        <v>3.71108333333333</v>
      </c>
      <c r="R6417" s="78" t="n">
        <v>14.8443333333333</v>
      </c>
      <c r="S6417" s="39" t="n">
        <v>430.485666666667</v>
      </c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  <c r="AI6417" s="3"/>
      <c r="AJ6417" s="3"/>
      <c r="AMG6417" s="0"/>
      <c r="AMH6417" s="0"/>
      <c r="AMI6417" s="0"/>
      <c r="AMJ6417" s="0"/>
    </row>
    <row r="6418" s="4" customFormat="true" ht="37.5" hidden="false" customHeight="true" outlineLevel="0" collapsed="false">
      <c r="A6418" s="23" t="s">
        <v>1337</v>
      </c>
      <c r="B6418" s="108" t="n">
        <v>11519</v>
      </c>
      <c r="C6418" s="25" t="n">
        <f aca="false">VLOOKUP(B6418,[1]Planilha8!$X$4:$Y$6629,2,0)</f>
        <v>1793493</v>
      </c>
      <c r="D6418" s="102" t="s">
        <v>1711</v>
      </c>
      <c r="E6418" s="26" t="str">
        <f aca="false">VLOOKUP(B6418,[1]Planilha8!$X$4:$Z$6629,3,0)</f>
        <v>CEAD</v>
      </c>
      <c r="F6418" s="26" t="str">
        <f aca="false">VLOOKUP(B6418,[1]Planilha8!$X$4:$AD$6629,7,0)</f>
        <v>BOM</v>
      </c>
      <c r="G6418" s="103" t="n">
        <v>43368</v>
      </c>
      <c r="H6418" s="104" t="n">
        <v>445.33</v>
      </c>
      <c r="I6418" s="29" t="s">
        <v>23</v>
      </c>
      <c r="J6418" s="105" t="s">
        <v>1712</v>
      </c>
      <c r="K6418" s="106" t="n">
        <v>9344</v>
      </c>
      <c r="L6418" s="107" t="n">
        <v>2018002218</v>
      </c>
      <c r="M6418" s="73" t="n">
        <v>43465</v>
      </c>
      <c r="N6418" s="74" t="n">
        <v>11.13325</v>
      </c>
      <c r="O6418" s="109" t="n">
        <v>0.1</v>
      </c>
      <c r="P6418" s="110" t="n">
        <v>0.00833333333333333</v>
      </c>
      <c r="Q6418" s="77" t="n">
        <v>3.71108333333333</v>
      </c>
      <c r="R6418" s="78" t="n">
        <v>14.8443333333333</v>
      </c>
      <c r="S6418" s="39" t="n">
        <v>430.485666666667</v>
      </c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  <c r="AI6418" s="3"/>
      <c r="AJ6418" s="3"/>
      <c r="AMG6418" s="0"/>
      <c r="AMH6418" s="0"/>
      <c r="AMI6418" s="0"/>
      <c r="AMJ6418" s="0"/>
    </row>
    <row r="6419" s="4" customFormat="true" ht="37.5" hidden="false" customHeight="true" outlineLevel="0" collapsed="false">
      <c r="A6419" s="23" t="s">
        <v>1337</v>
      </c>
      <c r="B6419" s="108" t="n">
        <v>11520</v>
      </c>
      <c r="C6419" s="25" t="n">
        <f aca="false">VLOOKUP(B6419,[1]Planilha8!$X$4:$Y$6629,2,0)</f>
        <v>1793494</v>
      </c>
      <c r="D6419" s="102" t="s">
        <v>1711</v>
      </c>
      <c r="E6419" s="26" t="str">
        <f aca="false">VLOOKUP(B6419,[1]Planilha8!$X$4:$Z$6629,3,0)</f>
        <v>CEAD</v>
      </c>
      <c r="F6419" s="26" t="str">
        <f aca="false">VLOOKUP(B6419,[1]Planilha8!$X$4:$AD$6629,7,0)</f>
        <v>BOM</v>
      </c>
      <c r="G6419" s="103" t="n">
        <v>43368</v>
      </c>
      <c r="H6419" s="104" t="n">
        <v>445.33</v>
      </c>
      <c r="I6419" s="29" t="s">
        <v>23</v>
      </c>
      <c r="J6419" s="105" t="s">
        <v>1712</v>
      </c>
      <c r="K6419" s="106" t="n">
        <v>9344</v>
      </c>
      <c r="L6419" s="107" t="n">
        <v>2018002218</v>
      </c>
      <c r="M6419" s="73" t="n">
        <v>43465</v>
      </c>
      <c r="N6419" s="74" t="n">
        <v>11.13325</v>
      </c>
      <c r="O6419" s="109" t="n">
        <v>0.1</v>
      </c>
      <c r="P6419" s="110" t="n">
        <v>0.00833333333333333</v>
      </c>
      <c r="Q6419" s="77" t="n">
        <v>3.71108333333333</v>
      </c>
      <c r="R6419" s="78" t="n">
        <v>14.8443333333333</v>
      </c>
      <c r="S6419" s="39" t="n">
        <v>430.485666666667</v>
      </c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  <c r="AI6419" s="3"/>
      <c r="AJ6419" s="3"/>
      <c r="AMG6419" s="0"/>
      <c r="AMH6419" s="0"/>
      <c r="AMI6419" s="0"/>
      <c r="AMJ6419" s="0"/>
    </row>
    <row r="6420" s="4" customFormat="true" ht="37.5" hidden="false" customHeight="true" outlineLevel="0" collapsed="false">
      <c r="A6420" s="23" t="s">
        <v>1337</v>
      </c>
      <c r="B6420" s="108" t="n">
        <v>11521</v>
      </c>
      <c r="C6420" s="25" t="n">
        <f aca="false">VLOOKUP(B6420,[1]Planilha8!$X$4:$Y$6629,2,0)</f>
        <v>1793495</v>
      </c>
      <c r="D6420" s="102" t="s">
        <v>1711</v>
      </c>
      <c r="E6420" s="26" t="str">
        <f aca="false">VLOOKUP(B6420,[1]Planilha8!$X$4:$Z$6629,3,0)</f>
        <v>CEAD</v>
      </c>
      <c r="F6420" s="26" t="str">
        <f aca="false">VLOOKUP(B6420,[1]Planilha8!$X$4:$AD$6629,7,0)</f>
        <v>BOM</v>
      </c>
      <c r="G6420" s="103" t="n">
        <v>43368</v>
      </c>
      <c r="H6420" s="104" t="n">
        <v>445.33</v>
      </c>
      <c r="I6420" s="29" t="s">
        <v>23</v>
      </c>
      <c r="J6420" s="105" t="s">
        <v>1712</v>
      </c>
      <c r="K6420" s="106" t="n">
        <v>9344</v>
      </c>
      <c r="L6420" s="107" t="n">
        <v>2018002218</v>
      </c>
      <c r="M6420" s="73" t="n">
        <v>43465</v>
      </c>
      <c r="N6420" s="74" t="n">
        <v>11.13325</v>
      </c>
      <c r="O6420" s="109" t="n">
        <v>0.1</v>
      </c>
      <c r="P6420" s="110" t="n">
        <v>0.00833333333333333</v>
      </c>
      <c r="Q6420" s="77" t="n">
        <v>3.71108333333333</v>
      </c>
      <c r="R6420" s="78" t="n">
        <v>14.8443333333333</v>
      </c>
      <c r="S6420" s="39" t="n">
        <v>430.485666666667</v>
      </c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  <c r="AI6420" s="3"/>
      <c r="AJ6420" s="3"/>
      <c r="AMG6420" s="0"/>
      <c r="AMH6420" s="0"/>
      <c r="AMI6420" s="0"/>
      <c r="AMJ6420" s="0"/>
    </row>
    <row r="6421" s="4" customFormat="true" ht="37.5" hidden="false" customHeight="true" outlineLevel="0" collapsed="false">
      <c r="A6421" s="23" t="s">
        <v>1337</v>
      </c>
      <c r="B6421" s="108" t="n">
        <v>11522</v>
      </c>
      <c r="C6421" s="25" t="n">
        <f aca="false">VLOOKUP(B6421,[1]Planilha8!$X$4:$Y$6629,2,0)</f>
        <v>1793496</v>
      </c>
      <c r="D6421" s="102" t="s">
        <v>1711</v>
      </c>
      <c r="E6421" s="26" t="str">
        <f aca="false">VLOOKUP(B6421,[1]Planilha8!$X$4:$Z$6629,3,0)</f>
        <v>CEAD</v>
      </c>
      <c r="F6421" s="26" t="str">
        <f aca="false">VLOOKUP(B6421,[1]Planilha8!$X$4:$AD$6629,7,0)</f>
        <v>BOM</v>
      </c>
      <c r="G6421" s="103" t="n">
        <v>43368</v>
      </c>
      <c r="H6421" s="104" t="n">
        <v>445.33</v>
      </c>
      <c r="I6421" s="29" t="s">
        <v>23</v>
      </c>
      <c r="J6421" s="105" t="s">
        <v>1712</v>
      </c>
      <c r="K6421" s="106" t="n">
        <v>9344</v>
      </c>
      <c r="L6421" s="107" t="n">
        <v>2018002218</v>
      </c>
      <c r="M6421" s="73" t="n">
        <v>43465</v>
      </c>
      <c r="N6421" s="74" t="n">
        <v>11.13325</v>
      </c>
      <c r="O6421" s="109" t="n">
        <v>0.1</v>
      </c>
      <c r="P6421" s="110" t="n">
        <v>0.00833333333333333</v>
      </c>
      <c r="Q6421" s="77" t="n">
        <v>3.71108333333333</v>
      </c>
      <c r="R6421" s="78" t="n">
        <v>14.8443333333333</v>
      </c>
      <c r="S6421" s="39" t="n">
        <v>430.485666666667</v>
      </c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  <c r="AMG6421" s="0"/>
      <c r="AMH6421" s="0"/>
      <c r="AMI6421" s="0"/>
      <c r="AMJ6421" s="0"/>
    </row>
    <row r="6422" s="4" customFormat="true" ht="37.5" hidden="false" customHeight="true" outlineLevel="0" collapsed="false">
      <c r="A6422" s="23" t="s">
        <v>1337</v>
      </c>
      <c r="B6422" s="108" t="n">
        <v>11523</v>
      </c>
      <c r="C6422" s="25" t="n">
        <f aca="false">VLOOKUP(B6422,[1]Planilha8!$X$4:$Y$6629,2,0)</f>
        <v>1793497</v>
      </c>
      <c r="D6422" s="102" t="s">
        <v>1711</v>
      </c>
      <c r="E6422" s="26" t="str">
        <f aca="false">VLOOKUP(B6422,[1]Planilha8!$X$4:$Z$6629,3,0)</f>
        <v>CEAD</v>
      </c>
      <c r="F6422" s="26" t="str">
        <f aca="false">VLOOKUP(B6422,[1]Planilha8!$X$4:$AD$6629,7,0)</f>
        <v>BOM</v>
      </c>
      <c r="G6422" s="103" t="n">
        <v>43368</v>
      </c>
      <c r="H6422" s="104" t="n">
        <v>445.33</v>
      </c>
      <c r="I6422" s="29" t="s">
        <v>23</v>
      </c>
      <c r="J6422" s="105" t="s">
        <v>1712</v>
      </c>
      <c r="K6422" s="106" t="n">
        <v>9344</v>
      </c>
      <c r="L6422" s="107" t="n">
        <v>2018002218</v>
      </c>
      <c r="M6422" s="73" t="n">
        <v>43465</v>
      </c>
      <c r="N6422" s="74" t="n">
        <v>11.13325</v>
      </c>
      <c r="O6422" s="109" t="n">
        <v>0.1</v>
      </c>
      <c r="P6422" s="110" t="n">
        <v>0.00833333333333333</v>
      </c>
      <c r="Q6422" s="77" t="n">
        <v>3.71108333333333</v>
      </c>
      <c r="R6422" s="78" t="n">
        <v>14.8443333333333</v>
      </c>
      <c r="S6422" s="39" t="n">
        <v>430.485666666667</v>
      </c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  <c r="AI6422" s="3"/>
      <c r="AJ6422" s="3"/>
      <c r="AMG6422" s="0"/>
      <c r="AMH6422" s="0"/>
      <c r="AMI6422" s="0"/>
      <c r="AMJ6422" s="0"/>
    </row>
    <row r="6423" s="4" customFormat="true" ht="37.5" hidden="false" customHeight="true" outlineLevel="0" collapsed="false">
      <c r="A6423" s="23" t="s">
        <v>1337</v>
      </c>
      <c r="B6423" s="108" t="n">
        <v>11524</v>
      </c>
      <c r="C6423" s="25" t="n">
        <f aca="false">VLOOKUP(B6423,[1]Planilha8!$X$4:$Y$6629,2,0)</f>
        <v>1793498</v>
      </c>
      <c r="D6423" s="102" t="s">
        <v>1711</v>
      </c>
      <c r="E6423" s="26" t="str">
        <f aca="false">VLOOKUP(B6423,[1]Planilha8!$X$4:$Z$6629,3,0)</f>
        <v>CEAD</v>
      </c>
      <c r="F6423" s="26" t="str">
        <f aca="false">VLOOKUP(B6423,[1]Planilha8!$X$4:$AD$6629,7,0)</f>
        <v>BOM</v>
      </c>
      <c r="G6423" s="103" t="n">
        <v>43368</v>
      </c>
      <c r="H6423" s="104" t="n">
        <v>445.33</v>
      </c>
      <c r="I6423" s="29" t="s">
        <v>23</v>
      </c>
      <c r="J6423" s="105" t="s">
        <v>1712</v>
      </c>
      <c r="K6423" s="106" t="n">
        <v>9344</v>
      </c>
      <c r="L6423" s="107" t="n">
        <v>2018002218</v>
      </c>
      <c r="M6423" s="73" t="n">
        <v>43465</v>
      </c>
      <c r="N6423" s="74" t="n">
        <v>11.13325</v>
      </c>
      <c r="O6423" s="109" t="n">
        <v>0.1</v>
      </c>
      <c r="P6423" s="110" t="n">
        <v>0.00833333333333333</v>
      </c>
      <c r="Q6423" s="77" t="n">
        <v>3.71108333333333</v>
      </c>
      <c r="R6423" s="78" t="n">
        <v>14.8443333333333</v>
      </c>
      <c r="S6423" s="39" t="n">
        <v>430.485666666667</v>
      </c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  <c r="AI6423" s="3"/>
      <c r="AJ6423" s="3"/>
      <c r="AMG6423" s="0"/>
      <c r="AMH6423" s="0"/>
      <c r="AMI6423" s="0"/>
      <c r="AMJ6423" s="0"/>
    </row>
    <row r="6424" s="4" customFormat="true" ht="37.5" hidden="false" customHeight="true" outlineLevel="0" collapsed="false">
      <c r="A6424" s="23" t="s">
        <v>1337</v>
      </c>
      <c r="B6424" s="108" t="n">
        <v>11525</v>
      </c>
      <c r="C6424" s="25" t="n">
        <f aca="false">VLOOKUP(B6424,[1]Planilha8!$X$4:$Y$6629,2,0)</f>
        <v>1793499</v>
      </c>
      <c r="D6424" s="102" t="s">
        <v>1711</v>
      </c>
      <c r="E6424" s="26" t="str">
        <f aca="false">VLOOKUP(B6424,[1]Planilha8!$X$4:$Z$6629,3,0)</f>
        <v>CEAD</v>
      </c>
      <c r="F6424" s="26" t="str">
        <f aca="false">VLOOKUP(B6424,[1]Planilha8!$X$4:$AD$6629,7,0)</f>
        <v>BOM</v>
      </c>
      <c r="G6424" s="103" t="n">
        <v>43368</v>
      </c>
      <c r="H6424" s="104" t="n">
        <v>445.33</v>
      </c>
      <c r="I6424" s="29" t="s">
        <v>23</v>
      </c>
      <c r="J6424" s="105" t="s">
        <v>1712</v>
      </c>
      <c r="K6424" s="106" t="n">
        <v>9344</v>
      </c>
      <c r="L6424" s="107" t="n">
        <v>2018002218</v>
      </c>
      <c r="M6424" s="73" t="n">
        <v>43465</v>
      </c>
      <c r="N6424" s="74" t="n">
        <v>11.13325</v>
      </c>
      <c r="O6424" s="109" t="n">
        <v>0.1</v>
      </c>
      <c r="P6424" s="110" t="n">
        <v>0.00833333333333333</v>
      </c>
      <c r="Q6424" s="77" t="n">
        <v>3.71108333333333</v>
      </c>
      <c r="R6424" s="78" t="n">
        <v>14.8443333333333</v>
      </c>
      <c r="S6424" s="39" t="n">
        <v>430.485666666667</v>
      </c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  <c r="AMG6424" s="0"/>
      <c r="AMH6424" s="0"/>
      <c r="AMI6424" s="0"/>
      <c r="AMJ6424" s="0"/>
    </row>
    <row r="6425" s="4" customFormat="true" ht="37.5" hidden="false" customHeight="true" outlineLevel="0" collapsed="false">
      <c r="A6425" s="23" t="s">
        <v>1337</v>
      </c>
      <c r="B6425" s="108" t="n">
        <v>11526</v>
      </c>
      <c r="C6425" s="25" t="n">
        <f aca="false">VLOOKUP(B6425,[1]Planilha8!$X$4:$Y$6629,2,0)</f>
        <v>1793500</v>
      </c>
      <c r="D6425" s="102" t="s">
        <v>1711</v>
      </c>
      <c r="E6425" s="26" t="str">
        <f aca="false">VLOOKUP(B6425,[1]Planilha8!$X$4:$Z$6629,3,0)</f>
        <v>CEAD</v>
      </c>
      <c r="F6425" s="26" t="str">
        <f aca="false">VLOOKUP(B6425,[1]Planilha8!$X$4:$AD$6629,7,0)</f>
        <v>BOM</v>
      </c>
      <c r="G6425" s="103" t="n">
        <v>43368</v>
      </c>
      <c r="H6425" s="104" t="n">
        <v>445.33</v>
      </c>
      <c r="I6425" s="29" t="s">
        <v>23</v>
      </c>
      <c r="J6425" s="105" t="s">
        <v>1712</v>
      </c>
      <c r="K6425" s="106" t="n">
        <v>9344</v>
      </c>
      <c r="L6425" s="107" t="n">
        <v>2018002218</v>
      </c>
      <c r="M6425" s="73" t="n">
        <v>43465</v>
      </c>
      <c r="N6425" s="74" t="n">
        <v>11.13325</v>
      </c>
      <c r="O6425" s="109" t="n">
        <v>0.1</v>
      </c>
      <c r="P6425" s="110" t="n">
        <v>0.00833333333333333</v>
      </c>
      <c r="Q6425" s="77" t="n">
        <v>3.71108333333333</v>
      </c>
      <c r="R6425" s="78" t="n">
        <v>14.8443333333333</v>
      </c>
      <c r="S6425" s="39" t="n">
        <v>430.485666666667</v>
      </c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  <c r="AI6425" s="3"/>
      <c r="AJ6425" s="3"/>
      <c r="AMG6425" s="0"/>
      <c r="AMH6425" s="0"/>
      <c r="AMI6425" s="0"/>
      <c r="AMJ6425" s="0"/>
    </row>
    <row r="6426" s="4" customFormat="true" ht="37.5" hidden="false" customHeight="true" outlineLevel="0" collapsed="false">
      <c r="A6426" s="23" t="s">
        <v>1337</v>
      </c>
      <c r="B6426" s="108" t="n">
        <v>11527</v>
      </c>
      <c r="C6426" s="25" t="n">
        <f aca="false">VLOOKUP(B6426,[1]Planilha8!$X$4:$Y$6629,2,0)</f>
        <v>1793501</v>
      </c>
      <c r="D6426" s="102" t="s">
        <v>1711</v>
      </c>
      <c r="E6426" s="26" t="str">
        <f aca="false">VLOOKUP(B6426,[1]Planilha8!$X$4:$Z$6629,3,0)</f>
        <v>CEAD</v>
      </c>
      <c r="F6426" s="26" t="str">
        <f aca="false">VLOOKUP(B6426,[1]Planilha8!$X$4:$AD$6629,7,0)</f>
        <v>BOM</v>
      </c>
      <c r="G6426" s="103" t="n">
        <v>43368</v>
      </c>
      <c r="H6426" s="104" t="n">
        <v>445.33</v>
      </c>
      <c r="I6426" s="29" t="s">
        <v>23</v>
      </c>
      <c r="J6426" s="105" t="s">
        <v>1712</v>
      </c>
      <c r="K6426" s="106" t="n">
        <v>9344</v>
      </c>
      <c r="L6426" s="107" t="n">
        <v>2018002218</v>
      </c>
      <c r="M6426" s="73" t="n">
        <v>43465</v>
      </c>
      <c r="N6426" s="74" t="n">
        <v>11.13325</v>
      </c>
      <c r="O6426" s="109" t="n">
        <v>0.1</v>
      </c>
      <c r="P6426" s="110" t="n">
        <v>0.00833333333333333</v>
      </c>
      <c r="Q6426" s="77" t="n">
        <v>3.71108333333333</v>
      </c>
      <c r="R6426" s="78" t="n">
        <v>14.8443333333333</v>
      </c>
      <c r="S6426" s="39" t="n">
        <v>430.485666666667</v>
      </c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  <c r="AI6426" s="3"/>
      <c r="AJ6426" s="3"/>
      <c r="AMG6426" s="0"/>
      <c r="AMH6426" s="0"/>
      <c r="AMI6426" s="0"/>
      <c r="AMJ6426" s="0"/>
    </row>
    <row r="6427" s="4" customFormat="true" ht="37.5" hidden="false" customHeight="true" outlineLevel="0" collapsed="false">
      <c r="A6427" s="23" t="s">
        <v>1337</v>
      </c>
      <c r="B6427" s="108" t="n">
        <v>11528</v>
      </c>
      <c r="C6427" s="25" t="n">
        <f aca="false">VLOOKUP(B6427,[1]Planilha8!$X$4:$Y$6629,2,0)</f>
        <v>1793502</v>
      </c>
      <c r="D6427" s="102" t="s">
        <v>1711</v>
      </c>
      <c r="E6427" s="26" t="str">
        <f aca="false">VLOOKUP(B6427,[1]Planilha8!$X$4:$Z$6629,3,0)</f>
        <v>CEAD</v>
      </c>
      <c r="F6427" s="26" t="str">
        <f aca="false">VLOOKUP(B6427,[1]Planilha8!$X$4:$AD$6629,7,0)</f>
        <v>BOM</v>
      </c>
      <c r="G6427" s="103" t="n">
        <v>43368</v>
      </c>
      <c r="H6427" s="104" t="n">
        <v>445.33</v>
      </c>
      <c r="I6427" s="29" t="s">
        <v>23</v>
      </c>
      <c r="J6427" s="105" t="s">
        <v>1712</v>
      </c>
      <c r="K6427" s="106" t="n">
        <v>9344</v>
      </c>
      <c r="L6427" s="107" t="n">
        <v>2018002218</v>
      </c>
      <c r="M6427" s="73" t="n">
        <v>43465</v>
      </c>
      <c r="N6427" s="74" t="n">
        <v>11.13325</v>
      </c>
      <c r="O6427" s="109" t="n">
        <v>0.1</v>
      </c>
      <c r="P6427" s="110" t="n">
        <v>0.00833333333333333</v>
      </c>
      <c r="Q6427" s="77" t="n">
        <v>3.71108333333333</v>
      </c>
      <c r="R6427" s="78" t="n">
        <v>14.8443333333333</v>
      </c>
      <c r="S6427" s="39" t="n">
        <v>430.485666666667</v>
      </c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  <c r="AI6427" s="3"/>
      <c r="AJ6427" s="3"/>
      <c r="AMG6427" s="0"/>
      <c r="AMH6427" s="0"/>
      <c r="AMI6427" s="0"/>
      <c r="AMJ6427" s="0"/>
    </row>
    <row r="6428" s="4" customFormat="true" ht="37.5" hidden="false" customHeight="true" outlineLevel="0" collapsed="false">
      <c r="A6428" s="23" t="s">
        <v>1337</v>
      </c>
      <c r="B6428" s="108" t="n">
        <v>11529</v>
      </c>
      <c r="C6428" s="25" t="n">
        <f aca="false">VLOOKUP(B6428,[1]Planilha8!$X$4:$Y$6629,2,0)</f>
        <v>1793503</v>
      </c>
      <c r="D6428" s="102" t="s">
        <v>1711</v>
      </c>
      <c r="E6428" s="26" t="str">
        <f aca="false">VLOOKUP(B6428,[1]Planilha8!$X$4:$Z$6629,3,0)</f>
        <v>CEAD</v>
      </c>
      <c r="F6428" s="26" t="str">
        <f aca="false">VLOOKUP(B6428,[1]Planilha8!$X$4:$AD$6629,7,0)</f>
        <v>BOM</v>
      </c>
      <c r="G6428" s="103" t="n">
        <v>43368</v>
      </c>
      <c r="H6428" s="104" t="n">
        <v>445.33</v>
      </c>
      <c r="I6428" s="29" t="s">
        <v>23</v>
      </c>
      <c r="J6428" s="105" t="s">
        <v>1712</v>
      </c>
      <c r="K6428" s="106" t="n">
        <v>9344</v>
      </c>
      <c r="L6428" s="107" t="n">
        <v>2018002218</v>
      </c>
      <c r="M6428" s="73" t="n">
        <v>43465</v>
      </c>
      <c r="N6428" s="74" t="n">
        <v>11.13325</v>
      </c>
      <c r="O6428" s="109" t="n">
        <v>0.1</v>
      </c>
      <c r="P6428" s="110" t="n">
        <v>0.00833333333333333</v>
      </c>
      <c r="Q6428" s="77" t="n">
        <v>3.71108333333333</v>
      </c>
      <c r="R6428" s="78" t="n">
        <v>14.8443333333333</v>
      </c>
      <c r="S6428" s="39" t="n">
        <v>430.485666666667</v>
      </c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  <c r="AI6428" s="3"/>
      <c r="AJ6428" s="3"/>
      <c r="AMG6428" s="0"/>
      <c r="AMH6428" s="0"/>
      <c r="AMI6428" s="0"/>
      <c r="AMJ6428" s="0"/>
    </row>
    <row r="6429" s="4" customFormat="true" ht="37.5" hidden="false" customHeight="true" outlineLevel="0" collapsed="false">
      <c r="A6429" s="23" t="s">
        <v>1337</v>
      </c>
      <c r="B6429" s="108" t="n">
        <v>11530</v>
      </c>
      <c r="C6429" s="25" t="n">
        <f aca="false">VLOOKUP(B6429,[1]Planilha8!$X$4:$Y$6629,2,0)</f>
        <v>1793504</v>
      </c>
      <c r="D6429" s="102" t="s">
        <v>1711</v>
      </c>
      <c r="E6429" s="26" t="str">
        <f aca="false">VLOOKUP(B6429,[1]Planilha8!$X$4:$Z$6629,3,0)</f>
        <v>CEAD</v>
      </c>
      <c r="F6429" s="26" t="str">
        <f aca="false">VLOOKUP(B6429,[1]Planilha8!$X$4:$AD$6629,7,0)</f>
        <v>BOM</v>
      </c>
      <c r="G6429" s="103" t="n">
        <v>43368</v>
      </c>
      <c r="H6429" s="104" t="n">
        <v>445.33</v>
      </c>
      <c r="I6429" s="29" t="s">
        <v>23</v>
      </c>
      <c r="J6429" s="105" t="s">
        <v>1712</v>
      </c>
      <c r="K6429" s="106" t="n">
        <v>9344</v>
      </c>
      <c r="L6429" s="107" t="n">
        <v>2018002218</v>
      </c>
      <c r="M6429" s="73" t="n">
        <v>43465</v>
      </c>
      <c r="N6429" s="74" t="n">
        <v>11.13325</v>
      </c>
      <c r="O6429" s="109" t="n">
        <v>0.1</v>
      </c>
      <c r="P6429" s="110" t="n">
        <v>0.00833333333333333</v>
      </c>
      <c r="Q6429" s="77" t="n">
        <v>3.71108333333333</v>
      </c>
      <c r="R6429" s="78" t="n">
        <v>14.8443333333333</v>
      </c>
      <c r="S6429" s="39" t="n">
        <v>430.485666666667</v>
      </c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  <c r="AI6429" s="3"/>
      <c r="AJ6429" s="3"/>
      <c r="AMG6429" s="0"/>
      <c r="AMH6429" s="0"/>
      <c r="AMI6429" s="0"/>
      <c r="AMJ6429" s="0"/>
    </row>
    <row r="6430" s="4" customFormat="true" ht="37.5" hidden="false" customHeight="true" outlineLevel="0" collapsed="false">
      <c r="A6430" s="23" t="s">
        <v>1337</v>
      </c>
      <c r="B6430" s="108" t="n">
        <v>11531</v>
      </c>
      <c r="C6430" s="25" t="n">
        <f aca="false">VLOOKUP(B6430,[1]Planilha8!$X$4:$Y$6629,2,0)</f>
        <v>1793505</v>
      </c>
      <c r="D6430" s="102" t="s">
        <v>1711</v>
      </c>
      <c r="E6430" s="26" t="str">
        <f aca="false">VLOOKUP(B6430,[1]Planilha8!$X$4:$Z$6629,3,0)</f>
        <v>CEAD</v>
      </c>
      <c r="F6430" s="26" t="str">
        <f aca="false">VLOOKUP(B6430,[1]Planilha8!$X$4:$AD$6629,7,0)</f>
        <v>BOM</v>
      </c>
      <c r="G6430" s="103" t="n">
        <v>43368</v>
      </c>
      <c r="H6430" s="104" t="n">
        <v>445.33</v>
      </c>
      <c r="I6430" s="29" t="s">
        <v>23</v>
      </c>
      <c r="J6430" s="105" t="s">
        <v>1712</v>
      </c>
      <c r="K6430" s="106" t="n">
        <v>9344</v>
      </c>
      <c r="L6430" s="107" t="n">
        <v>2018002218</v>
      </c>
      <c r="M6430" s="73" t="n">
        <v>43465</v>
      </c>
      <c r="N6430" s="74" t="n">
        <v>11.13325</v>
      </c>
      <c r="O6430" s="109" t="n">
        <v>0.1</v>
      </c>
      <c r="P6430" s="110" t="n">
        <v>0.00833333333333333</v>
      </c>
      <c r="Q6430" s="77" t="n">
        <v>3.71108333333333</v>
      </c>
      <c r="R6430" s="78" t="n">
        <v>14.8443333333333</v>
      </c>
      <c r="S6430" s="39" t="n">
        <v>430.485666666667</v>
      </c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  <c r="AI6430" s="3"/>
      <c r="AJ6430" s="3"/>
      <c r="AMG6430" s="0"/>
      <c r="AMH6430" s="0"/>
      <c r="AMI6430" s="0"/>
      <c r="AMJ6430" s="0"/>
    </row>
    <row r="6431" s="4" customFormat="true" ht="37.5" hidden="false" customHeight="true" outlineLevel="0" collapsed="false">
      <c r="A6431" s="23" t="s">
        <v>1337</v>
      </c>
      <c r="B6431" s="108" t="n">
        <v>11532</v>
      </c>
      <c r="C6431" s="25" t="n">
        <f aca="false">VLOOKUP(B6431,[1]Planilha8!$X$4:$Y$6629,2,0)</f>
        <v>1793506</v>
      </c>
      <c r="D6431" s="102" t="s">
        <v>1711</v>
      </c>
      <c r="E6431" s="26" t="str">
        <f aca="false">VLOOKUP(B6431,[1]Planilha8!$X$4:$Z$6629,3,0)</f>
        <v>CEAD</v>
      </c>
      <c r="F6431" s="26" t="str">
        <f aca="false">VLOOKUP(B6431,[1]Planilha8!$X$4:$AD$6629,7,0)</f>
        <v>BOM</v>
      </c>
      <c r="G6431" s="103" t="n">
        <v>43368</v>
      </c>
      <c r="H6431" s="104" t="n">
        <v>445.33</v>
      </c>
      <c r="I6431" s="29" t="s">
        <v>23</v>
      </c>
      <c r="J6431" s="105" t="s">
        <v>1712</v>
      </c>
      <c r="K6431" s="106" t="n">
        <v>9344</v>
      </c>
      <c r="L6431" s="107" t="n">
        <v>2018002218</v>
      </c>
      <c r="M6431" s="73" t="n">
        <v>43465</v>
      </c>
      <c r="N6431" s="74" t="n">
        <v>11.13325</v>
      </c>
      <c r="O6431" s="109" t="n">
        <v>0.1</v>
      </c>
      <c r="P6431" s="110" t="n">
        <v>0.00833333333333333</v>
      </c>
      <c r="Q6431" s="77" t="n">
        <v>3.71108333333333</v>
      </c>
      <c r="R6431" s="78" t="n">
        <v>14.8443333333333</v>
      </c>
      <c r="S6431" s="39" t="n">
        <v>430.485666666667</v>
      </c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  <c r="AI6431" s="3"/>
      <c r="AJ6431" s="3"/>
      <c r="AMG6431" s="0"/>
      <c r="AMH6431" s="0"/>
      <c r="AMI6431" s="0"/>
      <c r="AMJ6431" s="0"/>
    </row>
    <row r="6432" s="4" customFormat="true" ht="37.5" hidden="false" customHeight="true" outlineLevel="0" collapsed="false">
      <c r="A6432" s="23" t="s">
        <v>1337</v>
      </c>
      <c r="B6432" s="108" t="n">
        <v>11533</v>
      </c>
      <c r="C6432" s="25" t="n">
        <f aca="false">VLOOKUP(B6432,[1]Planilha8!$X$4:$Y$6629,2,0)</f>
        <v>1793507</v>
      </c>
      <c r="D6432" s="102" t="s">
        <v>1711</v>
      </c>
      <c r="E6432" s="26" t="str">
        <f aca="false">VLOOKUP(B6432,[1]Planilha8!$X$4:$Z$6629,3,0)</f>
        <v>CEAD</v>
      </c>
      <c r="F6432" s="26" t="str">
        <f aca="false">VLOOKUP(B6432,[1]Planilha8!$X$4:$AD$6629,7,0)</f>
        <v>BOM</v>
      </c>
      <c r="G6432" s="103" t="n">
        <v>43368</v>
      </c>
      <c r="H6432" s="104" t="n">
        <v>445.33</v>
      </c>
      <c r="I6432" s="29" t="s">
        <v>23</v>
      </c>
      <c r="J6432" s="105" t="s">
        <v>1712</v>
      </c>
      <c r="K6432" s="106" t="n">
        <v>9344</v>
      </c>
      <c r="L6432" s="107" t="n">
        <v>2018002218</v>
      </c>
      <c r="M6432" s="73" t="n">
        <v>43465</v>
      </c>
      <c r="N6432" s="74" t="n">
        <v>11.13325</v>
      </c>
      <c r="O6432" s="109" t="n">
        <v>0.1</v>
      </c>
      <c r="P6432" s="110" t="n">
        <v>0.00833333333333333</v>
      </c>
      <c r="Q6432" s="77" t="n">
        <v>3.71108333333333</v>
      </c>
      <c r="R6432" s="78" t="n">
        <v>14.8443333333333</v>
      </c>
      <c r="S6432" s="39" t="n">
        <v>430.485666666667</v>
      </c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  <c r="AI6432" s="3"/>
      <c r="AJ6432" s="3"/>
      <c r="AMG6432" s="0"/>
      <c r="AMH6432" s="0"/>
      <c r="AMI6432" s="0"/>
      <c r="AMJ6432" s="0"/>
    </row>
    <row r="6433" s="4" customFormat="true" ht="37.5" hidden="false" customHeight="true" outlineLevel="0" collapsed="false">
      <c r="A6433" s="23" t="s">
        <v>1337</v>
      </c>
      <c r="B6433" s="108" t="n">
        <v>11534</v>
      </c>
      <c r="C6433" s="25" t="n">
        <f aca="false">VLOOKUP(B6433,[1]Planilha8!$X$4:$Y$6629,2,0)</f>
        <v>1793508</v>
      </c>
      <c r="D6433" s="102" t="s">
        <v>1711</v>
      </c>
      <c r="E6433" s="26" t="str">
        <f aca="false">VLOOKUP(B6433,[1]Planilha8!$X$4:$Z$6629,3,0)</f>
        <v>CEAD</v>
      </c>
      <c r="F6433" s="26" t="str">
        <f aca="false">VLOOKUP(B6433,[1]Planilha8!$X$4:$AD$6629,7,0)</f>
        <v>BOM</v>
      </c>
      <c r="G6433" s="103" t="n">
        <v>43368</v>
      </c>
      <c r="H6433" s="104" t="n">
        <v>445.33</v>
      </c>
      <c r="I6433" s="29" t="s">
        <v>23</v>
      </c>
      <c r="J6433" s="105" t="s">
        <v>1712</v>
      </c>
      <c r="K6433" s="106" t="n">
        <v>9344</v>
      </c>
      <c r="L6433" s="107" t="n">
        <v>2018002218</v>
      </c>
      <c r="M6433" s="73" t="n">
        <v>43465</v>
      </c>
      <c r="N6433" s="74" t="n">
        <v>11.13325</v>
      </c>
      <c r="O6433" s="109" t="n">
        <v>0.1</v>
      </c>
      <c r="P6433" s="110" t="n">
        <v>0.00833333333333333</v>
      </c>
      <c r="Q6433" s="77" t="n">
        <v>3.71108333333333</v>
      </c>
      <c r="R6433" s="78" t="n">
        <v>14.8443333333333</v>
      </c>
      <c r="S6433" s="39" t="n">
        <v>430.485666666667</v>
      </c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  <c r="AI6433" s="3"/>
      <c r="AJ6433" s="3"/>
      <c r="AMG6433" s="0"/>
      <c r="AMH6433" s="0"/>
      <c r="AMI6433" s="0"/>
      <c r="AMJ6433" s="0"/>
    </row>
    <row r="6434" s="4" customFormat="true" ht="37.5" hidden="false" customHeight="true" outlineLevel="0" collapsed="false">
      <c r="A6434" s="23" t="s">
        <v>1337</v>
      </c>
      <c r="B6434" s="108" t="n">
        <v>11535</v>
      </c>
      <c r="C6434" s="25" t="n">
        <f aca="false">VLOOKUP(B6434,[1]Planilha8!$X$4:$Y$6629,2,0)</f>
        <v>1793509</v>
      </c>
      <c r="D6434" s="102" t="s">
        <v>1711</v>
      </c>
      <c r="E6434" s="26" t="str">
        <f aca="false">VLOOKUP(B6434,[1]Planilha8!$X$4:$Z$6629,3,0)</f>
        <v>CEAD</v>
      </c>
      <c r="F6434" s="26" t="str">
        <f aca="false">VLOOKUP(B6434,[1]Planilha8!$X$4:$AD$6629,7,0)</f>
        <v>BOM</v>
      </c>
      <c r="G6434" s="103" t="n">
        <v>43368</v>
      </c>
      <c r="H6434" s="104" t="n">
        <v>445.33</v>
      </c>
      <c r="I6434" s="29" t="s">
        <v>23</v>
      </c>
      <c r="J6434" s="105" t="s">
        <v>1712</v>
      </c>
      <c r="K6434" s="106" t="n">
        <v>9344</v>
      </c>
      <c r="L6434" s="107" t="n">
        <v>2018002218</v>
      </c>
      <c r="M6434" s="73" t="n">
        <v>43465</v>
      </c>
      <c r="N6434" s="74" t="n">
        <v>11.13325</v>
      </c>
      <c r="O6434" s="109" t="n">
        <v>0.1</v>
      </c>
      <c r="P6434" s="110" t="n">
        <v>0.00833333333333333</v>
      </c>
      <c r="Q6434" s="77" t="n">
        <v>3.71108333333333</v>
      </c>
      <c r="R6434" s="78" t="n">
        <v>14.8443333333333</v>
      </c>
      <c r="S6434" s="39" t="n">
        <v>430.485666666667</v>
      </c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  <c r="AMG6434" s="0"/>
      <c r="AMH6434" s="0"/>
      <c r="AMI6434" s="0"/>
      <c r="AMJ6434" s="0"/>
    </row>
    <row r="6435" s="4" customFormat="true" ht="37.5" hidden="false" customHeight="true" outlineLevel="0" collapsed="false">
      <c r="A6435" s="23" t="s">
        <v>1337</v>
      </c>
      <c r="B6435" s="108" t="n">
        <v>11536</v>
      </c>
      <c r="C6435" s="25" t="n">
        <f aca="false">VLOOKUP(B6435,[1]Planilha8!$X$4:$Y$6629,2,0)</f>
        <v>1793510</v>
      </c>
      <c r="D6435" s="102" t="s">
        <v>1711</v>
      </c>
      <c r="E6435" s="26" t="str">
        <f aca="false">VLOOKUP(B6435,[1]Planilha8!$X$4:$Z$6629,3,0)</f>
        <v>CEAD</v>
      </c>
      <c r="F6435" s="26" t="str">
        <f aca="false">VLOOKUP(B6435,[1]Planilha8!$X$4:$AD$6629,7,0)</f>
        <v>BOM</v>
      </c>
      <c r="G6435" s="103" t="n">
        <v>43368</v>
      </c>
      <c r="H6435" s="104" t="n">
        <v>445.33</v>
      </c>
      <c r="I6435" s="29" t="s">
        <v>23</v>
      </c>
      <c r="J6435" s="105" t="s">
        <v>1712</v>
      </c>
      <c r="K6435" s="106" t="n">
        <v>9344</v>
      </c>
      <c r="L6435" s="107" t="n">
        <v>2018002218</v>
      </c>
      <c r="M6435" s="73" t="n">
        <v>43465</v>
      </c>
      <c r="N6435" s="74" t="n">
        <v>11.13325</v>
      </c>
      <c r="O6435" s="109" t="n">
        <v>0.1</v>
      </c>
      <c r="P6435" s="110" t="n">
        <v>0.00833333333333333</v>
      </c>
      <c r="Q6435" s="77" t="n">
        <v>3.71108333333333</v>
      </c>
      <c r="R6435" s="78" t="n">
        <v>14.8443333333333</v>
      </c>
      <c r="S6435" s="39" t="n">
        <v>430.485666666667</v>
      </c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  <c r="AMG6435" s="0"/>
      <c r="AMH6435" s="0"/>
      <c r="AMI6435" s="0"/>
      <c r="AMJ6435" s="0"/>
    </row>
    <row r="6436" s="4" customFormat="true" ht="37.5" hidden="false" customHeight="true" outlineLevel="0" collapsed="false">
      <c r="A6436" s="23" t="s">
        <v>1337</v>
      </c>
      <c r="B6436" s="108" t="n">
        <v>11537</v>
      </c>
      <c r="C6436" s="25" t="n">
        <f aca="false">VLOOKUP(B6436,[1]Planilha8!$X$4:$Y$6629,2,0)</f>
        <v>1793511</v>
      </c>
      <c r="D6436" s="102" t="s">
        <v>1711</v>
      </c>
      <c r="E6436" s="26" t="str">
        <f aca="false">VLOOKUP(B6436,[1]Planilha8!$X$4:$Z$6629,3,0)</f>
        <v>CEAD</v>
      </c>
      <c r="F6436" s="26" t="str">
        <f aca="false">VLOOKUP(B6436,[1]Planilha8!$X$4:$AD$6629,7,0)</f>
        <v>BOM</v>
      </c>
      <c r="G6436" s="103" t="n">
        <v>43368</v>
      </c>
      <c r="H6436" s="104" t="n">
        <v>445.33</v>
      </c>
      <c r="I6436" s="29" t="s">
        <v>23</v>
      </c>
      <c r="J6436" s="105" t="s">
        <v>1712</v>
      </c>
      <c r="K6436" s="106" t="n">
        <v>9344</v>
      </c>
      <c r="L6436" s="107" t="n">
        <v>2018002218</v>
      </c>
      <c r="M6436" s="73" t="n">
        <v>43465</v>
      </c>
      <c r="N6436" s="74" t="n">
        <v>11.13325</v>
      </c>
      <c r="O6436" s="109" t="n">
        <v>0.1</v>
      </c>
      <c r="P6436" s="110" t="n">
        <v>0.00833333333333333</v>
      </c>
      <c r="Q6436" s="77" t="n">
        <v>3.71108333333333</v>
      </c>
      <c r="R6436" s="78" t="n">
        <v>14.8443333333333</v>
      </c>
      <c r="S6436" s="39" t="n">
        <v>430.485666666667</v>
      </c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  <c r="AMG6436" s="0"/>
      <c r="AMH6436" s="0"/>
      <c r="AMI6436" s="0"/>
      <c r="AMJ6436" s="0"/>
    </row>
    <row r="6437" s="4" customFormat="true" ht="37.5" hidden="false" customHeight="true" outlineLevel="0" collapsed="false">
      <c r="A6437" s="23" t="s">
        <v>1337</v>
      </c>
      <c r="B6437" s="108" t="n">
        <v>11538</v>
      </c>
      <c r="C6437" s="25" t="n">
        <f aca="false">VLOOKUP(B6437,[1]Planilha8!$X$4:$Y$6629,2,0)</f>
        <v>1793512</v>
      </c>
      <c r="D6437" s="102" t="s">
        <v>1711</v>
      </c>
      <c r="E6437" s="26" t="str">
        <f aca="false">VLOOKUP(B6437,[1]Planilha8!$X$4:$Z$6629,3,0)</f>
        <v>CEAD</v>
      </c>
      <c r="F6437" s="26" t="str">
        <f aca="false">VLOOKUP(B6437,[1]Planilha8!$X$4:$AD$6629,7,0)</f>
        <v>BOM</v>
      </c>
      <c r="G6437" s="103" t="n">
        <v>43368</v>
      </c>
      <c r="H6437" s="104" t="n">
        <v>445.33</v>
      </c>
      <c r="I6437" s="29" t="s">
        <v>23</v>
      </c>
      <c r="J6437" s="105" t="s">
        <v>1712</v>
      </c>
      <c r="K6437" s="106" t="n">
        <v>9344</v>
      </c>
      <c r="L6437" s="107" t="n">
        <v>2018002218</v>
      </c>
      <c r="M6437" s="73" t="n">
        <v>43465</v>
      </c>
      <c r="N6437" s="74" t="n">
        <v>11.13325</v>
      </c>
      <c r="O6437" s="109" t="n">
        <v>0.1</v>
      </c>
      <c r="P6437" s="110" t="n">
        <v>0.00833333333333333</v>
      </c>
      <c r="Q6437" s="77" t="n">
        <v>3.71108333333333</v>
      </c>
      <c r="R6437" s="78" t="n">
        <v>14.8443333333333</v>
      </c>
      <c r="S6437" s="39" t="n">
        <v>430.485666666667</v>
      </c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  <c r="AMG6437" s="0"/>
      <c r="AMH6437" s="0"/>
      <c r="AMI6437" s="0"/>
      <c r="AMJ6437" s="0"/>
    </row>
    <row r="6438" s="4" customFormat="true" ht="37.5" hidden="false" customHeight="true" outlineLevel="0" collapsed="false">
      <c r="A6438" s="23" t="s">
        <v>1337</v>
      </c>
      <c r="B6438" s="108" t="n">
        <v>11539</v>
      </c>
      <c r="C6438" s="25" t="n">
        <f aca="false">VLOOKUP(B6438,[1]Planilha8!$X$4:$Y$6629,2,0)</f>
        <v>1793513</v>
      </c>
      <c r="D6438" s="102" t="s">
        <v>1711</v>
      </c>
      <c r="E6438" s="26" t="str">
        <f aca="false">VLOOKUP(B6438,[1]Planilha8!$X$4:$Z$6629,3,0)</f>
        <v>CEAD</v>
      </c>
      <c r="F6438" s="26" t="str">
        <f aca="false">VLOOKUP(B6438,[1]Planilha8!$X$4:$AD$6629,7,0)</f>
        <v>BOM</v>
      </c>
      <c r="G6438" s="103" t="n">
        <v>43368</v>
      </c>
      <c r="H6438" s="104" t="n">
        <v>445.33</v>
      </c>
      <c r="I6438" s="29" t="s">
        <v>23</v>
      </c>
      <c r="J6438" s="105" t="s">
        <v>1712</v>
      </c>
      <c r="K6438" s="106" t="n">
        <v>9344</v>
      </c>
      <c r="L6438" s="107" t="n">
        <v>2018002218</v>
      </c>
      <c r="M6438" s="73" t="n">
        <v>43465</v>
      </c>
      <c r="N6438" s="74" t="n">
        <v>11.13325</v>
      </c>
      <c r="O6438" s="109" t="n">
        <v>0.1</v>
      </c>
      <c r="P6438" s="110" t="n">
        <v>0.00833333333333333</v>
      </c>
      <c r="Q6438" s="77" t="n">
        <v>3.71108333333333</v>
      </c>
      <c r="R6438" s="78" t="n">
        <v>14.8443333333333</v>
      </c>
      <c r="S6438" s="39" t="n">
        <v>430.485666666667</v>
      </c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  <c r="AMG6438" s="0"/>
      <c r="AMH6438" s="0"/>
      <c r="AMI6438" s="0"/>
      <c r="AMJ6438" s="0"/>
    </row>
    <row r="6439" s="4" customFormat="true" ht="37.5" hidden="false" customHeight="true" outlineLevel="0" collapsed="false">
      <c r="A6439" s="23" t="s">
        <v>1337</v>
      </c>
      <c r="B6439" s="108" t="n">
        <v>11540</v>
      </c>
      <c r="C6439" s="25" t="n">
        <f aca="false">VLOOKUP(B6439,[1]Planilha8!$X$4:$Y$6629,2,0)</f>
        <v>1793514</v>
      </c>
      <c r="D6439" s="102" t="s">
        <v>1711</v>
      </c>
      <c r="E6439" s="26" t="str">
        <f aca="false">VLOOKUP(B6439,[1]Planilha8!$X$4:$Z$6629,3,0)</f>
        <v>CEAD</v>
      </c>
      <c r="F6439" s="26" t="str">
        <f aca="false">VLOOKUP(B6439,[1]Planilha8!$X$4:$AD$6629,7,0)</f>
        <v>BOM</v>
      </c>
      <c r="G6439" s="103" t="n">
        <v>43368</v>
      </c>
      <c r="H6439" s="104" t="n">
        <v>445.33</v>
      </c>
      <c r="I6439" s="29" t="s">
        <v>23</v>
      </c>
      <c r="J6439" s="105" t="s">
        <v>1712</v>
      </c>
      <c r="K6439" s="106" t="n">
        <v>9344</v>
      </c>
      <c r="L6439" s="107" t="n">
        <v>2018002218</v>
      </c>
      <c r="M6439" s="73" t="n">
        <v>43465</v>
      </c>
      <c r="N6439" s="74" t="n">
        <v>11.13325</v>
      </c>
      <c r="O6439" s="109" t="n">
        <v>0.1</v>
      </c>
      <c r="P6439" s="110" t="n">
        <v>0.00833333333333333</v>
      </c>
      <c r="Q6439" s="77" t="n">
        <v>3.71108333333333</v>
      </c>
      <c r="R6439" s="78" t="n">
        <v>14.8443333333333</v>
      </c>
      <c r="S6439" s="39" t="n">
        <v>430.485666666667</v>
      </c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  <c r="AMG6439" s="0"/>
      <c r="AMH6439" s="0"/>
      <c r="AMI6439" s="0"/>
      <c r="AMJ6439" s="0"/>
    </row>
    <row r="6440" s="4" customFormat="true" ht="37.5" hidden="false" customHeight="true" outlineLevel="0" collapsed="false">
      <c r="A6440" s="23" t="s">
        <v>1337</v>
      </c>
      <c r="B6440" s="108" t="n">
        <v>11541</v>
      </c>
      <c r="C6440" s="25" t="n">
        <f aca="false">VLOOKUP(B6440,[1]Planilha8!$X$4:$Y$6629,2,0)</f>
        <v>1793515</v>
      </c>
      <c r="D6440" s="102" t="s">
        <v>1711</v>
      </c>
      <c r="E6440" s="26" t="str">
        <f aca="false">VLOOKUP(B6440,[1]Planilha8!$X$4:$Z$6629,3,0)</f>
        <v>CEAD</v>
      </c>
      <c r="F6440" s="26" t="str">
        <f aca="false">VLOOKUP(B6440,[1]Planilha8!$X$4:$AD$6629,7,0)</f>
        <v>BOM</v>
      </c>
      <c r="G6440" s="103" t="n">
        <v>43368</v>
      </c>
      <c r="H6440" s="104" t="n">
        <v>445.33</v>
      </c>
      <c r="I6440" s="29" t="s">
        <v>23</v>
      </c>
      <c r="J6440" s="105" t="s">
        <v>1712</v>
      </c>
      <c r="K6440" s="106" t="n">
        <v>9344</v>
      </c>
      <c r="L6440" s="107" t="n">
        <v>2018002218</v>
      </c>
      <c r="M6440" s="73" t="n">
        <v>43465</v>
      </c>
      <c r="N6440" s="74" t="n">
        <v>11.13325</v>
      </c>
      <c r="O6440" s="109" t="n">
        <v>0.1</v>
      </c>
      <c r="P6440" s="110" t="n">
        <v>0.00833333333333333</v>
      </c>
      <c r="Q6440" s="77" t="n">
        <v>3.71108333333333</v>
      </c>
      <c r="R6440" s="78" t="n">
        <v>14.8443333333333</v>
      </c>
      <c r="S6440" s="39" t="n">
        <v>430.485666666667</v>
      </c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  <c r="AMG6440" s="0"/>
      <c r="AMH6440" s="0"/>
      <c r="AMI6440" s="0"/>
      <c r="AMJ6440" s="0"/>
    </row>
    <row r="6441" s="4" customFormat="true" ht="37.5" hidden="false" customHeight="true" outlineLevel="0" collapsed="false">
      <c r="A6441" s="23" t="s">
        <v>1337</v>
      </c>
      <c r="B6441" s="108" t="n">
        <v>11542</v>
      </c>
      <c r="C6441" s="25" t="n">
        <f aca="false">VLOOKUP(B6441,[1]Planilha8!$X$4:$Y$6629,2,0)</f>
        <v>1793516</v>
      </c>
      <c r="D6441" s="102" t="s">
        <v>1711</v>
      </c>
      <c r="E6441" s="26" t="str">
        <f aca="false">VLOOKUP(B6441,[1]Planilha8!$X$4:$Z$6629,3,0)</f>
        <v>CEAD</v>
      </c>
      <c r="F6441" s="26" t="str">
        <f aca="false">VLOOKUP(B6441,[1]Planilha8!$X$4:$AD$6629,7,0)</f>
        <v>BOM</v>
      </c>
      <c r="G6441" s="103" t="n">
        <v>43368</v>
      </c>
      <c r="H6441" s="104" t="n">
        <v>445.33</v>
      </c>
      <c r="I6441" s="29" t="s">
        <v>23</v>
      </c>
      <c r="J6441" s="105" t="s">
        <v>1712</v>
      </c>
      <c r="K6441" s="106" t="n">
        <v>9344</v>
      </c>
      <c r="L6441" s="107" t="n">
        <v>2018002218</v>
      </c>
      <c r="M6441" s="73" t="n">
        <v>43465</v>
      </c>
      <c r="N6441" s="74" t="n">
        <v>11.13325</v>
      </c>
      <c r="O6441" s="109" t="n">
        <v>0.1</v>
      </c>
      <c r="P6441" s="110" t="n">
        <v>0.00833333333333333</v>
      </c>
      <c r="Q6441" s="77" t="n">
        <v>3.71108333333333</v>
      </c>
      <c r="R6441" s="78" t="n">
        <v>14.8443333333333</v>
      </c>
      <c r="S6441" s="39" t="n">
        <v>430.485666666667</v>
      </c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  <c r="AMG6441" s="0"/>
      <c r="AMH6441" s="0"/>
      <c r="AMI6441" s="0"/>
      <c r="AMJ6441" s="0"/>
    </row>
    <row r="6442" s="4" customFormat="true" ht="37.5" hidden="false" customHeight="true" outlineLevel="0" collapsed="false">
      <c r="A6442" s="23" t="s">
        <v>1337</v>
      </c>
      <c r="B6442" s="108" t="n">
        <v>11543</v>
      </c>
      <c r="C6442" s="25" t="n">
        <f aca="false">VLOOKUP(B6442,[1]Planilha8!$X$4:$Y$6629,2,0)</f>
        <v>1793517</v>
      </c>
      <c r="D6442" s="102" t="s">
        <v>1711</v>
      </c>
      <c r="E6442" s="26" t="str">
        <f aca="false">VLOOKUP(B6442,[1]Planilha8!$X$4:$Z$6629,3,0)</f>
        <v>CEAD</v>
      </c>
      <c r="F6442" s="26" t="str">
        <f aca="false">VLOOKUP(B6442,[1]Planilha8!$X$4:$AD$6629,7,0)</f>
        <v>BOM</v>
      </c>
      <c r="G6442" s="103" t="n">
        <v>43368</v>
      </c>
      <c r="H6442" s="104" t="n">
        <v>445.33</v>
      </c>
      <c r="I6442" s="29" t="s">
        <v>23</v>
      </c>
      <c r="J6442" s="105" t="s">
        <v>1712</v>
      </c>
      <c r="K6442" s="106" t="n">
        <v>9344</v>
      </c>
      <c r="L6442" s="107" t="n">
        <v>2018002218</v>
      </c>
      <c r="M6442" s="73" t="n">
        <v>43465</v>
      </c>
      <c r="N6442" s="74" t="n">
        <v>11.13325</v>
      </c>
      <c r="O6442" s="109" t="n">
        <v>0.1</v>
      </c>
      <c r="P6442" s="110" t="n">
        <v>0.00833333333333333</v>
      </c>
      <c r="Q6442" s="77" t="n">
        <v>3.71108333333333</v>
      </c>
      <c r="R6442" s="78" t="n">
        <v>14.8443333333333</v>
      </c>
      <c r="S6442" s="39" t="n">
        <v>430.485666666667</v>
      </c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  <c r="AMG6442" s="0"/>
      <c r="AMH6442" s="0"/>
      <c r="AMI6442" s="0"/>
      <c r="AMJ6442" s="0"/>
    </row>
    <row r="6443" s="4" customFormat="true" ht="37.5" hidden="false" customHeight="true" outlineLevel="0" collapsed="false">
      <c r="A6443" s="23" t="s">
        <v>1337</v>
      </c>
      <c r="B6443" s="108" t="n">
        <v>11544</v>
      </c>
      <c r="C6443" s="25" t="n">
        <f aca="false">VLOOKUP(B6443,[1]Planilha8!$X$4:$Y$6629,2,0)</f>
        <v>1793518</v>
      </c>
      <c r="D6443" s="102" t="s">
        <v>1711</v>
      </c>
      <c r="E6443" s="26" t="str">
        <f aca="false">VLOOKUP(B6443,[1]Planilha8!$X$4:$Z$6629,3,0)</f>
        <v>CEAD</v>
      </c>
      <c r="F6443" s="26" t="str">
        <f aca="false">VLOOKUP(B6443,[1]Planilha8!$X$4:$AD$6629,7,0)</f>
        <v>BOM</v>
      </c>
      <c r="G6443" s="103" t="n">
        <v>43368</v>
      </c>
      <c r="H6443" s="104" t="n">
        <v>445.33</v>
      </c>
      <c r="I6443" s="29" t="s">
        <v>23</v>
      </c>
      <c r="J6443" s="105" t="s">
        <v>1712</v>
      </c>
      <c r="K6443" s="106" t="n">
        <v>9344</v>
      </c>
      <c r="L6443" s="107" t="n">
        <v>2018002218</v>
      </c>
      <c r="M6443" s="73" t="n">
        <v>43465</v>
      </c>
      <c r="N6443" s="74" t="n">
        <v>11.13325</v>
      </c>
      <c r="O6443" s="109" t="n">
        <v>0.1</v>
      </c>
      <c r="P6443" s="110" t="n">
        <v>0.00833333333333333</v>
      </c>
      <c r="Q6443" s="77" t="n">
        <v>3.71108333333333</v>
      </c>
      <c r="R6443" s="78" t="n">
        <v>14.8443333333333</v>
      </c>
      <c r="S6443" s="39" t="n">
        <v>430.485666666667</v>
      </c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  <c r="AMG6443" s="0"/>
      <c r="AMH6443" s="0"/>
      <c r="AMI6443" s="0"/>
      <c r="AMJ6443" s="0"/>
    </row>
    <row r="6444" s="4" customFormat="true" ht="37.5" hidden="false" customHeight="true" outlineLevel="0" collapsed="false">
      <c r="A6444" s="23" t="s">
        <v>1337</v>
      </c>
      <c r="B6444" s="108" t="n">
        <v>11545</v>
      </c>
      <c r="C6444" s="25" t="n">
        <f aca="false">VLOOKUP(B6444,[1]Planilha8!$X$4:$Y$6629,2,0)</f>
        <v>1793519</v>
      </c>
      <c r="D6444" s="102" t="s">
        <v>1711</v>
      </c>
      <c r="E6444" s="26" t="str">
        <f aca="false">VLOOKUP(B6444,[1]Planilha8!$X$4:$Z$6629,3,0)</f>
        <v>CEAD</v>
      </c>
      <c r="F6444" s="26" t="str">
        <f aca="false">VLOOKUP(B6444,[1]Planilha8!$X$4:$AD$6629,7,0)</f>
        <v>BOM</v>
      </c>
      <c r="G6444" s="103" t="n">
        <v>43368</v>
      </c>
      <c r="H6444" s="104" t="n">
        <v>445.33</v>
      </c>
      <c r="I6444" s="29" t="s">
        <v>23</v>
      </c>
      <c r="J6444" s="105" t="s">
        <v>1712</v>
      </c>
      <c r="K6444" s="106" t="n">
        <v>9344</v>
      </c>
      <c r="L6444" s="107" t="n">
        <v>2018002218</v>
      </c>
      <c r="M6444" s="73" t="n">
        <v>43465</v>
      </c>
      <c r="N6444" s="74" t="n">
        <v>11.13325</v>
      </c>
      <c r="O6444" s="109" t="n">
        <v>0.1</v>
      </c>
      <c r="P6444" s="110" t="n">
        <v>0.00833333333333333</v>
      </c>
      <c r="Q6444" s="77" t="n">
        <v>3.71108333333333</v>
      </c>
      <c r="R6444" s="78" t="n">
        <v>14.8443333333333</v>
      </c>
      <c r="S6444" s="39" t="n">
        <v>430.485666666667</v>
      </c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  <c r="AMG6444" s="0"/>
      <c r="AMH6444" s="0"/>
      <c r="AMI6444" s="0"/>
      <c r="AMJ6444" s="0"/>
    </row>
    <row r="6445" s="4" customFormat="true" ht="37.5" hidden="false" customHeight="true" outlineLevel="0" collapsed="false">
      <c r="A6445" s="23" t="s">
        <v>1337</v>
      </c>
      <c r="B6445" s="108" t="n">
        <v>11546</v>
      </c>
      <c r="C6445" s="25" t="n">
        <f aca="false">VLOOKUP(B6445,[1]Planilha8!$X$4:$Y$6629,2,0)</f>
        <v>1793521</v>
      </c>
      <c r="D6445" s="102" t="s">
        <v>1711</v>
      </c>
      <c r="E6445" s="26" t="str">
        <f aca="false">VLOOKUP(B6445,[1]Planilha8!$X$4:$Z$6629,3,0)</f>
        <v>CEAD</v>
      </c>
      <c r="F6445" s="26" t="str">
        <f aca="false">VLOOKUP(B6445,[1]Planilha8!$X$4:$AD$6629,7,0)</f>
        <v>BOM</v>
      </c>
      <c r="G6445" s="103" t="n">
        <v>43368</v>
      </c>
      <c r="H6445" s="104" t="n">
        <v>445.33</v>
      </c>
      <c r="I6445" s="29" t="s">
        <v>23</v>
      </c>
      <c r="J6445" s="105" t="s">
        <v>1712</v>
      </c>
      <c r="K6445" s="106" t="n">
        <v>9344</v>
      </c>
      <c r="L6445" s="107" t="n">
        <v>2018002218</v>
      </c>
      <c r="M6445" s="73" t="n">
        <v>43465</v>
      </c>
      <c r="N6445" s="74" t="n">
        <v>11.13325</v>
      </c>
      <c r="O6445" s="109" t="n">
        <v>0.1</v>
      </c>
      <c r="P6445" s="110" t="n">
        <v>0.00833333333333333</v>
      </c>
      <c r="Q6445" s="77" t="n">
        <v>3.71108333333333</v>
      </c>
      <c r="R6445" s="78" t="n">
        <v>14.8443333333333</v>
      </c>
      <c r="S6445" s="39" t="n">
        <v>430.485666666667</v>
      </c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  <c r="AMG6445" s="0"/>
      <c r="AMH6445" s="0"/>
      <c r="AMI6445" s="0"/>
      <c r="AMJ6445" s="0"/>
    </row>
    <row r="6446" s="4" customFormat="true" ht="37.5" hidden="false" customHeight="true" outlineLevel="0" collapsed="false">
      <c r="A6446" s="23" t="s">
        <v>1337</v>
      </c>
      <c r="B6446" s="108" t="n">
        <v>11547</v>
      </c>
      <c r="C6446" s="25" t="n">
        <f aca="false">VLOOKUP(B6446,[1]Planilha8!$X$4:$Y$6629,2,0)</f>
        <v>1793522</v>
      </c>
      <c r="D6446" s="102" t="s">
        <v>1639</v>
      </c>
      <c r="E6446" s="26" t="str">
        <f aca="false">VLOOKUP(B6446,[1]Planilha8!$X$4:$Z$6629,3,0)</f>
        <v>CEAD</v>
      </c>
      <c r="F6446" s="26" t="str">
        <f aca="false">VLOOKUP(B6446,[1]Planilha8!$X$4:$AD$6629,7,0)</f>
        <v>BOM</v>
      </c>
      <c r="G6446" s="103" t="n">
        <v>43368</v>
      </c>
      <c r="H6446" s="104" t="n">
        <v>337.54</v>
      </c>
      <c r="I6446" s="29" t="s">
        <v>23</v>
      </c>
      <c r="J6446" s="105" t="s">
        <v>1712</v>
      </c>
      <c r="K6446" s="106" t="n">
        <v>9344</v>
      </c>
      <c r="L6446" s="107" t="n">
        <v>2018002218</v>
      </c>
      <c r="M6446" s="73" t="n">
        <v>43465</v>
      </c>
      <c r="N6446" s="74" t="n">
        <v>8.4385</v>
      </c>
      <c r="O6446" s="109" t="n">
        <v>0.1</v>
      </c>
      <c r="P6446" s="110" t="n">
        <v>0.00833333333333333</v>
      </c>
      <c r="Q6446" s="77" t="n">
        <v>2.81283333333333</v>
      </c>
      <c r="R6446" s="78" t="n">
        <v>11.2513333333333</v>
      </c>
      <c r="S6446" s="39" t="n">
        <v>326.288666666667</v>
      </c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  <c r="AMG6446" s="0"/>
      <c r="AMH6446" s="0"/>
      <c r="AMI6446" s="0"/>
      <c r="AMJ6446" s="0"/>
    </row>
    <row r="6447" s="4" customFormat="true" ht="37.5" hidden="false" customHeight="true" outlineLevel="0" collapsed="false">
      <c r="A6447" s="23" t="s">
        <v>1337</v>
      </c>
      <c r="B6447" s="108" t="n">
        <v>11548</v>
      </c>
      <c r="C6447" s="25" t="n">
        <f aca="false">VLOOKUP(B6447,[1]Planilha8!$X$4:$Y$6629,2,0)</f>
        <v>1793523</v>
      </c>
      <c r="D6447" s="102" t="s">
        <v>1639</v>
      </c>
      <c r="E6447" s="26" t="str">
        <f aca="false">VLOOKUP(B6447,[1]Planilha8!$X$4:$Z$6629,3,0)</f>
        <v>CEAD</v>
      </c>
      <c r="F6447" s="26" t="str">
        <f aca="false">VLOOKUP(B6447,[1]Planilha8!$X$4:$AD$6629,7,0)</f>
        <v>BOM</v>
      </c>
      <c r="G6447" s="103" t="n">
        <v>43368</v>
      </c>
      <c r="H6447" s="104" t="n">
        <v>337.54</v>
      </c>
      <c r="I6447" s="29" t="s">
        <v>23</v>
      </c>
      <c r="J6447" s="105" t="s">
        <v>1712</v>
      </c>
      <c r="K6447" s="106" t="n">
        <v>9344</v>
      </c>
      <c r="L6447" s="107" t="n">
        <v>2018002218</v>
      </c>
      <c r="M6447" s="73" t="n">
        <v>43465</v>
      </c>
      <c r="N6447" s="74" t="n">
        <v>8.4385</v>
      </c>
      <c r="O6447" s="109" t="n">
        <v>0.1</v>
      </c>
      <c r="P6447" s="110" t="n">
        <v>0.00833333333333333</v>
      </c>
      <c r="Q6447" s="77" t="n">
        <v>2.81283333333333</v>
      </c>
      <c r="R6447" s="78" t="n">
        <v>11.2513333333333</v>
      </c>
      <c r="S6447" s="39" t="n">
        <v>326.288666666667</v>
      </c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  <c r="AMG6447" s="0"/>
      <c r="AMH6447" s="0"/>
      <c r="AMI6447" s="0"/>
      <c r="AMJ6447" s="0"/>
    </row>
    <row r="6448" s="4" customFormat="true" ht="37.5" hidden="false" customHeight="true" outlineLevel="0" collapsed="false">
      <c r="A6448" s="23" t="s">
        <v>1337</v>
      </c>
      <c r="B6448" s="108" t="n">
        <v>11549</v>
      </c>
      <c r="C6448" s="25" t="n">
        <f aca="false">VLOOKUP(B6448,[1]Planilha8!$X$4:$Y$6629,2,0)</f>
        <v>1793524</v>
      </c>
      <c r="D6448" s="102" t="s">
        <v>1639</v>
      </c>
      <c r="E6448" s="26" t="str">
        <f aca="false">VLOOKUP(B6448,[1]Planilha8!$X$4:$Z$6629,3,0)</f>
        <v>CEAD</v>
      </c>
      <c r="F6448" s="26" t="str">
        <f aca="false">VLOOKUP(B6448,[1]Planilha8!$X$4:$AD$6629,7,0)</f>
        <v>BOM</v>
      </c>
      <c r="G6448" s="103" t="n">
        <v>43368</v>
      </c>
      <c r="H6448" s="104" t="n">
        <v>337.54</v>
      </c>
      <c r="I6448" s="29" t="s">
        <v>23</v>
      </c>
      <c r="J6448" s="105" t="s">
        <v>1712</v>
      </c>
      <c r="K6448" s="106" t="n">
        <v>9344</v>
      </c>
      <c r="L6448" s="107" t="n">
        <v>2018002218</v>
      </c>
      <c r="M6448" s="73" t="n">
        <v>43465</v>
      </c>
      <c r="N6448" s="74" t="n">
        <v>8.4385</v>
      </c>
      <c r="O6448" s="109" t="n">
        <v>0.1</v>
      </c>
      <c r="P6448" s="110" t="n">
        <v>0.00833333333333333</v>
      </c>
      <c r="Q6448" s="77" t="n">
        <v>2.81283333333333</v>
      </c>
      <c r="R6448" s="78" t="n">
        <v>11.2513333333333</v>
      </c>
      <c r="S6448" s="39" t="n">
        <v>326.288666666667</v>
      </c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  <c r="AMG6448" s="0"/>
      <c r="AMH6448" s="0"/>
      <c r="AMI6448" s="0"/>
      <c r="AMJ6448" s="0"/>
    </row>
    <row r="6449" s="4" customFormat="true" ht="37.5" hidden="false" customHeight="true" outlineLevel="0" collapsed="false">
      <c r="A6449" s="23" t="s">
        <v>1337</v>
      </c>
      <c r="B6449" s="108" t="n">
        <v>11550</v>
      </c>
      <c r="C6449" s="25" t="n">
        <f aca="false">VLOOKUP(B6449,[1]Planilha8!$X$4:$Y$6629,2,0)</f>
        <v>1793525</v>
      </c>
      <c r="D6449" s="102" t="s">
        <v>1639</v>
      </c>
      <c r="E6449" s="26" t="str">
        <f aca="false">VLOOKUP(B6449,[1]Planilha8!$X$4:$Z$6629,3,0)</f>
        <v>CEAD</v>
      </c>
      <c r="F6449" s="26" t="str">
        <f aca="false">VLOOKUP(B6449,[1]Planilha8!$X$4:$AD$6629,7,0)</f>
        <v>BOM</v>
      </c>
      <c r="G6449" s="103" t="n">
        <v>43368</v>
      </c>
      <c r="H6449" s="104" t="n">
        <v>337.54</v>
      </c>
      <c r="I6449" s="29" t="s">
        <v>23</v>
      </c>
      <c r="J6449" s="105" t="s">
        <v>1712</v>
      </c>
      <c r="K6449" s="106" t="n">
        <v>9344</v>
      </c>
      <c r="L6449" s="107" t="n">
        <v>2018002218</v>
      </c>
      <c r="M6449" s="73" t="n">
        <v>43465</v>
      </c>
      <c r="N6449" s="74" t="n">
        <v>8.4385</v>
      </c>
      <c r="O6449" s="109" t="n">
        <v>0.1</v>
      </c>
      <c r="P6449" s="110" t="n">
        <v>0.00833333333333333</v>
      </c>
      <c r="Q6449" s="77" t="n">
        <v>2.81283333333333</v>
      </c>
      <c r="R6449" s="78" t="n">
        <v>11.2513333333333</v>
      </c>
      <c r="S6449" s="39" t="n">
        <v>326.288666666667</v>
      </c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  <c r="AMG6449" s="0"/>
      <c r="AMH6449" s="0"/>
      <c r="AMI6449" s="0"/>
      <c r="AMJ6449" s="0"/>
    </row>
    <row r="6450" s="4" customFormat="true" ht="37.5" hidden="false" customHeight="true" outlineLevel="0" collapsed="false">
      <c r="A6450" s="23" t="s">
        <v>1337</v>
      </c>
      <c r="B6450" s="108" t="n">
        <v>11551</v>
      </c>
      <c r="C6450" s="25" t="n">
        <f aca="false">VLOOKUP(B6450,[1]Planilha8!$X$4:$Y$6629,2,0)</f>
        <v>1793526</v>
      </c>
      <c r="D6450" s="102" t="s">
        <v>1639</v>
      </c>
      <c r="E6450" s="26" t="str">
        <f aca="false">VLOOKUP(B6450,[1]Planilha8!$X$4:$Z$6629,3,0)</f>
        <v>CEAD</v>
      </c>
      <c r="F6450" s="26" t="str">
        <f aca="false">VLOOKUP(B6450,[1]Planilha8!$X$4:$AD$6629,7,0)</f>
        <v>BOM</v>
      </c>
      <c r="G6450" s="103" t="n">
        <v>43368</v>
      </c>
      <c r="H6450" s="104" t="n">
        <v>337.54</v>
      </c>
      <c r="I6450" s="29" t="s">
        <v>23</v>
      </c>
      <c r="J6450" s="105" t="s">
        <v>1712</v>
      </c>
      <c r="K6450" s="106" t="n">
        <v>9344</v>
      </c>
      <c r="L6450" s="107" t="n">
        <v>2018002218</v>
      </c>
      <c r="M6450" s="73" t="n">
        <v>43465</v>
      </c>
      <c r="N6450" s="74" t="n">
        <v>8.4385</v>
      </c>
      <c r="O6450" s="109" t="n">
        <v>0.1</v>
      </c>
      <c r="P6450" s="110" t="n">
        <v>0.00833333333333333</v>
      </c>
      <c r="Q6450" s="77" t="n">
        <v>2.81283333333333</v>
      </c>
      <c r="R6450" s="78" t="n">
        <v>11.2513333333333</v>
      </c>
      <c r="S6450" s="39" t="n">
        <v>326.288666666667</v>
      </c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  <c r="AMG6450" s="0"/>
      <c r="AMH6450" s="0"/>
      <c r="AMI6450" s="0"/>
      <c r="AMJ6450" s="0"/>
    </row>
    <row r="6451" s="4" customFormat="true" ht="37.5" hidden="false" customHeight="true" outlineLevel="0" collapsed="false">
      <c r="A6451" s="23" t="s">
        <v>1337</v>
      </c>
      <c r="B6451" s="108" t="n">
        <v>11552</v>
      </c>
      <c r="C6451" s="25" t="n">
        <f aca="false">VLOOKUP(B6451,[1]Planilha8!$X$4:$Y$6629,2,0)</f>
        <v>1793527</v>
      </c>
      <c r="D6451" s="102" t="s">
        <v>1639</v>
      </c>
      <c r="E6451" s="26" t="str">
        <f aca="false">VLOOKUP(B6451,[1]Planilha8!$X$4:$Z$6629,3,0)</f>
        <v>CEAD</v>
      </c>
      <c r="F6451" s="26" t="str">
        <f aca="false">VLOOKUP(B6451,[1]Planilha8!$X$4:$AD$6629,7,0)</f>
        <v>BOM</v>
      </c>
      <c r="G6451" s="103" t="n">
        <v>43368</v>
      </c>
      <c r="H6451" s="104" t="n">
        <v>337.54</v>
      </c>
      <c r="I6451" s="29" t="s">
        <v>23</v>
      </c>
      <c r="J6451" s="105" t="s">
        <v>1712</v>
      </c>
      <c r="K6451" s="106" t="n">
        <v>9344</v>
      </c>
      <c r="L6451" s="107" t="n">
        <v>2018002218</v>
      </c>
      <c r="M6451" s="73" t="n">
        <v>43465</v>
      </c>
      <c r="N6451" s="74" t="n">
        <v>8.4385</v>
      </c>
      <c r="O6451" s="109" t="n">
        <v>0.1</v>
      </c>
      <c r="P6451" s="110" t="n">
        <v>0.00833333333333333</v>
      </c>
      <c r="Q6451" s="77" t="n">
        <v>2.81283333333333</v>
      </c>
      <c r="R6451" s="78" t="n">
        <v>11.2513333333333</v>
      </c>
      <c r="S6451" s="39" t="n">
        <v>326.288666666667</v>
      </c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  <c r="AMG6451" s="0"/>
      <c r="AMH6451" s="0"/>
      <c r="AMI6451" s="0"/>
      <c r="AMJ6451" s="0"/>
    </row>
    <row r="6452" s="4" customFormat="true" ht="37.5" hidden="false" customHeight="true" outlineLevel="0" collapsed="false">
      <c r="A6452" s="23" t="s">
        <v>1337</v>
      </c>
      <c r="B6452" s="108" t="n">
        <v>11553</v>
      </c>
      <c r="C6452" s="25" t="n">
        <f aca="false">VLOOKUP(B6452,[1]Planilha8!$X$4:$Y$6629,2,0)</f>
        <v>1793528</v>
      </c>
      <c r="D6452" s="102" t="s">
        <v>1639</v>
      </c>
      <c r="E6452" s="26" t="str">
        <f aca="false">VLOOKUP(B6452,[1]Planilha8!$X$4:$Z$6629,3,0)</f>
        <v>CEAD</v>
      </c>
      <c r="F6452" s="26" t="str">
        <f aca="false">VLOOKUP(B6452,[1]Planilha8!$X$4:$AD$6629,7,0)</f>
        <v>BOM</v>
      </c>
      <c r="G6452" s="103" t="n">
        <v>43368</v>
      </c>
      <c r="H6452" s="104" t="n">
        <v>337.54</v>
      </c>
      <c r="I6452" s="29" t="s">
        <v>23</v>
      </c>
      <c r="J6452" s="105" t="s">
        <v>1712</v>
      </c>
      <c r="K6452" s="106" t="n">
        <v>9344</v>
      </c>
      <c r="L6452" s="107" t="n">
        <v>2018002218</v>
      </c>
      <c r="M6452" s="73" t="n">
        <v>43465</v>
      </c>
      <c r="N6452" s="74" t="n">
        <v>8.4385</v>
      </c>
      <c r="O6452" s="109" t="n">
        <v>0.1</v>
      </c>
      <c r="P6452" s="110" t="n">
        <v>0.00833333333333333</v>
      </c>
      <c r="Q6452" s="77" t="n">
        <v>2.81283333333333</v>
      </c>
      <c r="R6452" s="78" t="n">
        <v>11.2513333333333</v>
      </c>
      <c r="S6452" s="39" t="n">
        <v>326.288666666667</v>
      </c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  <c r="AMG6452" s="0"/>
      <c r="AMH6452" s="0"/>
      <c r="AMI6452" s="0"/>
      <c r="AMJ6452" s="0"/>
    </row>
    <row r="6453" s="4" customFormat="true" ht="37.5" hidden="false" customHeight="true" outlineLevel="0" collapsed="false">
      <c r="A6453" s="23" t="s">
        <v>1337</v>
      </c>
      <c r="B6453" s="108" t="n">
        <v>11554</v>
      </c>
      <c r="C6453" s="25" t="n">
        <f aca="false">VLOOKUP(B6453,[1]Planilha8!$X$4:$Y$6629,2,0)</f>
        <v>1793529</v>
      </c>
      <c r="D6453" s="102" t="s">
        <v>1639</v>
      </c>
      <c r="E6453" s="26" t="str">
        <f aca="false">VLOOKUP(B6453,[1]Planilha8!$X$4:$Z$6629,3,0)</f>
        <v>CEAD</v>
      </c>
      <c r="F6453" s="26" t="str">
        <f aca="false">VLOOKUP(B6453,[1]Planilha8!$X$4:$AD$6629,7,0)</f>
        <v>BOM</v>
      </c>
      <c r="G6453" s="103" t="n">
        <v>43368</v>
      </c>
      <c r="H6453" s="104" t="n">
        <v>337.54</v>
      </c>
      <c r="I6453" s="29" t="s">
        <v>23</v>
      </c>
      <c r="J6453" s="105" t="s">
        <v>1712</v>
      </c>
      <c r="K6453" s="106" t="n">
        <v>9344</v>
      </c>
      <c r="L6453" s="107" t="n">
        <v>2018002218</v>
      </c>
      <c r="M6453" s="73" t="n">
        <v>43465</v>
      </c>
      <c r="N6453" s="74" t="n">
        <v>8.4385</v>
      </c>
      <c r="O6453" s="109" t="n">
        <v>0.1</v>
      </c>
      <c r="P6453" s="110" t="n">
        <v>0.00833333333333333</v>
      </c>
      <c r="Q6453" s="77" t="n">
        <v>2.81283333333333</v>
      </c>
      <c r="R6453" s="78" t="n">
        <v>11.2513333333333</v>
      </c>
      <c r="S6453" s="39" t="n">
        <v>326.288666666667</v>
      </c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  <c r="AMG6453" s="0"/>
      <c r="AMH6453" s="0"/>
      <c r="AMI6453" s="0"/>
      <c r="AMJ6453" s="0"/>
    </row>
    <row r="6454" s="4" customFormat="true" ht="37.5" hidden="false" customHeight="true" outlineLevel="0" collapsed="false">
      <c r="A6454" s="23" t="s">
        <v>1337</v>
      </c>
      <c r="B6454" s="108" t="n">
        <v>11555</v>
      </c>
      <c r="C6454" s="25" t="n">
        <f aca="false">VLOOKUP(B6454,[1]Planilha8!$X$4:$Y$6629,2,0)</f>
        <v>1793530</v>
      </c>
      <c r="D6454" s="102" t="s">
        <v>1639</v>
      </c>
      <c r="E6454" s="26" t="str">
        <f aca="false">VLOOKUP(B6454,[1]Planilha8!$X$4:$Z$6629,3,0)</f>
        <v>CEAD</v>
      </c>
      <c r="F6454" s="26" t="str">
        <f aca="false">VLOOKUP(B6454,[1]Planilha8!$X$4:$AD$6629,7,0)</f>
        <v>BOM</v>
      </c>
      <c r="G6454" s="103" t="n">
        <v>43368</v>
      </c>
      <c r="H6454" s="104" t="n">
        <v>337.54</v>
      </c>
      <c r="I6454" s="29" t="s">
        <v>23</v>
      </c>
      <c r="J6454" s="105" t="s">
        <v>1712</v>
      </c>
      <c r="K6454" s="106" t="n">
        <v>9344</v>
      </c>
      <c r="L6454" s="107" t="n">
        <v>2018002218</v>
      </c>
      <c r="M6454" s="73" t="n">
        <v>43465</v>
      </c>
      <c r="N6454" s="74" t="n">
        <v>8.4385</v>
      </c>
      <c r="O6454" s="109" t="n">
        <v>0.1</v>
      </c>
      <c r="P6454" s="110" t="n">
        <v>0.00833333333333333</v>
      </c>
      <c r="Q6454" s="77" t="n">
        <v>2.81283333333333</v>
      </c>
      <c r="R6454" s="78" t="n">
        <v>11.2513333333333</v>
      </c>
      <c r="S6454" s="39" t="n">
        <v>326.288666666667</v>
      </c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  <c r="AMG6454" s="0"/>
      <c r="AMH6454" s="0"/>
      <c r="AMI6454" s="0"/>
      <c r="AMJ6454" s="0"/>
    </row>
    <row r="6455" s="4" customFormat="true" ht="37.5" hidden="false" customHeight="true" outlineLevel="0" collapsed="false">
      <c r="A6455" s="23" t="s">
        <v>1337</v>
      </c>
      <c r="B6455" s="108" t="n">
        <v>11556</v>
      </c>
      <c r="C6455" s="25" t="n">
        <f aca="false">VLOOKUP(B6455,[1]Planilha8!$X$4:$Y$6629,2,0)</f>
        <v>1793531</v>
      </c>
      <c r="D6455" s="102" t="s">
        <v>1639</v>
      </c>
      <c r="E6455" s="26" t="str">
        <f aca="false">VLOOKUP(B6455,[1]Planilha8!$X$4:$Z$6629,3,0)</f>
        <v>CEAD</v>
      </c>
      <c r="F6455" s="26" t="str">
        <f aca="false">VLOOKUP(B6455,[1]Planilha8!$X$4:$AD$6629,7,0)</f>
        <v>BOM</v>
      </c>
      <c r="G6455" s="103" t="n">
        <v>43368</v>
      </c>
      <c r="H6455" s="104" t="n">
        <v>337.54</v>
      </c>
      <c r="I6455" s="29" t="s">
        <v>23</v>
      </c>
      <c r="J6455" s="105" t="s">
        <v>1712</v>
      </c>
      <c r="K6455" s="106" t="n">
        <v>9344</v>
      </c>
      <c r="L6455" s="107" t="n">
        <v>2018002218</v>
      </c>
      <c r="M6455" s="73" t="n">
        <v>43465</v>
      </c>
      <c r="N6455" s="74" t="n">
        <v>8.4385</v>
      </c>
      <c r="O6455" s="109" t="n">
        <v>0.1</v>
      </c>
      <c r="P6455" s="110" t="n">
        <v>0.00833333333333333</v>
      </c>
      <c r="Q6455" s="77" t="n">
        <v>2.81283333333333</v>
      </c>
      <c r="R6455" s="78" t="n">
        <v>11.2513333333333</v>
      </c>
      <c r="S6455" s="39" t="n">
        <v>326.288666666667</v>
      </c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  <c r="AMG6455" s="0"/>
      <c r="AMH6455" s="0"/>
      <c r="AMI6455" s="0"/>
      <c r="AMJ6455" s="0"/>
    </row>
    <row r="6456" s="4" customFormat="true" ht="37.5" hidden="false" customHeight="true" outlineLevel="0" collapsed="false">
      <c r="A6456" s="23" t="s">
        <v>1337</v>
      </c>
      <c r="B6456" s="108" t="n">
        <v>11557</v>
      </c>
      <c r="C6456" s="25" t="n">
        <f aca="false">VLOOKUP(B6456,[1]Planilha8!$X$4:$Y$6629,2,0)</f>
        <v>1793532</v>
      </c>
      <c r="D6456" s="102" t="s">
        <v>1639</v>
      </c>
      <c r="E6456" s="26" t="str">
        <f aca="false">VLOOKUP(B6456,[1]Planilha8!$X$4:$Z$6629,3,0)</f>
        <v>CEAD</v>
      </c>
      <c r="F6456" s="26" t="str">
        <f aca="false">VLOOKUP(B6456,[1]Planilha8!$X$4:$AD$6629,7,0)</f>
        <v>BOM</v>
      </c>
      <c r="G6456" s="103" t="n">
        <v>43368</v>
      </c>
      <c r="H6456" s="104" t="n">
        <v>337.54</v>
      </c>
      <c r="I6456" s="29" t="s">
        <v>23</v>
      </c>
      <c r="J6456" s="105" t="s">
        <v>1712</v>
      </c>
      <c r="K6456" s="106" t="n">
        <v>9344</v>
      </c>
      <c r="L6456" s="107" t="n">
        <v>2018002218</v>
      </c>
      <c r="M6456" s="73" t="n">
        <v>43465</v>
      </c>
      <c r="N6456" s="74" t="n">
        <v>8.4385</v>
      </c>
      <c r="O6456" s="109" t="n">
        <v>0.1</v>
      </c>
      <c r="P6456" s="110" t="n">
        <v>0.00833333333333333</v>
      </c>
      <c r="Q6456" s="77" t="n">
        <v>2.81283333333333</v>
      </c>
      <c r="R6456" s="78" t="n">
        <v>11.2513333333333</v>
      </c>
      <c r="S6456" s="39" t="n">
        <v>326.288666666667</v>
      </c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  <c r="AMG6456" s="0"/>
      <c r="AMH6456" s="0"/>
      <c r="AMI6456" s="0"/>
      <c r="AMJ6456" s="0"/>
    </row>
    <row r="6457" s="4" customFormat="true" ht="37.5" hidden="false" customHeight="true" outlineLevel="0" collapsed="false">
      <c r="A6457" s="23" t="s">
        <v>1337</v>
      </c>
      <c r="B6457" s="108" t="n">
        <v>11558</v>
      </c>
      <c r="C6457" s="25" t="n">
        <f aca="false">VLOOKUP(B6457,[1]Planilha8!$X$4:$Y$6629,2,0)</f>
        <v>1793533</v>
      </c>
      <c r="D6457" s="102" t="s">
        <v>1639</v>
      </c>
      <c r="E6457" s="26" t="str">
        <f aca="false">VLOOKUP(B6457,[1]Planilha8!$X$4:$Z$6629,3,0)</f>
        <v>CEAD</v>
      </c>
      <c r="F6457" s="26" t="str">
        <f aca="false">VLOOKUP(B6457,[1]Planilha8!$X$4:$AD$6629,7,0)</f>
        <v>BOM</v>
      </c>
      <c r="G6457" s="103" t="n">
        <v>43368</v>
      </c>
      <c r="H6457" s="104" t="n">
        <v>337.54</v>
      </c>
      <c r="I6457" s="29" t="s">
        <v>23</v>
      </c>
      <c r="J6457" s="105" t="s">
        <v>1712</v>
      </c>
      <c r="K6457" s="106" t="n">
        <v>9344</v>
      </c>
      <c r="L6457" s="107" t="n">
        <v>2018002218</v>
      </c>
      <c r="M6457" s="73" t="n">
        <v>43465</v>
      </c>
      <c r="N6457" s="74" t="n">
        <v>8.4385</v>
      </c>
      <c r="O6457" s="109" t="n">
        <v>0.1</v>
      </c>
      <c r="P6457" s="110" t="n">
        <v>0.00833333333333333</v>
      </c>
      <c r="Q6457" s="77" t="n">
        <v>2.81283333333333</v>
      </c>
      <c r="R6457" s="78" t="n">
        <v>11.2513333333333</v>
      </c>
      <c r="S6457" s="39" t="n">
        <v>326.288666666667</v>
      </c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  <c r="AMG6457" s="0"/>
      <c r="AMH6457" s="0"/>
      <c r="AMI6457" s="0"/>
      <c r="AMJ6457" s="0"/>
    </row>
    <row r="6458" s="4" customFormat="true" ht="37.5" hidden="false" customHeight="true" outlineLevel="0" collapsed="false">
      <c r="A6458" s="23" t="s">
        <v>1337</v>
      </c>
      <c r="B6458" s="108" t="n">
        <v>11559</v>
      </c>
      <c r="C6458" s="25" t="n">
        <f aca="false">VLOOKUP(B6458,[1]Planilha8!$X$4:$Y$6629,2,0)</f>
        <v>1793534</v>
      </c>
      <c r="D6458" s="102" t="s">
        <v>1639</v>
      </c>
      <c r="E6458" s="26" t="str">
        <f aca="false">VLOOKUP(B6458,[1]Planilha8!$X$4:$Z$6629,3,0)</f>
        <v>CEAD</v>
      </c>
      <c r="F6458" s="26" t="str">
        <f aca="false">VLOOKUP(B6458,[1]Planilha8!$X$4:$AD$6629,7,0)</f>
        <v>BOM</v>
      </c>
      <c r="G6458" s="103" t="n">
        <v>43368</v>
      </c>
      <c r="H6458" s="104" t="n">
        <v>337.54</v>
      </c>
      <c r="I6458" s="29" t="s">
        <v>23</v>
      </c>
      <c r="J6458" s="105" t="s">
        <v>1712</v>
      </c>
      <c r="K6458" s="106" t="n">
        <v>9344</v>
      </c>
      <c r="L6458" s="107" t="n">
        <v>2018002218</v>
      </c>
      <c r="M6458" s="73" t="n">
        <v>43465</v>
      </c>
      <c r="N6458" s="74" t="n">
        <v>8.4385</v>
      </c>
      <c r="O6458" s="109" t="n">
        <v>0.1</v>
      </c>
      <c r="P6458" s="110" t="n">
        <v>0.00833333333333333</v>
      </c>
      <c r="Q6458" s="77" t="n">
        <v>2.81283333333333</v>
      </c>
      <c r="R6458" s="78" t="n">
        <v>11.2513333333333</v>
      </c>
      <c r="S6458" s="39" t="n">
        <v>326.288666666667</v>
      </c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  <c r="AMG6458" s="0"/>
      <c r="AMH6458" s="0"/>
      <c r="AMI6458" s="0"/>
      <c r="AMJ6458" s="0"/>
    </row>
    <row r="6459" s="4" customFormat="true" ht="37.5" hidden="false" customHeight="true" outlineLevel="0" collapsed="false">
      <c r="A6459" s="23" t="s">
        <v>1337</v>
      </c>
      <c r="B6459" s="108" t="n">
        <v>11560</v>
      </c>
      <c r="C6459" s="25" t="n">
        <f aca="false">VLOOKUP(B6459,[1]Planilha8!$X$4:$Y$6629,2,0)</f>
        <v>1793535</v>
      </c>
      <c r="D6459" s="102" t="s">
        <v>1639</v>
      </c>
      <c r="E6459" s="26" t="str">
        <f aca="false">VLOOKUP(B6459,[1]Planilha8!$X$4:$Z$6629,3,0)</f>
        <v>CEAD</v>
      </c>
      <c r="F6459" s="26" t="str">
        <f aca="false">VLOOKUP(B6459,[1]Planilha8!$X$4:$AD$6629,7,0)</f>
        <v>BOM</v>
      </c>
      <c r="G6459" s="103" t="n">
        <v>43368</v>
      </c>
      <c r="H6459" s="104" t="n">
        <v>337.54</v>
      </c>
      <c r="I6459" s="29" t="s">
        <v>23</v>
      </c>
      <c r="J6459" s="105" t="s">
        <v>1712</v>
      </c>
      <c r="K6459" s="106" t="n">
        <v>9344</v>
      </c>
      <c r="L6459" s="107" t="n">
        <v>2018002218</v>
      </c>
      <c r="M6459" s="73" t="n">
        <v>43465</v>
      </c>
      <c r="N6459" s="74" t="n">
        <v>8.4385</v>
      </c>
      <c r="O6459" s="109" t="n">
        <v>0.1</v>
      </c>
      <c r="P6459" s="110" t="n">
        <v>0.00833333333333333</v>
      </c>
      <c r="Q6459" s="77" t="n">
        <v>2.81283333333333</v>
      </c>
      <c r="R6459" s="78" t="n">
        <v>11.2513333333333</v>
      </c>
      <c r="S6459" s="39" t="n">
        <v>326.288666666667</v>
      </c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  <c r="AMG6459" s="0"/>
      <c r="AMH6459" s="0"/>
      <c r="AMI6459" s="0"/>
      <c r="AMJ6459" s="0"/>
    </row>
    <row r="6460" s="4" customFormat="true" ht="37.5" hidden="false" customHeight="true" outlineLevel="0" collapsed="false">
      <c r="A6460" s="23" t="s">
        <v>1337</v>
      </c>
      <c r="B6460" s="108" t="n">
        <v>11561</v>
      </c>
      <c r="C6460" s="25" t="n">
        <f aca="false">VLOOKUP(B6460,[1]Planilha8!$X$4:$Y$6629,2,0)</f>
        <v>1793536</v>
      </c>
      <c r="D6460" s="102" t="s">
        <v>1639</v>
      </c>
      <c r="E6460" s="26" t="str">
        <f aca="false">VLOOKUP(B6460,[1]Planilha8!$X$4:$Z$6629,3,0)</f>
        <v>CEAD</v>
      </c>
      <c r="F6460" s="26" t="str">
        <f aca="false">VLOOKUP(B6460,[1]Planilha8!$X$4:$AD$6629,7,0)</f>
        <v>BOM</v>
      </c>
      <c r="G6460" s="103" t="n">
        <v>43368</v>
      </c>
      <c r="H6460" s="104" t="n">
        <v>337.54</v>
      </c>
      <c r="I6460" s="29" t="s">
        <v>23</v>
      </c>
      <c r="J6460" s="105" t="s">
        <v>1712</v>
      </c>
      <c r="K6460" s="106" t="n">
        <v>9344</v>
      </c>
      <c r="L6460" s="107" t="n">
        <v>2018002218</v>
      </c>
      <c r="M6460" s="73" t="n">
        <v>43465</v>
      </c>
      <c r="N6460" s="74" t="n">
        <v>8.4385</v>
      </c>
      <c r="O6460" s="109" t="n">
        <v>0.1</v>
      </c>
      <c r="P6460" s="110" t="n">
        <v>0.00833333333333333</v>
      </c>
      <c r="Q6460" s="77" t="n">
        <v>2.81283333333333</v>
      </c>
      <c r="R6460" s="78" t="n">
        <v>11.2513333333333</v>
      </c>
      <c r="S6460" s="39" t="n">
        <v>326.288666666667</v>
      </c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  <c r="AMG6460" s="0"/>
      <c r="AMH6460" s="0"/>
      <c r="AMI6460" s="0"/>
      <c r="AMJ6460" s="0"/>
    </row>
    <row r="6461" s="4" customFormat="true" ht="37.5" hidden="false" customHeight="true" outlineLevel="0" collapsed="false">
      <c r="A6461" s="23" t="s">
        <v>1337</v>
      </c>
      <c r="B6461" s="108" t="n">
        <v>11562</v>
      </c>
      <c r="C6461" s="25" t="n">
        <f aca="false">VLOOKUP(B6461,[1]Planilha8!$X$4:$Y$6629,2,0)</f>
        <v>1793537</v>
      </c>
      <c r="D6461" s="102" t="s">
        <v>1639</v>
      </c>
      <c r="E6461" s="26" t="str">
        <f aca="false">VLOOKUP(B6461,[1]Planilha8!$X$4:$Z$6629,3,0)</f>
        <v>CEAD</v>
      </c>
      <c r="F6461" s="26" t="str">
        <f aca="false">VLOOKUP(B6461,[1]Planilha8!$X$4:$AD$6629,7,0)</f>
        <v>BOM</v>
      </c>
      <c r="G6461" s="103" t="n">
        <v>43368</v>
      </c>
      <c r="H6461" s="104" t="n">
        <v>337.54</v>
      </c>
      <c r="I6461" s="29" t="s">
        <v>23</v>
      </c>
      <c r="J6461" s="105" t="s">
        <v>1712</v>
      </c>
      <c r="K6461" s="106" t="n">
        <v>9344</v>
      </c>
      <c r="L6461" s="107" t="n">
        <v>2018002218</v>
      </c>
      <c r="M6461" s="73" t="n">
        <v>43465</v>
      </c>
      <c r="N6461" s="74" t="n">
        <v>8.4385</v>
      </c>
      <c r="O6461" s="109" t="n">
        <v>0.1</v>
      </c>
      <c r="P6461" s="110" t="n">
        <v>0.00833333333333333</v>
      </c>
      <c r="Q6461" s="77" t="n">
        <v>2.81283333333333</v>
      </c>
      <c r="R6461" s="78" t="n">
        <v>11.2513333333333</v>
      </c>
      <c r="S6461" s="39" t="n">
        <v>326.288666666667</v>
      </c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  <c r="AMG6461" s="0"/>
      <c r="AMH6461" s="0"/>
      <c r="AMI6461" s="0"/>
      <c r="AMJ6461" s="0"/>
    </row>
    <row r="6462" s="4" customFormat="true" ht="37.5" hidden="false" customHeight="true" outlineLevel="0" collapsed="false">
      <c r="A6462" s="23" t="s">
        <v>1337</v>
      </c>
      <c r="B6462" s="108" t="n">
        <v>11563</v>
      </c>
      <c r="C6462" s="25" t="n">
        <f aca="false">VLOOKUP(B6462,[1]Planilha8!$X$4:$Y$6629,2,0)</f>
        <v>1793538</v>
      </c>
      <c r="D6462" s="102" t="s">
        <v>1639</v>
      </c>
      <c r="E6462" s="26" t="str">
        <f aca="false">VLOOKUP(B6462,[1]Planilha8!$X$4:$Z$6629,3,0)</f>
        <v>CEAD</v>
      </c>
      <c r="F6462" s="26" t="str">
        <f aca="false">VLOOKUP(B6462,[1]Planilha8!$X$4:$AD$6629,7,0)</f>
        <v>BOM</v>
      </c>
      <c r="G6462" s="103" t="n">
        <v>43368</v>
      </c>
      <c r="H6462" s="104" t="n">
        <v>337.54</v>
      </c>
      <c r="I6462" s="29" t="s">
        <v>23</v>
      </c>
      <c r="J6462" s="105" t="s">
        <v>1712</v>
      </c>
      <c r="K6462" s="106" t="n">
        <v>9344</v>
      </c>
      <c r="L6462" s="107" t="n">
        <v>2018002218</v>
      </c>
      <c r="M6462" s="73" t="n">
        <v>43465</v>
      </c>
      <c r="N6462" s="74" t="n">
        <v>8.4385</v>
      </c>
      <c r="O6462" s="109" t="n">
        <v>0.1</v>
      </c>
      <c r="P6462" s="110" t="n">
        <v>0.00833333333333333</v>
      </c>
      <c r="Q6462" s="77" t="n">
        <v>2.81283333333333</v>
      </c>
      <c r="R6462" s="78" t="n">
        <v>11.2513333333333</v>
      </c>
      <c r="S6462" s="39" t="n">
        <v>326.288666666667</v>
      </c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  <c r="AMG6462" s="0"/>
      <c r="AMH6462" s="0"/>
      <c r="AMI6462" s="0"/>
      <c r="AMJ6462" s="0"/>
    </row>
    <row r="6463" s="4" customFormat="true" ht="37.5" hidden="false" customHeight="true" outlineLevel="0" collapsed="false">
      <c r="A6463" s="23" t="s">
        <v>1337</v>
      </c>
      <c r="B6463" s="108" t="n">
        <v>11564</v>
      </c>
      <c r="C6463" s="25" t="n">
        <f aca="false">VLOOKUP(B6463,[1]Planilha8!$X$4:$Y$6629,2,0)</f>
        <v>1793539</v>
      </c>
      <c r="D6463" s="102" t="s">
        <v>1639</v>
      </c>
      <c r="E6463" s="26" t="str">
        <f aca="false">VLOOKUP(B6463,[1]Planilha8!$X$4:$Z$6629,3,0)</f>
        <v>CEAD</v>
      </c>
      <c r="F6463" s="26" t="str">
        <f aca="false">VLOOKUP(B6463,[1]Planilha8!$X$4:$AD$6629,7,0)</f>
        <v>BOM</v>
      </c>
      <c r="G6463" s="103" t="n">
        <v>43368</v>
      </c>
      <c r="H6463" s="104" t="n">
        <v>337.54</v>
      </c>
      <c r="I6463" s="29" t="s">
        <v>23</v>
      </c>
      <c r="J6463" s="105" t="s">
        <v>1712</v>
      </c>
      <c r="K6463" s="106" t="n">
        <v>9344</v>
      </c>
      <c r="L6463" s="107" t="n">
        <v>2018002218</v>
      </c>
      <c r="M6463" s="73" t="n">
        <v>43465</v>
      </c>
      <c r="N6463" s="74" t="n">
        <v>8.4385</v>
      </c>
      <c r="O6463" s="109" t="n">
        <v>0.1</v>
      </c>
      <c r="P6463" s="110" t="n">
        <v>0.00833333333333333</v>
      </c>
      <c r="Q6463" s="77" t="n">
        <v>2.81283333333333</v>
      </c>
      <c r="R6463" s="78" t="n">
        <v>11.2513333333333</v>
      </c>
      <c r="S6463" s="39" t="n">
        <v>326.288666666667</v>
      </c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  <c r="AMG6463" s="0"/>
      <c r="AMH6463" s="0"/>
      <c r="AMI6463" s="0"/>
      <c r="AMJ6463" s="0"/>
    </row>
    <row r="6464" s="4" customFormat="true" ht="37.5" hidden="false" customHeight="true" outlineLevel="0" collapsed="false">
      <c r="A6464" s="23" t="s">
        <v>1337</v>
      </c>
      <c r="B6464" s="108" t="n">
        <v>11565</v>
      </c>
      <c r="C6464" s="25" t="n">
        <f aca="false">VLOOKUP(B6464,[1]Planilha8!$X$4:$Y$6629,2,0)</f>
        <v>1793540</v>
      </c>
      <c r="D6464" s="102" t="s">
        <v>1639</v>
      </c>
      <c r="E6464" s="26" t="str">
        <f aca="false">VLOOKUP(B6464,[1]Planilha8!$X$4:$Z$6629,3,0)</f>
        <v>CEAD</v>
      </c>
      <c r="F6464" s="26" t="str">
        <f aca="false">VLOOKUP(B6464,[1]Planilha8!$X$4:$AD$6629,7,0)</f>
        <v>BOM</v>
      </c>
      <c r="G6464" s="103" t="n">
        <v>43368</v>
      </c>
      <c r="H6464" s="104" t="n">
        <v>337.54</v>
      </c>
      <c r="I6464" s="29" t="s">
        <v>23</v>
      </c>
      <c r="J6464" s="105" t="s">
        <v>1712</v>
      </c>
      <c r="K6464" s="106" t="n">
        <v>9344</v>
      </c>
      <c r="L6464" s="107" t="n">
        <v>2018002218</v>
      </c>
      <c r="M6464" s="73" t="n">
        <v>43465</v>
      </c>
      <c r="N6464" s="74" t="n">
        <v>8.4385</v>
      </c>
      <c r="O6464" s="109" t="n">
        <v>0.1</v>
      </c>
      <c r="P6464" s="110" t="n">
        <v>0.00833333333333333</v>
      </c>
      <c r="Q6464" s="77" t="n">
        <v>2.81283333333333</v>
      </c>
      <c r="R6464" s="78" t="n">
        <v>11.2513333333333</v>
      </c>
      <c r="S6464" s="39" t="n">
        <v>326.288666666667</v>
      </c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  <c r="AMG6464" s="0"/>
      <c r="AMH6464" s="0"/>
      <c r="AMI6464" s="0"/>
      <c r="AMJ6464" s="0"/>
    </row>
    <row r="6465" s="4" customFormat="true" ht="37.5" hidden="false" customHeight="true" outlineLevel="0" collapsed="false">
      <c r="A6465" s="23" t="s">
        <v>1337</v>
      </c>
      <c r="B6465" s="108" t="n">
        <v>11566</v>
      </c>
      <c r="C6465" s="25" t="n">
        <f aca="false">VLOOKUP(B6465,[1]Planilha8!$X$4:$Y$6629,2,0)</f>
        <v>1793541</v>
      </c>
      <c r="D6465" s="102" t="s">
        <v>1639</v>
      </c>
      <c r="E6465" s="26" t="str">
        <f aca="false">VLOOKUP(B6465,[1]Planilha8!$X$4:$Z$6629,3,0)</f>
        <v>CEAD</v>
      </c>
      <c r="F6465" s="26" t="str">
        <f aca="false">VLOOKUP(B6465,[1]Planilha8!$X$4:$AD$6629,7,0)</f>
        <v>BOM</v>
      </c>
      <c r="G6465" s="103" t="n">
        <v>43368</v>
      </c>
      <c r="H6465" s="104" t="n">
        <v>337.54</v>
      </c>
      <c r="I6465" s="29" t="s">
        <v>23</v>
      </c>
      <c r="J6465" s="105" t="s">
        <v>1712</v>
      </c>
      <c r="K6465" s="106" t="n">
        <v>9344</v>
      </c>
      <c r="L6465" s="107" t="n">
        <v>2018002218</v>
      </c>
      <c r="M6465" s="73" t="n">
        <v>43465</v>
      </c>
      <c r="N6465" s="74" t="n">
        <v>8.4385</v>
      </c>
      <c r="O6465" s="109" t="n">
        <v>0.1</v>
      </c>
      <c r="P6465" s="110" t="n">
        <v>0.00833333333333333</v>
      </c>
      <c r="Q6465" s="77" t="n">
        <v>2.81283333333333</v>
      </c>
      <c r="R6465" s="78" t="n">
        <v>11.2513333333333</v>
      </c>
      <c r="S6465" s="39" t="n">
        <v>326.288666666667</v>
      </c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  <c r="AMG6465" s="0"/>
      <c r="AMH6465" s="0"/>
      <c r="AMI6465" s="0"/>
      <c r="AMJ6465" s="0"/>
    </row>
    <row r="6466" s="4" customFormat="true" ht="37.5" hidden="false" customHeight="true" outlineLevel="0" collapsed="false">
      <c r="A6466" s="23" t="s">
        <v>1337</v>
      </c>
      <c r="B6466" s="108" t="n">
        <v>11567</v>
      </c>
      <c r="C6466" s="25" t="n">
        <f aca="false">VLOOKUP(B6466,[1]Planilha8!$X$4:$Y$6629,2,0)</f>
        <v>1793542</v>
      </c>
      <c r="D6466" s="102" t="s">
        <v>1639</v>
      </c>
      <c r="E6466" s="26" t="str">
        <f aca="false">VLOOKUP(B6466,[1]Planilha8!$X$4:$Z$6629,3,0)</f>
        <v>CEAD</v>
      </c>
      <c r="F6466" s="26" t="str">
        <f aca="false">VLOOKUP(B6466,[1]Planilha8!$X$4:$AD$6629,7,0)</f>
        <v>BOM</v>
      </c>
      <c r="G6466" s="103" t="n">
        <v>43368</v>
      </c>
      <c r="H6466" s="104" t="n">
        <v>337.54</v>
      </c>
      <c r="I6466" s="29" t="s">
        <v>23</v>
      </c>
      <c r="J6466" s="105" t="s">
        <v>1712</v>
      </c>
      <c r="K6466" s="106" t="n">
        <v>9344</v>
      </c>
      <c r="L6466" s="107" t="n">
        <v>2018002218</v>
      </c>
      <c r="M6466" s="73" t="n">
        <v>43465</v>
      </c>
      <c r="N6466" s="74" t="n">
        <v>8.4385</v>
      </c>
      <c r="O6466" s="109" t="n">
        <v>0.1</v>
      </c>
      <c r="P6466" s="110" t="n">
        <v>0.00833333333333333</v>
      </c>
      <c r="Q6466" s="77" t="n">
        <v>2.81283333333333</v>
      </c>
      <c r="R6466" s="78" t="n">
        <v>11.2513333333333</v>
      </c>
      <c r="S6466" s="39" t="n">
        <v>326.288666666667</v>
      </c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  <c r="AMG6466" s="0"/>
      <c r="AMH6466" s="0"/>
      <c r="AMI6466" s="0"/>
      <c r="AMJ6466" s="0"/>
    </row>
    <row r="6467" s="4" customFormat="true" ht="37.5" hidden="false" customHeight="true" outlineLevel="0" collapsed="false">
      <c r="A6467" s="23" t="s">
        <v>1337</v>
      </c>
      <c r="B6467" s="108" t="n">
        <v>11568</v>
      </c>
      <c r="C6467" s="25" t="n">
        <f aca="false">VLOOKUP(B6467,[1]Planilha8!$X$4:$Y$6629,2,0)</f>
        <v>1793543</v>
      </c>
      <c r="D6467" s="102" t="s">
        <v>1639</v>
      </c>
      <c r="E6467" s="26" t="str">
        <f aca="false">VLOOKUP(B6467,[1]Planilha8!$X$4:$Z$6629,3,0)</f>
        <v>CEAD</v>
      </c>
      <c r="F6467" s="26" t="str">
        <f aca="false">VLOOKUP(B6467,[1]Planilha8!$X$4:$AD$6629,7,0)</f>
        <v>BOM</v>
      </c>
      <c r="G6467" s="103" t="n">
        <v>43368</v>
      </c>
      <c r="H6467" s="104" t="n">
        <v>337.54</v>
      </c>
      <c r="I6467" s="29" t="s">
        <v>23</v>
      </c>
      <c r="J6467" s="105" t="s">
        <v>1712</v>
      </c>
      <c r="K6467" s="106" t="n">
        <v>9344</v>
      </c>
      <c r="L6467" s="107" t="n">
        <v>2018002218</v>
      </c>
      <c r="M6467" s="73" t="n">
        <v>43465</v>
      </c>
      <c r="N6467" s="74" t="n">
        <v>8.4385</v>
      </c>
      <c r="O6467" s="109" t="n">
        <v>0.1</v>
      </c>
      <c r="P6467" s="110" t="n">
        <v>0.00833333333333333</v>
      </c>
      <c r="Q6467" s="77" t="n">
        <v>2.81283333333333</v>
      </c>
      <c r="R6467" s="78" t="n">
        <v>11.2513333333333</v>
      </c>
      <c r="S6467" s="39" t="n">
        <v>326.288666666667</v>
      </c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  <c r="AMG6467" s="0"/>
      <c r="AMH6467" s="0"/>
      <c r="AMI6467" s="0"/>
      <c r="AMJ6467" s="0"/>
    </row>
    <row r="6468" s="4" customFormat="true" ht="37.5" hidden="false" customHeight="true" outlineLevel="0" collapsed="false">
      <c r="A6468" s="23" t="s">
        <v>1337</v>
      </c>
      <c r="B6468" s="108" t="n">
        <v>11569</v>
      </c>
      <c r="C6468" s="25" t="n">
        <f aca="false">VLOOKUP(B6468,[1]Planilha8!$X$4:$Y$6629,2,0)</f>
        <v>1793544</v>
      </c>
      <c r="D6468" s="102" t="s">
        <v>1713</v>
      </c>
      <c r="E6468" s="26" t="str">
        <f aca="false">VLOOKUP(B6468,[1]Planilha8!$X$4:$Z$6629,3,0)</f>
        <v>CEAD</v>
      </c>
      <c r="F6468" s="26" t="str">
        <f aca="false">VLOOKUP(B6468,[1]Planilha8!$X$4:$AD$6629,7,0)</f>
        <v>BOM</v>
      </c>
      <c r="G6468" s="103" t="n">
        <v>43368</v>
      </c>
      <c r="H6468" s="104" t="n">
        <v>699</v>
      </c>
      <c r="I6468" s="29" t="s">
        <v>23</v>
      </c>
      <c r="J6468" s="105" t="s">
        <v>1712</v>
      </c>
      <c r="K6468" s="106" t="n">
        <v>9344</v>
      </c>
      <c r="L6468" s="107" t="n">
        <v>2018002218</v>
      </c>
      <c r="M6468" s="73" t="n">
        <v>43465</v>
      </c>
      <c r="N6468" s="74" t="n">
        <v>17.475</v>
      </c>
      <c r="O6468" s="109" t="n">
        <v>0.1</v>
      </c>
      <c r="P6468" s="110" t="n">
        <v>0.00833333333333333</v>
      </c>
      <c r="Q6468" s="77" t="n">
        <v>5.825</v>
      </c>
      <c r="R6468" s="78" t="n">
        <v>23.3</v>
      </c>
      <c r="S6468" s="39" t="n">
        <v>675.7</v>
      </c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  <c r="AMG6468" s="0"/>
      <c r="AMH6468" s="0"/>
      <c r="AMI6468" s="0"/>
      <c r="AMJ6468" s="0"/>
    </row>
    <row r="6469" s="4" customFormat="true" ht="37.5" hidden="false" customHeight="true" outlineLevel="0" collapsed="false">
      <c r="A6469" s="23" t="s">
        <v>1337</v>
      </c>
      <c r="B6469" s="108" t="n">
        <v>11570</v>
      </c>
      <c r="C6469" s="25" t="n">
        <f aca="false">VLOOKUP(B6469,[1]Planilha8!$X$4:$Y$6629,2,0)</f>
        <v>1793545</v>
      </c>
      <c r="D6469" s="102" t="s">
        <v>1713</v>
      </c>
      <c r="E6469" s="26" t="str">
        <f aca="false">VLOOKUP(B6469,[1]Planilha8!$X$4:$Z$6629,3,0)</f>
        <v>CEAD</v>
      </c>
      <c r="F6469" s="26" t="str">
        <f aca="false">VLOOKUP(B6469,[1]Planilha8!$X$4:$AD$6629,7,0)</f>
        <v>BOM</v>
      </c>
      <c r="G6469" s="103" t="n">
        <v>43368</v>
      </c>
      <c r="H6469" s="104" t="n">
        <v>699</v>
      </c>
      <c r="I6469" s="29" t="s">
        <v>23</v>
      </c>
      <c r="J6469" s="105" t="s">
        <v>1712</v>
      </c>
      <c r="K6469" s="106" t="n">
        <v>9344</v>
      </c>
      <c r="L6469" s="107" t="n">
        <v>2018002218</v>
      </c>
      <c r="M6469" s="73" t="n">
        <v>43465</v>
      </c>
      <c r="N6469" s="74" t="n">
        <v>17.475</v>
      </c>
      <c r="O6469" s="109" t="n">
        <v>0.1</v>
      </c>
      <c r="P6469" s="110" t="n">
        <v>0.00833333333333333</v>
      </c>
      <c r="Q6469" s="77" t="n">
        <v>5.825</v>
      </c>
      <c r="R6469" s="78" t="n">
        <v>23.3</v>
      </c>
      <c r="S6469" s="39" t="n">
        <v>675.7</v>
      </c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  <c r="AMG6469" s="0"/>
      <c r="AMH6469" s="0"/>
      <c r="AMI6469" s="0"/>
      <c r="AMJ6469" s="0"/>
    </row>
    <row r="6470" s="4" customFormat="true" ht="37.5" hidden="false" customHeight="true" outlineLevel="0" collapsed="false">
      <c r="A6470" s="23" t="s">
        <v>1337</v>
      </c>
      <c r="B6470" s="108" t="n">
        <v>11571</v>
      </c>
      <c r="C6470" s="25" t="n">
        <f aca="false">VLOOKUP(B6470,[1]Planilha8!$X$4:$Y$6629,2,0)</f>
        <v>1793546</v>
      </c>
      <c r="D6470" s="102" t="s">
        <v>1713</v>
      </c>
      <c r="E6470" s="26" t="str">
        <f aca="false">VLOOKUP(B6470,[1]Planilha8!$X$4:$Z$6629,3,0)</f>
        <v>CEAD</v>
      </c>
      <c r="F6470" s="26" t="str">
        <f aca="false">VLOOKUP(B6470,[1]Planilha8!$X$4:$AD$6629,7,0)</f>
        <v>BOM</v>
      </c>
      <c r="G6470" s="103" t="n">
        <v>43368</v>
      </c>
      <c r="H6470" s="104" t="n">
        <v>699</v>
      </c>
      <c r="I6470" s="29" t="s">
        <v>23</v>
      </c>
      <c r="J6470" s="105" t="s">
        <v>1712</v>
      </c>
      <c r="K6470" s="106" t="n">
        <v>9344</v>
      </c>
      <c r="L6470" s="107" t="n">
        <v>2018002218</v>
      </c>
      <c r="M6470" s="73" t="n">
        <v>43465</v>
      </c>
      <c r="N6470" s="74" t="n">
        <v>17.475</v>
      </c>
      <c r="O6470" s="109" t="n">
        <v>0.1</v>
      </c>
      <c r="P6470" s="110" t="n">
        <v>0.00833333333333333</v>
      </c>
      <c r="Q6470" s="77" t="n">
        <v>5.825</v>
      </c>
      <c r="R6470" s="78" t="n">
        <v>23.3</v>
      </c>
      <c r="S6470" s="39" t="n">
        <v>675.7</v>
      </c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  <c r="AMG6470" s="0"/>
      <c r="AMH6470" s="0"/>
      <c r="AMI6470" s="0"/>
      <c r="AMJ6470" s="0"/>
    </row>
    <row r="6471" s="4" customFormat="true" ht="37.5" hidden="false" customHeight="true" outlineLevel="0" collapsed="false">
      <c r="A6471" s="23" t="s">
        <v>1337</v>
      </c>
      <c r="B6471" s="108" t="n">
        <v>11572</v>
      </c>
      <c r="C6471" s="25" t="n">
        <f aca="false">VLOOKUP(B6471,[1]Planilha8!$X$4:$Y$6629,2,0)</f>
        <v>1793547</v>
      </c>
      <c r="D6471" s="102" t="s">
        <v>1713</v>
      </c>
      <c r="E6471" s="26" t="str">
        <f aca="false">VLOOKUP(B6471,[1]Planilha8!$X$4:$Z$6629,3,0)</f>
        <v>CEAD</v>
      </c>
      <c r="F6471" s="26" t="str">
        <f aca="false">VLOOKUP(B6471,[1]Planilha8!$X$4:$AD$6629,7,0)</f>
        <v>BOM</v>
      </c>
      <c r="G6471" s="103" t="n">
        <v>43368</v>
      </c>
      <c r="H6471" s="104" t="n">
        <v>699</v>
      </c>
      <c r="I6471" s="29" t="s">
        <v>23</v>
      </c>
      <c r="J6471" s="105" t="s">
        <v>1712</v>
      </c>
      <c r="K6471" s="106" t="n">
        <v>9344</v>
      </c>
      <c r="L6471" s="107" t="n">
        <v>2018002218</v>
      </c>
      <c r="M6471" s="73" t="n">
        <v>43465</v>
      </c>
      <c r="N6471" s="74" t="n">
        <v>17.475</v>
      </c>
      <c r="O6471" s="109" t="n">
        <v>0.1</v>
      </c>
      <c r="P6471" s="110" t="n">
        <v>0.00833333333333333</v>
      </c>
      <c r="Q6471" s="77" t="n">
        <v>5.825</v>
      </c>
      <c r="R6471" s="78" t="n">
        <v>23.3</v>
      </c>
      <c r="S6471" s="39" t="n">
        <v>675.7</v>
      </c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  <c r="AMG6471" s="0"/>
      <c r="AMH6471" s="0"/>
      <c r="AMI6471" s="0"/>
      <c r="AMJ6471" s="0"/>
    </row>
    <row r="6472" s="4" customFormat="true" ht="37.5" hidden="false" customHeight="true" outlineLevel="0" collapsed="false">
      <c r="A6472" s="23" t="s">
        <v>1337</v>
      </c>
      <c r="B6472" s="108" t="n">
        <v>11573</v>
      </c>
      <c r="C6472" s="25" t="n">
        <f aca="false">VLOOKUP(B6472,[1]Planilha8!$X$4:$Y$6629,2,0)</f>
        <v>1793548</v>
      </c>
      <c r="D6472" s="102" t="s">
        <v>1713</v>
      </c>
      <c r="E6472" s="26" t="str">
        <f aca="false">VLOOKUP(B6472,[1]Planilha8!$X$4:$Z$6629,3,0)</f>
        <v>CEAD</v>
      </c>
      <c r="F6472" s="26" t="str">
        <f aca="false">VLOOKUP(B6472,[1]Planilha8!$X$4:$AD$6629,7,0)</f>
        <v>BOM</v>
      </c>
      <c r="G6472" s="103" t="n">
        <v>43368</v>
      </c>
      <c r="H6472" s="104" t="n">
        <v>699</v>
      </c>
      <c r="I6472" s="29" t="s">
        <v>23</v>
      </c>
      <c r="J6472" s="105" t="s">
        <v>1712</v>
      </c>
      <c r="K6472" s="106" t="n">
        <v>9344</v>
      </c>
      <c r="L6472" s="107" t="n">
        <v>2018002218</v>
      </c>
      <c r="M6472" s="73" t="n">
        <v>43465</v>
      </c>
      <c r="N6472" s="74" t="n">
        <v>17.475</v>
      </c>
      <c r="O6472" s="109" t="n">
        <v>0.1</v>
      </c>
      <c r="P6472" s="110" t="n">
        <v>0.00833333333333333</v>
      </c>
      <c r="Q6472" s="77" t="n">
        <v>5.825</v>
      </c>
      <c r="R6472" s="78" t="n">
        <v>23.3</v>
      </c>
      <c r="S6472" s="39" t="n">
        <v>675.7</v>
      </c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  <c r="AMG6472" s="0"/>
      <c r="AMH6472" s="0"/>
      <c r="AMI6472" s="0"/>
      <c r="AMJ6472" s="0"/>
    </row>
    <row r="6473" s="4" customFormat="true" ht="37.5" hidden="false" customHeight="true" outlineLevel="0" collapsed="false">
      <c r="A6473" s="23" t="s">
        <v>1337</v>
      </c>
      <c r="B6473" s="108" t="n">
        <v>11574</v>
      </c>
      <c r="C6473" s="25" t="n">
        <f aca="false">VLOOKUP(B6473,[1]Planilha8!$X$4:$Y$6629,2,0)</f>
        <v>1793549</v>
      </c>
      <c r="D6473" s="102" t="s">
        <v>1713</v>
      </c>
      <c r="E6473" s="26" t="str">
        <f aca="false">VLOOKUP(B6473,[1]Planilha8!$X$4:$Z$6629,3,0)</f>
        <v>CEAD</v>
      </c>
      <c r="F6473" s="26" t="str">
        <f aca="false">VLOOKUP(B6473,[1]Planilha8!$X$4:$AD$6629,7,0)</f>
        <v>BOM</v>
      </c>
      <c r="G6473" s="103" t="n">
        <v>43368</v>
      </c>
      <c r="H6473" s="104" t="n">
        <v>699</v>
      </c>
      <c r="I6473" s="29" t="s">
        <v>23</v>
      </c>
      <c r="J6473" s="105" t="s">
        <v>1712</v>
      </c>
      <c r="K6473" s="106" t="n">
        <v>9344</v>
      </c>
      <c r="L6473" s="107" t="n">
        <v>2018002218</v>
      </c>
      <c r="M6473" s="73" t="n">
        <v>43465</v>
      </c>
      <c r="N6473" s="74" t="n">
        <v>17.475</v>
      </c>
      <c r="O6473" s="109" t="n">
        <v>0.1</v>
      </c>
      <c r="P6473" s="110" t="n">
        <v>0.00833333333333333</v>
      </c>
      <c r="Q6473" s="77" t="n">
        <v>5.825</v>
      </c>
      <c r="R6473" s="78" t="n">
        <v>23.3</v>
      </c>
      <c r="S6473" s="39" t="n">
        <v>675.7</v>
      </c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  <c r="AMG6473" s="0"/>
      <c r="AMH6473" s="0"/>
      <c r="AMI6473" s="0"/>
      <c r="AMJ6473" s="0"/>
    </row>
    <row r="6474" s="4" customFormat="true" ht="37.5" hidden="false" customHeight="true" outlineLevel="0" collapsed="false">
      <c r="A6474" s="23" t="s">
        <v>1337</v>
      </c>
      <c r="B6474" s="108" t="n">
        <v>11575</v>
      </c>
      <c r="C6474" s="25" t="n">
        <f aca="false">VLOOKUP(B6474,[1]Planilha8!$X$4:$Y$6629,2,0)</f>
        <v>1793550</v>
      </c>
      <c r="D6474" s="102" t="s">
        <v>1713</v>
      </c>
      <c r="E6474" s="26" t="str">
        <f aca="false">VLOOKUP(B6474,[1]Planilha8!$X$4:$Z$6629,3,0)</f>
        <v>CEAD</v>
      </c>
      <c r="F6474" s="26" t="str">
        <f aca="false">VLOOKUP(B6474,[1]Planilha8!$X$4:$AD$6629,7,0)</f>
        <v>BOM</v>
      </c>
      <c r="G6474" s="103" t="n">
        <v>43368</v>
      </c>
      <c r="H6474" s="104" t="n">
        <v>699</v>
      </c>
      <c r="I6474" s="29" t="s">
        <v>23</v>
      </c>
      <c r="J6474" s="105" t="s">
        <v>1712</v>
      </c>
      <c r="K6474" s="106" t="n">
        <v>9344</v>
      </c>
      <c r="L6474" s="107" t="n">
        <v>2018002218</v>
      </c>
      <c r="M6474" s="73" t="n">
        <v>43465</v>
      </c>
      <c r="N6474" s="74" t="n">
        <v>17.475</v>
      </c>
      <c r="O6474" s="109" t="n">
        <v>0.1</v>
      </c>
      <c r="P6474" s="110" t="n">
        <v>0.00833333333333333</v>
      </c>
      <c r="Q6474" s="77" t="n">
        <v>5.825</v>
      </c>
      <c r="R6474" s="78" t="n">
        <v>23.3</v>
      </c>
      <c r="S6474" s="39" t="n">
        <v>675.7</v>
      </c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  <c r="AMG6474" s="0"/>
      <c r="AMH6474" s="0"/>
      <c r="AMI6474" s="0"/>
      <c r="AMJ6474" s="0"/>
    </row>
    <row r="6475" s="4" customFormat="true" ht="37.5" hidden="false" customHeight="true" outlineLevel="0" collapsed="false">
      <c r="A6475" s="23" t="s">
        <v>1337</v>
      </c>
      <c r="B6475" s="108" t="n">
        <v>11576</v>
      </c>
      <c r="C6475" s="25" t="n">
        <f aca="false">VLOOKUP(B6475,[1]Planilha8!$X$4:$Y$6629,2,0)</f>
        <v>1793551</v>
      </c>
      <c r="D6475" s="102" t="s">
        <v>1713</v>
      </c>
      <c r="E6475" s="26" t="str">
        <f aca="false">VLOOKUP(B6475,[1]Planilha8!$X$4:$Z$6629,3,0)</f>
        <v>CEAD</v>
      </c>
      <c r="F6475" s="26" t="str">
        <f aca="false">VLOOKUP(B6475,[1]Planilha8!$X$4:$AD$6629,7,0)</f>
        <v>BOM</v>
      </c>
      <c r="G6475" s="103" t="n">
        <v>43368</v>
      </c>
      <c r="H6475" s="104" t="n">
        <v>699</v>
      </c>
      <c r="I6475" s="29" t="s">
        <v>23</v>
      </c>
      <c r="J6475" s="105" t="s">
        <v>1712</v>
      </c>
      <c r="K6475" s="106" t="n">
        <v>9344</v>
      </c>
      <c r="L6475" s="107" t="n">
        <v>2018002218</v>
      </c>
      <c r="M6475" s="73" t="n">
        <v>43465</v>
      </c>
      <c r="N6475" s="74" t="n">
        <v>17.475</v>
      </c>
      <c r="O6475" s="109" t="n">
        <v>0.1</v>
      </c>
      <c r="P6475" s="110" t="n">
        <v>0.00833333333333333</v>
      </c>
      <c r="Q6475" s="77" t="n">
        <v>5.825</v>
      </c>
      <c r="R6475" s="78" t="n">
        <v>23.3</v>
      </c>
      <c r="S6475" s="39" t="n">
        <v>675.7</v>
      </c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  <c r="AMG6475" s="0"/>
      <c r="AMH6475" s="0"/>
      <c r="AMI6475" s="0"/>
      <c r="AMJ6475" s="0"/>
    </row>
    <row r="6476" s="4" customFormat="true" ht="37.5" hidden="false" customHeight="true" outlineLevel="0" collapsed="false">
      <c r="A6476" s="23" t="s">
        <v>1337</v>
      </c>
      <c r="B6476" s="108" t="n">
        <v>11577</v>
      </c>
      <c r="C6476" s="25" t="n">
        <f aca="false">VLOOKUP(B6476,[1]Planilha8!$X$4:$Y$6629,2,0)</f>
        <v>1793552</v>
      </c>
      <c r="D6476" s="102" t="s">
        <v>1713</v>
      </c>
      <c r="E6476" s="26" t="str">
        <f aca="false">VLOOKUP(B6476,[1]Planilha8!$X$4:$Z$6629,3,0)</f>
        <v>CEAD</v>
      </c>
      <c r="F6476" s="26" t="str">
        <f aca="false">VLOOKUP(B6476,[1]Planilha8!$X$4:$AD$6629,7,0)</f>
        <v>BOM</v>
      </c>
      <c r="G6476" s="103" t="n">
        <v>43368</v>
      </c>
      <c r="H6476" s="104" t="n">
        <v>699</v>
      </c>
      <c r="I6476" s="29" t="s">
        <v>23</v>
      </c>
      <c r="J6476" s="105" t="s">
        <v>1712</v>
      </c>
      <c r="K6476" s="106" t="n">
        <v>9344</v>
      </c>
      <c r="L6476" s="107" t="n">
        <v>2018002218</v>
      </c>
      <c r="M6476" s="73" t="n">
        <v>43465</v>
      </c>
      <c r="N6476" s="74" t="n">
        <v>17.475</v>
      </c>
      <c r="O6476" s="109" t="n">
        <v>0.1</v>
      </c>
      <c r="P6476" s="110" t="n">
        <v>0.00833333333333333</v>
      </c>
      <c r="Q6476" s="77" t="n">
        <v>5.825</v>
      </c>
      <c r="R6476" s="78" t="n">
        <v>23.3</v>
      </c>
      <c r="S6476" s="39" t="n">
        <v>675.7</v>
      </c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  <c r="AMG6476" s="0"/>
      <c r="AMH6476" s="0"/>
      <c r="AMI6476" s="0"/>
      <c r="AMJ6476" s="0"/>
    </row>
    <row r="6477" s="4" customFormat="true" ht="37.5" hidden="false" customHeight="true" outlineLevel="0" collapsed="false">
      <c r="A6477" s="23" t="s">
        <v>1337</v>
      </c>
      <c r="B6477" s="108" t="n">
        <v>11578</v>
      </c>
      <c r="C6477" s="25" t="n">
        <f aca="false">VLOOKUP(B6477,[1]Planilha8!$X$4:$Y$6629,2,0)</f>
        <v>1793553</v>
      </c>
      <c r="D6477" s="102" t="s">
        <v>1713</v>
      </c>
      <c r="E6477" s="26" t="str">
        <f aca="false">VLOOKUP(B6477,[1]Planilha8!$X$4:$Z$6629,3,0)</f>
        <v>CEAD</v>
      </c>
      <c r="F6477" s="26" t="str">
        <f aca="false">VLOOKUP(B6477,[1]Planilha8!$X$4:$AD$6629,7,0)</f>
        <v>BOM</v>
      </c>
      <c r="G6477" s="103" t="n">
        <v>43368</v>
      </c>
      <c r="H6477" s="104" t="n">
        <v>699</v>
      </c>
      <c r="I6477" s="29" t="s">
        <v>23</v>
      </c>
      <c r="J6477" s="105" t="s">
        <v>1712</v>
      </c>
      <c r="K6477" s="106" t="n">
        <v>9344</v>
      </c>
      <c r="L6477" s="107" t="n">
        <v>2018002218</v>
      </c>
      <c r="M6477" s="73" t="n">
        <v>43465</v>
      </c>
      <c r="N6477" s="74" t="n">
        <v>17.475</v>
      </c>
      <c r="O6477" s="109" t="n">
        <v>0.1</v>
      </c>
      <c r="P6477" s="110" t="n">
        <v>0.00833333333333333</v>
      </c>
      <c r="Q6477" s="77" t="n">
        <v>5.825</v>
      </c>
      <c r="R6477" s="78" t="n">
        <v>23.3</v>
      </c>
      <c r="S6477" s="39" t="n">
        <v>675.7</v>
      </c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  <c r="AMG6477" s="0"/>
      <c r="AMH6477" s="0"/>
      <c r="AMI6477" s="0"/>
      <c r="AMJ6477" s="0"/>
    </row>
    <row r="6478" s="4" customFormat="true" ht="37.5" hidden="false" customHeight="true" outlineLevel="0" collapsed="false">
      <c r="A6478" s="23" t="s">
        <v>1337</v>
      </c>
      <c r="B6478" s="108" t="n">
        <v>11579</v>
      </c>
      <c r="C6478" s="25" t="n">
        <f aca="false">VLOOKUP(B6478,[1]Planilha8!$X$4:$Y$6629,2,0)</f>
        <v>1793554</v>
      </c>
      <c r="D6478" s="102" t="s">
        <v>1713</v>
      </c>
      <c r="E6478" s="26" t="str">
        <f aca="false">VLOOKUP(B6478,[1]Planilha8!$X$4:$Z$6629,3,0)</f>
        <v>CEAD</v>
      </c>
      <c r="F6478" s="26" t="str">
        <f aca="false">VLOOKUP(B6478,[1]Planilha8!$X$4:$AD$6629,7,0)</f>
        <v>BOM</v>
      </c>
      <c r="G6478" s="103" t="n">
        <v>43368</v>
      </c>
      <c r="H6478" s="104" t="n">
        <v>699</v>
      </c>
      <c r="I6478" s="29" t="s">
        <v>23</v>
      </c>
      <c r="J6478" s="105" t="s">
        <v>1712</v>
      </c>
      <c r="K6478" s="106" t="n">
        <v>9344</v>
      </c>
      <c r="L6478" s="107" t="n">
        <v>2018002218</v>
      </c>
      <c r="M6478" s="73" t="n">
        <v>43465</v>
      </c>
      <c r="N6478" s="74" t="n">
        <v>17.475</v>
      </c>
      <c r="O6478" s="109" t="n">
        <v>0.1</v>
      </c>
      <c r="P6478" s="110" t="n">
        <v>0.00833333333333333</v>
      </c>
      <c r="Q6478" s="77" t="n">
        <v>5.825</v>
      </c>
      <c r="R6478" s="78" t="n">
        <v>23.3</v>
      </c>
      <c r="S6478" s="39" t="n">
        <v>675.7</v>
      </c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  <c r="AMG6478" s="0"/>
      <c r="AMH6478" s="0"/>
      <c r="AMI6478" s="0"/>
      <c r="AMJ6478" s="0"/>
    </row>
    <row r="6479" s="4" customFormat="true" ht="37.5" hidden="false" customHeight="true" outlineLevel="0" collapsed="false">
      <c r="A6479" s="23" t="s">
        <v>1337</v>
      </c>
      <c r="B6479" s="108" t="n">
        <v>11580</v>
      </c>
      <c r="C6479" s="25" t="n">
        <f aca="false">VLOOKUP(B6479,[1]Planilha8!$X$4:$Y$6629,2,0)</f>
        <v>1793555</v>
      </c>
      <c r="D6479" s="102" t="s">
        <v>1713</v>
      </c>
      <c r="E6479" s="26" t="str">
        <f aca="false">VLOOKUP(B6479,[1]Planilha8!$X$4:$Z$6629,3,0)</f>
        <v>CEAD</v>
      </c>
      <c r="F6479" s="26" t="str">
        <f aca="false">VLOOKUP(B6479,[1]Planilha8!$X$4:$AD$6629,7,0)</f>
        <v>BOM</v>
      </c>
      <c r="G6479" s="103" t="n">
        <v>43368</v>
      </c>
      <c r="H6479" s="104" t="n">
        <v>699</v>
      </c>
      <c r="I6479" s="29" t="s">
        <v>23</v>
      </c>
      <c r="J6479" s="105" t="s">
        <v>1712</v>
      </c>
      <c r="K6479" s="106" t="n">
        <v>9344</v>
      </c>
      <c r="L6479" s="107" t="n">
        <v>2018002218</v>
      </c>
      <c r="M6479" s="73" t="n">
        <v>43465</v>
      </c>
      <c r="N6479" s="74" t="n">
        <v>17.475</v>
      </c>
      <c r="O6479" s="109" t="n">
        <v>0.1</v>
      </c>
      <c r="P6479" s="110" t="n">
        <v>0.00833333333333333</v>
      </c>
      <c r="Q6479" s="77" t="n">
        <v>5.825</v>
      </c>
      <c r="R6479" s="78" t="n">
        <v>23.3</v>
      </c>
      <c r="S6479" s="39" t="n">
        <v>675.7</v>
      </c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  <c r="AMG6479" s="0"/>
      <c r="AMH6479" s="0"/>
      <c r="AMI6479" s="0"/>
      <c r="AMJ6479" s="0"/>
    </row>
    <row r="6480" s="4" customFormat="true" ht="37.5" hidden="false" customHeight="true" outlineLevel="0" collapsed="false">
      <c r="A6480" s="23" t="s">
        <v>1337</v>
      </c>
      <c r="B6480" s="108" t="n">
        <v>11581</v>
      </c>
      <c r="C6480" s="25" t="n">
        <f aca="false">VLOOKUP(B6480,[1]Planilha8!$X$4:$Y$6629,2,0)</f>
        <v>1793556</v>
      </c>
      <c r="D6480" s="102" t="s">
        <v>1713</v>
      </c>
      <c r="E6480" s="26" t="str">
        <f aca="false">VLOOKUP(B6480,[1]Planilha8!$X$4:$Z$6629,3,0)</f>
        <v>CEAD</v>
      </c>
      <c r="F6480" s="26" t="str">
        <f aca="false">VLOOKUP(B6480,[1]Planilha8!$X$4:$AD$6629,7,0)</f>
        <v>BOM</v>
      </c>
      <c r="G6480" s="103" t="n">
        <v>43368</v>
      </c>
      <c r="H6480" s="104" t="n">
        <v>699</v>
      </c>
      <c r="I6480" s="29" t="s">
        <v>23</v>
      </c>
      <c r="J6480" s="105" t="s">
        <v>1712</v>
      </c>
      <c r="K6480" s="106" t="n">
        <v>9344</v>
      </c>
      <c r="L6480" s="107" t="n">
        <v>2018002218</v>
      </c>
      <c r="M6480" s="73" t="n">
        <v>43465</v>
      </c>
      <c r="N6480" s="74" t="n">
        <v>17.475</v>
      </c>
      <c r="O6480" s="109" t="n">
        <v>0.1</v>
      </c>
      <c r="P6480" s="110" t="n">
        <v>0.00833333333333333</v>
      </c>
      <c r="Q6480" s="77" t="n">
        <v>5.825</v>
      </c>
      <c r="R6480" s="78" t="n">
        <v>23.3</v>
      </c>
      <c r="S6480" s="39" t="n">
        <v>675.7</v>
      </c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  <c r="AMG6480" s="0"/>
      <c r="AMH6480" s="0"/>
      <c r="AMI6480" s="0"/>
      <c r="AMJ6480" s="0"/>
    </row>
    <row r="6481" s="4" customFormat="true" ht="37.5" hidden="false" customHeight="true" outlineLevel="0" collapsed="false">
      <c r="A6481" s="23" t="s">
        <v>1337</v>
      </c>
      <c r="B6481" s="108" t="n">
        <v>11582</v>
      </c>
      <c r="C6481" s="25" t="n">
        <f aca="false">VLOOKUP(B6481,[1]Planilha8!$X$4:$Y$6629,2,0)</f>
        <v>1793557</v>
      </c>
      <c r="D6481" s="102" t="s">
        <v>1713</v>
      </c>
      <c r="E6481" s="26" t="str">
        <f aca="false">VLOOKUP(B6481,[1]Planilha8!$X$4:$Z$6629,3,0)</f>
        <v>CEAD</v>
      </c>
      <c r="F6481" s="26" t="str">
        <f aca="false">VLOOKUP(B6481,[1]Planilha8!$X$4:$AD$6629,7,0)</f>
        <v>BOM</v>
      </c>
      <c r="G6481" s="103" t="n">
        <v>43368</v>
      </c>
      <c r="H6481" s="104" t="n">
        <v>699</v>
      </c>
      <c r="I6481" s="29" t="s">
        <v>23</v>
      </c>
      <c r="J6481" s="105" t="s">
        <v>1712</v>
      </c>
      <c r="K6481" s="106" t="n">
        <v>9344</v>
      </c>
      <c r="L6481" s="107" t="n">
        <v>2018002218</v>
      </c>
      <c r="M6481" s="73" t="n">
        <v>43465</v>
      </c>
      <c r="N6481" s="74" t="n">
        <v>17.475</v>
      </c>
      <c r="O6481" s="109" t="n">
        <v>0.1</v>
      </c>
      <c r="P6481" s="110" t="n">
        <v>0.00833333333333333</v>
      </c>
      <c r="Q6481" s="77" t="n">
        <v>5.825</v>
      </c>
      <c r="R6481" s="78" t="n">
        <v>23.3</v>
      </c>
      <c r="S6481" s="39" t="n">
        <v>675.7</v>
      </c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  <c r="AMG6481" s="0"/>
      <c r="AMH6481" s="0"/>
      <c r="AMI6481" s="0"/>
      <c r="AMJ6481" s="0"/>
    </row>
    <row r="6482" s="4" customFormat="true" ht="37.5" hidden="false" customHeight="true" outlineLevel="0" collapsed="false">
      <c r="A6482" s="23" t="s">
        <v>1337</v>
      </c>
      <c r="B6482" s="108" t="n">
        <v>11583</v>
      </c>
      <c r="C6482" s="25" t="n">
        <f aca="false">VLOOKUP(B6482,[1]Planilha8!$X$4:$Y$6629,2,0)</f>
        <v>1793558</v>
      </c>
      <c r="D6482" s="102" t="s">
        <v>1713</v>
      </c>
      <c r="E6482" s="26" t="str">
        <f aca="false">VLOOKUP(B6482,[1]Planilha8!$X$4:$Z$6629,3,0)</f>
        <v>CEAD</v>
      </c>
      <c r="F6482" s="26" t="str">
        <f aca="false">VLOOKUP(B6482,[1]Planilha8!$X$4:$AD$6629,7,0)</f>
        <v>BOM</v>
      </c>
      <c r="G6482" s="103" t="n">
        <v>43368</v>
      </c>
      <c r="H6482" s="104" t="n">
        <v>699</v>
      </c>
      <c r="I6482" s="29" t="s">
        <v>23</v>
      </c>
      <c r="J6482" s="105" t="s">
        <v>1712</v>
      </c>
      <c r="K6482" s="106" t="n">
        <v>9344</v>
      </c>
      <c r="L6482" s="107" t="n">
        <v>2018002218</v>
      </c>
      <c r="M6482" s="73" t="n">
        <v>43465</v>
      </c>
      <c r="N6482" s="74" t="n">
        <v>17.475</v>
      </c>
      <c r="O6482" s="109" t="n">
        <v>0.1</v>
      </c>
      <c r="P6482" s="110" t="n">
        <v>0.00833333333333333</v>
      </c>
      <c r="Q6482" s="77" t="n">
        <v>5.825</v>
      </c>
      <c r="R6482" s="78" t="n">
        <v>23.3</v>
      </c>
      <c r="S6482" s="39" t="n">
        <v>675.7</v>
      </c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  <c r="AMG6482" s="0"/>
      <c r="AMH6482" s="0"/>
      <c r="AMI6482" s="0"/>
      <c r="AMJ6482" s="0"/>
    </row>
    <row r="6483" s="4" customFormat="true" ht="37.5" hidden="false" customHeight="true" outlineLevel="0" collapsed="false">
      <c r="A6483" s="23" t="s">
        <v>1337</v>
      </c>
      <c r="B6483" s="108" t="n">
        <v>11584</v>
      </c>
      <c r="C6483" s="25" t="n">
        <f aca="false">VLOOKUP(B6483,[1]Planilha8!$X$4:$Y$6629,2,0)</f>
        <v>1793559</v>
      </c>
      <c r="D6483" s="102" t="s">
        <v>1713</v>
      </c>
      <c r="E6483" s="26" t="str">
        <f aca="false">VLOOKUP(B6483,[1]Planilha8!$X$4:$Z$6629,3,0)</f>
        <v>CEAD</v>
      </c>
      <c r="F6483" s="26" t="str">
        <f aca="false">VLOOKUP(B6483,[1]Planilha8!$X$4:$AD$6629,7,0)</f>
        <v>BOM</v>
      </c>
      <c r="G6483" s="103" t="n">
        <v>43368</v>
      </c>
      <c r="H6483" s="104" t="n">
        <v>699</v>
      </c>
      <c r="I6483" s="29" t="s">
        <v>23</v>
      </c>
      <c r="J6483" s="105" t="s">
        <v>1712</v>
      </c>
      <c r="K6483" s="106" t="n">
        <v>9344</v>
      </c>
      <c r="L6483" s="107" t="n">
        <v>2018002218</v>
      </c>
      <c r="M6483" s="73" t="n">
        <v>43465</v>
      </c>
      <c r="N6483" s="74" t="n">
        <v>17.475</v>
      </c>
      <c r="O6483" s="109" t="n">
        <v>0.1</v>
      </c>
      <c r="P6483" s="110" t="n">
        <v>0.00833333333333333</v>
      </c>
      <c r="Q6483" s="77" t="n">
        <v>5.825</v>
      </c>
      <c r="R6483" s="78" t="n">
        <v>23.3</v>
      </c>
      <c r="S6483" s="39" t="n">
        <v>675.7</v>
      </c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  <c r="AMG6483" s="0"/>
      <c r="AMH6483" s="0"/>
      <c r="AMI6483" s="0"/>
      <c r="AMJ6483" s="0"/>
    </row>
    <row r="6484" s="4" customFormat="true" ht="37.5" hidden="false" customHeight="true" outlineLevel="0" collapsed="false">
      <c r="A6484" s="23" t="s">
        <v>1337</v>
      </c>
      <c r="B6484" s="108" t="n">
        <v>11585</v>
      </c>
      <c r="C6484" s="25" t="n">
        <f aca="false">VLOOKUP(B6484,[1]Planilha8!$X$4:$Y$6629,2,0)</f>
        <v>1793560</v>
      </c>
      <c r="D6484" s="102" t="s">
        <v>1713</v>
      </c>
      <c r="E6484" s="26" t="str">
        <f aca="false">VLOOKUP(B6484,[1]Planilha8!$X$4:$Z$6629,3,0)</f>
        <v>CEAD</v>
      </c>
      <c r="F6484" s="26" t="str">
        <f aca="false">VLOOKUP(B6484,[1]Planilha8!$X$4:$AD$6629,7,0)</f>
        <v>BOM</v>
      </c>
      <c r="G6484" s="103" t="n">
        <v>43368</v>
      </c>
      <c r="H6484" s="104" t="n">
        <v>699</v>
      </c>
      <c r="I6484" s="29" t="s">
        <v>23</v>
      </c>
      <c r="J6484" s="105" t="s">
        <v>1712</v>
      </c>
      <c r="K6484" s="106" t="n">
        <v>9344</v>
      </c>
      <c r="L6484" s="107" t="n">
        <v>2018002218</v>
      </c>
      <c r="M6484" s="73" t="n">
        <v>43465</v>
      </c>
      <c r="N6484" s="74" t="n">
        <v>17.475</v>
      </c>
      <c r="O6484" s="109" t="n">
        <v>0.1</v>
      </c>
      <c r="P6484" s="110" t="n">
        <v>0.00833333333333333</v>
      </c>
      <c r="Q6484" s="77" t="n">
        <v>5.825</v>
      </c>
      <c r="R6484" s="78" t="n">
        <v>23.3</v>
      </c>
      <c r="S6484" s="39" t="n">
        <v>675.7</v>
      </c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  <c r="AMG6484" s="0"/>
      <c r="AMH6484" s="0"/>
      <c r="AMI6484" s="0"/>
      <c r="AMJ6484" s="0"/>
    </row>
    <row r="6485" s="4" customFormat="true" ht="37.5" hidden="false" customHeight="true" outlineLevel="0" collapsed="false">
      <c r="A6485" s="23" t="s">
        <v>1337</v>
      </c>
      <c r="B6485" s="108" t="n">
        <v>11586</v>
      </c>
      <c r="C6485" s="25" t="n">
        <f aca="false">VLOOKUP(B6485,[1]Planilha8!$X$4:$Y$6629,2,0)</f>
        <v>1793561</v>
      </c>
      <c r="D6485" s="102" t="s">
        <v>1713</v>
      </c>
      <c r="E6485" s="26" t="str">
        <f aca="false">VLOOKUP(B6485,[1]Planilha8!$X$4:$Z$6629,3,0)</f>
        <v>CEAD</v>
      </c>
      <c r="F6485" s="26" t="str">
        <f aca="false">VLOOKUP(B6485,[1]Planilha8!$X$4:$AD$6629,7,0)</f>
        <v>BOM</v>
      </c>
      <c r="G6485" s="103" t="n">
        <v>43368</v>
      </c>
      <c r="H6485" s="104" t="n">
        <v>699</v>
      </c>
      <c r="I6485" s="29" t="s">
        <v>23</v>
      </c>
      <c r="J6485" s="105" t="s">
        <v>1712</v>
      </c>
      <c r="K6485" s="106" t="n">
        <v>9344</v>
      </c>
      <c r="L6485" s="107" t="n">
        <v>2018002218</v>
      </c>
      <c r="M6485" s="73" t="n">
        <v>43465</v>
      </c>
      <c r="N6485" s="74" t="n">
        <v>17.475</v>
      </c>
      <c r="O6485" s="109" t="n">
        <v>0.1</v>
      </c>
      <c r="P6485" s="110" t="n">
        <v>0.00833333333333333</v>
      </c>
      <c r="Q6485" s="77" t="n">
        <v>5.825</v>
      </c>
      <c r="R6485" s="78" t="n">
        <v>23.3</v>
      </c>
      <c r="S6485" s="39" t="n">
        <v>675.7</v>
      </c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  <c r="AMG6485" s="0"/>
      <c r="AMH6485" s="0"/>
      <c r="AMI6485" s="0"/>
      <c r="AMJ6485" s="0"/>
    </row>
    <row r="6486" s="4" customFormat="true" ht="37.5" hidden="false" customHeight="true" outlineLevel="0" collapsed="false">
      <c r="A6486" s="23" t="s">
        <v>1337</v>
      </c>
      <c r="B6486" s="108" t="n">
        <v>11587</v>
      </c>
      <c r="C6486" s="25" t="n">
        <f aca="false">VLOOKUP(B6486,[1]Planilha8!$X$4:$Y$6629,2,0)</f>
        <v>1793562</v>
      </c>
      <c r="D6486" s="102" t="s">
        <v>1713</v>
      </c>
      <c r="E6486" s="26" t="str">
        <f aca="false">VLOOKUP(B6486,[1]Planilha8!$X$4:$Z$6629,3,0)</f>
        <v>CEAD</v>
      </c>
      <c r="F6486" s="26" t="str">
        <f aca="false">VLOOKUP(B6486,[1]Planilha8!$X$4:$AD$6629,7,0)</f>
        <v>BOM</v>
      </c>
      <c r="G6486" s="103" t="n">
        <v>43368</v>
      </c>
      <c r="H6486" s="104" t="n">
        <v>699</v>
      </c>
      <c r="I6486" s="29" t="s">
        <v>23</v>
      </c>
      <c r="J6486" s="105" t="s">
        <v>1712</v>
      </c>
      <c r="K6486" s="106" t="n">
        <v>9344</v>
      </c>
      <c r="L6486" s="107" t="n">
        <v>2018002218</v>
      </c>
      <c r="M6486" s="73" t="n">
        <v>43465</v>
      </c>
      <c r="N6486" s="74" t="n">
        <v>17.475</v>
      </c>
      <c r="O6486" s="109" t="n">
        <v>0.1</v>
      </c>
      <c r="P6486" s="110" t="n">
        <v>0.00833333333333333</v>
      </c>
      <c r="Q6486" s="77" t="n">
        <v>5.825</v>
      </c>
      <c r="R6486" s="78" t="n">
        <v>23.3</v>
      </c>
      <c r="S6486" s="39" t="n">
        <v>675.7</v>
      </c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  <c r="AMG6486" s="0"/>
      <c r="AMH6486" s="0"/>
      <c r="AMI6486" s="0"/>
      <c r="AMJ6486" s="0"/>
    </row>
    <row r="6487" s="4" customFormat="true" ht="37.5" hidden="false" customHeight="true" outlineLevel="0" collapsed="false">
      <c r="A6487" s="23" t="s">
        <v>1337</v>
      </c>
      <c r="B6487" s="108" t="n">
        <v>11588</v>
      </c>
      <c r="C6487" s="25" t="n">
        <f aca="false">VLOOKUP(B6487,[1]Planilha8!$X$4:$Y$6629,2,0)</f>
        <v>1793563</v>
      </c>
      <c r="D6487" s="102" t="s">
        <v>1713</v>
      </c>
      <c r="E6487" s="26" t="str">
        <f aca="false">VLOOKUP(B6487,[1]Planilha8!$X$4:$Z$6629,3,0)</f>
        <v>CEAD</v>
      </c>
      <c r="F6487" s="26" t="str">
        <f aca="false">VLOOKUP(B6487,[1]Planilha8!$X$4:$AD$6629,7,0)</f>
        <v>BOM</v>
      </c>
      <c r="G6487" s="103" t="n">
        <v>43368</v>
      </c>
      <c r="H6487" s="104" t="n">
        <v>699</v>
      </c>
      <c r="I6487" s="29" t="s">
        <v>23</v>
      </c>
      <c r="J6487" s="105" t="s">
        <v>1712</v>
      </c>
      <c r="K6487" s="106" t="n">
        <v>9344</v>
      </c>
      <c r="L6487" s="107" t="n">
        <v>2018002218</v>
      </c>
      <c r="M6487" s="73" t="n">
        <v>43465</v>
      </c>
      <c r="N6487" s="74" t="n">
        <v>17.475</v>
      </c>
      <c r="O6487" s="109" t="n">
        <v>0.1</v>
      </c>
      <c r="P6487" s="110" t="n">
        <v>0.00833333333333333</v>
      </c>
      <c r="Q6487" s="77" t="n">
        <v>5.825</v>
      </c>
      <c r="R6487" s="78" t="n">
        <v>23.3</v>
      </c>
      <c r="S6487" s="39" t="n">
        <v>675.7</v>
      </c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  <c r="AMG6487" s="0"/>
      <c r="AMH6487" s="0"/>
      <c r="AMI6487" s="0"/>
      <c r="AMJ6487" s="0"/>
    </row>
    <row r="6488" s="4" customFormat="true" ht="37.5" hidden="false" customHeight="true" outlineLevel="0" collapsed="false">
      <c r="A6488" s="23" t="s">
        <v>1337</v>
      </c>
      <c r="B6488" s="108" t="n">
        <v>11589</v>
      </c>
      <c r="C6488" s="25" t="n">
        <f aca="false">VLOOKUP(B6488,[1]Planilha8!$X$4:$Y$6629,2,0)</f>
        <v>1793564</v>
      </c>
      <c r="D6488" s="102" t="s">
        <v>1713</v>
      </c>
      <c r="E6488" s="26" t="str">
        <f aca="false">VLOOKUP(B6488,[1]Planilha8!$X$4:$Z$6629,3,0)</f>
        <v>CEAD</v>
      </c>
      <c r="F6488" s="26" t="str">
        <f aca="false">VLOOKUP(B6488,[1]Planilha8!$X$4:$AD$6629,7,0)</f>
        <v>BOM</v>
      </c>
      <c r="G6488" s="103" t="n">
        <v>43368</v>
      </c>
      <c r="H6488" s="104" t="n">
        <v>699</v>
      </c>
      <c r="I6488" s="29" t="s">
        <v>23</v>
      </c>
      <c r="J6488" s="105" t="s">
        <v>1712</v>
      </c>
      <c r="K6488" s="106" t="n">
        <v>9344</v>
      </c>
      <c r="L6488" s="107" t="n">
        <v>2018002218</v>
      </c>
      <c r="M6488" s="73" t="n">
        <v>43465</v>
      </c>
      <c r="N6488" s="74" t="n">
        <v>17.475</v>
      </c>
      <c r="O6488" s="109" t="n">
        <v>0.1</v>
      </c>
      <c r="P6488" s="110" t="n">
        <v>0.00833333333333333</v>
      </c>
      <c r="Q6488" s="77" t="n">
        <v>5.825</v>
      </c>
      <c r="R6488" s="78" t="n">
        <v>23.3</v>
      </c>
      <c r="S6488" s="39" t="n">
        <v>675.7</v>
      </c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  <c r="AMG6488" s="0"/>
      <c r="AMH6488" s="0"/>
      <c r="AMI6488" s="0"/>
      <c r="AMJ6488" s="0"/>
    </row>
    <row r="6489" s="4" customFormat="true" ht="37.5" hidden="false" customHeight="true" outlineLevel="0" collapsed="false">
      <c r="A6489" s="23" t="s">
        <v>1337</v>
      </c>
      <c r="B6489" s="108" t="n">
        <v>11590</v>
      </c>
      <c r="C6489" s="25" t="n">
        <f aca="false">VLOOKUP(B6489,[1]Planilha8!$X$4:$Y$6629,2,0)</f>
        <v>1793565</v>
      </c>
      <c r="D6489" s="102" t="s">
        <v>1713</v>
      </c>
      <c r="E6489" s="26" t="str">
        <f aca="false">VLOOKUP(B6489,[1]Planilha8!$X$4:$Z$6629,3,0)</f>
        <v>CEAD</v>
      </c>
      <c r="F6489" s="26" t="str">
        <f aca="false">VLOOKUP(B6489,[1]Planilha8!$X$4:$AD$6629,7,0)</f>
        <v>BOM</v>
      </c>
      <c r="G6489" s="103" t="n">
        <v>43368</v>
      </c>
      <c r="H6489" s="104" t="n">
        <v>699</v>
      </c>
      <c r="I6489" s="29" t="s">
        <v>23</v>
      </c>
      <c r="J6489" s="105" t="s">
        <v>1712</v>
      </c>
      <c r="K6489" s="106" t="n">
        <v>9344</v>
      </c>
      <c r="L6489" s="107" t="n">
        <v>2018002218</v>
      </c>
      <c r="M6489" s="73" t="n">
        <v>43465</v>
      </c>
      <c r="N6489" s="74" t="n">
        <v>17.475</v>
      </c>
      <c r="O6489" s="109" t="n">
        <v>0.1</v>
      </c>
      <c r="P6489" s="110" t="n">
        <v>0.00833333333333333</v>
      </c>
      <c r="Q6489" s="77" t="n">
        <v>5.825</v>
      </c>
      <c r="R6489" s="78" t="n">
        <v>23.3</v>
      </c>
      <c r="S6489" s="39" t="n">
        <v>675.7</v>
      </c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  <c r="AMG6489" s="0"/>
      <c r="AMH6489" s="0"/>
      <c r="AMI6489" s="0"/>
      <c r="AMJ6489" s="0"/>
    </row>
    <row r="6490" s="4" customFormat="true" ht="37.5" hidden="false" customHeight="true" outlineLevel="0" collapsed="false">
      <c r="A6490" s="23" t="s">
        <v>1337</v>
      </c>
      <c r="B6490" s="108" t="n">
        <v>11591</v>
      </c>
      <c r="C6490" s="25" t="n">
        <f aca="false">VLOOKUP(B6490,[1]Planilha8!$X$4:$Y$6629,2,0)</f>
        <v>1793479</v>
      </c>
      <c r="D6490" s="102" t="s">
        <v>1713</v>
      </c>
      <c r="E6490" s="26" t="str">
        <f aca="false">VLOOKUP(B6490,[1]Planilha8!$X$4:$Z$6629,3,0)</f>
        <v>CEAD</v>
      </c>
      <c r="F6490" s="26" t="str">
        <f aca="false">VLOOKUP(B6490,[1]Planilha8!$X$4:$AD$6629,7,0)</f>
        <v>BOM</v>
      </c>
      <c r="G6490" s="103" t="n">
        <v>43368</v>
      </c>
      <c r="H6490" s="104" t="n">
        <v>699</v>
      </c>
      <c r="I6490" s="29" t="s">
        <v>23</v>
      </c>
      <c r="J6490" s="105" t="s">
        <v>1712</v>
      </c>
      <c r="K6490" s="106" t="n">
        <v>9344</v>
      </c>
      <c r="L6490" s="107" t="n">
        <v>2018002218</v>
      </c>
      <c r="M6490" s="73" t="n">
        <v>43465</v>
      </c>
      <c r="N6490" s="74" t="n">
        <v>17.475</v>
      </c>
      <c r="O6490" s="109" t="n">
        <v>0.1</v>
      </c>
      <c r="P6490" s="110" t="n">
        <v>0.00833333333333333</v>
      </c>
      <c r="Q6490" s="77" t="n">
        <v>5.825</v>
      </c>
      <c r="R6490" s="78" t="n">
        <v>23.3</v>
      </c>
      <c r="S6490" s="39" t="n">
        <v>675.7</v>
      </c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  <c r="AMG6490" s="0"/>
      <c r="AMH6490" s="0"/>
      <c r="AMI6490" s="0"/>
      <c r="AMJ6490" s="0"/>
    </row>
    <row r="6491" s="4" customFormat="true" ht="37.5" hidden="false" customHeight="true" outlineLevel="0" collapsed="false">
      <c r="A6491" s="23" t="s">
        <v>1337</v>
      </c>
      <c r="B6491" s="108" t="n">
        <v>11592</v>
      </c>
      <c r="C6491" s="25" t="n">
        <f aca="false">VLOOKUP(B6491,[1]Planilha8!$X$4:$Y$6629,2,0)</f>
        <v>1793480</v>
      </c>
      <c r="D6491" s="102" t="s">
        <v>1714</v>
      </c>
      <c r="E6491" s="26" t="str">
        <f aca="false">VLOOKUP(B6491,[1]Planilha8!$X$4:$Z$6629,3,0)</f>
        <v>CEAD</v>
      </c>
      <c r="F6491" s="26" t="str">
        <f aca="false">VLOOKUP(B6491,[1]Planilha8!$X$4:$AD$6629,7,0)</f>
        <v>BOM</v>
      </c>
      <c r="G6491" s="103" t="n">
        <v>43368</v>
      </c>
      <c r="H6491" s="104" t="n">
        <v>1400</v>
      </c>
      <c r="I6491" s="29" t="s">
        <v>23</v>
      </c>
      <c r="J6491" s="105" t="s">
        <v>1712</v>
      </c>
      <c r="K6491" s="106" t="n">
        <v>9344</v>
      </c>
      <c r="L6491" s="107" t="n">
        <v>2018002218</v>
      </c>
      <c r="M6491" s="73" t="n">
        <v>43465</v>
      </c>
      <c r="N6491" s="74" t="n">
        <v>35</v>
      </c>
      <c r="O6491" s="109" t="n">
        <v>0.1</v>
      </c>
      <c r="P6491" s="110" t="n">
        <v>0.00833333333333333</v>
      </c>
      <c r="Q6491" s="77" t="n">
        <v>11.6666666666667</v>
      </c>
      <c r="R6491" s="78" t="n">
        <v>46.6666666666667</v>
      </c>
      <c r="S6491" s="39" t="n">
        <v>1353.33333333333</v>
      </c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  <c r="AMG6491" s="0"/>
      <c r="AMH6491" s="0"/>
      <c r="AMI6491" s="0"/>
      <c r="AMJ6491" s="0"/>
    </row>
    <row r="6492" s="4" customFormat="true" ht="37.5" hidden="false" customHeight="true" outlineLevel="0" collapsed="false">
      <c r="A6492" s="23" t="s">
        <v>1337</v>
      </c>
      <c r="B6492" s="108" t="n">
        <v>11593</v>
      </c>
      <c r="C6492" s="25" t="n">
        <f aca="false">VLOOKUP(B6492,[1]Planilha8!$X$4:$Y$6629,2,0)</f>
        <v>1793481</v>
      </c>
      <c r="D6492" s="102" t="s">
        <v>1714</v>
      </c>
      <c r="E6492" s="26" t="str">
        <f aca="false">VLOOKUP(B6492,[1]Planilha8!$X$4:$Z$6629,3,0)</f>
        <v>CEAD</v>
      </c>
      <c r="F6492" s="26" t="str">
        <f aca="false">VLOOKUP(B6492,[1]Planilha8!$X$4:$AD$6629,7,0)</f>
        <v>BOM</v>
      </c>
      <c r="G6492" s="103" t="n">
        <v>43368</v>
      </c>
      <c r="H6492" s="104" t="n">
        <v>1400</v>
      </c>
      <c r="I6492" s="29" t="s">
        <v>23</v>
      </c>
      <c r="J6492" s="105" t="s">
        <v>1712</v>
      </c>
      <c r="K6492" s="106" t="n">
        <v>9344</v>
      </c>
      <c r="L6492" s="107" t="n">
        <v>2018002218</v>
      </c>
      <c r="M6492" s="73" t="n">
        <v>43465</v>
      </c>
      <c r="N6492" s="74" t="n">
        <v>35</v>
      </c>
      <c r="O6492" s="109" t="n">
        <v>0.1</v>
      </c>
      <c r="P6492" s="110" t="n">
        <v>0.00833333333333333</v>
      </c>
      <c r="Q6492" s="77" t="n">
        <v>11.6666666666667</v>
      </c>
      <c r="R6492" s="78" t="n">
        <v>46.6666666666667</v>
      </c>
      <c r="S6492" s="39" t="n">
        <v>1353.33333333333</v>
      </c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  <c r="AMG6492" s="0"/>
      <c r="AMH6492" s="0"/>
      <c r="AMI6492" s="0"/>
      <c r="AMJ6492" s="0"/>
    </row>
    <row r="6493" s="4" customFormat="true" ht="37.5" hidden="false" customHeight="true" outlineLevel="0" collapsed="false">
      <c r="A6493" s="23" t="s">
        <v>1337</v>
      </c>
      <c r="B6493" s="108" t="n">
        <v>11594</v>
      </c>
      <c r="C6493" s="25" t="n">
        <f aca="false">VLOOKUP(B6493,[1]Planilha8!$X$4:$Y$6629,2,0)</f>
        <v>1793482</v>
      </c>
      <c r="D6493" s="102" t="s">
        <v>1714</v>
      </c>
      <c r="E6493" s="26" t="str">
        <f aca="false">VLOOKUP(B6493,[1]Planilha8!$X$4:$Z$6629,3,0)</f>
        <v>CEAD</v>
      </c>
      <c r="F6493" s="26" t="str">
        <f aca="false">VLOOKUP(B6493,[1]Planilha8!$X$4:$AD$6629,7,0)</f>
        <v>BOM</v>
      </c>
      <c r="G6493" s="103" t="n">
        <v>43368</v>
      </c>
      <c r="H6493" s="104" t="n">
        <v>1400</v>
      </c>
      <c r="I6493" s="29" t="s">
        <v>23</v>
      </c>
      <c r="J6493" s="105" t="s">
        <v>1712</v>
      </c>
      <c r="K6493" s="106" t="n">
        <v>9344</v>
      </c>
      <c r="L6493" s="107" t="n">
        <v>2018002218</v>
      </c>
      <c r="M6493" s="73" t="n">
        <v>43465</v>
      </c>
      <c r="N6493" s="74" t="n">
        <v>35</v>
      </c>
      <c r="O6493" s="109" t="n">
        <v>0.1</v>
      </c>
      <c r="P6493" s="110" t="n">
        <v>0.00833333333333333</v>
      </c>
      <c r="Q6493" s="77" t="n">
        <v>11.6666666666667</v>
      </c>
      <c r="R6493" s="78" t="n">
        <v>46.6666666666667</v>
      </c>
      <c r="S6493" s="39" t="n">
        <v>1353.33333333333</v>
      </c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  <c r="AMG6493" s="0"/>
      <c r="AMH6493" s="0"/>
      <c r="AMI6493" s="0"/>
      <c r="AMJ6493" s="0"/>
    </row>
    <row r="6494" s="4" customFormat="true" ht="37.5" hidden="false" customHeight="true" outlineLevel="0" collapsed="false">
      <c r="A6494" s="23" t="s">
        <v>1337</v>
      </c>
      <c r="B6494" s="108" t="n">
        <v>11595</v>
      </c>
      <c r="C6494" s="25" t="n">
        <f aca="false">VLOOKUP(B6494,[1]Planilha8!$X$4:$Y$6629,2,0)</f>
        <v>1793483</v>
      </c>
      <c r="D6494" s="102" t="s">
        <v>1715</v>
      </c>
      <c r="E6494" s="26" t="str">
        <f aca="false">VLOOKUP(B6494,[1]Planilha8!$X$4:$Z$6629,3,0)</f>
        <v>CEAD</v>
      </c>
      <c r="F6494" s="26" t="str">
        <f aca="false">VLOOKUP(B6494,[1]Planilha8!$X$4:$AD$6629,7,0)</f>
        <v>BOM</v>
      </c>
      <c r="G6494" s="103" t="n">
        <v>43368</v>
      </c>
      <c r="H6494" s="104" t="n">
        <v>1608.91</v>
      </c>
      <c r="I6494" s="29" t="s">
        <v>23</v>
      </c>
      <c r="J6494" s="105" t="s">
        <v>1712</v>
      </c>
      <c r="K6494" s="106" t="n">
        <v>9344</v>
      </c>
      <c r="L6494" s="107" t="n">
        <v>2018002218</v>
      </c>
      <c r="M6494" s="73" t="n">
        <v>43465</v>
      </c>
      <c r="N6494" s="74" t="n">
        <v>40.22275</v>
      </c>
      <c r="O6494" s="109" t="n">
        <v>0.1</v>
      </c>
      <c r="P6494" s="110" t="n">
        <v>0.00833333333333333</v>
      </c>
      <c r="Q6494" s="77" t="n">
        <v>13.4075833333333</v>
      </c>
      <c r="R6494" s="78" t="n">
        <v>53.6303333333333</v>
      </c>
      <c r="S6494" s="39" t="n">
        <v>1555.27966666667</v>
      </c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  <c r="AMG6494" s="0"/>
      <c r="AMH6494" s="0"/>
      <c r="AMI6494" s="0"/>
      <c r="AMJ6494" s="0"/>
    </row>
    <row r="6495" s="4" customFormat="true" ht="37.5" hidden="false" customHeight="true" outlineLevel="0" collapsed="false">
      <c r="A6495" s="23" t="s">
        <v>1337</v>
      </c>
      <c r="B6495" s="108" t="n">
        <v>11596</v>
      </c>
      <c r="C6495" s="25" t="n">
        <f aca="false">VLOOKUP(B6495,[1]Planilha8!$X$4:$Y$6629,2,0)</f>
        <v>1793484</v>
      </c>
      <c r="D6495" s="102" t="s">
        <v>1715</v>
      </c>
      <c r="E6495" s="26" t="str">
        <f aca="false">VLOOKUP(B6495,[1]Planilha8!$X$4:$Z$6629,3,0)</f>
        <v>CEAD</v>
      </c>
      <c r="F6495" s="26" t="str">
        <f aca="false">VLOOKUP(B6495,[1]Planilha8!$X$4:$AD$6629,7,0)</f>
        <v>BOM</v>
      </c>
      <c r="G6495" s="103" t="n">
        <v>43368</v>
      </c>
      <c r="H6495" s="104" t="n">
        <v>1608.91</v>
      </c>
      <c r="I6495" s="29" t="s">
        <v>23</v>
      </c>
      <c r="J6495" s="105" t="s">
        <v>1712</v>
      </c>
      <c r="K6495" s="106" t="n">
        <v>9344</v>
      </c>
      <c r="L6495" s="107" t="n">
        <v>2018002218</v>
      </c>
      <c r="M6495" s="73" t="n">
        <v>43465</v>
      </c>
      <c r="N6495" s="74" t="n">
        <v>40.22275</v>
      </c>
      <c r="O6495" s="109" t="n">
        <v>0.1</v>
      </c>
      <c r="P6495" s="110" t="n">
        <v>0.00833333333333333</v>
      </c>
      <c r="Q6495" s="77" t="n">
        <v>13.4075833333333</v>
      </c>
      <c r="R6495" s="78" t="n">
        <v>53.6303333333333</v>
      </c>
      <c r="S6495" s="39" t="n">
        <v>1555.27966666667</v>
      </c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  <c r="AMG6495" s="0"/>
      <c r="AMH6495" s="0"/>
      <c r="AMI6495" s="0"/>
      <c r="AMJ6495" s="0"/>
    </row>
    <row r="6496" s="4" customFormat="true" ht="37.5" hidden="false" customHeight="true" outlineLevel="0" collapsed="false">
      <c r="A6496" s="23" t="s">
        <v>1337</v>
      </c>
      <c r="B6496" s="108" t="n">
        <v>11597</v>
      </c>
      <c r="C6496" s="25" t="n">
        <f aca="false">VLOOKUP(B6496,[1]Planilha8!$X$4:$Y$6629,2,0)</f>
        <v>1793485</v>
      </c>
      <c r="D6496" s="102" t="s">
        <v>1715</v>
      </c>
      <c r="E6496" s="26" t="str">
        <f aca="false">VLOOKUP(B6496,[1]Planilha8!$X$4:$Z$6629,3,0)</f>
        <v>CEAD</v>
      </c>
      <c r="F6496" s="26" t="str">
        <f aca="false">VLOOKUP(B6496,[1]Planilha8!$X$4:$AD$6629,7,0)</f>
        <v>BOM</v>
      </c>
      <c r="G6496" s="103" t="n">
        <v>43368</v>
      </c>
      <c r="H6496" s="104" t="n">
        <v>1608.91</v>
      </c>
      <c r="I6496" s="29" t="s">
        <v>23</v>
      </c>
      <c r="J6496" s="105" t="s">
        <v>1712</v>
      </c>
      <c r="K6496" s="106" t="n">
        <v>9344</v>
      </c>
      <c r="L6496" s="107" t="n">
        <v>2018002218</v>
      </c>
      <c r="M6496" s="73" t="n">
        <v>43465</v>
      </c>
      <c r="N6496" s="74" t="n">
        <v>40.22275</v>
      </c>
      <c r="O6496" s="109" t="n">
        <v>0.1</v>
      </c>
      <c r="P6496" s="110" t="n">
        <v>0.00833333333333333</v>
      </c>
      <c r="Q6496" s="77" t="n">
        <v>13.4075833333333</v>
      </c>
      <c r="R6496" s="78" t="n">
        <v>53.6303333333333</v>
      </c>
      <c r="S6496" s="39" t="n">
        <v>1555.27966666667</v>
      </c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  <c r="AMG6496" s="0"/>
      <c r="AMH6496" s="0"/>
      <c r="AMI6496" s="0"/>
      <c r="AMJ6496" s="0"/>
    </row>
    <row r="6497" s="4" customFormat="true" ht="37.5" hidden="false" customHeight="true" outlineLevel="0" collapsed="false">
      <c r="A6497" s="23" t="s">
        <v>1337</v>
      </c>
      <c r="B6497" s="108" t="n">
        <v>11598</v>
      </c>
      <c r="C6497" s="25" t="n">
        <f aca="false">VLOOKUP(B6497,[1]Planilha8!$X$4:$Y$6629,2,0)</f>
        <v>1793486</v>
      </c>
      <c r="D6497" s="102" t="s">
        <v>1715</v>
      </c>
      <c r="E6497" s="26" t="str">
        <f aca="false">VLOOKUP(B6497,[1]Planilha8!$X$4:$Z$6629,3,0)</f>
        <v>CEAD</v>
      </c>
      <c r="F6497" s="26" t="str">
        <f aca="false">VLOOKUP(B6497,[1]Planilha8!$X$4:$AD$6629,7,0)</f>
        <v>BOM</v>
      </c>
      <c r="G6497" s="103" t="n">
        <v>43368</v>
      </c>
      <c r="H6497" s="104" t="n">
        <v>1608.91</v>
      </c>
      <c r="I6497" s="29" t="s">
        <v>23</v>
      </c>
      <c r="J6497" s="105" t="s">
        <v>1712</v>
      </c>
      <c r="K6497" s="106" t="n">
        <v>9344</v>
      </c>
      <c r="L6497" s="107" t="n">
        <v>2018002218</v>
      </c>
      <c r="M6497" s="73" t="n">
        <v>43465</v>
      </c>
      <c r="N6497" s="74" t="n">
        <v>40.22275</v>
      </c>
      <c r="O6497" s="109" t="n">
        <v>0.1</v>
      </c>
      <c r="P6497" s="110" t="n">
        <v>0.00833333333333333</v>
      </c>
      <c r="Q6497" s="77" t="n">
        <v>13.4075833333333</v>
      </c>
      <c r="R6497" s="78" t="n">
        <v>53.6303333333333</v>
      </c>
      <c r="S6497" s="39" t="n">
        <v>1555.27966666667</v>
      </c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  <c r="AMG6497" s="0"/>
      <c r="AMH6497" s="0"/>
      <c r="AMI6497" s="0"/>
      <c r="AMJ6497" s="0"/>
    </row>
    <row r="6498" s="4" customFormat="true" ht="37.5" hidden="false" customHeight="true" outlineLevel="0" collapsed="false">
      <c r="A6498" s="23" t="s">
        <v>1337</v>
      </c>
      <c r="B6498" s="108" t="n">
        <v>11599</v>
      </c>
      <c r="C6498" s="25" t="n">
        <f aca="false">VLOOKUP(B6498,[1]Planilha8!$X$4:$Y$6629,2,0)</f>
        <v>1793487</v>
      </c>
      <c r="D6498" s="102" t="s">
        <v>1715</v>
      </c>
      <c r="E6498" s="26" t="str">
        <f aca="false">VLOOKUP(B6498,[1]Planilha8!$X$4:$Z$6629,3,0)</f>
        <v>CEAD</v>
      </c>
      <c r="F6498" s="26" t="str">
        <f aca="false">VLOOKUP(B6498,[1]Planilha8!$X$4:$AD$6629,7,0)</f>
        <v>BOM</v>
      </c>
      <c r="G6498" s="103" t="n">
        <v>43368</v>
      </c>
      <c r="H6498" s="104" t="n">
        <v>1608.91</v>
      </c>
      <c r="I6498" s="29" t="s">
        <v>23</v>
      </c>
      <c r="J6498" s="105" t="s">
        <v>1712</v>
      </c>
      <c r="K6498" s="106" t="n">
        <v>9344</v>
      </c>
      <c r="L6498" s="107" t="n">
        <v>2018002218</v>
      </c>
      <c r="M6498" s="73" t="n">
        <v>43465</v>
      </c>
      <c r="N6498" s="74" t="n">
        <v>40.22275</v>
      </c>
      <c r="O6498" s="109" t="n">
        <v>0.1</v>
      </c>
      <c r="P6498" s="110" t="n">
        <v>0.00833333333333333</v>
      </c>
      <c r="Q6498" s="77" t="n">
        <v>13.4075833333333</v>
      </c>
      <c r="R6498" s="78" t="n">
        <v>53.6303333333333</v>
      </c>
      <c r="S6498" s="39" t="n">
        <v>1555.27966666667</v>
      </c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  <c r="AMG6498" s="0"/>
      <c r="AMH6498" s="0"/>
      <c r="AMI6498" s="0"/>
      <c r="AMJ6498" s="0"/>
    </row>
    <row r="6499" s="4" customFormat="true" ht="37.5" hidden="false" customHeight="true" outlineLevel="0" collapsed="false">
      <c r="A6499" s="23" t="s">
        <v>1337</v>
      </c>
      <c r="B6499" s="108" t="n">
        <v>11600</v>
      </c>
      <c r="C6499" s="25" t="n">
        <f aca="false">VLOOKUP(B6499,[1]Planilha8!$X$4:$Y$6629,2,0)</f>
        <v>1793488</v>
      </c>
      <c r="D6499" s="102" t="s">
        <v>1715</v>
      </c>
      <c r="E6499" s="26" t="str">
        <f aca="false">VLOOKUP(B6499,[1]Planilha8!$X$4:$Z$6629,3,0)</f>
        <v>CEAD</v>
      </c>
      <c r="F6499" s="26" t="str">
        <f aca="false">VLOOKUP(B6499,[1]Planilha8!$X$4:$AD$6629,7,0)</f>
        <v>BOM</v>
      </c>
      <c r="G6499" s="103" t="n">
        <v>43368</v>
      </c>
      <c r="H6499" s="104" t="n">
        <v>1608.91</v>
      </c>
      <c r="I6499" s="29" t="s">
        <v>23</v>
      </c>
      <c r="J6499" s="105" t="s">
        <v>1712</v>
      </c>
      <c r="K6499" s="106" t="n">
        <v>9344</v>
      </c>
      <c r="L6499" s="107" t="n">
        <v>2018002218</v>
      </c>
      <c r="M6499" s="73" t="n">
        <v>43465</v>
      </c>
      <c r="N6499" s="74" t="n">
        <v>40.22275</v>
      </c>
      <c r="O6499" s="109" t="n">
        <v>0.1</v>
      </c>
      <c r="P6499" s="110" t="n">
        <v>0.00833333333333333</v>
      </c>
      <c r="Q6499" s="77" t="n">
        <v>13.4075833333333</v>
      </c>
      <c r="R6499" s="78" t="n">
        <v>53.6303333333333</v>
      </c>
      <c r="S6499" s="39" t="n">
        <v>1555.27966666667</v>
      </c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  <c r="AMG6499" s="0"/>
      <c r="AMH6499" s="0"/>
      <c r="AMI6499" s="0"/>
      <c r="AMJ6499" s="0"/>
    </row>
    <row r="6500" s="4" customFormat="true" ht="37.5" hidden="false" customHeight="true" outlineLevel="0" collapsed="false">
      <c r="A6500" s="23" t="s">
        <v>1337</v>
      </c>
      <c r="B6500" s="108" t="n">
        <v>11601</v>
      </c>
      <c r="C6500" s="25" t="n">
        <f aca="false">VLOOKUP(B6500,[1]Planilha8!$X$4:$Y$6629,2,0)</f>
        <v>1793489</v>
      </c>
      <c r="D6500" s="102" t="s">
        <v>1715</v>
      </c>
      <c r="E6500" s="26" t="str">
        <f aca="false">VLOOKUP(B6500,[1]Planilha8!$X$4:$Z$6629,3,0)</f>
        <v>CEAD</v>
      </c>
      <c r="F6500" s="26" t="str">
        <f aca="false">VLOOKUP(B6500,[1]Planilha8!$X$4:$AD$6629,7,0)</f>
        <v>BOM</v>
      </c>
      <c r="G6500" s="103" t="n">
        <v>43368</v>
      </c>
      <c r="H6500" s="104" t="n">
        <v>1608.91</v>
      </c>
      <c r="I6500" s="29" t="s">
        <v>23</v>
      </c>
      <c r="J6500" s="105" t="s">
        <v>1712</v>
      </c>
      <c r="K6500" s="106" t="n">
        <v>9344</v>
      </c>
      <c r="L6500" s="107" t="n">
        <v>2018002218</v>
      </c>
      <c r="M6500" s="73" t="n">
        <v>43465</v>
      </c>
      <c r="N6500" s="74" t="n">
        <v>40.22275</v>
      </c>
      <c r="O6500" s="109" t="n">
        <v>0.1</v>
      </c>
      <c r="P6500" s="110" t="n">
        <v>0.00833333333333333</v>
      </c>
      <c r="Q6500" s="77" t="n">
        <v>13.4075833333333</v>
      </c>
      <c r="R6500" s="78" t="n">
        <v>53.6303333333333</v>
      </c>
      <c r="S6500" s="39" t="n">
        <v>1555.27966666667</v>
      </c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  <c r="AMG6500" s="0"/>
      <c r="AMH6500" s="0"/>
      <c r="AMI6500" s="0"/>
      <c r="AMJ6500" s="0"/>
    </row>
    <row r="6501" s="4" customFormat="true" ht="37.5" hidden="false" customHeight="true" outlineLevel="0" collapsed="false">
      <c r="A6501" s="23" t="s">
        <v>1337</v>
      </c>
      <c r="B6501" s="108" t="n">
        <v>11602</v>
      </c>
      <c r="C6501" s="25" t="n">
        <f aca="false">VLOOKUP(B6501,[1]Planilha8!$X$4:$Y$6629,2,0)</f>
        <v>1793490</v>
      </c>
      <c r="D6501" s="102" t="s">
        <v>1715</v>
      </c>
      <c r="E6501" s="26" t="str">
        <f aca="false">VLOOKUP(B6501,[1]Planilha8!$X$4:$Z$6629,3,0)</f>
        <v>CEAD</v>
      </c>
      <c r="F6501" s="26" t="str">
        <f aca="false">VLOOKUP(B6501,[1]Planilha8!$X$4:$AD$6629,7,0)</f>
        <v>BOM</v>
      </c>
      <c r="G6501" s="103" t="n">
        <v>43368</v>
      </c>
      <c r="H6501" s="104" t="n">
        <v>1608.91</v>
      </c>
      <c r="I6501" s="29" t="s">
        <v>23</v>
      </c>
      <c r="J6501" s="105" t="s">
        <v>1712</v>
      </c>
      <c r="K6501" s="106" t="n">
        <v>9344</v>
      </c>
      <c r="L6501" s="107" t="n">
        <v>2018002218</v>
      </c>
      <c r="M6501" s="73" t="n">
        <v>43465</v>
      </c>
      <c r="N6501" s="74" t="n">
        <v>40.22275</v>
      </c>
      <c r="O6501" s="109" t="n">
        <v>0.1</v>
      </c>
      <c r="P6501" s="110" t="n">
        <v>0.00833333333333333</v>
      </c>
      <c r="Q6501" s="77" t="n">
        <v>13.4075833333333</v>
      </c>
      <c r="R6501" s="78" t="n">
        <v>53.6303333333333</v>
      </c>
      <c r="S6501" s="39" t="n">
        <v>1555.27966666667</v>
      </c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  <c r="AMG6501" s="0"/>
      <c r="AMH6501" s="0"/>
      <c r="AMI6501" s="0"/>
      <c r="AMJ6501" s="0"/>
    </row>
    <row r="6502" s="4" customFormat="true" ht="37.5" hidden="false" customHeight="true" outlineLevel="0" collapsed="false">
      <c r="A6502" s="23" t="s">
        <v>1337</v>
      </c>
      <c r="B6502" s="108" t="n">
        <v>11603</v>
      </c>
      <c r="C6502" s="25" t="n">
        <f aca="false">VLOOKUP(B6502,[1]Planilha8!$X$4:$Y$6629,2,0)</f>
        <v>1793520</v>
      </c>
      <c r="D6502" s="102" t="s">
        <v>1715</v>
      </c>
      <c r="E6502" s="26" t="str">
        <f aca="false">VLOOKUP(B6502,[1]Planilha8!$X$4:$Z$6629,3,0)</f>
        <v>CEAD</v>
      </c>
      <c r="F6502" s="26" t="str">
        <f aca="false">VLOOKUP(B6502,[1]Planilha8!$X$4:$AD$6629,7,0)</f>
        <v>BOM</v>
      </c>
      <c r="G6502" s="103" t="n">
        <v>43368</v>
      </c>
      <c r="H6502" s="104" t="n">
        <v>1608.91</v>
      </c>
      <c r="I6502" s="29" t="s">
        <v>23</v>
      </c>
      <c r="J6502" s="105" t="s">
        <v>1712</v>
      </c>
      <c r="K6502" s="106" t="n">
        <v>9344</v>
      </c>
      <c r="L6502" s="107" t="n">
        <v>2018002218</v>
      </c>
      <c r="M6502" s="73" t="n">
        <v>43465</v>
      </c>
      <c r="N6502" s="74" t="n">
        <v>40.22275</v>
      </c>
      <c r="O6502" s="109" t="n">
        <v>0.1</v>
      </c>
      <c r="P6502" s="110" t="n">
        <v>0.00833333333333333</v>
      </c>
      <c r="Q6502" s="77" t="n">
        <v>13.4075833333333</v>
      </c>
      <c r="R6502" s="78" t="n">
        <v>53.6303333333333</v>
      </c>
      <c r="S6502" s="39" t="n">
        <v>1555.27966666667</v>
      </c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  <c r="AMG6502" s="0"/>
      <c r="AMH6502" s="0"/>
      <c r="AMI6502" s="0"/>
      <c r="AMJ6502" s="0"/>
    </row>
    <row r="6503" s="4" customFormat="true" ht="37.5" hidden="false" customHeight="true" outlineLevel="0" collapsed="false">
      <c r="A6503" s="23" t="s">
        <v>1337</v>
      </c>
      <c r="B6503" s="108" t="n">
        <v>11728</v>
      </c>
      <c r="C6503" s="25" t="n">
        <f aca="false">VLOOKUP(B6503,[1]Planilha8!$X$4:$Y$6629,2,0)</f>
        <v>1794971</v>
      </c>
      <c r="D6503" s="102" t="s">
        <v>1716</v>
      </c>
      <c r="E6503" s="26" t="str">
        <f aca="false">VLOOKUP(B6503,[1]Planilha8!$X$4:$Z$6629,3,0)</f>
        <v>CEAD – AUDITÓRIO</v>
      </c>
      <c r="F6503" s="26" t="str">
        <f aca="false">VLOOKUP(B6503,[1]Planilha8!$X$4:$AD$6629,7,0)</f>
        <v>BOM</v>
      </c>
      <c r="G6503" s="103" t="n">
        <v>43392</v>
      </c>
      <c r="H6503" s="104" t="n">
        <v>490</v>
      </c>
      <c r="I6503" s="29" t="s">
        <v>23</v>
      </c>
      <c r="J6503" s="105" t="s">
        <v>1717</v>
      </c>
      <c r="K6503" s="106" t="n">
        <v>13520</v>
      </c>
      <c r="L6503" s="107" t="n">
        <v>2018002520</v>
      </c>
      <c r="M6503" s="73" t="n">
        <v>43465</v>
      </c>
      <c r="N6503" s="74" t="n">
        <v>16.3333333333333</v>
      </c>
      <c r="O6503" s="109" t="n">
        <v>0.2</v>
      </c>
      <c r="P6503" s="110" t="n">
        <v>0.0166666666666667</v>
      </c>
      <c r="Q6503" s="77" t="n">
        <v>8.16666666666667</v>
      </c>
      <c r="R6503" s="78" t="n">
        <v>24.5</v>
      </c>
      <c r="S6503" s="39" t="n">
        <v>465.5</v>
      </c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  <c r="AMG6503" s="0"/>
      <c r="AMH6503" s="0"/>
      <c r="AMI6503" s="0"/>
      <c r="AMJ6503" s="0"/>
    </row>
    <row r="6504" s="4" customFormat="true" ht="37.5" hidden="false" customHeight="true" outlineLevel="0" collapsed="false">
      <c r="A6504" s="23" t="s">
        <v>1337</v>
      </c>
      <c r="B6504" s="108" t="n">
        <v>11729</v>
      </c>
      <c r="C6504" s="25" t="n">
        <f aca="false">VLOOKUP(B6504,[1]Planilha8!$X$4:$Y$6629,2,0)</f>
        <v>1794972</v>
      </c>
      <c r="D6504" s="102" t="s">
        <v>1718</v>
      </c>
      <c r="E6504" s="26" t="str">
        <f aca="false">VLOOKUP(B6504,[1]Planilha8!$X$4:$Z$6629,3,0)</f>
        <v>CEAD – AUDITÓRIO</v>
      </c>
      <c r="F6504" s="26" t="str">
        <f aca="false">VLOOKUP(B6504,[1]Planilha8!$X$4:$AD$6629,7,0)</f>
        <v>BOM</v>
      </c>
      <c r="G6504" s="103" t="n">
        <v>43392</v>
      </c>
      <c r="H6504" s="104" t="n">
        <v>560</v>
      </c>
      <c r="I6504" s="29" t="s">
        <v>23</v>
      </c>
      <c r="J6504" s="105" t="s">
        <v>1719</v>
      </c>
      <c r="K6504" s="106" t="n">
        <v>68727</v>
      </c>
      <c r="L6504" s="107" t="n">
        <v>2018002520</v>
      </c>
      <c r="M6504" s="73" t="n">
        <v>43465</v>
      </c>
      <c r="N6504" s="74" t="n">
        <v>18.6666666666667</v>
      </c>
      <c r="O6504" s="109" t="n">
        <v>0.2</v>
      </c>
      <c r="P6504" s="110" t="n">
        <v>0.0166666666666667</v>
      </c>
      <c r="Q6504" s="77" t="n">
        <v>9.33333333333333</v>
      </c>
      <c r="R6504" s="78" t="n">
        <v>28</v>
      </c>
      <c r="S6504" s="39" t="n">
        <v>532</v>
      </c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  <c r="AMG6504" s="0"/>
      <c r="AMH6504" s="0"/>
      <c r="AMI6504" s="0"/>
      <c r="AMJ6504" s="0"/>
    </row>
    <row r="6505" s="4" customFormat="true" ht="37.5" hidden="false" customHeight="true" outlineLevel="0" collapsed="false">
      <c r="A6505" s="23" t="s">
        <v>1337</v>
      </c>
      <c r="B6505" s="108" t="n">
        <v>11730</v>
      </c>
      <c r="C6505" s="25" t="n">
        <f aca="false">VLOOKUP(B6505,[1]Planilha8!$X$4:$Y$6629,2,0)</f>
        <v>1794943</v>
      </c>
      <c r="D6505" s="102" t="s">
        <v>1688</v>
      </c>
      <c r="E6505" s="26" t="str">
        <f aca="false">VLOOKUP(B6505,[1]Planilha8!$X$4:$Z$6629,3,0)</f>
        <v>CENTRO CIRÚRGICO</v>
      </c>
      <c r="F6505" s="26" t="str">
        <f aca="false">VLOOKUP(B6505,[1]Planilha8!$X$4:$AD$6629,7,0)</f>
        <v>BOM</v>
      </c>
      <c r="G6505" s="103" t="n">
        <v>43397</v>
      </c>
      <c r="H6505" s="104" t="n">
        <v>680</v>
      </c>
      <c r="I6505" s="29" t="s">
        <v>23</v>
      </c>
      <c r="J6505" s="105" t="s">
        <v>601</v>
      </c>
      <c r="K6505" s="106" t="n">
        <v>5796</v>
      </c>
      <c r="L6505" s="107" t="n">
        <v>2018001231</v>
      </c>
      <c r="M6505" s="73" t="n">
        <v>43465</v>
      </c>
      <c r="N6505" s="74" t="n">
        <v>22.6666666666667</v>
      </c>
      <c r="O6505" s="109" t="n">
        <v>0.2</v>
      </c>
      <c r="P6505" s="110" t="n">
        <v>0.0166666666666667</v>
      </c>
      <c r="Q6505" s="77" t="n">
        <v>11.3333333333333</v>
      </c>
      <c r="R6505" s="78" t="n">
        <v>34</v>
      </c>
      <c r="S6505" s="39" t="n">
        <v>646</v>
      </c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  <c r="AMG6505" s="0"/>
      <c r="AMH6505" s="0"/>
      <c r="AMI6505" s="0"/>
      <c r="AMJ6505" s="0"/>
    </row>
    <row r="6506" s="4" customFormat="true" ht="37.5" hidden="false" customHeight="true" outlineLevel="0" collapsed="false">
      <c r="A6506" s="23" t="s">
        <v>1337</v>
      </c>
      <c r="B6506" s="108" t="n">
        <v>11731</v>
      </c>
      <c r="C6506" s="25" t="n">
        <f aca="false">VLOOKUP(B6506,[1]Planilha8!$X$4:$Y$6629,2,0)</f>
        <v>1794944</v>
      </c>
      <c r="D6506" s="102" t="s">
        <v>1688</v>
      </c>
      <c r="E6506" s="26" t="str">
        <f aca="false">VLOOKUP(B6506,[1]Planilha8!$X$4:$Z$6629,3,0)</f>
        <v>CENTRO CIRÚRGICO</v>
      </c>
      <c r="F6506" s="26" t="str">
        <f aca="false">VLOOKUP(B6506,[1]Planilha8!$X$4:$AD$6629,7,0)</f>
        <v>BOM</v>
      </c>
      <c r="G6506" s="103" t="n">
        <v>43397</v>
      </c>
      <c r="H6506" s="104" t="n">
        <v>680</v>
      </c>
      <c r="I6506" s="29" t="s">
        <v>23</v>
      </c>
      <c r="J6506" s="105" t="s">
        <v>601</v>
      </c>
      <c r="K6506" s="106" t="n">
        <v>5796</v>
      </c>
      <c r="L6506" s="107" t="n">
        <v>2018001231</v>
      </c>
      <c r="M6506" s="73" t="n">
        <v>43465</v>
      </c>
      <c r="N6506" s="74" t="n">
        <v>22.6666666666667</v>
      </c>
      <c r="O6506" s="109" t="n">
        <v>0.2</v>
      </c>
      <c r="P6506" s="110" t="n">
        <v>0.0166666666666667</v>
      </c>
      <c r="Q6506" s="77" t="n">
        <v>11.3333333333333</v>
      </c>
      <c r="R6506" s="78" t="n">
        <v>34</v>
      </c>
      <c r="S6506" s="39" t="n">
        <v>646</v>
      </c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  <c r="AMG6506" s="0"/>
      <c r="AMH6506" s="0"/>
      <c r="AMI6506" s="0"/>
      <c r="AMJ6506" s="0"/>
    </row>
    <row r="6507" s="4" customFormat="true" ht="37.5" hidden="false" customHeight="true" outlineLevel="0" collapsed="false">
      <c r="A6507" s="23" t="s">
        <v>1337</v>
      </c>
      <c r="B6507" s="108" t="n">
        <v>11732</v>
      </c>
      <c r="C6507" s="25" t="n">
        <f aca="false">VLOOKUP(B6507,[1]Planilha8!$X$4:$Y$6629,2,0)</f>
        <v>1794945</v>
      </c>
      <c r="D6507" s="102" t="s">
        <v>1688</v>
      </c>
      <c r="E6507" s="26" t="str">
        <f aca="false">VLOOKUP(B6507,[1]Planilha8!$X$4:$Z$6629,3,0)</f>
        <v>CENTRO CIRÚRGICO</v>
      </c>
      <c r="F6507" s="26" t="str">
        <f aca="false">VLOOKUP(B6507,[1]Planilha8!$X$4:$AD$6629,7,0)</f>
        <v>BOM</v>
      </c>
      <c r="G6507" s="103" t="n">
        <v>43397</v>
      </c>
      <c r="H6507" s="104" t="n">
        <v>680</v>
      </c>
      <c r="I6507" s="29" t="s">
        <v>23</v>
      </c>
      <c r="J6507" s="105" t="s">
        <v>601</v>
      </c>
      <c r="K6507" s="106" t="n">
        <v>5796</v>
      </c>
      <c r="L6507" s="107" t="n">
        <v>2018001231</v>
      </c>
      <c r="M6507" s="73" t="n">
        <v>43465</v>
      </c>
      <c r="N6507" s="74" t="n">
        <v>22.6666666666667</v>
      </c>
      <c r="O6507" s="109" t="n">
        <v>0.2</v>
      </c>
      <c r="P6507" s="110" t="n">
        <v>0.0166666666666667</v>
      </c>
      <c r="Q6507" s="77" t="n">
        <v>11.3333333333333</v>
      </c>
      <c r="R6507" s="78" t="n">
        <v>34</v>
      </c>
      <c r="S6507" s="39" t="n">
        <v>646</v>
      </c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  <c r="AMG6507" s="0"/>
      <c r="AMH6507" s="0"/>
      <c r="AMI6507" s="0"/>
      <c r="AMJ6507" s="0"/>
    </row>
    <row r="6508" s="4" customFormat="true" ht="37.5" hidden="false" customHeight="true" outlineLevel="0" collapsed="false">
      <c r="A6508" s="23" t="s">
        <v>1337</v>
      </c>
      <c r="B6508" s="108" t="n">
        <v>11733</v>
      </c>
      <c r="C6508" s="25" t="n">
        <f aca="false">VLOOKUP(B6508,[1]Planilha8!$X$4:$Y$6629,2,0)</f>
        <v>1794946</v>
      </c>
      <c r="D6508" s="102" t="s">
        <v>1688</v>
      </c>
      <c r="E6508" s="26" t="str">
        <f aca="false">VLOOKUP(B6508,[1]Planilha8!$X$4:$Z$6629,3,0)</f>
        <v>CENTRO CIRÚRGICO</v>
      </c>
      <c r="F6508" s="26" t="str">
        <f aca="false">VLOOKUP(B6508,[1]Planilha8!$X$4:$AD$6629,7,0)</f>
        <v>BOM</v>
      </c>
      <c r="G6508" s="103" t="n">
        <v>43397</v>
      </c>
      <c r="H6508" s="104" t="n">
        <v>680</v>
      </c>
      <c r="I6508" s="29" t="s">
        <v>23</v>
      </c>
      <c r="J6508" s="105" t="s">
        <v>601</v>
      </c>
      <c r="K6508" s="106" t="n">
        <v>5796</v>
      </c>
      <c r="L6508" s="107" t="n">
        <v>2018001231</v>
      </c>
      <c r="M6508" s="73" t="n">
        <v>43465</v>
      </c>
      <c r="N6508" s="74" t="n">
        <v>22.6666666666667</v>
      </c>
      <c r="O6508" s="109" t="n">
        <v>0.2</v>
      </c>
      <c r="P6508" s="110" t="n">
        <v>0.0166666666666667</v>
      </c>
      <c r="Q6508" s="77" t="n">
        <v>11.3333333333333</v>
      </c>
      <c r="R6508" s="78" t="n">
        <v>34</v>
      </c>
      <c r="S6508" s="39" t="n">
        <v>646</v>
      </c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  <c r="AMG6508" s="0"/>
      <c r="AMH6508" s="0"/>
      <c r="AMI6508" s="0"/>
      <c r="AMJ6508" s="0"/>
    </row>
    <row r="6509" s="4" customFormat="true" ht="37.5" hidden="false" customHeight="true" outlineLevel="0" collapsed="false">
      <c r="A6509" s="23" t="s">
        <v>1337</v>
      </c>
      <c r="B6509" s="108" t="n">
        <v>11734</v>
      </c>
      <c r="C6509" s="25" t="n">
        <f aca="false">VLOOKUP(B6509,[1]Planilha8!$X$4:$Y$6629,2,0)</f>
        <v>1794947</v>
      </c>
      <c r="D6509" s="102" t="s">
        <v>1688</v>
      </c>
      <c r="E6509" s="26" t="str">
        <f aca="false">VLOOKUP(B6509,[1]Planilha8!$X$4:$Z$6629,3,0)</f>
        <v>CENTRO CIRÚRGICO</v>
      </c>
      <c r="F6509" s="26" t="str">
        <f aca="false">VLOOKUP(B6509,[1]Planilha8!$X$4:$AD$6629,7,0)</f>
        <v>BOM</v>
      </c>
      <c r="G6509" s="103" t="n">
        <v>43397</v>
      </c>
      <c r="H6509" s="104" t="n">
        <v>680</v>
      </c>
      <c r="I6509" s="29" t="s">
        <v>23</v>
      </c>
      <c r="J6509" s="105" t="s">
        <v>601</v>
      </c>
      <c r="K6509" s="106" t="n">
        <v>5796</v>
      </c>
      <c r="L6509" s="107" t="n">
        <v>2018001231</v>
      </c>
      <c r="M6509" s="73" t="n">
        <v>43465</v>
      </c>
      <c r="N6509" s="74" t="n">
        <v>22.6666666666667</v>
      </c>
      <c r="O6509" s="109" t="n">
        <v>0.2</v>
      </c>
      <c r="P6509" s="110" t="n">
        <v>0.0166666666666667</v>
      </c>
      <c r="Q6509" s="77" t="n">
        <v>11.3333333333333</v>
      </c>
      <c r="R6509" s="78" t="n">
        <v>34</v>
      </c>
      <c r="S6509" s="39" t="n">
        <v>646</v>
      </c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  <c r="AMG6509" s="0"/>
      <c r="AMH6509" s="0"/>
      <c r="AMI6509" s="0"/>
      <c r="AMJ6509" s="0"/>
    </row>
    <row r="6510" s="4" customFormat="true" ht="37.5" hidden="false" customHeight="true" outlineLevel="0" collapsed="false">
      <c r="A6510" s="23" t="s">
        <v>1337</v>
      </c>
      <c r="B6510" s="108" t="n">
        <v>11735</v>
      </c>
      <c r="C6510" s="25" t="n">
        <f aca="false">VLOOKUP(B6510,[1]Planilha8!$X$4:$Y$6629,2,0)</f>
        <v>1794948</v>
      </c>
      <c r="D6510" s="102" t="s">
        <v>1688</v>
      </c>
      <c r="E6510" s="26" t="str">
        <f aca="false">VLOOKUP(B6510,[1]Planilha8!$X$4:$Z$6629,3,0)</f>
        <v>CENTRO CIRÚRGICO</v>
      </c>
      <c r="F6510" s="26" t="str">
        <f aca="false">VLOOKUP(B6510,[1]Planilha8!$X$4:$AD$6629,7,0)</f>
        <v>BOM</v>
      </c>
      <c r="G6510" s="103" t="n">
        <v>43397</v>
      </c>
      <c r="H6510" s="104" t="n">
        <v>680</v>
      </c>
      <c r="I6510" s="29" t="s">
        <v>23</v>
      </c>
      <c r="J6510" s="105" t="s">
        <v>601</v>
      </c>
      <c r="K6510" s="106" t="n">
        <v>5796</v>
      </c>
      <c r="L6510" s="107" t="n">
        <v>2018001231</v>
      </c>
      <c r="M6510" s="73" t="n">
        <v>43465</v>
      </c>
      <c r="N6510" s="74" t="n">
        <v>22.6666666666667</v>
      </c>
      <c r="O6510" s="109" t="n">
        <v>0.2</v>
      </c>
      <c r="P6510" s="110" t="n">
        <v>0.0166666666666667</v>
      </c>
      <c r="Q6510" s="77" t="n">
        <v>11.3333333333333</v>
      </c>
      <c r="R6510" s="78" t="n">
        <v>34</v>
      </c>
      <c r="S6510" s="39" t="n">
        <v>646</v>
      </c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  <c r="AMG6510" s="0"/>
      <c r="AMH6510" s="0"/>
      <c r="AMI6510" s="0"/>
      <c r="AMJ6510" s="0"/>
    </row>
    <row r="6511" s="4" customFormat="true" ht="37.5" hidden="false" customHeight="true" outlineLevel="0" collapsed="false">
      <c r="A6511" s="23" t="s">
        <v>1337</v>
      </c>
      <c r="B6511" s="108" t="n">
        <v>11736</v>
      </c>
      <c r="C6511" s="25" t="n">
        <f aca="false">VLOOKUP(B6511,[1]Planilha8!$X$4:$Y$6629,2,0)</f>
        <v>1794949</v>
      </c>
      <c r="D6511" s="102" t="s">
        <v>1688</v>
      </c>
      <c r="E6511" s="26" t="str">
        <f aca="false">VLOOKUP(B6511,[1]Planilha8!$X$4:$Z$6629,3,0)</f>
        <v>CENTRO CIRÚRGICO</v>
      </c>
      <c r="F6511" s="26" t="str">
        <f aca="false">VLOOKUP(B6511,[1]Planilha8!$X$4:$AD$6629,7,0)</f>
        <v>BOM</v>
      </c>
      <c r="G6511" s="103" t="n">
        <v>43397</v>
      </c>
      <c r="H6511" s="104" t="n">
        <v>680</v>
      </c>
      <c r="I6511" s="29" t="s">
        <v>23</v>
      </c>
      <c r="J6511" s="105" t="s">
        <v>601</v>
      </c>
      <c r="K6511" s="106" t="n">
        <v>5796</v>
      </c>
      <c r="L6511" s="107" t="n">
        <v>2018001231</v>
      </c>
      <c r="M6511" s="73" t="n">
        <v>43465</v>
      </c>
      <c r="N6511" s="74" t="n">
        <v>22.6666666666667</v>
      </c>
      <c r="O6511" s="109" t="n">
        <v>0.2</v>
      </c>
      <c r="P6511" s="110" t="n">
        <v>0.0166666666666667</v>
      </c>
      <c r="Q6511" s="77" t="n">
        <v>11.3333333333333</v>
      </c>
      <c r="R6511" s="78" t="n">
        <v>34</v>
      </c>
      <c r="S6511" s="39" t="n">
        <v>646</v>
      </c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  <c r="AMG6511" s="0"/>
      <c r="AMH6511" s="0"/>
      <c r="AMI6511" s="0"/>
      <c r="AMJ6511" s="0"/>
    </row>
    <row r="6512" s="4" customFormat="true" ht="37.5" hidden="false" customHeight="true" outlineLevel="0" collapsed="false">
      <c r="A6512" s="23" t="s">
        <v>1337</v>
      </c>
      <c r="B6512" s="108" t="n">
        <v>11737</v>
      </c>
      <c r="C6512" s="25" t="n">
        <f aca="false">VLOOKUP(B6512,[1]Planilha8!$X$4:$Y$6629,2,0)</f>
        <v>1794950</v>
      </c>
      <c r="D6512" s="102" t="s">
        <v>1688</v>
      </c>
      <c r="E6512" s="26" t="str">
        <f aca="false">VLOOKUP(B6512,[1]Planilha8!$X$4:$Z$6629,3,0)</f>
        <v>CENTRO CIRÚRGICO</v>
      </c>
      <c r="F6512" s="26" t="str">
        <f aca="false">VLOOKUP(B6512,[1]Planilha8!$X$4:$AD$6629,7,0)</f>
        <v>BOM</v>
      </c>
      <c r="G6512" s="103" t="n">
        <v>43397</v>
      </c>
      <c r="H6512" s="104" t="n">
        <v>680</v>
      </c>
      <c r="I6512" s="29" t="s">
        <v>23</v>
      </c>
      <c r="J6512" s="105" t="s">
        <v>601</v>
      </c>
      <c r="K6512" s="106" t="n">
        <v>5796</v>
      </c>
      <c r="L6512" s="107" t="n">
        <v>2018001231</v>
      </c>
      <c r="M6512" s="73" t="n">
        <v>43465</v>
      </c>
      <c r="N6512" s="74" t="n">
        <v>22.6666666666667</v>
      </c>
      <c r="O6512" s="109" t="n">
        <v>0.2</v>
      </c>
      <c r="P6512" s="110" t="n">
        <v>0.0166666666666667</v>
      </c>
      <c r="Q6512" s="77" t="n">
        <v>11.3333333333333</v>
      </c>
      <c r="R6512" s="78" t="n">
        <v>34</v>
      </c>
      <c r="S6512" s="39" t="n">
        <v>646</v>
      </c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  <c r="AMG6512" s="0"/>
      <c r="AMH6512" s="0"/>
      <c r="AMI6512" s="0"/>
      <c r="AMJ6512" s="0"/>
    </row>
    <row r="6513" s="4" customFormat="true" ht="37.5" hidden="false" customHeight="true" outlineLevel="0" collapsed="false">
      <c r="A6513" s="23" t="s">
        <v>1337</v>
      </c>
      <c r="B6513" s="108" t="n">
        <v>11738</v>
      </c>
      <c r="C6513" s="25" t="n">
        <f aca="false">VLOOKUP(B6513,[1]Planilha8!$X$4:$Y$6629,2,0)</f>
        <v>1794951</v>
      </c>
      <c r="D6513" s="102" t="s">
        <v>1688</v>
      </c>
      <c r="E6513" s="26" t="str">
        <f aca="false">VLOOKUP(B6513,[1]Planilha8!$X$4:$Z$6629,3,0)</f>
        <v>CENTRO CIRÚRGICO</v>
      </c>
      <c r="F6513" s="26" t="str">
        <f aca="false">VLOOKUP(B6513,[1]Planilha8!$X$4:$AD$6629,7,0)</f>
        <v>BOM</v>
      </c>
      <c r="G6513" s="103" t="n">
        <v>43397</v>
      </c>
      <c r="H6513" s="104" t="n">
        <v>680</v>
      </c>
      <c r="I6513" s="29" t="s">
        <v>23</v>
      </c>
      <c r="J6513" s="105" t="s">
        <v>601</v>
      </c>
      <c r="K6513" s="106" t="n">
        <v>5796</v>
      </c>
      <c r="L6513" s="107" t="n">
        <v>2018001231</v>
      </c>
      <c r="M6513" s="73" t="n">
        <v>43465</v>
      </c>
      <c r="N6513" s="74" t="n">
        <v>22.6666666666667</v>
      </c>
      <c r="O6513" s="109" t="n">
        <v>0.2</v>
      </c>
      <c r="P6513" s="110" t="n">
        <v>0.0166666666666667</v>
      </c>
      <c r="Q6513" s="77" t="n">
        <v>11.3333333333333</v>
      </c>
      <c r="R6513" s="78" t="n">
        <v>34</v>
      </c>
      <c r="S6513" s="39" t="n">
        <v>646</v>
      </c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  <c r="AMG6513" s="0"/>
      <c r="AMH6513" s="0"/>
      <c r="AMI6513" s="0"/>
      <c r="AMJ6513" s="0"/>
    </row>
    <row r="6514" s="4" customFormat="true" ht="37.5" hidden="false" customHeight="true" outlineLevel="0" collapsed="false">
      <c r="A6514" s="23" t="s">
        <v>1337</v>
      </c>
      <c r="B6514" s="108" t="n">
        <v>11739</v>
      </c>
      <c r="C6514" s="25" t="n">
        <f aca="false">VLOOKUP(B6514,[1]Planilha8!$X$4:$Y$6629,2,0)</f>
        <v>1794952</v>
      </c>
      <c r="D6514" s="102" t="s">
        <v>1688</v>
      </c>
      <c r="E6514" s="26" t="str">
        <f aca="false">VLOOKUP(B6514,[1]Planilha8!$X$4:$Z$6629,3,0)</f>
        <v>CENTRO CIRÚRGICO</v>
      </c>
      <c r="F6514" s="26" t="str">
        <f aca="false">VLOOKUP(B6514,[1]Planilha8!$X$4:$AD$6629,7,0)</f>
        <v>BOM</v>
      </c>
      <c r="G6514" s="103" t="n">
        <v>43397</v>
      </c>
      <c r="H6514" s="104" t="n">
        <v>680</v>
      </c>
      <c r="I6514" s="29" t="s">
        <v>23</v>
      </c>
      <c r="J6514" s="105" t="s">
        <v>601</v>
      </c>
      <c r="K6514" s="106" t="n">
        <v>5796</v>
      </c>
      <c r="L6514" s="107" t="n">
        <v>2018001231</v>
      </c>
      <c r="M6514" s="73" t="n">
        <v>43465</v>
      </c>
      <c r="N6514" s="74" t="n">
        <v>22.6666666666667</v>
      </c>
      <c r="O6514" s="109" t="n">
        <v>0.2</v>
      </c>
      <c r="P6514" s="110" t="n">
        <v>0.0166666666666667</v>
      </c>
      <c r="Q6514" s="77" t="n">
        <v>11.3333333333333</v>
      </c>
      <c r="R6514" s="78" t="n">
        <v>34</v>
      </c>
      <c r="S6514" s="39" t="n">
        <v>646</v>
      </c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  <c r="AMG6514" s="0"/>
      <c r="AMH6514" s="0"/>
      <c r="AMI6514" s="0"/>
      <c r="AMJ6514" s="0"/>
    </row>
    <row r="6515" s="4" customFormat="true" ht="37.5" hidden="false" customHeight="true" outlineLevel="0" collapsed="false">
      <c r="A6515" s="23" t="s">
        <v>1337</v>
      </c>
      <c r="B6515" s="108" t="n">
        <v>11740</v>
      </c>
      <c r="C6515" s="25" t="n">
        <f aca="false">VLOOKUP(B6515,[1]Planilha8!$X$4:$Y$6629,2,0)</f>
        <v>1794953</v>
      </c>
      <c r="D6515" s="102" t="s">
        <v>1688</v>
      </c>
      <c r="E6515" s="26" t="str">
        <f aca="false">VLOOKUP(B6515,[1]Planilha8!$X$4:$Z$6629,3,0)</f>
        <v>CENTRO CIRÚRGICO</v>
      </c>
      <c r="F6515" s="26" t="str">
        <f aca="false">VLOOKUP(B6515,[1]Planilha8!$X$4:$AD$6629,7,0)</f>
        <v>BOM</v>
      </c>
      <c r="G6515" s="103" t="n">
        <v>43397</v>
      </c>
      <c r="H6515" s="104" t="n">
        <v>680</v>
      </c>
      <c r="I6515" s="29" t="s">
        <v>23</v>
      </c>
      <c r="J6515" s="105" t="s">
        <v>601</v>
      </c>
      <c r="K6515" s="106" t="n">
        <v>5796</v>
      </c>
      <c r="L6515" s="107" t="n">
        <v>2018001231</v>
      </c>
      <c r="M6515" s="73" t="n">
        <v>43465</v>
      </c>
      <c r="N6515" s="74" t="n">
        <v>22.6666666666667</v>
      </c>
      <c r="O6515" s="109" t="n">
        <v>0.2</v>
      </c>
      <c r="P6515" s="110" t="n">
        <v>0.0166666666666667</v>
      </c>
      <c r="Q6515" s="77" t="n">
        <v>11.3333333333333</v>
      </c>
      <c r="R6515" s="78" t="n">
        <v>34</v>
      </c>
      <c r="S6515" s="39" t="n">
        <v>646</v>
      </c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  <c r="AMG6515" s="0"/>
      <c r="AMH6515" s="0"/>
      <c r="AMI6515" s="0"/>
      <c r="AMJ6515" s="0"/>
    </row>
    <row r="6516" s="4" customFormat="true" ht="37.5" hidden="false" customHeight="true" outlineLevel="0" collapsed="false">
      <c r="A6516" s="23" t="s">
        <v>1337</v>
      </c>
      <c r="B6516" s="108" t="n">
        <v>11741</v>
      </c>
      <c r="C6516" s="25" t="n">
        <f aca="false">VLOOKUP(B6516,[1]Planilha8!$X$4:$Y$6629,2,0)</f>
        <v>1794954</v>
      </c>
      <c r="D6516" s="102" t="s">
        <v>1688</v>
      </c>
      <c r="E6516" s="26" t="str">
        <f aca="false">VLOOKUP(B6516,[1]Planilha8!$X$4:$Z$6629,3,0)</f>
        <v>CENTRO CIRÚRGICO</v>
      </c>
      <c r="F6516" s="26" t="str">
        <f aca="false">VLOOKUP(B6516,[1]Planilha8!$X$4:$AD$6629,7,0)</f>
        <v>BOM</v>
      </c>
      <c r="G6516" s="103" t="n">
        <v>43397</v>
      </c>
      <c r="H6516" s="104" t="n">
        <v>680</v>
      </c>
      <c r="I6516" s="29" t="s">
        <v>23</v>
      </c>
      <c r="J6516" s="105" t="s">
        <v>601</v>
      </c>
      <c r="K6516" s="106" t="n">
        <v>5796</v>
      </c>
      <c r="L6516" s="107" t="n">
        <v>2018001231</v>
      </c>
      <c r="M6516" s="73" t="n">
        <v>43465</v>
      </c>
      <c r="N6516" s="74" t="n">
        <v>22.6666666666667</v>
      </c>
      <c r="O6516" s="109" t="n">
        <v>0.2</v>
      </c>
      <c r="P6516" s="110" t="n">
        <v>0.0166666666666667</v>
      </c>
      <c r="Q6516" s="77" t="n">
        <v>11.3333333333333</v>
      </c>
      <c r="R6516" s="78" t="n">
        <v>34</v>
      </c>
      <c r="S6516" s="39" t="n">
        <v>646</v>
      </c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  <c r="AMG6516" s="0"/>
      <c r="AMH6516" s="0"/>
      <c r="AMI6516" s="0"/>
      <c r="AMJ6516" s="0"/>
    </row>
    <row r="6517" s="4" customFormat="true" ht="37.5" hidden="false" customHeight="true" outlineLevel="0" collapsed="false">
      <c r="A6517" s="23" t="s">
        <v>1337</v>
      </c>
      <c r="B6517" s="108" t="n">
        <v>11742</v>
      </c>
      <c r="C6517" s="25" t="n">
        <f aca="false">VLOOKUP(B6517,[1]Planilha8!$X$4:$Y$6629,2,0)</f>
        <v>1794955</v>
      </c>
      <c r="D6517" s="102" t="s">
        <v>1520</v>
      </c>
      <c r="E6517" s="26" t="str">
        <f aca="false">VLOOKUP(B6517,[1]Planilha8!$X$4:$Z$6629,3,0)</f>
        <v>CLÍNICA CIRÚRGICA</v>
      </c>
      <c r="F6517" s="26" t="str">
        <f aca="false">VLOOKUP(B6517,[1]Planilha8!$X$4:$AD$6629,7,0)</f>
        <v>BOM</v>
      </c>
      <c r="G6517" s="103" t="n">
        <v>43397</v>
      </c>
      <c r="H6517" s="104" t="n">
        <v>360</v>
      </c>
      <c r="I6517" s="29" t="s">
        <v>23</v>
      </c>
      <c r="J6517" s="105" t="s">
        <v>601</v>
      </c>
      <c r="K6517" s="106" t="n">
        <v>5796</v>
      </c>
      <c r="L6517" s="107" t="n">
        <v>2018001231</v>
      </c>
      <c r="M6517" s="73" t="n">
        <v>43465</v>
      </c>
      <c r="N6517" s="74" t="n">
        <v>12</v>
      </c>
      <c r="O6517" s="109" t="n">
        <v>0.2</v>
      </c>
      <c r="P6517" s="110" t="n">
        <v>0.0166666666666667</v>
      </c>
      <c r="Q6517" s="77" t="n">
        <v>6</v>
      </c>
      <c r="R6517" s="78" t="n">
        <v>18</v>
      </c>
      <c r="S6517" s="39" t="n">
        <v>342</v>
      </c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  <c r="AMG6517" s="0"/>
      <c r="AMH6517" s="0"/>
      <c r="AMI6517" s="0"/>
      <c r="AMJ6517" s="0"/>
    </row>
    <row r="6518" s="4" customFormat="true" ht="37.5" hidden="false" customHeight="true" outlineLevel="0" collapsed="false">
      <c r="A6518" s="23" t="s">
        <v>1337</v>
      </c>
      <c r="B6518" s="108" t="n">
        <v>11743</v>
      </c>
      <c r="C6518" s="25" t="n">
        <f aca="false">VLOOKUP(B6518,[1]Planilha8!$X$4:$Y$6629,2,0)</f>
        <v>1794956</v>
      </c>
      <c r="D6518" s="102" t="s">
        <v>1520</v>
      </c>
      <c r="E6518" s="26" t="str">
        <f aca="false">VLOOKUP(B6518,[1]Planilha8!$X$4:$Z$6629,3,0)</f>
        <v>CLÍNICA CIRÚRGICA</v>
      </c>
      <c r="F6518" s="26" t="str">
        <f aca="false">VLOOKUP(B6518,[1]Planilha8!$X$4:$AD$6629,7,0)</f>
        <v>BOM</v>
      </c>
      <c r="G6518" s="103" t="n">
        <v>43397</v>
      </c>
      <c r="H6518" s="104" t="n">
        <v>360</v>
      </c>
      <c r="I6518" s="29" t="s">
        <v>23</v>
      </c>
      <c r="J6518" s="105" t="s">
        <v>601</v>
      </c>
      <c r="K6518" s="106" t="n">
        <v>5796</v>
      </c>
      <c r="L6518" s="107" t="n">
        <v>2018001231</v>
      </c>
      <c r="M6518" s="73" t="n">
        <v>43465</v>
      </c>
      <c r="N6518" s="74" t="n">
        <v>12</v>
      </c>
      <c r="O6518" s="109" t="n">
        <v>0.2</v>
      </c>
      <c r="P6518" s="110" t="n">
        <v>0.0166666666666667</v>
      </c>
      <c r="Q6518" s="77" t="n">
        <v>6</v>
      </c>
      <c r="R6518" s="78" t="n">
        <v>18</v>
      </c>
      <c r="S6518" s="39" t="n">
        <v>342</v>
      </c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  <c r="AMG6518" s="0"/>
      <c r="AMH6518" s="0"/>
      <c r="AMI6518" s="0"/>
      <c r="AMJ6518" s="0"/>
    </row>
    <row r="6519" s="4" customFormat="true" ht="37.5" hidden="false" customHeight="true" outlineLevel="0" collapsed="false">
      <c r="A6519" s="23" t="s">
        <v>1337</v>
      </c>
      <c r="B6519" s="108" t="n">
        <v>11744</v>
      </c>
      <c r="C6519" s="25" t="n">
        <f aca="false">VLOOKUP(B6519,[1]Planilha8!$X$4:$Y$6629,2,0)</f>
        <v>1794957</v>
      </c>
      <c r="D6519" s="102" t="s">
        <v>1520</v>
      </c>
      <c r="E6519" s="26" t="str">
        <f aca="false">VLOOKUP(B6519,[1]Planilha8!$X$4:$Z$6629,3,0)</f>
        <v>CLÍNICA CIRÚRGICA</v>
      </c>
      <c r="F6519" s="26" t="str">
        <f aca="false">VLOOKUP(B6519,[1]Planilha8!$X$4:$AD$6629,7,0)</f>
        <v>BOM</v>
      </c>
      <c r="G6519" s="103" t="n">
        <v>43397</v>
      </c>
      <c r="H6519" s="104" t="n">
        <v>360</v>
      </c>
      <c r="I6519" s="29" t="s">
        <v>23</v>
      </c>
      <c r="J6519" s="105" t="s">
        <v>601</v>
      </c>
      <c r="K6519" s="106" t="n">
        <v>5796</v>
      </c>
      <c r="L6519" s="107" t="n">
        <v>2018001231</v>
      </c>
      <c r="M6519" s="73" t="n">
        <v>43465</v>
      </c>
      <c r="N6519" s="74" t="n">
        <v>12</v>
      </c>
      <c r="O6519" s="109" t="n">
        <v>0.2</v>
      </c>
      <c r="P6519" s="110" t="n">
        <v>0.0166666666666667</v>
      </c>
      <c r="Q6519" s="77" t="n">
        <v>6</v>
      </c>
      <c r="R6519" s="78" t="n">
        <v>18</v>
      </c>
      <c r="S6519" s="39" t="n">
        <v>342</v>
      </c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  <c r="AMG6519" s="0"/>
      <c r="AMH6519" s="0"/>
      <c r="AMI6519" s="0"/>
      <c r="AMJ6519" s="0"/>
    </row>
    <row r="6520" s="4" customFormat="true" ht="37.5" hidden="false" customHeight="true" outlineLevel="0" collapsed="false">
      <c r="A6520" s="23" t="s">
        <v>1337</v>
      </c>
      <c r="B6520" s="108" t="n">
        <v>11745</v>
      </c>
      <c r="C6520" s="25" t="n">
        <f aca="false">VLOOKUP(B6520,[1]Planilha8!$X$4:$Y$6629,2,0)</f>
        <v>1794958</v>
      </c>
      <c r="D6520" s="102" t="s">
        <v>1520</v>
      </c>
      <c r="E6520" s="26" t="str">
        <f aca="false">VLOOKUP(B6520,[1]Planilha8!$X$4:$Z$6629,3,0)</f>
        <v>CLÍNICA CIRÚRGICA</v>
      </c>
      <c r="F6520" s="26" t="str">
        <f aca="false">VLOOKUP(B6520,[1]Planilha8!$X$4:$AD$6629,7,0)</f>
        <v>BOM</v>
      </c>
      <c r="G6520" s="103" t="n">
        <v>43397</v>
      </c>
      <c r="H6520" s="104" t="n">
        <v>360</v>
      </c>
      <c r="I6520" s="29" t="s">
        <v>23</v>
      </c>
      <c r="J6520" s="105" t="s">
        <v>601</v>
      </c>
      <c r="K6520" s="106" t="n">
        <v>5796</v>
      </c>
      <c r="L6520" s="107" t="n">
        <v>2018001231</v>
      </c>
      <c r="M6520" s="73" t="n">
        <v>43465</v>
      </c>
      <c r="N6520" s="74" t="n">
        <v>12</v>
      </c>
      <c r="O6520" s="109" t="n">
        <v>0.2</v>
      </c>
      <c r="P6520" s="110" t="n">
        <v>0.0166666666666667</v>
      </c>
      <c r="Q6520" s="77" t="n">
        <v>6</v>
      </c>
      <c r="R6520" s="78" t="n">
        <v>18</v>
      </c>
      <c r="S6520" s="39" t="n">
        <v>342</v>
      </c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  <c r="AMG6520" s="0"/>
      <c r="AMH6520" s="0"/>
      <c r="AMI6520" s="0"/>
      <c r="AMJ6520" s="0"/>
    </row>
    <row r="6521" s="4" customFormat="true" ht="37.5" hidden="false" customHeight="true" outlineLevel="0" collapsed="false">
      <c r="A6521" s="23" t="s">
        <v>1337</v>
      </c>
      <c r="B6521" s="108" t="n">
        <v>11746</v>
      </c>
      <c r="C6521" s="25" t="n">
        <f aca="false">VLOOKUP(B6521,[1]Planilha8!$X$4:$Y$6629,2,0)</f>
        <v>1794959</v>
      </c>
      <c r="D6521" s="102" t="s">
        <v>1520</v>
      </c>
      <c r="E6521" s="26" t="str">
        <f aca="false">VLOOKUP(B6521,[1]Planilha8!$X$4:$Z$6629,3,0)</f>
        <v>CLÍNICA CIRÚRGICA</v>
      </c>
      <c r="F6521" s="26" t="str">
        <f aca="false">VLOOKUP(B6521,[1]Planilha8!$X$4:$AD$6629,7,0)</f>
        <v>BOM</v>
      </c>
      <c r="G6521" s="103" t="n">
        <v>43397</v>
      </c>
      <c r="H6521" s="104" t="n">
        <v>360</v>
      </c>
      <c r="I6521" s="29" t="s">
        <v>23</v>
      </c>
      <c r="J6521" s="105" t="s">
        <v>601</v>
      </c>
      <c r="K6521" s="106" t="n">
        <v>5796</v>
      </c>
      <c r="L6521" s="107" t="n">
        <v>2018001231</v>
      </c>
      <c r="M6521" s="73" t="n">
        <v>43465</v>
      </c>
      <c r="N6521" s="74" t="n">
        <v>12</v>
      </c>
      <c r="O6521" s="109" t="n">
        <v>0.2</v>
      </c>
      <c r="P6521" s="110" t="n">
        <v>0.0166666666666667</v>
      </c>
      <c r="Q6521" s="77" t="n">
        <v>6</v>
      </c>
      <c r="R6521" s="78" t="n">
        <v>18</v>
      </c>
      <c r="S6521" s="39" t="n">
        <v>342</v>
      </c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  <c r="AMG6521" s="0"/>
      <c r="AMH6521" s="0"/>
      <c r="AMI6521" s="0"/>
      <c r="AMJ6521" s="0"/>
    </row>
    <row r="6522" s="4" customFormat="true" ht="37.5" hidden="false" customHeight="true" outlineLevel="0" collapsed="false">
      <c r="A6522" s="23" t="s">
        <v>1337</v>
      </c>
      <c r="B6522" s="108" t="n">
        <v>11747</v>
      </c>
      <c r="C6522" s="25" t="n">
        <f aca="false">VLOOKUP(B6522,[1]Planilha8!$X$4:$Y$6629,2,0)</f>
        <v>1794960</v>
      </c>
      <c r="D6522" s="102" t="s">
        <v>1520</v>
      </c>
      <c r="E6522" s="26" t="str">
        <f aca="false">VLOOKUP(B6522,[1]Planilha8!$X$4:$Z$6629,3,0)</f>
        <v>CLÍNICA CIRÚRGICA</v>
      </c>
      <c r="F6522" s="26" t="str">
        <f aca="false">VLOOKUP(B6522,[1]Planilha8!$X$4:$AD$6629,7,0)</f>
        <v>BOM</v>
      </c>
      <c r="G6522" s="103" t="n">
        <v>43397</v>
      </c>
      <c r="H6522" s="104" t="n">
        <v>360</v>
      </c>
      <c r="I6522" s="29" t="s">
        <v>23</v>
      </c>
      <c r="J6522" s="105" t="s">
        <v>601</v>
      </c>
      <c r="K6522" s="106" t="n">
        <v>5796</v>
      </c>
      <c r="L6522" s="107" t="n">
        <v>2018001231</v>
      </c>
      <c r="M6522" s="73" t="n">
        <v>43465</v>
      </c>
      <c r="N6522" s="74" t="n">
        <v>12</v>
      </c>
      <c r="O6522" s="109" t="n">
        <v>0.2</v>
      </c>
      <c r="P6522" s="110" t="n">
        <v>0.0166666666666667</v>
      </c>
      <c r="Q6522" s="77" t="n">
        <v>6</v>
      </c>
      <c r="R6522" s="78" t="n">
        <v>18</v>
      </c>
      <c r="S6522" s="39" t="n">
        <v>342</v>
      </c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  <c r="AMG6522" s="0"/>
      <c r="AMH6522" s="0"/>
      <c r="AMI6522" s="0"/>
      <c r="AMJ6522" s="0"/>
    </row>
    <row r="6523" s="4" customFormat="true" ht="37.5" hidden="false" customHeight="true" outlineLevel="0" collapsed="false">
      <c r="A6523" s="23" t="s">
        <v>1337</v>
      </c>
      <c r="B6523" s="108" t="n">
        <v>11748</v>
      </c>
      <c r="C6523" s="25" t="n">
        <f aca="false">VLOOKUP(B6523,[1]Planilha8!$X$4:$Y$6629,2,0)</f>
        <v>1794961</v>
      </c>
      <c r="D6523" s="102" t="s">
        <v>1520</v>
      </c>
      <c r="E6523" s="26" t="str">
        <f aca="false">VLOOKUP(B6523,[1]Planilha8!$X$4:$Z$6629,3,0)</f>
        <v>CLÍNICA MÉDICA</v>
      </c>
      <c r="F6523" s="26" t="str">
        <f aca="false">VLOOKUP(B6523,[1]Planilha8!$X$4:$AD$6629,7,0)</f>
        <v>BOM</v>
      </c>
      <c r="G6523" s="103" t="n">
        <v>43397</v>
      </c>
      <c r="H6523" s="104" t="n">
        <v>360</v>
      </c>
      <c r="I6523" s="29" t="s">
        <v>23</v>
      </c>
      <c r="J6523" s="105" t="s">
        <v>601</v>
      </c>
      <c r="K6523" s="106" t="n">
        <v>5796</v>
      </c>
      <c r="L6523" s="107" t="n">
        <v>2018001231</v>
      </c>
      <c r="M6523" s="73" t="n">
        <v>43465</v>
      </c>
      <c r="N6523" s="74" t="n">
        <v>12</v>
      </c>
      <c r="O6523" s="109" t="n">
        <v>0.2</v>
      </c>
      <c r="P6523" s="110" t="n">
        <v>0.0166666666666667</v>
      </c>
      <c r="Q6523" s="77" t="n">
        <v>6</v>
      </c>
      <c r="R6523" s="78" t="n">
        <v>18</v>
      </c>
      <c r="S6523" s="39" t="n">
        <v>342</v>
      </c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  <c r="AMG6523" s="0"/>
      <c r="AMH6523" s="0"/>
      <c r="AMI6523" s="0"/>
      <c r="AMJ6523" s="0"/>
    </row>
    <row r="6524" s="4" customFormat="true" ht="37.5" hidden="false" customHeight="true" outlineLevel="0" collapsed="false">
      <c r="A6524" s="23" t="s">
        <v>1337</v>
      </c>
      <c r="B6524" s="108" t="n">
        <v>11749</v>
      </c>
      <c r="C6524" s="25" t="n">
        <f aca="false">VLOOKUP(B6524,[1]Planilha8!$X$4:$Y$6629,2,0)</f>
        <v>1794962</v>
      </c>
      <c r="D6524" s="102" t="s">
        <v>1520</v>
      </c>
      <c r="E6524" s="26" t="str">
        <f aca="false">VLOOKUP(B6524,[1]Planilha8!$X$4:$Z$6629,3,0)</f>
        <v>CLÍNICA MÉDICA</v>
      </c>
      <c r="F6524" s="26" t="str">
        <f aca="false">VLOOKUP(B6524,[1]Planilha8!$X$4:$AD$6629,7,0)</f>
        <v>BOM</v>
      </c>
      <c r="G6524" s="103" t="n">
        <v>43397</v>
      </c>
      <c r="H6524" s="104" t="n">
        <v>360</v>
      </c>
      <c r="I6524" s="29" t="s">
        <v>23</v>
      </c>
      <c r="J6524" s="105" t="s">
        <v>601</v>
      </c>
      <c r="K6524" s="106" t="n">
        <v>5796</v>
      </c>
      <c r="L6524" s="107" t="n">
        <v>2018001231</v>
      </c>
      <c r="M6524" s="73" t="n">
        <v>43465</v>
      </c>
      <c r="N6524" s="74" t="n">
        <v>12</v>
      </c>
      <c r="O6524" s="109" t="n">
        <v>0.2</v>
      </c>
      <c r="P6524" s="110" t="n">
        <v>0.0166666666666667</v>
      </c>
      <c r="Q6524" s="77" t="n">
        <v>6</v>
      </c>
      <c r="R6524" s="78" t="n">
        <v>18</v>
      </c>
      <c r="S6524" s="39" t="n">
        <v>342</v>
      </c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  <c r="AMG6524" s="0"/>
      <c r="AMH6524" s="0"/>
      <c r="AMI6524" s="0"/>
      <c r="AMJ6524" s="0"/>
    </row>
    <row r="6525" s="4" customFormat="true" ht="37.5" hidden="false" customHeight="true" outlineLevel="0" collapsed="false">
      <c r="A6525" s="23" t="s">
        <v>1337</v>
      </c>
      <c r="B6525" s="108" t="n">
        <v>11750</v>
      </c>
      <c r="C6525" s="25" t="n">
        <f aca="false">VLOOKUP(B6525,[1]Planilha8!$X$4:$Y$6629,2,0)</f>
        <v>1794963</v>
      </c>
      <c r="D6525" s="102" t="s">
        <v>1520</v>
      </c>
      <c r="E6525" s="26" t="str">
        <f aca="false">VLOOKUP(B6525,[1]Planilha8!$X$4:$Z$6629,3,0)</f>
        <v>CLÍNICA MÉDICA</v>
      </c>
      <c r="F6525" s="26" t="str">
        <f aca="false">VLOOKUP(B6525,[1]Planilha8!$X$4:$AD$6629,7,0)</f>
        <v>BOM</v>
      </c>
      <c r="G6525" s="103" t="n">
        <v>43397</v>
      </c>
      <c r="H6525" s="104" t="n">
        <v>360</v>
      </c>
      <c r="I6525" s="29" t="s">
        <v>23</v>
      </c>
      <c r="J6525" s="105" t="s">
        <v>601</v>
      </c>
      <c r="K6525" s="106" t="n">
        <v>5796</v>
      </c>
      <c r="L6525" s="107" t="n">
        <v>2018001231</v>
      </c>
      <c r="M6525" s="73" t="n">
        <v>43465</v>
      </c>
      <c r="N6525" s="74" t="n">
        <v>12</v>
      </c>
      <c r="O6525" s="109" t="n">
        <v>0.2</v>
      </c>
      <c r="P6525" s="110" t="n">
        <v>0.0166666666666667</v>
      </c>
      <c r="Q6525" s="77" t="n">
        <v>6</v>
      </c>
      <c r="R6525" s="78" t="n">
        <v>18</v>
      </c>
      <c r="S6525" s="39" t="n">
        <v>342</v>
      </c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  <c r="AMG6525" s="0"/>
      <c r="AMH6525" s="0"/>
      <c r="AMI6525" s="0"/>
      <c r="AMJ6525" s="0"/>
    </row>
    <row r="6526" s="4" customFormat="true" ht="37.5" hidden="false" customHeight="true" outlineLevel="0" collapsed="false">
      <c r="A6526" s="23" t="s">
        <v>1337</v>
      </c>
      <c r="B6526" s="108" t="n">
        <v>11751</v>
      </c>
      <c r="C6526" s="25" t="n">
        <f aca="false">VLOOKUP(B6526,[1]Planilha8!$X$4:$Y$6629,2,0)</f>
        <v>1794964</v>
      </c>
      <c r="D6526" s="102" t="s">
        <v>1520</v>
      </c>
      <c r="E6526" s="26" t="str">
        <f aca="false">VLOOKUP(B6526,[1]Planilha8!$X$4:$Z$6629,3,0)</f>
        <v>CLÍNICA MÉDICA</v>
      </c>
      <c r="F6526" s="26" t="str">
        <f aca="false">VLOOKUP(B6526,[1]Planilha8!$X$4:$AD$6629,7,0)</f>
        <v>BOM</v>
      </c>
      <c r="G6526" s="103" t="n">
        <v>43397</v>
      </c>
      <c r="H6526" s="104" t="n">
        <v>360</v>
      </c>
      <c r="I6526" s="29" t="s">
        <v>23</v>
      </c>
      <c r="J6526" s="105" t="s">
        <v>601</v>
      </c>
      <c r="K6526" s="106" t="n">
        <v>5796</v>
      </c>
      <c r="L6526" s="107" t="n">
        <v>2018001231</v>
      </c>
      <c r="M6526" s="73" t="n">
        <v>43465</v>
      </c>
      <c r="N6526" s="74" t="n">
        <v>12</v>
      </c>
      <c r="O6526" s="109" t="n">
        <v>0.2</v>
      </c>
      <c r="P6526" s="110" t="n">
        <v>0.0166666666666667</v>
      </c>
      <c r="Q6526" s="77" t="n">
        <v>6</v>
      </c>
      <c r="R6526" s="78" t="n">
        <v>18</v>
      </c>
      <c r="S6526" s="39" t="n">
        <v>342</v>
      </c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  <c r="AMG6526" s="0"/>
      <c r="AMH6526" s="0"/>
      <c r="AMI6526" s="0"/>
      <c r="AMJ6526" s="0"/>
    </row>
    <row r="6527" s="4" customFormat="true" ht="37.5" hidden="false" customHeight="true" outlineLevel="0" collapsed="false">
      <c r="A6527" s="23" t="s">
        <v>1337</v>
      </c>
      <c r="B6527" s="108" t="n">
        <v>11752</v>
      </c>
      <c r="C6527" s="25" t="n">
        <f aca="false">VLOOKUP(B6527,[1]Planilha8!$X$4:$Y$6629,2,0)</f>
        <v>1794965</v>
      </c>
      <c r="D6527" s="102" t="s">
        <v>1520</v>
      </c>
      <c r="E6527" s="26" t="str">
        <f aca="false">VLOOKUP(B6527,[1]Planilha8!$X$4:$Z$6629,3,0)</f>
        <v>CLÍNICA MÉDICA</v>
      </c>
      <c r="F6527" s="26" t="str">
        <f aca="false">VLOOKUP(B6527,[1]Planilha8!$X$4:$AD$6629,7,0)</f>
        <v>BOM</v>
      </c>
      <c r="G6527" s="103" t="n">
        <v>43397</v>
      </c>
      <c r="H6527" s="104" t="n">
        <v>360</v>
      </c>
      <c r="I6527" s="29" t="s">
        <v>23</v>
      </c>
      <c r="J6527" s="105" t="s">
        <v>601</v>
      </c>
      <c r="K6527" s="106" t="n">
        <v>5796</v>
      </c>
      <c r="L6527" s="107" t="n">
        <v>2018001231</v>
      </c>
      <c r="M6527" s="73" t="n">
        <v>43465</v>
      </c>
      <c r="N6527" s="74" t="n">
        <v>12</v>
      </c>
      <c r="O6527" s="109" t="n">
        <v>0.2</v>
      </c>
      <c r="P6527" s="110" t="n">
        <v>0.0166666666666667</v>
      </c>
      <c r="Q6527" s="77" t="n">
        <v>6</v>
      </c>
      <c r="R6527" s="78" t="n">
        <v>18</v>
      </c>
      <c r="S6527" s="39" t="n">
        <v>342</v>
      </c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  <c r="AMG6527" s="0"/>
      <c r="AMH6527" s="0"/>
      <c r="AMI6527" s="0"/>
      <c r="AMJ6527" s="0"/>
    </row>
    <row r="6528" s="4" customFormat="true" ht="37.5" hidden="false" customHeight="true" outlineLevel="0" collapsed="false">
      <c r="A6528" s="23" t="s">
        <v>1337</v>
      </c>
      <c r="B6528" s="108" t="n">
        <v>11835</v>
      </c>
      <c r="C6528" s="25" t="n">
        <f aca="false">VLOOKUP(B6528,[1]Planilha8!$X$4:$Y$6629,2,0)</f>
        <v>1892119</v>
      </c>
      <c r="D6528" s="102" t="s">
        <v>1635</v>
      </c>
      <c r="E6528" s="26" t="str">
        <f aca="false">VLOOKUP(B6528,[1]Planilha8!$X$4:$Z$6629,3,0)</f>
        <v>CENTRO CIRÚRGICO</v>
      </c>
      <c r="F6528" s="26" t="str">
        <f aca="false">VLOOKUP(B6528,[1]Planilha8!$X$4:$AD$6629,7,0)</f>
        <v>BOM</v>
      </c>
      <c r="G6528" s="103" t="n">
        <v>43544</v>
      </c>
      <c r="H6528" s="104" t="n">
        <v>360</v>
      </c>
      <c r="I6528" s="29" t="s">
        <v>23</v>
      </c>
      <c r="J6528" s="105" t="s">
        <v>1720</v>
      </c>
      <c r="K6528" s="106" t="n">
        <v>82</v>
      </c>
      <c r="L6528" s="107" t="n">
        <v>2019000030</v>
      </c>
      <c r="M6528" s="73" t="n">
        <v>43544</v>
      </c>
      <c r="N6528" s="74" t="n">
        <v>0</v>
      </c>
      <c r="O6528" s="109" t="n">
        <v>0</v>
      </c>
      <c r="P6528" s="110" t="n">
        <v>0</v>
      </c>
      <c r="Q6528" s="77" t="n">
        <v>0</v>
      </c>
      <c r="R6528" s="78" t="n">
        <v>0</v>
      </c>
      <c r="S6528" s="39" t="n">
        <v>360</v>
      </c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  <c r="AMG6528" s="0"/>
      <c r="AMH6528" s="0"/>
      <c r="AMI6528" s="0"/>
      <c r="AMJ6528" s="0"/>
    </row>
    <row r="6529" s="4" customFormat="true" ht="37.5" hidden="false" customHeight="true" outlineLevel="0" collapsed="false">
      <c r="A6529" s="23" t="s">
        <v>1337</v>
      </c>
      <c r="B6529" s="108" t="n">
        <v>11836</v>
      </c>
      <c r="C6529" s="25" t="n">
        <f aca="false">VLOOKUP(B6529,[1]Planilha8!$X$4:$Y$6629,2,0)</f>
        <v>1892117</v>
      </c>
      <c r="D6529" s="102" t="s">
        <v>1635</v>
      </c>
      <c r="E6529" s="26" t="str">
        <f aca="false">VLOOKUP(B6529,[1]Planilha8!$X$4:$Z$6629,3,0)</f>
        <v>CENTRO CIRÚRGICO</v>
      </c>
      <c r="F6529" s="26" t="str">
        <f aca="false">VLOOKUP(B6529,[1]Planilha8!$X$4:$AD$6629,7,0)</f>
        <v>BOM</v>
      </c>
      <c r="G6529" s="103" t="n">
        <v>43544</v>
      </c>
      <c r="H6529" s="104" t="n">
        <v>360</v>
      </c>
      <c r="I6529" s="29" t="s">
        <v>23</v>
      </c>
      <c r="J6529" s="105" t="s">
        <v>1720</v>
      </c>
      <c r="K6529" s="106" t="n">
        <v>82</v>
      </c>
      <c r="L6529" s="107" t="n">
        <v>2019000030</v>
      </c>
      <c r="M6529" s="73" t="n">
        <v>43544</v>
      </c>
      <c r="N6529" s="74" t="n">
        <v>0</v>
      </c>
      <c r="O6529" s="109" t="n">
        <v>0</v>
      </c>
      <c r="P6529" s="110" t="n">
        <v>0</v>
      </c>
      <c r="Q6529" s="77" t="n">
        <v>0</v>
      </c>
      <c r="R6529" s="78" t="n">
        <v>0</v>
      </c>
      <c r="S6529" s="39" t="n">
        <v>360</v>
      </c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  <c r="AMG6529" s="0"/>
      <c r="AMH6529" s="0"/>
      <c r="AMI6529" s="0"/>
      <c r="AMJ6529" s="0"/>
    </row>
    <row r="6530" s="4" customFormat="true" ht="37.5" hidden="false" customHeight="true" outlineLevel="0" collapsed="false">
      <c r="A6530" s="23" t="s">
        <v>1337</v>
      </c>
      <c r="B6530" s="108" t="n">
        <v>11837</v>
      </c>
      <c r="C6530" s="25" t="n">
        <f aca="false">VLOOKUP(B6530,[1]Planilha8!$X$4:$Y$6629,2,0)</f>
        <v>1892115</v>
      </c>
      <c r="D6530" s="102" t="s">
        <v>1635</v>
      </c>
      <c r="E6530" s="26" t="str">
        <f aca="false">VLOOKUP(B6530,[1]Planilha8!$X$4:$Z$6629,3,0)</f>
        <v>CENTRO CIRÚRGICO</v>
      </c>
      <c r="F6530" s="26" t="str">
        <f aca="false">VLOOKUP(B6530,[1]Planilha8!$X$4:$AD$6629,7,0)</f>
        <v>BOM</v>
      </c>
      <c r="G6530" s="103" t="n">
        <v>43544</v>
      </c>
      <c r="H6530" s="104" t="n">
        <v>360</v>
      </c>
      <c r="I6530" s="29" t="s">
        <v>23</v>
      </c>
      <c r="J6530" s="105" t="s">
        <v>1720</v>
      </c>
      <c r="K6530" s="106" t="n">
        <v>82</v>
      </c>
      <c r="L6530" s="107" t="n">
        <v>2019000030</v>
      </c>
      <c r="M6530" s="73" t="n">
        <v>43544</v>
      </c>
      <c r="N6530" s="74" t="n">
        <v>0</v>
      </c>
      <c r="O6530" s="109" t="n">
        <v>0</v>
      </c>
      <c r="P6530" s="110" t="n">
        <v>0</v>
      </c>
      <c r="Q6530" s="77" t="n">
        <v>0</v>
      </c>
      <c r="R6530" s="78" t="n">
        <v>0</v>
      </c>
      <c r="S6530" s="39" t="n">
        <v>360</v>
      </c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  <c r="AMG6530" s="0"/>
      <c r="AMH6530" s="0"/>
      <c r="AMI6530" s="0"/>
      <c r="AMJ6530" s="0"/>
    </row>
    <row r="6531" s="4" customFormat="true" ht="37.5" hidden="false" customHeight="true" outlineLevel="0" collapsed="false">
      <c r="A6531" s="23" t="s">
        <v>1337</v>
      </c>
      <c r="B6531" s="108" t="n">
        <v>11838</v>
      </c>
      <c r="C6531" s="25" t="n">
        <f aca="false">VLOOKUP(B6531,[1]Planilha8!$X$4:$Y$6629,2,0)</f>
        <v>1892113</v>
      </c>
      <c r="D6531" s="102" t="s">
        <v>1635</v>
      </c>
      <c r="E6531" s="26" t="str">
        <f aca="false">VLOOKUP(B6531,[1]Planilha8!$X$4:$Z$6629,3,0)</f>
        <v>CENTRO CIRÚRGICO</v>
      </c>
      <c r="F6531" s="26" t="str">
        <f aca="false">VLOOKUP(B6531,[1]Planilha8!$X$4:$AD$6629,7,0)</f>
        <v>BOM</v>
      </c>
      <c r="G6531" s="103" t="n">
        <v>43544</v>
      </c>
      <c r="H6531" s="104" t="n">
        <v>360</v>
      </c>
      <c r="I6531" s="29" t="s">
        <v>23</v>
      </c>
      <c r="J6531" s="105" t="s">
        <v>1720</v>
      </c>
      <c r="K6531" s="106" t="n">
        <v>82</v>
      </c>
      <c r="L6531" s="107" t="n">
        <v>2019000030</v>
      </c>
      <c r="M6531" s="73" t="n">
        <v>43544</v>
      </c>
      <c r="N6531" s="74" t="n">
        <v>0</v>
      </c>
      <c r="O6531" s="109" t="n">
        <v>0</v>
      </c>
      <c r="P6531" s="110" t="n">
        <v>0</v>
      </c>
      <c r="Q6531" s="77" t="n">
        <v>0</v>
      </c>
      <c r="R6531" s="78" t="n">
        <v>0</v>
      </c>
      <c r="S6531" s="39" t="n">
        <v>360</v>
      </c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  <c r="AMG6531" s="0"/>
      <c r="AMH6531" s="0"/>
      <c r="AMI6531" s="0"/>
      <c r="AMJ6531" s="0"/>
    </row>
    <row r="6532" s="4" customFormat="true" ht="37.5" hidden="false" customHeight="true" outlineLevel="0" collapsed="false">
      <c r="A6532" s="23" t="s">
        <v>1337</v>
      </c>
      <c r="B6532" s="108" t="n">
        <v>11839</v>
      </c>
      <c r="C6532" s="25" t="n">
        <f aca="false">VLOOKUP(B6532,[1]Planilha8!$X$4:$Y$6629,2,0)</f>
        <v>1892111</v>
      </c>
      <c r="D6532" s="102" t="s">
        <v>1635</v>
      </c>
      <c r="E6532" s="26" t="str">
        <f aca="false">VLOOKUP(B6532,[1]Planilha8!$X$4:$Z$6629,3,0)</f>
        <v>CENTRO CIRÚRGICO</v>
      </c>
      <c r="F6532" s="26" t="str">
        <f aca="false">VLOOKUP(B6532,[1]Planilha8!$X$4:$AD$6629,7,0)</f>
        <v>BOM</v>
      </c>
      <c r="G6532" s="103" t="n">
        <v>43544</v>
      </c>
      <c r="H6532" s="104" t="n">
        <v>360</v>
      </c>
      <c r="I6532" s="29" t="s">
        <v>23</v>
      </c>
      <c r="J6532" s="105" t="s">
        <v>1720</v>
      </c>
      <c r="K6532" s="106" t="n">
        <v>82</v>
      </c>
      <c r="L6532" s="107" t="n">
        <v>2019000030</v>
      </c>
      <c r="M6532" s="73" t="n">
        <v>43544</v>
      </c>
      <c r="N6532" s="74" t="n">
        <v>0</v>
      </c>
      <c r="O6532" s="109" t="n">
        <v>0</v>
      </c>
      <c r="P6532" s="110" t="n">
        <v>0</v>
      </c>
      <c r="Q6532" s="77" t="n">
        <v>0</v>
      </c>
      <c r="R6532" s="78" t="n">
        <v>0</v>
      </c>
      <c r="S6532" s="39" t="n">
        <v>360</v>
      </c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  <c r="AMG6532" s="0"/>
      <c r="AMH6532" s="0"/>
      <c r="AMI6532" s="0"/>
      <c r="AMJ6532" s="0"/>
    </row>
    <row r="6533" s="4" customFormat="true" ht="37.5" hidden="false" customHeight="true" outlineLevel="0" collapsed="false">
      <c r="A6533" s="23" t="s">
        <v>1337</v>
      </c>
      <c r="B6533" s="108" t="n">
        <v>11840</v>
      </c>
      <c r="C6533" s="25" t="n">
        <f aca="false">VLOOKUP(B6533,[1]Planilha8!$X$4:$Y$6629,2,0)</f>
        <v>1892109</v>
      </c>
      <c r="D6533" s="102" t="s">
        <v>1635</v>
      </c>
      <c r="E6533" s="26" t="str">
        <f aca="false">VLOOKUP(B6533,[1]Planilha8!$X$4:$Z$6629,3,0)</f>
        <v>CENTRO CIRÚRGICO</v>
      </c>
      <c r="F6533" s="26" t="str">
        <f aca="false">VLOOKUP(B6533,[1]Planilha8!$X$4:$AD$6629,7,0)</f>
        <v>BOM</v>
      </c>
      <c r="G6533" s="103" t="n">
        <v>43544</v>
      </c>
      <c r="H6533" s="104" t="n">
        <v>360</v>
      </c>
      <c r="I6533" s="29" t="s">
        <v>23</v>
      </c>
      <c r="J6533" s="105" t="s">
        <v>1720</v>
      </c>
      <c r="K6533" s="106" t="n">
        <v>82</v>
      </c>
      <c r="L6533" s="107" t="n">
        <v>2019000030</v>
      </c>
      <c r="M6533" s="73" t="n">
        <v>43544</v>
      </c>
      <c r="N6533" s="74" t="n">
        <v>0</v>
      </c>
      <c r="O6533" s="109" t="n">
        <v>0</v>
      </c>
      <c r="P6533" s="110" t="n">
        <v>0</v>
      </c>
      <c r="Q6533" s="77" t="n">
        <v>0</v>
      </c>
      <c r="R6533" s="78" t="n">
        <v>0</v>
      </c>
      <c r="S6533" s="39" t="n">
        <v>360</v>
      </c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  <c r="AMG6533" s="0"/>
      <c r="AMH6533" s="0"/>
      <c r="AMI6533" s="0"/>
      <c r="AMJ6533" s="0"/>
    </row>
    <row r="6534" s="4" customFormat="true" ht="37.5" hidden="false" customHeight="true" outlineLevel="0" collapsed="false">
      <c r="A6534" s="23" t="s">
        <v>1337</v>
      </c>
      <c r="B6534" s="108" t="n">
        <v>11841</v>
      </c>
      <c r="C6534" s="25" t="n">
        <f aca="false">VLOOKUP(B6534,[1]Planilha8!$X$4:$Y$6629,2,0)</f>
        <v>1892107</v>
      </c>
      <c r="D6534" s="102" t="s">
        <v>1635</v>
      </c>
      <c r="E6534" s="26" t="str">
        <f aca="false">VLOOKUP(B6534,[1]Planilha8!$X$4:$Z$6629,3,0)</f>
        <v>CENTRO CIRÚRGICO</v>
      </c>
      <c r="F6534" s="26" t="str">
        <f aca="false">VLOOKUP(B6534,[1]Planilha8!$X$4:$AD$6629,7,0)</f>
        <v>BOM</v>
      </c>
      <c r="G6534" s="103" t="n">
        <v>43544</v>
      </c>
      <c r="H6534" s="104" t="n">
        <v>360</v>
      </c>
      <c r="I6534" s="29" t="s">
        <v>23</v>
      </c>
      <c r="J6534" s="105" t="s">
        <v>1720</v>
      </c>
      <c r="K6534" s="106" t="n">
        <v>82</v>
      </c>
      <c r="L6534" s="107" t="n">
        <v>2019000030</v>
      </c>
      <c r="M6534" s="73" t="n">
        <v>43544</v>
      </c>
      <c r="N6534" s="74" t="n">
        <v>0</v>
      </c>
      <c r="O6534" s="109" t="n">
        <v>0</v>
      </c>
      <c r="P6534" s="110" t="n">
        <v>0</v>
      </c>
      <c r="Q6534" s="77" t="n">
        <v>0</v>
      </c>
      <c r="R6534" s="78" t="n">
        <v>0</v>
      </c>
      <c r="S6534" s="39" t="n">
        <v>360</v>
      </c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  <c r="AMG6534" s="0"/>
      <c r="AMH6534" s="0"/>
      <c r="AMI6534" s="0"/>
      <c r="AMJ6534" s="0"/>
    </row>
    <row r="6535" s="4" customFormat="true" ht="37.5" hidden="false" customHeight="true" outlineLevel="0" collapsed="false">
      <c r="A6535" s="23" t="s">
        <v>1337</v>
      </c>
      <c r="B6535" s="108" t="n">
        <v>11842</v>
      </c>
      <c r="C6535" s="25" t="n">
        <f aca="false">VLOOKUP(B6535,[1]Planilha8!$X$4:$Y$6629,2,0)</f>
        <v>1892105</v>
      </c>
      <c r="D6535" s="102" t="s">
        <v>1635</v>
      </c>
      <c r="E6535" s="26" t="str">
        <f aca="false">VLOOKUP(B6535,[1]Planilha8!$X$4:$Z$6629,3,0)</f>
        <v>CENTRO CIRÚRGICO</v>
      </c>
      <c r="F6535" s="26" t="str">
        <f aca="false">VLOOKUP(B6535,[1]Planilha8!$X$4:$AD$6629,7,0)</f>
        <v>BOM</v>
      </c>
      <c r="G6535" s="103" t="n">
        <v>43544</v>
      </c>
      <c r="H6535" s="104" t="n">
        <v>360</v>
      </c>
      <c r="I6535" s="29" t="s">
        <v>23</v>
      </c>
      <c r="J6535" s="105" t="s">
        <v>1720</v>
      </c>
      <c r="K6535" s="106" t="n">
        <v>82</v>
      </c>
      <c r="L6535" s="107" t="n">
        <v>2019000030</v>
      </c>
      <c r="M6535" s="73" t="n">
        <v>43544</v>
      </c>
      <c r="N6535" s="74" t="n">
        <v>0</v>
      </c>
      <c r="O6535" s="109" t="n">
        <v>0</v>
      </c>
      <c r="P6535" s="110" t="n">
        <v>0</v>
      </c>
      <c r="Q6535" s="77" t="n">
        <v>0</v>
      </c>
      <c r="R6535" s="78" t="n">
        <v>0</v>
      </c>
      <c r="S6535" s="39" t="n">
        <v>360</v>
      </c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  <c r="AMG6535" s="0"/>
      <c r="AMH6535" s="0"/>
      <c r="AMI6535" s="0"/>
      <c r="AMJ6535" s="0"/>
    </row>
    <row r="6536" s="4" customFormat="true" ht="37.5" hidden="false" customHeight="true" outlineLevel="0" collapsed="false">
      <c r="A6536" s="23" t="s">
        <v>1337</v>
      </c>
      <c r="B6536" s="108" t="n">
        <v>11843</v>
      </c>
      <c r="C6536" s="25" t="n">
        <f aca="false">VLOOKUP(B6536,[1]Planilha8!$X$4:$Y$6629,2,0)</f>
        <v>1892103</v>
      </c>
      <c r="D6536" s="102" t="s">
        <v>1635</v>
      </c>
      <c r="E6536" s="26" t="str">
        <f aca="false">VLOOKUP(B6536,[1]Planilha8!$X$4:$Z$6629,3,0)</f>
        <v>CENTRO CIRÚRGICO</v>
      </c>
      <c r="F6536" s="26" t="str">
        <f aca="false">VLOOKUP(B6536,[1]Planilha8!$X$4:$AD$6629,7,0)</f>
        <v>BOM</v>
      </c>
      <c r="G6536" s="103" t="n">
        <v>43544</v>
      </c>
      <c r="H6536" s="104" t="n">
        <v>360</v>
      </c>
      <c r="I6536" s="29" t="s">
        <v>23</v>
      </c>
      <c r="J6536" s="105" t="s">
        <v>1720</v>
      </c>
      <c r="K6536" s="106" t="n">
        <v>82</v>
      </c>
      <c r="L6536" s="107" t="n">
        <v>2019000030</v>
      </c>
      <c r="M6536" s="73" t="n">
        <v>43544</v>
      </c>
      <c r="N6536" s="74" t="n">
        <v>0</v>
      </c>
      <c r="O6536" s="109" t="n">
        <v>0</v>
      </c>
      <c r="P6536" s="110" t="n">
        <v>0</v>
      </c>
      <c r="Q6536" s="77" t="n">
        <v>0</v>
      </c>
      <c r="R6536" s="78" t="n">
        <v>0</v>
      </c>
      <c r="S6536" s="39" t="n">
        <v>360</v>
      </c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  <c r="AMG6536" s="0"/>
      <c r="AMH6536" s="0"/>
      <c r="AMI6536" s="0"/>
      <c r="AMJ6536" s="0"/>
    </row>
    <row r="6537" s="4" customFormat="true" ht="37.5" hidden="false" customHeight="true" outlineLevel="0" collapsed="false">
      <c r="A6537" s="23" t="s">
        <v>1337</v>
      </c>
      <c r="B6537" s="108" t="n">
        <v>11844</v>
      </c>
      <c r="C6537" s="25" t="n">
        <f aca="false">VLOOKUP(B6537,[1]Planilha8!$X$4:$Y$6629,2,0)</f>
        <v>1892101</v>
      </c>
      <c r="D6537" s="102" t="s">
        <v>1635</v>
      </c>
      <c r="E6537" s="26" t="str">
        <f aca="false">VLOOKUP(B6537,[1]Planilha8!$X$4:$Z$6629,3,0)</f>
        <v>CENTRO CIRÚRGICO</v>
      </c>
      <c r="F6537" s="26" t="str">
        <f aca="false">VLOOKUP(B6537,[1]Planilha8!$X$4:$AD$6629,7,0)</f>
        <v>BOM</v>
      </c>
      <c r="G6537" s="103" t="n">
        <v>43544</v>
      </c>
      <c r="H6537" s="104" t="n">
        <v>360</v>
      </c>
      <c r="I6537" s="29" t="s">
        <v>23</v>
      </c>
      <c r="J6537" s="105" t="s">
        <v>1720</v>
      </c>
      <c r="K6537" s="106" t="n">
        <v>82</v>
      </c>
      <c r="L6537" s="107" t="n">
        <v>2019000030</v>
      </c>
      <c r="M6537" s="73" t="n">
        <v>43544</v>
      </c>
      <c r="N6537" s="74" t="n">
        <v>0</v>
      </c>
      <c r="O6537" s="109" t="n">
        <v>0</v>
      </c>
      <c r="P6537" s="110" t="n">
        <v>0</v>
      </c>
      <c r="Q6537" s="77" t="n">
        <v>0</v>
      </c>
      <c r="R6537" s="78" t="n">
        <v>0</v>
      </c>
      <c r="S6537" s="39" t="n">
        <v>360</v>
      </c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  <c r="AMG6537" s="0"/>
      <c r="AMH6537" s="0"/>
      <c r="AMI6537" s="0"/>
      <c r="AMJ6537" s="0"/>
    </row>
    <row r="6538" s="4" customFormat="true" ht="37.5" hidden="false" customHeight="true" outlineLevel="0" collapsed="false">
      <c r="A6538" s="23" t="s">
        <v>1337</v>
      </c>
      <c r="B6538" s="108" t="n">
        <v>11845</v>
      </c>
      <c r="C6538" s="25" t="n">
        <f aca="false">VLOOKUP(B6538,[1]Planilha8!$X$4:$Y$6629,2,0)</f>
        <v>1892099</v>
      </c>
      <c r="D6538" s="102" t="s">
        <v>1635</v>
      </c>
      <c r="E6538" s="26" t="str">
        <f aca="false">VLOOKUP(B6538,[1]Planilha8!$X$4:$Z$6629,3,0)</f>
        <v>CENTRO CIRÚRGICO</v>
      </c>
      <c r="F6538" s="26" t="str">
        <f aca="false">VLOOKUP(B6538,[1]Planilha8!$X$4:$AD$6629,7,0)</f>
        <v>BOM</v>
      </c>
      <c r="G6538" s="103" t="n">
        <v>43544</v>
      </c>
      <c r="H6538" s="104" t="n">
        <v>360</v>
      </c>
      <c r="I6538" s="29" t="s">
        <v>23</v>
      </c>
      <c r="J6538" s="105" t="s">
        <v>1720</v>
      </c>
      <c r="K6538" s="106" t="n">
        <v>82</v>
      </c>
      <c r="L6538" s="107" t="n">
        <v>2019000030</v>
      </c>
      <c r="M6538" s="73" t="n">
        <v>43544</v>
      </c>
      <c r="N6538" s="74" t="n">
        <v>0</v>
      </c>
      <c r="O6538" s="109" t="n">
        <v>0</v>
      </c>
      <c r="P6538" s="110" t="n">
        <v>0</v>
      </c>
      <c r="Q6538" s="77" t="n">
        <v>0</v>
      </c>
      <c r="R6538" s="78" t="n">
        <v>0</v>
      </c>
      <c r="S6538" s="39" t="n">
        <v>360</v>
      </c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  <c r="AMG6538" s="0"/>
      <c r="AMH6538" s="0"/>
      <c r="AMI6538" s="0"/>
      <c r="AMJ6538" s="0"/>
    </row>
    <row r="6539" s="4" customFormat="true" ht="37.5" hidden="false" customHeight="true" outlineLevel="0" collapsed="false">
      <c r="A6539" s="23" t="s">
        <v>1337</v>
      </c>
      <c r="B6539" s="108" t="n">
        <v>11846</v>
      </c>
      <c r="C6539" s="25" t="n">
        <f aca="false">VLOOKUP(B6539,[1]Planilha8!$X$4:$Y$6629,2,0)</f>
        <v>1892097</v>
      </c>
      <c r="D6539" s="102" t="s">
        <v>1635</v>
      </c>
      <c r="E6539" s="26" t="str">
        <f aca="false">VLOOKUP(B6539,[1]Planilha8!$X$4:$Z$6629,3,0)</f>
        <v>CENTRO CIRÚRGICO</v>
      </c>
      <c r="F6539" s="26" t="str">
        <f aca="false">VLOOKUP(B6539,[1]Planilha8!$X$4:$AD$6629,7,0)</f>
        <v>BOM</v>
      </c>
      <c r="G6539" s="103" t="n">
        <v>43544</v>
      </c>
      <c r="H6539" s="104" t="n">
        <v>360</v>
      </c>
      <c r="I6539" s="29" t="s">
        <v>23</v>
      </c>
      <c r="J6539" s="105" t="s">
        <v>1720</v>
      </c>
      <c r="K6539" s="106" t="n">
        <v>82</v>
      </c>
      <c r="L6539" s="107" t="n">
        <v>2019000030</v>
      </c>
      <c r="M6539" s="73" t="n">
        <v>43544</v>
      </c>
      <c r="N6539" s="74" t="n">
        <v>0</v>
      </c>
      <c r="O6539" s="109" t="n">
        <v>0</v>
      </c>
      <c r="P6539" s="110" t="n">
        <v>0</v>
      </c>
      <c r="Q6539" s="77" t="n">
        <v>0</v>
      </c>
      <c r="R6539" s="78" t="n">
        <v>0</v>
      </c>
      <c r="S6539" s="39" t="n">
        <v>360</v>
      </c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  <c r="AMG6539" s="0"/>
      <c r="AMH6539" s="0"/>
      <c r="AMI6539" s="0"/>
      <c r="AMJ6539" s="0"/>
    </row>
    <row r="6540" s="4" customFormat="true" ht="37.5" hidden="false" customHeight="true" outlineLevel="0" collapsed="false">
      <c r="A6540" s="23" t="s">
        <v>1337</v>
      </c>
      <c r="B6540" s="108" t="n">
        <v>11847</v>
      </c>
      <c r="C6540" s="25" t="n">
        <f aca="false">VLOOKUP(B6540,[1]Planilha8!$X$4:$Y$6629,2,0)</f>
        <v>1892095</v>
      </c>
      <c r="D6540" s="102" t="s">
        <v>1635</v>
      </c>
      <c r="E6540" s="26" t="str">
        <f aca="false">VLOOKUP(B6540,[1]Planilha8!$X$4:$Z$6629,3,0)</f>
        <v>CENTRO CIRÚRGICO</v>
      </c>
      <c r="F6540" s="26" t="str">
        <f aca="false">VLOOKUP(B6540,[1]Planilha8!$X$4:$AD$6629,7,0)</f>
        <v>BOM</v>
      </c>
      <c r="G6540" s="103" t="n">
        <v>43544</v>
      </c>
      <c r="H6540" s="104" t="n">
        <v>360</v>
      </c>
      <c r="I6540" s="29" t="s">
        <v>23</v>
      </c>
      <c r="J6540" s="105" t="s">
        <v>1720</v>
      </c>
      <c r="K6540" s="106" t="n">
        <v>82</v>
      </c>
      <c r="L6540" s="107" t="n">
        <v>2019000030</v>
      </c>
      <c r="M6540" s="73" t="n">
        <v>43544</v>
      </c>
      <c r="N6540" s="74" t="n">
        <v>0</v>
      </c>
      <c r="O6540" s="109" t="n">
        <v>0</v>
      </c>
      <c r="P6540" s="110" t="n">
        <v>0</v>
      </c>
      <c r="Q6540" s="77" t="n">
        <v>0</v>
      </c>
      <c r="R6540" s="78" t="n">
        <v>0</v>
      </c>
      <c r="S6540" s="39" t="n">
        <v>360</v>
      </c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  <c r="AMG6540" s="0"/>
      <c r="AMH6540" s="0"/>
      <c r="AMI6540" s="0"/>
      <c r="AMJ6540" s="0"/>
    </row>
    <row r="6541" s="4" customFormat="true" ht="37.5" hidden="false" customHeight="true" outlineLevel="0" collapsed="false">
      <c r="A6541" s="23" t="s">
        <v>1337</v>
      </c>
      <c r="B6541" s="108" t="n">
        <v>11848</v>
      </c>
      <c r="C6541" s="25" t="n">
        <f aca="false">VLOOKUP(B6541,[1]Planilha8!$X$4:$Y$6629,2,0)</f>
        <v>1892120</v>
      </c>
      <c r="D6541" s="102" t="s">
        <v>1721</v>
      </c>
      <c r="E6541" s="26" t="str">
        <f aca="false">VLOOKUP(B6541,[1]Planilha8!$X$4:$Z$6629,3,0)</f>
        <v>CENTRO CIRÚRGICO</v>
      </c>
      <c r="F6541" s="26" t="str">
        <f aca="false">VLOOKUP(B6541,[1]Planilha8!$X$4:$AD$6629,7,0)</f>
        <v>BOM</v>
      </c>
      <c r="G6541" s="103" t="n">
        <v>43544</v>
      </c>
      <c r="H6541" s="104" t="n">
        <v>257</v>
      </c>
      <c r="I6541" s="29" t="s">
        <v>23</v>
      </c>
      <c r="J6541" s="105" t="s">
        <v>1720</v>
      </c>
      <c r="K6541" s="106" t="n">
        <v>82</v>
      </c>
      <c r="L6541" s="107" t="n">
        <v>2019000030</v>
      </c>
      <c r="M6541" s="73" t="n">
        <v>43544</v>
      </c>
      <c r="N6541" s="74" t="n">
        <v>0</v>
      </c>
      <c r="O6541" s="109" t="n">
        <v>0</v>
      </c>
      <c r="P6541" s="110" t="n">
        <v>0</v>
      </c>
      <c r="Q6541" s="77" t="n">
        <v>0</v>
      </c>
      <c r="R6541" s="78" t="n">
        <v>0</v>
      </c>
      <c r="S6541" s="39" t="n">
        <v>257</v>
      </c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  <c r="AMG6541" s="0"/>
      <c r="AMH6541" s="0"/>
      <c r="AMI6541" s="0"/>
      <c r="AMJ6541" s="0"/>
    </row>
    <row r="6542" s="4" customFormat="true" ht="37.5" hidden="false" customHeight="true" outlineLevel="0" collapsed="false">
      <c r="A6542" s="23" t="s">
        <v>1337</v>
      </c>
      <c r="B6542" s="108" t="n">
        <v>11849</v>
      </c>
      <c r="C6542" s="25" t="n">
        <f aca="false">VLOOKUP(B6542,[1]Planilha8!$X$4:$Y$6629,2,0)</f>
        <v>1892118</v>
      </c>
      <c r="D6542" s="102" t="s">
        <v>1721</v>
      </c>
      <c r="E6542" s="26" t="str">
        <f aca="false">VLOOKUP(B6542,[1]Planilha8!$X$4:$Z$6629,3,0)</f>
        <v>CENTRO CIRÚRGICO</v>
      </c>
      <c r="F6542" s="26" t="str">
        <f aca="false">VLOOKUP(B6542,[1]Planilha8!$X$4:$AD$6629,7,0)</f>
        <v>BOM</v>
      </c>
      <c r="G6542" s="103" t="n">
        <v>43544</v>
      </c>
      <c r="H6542" s="104" t="n">
        <v>257</v>
      </c>
      <c r="I6542" s="29" t="s">
        <v>23</v>
      </c>
      <c r="J6542" s="105" t="s">
        <v>1720</v>
      </c>
      <c r="K6542" s="106" t="n">
        <v>82</v>
      </c>
      <c r="L6542" s="107" t="n">
        <v>2019000030</v>
      </c>
      <c r="M6542" s="73" t="n">
        <v>43544</v>
      </c>
      <c r="N6542" s="74" t="n">
        <v>0</v>
      </c>
      <c r="O6542" s="109" t="n">
        <v>0</v>
      </c>
      <c r="P6542" s="110" t="n">
        <v>0</v>
      </c>
      <c r="Q6542" s="77" t="n">
        <v>0</v>
      </c>
      <c r="R6542" s="78" t="n">
        <v>0</v>
      </c>
      <c r="S6542" s="39" t="n">
        <v>257</v>
      </c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  <c r="AMG6542" s="0"/>
      <c r="AMH6542" s="0"/>
      <c r="AMI6542" s="0"/>
      <c r="AMJ6542" s="0"/>
    </row>
    <row r="6543" s="4" customFormat="true" ht="37.5" hidden="false" customHeight="true" outlineLevel="0" collapsed="false">
      <c r="A6543" s="23" t="s">
        <v>1337</v>
      </c>
      <c r="B6543" s="108" t="n">
        <v>11850</v>
      </c>
      <c r="C6543" s="25" t="n">
        <f aca="false">VLOOKUP(B6543,[1]Planilha8!$X$4:$Y$6629,2,0)</f>
        <v>1892116</v>
      </c>
      <c r="D6543" s="102" t="s">
        <v>1721</v>
      </c>
      <c r="E6543" s="26" t="str">
        <f aca="false">VLOOKUP(B6543,[1]Planilha8!$X$4:$Z$6629,3,0)</f>
        <v>CENTRO CIRÚRGICO</v>
      </c>
      <c r="F6543" s="26" t="str">
        <f aca="false">VLOOKUP(B6543,[1]Planilha8!$X$4:$AD$6629,7,0)</f>
        <v>BOM</v>
      </c>
      <c r="G6543" s="103" t="n">
        <v>43544</v>
      </c>
      <c r="H6543" s="104" t="n">
        <v>257</v>
      </c>
      <c r="I6543" s="29" t="s">
        <v>23</v>
      </c>
      <c r="J6543" s="105" t="s">
        <v>1720</v>
      </c>
      <c r="K6543" s="106" t="n">
        <v>82</v>
      </c>
      <c r="L6543" s="107" t="n">
        <v>2019000030</v>
      </c>
      <c r="M6543" s="73" t="n">
        <v>43544</v>
      </c>
      <c r="N6543" s="74" t="n">
        <v>0</v>
      </c>
      <c r="O6543" s="109" t="n">
        <v>0</v>
      </c>
      <c r="P6543" s="110" t="n">
        <v>0</v>
      </c>
      <c r="Q6543" s="77" t="n">
        <v>0</v>
      </c>
      <c r="R6543" s="78" t="n">
        <v>0</v>
      </c>
      <c r="S6543" s="39" t="n">
        <v>257</v>
      </c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  <c r="AMG6543" s="0"/>
      <c r="AMH6543" s="0"/>
      <c r="AMI6543" s="0"/>
      <c r="AMJ6543" s="0"/>
    </row>
    <row r="6544" s="4" customFormat="true" ht="37.5" hidden="false" customHeight="true" outlineLevel="0" collapsed="false">
      <c r="A6544" s="23" t="s">
        <v>1337</v>
      </c>
      <c r="B6544" s="108" t="n">
        <v>11851</v>
      </c>
      <c r="C6544" s="25" t="n">
        <f aca="false">VLOOKUP(B6544,[1]Planilha8!$X$4:$Y$6629,2,0)</f>
        <v>1892114</v>
      </c>
      <c r="D6544" s="102" t="s">
        <v>1721</v>
      </c>
      <c r="E6544" s="26" t="str">
        <f aca="false">VLOOKUP(B6544,[1]Planilha8!$X$4:$Z$6629,3,0)</f>
        <v>CENTRO CIRÚRGICO</v>
      </c>
      <c r="F6544" s="26" t="str">
        <f aca="false">VLOOKUP(B6544,[1]Planilha8!$X$4:$AD$6629,7,0)</f>
        <v>BOM</v>
      </c>
      <c r="G6544" s="103" t="n">
        <v>43544</v>
      </c>
      <c r="H6544" s="104" t="n">
        <v>257</v>
      </c>
      <c r="I6544" s="29" t="s">
        <v>23</v>
      </c>
      <c r="J6544" s="105" t="s">
        <v>1720</v>
      </c>
      <c r="K6544" s="106" t="n">
        <v>82</v>
      </c>
      <c r="L6544" s="107" t="n">
        <v>2019000030</v>
      </c>
      <c r="M6544" s="73" t="n">
        <v>43544</v>
      </c>
      <c r="N6544" s="74" t="n">
        <v>0</v>
      </c>
      <c r="O6544" s="109" t="n">
        <v>0</v>
      </c>
      <c r="P6544" s="110" t="n">
        <v>0</v>
      </c>
      <c r="Q6544" s="77" t="n">
        <v>0</v>
      </c>
      <c r="R6544" s="78" t="n">
        <v>0</v>
      </c>
      <c r="S6544" s="39" t="n">
        <v>257</v>
      </c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  <c r="AMG6544" s="0"/>
      <c r="AMH6544" s="0"/>
      <c r="AMI6544" s="0"/>
      <c r="AMJ6544" s="0"/>
    </row>
    <row r="6545" s="4" customFormat="true" ht="37.5" hidden="false" customHeight="true" outlineLevel="0" collapsed="false">
      <c r="A6545" s="23" t="s">
        <v>1337</v>
      </c>
      <c r="B6545" s="108" t="n">
        <v>11852</v>
      </c>
      <c r="C6545" s="25" t="n">
        <f aca="false">VLOOKUP(B6545,[1]Planilha8!$X$4:$Y$6629,2,0)</f>
        <v>1892112</v>
      </c>
      <c r="D6545" s="102" t="s">
        <v>1721</v>
      </c>
      <c r="E6545" s="26" t="str">
        <f aca="false">VLOOKUP(B6545,[1]Planilha8!$X$4:$Z$6629,3,0)</f>
        <v>CENTRO CIRÚRGICO</v>
      </c>
      <c r="F6545" s="26" t="str">
        <f aca="false">VLOOKUP(B6545,[1]Planilha8!$X$4:$AD$6629,7,0)</f>
        <v>BOM</v>
      </c>
      <c r="G6545" s="103" t="n">
        <v>43544</v>
      </c>
      <c r="H6545" s="104" t="n">
        <v>257</v>
      </c>
      <c r="I6545" s="29" t="s">
        <v>23</v>
      </c>
      <c r="J6545" s="105" t="s">
        <v>1720</v>
      </c>
      <c r="K6545" s="106" t="n">
        <v>82</v>
      </c>
      <c r="L6545" s="107" t="n">
        <v>2019000030</v>
      </c>
      <c r="M6545" s="73" t="n">
        <v>43544</v>
      </c>
      <c r="N6545" s="74" t="n">
        <v>0</v>
      </c>
      <c r="O6545" s="109" t="n">
        <v>0</v>
      </c>
      <c r="P6545" s="110" t="n">
        <v>0</v>
      </c>
      <c r="Q6545" s="77" t="n">
        <v>0</v>
      </c>
      <c r="R6545" s="78" t="n">
        <v>0</v>
      </c>
      <c r="S6545" s="39" t="n">
        <v>257</v>
      </c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  <c r="AMG6545" s="0"/>
      <c r="AMH6545" s="0"/>
      <c r="AMI6545" s="0"/>
      <c r="AMJ6545" s="0"/>
    </row>
    <row r="6546" s="4" customFormat="true" ht="37.5" hidden="false" customHeight="true" outlineLevel="0" collapsed="false">
      <c r="A6546" s="23" t="s">
        <v>1337</v>
      </c>
      <c r="B6546" s="108" t="n">
        <v>11853</v>
      </c>
      <c r="C6546" s="25" t="n">
        <f aca="false">VLOOKUP(B6546,[1]Planilha8!$X$4:$Y$6629,2,0)</f>
        <v>1892110</v>
      </c>
      <c r="D6546" s="102" t="s">
        <v>1721</v>
      </c>
      <c r="E6546" s="26" t="str">
        <f aca="false">VLOOKUP(B6546,[1]Planilha8!$X$4:$Z$6629,3,0)</f>
        <v>CENTRO CIRÚRGICO</v>
      </c>
      <c r="F6546" s="26" t="str">
        <f aca="false">VLOOKUP(B6546,[1]Planilha8!$X$4:$AD$6629,7,0)</f>
        <v>BOM</v>
      </c>
      <c r="G6546" s="103" t="n">
        <v>43544</v>
      </c>
      <c r="H6546" s="104" t="n">
        <v>257</v>
      </c>
      <c r="I6546" s="29" t="s">
        <v>23</v>
      </c>
      <c r="J6546" s="105" t="s">
        <v>1720</v>
      </c>
      <c r="K6546" s="106" t="n">
        <v>82</v>
      </c>
      <c r="L6546" s="107" t="n">
        <v>2019000030</v>
      </c>
      <c r="M6546" s="73" t="n">
        <v>43544</v>
      </c>
      <c r="N6546" s="74" t="n">
        <v>0</v>
      </c>
      <c r="O6546" s="109" t="n">
        <v>0</v>
      </c>
      <c r="P6546" s="110" t="n">
        <v>0</v>
      </c>
      <c r="Q6546" s="77" t="n">
        <v>0</v>
      </c>
      <c r="R6546" s="78" t="n">
        <v>0</v>
      </c>
      <c r="S6546" s="39" t="n">
        <v>257</v>
      </c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  <c r="AMG6546" s="0"/>
      <c r="AMH6546" s="0"/>
      <c r="AMI6546" s="0"/>
      <c r="AMJ6546" s="0"/>
    </row>
    <row r="6547" s="4" customFormat="true" ht="37.5" hidden="false" customHeight="true" outlineLevel="0" collapsed="false">
      <c r="A6547" s="23" t="s">
        <v>1337</v>
      </c>
      <c r="B6547" s="108" t="n">
        <v>11854</v>
      </c>
      <c r="C6547" s="25" t="n">
        <f aca="false">VLOOKUP(B6547,[1]Planilha8!$X$4:$Y$6629,2,0)</f>
        <v>1892108</v>
      </c>
      <c r="D6547" s="102" t="s">
        <v>1721</v>
      </c>
      <c r="E6547" s="26" t="str">
        <f aca="false">VLOOKUP(B6547,[1]Planilha8!$X$4:$Z$6629,3,0)</f>
        <v>CENTRO CIRÚRGICO</v>
      </c>
      <c r="F6547" s="26" t="str">
        <f aca="false">VLOOKUP(B6547,[1]Planilha8!$X$4:$AD$6629,7,0)</f>
        <v>BOM</v>
      </c>
      <c r="G6547" s="103" t="n">
        <v>43544</v>
      </c>
      <c r="H6547" s="104" t="n">
        <v>257</v>
      </c>
      <c r="I6547" s="29" t="s">
        <v>23</v>
      </c>
      <c r="J6547" s="105" t="s">
        <v>1720</v>
      </c>
      <c r="K6547" s="106" t="n">
        <v>82</v>
      </c>
      <c r="L6547" s="107" t="n">
        <v>2019000030</v>
      </c>
      <c r="M6547" s="73" t="n">
        <v>43544</v>
      </c>
      <c r="N6547" s="74" t="n">
        <v>0</v>
      </c>
      <c r="O6547" s="109" t="n">
        <v>0</v>
      </c>
      <c r="P6547" s="110" t="n">
        <v>0</v>
      </c>
      <c r="Q6547" s="77" t="n">
        <v>0</v>
      </c>
      <c r="R6547" s="78" t="n">
        <v>0</v>
      </c>
      <c r="S6547" s="39" t="n">
        <v>257</v>
      </c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  <c r="AMG6547" s="0"/>
      <c r="AMH6547" s="0"/>
      <c r="AMI6547" s="0"/>
      <c r="AMJ6547" s="0"/>
    </row>
    <row r="6548" s="4" customFormat="true" ht="37.5" hidden="false" customHeight="true" outlineLevel="0" collapsed="false">
      <c r="A6548" s="23" t="s">
        <v>1337</v>
      </c>
      <c r="B6548" s="108" t="n">
        <v>11855</v>
      </c>
      <c r="C6548" s="25" t="n">
        <f aca="false">VLOOKUP(B6548,[1]Planilha8!$X$4:$Y$6629,2,0)</f>
        <v>1892106</v>
      </c>
      <c r="D6548" s="102" t="s">
        <v>1721</v>
      </c>
      <c r="E6548" s="26" t="str">
        <f aca="false">VLOOKUP(B6548,[1]Planilha8!$X$4:$Z$6629,3,0)</f>
        <v>CENTRO CIRÚRGICO</v>
      </c>
      <c r="F6548" s="26" t="str">
        <f aca="false">VLOOKUP(B6548,[1]Planilha8!$X$4:$AD$6629,7,0)</f>
        <v>BOM</v>
      </c>
      <c r="G6548" s="103" t="n">
        <v>43544</v>
      </c>
      <c r="H6548" s="104" t="n">
        <v>257</v>
      </c>
      <c r="I6548" s="29" t="s">
        <v>23</v>
      </c>
      <c r="J6548" s="105" t="s">
        <v>1720</v>
      </c>
      <c r="K6548" s="106" t="n">
        <v>82</v>
      </c>
      <c r="L6548" s="107" t="n">
        <v>2019000030</v>
      </c>
      <c r="M6548" s="73" t="n">
        <v>43544</v>
      </c>
      <c r="N6548" s="74" t="n">
        <v>0</v>
      </c>
      <c r="O6548" s="109" t="n">
        <v>0</v>
      </c>
      <c r="P6548" s="110" t="n">
        <v>0</v>
      </c>
      <c r="Q6548" s="77" t="n">
        <v>0</v>
      </c>
      <c r="R6548" s="78" t="n">
        <v>0</v>
      </c>
      <c r="S6548" s="39" t="n">
        <v>257</v>
      </c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  <c r="AMG6548" s="0"/>
      <c r="AMH6548" s="0"/>
      <c r="AMI6548" s="0"/>
      <c r="AMJ6548" s="0"/>
    </row>
    <row r="6549" s="4" customFormat="true" ht="37.5" hidden="false" customHeight="true" outlineLevel="0" collapsed="false">
      <c r="A6549" s="23" t="s">
        <v>1337</v>
      </c>
      <c r="B6549" s="108" t="n">
        <v>11856</v>
      </c>
      <c r="C6549" s="25" t="n">
        <f aca="false">VLOOKUP(B6549,[1]Planilha8!$X$4:$Y$6629,2,0)</f>
        <v>1892104</v>
      </c>
      <c r="D6549" s="102" t="s">
        <v>1721</v>
      </c>
      <c r="E6549" s="26" t="str">
        <f aca="false">VLOOKUP(B6549,[1]Planilha8!$X$4:$Z$6629,3,0)</f>
        <v>CENTRO CIRÚRGICO</v>
      </c>
      <c r="F6549" s="26" t="str">
        <f aca="false">VLOOKUP(B6549,[1]Planilha8!$X$4:$AD$6629,7,0)</f>
        <v>BOM</v>
      </c>
      <c r="G6549" s="103" t="n">
        <v>43544</v>
      </c>
      <c r="H6549" s="104" t="n">
        <v>257</v>
      </c>
      <c r="I6549" s="29" t="s">
        <v>23</v>
      </c>
      <c r="J6549" s="105" t="s">
        <v>1720</v>
      </c>
      <c r="K6549" s="106" t="n">
        <v>82</v>
      </c>
      <c r="L6549" s="107" t="n">
        <v>2019000030</v>
      </c>
      <c r="M6549" s="73" t="n">
        <v>43544</v>
      </c>
      <c r="N6549" s="74" t="n">
        <v>0</v>
      </c>
      <c r="O6549" s="109" t="n">
        <v>0</v>
      </c>
      <c r="P6549" s="110" t="n">
        <v>0</v>
      </c>
      <c r="Q6549" s="77" t="n">
        <v>0</v>
      </c>
      <c r="R6549" s="78" t="n">
        <v>0</v>
      </c>
      <c r="S6549" s="39" t="n">
        <v>257</v>
      </c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  <c r="AMG6549" s="0"/>
      <c r="AMH6549" s="0"/>
      <c r="AMI6549" s="0"/>
      <c r="AMJ6549" s="0"/>
    </row>
    <row r="6550" s="4" customFormat="true" ht="37.5" hidden="false" customHeight="true" outlineLevel="0" collapsed="false">
      <c r="A6550" s="23" t="s">
        <v>1337</v>
      </c>
      <c r="B6550" s="108" t="n">
        <v>11857</v>
      </c>
      <c r="C6550" s="25" t="n">
        <f aca="false">VLOOKUP(B6550,[1]Planilha8!$X$4:$Y$6629,2,0)</f>
        <v>1892102</v>
      </c>
      <c r="D6550" s="102" t="s">
        <v>1721</v>
      </c>
      <c r="E6550" s="26" t="str">
        <f aca="false">VLOOKUP(B6550,[1]Planilha8!$X$4:$Z$6629,3,0)</f>
        <v>CENTRO CIRÚRGICO</v>
      </c>
      <c r="F6550" s="26" t="str">
        <f aca="false">VLOOKUP(B6550,[1]Planilha8!$X$4:$AD$6629,7,0)</f>
        <v>BOM</v>
      </c>
      <c r="G6550" s="103" t="n">
        <v>43544</v>
      </c>
      <c r="H6550" s="104" t="n">
        <v>257</v>
      </c>
      <c r="I6550" s="29" t="s">
        <v>23</v>
      </c>
      <c r="J6550" s="105" t="s">
        <v>1720</v>
      </c>
      <c r="K6550" s="106" t="n">
        <v>82</v>
      </c>
      <c r="L6550" s="107" t="n">
        <v>2019000030</v>
      </c>
      <c r="M6550" s="73" t="n">
        <v>43544</v>
      </c>
      <c r="N6550" s="74" t="n">
        <v>0</v>
      </c>
      <c r="O6550" s="109" t="n">
        <v>0</v>
      </c>
      <c r="P6550" s="110" t="n">
        <v>0</v>
      </c>
      <c r="Q6550" s="77" t="n">
        <v>0</v>
      </c>
      <c r="R6550" s="78" t="n">
        <v>0</v>
      </c>
      <c r="S6550" s="39" t="n">
        <v>257</v>
      </c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  <c r="AMG6550" s="0"/>
      <c r="AMH6550" s="0"/>
      <c r="AMI6550" s="0"/>
      <c r="AMJ6550" s="0"/>
    </row>
    <row r="6551" s="4" customFormat="true" ht="37.5" hidden="false" customHeight="true" outlineLevel="0" collapsed="false">
      <c r="A6551" s="23" t="s">
        <v>1337</v>
      </c>
      <c r="B6551" s="108" t="n">
        <v>11858</v>
      </c>
      <c r="C6551" s="25" t="n">
        <f aca="false">VLOOKUP(B6551,[1]Planilha8!$X$4:$Y$6629,2,0)</f>
        <v>1892100</v>
      </c>
      <c r="D6551" s="102" t="s">
        <v>1721</v>
      </c>
      <c r="E6551" s="26" t="str">
        <f aca="false">VLOOKUP(B6551,[1]Planilha8!$X$4:$Z$6629,3,0)</f>
        <v>CENTRO CIRÚRGICO</v>
      </c>
      <c r="F6551" s="26" t="str">
        <f aca="false">VLOOKUP(B6551,[1]Planilha8!$X$4:$AD$6629,7,0)</f>
        <v>BOM</v>
      </c>
      <c r="G6551" s="103" t="n">
        <v>43544</v>
      </c>
      <c r="H6551" s="104" t="n">
        <v>257</v>
      </c>
      <c r="I6551" s="29" t="s">
        <v>23</v>
      </c>
      <c r="J6551" s="105" t="s">
        <v>1720</v>
      </c>
      <c r="K6551" s="106" t="n">
        <v>82</v>
      </c>
      <c r="L6551" s="107" t="n">
        <v>2019000030</v>
      </c>
      <c r="M6551" s="73" t="n">
        <v>43544</v>
      </c>
      <c r="N6551" s="74" t="n">
        <v>0</v>
      </c>
      <c r="O6551" s="109" t="n">
        <v>0</v>
      </c>
      <c r="P6551" s="110" t="n">
        <v>0</v>
      </c>
      <c r="Q6551" s="77" t="n">
        <v>0</v>
      </c>
      <c r="R6551" s="78" t="n">
        <v>0</v>
      </c>
      <c r="S6551" s="39" t="n">
        <v>257</v>
      </c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  <c r="AMG6551" s="0"/>
      <c r="AMH6551" s="0"/>
      <c r="AMI6551" s="0"/>
      <c r="AMJ6551" s="0"/>
    </row>
    <row r="6552" s="4" customFormat="true" ht="37.5" hidden="false" customHeight="true" outlineLevel="0" collapsed="false">
      <c r="A6552" s="23" t="s">
        <v>1337</v>
      </c>
      <c r="B6552" s="108" t="n">
        <v>11859</v>
      </c>
      <c r="C6552" s="25" t="n">
        <f aca="false">VLOOKUP(B6552,[1]Planilha8!$X$4:$Y$6629,2,0)</f>
        <v>1892098</v>
      </c>
      <c r="D6552" s="102" t="s">
        <v>1721</v>
      </c>
      <c r="E6552" s="26" t="str">
        <f aca="false">VLOOKUP(B6552,[1]Planilha8!$X$4:$Z$6629,3,0)</f>
        <v>CENTRO CIRÚRGICO</v>
      </c>
      <c r="F6552" s="26" t="str">
        <f aca="false">VLOOKUP(B6552,[1]Planilha8!$X$4:$AD$6629,7,0)</f>
        <v>BOM</v>
      </c>
      <c r="G6552" s="103" t="n">
        <v>43544</v>
      </c>
      <c r="H6552" s="104" t="n">
        <v>257</v>
      </c>
      <c r="I6552" s="29" t="s">
        <v>23</v>
      </c>
      <c r="J6552" s="105" t="s">
        <v>1720</v>
      </c>
      <c r="K6552" s="106" t="n">
        <v>82</v>
      </c>
      <c r="L6552" s="107" t="n">
        <v>2019000030</v>
      </c>
      <c r="M6552" s="73" t="n">
        <v>43544</v>
      </c>
      <c r="N6552" s="74" t="n">
        <v>0</v>
      </c>
      <c r="O6552" s="109" t="n">
        <v>0</v>
      </c>
      <c r="P6552" s="110" t="n">
        <v>0</v>
      </c>
      <c r="Q6552" s="77" t="n">
        <v>0</v>
      </c>
      <c r="R6552" s="78" t="n">
        <v>0</v>
      </c>
      <c r="S6552" s="39" t="n">
        <v>257</v>
      </c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  <c r="AMG6552" s="0"/>
      <c r="AMH6552" s="0"/>
      <c r="AMI6552" s="0"/>
      <c r="AMJ6552" s="0"/>
    </row>
    <row r="6553" s="4" customFormat="true" ht="37.5" hidden="false" customHeight="true" outlineLevel="0" collapsed="false">
      <c r="A6553" s="23" t="s">
        <v>1337</v>
      </c>
      <c r="B6553" s="108" t="n">
        <v>11860</v>
      </c>
      <c r="C6553" s="25" t="n">
        <f aca="false">VLOOKUP(B6553,[1]Planilha8!$X$4:$Y$6629,2,0)</f>
        <v>1892096</v>
      </c>
      <c r="D6553" s="102" t="s">
        <v>1721</v>
      </c>
      <c r="E6553" s="26" t="str">
        <f aca="false">VLOOKUP(B6553,[1]Planilha8!$X$4:$Z$6629,3,0)</f>
        <v>CENTRO CIRÚRGICO</v>
      </c>
      <c r="F6553" s="26" t="str">
        <f aca="false">VLOOKUP(B6553,[1]Planilha8!$X$4:$AD$6629,7,0)</f>
        <v>BOM</v>
      </c>
      <c r="G6553" s="103" t="n">
        <v>43544</v>
      </c>
      <c r="H6553" s="104" t="n">
        <v>257</v>
      </c>
      <c r="I6553" s="29" t="s">
        <v>23</v>
      </c>
      <c r="J6553" s="105" t="s">
        <v>1720</v>
      </c>
      <c r="K6553" s="106" t="n">
        <v>82</v>
      </c>
      <c r="L6553" s="107" t="n">
        <v>2019000030</v>
      </c>
      <c r="M6553" s="73" t="n">
        <v>43544</v>
      </c>
      <c r="N6553" s="74" t="n">
        <v>0</v>
      </c>
      <c r="O6553" s="109" t="n">
        <v>0</v>
      </c>
      <c r="P6553" s="110" t="n">
        <v>0</v>
      </c>
      <c r="Q6553" s="77" t="n">
        <v>0</v>
      </c>
      <c r="R6553" s="78" t="n">
        <v>0</v>
      </c>
      <c r="S6553" s="39" t="n">
        <v>257</v>
      </c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  <c r="AMG6553" s="0"/>
      <c r="AMH6553" s="0"/>
      <c r="AMI6553" s="0"/>
      <c r="AMJ6553" s="0"/>
    </row>
    <row r="6554" s="4" customFormat="true" ht="37.5" hidden="false" customHeight="true" outlineLevel="0" collapsed="false">
      <c r="A6554" s="23" t="s">
        <v>1337</v>
      </c>
      <c r="B6554" s="108" t="n">
        <v>11861</v>
      </c>
      <c r="C6554" s="25" t="n">
        <f aca="false">VLOOKUP(B6554,[1]Planilha8!$X$4:$Y$6629,2,0)</f>
        <v>1892121</v>
      </c>
      <c r="D6554" s="102" t="s">
        <v>1722</v>
      </c>
      <c r="E6554" s="26" t="str">
        <f aca="false">VLOOKUP(B6554,[1]Planilha8!$X$4:$Z$6629,3,0)</f>
        <v>REPOUSO MÉDICO</v>
      </c>
      <c r="F6554" s="26" t="str">
        <f aca="false">VLOOKUP(B6554,[1]Planilha8!$X$4:$AD$6629,7,0)</f>
        <v>BOM</v>
      </c>
      <c r="G6554" s="103" t="n">
        <v>43549</v>
      </c>
      <c r="H6554" s="104" t="n">
        <v>480</v>
      </c>
      <c r="I6554" s="29" t="s">
        <v>23</v>
      </c>
      <c r="J6554" s="105" t="s">
        <v>1723</v>
      </c>
      <c r="K6554" s="106" t="n">
        <v>5276</v>
      </c>
      <c r="L6554" s="107" t="n">
        <v>2019000301</v>
      </c>
      <c r="M6554" s="73" t="n">
        <v>43549</v>
      </c>
      <c r="N6554" s="74" t="n">
        <v>0</v>
      </c>
      <c r="O6554" s="109" t="n">
        <v>0</v>
      </c>
      <c r="P6554" s="110" t="n">
        <v>0</v>
      </c>
      <c r="Q6554" s="77" t="n">
        <v>0</v>
      </c>
      <c r="R6554" s="78" t="n">
        <v>0</v>
      </c>
      <c r="S6554" s="39" t="n">
        <v>480</v>
      </c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  <c r="AMG6554" s="0"/>
      <c r="AMH6554" s="0"/>
      <c r="AMI6554" s="0"/>
      <c r="AMJ6554" s="0"/>
    </row>
    <row r="6555" s="4" customFormat="true" ht="37.5" hidden="false" customHeight="true" outlineLevel="0" collapsed="false">
      <c r="A6555" s="23" t="s">
        <v>1337</v>
      </c>
      <c r="B6555" s="108" t="n">
        <v>11877</v>
      </c>
      <c r="C6555" s="25" t="n">
        <f aca="false">VLOOKUP(B6555,[1]Planilha8!$X$4:$Y$6629,2,0)</f>
        <v>2248142</v>
      </c>
      <c r="D6555" s="102" t="s">
        <v>1724</v>
      </c>
      <c r="E6555" s="26" t="str">
        <f aca="false">VLOOKUP(B6555,[1]Planilha8!$X$4:$Z$6629,3,0)</f>
        <v>CLINICA CIRÚRGICA</v>
      </c>
      <c r="F6555" s="26" t="str">
        <f aca="false">VLOOKUP(B6555,[1]Planilha8!$X$4:$AD$6629,7,0)</f>
        <v>BOM</v>
      </c>
      <c r="G6555" s="103" t="n">
        <v>43725</v>
      </c>
      <c r="H6555" s="104" t="n">
        <v>399.9</v>
      </c>
      <c r="I6555" s="29" t="s">
        <v>23</v>
      </c>
      <c r="J6555" s="105" t="s">
        <v>1725</v>
      </c>
      <c r="K6555" s="106" t="n">
        <v>31</v>
      </c>
      <c r="L6555" s="107" t="n">
        <v>2019001852</v>
      </c>
      <c r="M6555" s="73" t="n">
        <v>43725</v>
      </c>
      <c r="N6555" s="74" t="n">
        <v>0</v>
      </c>
      <c r="O6555" s="109" t="n">
        <v>0</v>
      </c>
      <c r="P6555" s="110" t="n">
        <v>0</v>
      </c>
      <c r="Q6555" s="77" t="n">
        <v>0</v>
      </c>
      <c r="R6555" s="78" t="n">
        <v>0</v>
      </c>
      <c r="S6555" s="39" t="n">
        <v>399.9</v>
      </c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  <c r="AMG6555" s="0"/>
      <c r="AMH6555" s="0"/>
      <c r="AMI6555" s="0"/>
      <c r="AMJ6555" s="0"/>
    </row>
    <row r="6556" s="4" customFormat="true" ht="37.5" hidden="false" customHeight="true" outlineLevel="0" collapsed="false">
      <c r="A6556" s="23" t="s">
        <v>1337</v>
      </c>
      <c r="B6556" s="108" t="n">
        <v>11952</v>
      </c>
      <c r="C6556" s="25" t="n">
        <f aca="false">VLOOKUP(B6556,[1]Planilha8!$X$4:$Y$6629,2,0)</f>
        <v>2248308</v>
      </c>
      <c r="D6556" s="102" t="s">
        <v>1614</v>
      </c>
      <c r="E6556" s="26" t="str">
        <f aca="false">VLOOKUP(B6556,[1]Planilha8!$X$4:$Z$6629,3,0)</f>
        <v>GELOG</v>
      </c>
      <c r="F6556" s="26" t="str">
        <f aca="false">VLOOKUP(B6556,[1]Planilha8!$X$4:$AD$6629,7,0)</f>
        <v>BOM</v>
      </c>
      <c r="G6556" s="103" t="n">
        <v>43868</v>
      </c>
      <c r="H6556" s="104" t="n">
        <v>1416.8</v>
      </c>
      <c r="I6556" s="29" t="s">
        <v>23</v>
      </c>
      <c r="J6556" s="105" t="s">
        <v>1612</v>
      </c>
      <c r="K6556" s="106" t="n">
        <v>25333</v>
      </c>
      <c r="L6556" s="107" t="n">
        <v>2019002772</v>
      </c>
      <c r="M6556" s="73" t="n">
        <v>43868</v>
      </c>
      <c r="N6556" s="74" t="n">
        <v>0</v>
      </c>
      <c r="O6556" s="109" t="n">
        <v>0</v>
      </c>
      <c r="P6556" s="110" t="n">
        <v>0</v>
      </c>
      <c r="Q6556" s="77" t="n">
        <v>0</v>
      </c>
      <c r="R6556" s="78" t="n">
        <v>0</v>
      </c>
      <c r="S6556" s="39" t="n">
        <v>1416.8</v>
      </c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  <c r="AMG6556" s="0"/>
      <c r="AMH6556" s="0"/>
      <c r="AMI6556" s="0"/>
      <c r="AMJ6556" s="0"/>
    </row>
    <row r="6557" s="4" customFormat="true" ht="37.5" hidden="false" customHeight="true" outlineLevel="0" collapsed="false">
      <c r="A6557" s="23" t="s">
        <v>1337</v>
      </c>
      <c r="B6557" s="108" t="n">
        <v>11953</v>
      </c>
      <c r="C6557" s="25" t="n">
        <f aca="false">VLOOKUP(B6557,[1]Planilha8!$X$4:$Y$6629,2,0)</f>
        <v>2248309</v>
      </c>
      <c r="D6557" s="102" t="s">
        <v>1614</v>
      </c>
      <c r="E6557" s="26" t="str">
        <f aca="false">VLOOKUP(B6557,[1]Planilha8!$X$4:$Z$6629,3,0)</f>
        <v>GELOG</v>
      </c>
      <c r="F6557" s="26" t="str">
        <f aca="false">VLOOKUP(B6557,[1]Planilha8!$X$4:$AD$6629,7,0)</f>
        <v>BOM</v>
      </c>
      <c r="G6557" s="103" t="n">
        <v>43868</v>
      </c>
      <c r="H6557" s="104" t="n">
        <v>1416.8</v>
      </c>
      <c r="I6557" s="29" t="s">
        <v>23</v>
      </c>
      <c r="J6557" s="105" t="s">
        <v>1612</v>
      </c>
      <c r="K6557" s="106" t="n">
        <v>25333</v>
      </c>
      <c r="L6557" s="107" t="n">
        <v>2019002772</v>
      </c>
      <c r="M6557" s="73" t="n">
        <v>43868</v>
      </c>
      <c r="N6557" s="74" t="n">
        <v>0</v>
      </c>
      <c r="O6557" s="109" t="n">
        <v>0</v>
      </c>
      <c r="P6557" s="110" t="n">
        <v>0</v>
      </c>
      <c r="Q6557" s="77" t="n">
        <v>0</v>
      </c>
      <c r="R6557" s="78" t="n">
        <v>0</v>
      </c>
      <c r="S6557" s="39" t="n">
        <v>1416.8</v>
      </c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  <c r="AMG6557" s="0"/>
      <c r="AMH6557" s="0"/>
      <c r="AMI6557" s="0"/>
      <c r="AMJ6557" s="0"/>
    </row>
    <row r="6558" s="4" customFormat="true" ht="37.5" hidden="false" customHeight="true" outlineLevel="0" collapsed="false">
      <c r="A6558" s="23" t="s">
        <v>1337</v>
      </c>
      <c r="B6558" s="108" t="n">
        <v>11950</v>
      </c>
      <c r="C6558" s="25" t="n">
        <f aca="false">VLOOKUP(B6558,[1]Planilha8!$X$4:$Y$6629,2,0)</f>
        <v>2248310</v>
      </c>
      <c r="D6558" s="102" t="s">
        <v>1614</v>
      </c>
      <c r="E6558" s="26" t="str">
        <f aca="false">VLOOKUP(B6558,[1]Planilha8!$X$4:$Z$6629,3,0)</f>
        <v>GELOG</v>
      </c>
      <c r="F6558" s="26" t="str">
        <f aca="false">VLOOKUP(B6558,[1]Planilha8!$X$4:$AD$6629,7,0)</f>
        <v>BOM</v>
      </c>
      <c r="G6558" s="103" t="n">
        <v>43868</v>
      </c>
      <c r="H6558" s="104" t="n">
        <v>1416.8</v>
      </c>
      <c r="I6558" s="29" t="s">
        <v>23</v>
      </c>
      <c r="J6558" s="105" t="s">
        <v>1612</v>
      </c>
      <c r="K6558" s="106" t="n">
        <v>25333</v>
      </c>
      <c r="L6558" s="107" t="n">
        <v>2019002772</v>
      </c>
      <c r="M6558" s="73" t="n">
        <v>43868</v>
      </c>
      <c r="N6558" s="74" t="n">
        <v>0</v>
      </c>
      <c r="O6558" s="109" t="n">
        <v>0</v>
      </c>
      <c r="P6558" s="110" t="n">
        <v>0</v>
      </c>
      <c r="Q6558" s="77" t="n">
        <v>0</v>
      </c>
      <c r="R6558" s="78" t="n">
        <v>0</v>
      </c>
      <c r="S6558" s="39" t="n">
        <v>1416.8</v>
      </c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  <c r="AMG6558" s="0"/>
      <c r="AMH6558" s="0"/>
      <c r="AMI6558" s="0"/>
      <c r="AMJ6558" s="0"/>
    </row>
    <row r="6559" s="4" customFormat="true" ht="37.5" hidden="false" customHeight="true" outlineLevel="0" collapsed="false">
      <c r="A6559" s="23" t="s">
        <v>1337</v>
      </c>
      <c r="B6559" s="108" t="n">
        <v>11951</v>
      </c>
      <c r="C6559" s="25" t="n">
        <f aca="false">VLOOKUP(B6559,[1]Planilha8!$X$4:$Y$6629,2,0)</f>
        <v>2248311</v>
      </c>
      <c r="D6559" s="102" t="s">
        <v>1614</v>
      </c>
      <c r="E6559" s="26" t="str">
        <f aca="false">VLOOKUP(B6559,[1]Planilha8!$X$4:$Z$6629,3,0)</f>
        <v>GELOG</v>
      </c>
      <c r="F6559" s="26" t="str">
        <f aca="false">VLOOKUP(B6559,[1]Planilha8!$X$4:$AD$6629,7,0)</f>
        <v>BOM</v>
      </c>
      <c r="G6559" s="103" t="n">
        <v>43868</v>
      </c>
      <c r="H6559" s="104" t="n">
        <v>1416.8</v>
      </c>
      <c r="I6559" s="29" t="s">
        <v>23</v>
      </c>
      <c r="J6559" s="105" t="s">
        <v>1612</v>
      </c>
      <c r="K6559" s="106" t="n">
        <v>25333</v>
      </c>
      <c r="L6559" s="107" t="n">
        <v>2019002772</v>
      </c>
      <c r="M6559" s="73" t="n">
        <v>43868</v>
      </c>
      <c r="N6559" s="74" t="n">
        <v>0</v>
      </c>
      <c r="O6559" s="109" t="n">
        <v>0</v>
      </c>
      <c r="P6559" s="110" t="n">
        <v>0</v>
      </c>
      <c r="Q6559" s="77" t="n">
        <v>0</v>
      </c>
      <c r="R6559" s="78" t="n">
        <v>0</v>
      </c>
      <c r="S6559" s="39" t="n">
        <v>1416.8</v>
      </c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  <c r="AMG6559" s="0"/>
      <c r="AMH6559" s="0"/>
      <c r="AMI6559" s="0"/>
      <c r="AMJ6559" s="0"/>
    </row>
    <row r="6560" s="4" customFormat="true" ht="37.5" hidden="false" customHeight="true" outlineLevel="0" collapsed="false">
      <c r="A6560" s="23" t="s">
        <v>1337</v>
      </c>
      <c r="B6560" s="108" t="n">
        <v>11948</v>
      </c>
      <c r="C6560" s="25" t="n">
        <f aca="false">VLOOKUP(B6560,[1]Planilha8!$X$4:$Y$6629,2,0)</f>
        <v>2248312</v>
      </c>
      <c r="D6560" s="102" t="s">
        <v>1614</v>
      </c>
      <c r="E6560" s="26" t="str">
        <f aca="false">VLOOKUP(B6560,[1]Planilha8!$X$4:$Z$6629,3,0)</f>
        <v>GELOG</v>
      </c>
      <c r="F6560" s="26" t="str">
        <f aca="false">VLOOKUP(B6560,[1]Planilha8!$X$4:$AD$6629,7,0)</f>
        <v>BOM</v>
      </c>
      <c r="G6560" s="103" t="n">
        <v>43868</v>
      </c>
      <c r="H6560" s="104" t="n">
        <v>1416.8</v>
      </c>
      <c r="I6560" s="29" t="s">
        <v>23</v>
      </c>
      <c r="J6560" s="105" t="s">
        <v>1612</v>
      </c>
      <c r="K6560" s="106" t="n">
        <v>25333</v>
      </c>
      <c r="L6560" s="107" t="n">
        <v>2019002772</v>
      </c>
      <c r="M6560" s="73" t="n">
        <v>43868</v>
      </c>
      <c r="N6560" s="74" t="n">
        <v>0</v>
      </c>
      <c r="O6560" s="109" t="n">
        <v>0</v>
      </c>
      <c r="P6560" s="110" t="n">
        <v>0</v>
      </c>
      <c r="Q6560" s="77" t="n">
        <v>0</v>
      </c>
      <c r="R6560" s="78" t="n">
        <v>0</v>
      </c>
      <c r="S6560" s="39" t="n">
        <v>1416.8</v>
      </c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  <c r="AMG6560" s="0"/>
      <c r="AMH6560" s="0"/>
      <c r="AMI6560" s="0"/>
      <c r="AMJ6560" s="0"/>
    </row>
    <row r="6561" s="4" customFormat="true" ht="37.5" hidden="false" customHeight="true" outlineLevel="0" collapsed="false">
      <c r="A6561" s="23" t="s">
        <v>1337</v>
      </c>
      <c r="B6561" s="108" t="n">
        <v>11949</v>
      </c>
      <c r="C6561" s="25" t="n">
        <f aca="false">VLOOKUP(B6561,[1]Planilha8!$X$4:$Y$6629,2,0)</f>
        <v>2248313</v>
      </c>
      <c r="D6561" s="102" t="s">
        <v>1614</v>
      </c>
      <c r="E6561" s="26" t="str">
        <f aca="false">VLOOKUP(B6561,[1]Planilha8!$X$4:$Z$6629,3,0)</f>
        <v>GELOG</v>
      </c>
      <c r="F6561" s="26" t="str">
        <f aca="false">VLOOKUP(B6561,[1]Planilha8!$X$4:$AD$6629,7,0)</f>
        <v>BOM</v>
      </c>
      <c r="G6561" s="103" t="n">
        <v>43868</v>
      </c>
      <c r="H6561" s="104" t="n">
        <v>1416.8</v>
      </c>
      <c r="I6561" s="29" t="s">
        <v>23</v>
      </c>
      <c r="J6561" s="105" t="s">
        <v>1612</v>
      </c>
      <c r="K6561" s="106" t="n">
        <v>25333</v>
      </c>
      <c r="L6561" s="107" t="n">
        <v>2019002772</v>
      </c>
      <c r="M6561" s="73" t="n">
        <v>43868</v>
      </c>
      <c r="N6561" s="74" t="n">
        <v>0</v>
      </c>
      <c r="O6561" s="109" t="n">
        <v>0</v>
      </c>
      <c r="P6561" s="110" t="n">
        <v>0</v>
      </c>
      <c r="Q6561" s="77" t="n">
        <v>0</v>
      </c>
      <c r="R6561" s="78" t="n">
        <v>0</v>
      </c>
      <c r="S6561" s="39" t="n">
        <v>1416.8</v>
      </c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  <c r="AMG6561" s="0"/>
      <c r="AMH6561" s="0"/>
      <c r="AMI6561" s="0"/>
      <c r="AMJ6561" s="0"/>
    </row>
    <row r="6562" s="4" customFormat="true" ht="37.5" hidden="false" customHeight="true" outlineLevel="0" collapsed="false">
      <c r="A6562" s="23" t="s">
        <v>1337</v>
      </c>
      <c r="B6562" s="108" t="n">
        <v>11946</v>
      </c>
      <c r="C6562" s="25" t="n">
        <f aca="false">VLOOKUP(B6562,[1]Planilha8!$X$4:$Y$6629,2,0)</f>
        <v>2248314</v>
      </c>
      <c r="D6562" s="102" t="s">
        <v>1614</v>
      </c>
      <c r="E6562" s="26" t="str">
        <f aca="false">VLOOKUP(B6562,[1]Planilha8!$X$4:$Z$6629,3,0)</f>
        <v>GELOG</v>
      </c>
      <c r="F6562" s="26" t="str">
        <f aca="false">VLOOKUP(B6562,[1]Planilha8!$X$4:$AD$6629,7,0)</f>
        <v>BOM</v>
      </c>
      <c r="G6562" s="103" t="n">
        <v>43868</v>
      </c>
      <c r="H6562" s="104" t="n">
        <v>1416.8</v>
      </c>
      <c r="I6562" s="29" t="s">
        <v>23</v>
      </c>
      <c r="J6562" s="105" t="s">
        <v>1612</v>
      </c>
      <c r="K6562" s="106" t="n">
        <v>25333</v>
      </c>
      <c r="L6562" s="107" t="n">
        <v>2019002772</v>
      </c>
      <c r="M6562" s="73" t="n">
        <v>43868</v>
      </c>
      <c r="N6562" s="74" t="n">
        <v>0</v>
      </c>
      <c r="O6562" s="109" t="n">
        <v>0</v>
      </c>
      <c r="P6562" s="110" t="n">
        <v>0</v>
      </c>
      <c r="Q6562" s="77" t="n">
        <v>0</v>
      </c>
      <c r="R6562" s="78" t="n">
        <v>0</v>
      </c>
      <c r="S6562" s="39" t="n">
        <v>1416.8</v>
      </c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  <c r="AMG6562" s="0"/>
      <c r="AMH6562" s="0"/>
      <c r="AMI6562" s="0"/>
      <c r="AMJ6562" s="0"/>
    </row>
    <row r="6563" s="4" customFormat="true" ht="37.5" hidden="false" customHeight="true" outlineLevel="0" collapsed="false">
      <c r="A6563" s="23" t="s">
        <v>1337</v>
      </c>
      <c r="B6563" s="108" t="n">
        <v>11947</v>
      </c>
      <c r="C6563" s="25" t="n">
        <f aca="false">VLOOKUP(B6563,[1]Planilha8!$X$4:$Y$6629,2,0)</f>
        <v>2248315</v>
      </c>
      <c r="D6563" s="102" t="s">
        <v>1614</v>
      </c>
      <c r="E6563" s="26" t="str">
        <f aca="false">VLOOKUP(B6563,[1]Planilha8!$X$4:$Z$6629,3,0)</f>
        <v>GELOG</v>
      </c>
      <c r="F6563" s="26" t="str">
        <f aca="false">VLOOKUP(B6563,[1]Planilha8!$X$4:$AD$6629,7,0)</f>
        <v>BOM</v>
      </c>
      <c r="G6563" s="103" t="n">
        <v>43868</v>
      </c>
      <c r="H6563" s="104" t="n">
        <v>1416.8</v>
      </c>
      <c r="I6563" s="29" t="s">
        <v>23</v>
      </c>
      <c r="J6563" s="105" t="s">
        <v>1612</v>
      </c>
      <c r="K6563" s="106" t="n">
        <v>25333</v>
      </c>
      <c r="L6563" s="107" t="n">
        <v>2019002772</v>
      </c>
      <c r="M6563" s="73" t="n">
        <v>43868</v>
      </c>
      <c r="N6563" s="74" t="n">
        <v>0</v>
      </c>
      <c r="O6563" s="109" t="n">
        <v>0</v>
      </c>
      <c r="P6563" s="110" t="n">
        <v>0</v>
      </c>
      <c r="Q6563" s="77" t="n">
        <v>0</v>
      </c>
      <c r="R6563" s="78" t="n">
        <v>0</v>
      </c>
      <c r="S6563" s="39" t="n">
        <v>1416.8</v>
      </c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  <c r="AMG6563" s="0"/>
      <c r="AMH6563" s="0"/>
      <c r="AMI6563" s="0"/>
      <c r="AMJ6563" s="0"/>
    </row>
    <row r="6564" s="4" customFormat="true" ht="37.5" hidden="false" customHeight="true" outlineLevel="0" collapsed="false">
      <c r="A6564" s="23" t="s">
        <v>1337</v>
      </c>
      <c r="B6564" s="108" t="n">
        <v>11944</v>
      </c>
      <c r="C6564" s="25" t="n">
        <f aca="false">VLOOKUP(B6564,[1]Planilha8!$X$4:$Y$6629,2,0)</f>
        <v>2248316</v>
      </c>
      <c r="D6564" s="102" t="s">
        <v>1614</v>
      </c>
      <c r="E6564" s="26" t="str">
        <f aca="false">VLOOKUP(B6564,[1]Planilha8!$X$4:$Z$6629,3,0)</f>
        <v>GELOG</v>
      </c>
      <c r="F6564" s="26" t="str">
        <f aca="false">VLOOKUP(B6564,[1]Planilha8!$X$4:$AD$6629,7,0)</f>
        <v>BOM</v>
      </c>
      <c r="G6564" s="103" t="n">
        <v>43868</v>
      </c>
      <c r="H6564" s="104" t="n">
        <v>1416.8</v>
      </c>
      <c r="I6564" s="29" t="s">
        <v>23</v>
      </c>
      <c r="J6564" s="105" t="s">
        <v>1612</v>
      </c>
      <c r="K6564" s="106" t="n">
        <v>25333</v>
      </c>
      <c r="L6564" s="107" t="n">
        <v>2019002772</v>
      </c>
      <c r="M6564" s="73" t="n">
        <v>43868</v>
      </c>
      <c r="N6564" s="74" t="n">
        <v>0</v>
      </c>
      <c r="O6564" s="109" t="n">
        <v>0</v>
      </c>
      <c r="P6564" s="110" t="n">
        <v>0</v>
      </c>
      <c r="Q6564" s="77" t="n">
        <v>0</v>
      </c>
      <c r="R6564" s="78" t="n">
        <v>0</v>
      </c>
      <c r="S6564" s="39" t="n">
        <v>1416.8</v>
      </c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  <c r="AMG6564" s="0"/>
      <c r="AMH6564" s="0"/>
      <c r="AMI6564" s="0"/>
      <c r="AMJ6564" s="0"/>
    </row>
    <row r="6565" s="4" customFormat="true" ht="37.5" hidden="false" customHeight="true" outlineLevel="0" collapsed="false">
      <c r="A6565" s="23" t="s">
        <v>1337</v>
      </c>
      <c r="B6565" s="108" t="n">
        <v>11945</v>
      </c>
      <c r="C6565" s="25" t="n">
        <f aca="false">VLOOKUP(B6565,[1]Planilha8!$X$4:$Y$6629,2,0)</f>
        <v>2248317</v>
      </c>
      <c r="D6565" s="102" t="s">
        <v>1614</v>
      </c>
      <c r="E6565" s="26" t="str">
        <f aca="false">VLOOKUP(B6565,[1]Planilha8!$X$4:$Z$6629,3,0)</f>
        <v>GELOG</v>
      </c>
      <c r="F6565" s="26" t="str">
        <f aca="false">VLOOKUP(B6565,[1]Planilha8!$X$4:$AD$6629,7,0)</f>
        <v>BOM</v>
      </c>
      <c r="G6565" s="103" t="n">
        <v>43868</v>
      </c>
      <c r="H6565" s="104" t="n">
        <v>1416.8</v>
      </c>
      <c r="I6565" s="29" t="s">
        <v>23</v>
      </c>
      <c r="J6565" s="105" t="s">
        <v>1612</v>
      </c>
      <c r="K6565" s="106" t="n">
        <v>25333</v>
      </c>
      <c r="L6565" s="107" t="n">
        <v>2019002772</v>
      </c>
      <c r="M6565" s="73" t="n">
        <v>43868</v>
      </c>
      <c r="N6565" s="74" t="n">
        <v>0</v>
      </c>
      <c r="O6565" s="109" t="n">
        <v>0</v>
      </c>
      <c r="P6565" s="110" t="n">
        <v>0</v>
      </c>
      <c r="Q6565" s="77" t="n">
        <v>0</v>
      </c>
      <c r="R6565" s="78" t="n">
        <v>0</v>
      </c>
      <c r="S6565" s="39" t="n">
        <v>1416.8</v>
      </c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  <c r="AMG6565" s="0"/>
      <c r="AMH6565" s="0"/>
      <c r="AMI6565" s="0"/>
      <c r="AMJ6565" s="0"/>
    </row>
    <row r="6566" s="4" customFormat="true" ht="37.5" hidden="false" customHeight="true" outlineLevel="0" collapsed="false">
      <c r="A6566" s="23" t="s">
        <v>1337</v>
      </c>
      <c r="B6566" s="108" t="n">
        <v>11954</v>
      </c>
      <c r="C6566" s="25" t="n">
        <f aca="false">VLOOKUP(B6566,[1]Planilha8!$X$4:$Y$6629,2,0)</f>
        <v>2258148</v>
      </c>
      <c r="D6566" s="102" t="s">
        <v>1726</v>
      </c>
      <c r="E6566" s="26" t="str">
        <f aca="false">VLOOKUP(B6566,[1]Planilha8!$X$4:$Z$6629,3,0)</f>
        <v>CONDUTORES</v>
      </c>
      <c r="F6566" s="26" t="str">
        <f aca="false">VLOOKUP(B6566,[1]Planilha8!$X$4:$AD$6629,7,0)</f>
        <v>BOM</v>
      </c>
      <c r="G6566" s="103" t="n">
        <v>43907</v>
      </c>
      <c r="H6566" s="104" t="n">
        <v>2490</v>
      </c>
      <c r="I6566" s="29" t="s">
        <v>23</v>
      </c>
      <c r="J6566" s="105" t="s">
        <v>973</v>
      </c>
      <c r="K6566" s="106" t="n">
        <v>6326</v>
      </c>
      <c r="L6566" s="107" t="n">
        <v>2019002772</v>
      </c>
      <c r="M6566" s="73" t="n">
        <v>43907</v>
      </c>
      <c r="N6566" s="74" t="n">
        <v>0</v>
      </c>
      <c r="O6566" s="109" t="n">
        <v>0</v>
      </c>
      <c r="P6566" s="110" t="n">
        <v>0</v>
      </c>
      <c r="Q6566" s="77" t="n">
        <v>0</v>
      </c>
      <c r="R6566" s="78" t="n">
        <v>0</v>
      </c>
      <c r="S6566" s="39" t="n">
        <v>2490</v>
      </c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  <c r="AMG6566" s="0"/>
      <c r="AMH6566" s="0"/>
      <c r="AMI6566" s="0"/>
      <c r="AMJ6566" s="0"/>
    </row>
    <row r="6567" s="4" customFormat="true" ht="37.5" hidden="false" customHeight="true" outlineLevel="0" collapsed="false">
      <c r="A6567" s="23" t="s">
        <v>1337</v>
      </c>
      <c r="B6567" s="108" t="n">
        <v>11955</v>
      </c>
      <c r="C6567" s="25" t="n">
        <f aca="false">VLOOKUP(B6567,[1]Planilha8!$X$4:$Y$6629,2,0)</f>
        <v>2258149</v>
      </c>
      <c r="D6567" s="102" t="s">
        <v>1726</v>
      </c>
      <c r="E6567" s="26" t="str">
        <f aca="false">VLOOKUP(B6567,[1]Planilha8!$X$4:$Z$6629,3,0)</f>
        <v>CONDUTORES</v>
      </c>
      <c r="F6567" s="26" t="str">
        <f aca="false">VLOOKUP(B6567,[1]Planilha8!$X$4:$AD$6629,7,0)</f>
        <v>BOM</v>
      </c>
      <c r="G6567" s="103" t="n">
        <v>43907</v>
      </c>
      <c r="H6567" s="104" t="n">
        <v>2490</v>
      </c>
      <c r="I6567" s="29" t="s">
        <v>23</v>
      </c>
      <c r="J6567" s="105" t="s">
        <v>973</v>
      </c>
      <c r="K6567" s="106" t="n">
        <v>6326</v>
      </c>
      <c r="L6567" s="107" t="n">
        <v>2019002772</v>
      </c>
      <c r="M6567" s="73" t="n">
        <v>43907</v>
      </c>
      <c r="N6567" s="74" t="n">
        <v>0</v>
      </c>
      <c r="O6567" s="109" t="n">
        <v>0</v>
      </c>
      <c r="P6567" s="110" t="n">
        <v>0</v>
      </c>
      <c r="Q6567" s="77" t="n">
        <v>0</v>
      </c>
      <c r="R6567" s="78" t="n">
        <v>0</v>
      </c>
      <c r="S6567" s="39" t="n">
        <v>2490</v>
      </c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  <c r="AMG6567" s="0"/>
      <c r="AMH6567" s="0"/>
      <c r="AMI6567" s="0"/>
      <c r="AMJ6567" s="0"/>
    </row>
    <row r="6568" s="4" customFormat="true" ht="37.5" hidden="false" customHeight="true" outlineLevel="0" collapsed="false">
      <c r="A6568" s="23" t="s">
        <v>1337</v>
      </c>
      <c r="B6568" s="108" t="n">
        <v>11956</v>
      </c>
      <c r="C6568" s="25" t="n">
        <f aca="false">VLOOKUP(B6568,[1]Planilha8!$X$4:$Y$6629,2,0)</f>
        <v>2258150</v>
      </c>
      <c r="D6568" s="102" t="s">
        <v>1726</v>
      </c>
      <c r="E6568" s="26" t="str">
        <f aca="false">VLOOKUP(B6568,[1]Planilha8!$X$4:$Z$6629,3,0)</f>
        <v>CONDUTORES</v>
      </c>
      <c r="F6568" s="26" t="str">
        <f aca="false">VLOOKUP(B6568,[1]Planilha8!$X$4:$AD$6629,7,0)</f>
        <v>BOM</v>
      </c>
      <c r="G6568" s="103" t="n">
        <v>43907</v>
      </c>
      <c r="H6568" s="104" t="n">
        <v>2490</v>
      </c>
      <c r="I6568" s="29" t="s">
        <v>23</v>
      </c>
      <c r="J6568" s="105" t="s">
        <v>973</v>
      </c>
      <c r="K6568" s="106" t="n">
        <v>6326</v>
      </c>
      <c r="L6568" s="107" t="n">
        <v>2019002772</v>
      </c>
      <c r="M6568" s="73" t="n">
        <v>43907</v>
      </c>
      <c r="N6568" s="74" t="n">
        <v>0</v>
      </c>
      <c r="O6568" s="109" t="n">
        <v>0</v>
      </c>
      <c r="P6568" s="110" t="n">
        <v>0</v>
      </c>
      <c r="Q6568" s="77" t="n">
        <v>0</v>
      </c>
      <c r="R6568" s="78" t="n">
        <v>0</v>
      </c>
      <c r="S6568" s="39" t="n">
        <v>2490</v>
      </c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  <c r="AMG6568" s="0"/>
      <c r="AMH6568" s="0"/>
      <c r="AMI6568" s="0"/>
      <c r="AMJ6568" s="0"/>
    </row>
    <row r="6569" s="4" customFormat="true" ht="37.5" hidden="false" customHeight="true" outlineLevel="0" collapsed="false">
      <c r="A6569" s="23" t="s">
        <v>1337</v>
      </c>
      <c r="B6569" s="108" t="n">
        <v>11957</v>
      </c>
      <c r="C6569" s="25" t="n">
        <f aca="false">VLOOKUP(B6569,[1]Planilha8!$X$4:$Y$6629,2,0)</f>
        <v>2258151</v>
      </c>
      <c r="D6569" s="102" t="s">
        <v>1726</v>
      </c>
      <c r="E6569" s="26" t="str">
        <f aca="false">VLOOKUP(B6569,[1]Planilha8!$X$4:$Z$6629,3,0)</f>
        <v>CONDUTORES</v>
      </c>
      <c r="F6569" s="26" t="str">
        <f aca="false">VLOOKUP(B6569,[1]Planilha8!$X$4:$AD$6629,7,0)</f>
        <v>BOM</v>
      </c>
      <c r="G6569" s="103" t="n">
        <v>43907</v>
      </c>
      <c r="H6569" s="104" t="n">
        <v>2490</v>
      </c>
      <c r="I6569" s="29" t="s">
        <v>23</v>
      </c>
      <c r="J6569" s="105" t="s">
        <v>973</v>
      </c>
      <c r="K6569" s="106" t="n">
        <v>6326</v>
      </c>
      <c r="L6569" s="107" t="n">
        <v>2019002772</v>
      </c>
      <c r="M6569" s="73" t="n">
        <v>43907</v>
      </c>
      <c r="N6569" s="74" t="n">
        <v>0</v>
      </c>
      <c r="O6569" s="109" t="n">
        <v>0</v>
      </c>
      <c r="P6569" s="110" t="n">
        <v>0</v>
      </c>
      <c r="Q6569" s="77" t="n">
        <v>0</v>
      </c>
      <c r="R6569" s="78" t="n">
        <v>0</v>
      </c>
      <c r="S6569" s="39" t="n">
        <v>2490</v>
      </c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  <c r="AMG6569" s="0"/>
      <c r="AMH6569" s="0"/>
      <c r="AMI6569" s="0"/>
      <c r="AMJ6569" s="0"/>
    </row>
    <row r="6570" s="4" customFormat="true" ht="37.5" hidden="false" customHeight="true" outlineLevel="0" collapsed="false">
      <c r="A6570" s="23" t="s">
        <v>1337</v>
      </c>
      <c r="B6570" s="108" t="n">
        <v>11958</v>
      </c>
      <c r="C6570" s="25" t="n">
        <f aca="false">VLOOKUP(B6570,[1]Planilha8!$X$4:$Y$6629,2,0)</f>
        <v>2258152</v>
      </c>
      <c r="D6570" s="102" t="s">
        <v>1726</v>
      </c>
      <c r="E6570" s="26" t="str">
        <f aca="false">VLOOKUP(B6570,[1]Planilha8!$X$4:$Z$6629,3,0)</f>
        <v>CONDUTORES</v>
      </c>
      <c r="F6570" s="26" t="str">
        <f aca="false">VLOOKUP(B6570,[1]Planilha8!$X$4:$AD$6629,7,0)</f>
        <v>BOM</v>
      </c>
      <c r="G6570" s="103" t="n">
        <v>43907</v>
      </c>
      <c r="H6570" s="104" t="n">
        <v>2490</v>
      </c>
      <c r="I6570" s="29" t="s">
        <v>23</v>
      </c>
      <c r="J6570" s="105" t="s">
        <v>973</v>
      </c>
      <c r="K6570" s="106" t="n">
        <v>6326</v>
      </c>
      <c r="L6570" s="107" t="n">
        <v>2019002772</v>
      </c>
      <c r="M6570" s="73" t="n">
        <v>43907</v>
      </c>
      <c r="N6570" s="74" t="n">
        <v>0</v>
      </c>
      <c r="O6570" s="109" t="n">
        <v>0</v>
      </c>
      <c r="P6570" s="110" t="n">
        <v>0</v>
      </c>
      <c r="Q6570" s="77" t="n">
        <v>0</v>
      </c>
      <c r="R6570" s="78" t="n">
        <v>0</v>
      </c>
      <c r="S6570" s="39" t="n">
        <v>2490</v>
      </c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  <c r="AMG6570" s="0"/>
      <c r="AMH6570" s="0"/>
      <c r="AMI6570" s="0"/>
      <c r="AMJ6570" s="0"/>
    </row>
    <row r="6571" s="4" customFormat="true" ht="37.5" hidden="false" customHeight="true" outlineLevel="0" collapsed="false">
      <c r="A6571" s="23" t="s">
        <v>1337</v>
      </c>
      <c r="B6571" s="108" t="n">
        <v>11959</v>
      </c>
      <c r="C6571" s="25" t="n">
        <f aca="false">VLOOKUP(B6571,[1]Planilha8!$X$4:$Y$6629,2,0)</f>
        <v>2258153</v>
      </c>
      <c r="D6571" s="102" t="s">
        <v>1727</v>
      </c>
      <c r="E6571" s="26" t="str">
        <f aca="false">VLOOKUP(B6571,[1]Planilha8!$X$4:$Z$6629,3,0)</f>
        <v>CENTRO CIRÚRGICO</v>
      </c>
      <c r="F6571" s="26" t="str">
        <f aca="false">VLOOKUP(B6571,[1]Planilha8!$X$4:$AD$6629,7,0)</f>
        <v>BOM</v>
      </c>
      <c r="G6571" s="103" t="n">
        <v>43907</v>
      </c>
      <c r="H6571" s="104" t="n">
        <v>3600</v>
      </c>
      <c r="I6571" s="29" t="s">
        <v>23</v>
      </c>
      <c r="J6571" s="105" t="s">
        <v>973</v>
      </c>
      <c r="K6571" s="106" t="n">
        <v>6326</v>
      </c>
      <c r="L6571" s="107" t="n">
        <v>2019002772</v>
      </c>
      <c r="M6571" s="73" t="n">
        <v>43907</v>
      </c>
      <c r="N6571" s="74" t="n">
        <v>0</v>
      </c>
      <c r="O6571" s="109" t="n">
        <v>0</v>
      </c>
      <c r="P6571" s="110" t="n">
        <v>0</v>
      </c>
      <c r="Q6571" s="77" t="n">
        <v>0</v>
      </c>
      <c r="R6571" s="78" t="n">
        <v>0</v>
      </c>
      <c r="S6571" s="39" t="n">
        <v>3600</v>
      </c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  <c r="AMG6571" s="0"/>
      <c r="AMH6571" s="0"/>
      <c r="AMI6571" s="0"/>
      <c r="AMJ6571" s="0"/>
    </row>
    <row r="6572" s="4" customFormat="true" ht="37.5" hidden="false" customHeight="true" outlineLevel="0" collapsed="false">
      <c r="A6572" s="23" t="s">
        <v>1337</v>
      </c>
      <c r="B6572" s="108" t="n">
        <v>11960</v>
      </c>
      <c r="C6572" s="25" t="n">
        <f aca="false">VLOOKUP(B6572,[1]Planilha8!$X$4:$Y$6629,2,0)</f>
        <v>2258154</v>
      </c>
      <c r="D6572" s="102" t="s">
        <v>1727</v>
      </c>
      <c r="E6572" s="26" t="str">
        <f aca="false">VLOOKUP(B6572,[1]Planilha8!$X$4:$Z$6629,3,0)</f>
        <v>CENTRO CIRÚRGICO</v>
      </c>
      <c r="F6572" s="26" t="str">
        <f aca="false">VLOOKUP(B6572,[1]Planilha8!$X$4:$AD$6629,7,0)</f>
        <v>BOM</v>
      </c>
      <c r="G6572" s="103" t="n">
        <v>43907</v>
      </c>
      <c r="H6572" s="104" t="n">
        <v>3600</v>
      </c>
      <c r="I6572" s="29" t="s">
        <v>23</v>
      </c>
      <c r="J6572" s="105" t="s">
        <v>973</v>
      </c>
      <c r="K6572" s="106" t="n">
        <v>6326</v>
      </c>
      <c r="L6572" s="107" t="n">
        <v>2019002772</v>
      </c>
      <c r="M6572" s="73" t="n">
        <v>43907</v>
      </c>
      <c r="N6572" s="74" t="n">
        <v>0</v>
      </c>
      <c r="O6572" s="109" t="n">
        <v>0</v>
      </c>
      <c r="P6572" s="110" t="n">
        <v>0</v>
      </c>
      <c r="Q6572" s="77" t="n">
        <v>0</v>
      </c>
      <c r="R6572" s="78" t="n">
        <v>0</v>
      </c>
      <c r="S6572" s="39" t="n">
        <v>3600</v>
      </c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  <c r="AMG6572" s="0"/>
      <c r="AMH6572" s="0"/>
      <c r="AMI6572" s="0"/>
      <c r="AMJ6572" s="0"/>
    </row>
    <row r="6573" s="4" customFormat="true" ht="37.5" hidden="false" customHeight="true" outlineLevel="0" collapsed="false">
      <c r="A6573" s="23" t="s">
        <v>1337</v>
      </c>
      <c r="B6573" s="108" t="n">
        <v>11961</v>
      </c>
      <c r="C6573" s="25" t="n">
        <f aca="false">VLOOKUP(B6573,[1]Planilha8!$X$4:$Y$6629,2,0)</f>
        <v>2258155</v>
      </c>
      <c r="D6573" s="102" t="s">
        <v>1727</v>
      </c>
      <c r="E6573" s="26" t="str">
        <f aca="false">VLOOKUP(B6573,[1]Planilha8!$X$4:$Z$6629,3,0)</f>
        <v>CENTRO CIRÚRGICO</v>
      </c>
      <c r="F6573" s="26" t="str">
        <f aca="false">VLOOKUP(B6573,[1]Planilha8!$X$4:$AD$6629,7,0)</f>
        <v>BOM</v>
      </c>
      <c r="G6573" s="103" t="n">
        <v>43907</v>
      </c>
      <c r="H6573" s="104" t="n">
        <v>3600</v>
      </c>
      <c r="I6573" s="29" t="s">
        <v>23</v>
      </c>
      <c r="J6573" s="105" t="s">
        <v>973</v>
      </c>
      <c r="K6573" s="106" t="n">
        <v>6326</v>
      </c>
      <c r="L6573" s="107" t="n">
        <v>2019002772</v>
      </c>
      <c r="M6573" s="73" t="n">
        <v>43907</v>
      </c>
      <c r="N6573" s="74" t="n">
        <v>0</v>
      </c>
      <c r="O6573" s="109" t="n">
        <v>0</v>
      </c>
      <c r="P6573" s="110" t="n">
        <v>0</v>
      </c>
      <c r="Q6573" s="77" t="n">
        <v>0</v>
      </c>
      <c r="R6573" s="78" t="n">
        <v>0</v>
      </c>
      <c r="S6573" s="39" t="n">
        <v>3600</v>
      </c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  <c r="AMG6573" s="0"/>
      <c r="AMH6573" s="0"/>
      <c r="AMI6573" s="0"/>
      <c r="AMJ6573" s="0"/>
    </row>
    <row r="6574" s="4" customFormat="true" ht="37.5" hidden="false" customHeight="true" outlineLevel="0" collapsed="false">
      <c r="A6574" s="23" t="s">
        <v>1337</v>
      </c>
      <c r="B6574" s="108" t="n">
        <v>11962</v>
      </c>
      <c r="C6574" s="25" t="n">
        <f aca="false">VLOOKUP(B6574,[1]Planilha8!$X$4:$Y$6629,2,0)</f>
        <v>2258156</v>
      </c>
      <c r="D6574" s="102" t="s">
        <v>1727</v>
      </c>
      <c r="E6574" s="26" t="str">
        <f aca="false">VLOOKUP(B6574,[1]Planilha8!$X$4:$Z$6629,3,0)</f>
        <v>CENTRO CIRÚRGICO</v>
      </c>
      <c r="F6574" s="26" t="str">
        <f aca="false">VLOOKUP(B6574,[1]Planilha8!$X$4:$AD$6629,7,0)</f>
        <v>BOM</v>
      </c>
      <c r="G6574" s="103" t="n">
        <v>43907</v>
      </c>
      <c r="H6574" s="104" t="n">
        <v>3600</v>
      </c>
      <c r="I6574" s="29" t="s">
        <v>23</v>
      </c>
      <c r="J6574" s="105" t="s">
        <v>973</v>
      </c>
      <c r="K6574" s="106" t="n">
        <v>6326</v>
      </c>
      <c r="L6574" s="107" t="n">
        <v>2019002772</v>
      </c>
      <c r="M6574" s="73" t="n">
        <v>43907</v>
      </c>
      <c r="N6574" s="74" t="n">
        <v>0</v>
      </c>
      <c r="O6574" s="109" t="n">
        <v>0</v>
      </c>
      <c r="P6574" s="110" t="n">
        <v>0</v>
      </c>
      <c r="Q6574" s="77" t="n">
        <v>0</v>
      </c>
      <c r="R6574" s="78" t="n">
        <v>0</v>
      </c>
      <c r="S6574" s="39" t="n">
        <v>3600</v>
      </c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  <c r="AMG6574" s="0"/>
      <c r="AMH6574" s="0"/>
      <c r="AMI6574" s="0"/>
      <c r="AMJ6574" s="0"/>
    </row>
    <row r="6575" s="4" customFormat="true" ht="37.5" hidden="false" customHeight="true" outlineLevel="0" collapsed="false">
      <c r="A6575" s="23" t="s">
        <v>1337</v>
      </c>
      <c r="B6575" s="108" t="n">
        <v>11963</v>
      </c>
      <c r="C6575" s="25" t="n">
        <f aca="false">VLOOKUP(B6575,[1]Planilha8!$X$4:$Y$6629,2,0)</f>
        <v>2258157</v>
      </c>
      <c r="D6575" s="102" t="s">
        <v>1727</v>
      </c>
      <c r="E6575" s="26" t="str">
        <f aca="false">VLOOKUP(B6575,[1]Planilha8!$X$4:$Z$6629,3,0)</f>
        <v>CENTRO CIRÚRGICO</v>
      </c>
      <c r="F6575" s="26" t="str">
        <f aca="false">VLOOKUP(B6575,[1]Planilha8!$X$4:$AD$6629,7,0)</f>
        <v>BOM</v>
      </c>
      <c r="G6575" s="103" t="n">
        <v>43907</v>
      </c>
      <c r="H6575" s="104" t="n">
        <v>3600</v>
      </c>
      <c r="I6575" s="29" t="s">
        <v>23</v>
      </c>
      <c r="J6575" s="105" t="s">
        <v>973</v>
      </c>
      <c r="K6575" s="106" t="n">
        <v>6326</v>
      </c>
      <c r="L6575" s="107" t="n">
        <v>2019002772</v>
      </c>
      <c r="M6575" s="73" t="n">
        <v>43907</v>
      </c>
      <c r="N6575" s="74" t="n">
        <v>0</v>
      </c>
      <c r="O6575" s="109" t="n">
        <v>0</v>
      </c>
      <c r="P6575" s="110" t="n">
        <v>0</v>
      </c>
      <c r="Q6575" s="77" t="n">
        <v>0</v>
      </c>
      <c r="R6575" s="78" t="n">
        <v>0</v>
      </c>
      <c r="S6575" s="39" t="n">
        <v>3600</v>
      </c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  <c r="AMG6575" s="0"/>
      <c r="AMH6575" s="0"/>
      <c r="AMI6575" s="0"/>
      <c r="AMJ6575" s="0"/>
    </row>
    <row r="6576" s="4" customFormat="true" ht="37.5" hidden="false" customHeight="true" outlineLevel="0" collapsed="false">
      <c r="A6576" s="23" t="s">
        <v>1337</v>
      </c>
      <c r="B6576" s="108" t="n">
        <v>11964</v>
      </c>
      <c r="C6576" s="25" t="n">
        <f aca="false">VLOOKUP(B6576,[1]Planilha8!$X$4:$Y$6629,2,0)</f>
        <v>2258158</v>
      </c>
      <c r="D6576" s="102" t="s">
        <v>1727</v>
      </c>
      <c r="E6576" s="26" t="str">
        <f aca="false">VLOOKUP(B6576,[1]Planilha8!$X$4:$Z$6629,3,0)</f>
        <v>CENTRO CIRÚRGICO</v>
      </c>
      <c r="F6576" s="26" t="str">
        <f aca="false">VLOOKUP(B6576,[1]Planilha8!$X$4:$AD$6629,7,0)</f>
        <v>BOM</v>
      </c>
      <c r="G6576" s="103" t="n">
        <v>43907</v>
      </c>
      <c r="H6576" s="104" t="n">
        <v>3600</v>
      </c>
      <c r="I6576" s="29" t="s">
        <v>23</v>
      </c>
      <c r="J6576" s="105" t="s">
        <v>973</v>
      </c>
      <c r="K6576" s="106" t="n">
        <v>6326</v>
      </c>
      <c r="L6576" s="107" t="n">
        <v>2019002772</v>
      </c>
      <c r="M6576" s="73" t="n">
        <v>43907</v>
      </c>
      <c r="N6576" s="74" t="n">
        <v>0</v>
      </c>
      <c r="O6576" s="109" t="n">
        <v>0</v>
      </c>
      <c r="P6576" s="110" t="n">
        <v>0</v>
      </c>
      <c r="Q6576" s="77" t="n">
        <v>0</v>
      </c>
      <c r="R6576" s="78" t="n">
        <v>0</v>
      </c>
      <c r="S6576" s="39" t="n">
        <v>3600</v>
      </c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  <c r="AMG6576" s="0"/>
      <c r="AMH6576" s="0"/>
      <c r="AMI6576" s="0"/>
      <c r="AMJ6576" s="0"/>
    </row>
    <row r="6577" s="4" customFormat="true" ht="37.5" hidden="false" customHeight="true" outlineLevel="0" collapsed="false">
      <c r="A6577" s="23" t="s">
        <v>1337</v>
      </c>
      <c r="B6577" s="108" t="n">
        <v>11965</v>
      </c>
      <c r="C6577" s="25" t="n">
        <f aca="false">VLOOKUP(B6577,[1]Planilha8!$X$4:$Y$6629,2,0)</f>
        <v>2258159</v>
      </c>
      <c r="D6577" s="102" t="s">
        <v>1727</v>
      </c>
      <c r="E6577" s="26" t="str">
        <f aca="false">VLOOKUP(B6577,[1]Planilha8!$X$4:$Z$6629,3,0)</f>
        <v>CENTRO CIRÚRGICO</v>
      </c>
      <c r="F6577" s="26" t="str">
        <f aca="false">VLOOKUP(B6577,[1]Planilha8!$X$4:$AD$6629,7,0)</f>
        <v>BOM</v>
      </c>
      <c r="G6577" s="103" t="n">
        <v>43907</v>
      </c>
      <c r="H6577" s="104" t="n">
        <v>3600</v>
      </c>
      <c r="I6577" s="29" t="s">
        <v>23</v>
      </c>
      <c r="J6577" s="105" t="s">
        <v>973</v>
      </c>
      <c r="K6577" s="106" t="n">
        <v>6326</v>
      </c>
      <c r="L6577" s="107" t="n">
        <v>2019002772</v>
      </c>
      <c r="M6577" s="73" t="n">
        <v>43907</v>
      </c>
      <c r="N6577" s="74" t="n">
        <v>0</v>
      </c>
      <c r="O6577" s="109" t="n">
        <v>0</v>
      </c>
      <c r="P6577" s="110" t="n">
        <v>0</v>
      </c>
      <c r="Q6577" s="77" t="n">
        <v>0</v>
      </c>
      <c r="R6577" s="78" t="n">
        <v>0</v>
      </c>
      <c r="S6577" s="39" t="n">
        <v>3600</v>
      </c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  <c r="AMG6577" s="0"/>
      <c r="AMH6577" s="0"/>
      <c r="AMI6577" s="0"/>
      <c r="AMJ6577" s="0"/>
    </row>
    <row r="6578" s="4" customFormat="true" ht="37.5" hidden="false" customHeight="true" outlineLevel="0" collapsed="false">
      <c r="A6578" s="23" t="s">
        <v>1337</v>
      </c>
      <c r="B6578" s="108" t="n">
        <v>11993</v>
      </c>
      <c r="C6578" s="25" t="n">
        <f aca="false">VLOOKUP(B6578,[1]Planilha8!$X$4:$Y$6629,2,0)</f>
        <v>2277888</v>
      </c>
      <c r="D6578" s="102" t="s">
        <v>1728</v>
      </c>
      <c r="E6578" s="26" t="str">
        <f aca="false">VLOOKUP(B6578,[1]Planilha8!$X$4:$Z$6629,3,0)</f>
        <v>GEP</v>
      </c>
      <c r="F6578" s="26" t="str">
        <f aca="false">VLOOKUP(B6578,[1]Planilha8!$X$4:$AD$6629,7,0)</f>
        <v>BOM</v>
      </c>
      <c r="G6578" s="103" t="n">
        <v>43997</v>
      </c>
      <c r="H6578" s="104" t="n">
        <v>1200</v>
      </c>
      <c r="I6578" s="29" t="s">
        <v>23</v>
      </c>
      <c r="J6578" s="105" t="s">
        <v>1729</v>
      </c>
      <c r="K6578" s="106" t="n">
        <v>5</v>
      </c>
      <c r="L6578" s="107" t="n">
        <v>2020002482</v>
      </c>
      <c r="M6578" s="73" t="n">
        <v>43997</v>
      </c>
      <c r="N6578" s="74" t="n">
        <v>0</v>
      </c>
      <c r="O6578" s="109" t="n">
        <v>0</v>
      </c>
      <c r="P6578" s="110" t="n">
        <v>0</v>
      </c>
      <c r="Q6578" s="77" t="n">
        <v>0</v>
      </c>
      <c r="R6578" s="78" t="n">
        <v>0</v>
      </c>
      <c r="S6578" s="39" t="n">
        <v>1200</v>
      </c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  <c r="AMG6578" s="0"/>
      <c r="AMH6578" s="0"/>
      <c r="AMI6578" s="0"/>
      <c r="AMJ6578" s="0"/>
    </row>
    <row r="6579" s="4" customFormat="true" ht="37.5" hidden="false" customHeight="true" outlineLevel="0" collapsed="false">
      <c r="A6579" s="23" t="s">
        <v>1337</v>
      </c>
      <c r="B6579" s="108" t="n">
        <v>11994</v>
      </c>
      <c r="C6579" s="25" t="n">
        <f aca="false">VLOOKUP(B6579,[1]Planilha8!$X$4:$Y$6629,2,0)</f>
        <v>2277889</v>
      </c>
      <c r="D6579" s="102" t="s">
        <v>1730</v>
      </c>
      <c r="E6579" s="26" t="str">
        <f aca="false">VLOOKUP(B6579,[1]Planilha8!$X$4:$Z$6629,3,0)</f>
        <v>GEP</v>
      </c>
      <c r="F6579" s="26" t="str">
        <f aca="false">VLOOKUP(B6579,[1]Planilha8!$X$4:$AD$6629,7,0)</f>
        <v>BOM</v>
      </c>
      <c r="G6579" s="103" t="n">
        <v>43997</v>
      </c>
      <c r="H6579" s="104" t="n">
        <v>2600</v>
      </c>
      <c r="I6579" s="29" t="s">
        <v>23</v>
      </c>
      <c r="J6579" s="105" t="s">
        <v>1729</v>
      </c>
      <c r="K6579" s="106" t="n">
        <v>5</v>
      </c>
      <c r="L6579" s="107" t="n">
        <v>2020002482</v>
      </c>
      <c r="M6579" s="73" t="n">
        <v>43997</v>
      </c>
      <c r="N6579" s="74" t="n">
        <v>0</v>
      </c>
      <c r="O6579" s="109" t="n">
        <v>0</v>
      </c>
      <c r="P6579" s="110" t="n">
        <v>0</v>
      </c>
      <c r="Q6579" s="77" t="n">
        <v>0</v>
      </c>
      <c r="R6579" s="78" t="n">
        <v>0</v>
      </c>
      <c r="S6579" s="39" t="n">
        <v>2600</v>
      </c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  <c r="AMG6579" s="0"/>
      <c r="AMH6579" s="0"/>
      <c r="AMI6579" s="0"/>
      <c r="AMJ6579" s="0"/>
    </row>
    <row r="6580" s="4" customFormat="true" ht="37.5" hidden="false" customHeight="true" outlineLevel="0" collapsed="false">
      <c r="A6580" s="23" t="s">
        <v>1337</v>
      </c>
      <c r="B6580" s="108" t="n">
        <v>11995</v>
      </c>
      <c r="C6580" s="25" t="n">
        <f aca="false">VLOOKUP(B6580,[1]Planilha8!$X$4:$Y$6629,2,0)</f>
        <v>2277890</v>
      </c>
      <c r="D6580" s="102" t="s">
        <v>1731</v>
      </c>
      <c r="E6580" s="26" t="str">
        <f aca="false">VLOOKUP(B6580,[1]Planilha8!$X$4:$Z$6629,3,0)</f>
        <v>GEP</v>
      </c>
      <c r="F6580" s="26" t="str">
        <f aca="false">VLOOKUP(B6580,[1]Planilha8!$X$4:$AD$6629,7,0)</f>
        <v>BOM</v>
      </c>
      <c r="G6580" s="103" t="n">
        <v>43997</v>
      </c>
      <c r="H6580" s="104" t="n">
        <v>2800</v>
      </c>
      <c r="I6580" s="29" t="s">
        <v>23</v>
      </c>
      <c r="J6580" s="105" t="s">
        <v>1729</v>
      </c>
      <c r="K6580" s="106" t="n">
        <v>5</v>
      </c>
      <c r="L6580" s="107" t="n">
        <v>2020002482</v>
      </c>
      <c r="M6580" s="73" t="n">
        <v>43997</v>
      </c>
      <c r="N6580" s="74" t="n">
        <v>0</v>
      </c>
      <c r="O6580" s="109" t="n">
        <v>0</v>
      </c>
      <c r="P6580" s="110" t="n">
        <v>0</v>
      </c>
      <c r="Q6580" s="77" t="n">
        <v>0</v>
      </c>
      <c r="R6580" s="78" t="n">
        <v>0</v>
      </c>
      <c r="S6580" s="39" t="n">
        <v>2800</v>
      </c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  <c r="AMG6580" s="0"/>
      <c r="AMH6580" s="0"/>
      <c r="AMI6580" s="0"/>
      <c r="AMJ6580" s="0"/>
    </row>
    <row r="6581" s="4" customFormat="true" ht="37.5" hidden="false" customHeight="true" outlineLevel="0" collapsed="false">
      <c r="A6581" s="23" t="s">
        <v>1337</v>
      </c>
      <c r="B6581" s="108" t="n">
        <v>12209</v>
      </c>
      <c r="C6581" s="25" t="n">
        <f aca="false">VLOOKUP(B6581,[1]Planilha8!$X$4:$Y$6629,2,0)</f>
        <v>2321643</v>
      </c>
      <c r="D6581" s="102" t="s">
        <v>1732</v>
      </c>
      <c r="E6581" s="26" t="str">
        <f aca="false">VLOOKUP(B6581,[1]Planilha8!$X$4:$Z$6629,3,0)</f>
        <v>ALMOXARIFADO</v>
      </c>
      <c r="F6581" s="26" t="str">
        <f aca="false">VLOOKUP(B6581,[1]Planilha8!$X$4:$AD$6629,7,0)</f>
        <v>BOM</v>
      </c>
      <c r="G6581" s="103" t="n">
        <v>44071</v>
      </c>
      <c r="H6581" s="104" t="n">
        <v>385</v>
      </c>
      <c r="I6581" s="29" t="s">
        <v>23</v>
      </c>
      <c r="J6581" s="105" t="s">
        <v>1733</v>
      </c>
      <c r="K6581" s="106" t="n">
        <v>7176</v>
      </c>
      <c r="L6581" s="107" t="n">
        <v>2020002746</v>
      </c>
      <c r="M6581" s="73" t="n">
        <v>44071</v>
      </c>
      <c r="N6581" s="74" t="n">
        <v>0</v>
      </c>
      <c r="O6581" s="109" t="n">
        <v>0</v>
      </c>
      <c r="P6581" s="110" t="n">
        <v>0</v>
      </c>
      <c r="Q6581" s="77" t="n">
        <v>0</v>
      </c>
      <c r="R6581" s="78" t="n">
        <v>0</v>
      </c>
      <c r="S6581" s="39" t="n">
        <v>385</v>
      </c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  <c r="AMG6581" s="0"/>
      <c r="AMH6581" s="0"/>
      <c r="AMI6581" s="0"/>
      <c r="AMJ6581" s="0"/>
    </row>
    <row r="6582" s="4" customFormat="true" ht="37.5" hidden="false" customHeight="true" outlineLevel="0" collapsed="false">
      <c r="A6582" s="23" t="s">
        <v>1337</v>
      </c>
      <c r="B6582" s="108" t="n">
        <v>12201</v>
      </c>
      <c r="C6582" s="25" t="n">
        <f aca="false">VLOOKUP(B6582,[1]Planilha8!$X$4:$Y$6629,2,0)</f>
        <v>2358716</v>
      </c>
      <c r="D6582" s="102" t="s">
        <v>1734</v>
      </c>
      <c r="E6582" s="26" t="str">
        <f aca="false">VLOOKUP(B6582,[1]Planilha8!$X$4:$Z$6629,3,0)</f>
        <v>GALPÃO ALMOXARIFADO</v>
      </c>
      <c r="F6582" s="26" t="str">
        <f aca="false">VLOOKUP(B6582,[1]Planilha8!$X$4:$AD$6629,7,0)</f>
        <v>SUCATA</v>
      </c>
      <c r="G6582" s="103" t="n">
        <v>44103</v>
      </c>
      <c r="H6582" s="104" t="n">
        <v>400</v>
      </c>
      <c r="I6582" s="29" t="s">
        <v>23</v>
      </c>
      <c r="J6582" s="105" t="s">
        <v>1735</v>
      </c>
      <c r="K6582" s="106" t="n">
        <v>44869</v>
      </c>
      <c r="L6582" s="107" t="n">
        <v>2020002945</v>
      </c>
      <c r="M6582" s="73" t="n">
        <v>44103</v>
      </c>
      <c r="N6582" s="74" t="n">
        <v>0</v>
      </c>
      <c r="O6582" s="109" t="n">
        <v>0</v>
      </c>
      <c r="P6582" s="110" t="n">
        <v>0</v>
      </c>
      <c r="Q6582" s="77" t="n">
        <v>0</v>
      </c>
      <c r="R6582" s="78" t="n">
        <v>0</v>
      </c>
      <c r="S6582" s="39" t="n">
        <v>400</v>
      </c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  <c r="AMG6582" s="0"/>
      <c r="AMH6582" s="0"/>
      <c r="AMI6582" s="0"/>
      <c r="AMJ6582" s="0"/>
    </row>
    <row r="6583" s="4" customFormat="true" ht="37.5" hidden="false" customHeight="true" outlineLevel="0" collapsed="false">
      <c r="A6583" s="23" t="s">
        <v>1337</v>
      </c>
      <c r="B6583" s="108" t="n">
        <v>12202</v>
      </c>
      <c r="C6583" s="25" t="n">
        <f aca="false">VLOOKUP(B6583,[1]Planilha8!$X$4:$Y$6629,2,0)</f>
        <v>2358717</v>
      </c>
      <c r="D6583" s="102" t="s">
        <v>1734</v>
      </c>
      <c r="E6583" s="26" t="str">
        <f aca="false">VLOOKUP(B6583,[1]Planilha8!$X$4:$Z$6629,3,0)</f>
        <v>GALPÃO ALMOXARIFADO</v>
      </c>
      <c r="F6583" s="26" t="str">
        <f aca="false">VLOOKUP(B6583,[1]Planilha8!$X$4:$AD$6629,7,0)</f>
        <v>SUCATA</v>
      </c>
      <c r="G6583" s="103" t="n">
        <v>44103</v>
      </c>
      <c r="H6583" s="104" t="n">
        <v>400</v>
      </c>
      <c r="I6583" s="29" t="s">
        <v>23</v>
      </c>
      <c r="J6583" s="105" t="s">
        <v>1735</v>
      </c>
      <c r="K6583" s="106" t="n">
        <v>44869</v>
      </c>
      <c r="L6583" s="107" t="n">
        <v>2020002945</v>
      </c>
      <c r="M6583" s="73" t="n">
        <v>44103</v>
      </c>
      <c r="N6583" s="74" t="n">
        <v>0</v>
      </c>
      <c r="O6583" s="109" t="n">
        <v>0</v>
      </c>
      <c r="P6583" s="110" t="n">
        <v>0</v>
      </c>
      <c r="Q6583" s="77" t="n">
        <v>0</v>
      </c>
      <c r="R6583" s="78" t="n">
        <v>0</v>
      </c>
      <c r="S6583" s="39" t="n">
        <v>400</v>
      </c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  <c r="AMG6583" s="0"/>
      <c r="AMH6583" s="0"/>
      <c r="AMI6583" s="0"/>
      <c r="AMJ6583" s="0"/>
    </row>
    <row r="6584" s="4" customFormat="true" ht="37.5" hidden="false" customHeight="true" outlineLevel="0" collapsed="false">
      <c r="A6584" s="23" t="s">
        <v>1337</v>
      </c>
      <c r="B6584" s="108" t="n">
        <v>12203</v>
      </c>
      <c r="C6584" s="25" t="n">
        <f aca="false">VLOOKUP(B6584,[1]Planilha8!$X$4:$Y$6629,2,0)</f>
        <v>2358718</v>
      </c>
      <c r="D6584" s="102" t="s">
        <v>1734</v>
      </c>
      <c r="E6584" s="26" t="str">
        <f aca="false">VLOOKUP(B6584,[1]Planilha8!$X$4:$Z$6629,3,0)</f>
        <v>PORTARIA 'A'</v>
      </c>
      <c r="F6584" s="26" t="str">
        <f aca="false">VLOOKUP(B6584,[1]Planilha8!$X$4:$AD$6629,7,0)</f>
        <v>BOM</v>
      </c>
      <c r="G6584" s="103" t="n">
        <v>44103</v>
      </c>
      <c r="H6584" s="104" t="n">
        <v>400</v>
      </c>
      <c r="I6584" s="29" t="s">
        <v>23</v>
      </c>
      <c r="J6584" s="105" t="s">
        <v>1735</v>
      </c>
      <c r="K6584" s="106" t="n">
        <v>44869</v>
      </c>
      <c r="L6584" s="107" t="n">
        <v>2020002945</v>
      </c>
      <c r="M6584" s="73" t="n">
        <v>44103</v>
      </c>
      <c r="N6584" s="74" t="n">
        <v>0</v>
      </c>
      <c r="O6584" s="109" t="n">
        <v>0</v>
      </c>
      <c r="P6584" s="110" t="n">
        <v>0</v>
      </c>
      <c r="Q6584" s="77" t="n">
        <v>0</v>
      </c>
      <c r="R6584" s="78" t="n">
        <v>0</v>
      </c>
      <c r="S6584" s="39" t="n">
        <v>400</v>
      </c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  <c r="AMG6584" s="0"/>
      <c r="AMH6584" s="0"/>
      <c r="AMI6584" s="0"/>
      <c r="AMJ6584" s="0"/>
    </row>
    <row r="6585" s="4" customFormat="true" ht="37.5" hidden="false" customHeight="true" outlineLevel="0" collapsed="false">
      <c r="A6585" s="23" t="s">
        <v>1337</v>
      </c>
      <c r="B6585" s="108" t="n">
        <v>12257</v>
      </c>
      <c r="C6585" s="25" t="n">
        <f aca="false">VLOOKUP(B6585,[1]Planilha8!$X$4:$Y$6629,2,0)</f>
        <v>2320110</v>
      </c>
      <c r="D6585" s="102" t="s">
        <v>1736</v>
      </c>
      <c r="E6585" s="26" t="str">
        <f aca="false">VLOOKUP(B6585,[1]Planilha8!$X$4:$Z$6629,3,0)</f>
        <v>AMBULATÓRIO – RECEPÇÃO</v>
      </c>
      <c r="F6585" s="26" t="str">
        <f aca="false">VLOOKUP(B6585,[1]Planilha8!$X$4:$AD$6629,7,0)</f>
        <v>BOM</v>
      </c>
      <c r="G6585" s="103" t="n">
        <v>44133</v>
      </c>
      <c r="H6585" s="104" t="n">
        <v>1357</v>
      </c>
      <c r="I6585" s="29" t="s">
        <v>23</v>
      </c>
      <c r="J6585" s="105" t="s">
        <v>1720</v>
      </c>
      <c r="K6585" s="106" t="n">
        <v>1663</v>
      </c>
      <c r="L6585" s="107" t="n">
        <v>2018001004</v>
      </c>
      <c r="M6585" s="73" t="n">
        <v>44133</v>
      </c>
      <c r="N6585" s="74" t="n">
        <v>0</v>
      </c>
      <c r="O6585" s="109" t="n">
        <v>0</v>
      </c>
      <c r="P6585" s="110" t="n">
        <v>0</v>
      </c>
      <c r="Q6585" s="77" t="n">
        <v>0</v>
      </c>
      <c r="R6585" s="78" t="n">
        <v>0</v>
      </c>
      <c r="S6585" s="39" t="n">
        <v>1357</v>
      </c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  <c r="AMG6585" s="0"/>
      <c r="AMH6585" s="0"/>
      <c r="AMI6585" s="0"/>
      <c r="AMJ6585" s="0"/>
    </row>
    <row r="6586" s="4" customFormat="true" ht="37.5" hidden="false" customHeight="true" outlineLevel="0" collapsed="false">
      <c r="A6586" s="23" t="s">
        <v>1337</v>
      </c>
      <c r="B6586" s="108" t="n">
        <v>12258</v>
      </c>
      <c r="C6586" s="25" t="n">
        <f aca="false">VLOOKUP(B6586,[1]Planilha8!$X$4:$Y$6629,2,0)</f>
        <v>2320111</v>
      </c>
      <c r="D6586" s="102" t="s">
        <v>1736</v>
      </c>
      <c r="E6586" s="26" t="str">
        <f aca="false">VLOOKUP(B6586,[1]Planilha8!$X$4:$Z$6629,3,0)</f>
        <v>AMBULATÓRIO – RECEPÇÃO</v>
      </c>
      <c r="F6586" s="26" t="str">
        <f aca="false">VLOOKUP(B6586,[1]Planilha8!$X$4:$AD$6629,7,0)</f>
        <v>BOM</v>
      </c>
      <c r="G6586" s="103" t="n">
        <v>44133</v>
      </c>
      <c r="H6586" s="104" t="n">
        <v>1357</v>
      </c>
      <c r="I6586" s="29" t="s">
        <v>23</v>
      </c>
      <c r="J6586" s="105" t="s">
        <v>1720</v>
      </c>
      <c r="K6586" s="106" t="n">
        <v>1663</v>
      </c>
      <c r="L6586" s="107" t="n">
        <v>2018001004</v>
      </c>
      <c r="M6586" s="73" t="n">
        <v>44133</v>
      </c>
      <c r="N6586" s="74" t="n">
        <v>0</v>
      </c>
      <c r="O6586" s="109" t="n">
        <v>0</v>
      </c>
      <c r="P6586" s="110" t="n">
        <v>0</v>
      </c>
      <c r="Q6586" s="77" t="n">
        <v>0</v>
      </c>
      <c r="R6586" s="78" t="n">
        <v>0</v>
      </c>
      <c r="S6586" s="39" t="n">
        <v>1357</v>
      </c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  <c r="AMG6586" s="0"/>
      <c r="AMH6586" s="0"/>
      <c r="AMI6586" s="0"/>
      <c r="AMJ6586" s="0"/>
    </row>
    <row r="6587" s="4" customFormat="true" ht="37.5" hidden="false" customHeight="true" outlineLevel="0" collapsed="false">
      <c r="A6587" s="23" t="s">
        <v>1337</v>
      </c>
      <c r="B6587" s="108" t="n">
        <v>12259</v>
      </c>
      <c r="C6587" s="25" t="n">
        <f aca="false">VLOOKUP(B6587,[1]Planilha8!$X$4:$Y$6629,2,0)</f>
        <v>2320112</v>
      </c>
      <c r="D6587" s="102" t="s">
        <v>1736</v>
      </c>
      <c r="E6587" s="26" t="str">
        <f aca="false">VLOOKUP(B6587,[1]Planilha8!$X$4:$Z$6629,3,0)</f>
        <v>AMBULATÓRIO – RECEPÇÃO</v>
      </c>
      <c r="F6587" s="26" t="str">
        <f aca="false">VLOOKUP(B6587,[1]Planilha8!$X$4:$AD$6629,7,0)</f>
        <v>BOM</v>
      </c>
      <c r="G6587" s="103" t="n">
        <v>44133</v>
      </c>
      <c r="H6587" s="104" t="n">
        <v>1357</v>
      </c>
      <c r="I6587" s="29" t="s">
        <v>23</v>
      </c>
      <c r="J6587" s="105" t="s">
        <v>1720</v>
      </c>
      <c r="K6587" s="106" t="n">
        <v>1663</v>
      </c>
      <c r="L6587" s="107" t="n">
        <v>2018001004</v>
      </c>
      <c r="M6587" s="73" t="n">
        <v>44133</v>
      </c>
      <c r="N6587" s="74" t="n">
        <v>0</v>
      </c>
      <c r="O6587" s="109" t="n">
        <v>0</v>
      </c>
      <c r="P6587" s="110" t="n">
        <v>0</v>
      </c>
      <c r="Q6587" s="77" t="n">
        <v>0</v>
      </c>
      <c r="R6587" s="78" t="n">
        <v>0</v>
      </c>
      <c r="S6587" s="39" t="n">
        <v>1357</v>
      </c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  <c r="AMG6587" s="0"/>
      <c r="AMH6587" s="0"/>
      <c r="AMI6587" s="0"/>
      <c r="AMJ6587" s="0"/>
    </row>
    <row r="6588" s="4" customFormat="true" ht="37.5" hidden="false" customHeight="true" outlineLevel="0" collapsed="false">
      <c r="A6588" s="23" t="s">
        <v>1337</v>
      </c>
      <c r="B6588" s="108" t="n">
        <v>12260</v>
      </c>
      <c r="C6588" s="25" t="n">
        <f aca="false">VLOOKUP(B6588,[1]Planilha8!$X$4:$Y$6629,2,0)</f>
        <v>2320113</v>
      </c>
      <c r="D6588" s="102" t="s">
        <v>1736</v>
      </c>
      <c r="E6588" s="26" t="str">
        <f aca="false">VLOOKUP(B6588,[1]Planilha8!$X$4:$Z$6629,3,0)</f>
        <v>AMBULATÓRIO – RECEPÇÃO</v>
      </c>
      <c r="F6588" s="26" t="str">
        <f aca="false">VLOOKUP(B6588,[1]Planilha8!$X$4:$AD$6629,7,0)</f>
        <v>BOM</v>
      </c>
      <c r="G6588" s="103" t="n">
        <v>44133</v>
      </c>
      <c r="H6588" s="104" t="n">
        <v>1357</v>
      </c>
      <c r="I6588" s="29" t="s">
        <v>23</v>
      </c>
      <c r="J6588" s="105" t="s">
        <v>1720</v>
      </c>
      <c r="K6588" s="106" t="n">
        <v>1663</v>
      </c>
      <c r="L6588" s="107" t="n">
        <v>2018001004</v>
      </c>
      <c r="M6588" s="73" t="n">
        <v>44133</v>
      </c>
      <c r="N6588" s="74" t="n">
        <v>0</v>
      </c>
      <c r="O6588" s="109" t="n">
        <v>0</v>
      </c>
      <c r="P6588" s="110" t="n">
        <v>0</v>
      </c>
      <c r="Q6588" s="77" t="n">
        <v>0</v>
      </c>
      <c r="R6588" s="78" t="n">
        <v>0</v>
      </c>
      <c r="S6588" s="39" t="n">
        <v>1357</v>
      </c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  <c r="AMG6588" s="0"/>
      <c r="AMH6588" s="0"/>
      <c r="AMI6588" s="0"/>
      <c r="AMJ6588" s="0"/>
    </row>
    <row r="6589" s="4" customFormat="true" ht="37.5" hidden="false" customHeight="true" outlineLevel="0" collapsed="false">
      <c r="A6589" s="23" t="s">
        <v>1337</v>
      </c>
      <c r="B6589" s="108" t="n">
        <v>12261</v>
      </c>
      <c r="C6589" s="25" t="n">
        <f aca="false">VLOOKUP(B6589,[1]Planilha8!$X$4:$Y$6629,2,0)</f>
        <v>2320114</v>
      </c>
      <c r="D6589" s="102" t="s">
        <v>1736</v>
      </c>
      <c r="E6589" s="26" t="str">
        <f aca="false">VLOOKUP(B6589,[1]Planilha8!$X$4:$Z$6629,3,0)</f>
        <v>AMBULATÓRIO – RECEPÇÃO</v>
      </c>
      <c r="F6589" s="26" t="str">
        <f aca="false">VLOOKUP(B6589,[1]Planilha8!$X$4:$AD$6629,7,0)</f>
        <v>BOM</v>
      </c>
      <c r="G6589" s="103" t="n">
        <v>44133</v>
      </c>
      <c r="H6589" s="104" t="n">
        <v>1357</v>
      </c>
      <c r="I6589" s="29" t="s">
        <v>23</v>
      </c>
      <c r="J6589" s="105" t="s">
        <v>1720</v>
      </c>
      <c r="K6589" s="106" t="n">
        <v>1663</v>
      </c>
      <c r="L6589" s="107" t="n">
        <v>2018001004</v>
      </c>
      <c r="M6589" s="73" t="n">
        <v>44133</v>
      </c>
      <c r="N6589" s="74" t="n">
        <v>0</v>
      </c>
      <c r="O6589" s="109" t="n">
        <v>0</v>
      </c>
      <c r="P6589" s="110" t="n">
        <v>0</v>
      </c>
      <c r="Q6589" s="77" t="n">
        <v>0</v>
      </c>
      <c r="R6589" s="78" t="n">
        <v>0</v>
      </c>
      <c r="S6589" s="39" t="n">
        <v>1357</v>
      </c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  <c r="AMG6589" s="0"/>
      <c r="AMH6589" s="0"/>
      <c r="AMI6589" s="0"/>
      <c r="AMJ6589" s="0"/>
    </row>
    <row r="6590" s="4" customFormat="true" ht="37.5" hidden="false" customHeight="true" outlineLevel="0" collapsed="false">
      <c r="A6590" s="23" t="s">
        <v>1337</v>
      </c>
      <c r="B6590" s="108" t="n">
        <v>12262</v>
      </c>
      <c r="C6590" s="25" t="n">
        <f aca="false">VLOOKUP(B6590,[1]Planilha8!$X$4:$Y$6629,2,0)</f>
        <v>2320115</v>
      </c>
      <c r="D6590" s="102" t="s">
        <v>1736</v>
      </c>
      <c r="E6590" s="26" t="str">
        <f aca="false">VLOOKUP(B6590,[1]Planilha8!$X$4:$Z$6629,3,0)</f>
        <v>AMBULATÓRIO – RECEPÇÃO</v>
      </c>
      <c r="F6590" s="26" t="str">
        <f aca="false">VLOOKUP(B6590,[1]Planilha8!$X$4:$AD$6629,7,0)</f>
        <v>BOM</v>
      </c>
      <c r="G6590" s="103" t="n">
        <v>44133</v>
      </c>
      <c r="H6590" s="104" t="n">
        <v>1357</v>
      </c>
      <c r="I6590" s="29" t="s">
        <v>23</v>
      </c>
      <c r="J6590" s="105" t="s">
        <v>1720</v>
      </c>
      <c r="K6590" s="106" t="n">
        <v>1663</v>
      </c>
      <c r="L6590" s="107" t="n">
        <v>2018001004</v>
      </c>
      <c r="M6590" s="73" t="n">
        <v>44133</v>
      </c>
      <c r="N6590" s="74" t="n">
        <v>0</v>
      </c>
      <c r="O6590" s="109" t="n">
        <v>0</v>
      </c>
      <c r="P6590" s="110" t="n">
        <v>0</v>
      </c>
      <c r="Q6590" s="77" t="n">
        <v>0</v>
      </c>
      <c r="R6590" s="78" t="n">
        <v>0</v>
      </c>
      <c r="S6590" s="39" t="n">
        <v>1357</v>
      </c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  <c r="AMG6590" s="0"/>
      <c r="AMH6590" s="0"/>
      <c r="AMI6590" s="0"/>
      <c r="AMJ6590" s="0"/>
    </row>
    <row r="6591" s="4" customFormat="true" ht="37.5" hidden="false" customHeight="true" outlineLevel="0" collapsed="false">
      <c r="A6591" s="23" t="s">
        <v>1337</v>
      </c>
      <c r="B6591" s="108" t="n">
        <v>12263</v>
      </c>
      <c r="C6591" s="25" t="n">
        <f aca="false">VLOOKUP(B6591,[1]Planilha8!$X$4:$Y$6629,2,0)</f>
        <v>2320116</v>
      </c>
      <c r="D6591" s="102" t="s">
        <v>1736</v>
      </c>
      <c r="E6591" s="26" t="str">
        <f aca="false">VLOOKUP(B6591,[1]Planilha8!$X$4:$Z$6629,3,0)</f>
        <v>AMBULATÓRIO – RECEPÇÃO</v>
      </c>
      <c r="F6591" s="26" t="str">
        <f aca="false">VLOOKUP(B6591,[1]Planilha8!$X$4:$AD$6629,7,0)</f>
        <v>BOM</v>
      </c>
      <c r="G6591" s="103" t="n">
        <v>44133</v>
      </c>
      <c r="H6591" s="104" t="n">
        <v>1357</v>
      </c>
      <c r="I6591" s="29" t="s">
        <v>23</v>
      </c>
      <c r="J6591" s="105" t="s">
        <v>1720</v>
      </c>
      <c r="K6591" s="106" t="n">
        <v>1663</v>
      </c>
      <c r="L6591" s="107" t="n">
        <v>2018001004</v>
      </c>
      <c r="M6591" s="73" t="n">
        <v>44133</v>
      </c>
      <c r="N6591" s="74" t="n">
        <v>0</v>
      </c>
      <c r="O6591" s="109" t="n">
        <v>0</v>
      </c>
      <c r="P6591" s="110" t="n">
        <v>0</v>
      </c>
      <c r="Q6591" s="77" t="n">
        <v>0</v>
      </c>
      <c r="R6591" s="78" t="n">
        <v>0</v>
      </c>
      <c r="S6591" s="39" t="n">
        <v>1357</v>
      </c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  <c r="AMG6591" s="0"/>
      <c r="AMH6591" s="0"/>
      <c r="AMI6591" s="0"/>
      <c r="AMJ6591" s="0"/>
    </row>
    <row r="6592" s="4" customFormat="true" ht="37.5" hidden="false" customHeight="true" outlineLevel="0" collapsed="false">
      <c r="A6592" s="23" t="s">
        <v>1337</v>
      </c>
      <c r="B6592" s="108" t="n">
        <v>12264</v>
      </c>
      <c r="C6592" s="25" t="n">
        <f aca="false">VLOOKUP(B6592,[1]Planilha8!$X$4:$Y$6629,2,0)</f>
        <v>2320117</v>
      </c>
      <c r="D6592" s="102" t="s">
        <v>1736</v>
      </c>
      <c r="E6592" s="26" t="str">
        <f aca="false">VLOOKUP(B6592,[1]Planilha8!$X$4:$Z$6629,3,0)</f>
        <v>AMBULATÓRIO – RECEPÇÃO</v>
      </c>
      <c r="F6592" s="26" t="str">
        <f aca="false">VLOOKUP(B6592,[1]Planilha8!$X$4:$AD$6629,7,0)</f>
        <v>BOM</v>
      </c>
      <c r="G6592" s="103" t="n">
        <v>44133</v>
      </c>
      <c r="H6592" s="104" t="n">
        <v>1357</v>
      </c>
      <c r="I6592" s="29" t="s">
        <v>23</v>
      </c>
      <c r="J6592" s="105" t="s">
        <v>1720</v>
      </c>
      <c r="K6592" s="106" t="n">
        <v>1663</v>
      </c>
      <c r="L6592" s="107" t="n">
        <v>2018001004</v>
      </c>
      <c r="M6592" s="73" t="n">
        <v>44133</v>
      </c>
      <c r="N6592" s="74" t="n">
        <v>0</v>
      </c>
      <c r="O6592" s="109" t="n">
        <v>0</v>
      </c>
      <c r="P6592" s="110" t="n">
        <v>0</v>
      </c>
      <c r="Q6592" s="77" t="n">
        <v>0</v>
      </c>
      <c r="R6592" s="78" t="n">
        <v>0</v>
      </c>
      <c r="S6592" s="39" t="n">
        <v>1357</v>
      </c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  <c r="AMG6592" s="0"/>
      <c r="AMH6592" s="0"/>
      <c r="AMI6592" s="0"/>
      <c r="AMJ6592" s="0"/>
    </row>
    <row r="6593" s="4" customFormat="true" ht="37.5" hidden="false" customHeight="true" outlineLevel="0" collapsed="false">
      <c r="A6593" s="23" t="s">
        <v>1337</v>
      </c>
      <c r="B6593" s="108" t="n">
        <v>12265</v>
      </c>
      <c r="C6593" s="25" t="n">
        <f aca="false">VLOOKUP(B6593,[1]Planilha8!$X$4:$Y$6629,2,0)</f>
        <v>2320118</v>
      </c>
      <c r="D6593" s="102" t="s">
        <v>1736</v>
      </c>
      <c r="E6593" s="26" t="str">
        <f aca="false">VLOOKUP(B6593,[1]Planilha8!$X$4:$Z$6629,3,0)</f>
        <v>AMBULATÓRIO – RECEPÇÃO</v>
      </c>
      <c r="F6593" s="26" t="str">
        <f aca="false">VLOOKUP(B6593,[1]Planilha8!$X$4:$AD$6629,7,0)</f>
        <v>BOM</v>
      </c>
      <c r="G6593" s="103" t="n">
        <v>44133</v>
      </c>
      <c r="H6593" s="104" t="n">
        <v>1357</v>
      </c>
      <c r="I6593" s="29" t="s">
        <v>23</v>
      </c>
      <c r="J6593" s="105" t="s">
        <v>1720</v>
      </c>
      <c r="K6593" s="106" t="n">
        <v>1663</v>
      </c>
      <c r="L6593" s="107" t="n">
        <v>2018001004</v>
      </c>
      <c r="M6593" s="73" t="n">
        <v>44133</v>
      </c>
      <c r="N6593" s="74" t="n">
        <v>0</v>
      </c>
      <c r="O6593" s="109" t="n">
        <v>0</v>
      </c>
      <c r="P6593" s="110" t="n">
        <v>0</v>
      </c>
      <c r="Q6593" s="77" t="n">
        <v>0</v>
      </c>
      <c r="R6593" s="78" t="n">
        <v>0</v>
      </c>
      <c r="S6593" s="39" t="n">
        <v>1357</v>
      </c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  <c r="AMG6593" s="0"/>
      <c r="AMH6593" s="0"/>
      <c r="AMI6593" s="0"/>
      <c r="AMJ6593" s="0"/>
    </row>
    <row r="6594" s="4" customFormat="true" ht="37.5" hidden="false" customHeight="true" outlineLevel="0" collapsed="false">
      <c r="A6594" s="23" t="s">
        <v>1337</v>
      </c>
      <c r="B6594" s="108" t="n">
        <v>12266</v>
      </c>
      <c r="C6594" s="25" t="n">
        <f aca="false">VLOOKUP(B6594,[1]Planilha8!$X$4:$Y$6629,2,0)</f>
        <v>2320119</v>
      </c>
      <c r="D6594" s="102" t="s">
        <v>1736</v>
      </c>
      <c r="E6594" s="26" t="str">
        <f aca="false">VLOOKUP(B6594,[1]Planilha8!$X$4:$Z$6629,3,0)</f>
        <v>AMBULATÓRIO – RECEPÇÃO</v>
      </c>
      <c r="F6594" s="26" t="str">
        <f aca="false">VLOOKUP(B6594,[1]Planilha8!$X$4:$AD$6629,7,0)</f>
        <v>BOM</v>
      </c>
      <c r="G6594" s="103" t="n">
        <v>44133</v>
      </c>
      <c r="H6594" s="104" t="n">
        <v>1357</v>
      </c>
      <c r="I6594" s="29" t="s">
        <v>23</v>
      </c>
      <c r="J6594" s="105" t="s">
        <v>1720</v>
      </c>
      <c r="K6594" s="106" t="n">
        <v>1663</v>
      </c>
      <c r="L6594" s="107" t="n">
        <v>2018001004</v>
      </c>
      <c r="M6594" s="73" t="n">
        <v>44133</v>
      </c>
      <c r="N6594" s="74" t="n">
        <v>0</v>
      </c>
      <c r="O6594" s="109" t="n">
        <v>0</v>
      </c>
      <c r="P6594" s="110" t="n">
        <v>0</v>
      </c>
      <c r="Q6594" s="77" t="n">
        <v>0</v>
      </c>
      <c r="R6594" s="78" t="n">
        <v>0</v>
      </c>
      <c r="S6594" s="39" t="n">
        <v>1357</v>
      </c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  <c r="AMG6594" s="0"/>
      <c r="AMH6594" s="0"/>
      <c r="AMI6594" s="0"/>
      <c r="AMJ6594" s="0"/>
    </row>
    <row r="6595" s="4" customFormat="true" ht="37.5" hidden="false" customHeight="true" outlineLevel="0" collapsed="false">
      <c r="A6595" s="23" t="s">
        <v>1337</v>
      </c>
      <c r="B6595" s="108" t="n">
        <v>12267</v>
      </c>
      <c r="C6595" s="25" t="n">
        <f aca="false">VLOOKUP(B6595,[1]Planilha8!$X$4:$Y$6629,2,0)</f>
        <v>2320120</v>
      </c>
      <c r="D6595" s="102" t="s">
        <v>1736</v>
      </c>
      <c r="E6595" s="26" t="str">
        <f aca="false">VLOOKUP(B6595,[1]Planilha8!$X$4:$Z$6629,3,0)</f>
        <v>AMBULATÓRIO – RECEPÇÃO</v>
      </c>
      <c r="F6595" s="26" t="str">
        <f aca="false">VLOOKUP(B6595,[1]Planilha8!$X$4:$AD$6629,7,0)</f>
        <v>BOM</v>
      </c>
      <c r="G6595" s="103" t="n">
        <v>44133</v>
      </c>
      <c r="H6595" s="104" t="n">
        <v>1357</v>
      </c>
      <c r="I6595" s="29" t="s">
        <v>23</v>
      </c>
      <c r="J6595" s="105" t="s">
        <v>1720</v>
      </c>
      <c r="K6595" s="106" t="n">
        <v>1663</v>
      </c>
      <c r="L6595" s="107" t="n">
        <v>2018001004</v>
      </c>
      <c r="M6595" s="73" t="n">
        <v>44133</v>
      </c>
      <c r="N6595" s="74" t="n">
        <v>0</v>
      </c>
      <c r="O6595" s="109" t="n">
        <v>0</v>
      </c>
      <c r="P6595" s="110" t="n">
        <v>0</v>
      </c>
      <c r="Q6595" s="77" t="n">
        <v>0</v>
      </c>
      <c r="R6595" s="78" t="n">
        <v>0</v>
      </c>
      <c r="S6595" s="39" t="n">
        <v>1357</v>
      </c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  <c r="AMG6595" s="0"/>
      <c r="AMH6595" s="0"/>
      <c r="AMI6595" s="0"/>
      <c r="AMJ6595" s="0"/>
    </row>
    <row r="6596" s="4" customFormat="true" ht="37.5" hidden="false" customHeight="true" outlineLevel="0" collapsed="false">
      <c r="A6596" s="23" t="s">
        <v>1337</v>
      </c>
      <c r="B6596" s="108" t="n">
        <v>12268</v>
      </c>
      <c r="C6596" s="25" t="n">
        <f aca="false">VLOOKUP(B6596,[1]Planilha8!$X$4:$Y$6629,2,0)</f>
        <v>2320121</v>
      </c>
      <c r="D6596" s="102" t="s">
        <v>1736</v>
      </c>
      <c r="E6596" s="26" t="str">
        <f aca="false">VLOOKUP(B6596,[1]Planilha8!$X$4:$Z$6629,3,0)</f>
        <v>AMBULATÓRIO – RECEPÇÃO</v>
      </c>
      <c r="F6596" s="26" t="str">
        <f aca="false">VLOOKUP(B6596,[1]Planilha8!$X$4:$AD$6629,7,0)</f>
        <v>BOM</v>
      </c>
      <c r="G6596" s="103" t="n">
        <v>44133</v>
      </c>
      <c r="H6596" s="104" t="n">
        <v>1357</v>
      </c>
      <c r="I6596" s="29" t="s">
        <v>23</v>
      </c>
      <c r="J6596" s="105" t="s">
        <v>1720</v>
      </c>
      <c r="K6596" s="106" t="n">
        <v>1663</v>
      </c>
      <c r="L6596" s="107" t="n">
        <v>2018001004</v>
      </c>
      <c r="M6596" s="73" t="n">
        <v>44133</v>
      </c>
      <c r="N6596" s="74" t="n">
        <v>0</v>
      </c>
      <c r="O6596" s="109" t="n">
        <v>0</v>
      </c>
      <c r="P6596" s="110" t="n">
        <v>0</v>
      </c>
      <c r="Q6596" s="77" t="n">
        <v>0</v>
      </c>
      <c r="R6596" s="78" t="n">
        <v>0</v>
      </c>
      <c r="S6596" s="39" t="n">
        <v>1357</v>
      </c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  <c r="AMG6596" s="0"/>
      <c r="AMH6596" s="0"/>
      <c r="AMI6596" s="0"/>
      <c r="AMJ6596" s="0"/>
    </row>
    <row r="6597" s="4" customFormat="true" ht="37.5" hidden="false" customHeight="true" outlineLevel="0" collapsed="false">
      <c r="A6597" s="23" t="s">
        <v>1337</v>
      </c>
      <c r="B6597" s="108" t="n">
        <v>12269</v>
      </c>
      <c r="C6597" s="25" t="n">
        <f aca="false">VLOOKUP(B6597,[1]Planilha8!$X$4:$Y$6629,2,0)</f>
        <v>2320122</v>
      </c>
      <c r="D6597" s="102" t="s">
        <v>1736</v>
      </c>
      <c r="E6597" s="26" t="str">
        <f aca="false">VLOOKUP(B6597,[1]Planilha8!$X$4:$Z$6629,3,0)</f>
        <v>AMBULATÓRIO – RECEPÇÃO</v>
      </c>
      <c r="F6597" s="26" t="str">
        <f aca="false">VLOOKUP(B6597,[1]Planilha8!$X$4:$AD$6629,7,0)</f>
        <v>BOM</v>
      </c>
      <c r="G6597" s="103" t="n">
        <v>44133</v>
      </c>
      <c r="H6597" s="104" t="n">
        <v>1357</v>
      </c>
      <c r="I6597" s="29" t="s">
        <v>23</v>
      </c>
      <c r="J6597" s="105" t="s">
        <v>1720</v>
      </c>
      <c r="K6597" s="106" t="n">
        <v>1663</v>
      </c>
      <c r="L6597" s="107" t="n">
        <v>2018001004</v>
      </c>
      <c r="M6597" s="73" t="n">
        <v>44133</v>
      </c>
      <c r="N6597" s="74" t="n">
        <v>0</v>
      </c>
      <c r="O6597" s="109" t="n">
        <v>0</v>
      </c>
      <c r="P6597" s="110" t="n">
        <v>0</v>
      </c>
      <c r="Q6597" s="77" t="n">
        <v>0</v>
      </c>
      <c r="R6597" s="78" t="n">
        <v>0</v>
      </c>
      <c r="S6597" s="39" t="n">
        <v>1357</v>
      </c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  <c r="AMG6597" s="0"/>
      <c r="AMH6597" s="0"/>
      <c r="AMI6597" s="0"/>
      <c r="AMJ6597" s="0"/>
    </row>
    <row r="6598" s="4" customFormat="true" ht="37.5" hidden="false" customHeight="true" outlineLevel="0" collapsed="false">
      <c r="A6598" s="23" t="s">
        <v>1337</v>
      </c>
      <c r="B6598" s="108" t="n">
        <v>12270</v>
      </c>
      <c r="C6598" s="25" t="n">
        <f aca="false">VLOOKUP(B6598,[1]Planilha8!$X$4:$Y$6629,2,0)</f>
        <v>2320123</v>
      </c>
      <c r="D6598" s="102" t="s">
        <v>1736</v>
      </c>
      <c r="E6598" s="26" t="str">
        <f aca="false">VLOOKUP(B6598,[1]Planilha8!$X$4:$Z$6629,3,0)</f>
        <v>AMBULATÓRIO – RECEPÇÃO</v>
      </c>
      <c r="F6598" s="26" t="str">
        <f aca="false">VLOOKUP(B6598,[1]Planilha8!$X$4:$AD$6629,7,0)</f>
        <v>BOM</v>
      </c>
      <c r="G6598" s="103" t="n">
        <v>44133</v>
      </c>
      <c r="H6598" s="104" t="n">
        <v>1357</v>
      </c>
      <c r="I6598" s="29" t="s">
        <v>23</v>
      </c>
      <c r="J6598" s="105" t="s">
        <v>1720</v>
      </c>
      <c r="K6598" s="106" t="n">
        <v>1663</v>
      </c>
      <c r="L6598" s="107" t="n">
        <v>2018001004</v>
      </c>
      <c r="M6598" s="73" t="n">
        <v>44133</v>
      </c>
      <c r="N6598" s="74" t="n">
        <v>0</v>
      </c>
      <c r="O6598" s="109" t="n">
        <v>0</v>
      </c>
      <c r="P6598" s="110" t="n">
        <v>0</v>
      </c>
      <c r="Q6598" s="77" t="n">
        <v>0</v>
      </c>
      <c r="R6598" s="78" t="n">
        <v>0</v>
      </c>
      <c r="S6598" s="39" t="n">
        <v>1357</v>
      </c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  <c r="AMG6598" s="0"/>
      <c r="AMH6598" s="0"/>
      <c r="AMI6598" s="0"/>
      <c r="AMJ6598" s="0"/>
    </row>
    <row r="6599" s="4" customFormat="true" ht="37.5" hidden="false" customHeight="true" outlineLevel="0" collapsed="false">
      <c r="A6599" s="23" t="s">
        <v>1337</v>
      </c>
      <c r="B6599" s="108" t="n">
        <v>12271</v>
      </c>
      <c r="C6599" s="25" t="n">
        <f aca="false">VLOOKUP(B6599,[1]Planilha8!$X$4:$Y$6629,2,0)</f>
        <v>2320124</v>
      </c>
      <c r="D6599" s="102" t="s">
        <v>1736</v>
      </c>
      <c r="E6599" s="26" t="str">
        <f aca="false">VLOOKUP(B6599,[1]Planilha8!$X$4:$Z$6629,3,0)</f>
        <v>AMBULATÓRIO – RECEPÇÃO</v>
      </c>
      <c r="F6599" s="26" t="str">
        <f aca="false">VLOOKUP(B6599,[1]Planilha8!$X$4:$AD$6629,7,0)</f>
        <v>BOM</v>
      </c>
      <c r="G6599" s="103" t="n">
        <v>44133</v>
      </c>
      <c r="H6599" s="104" t="n">
        <v>1357</v>
      </c>
      <c r="I6599" s="29" t="s">
        <v>23</v>
      </c>
      <c r="J6599" s="105" t="s">
        <v>1720</v>
      </c>
      <c r="K6599" s="106" t="n">
        <v>1663</v>
      </c>
      <c r="L6599" s="107" t="n">
        <v>2018001004</v>
      </c>
      <c r="M6599" s="73" t="n">
        <v>44133</v>
      </c>
      <c r="N6599" s="74" t="n">
        <v>0</v>
      </c>
      <c r="O6599" s="109" t="n">
        <v>0</v>
      </c>
      <c r="P6599" s="110" t="n">
        <v>0</v>
      </c>
      <c r="Q6599" s="77" t="n">
        <v>0</v>
      </c>
      <c r="R6599" s="78" t="n">
        <v>0</v>
      </c>
      <c r="S6599" s="39" t="n">
        <v>1357</v>
      </c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  <c r="AMG6599" s="0"/>
      <c r="AMH6599" s="0"/>
      <c r="AMI6599" s="0"/>
      <c r="AMJ6599" s="0"/>
    </row>
    <row r="6600" s="4" customFormat="true" ht="37.5" hidden="false" customHeight="true" outlineLevel="0" collapsed="false">
      <c r="A6600" s="23" t="s">
        <v>1337</v>
      </c>
      <c r="B6600" s="108" t="n">
        <v>12272</v>
      </c>
      <c r="C6600" s="25" t="n">
        <f aca="false">VLOOKUP(B6600,[1]Planilha8!$X$4:$Y$6629,2,0)</f>
        <v>2320125</v>
      </c>
      <c r="D6600" s="102" t="s">
        <v>1736</v>
      </c>
      <c r="E6600" s="26" t="str">
        <f aca="false">VLOOKUP(B6600,[1]Planilha8!$X$4:$Z$6629,3,0)</f>
        <v>AMBULATÓRIO – RECEPÇÃO</v>
      </c>
      <c r="F6600" s="26" t="str">
        <f aca="false">VLOOKUP(B6600,[1]Planilha8!$X$4:$AD$6629,7,0)</f>
        <v>BOM</v>
      </c>
      <c r="G6600" s="103" t="n">
        <v>44133</v>
      </c>
      <c r="H6600" s="104" t="n">
        <v>1357</v>
      </c>
      <c r="I6600" s="29" t="s">
        <v>23</v>
      </c>
      <c r="J6600" s="105" t="s">
        <v>1720</v>
      </c>
      <c r="K6600" s="106" t="n">
        <v>1663</v>
      </c>
      <c r="L6600" s="107" t="n">
        <v>2018001004</v>
      </c>
      <c r="M6600" s="73" t="n">
        <v>44133</v>
      </c>
      <c r="N6600" s="74" t="n">
        <v>0</v>
      </c>
      <c r="O6600" s="109" t="n">
        <v>0</v>
      </c>
      <c r="P6600" s="110" t="n">
        <v>0</v>
      </c>
      <c r="Q6600" s="77" t="n">
        <v>0</v>
      </c>
      <c r="R6600" s="78" t="n">
        <v>0</v>
      </c>
      <c r="S6600" s="39" t="n">
        <v>1357</v>
      </c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  <c r="AMG6600" s="0"/>
      <c r="AMH6600" s="0"/>
      <c r="AMI6600" s="0"/>
      <c r="AMJ6600" s="0"/>
    </row>
    <row r="6601" s="4" customFormat="true" ht="37.5" hidden="false" customHeight="true" outlineLevel="0" collapsed="false">
      <c r="A6601" s="23" t="s">
        <v>1337</v>
      </c>
      <c r="B6601" s="108" t="n">
        <v>12273</v>
      </c>
      <c r="C6601" s="25" t="n">
        <f aca="false">VLOOKUP(B6601,[1]Planilha8!$X$4:$Y$6629,2,0)</f>
        <v>2320126</v>
      </c>
      <c r="D6601" s="102" t="s">
        <v>1736</v>
      </c>
      <c r="E6601" s="26" t="str">
        <f aca="false">VLOOKUP(B6601,[1]Planilha8!$X$4:$Z$6629,3,0)</f>
        <v>AMBULATÓRIO – RECEPÇÃO</v>
      </c>
      <c r="F6601" s="26" t="str">
        <f aca="false">VLOOKUP(B6601,[1]Planilha8!$X$4:$AD$6629,7,0)</f>
        <v>BOM</v>
      </c>
      <c r="G6601" s="103" t="n">
        <v>44133</v>
      </c>
      <c r="H6601" s="104" t="n">
        <v>1357</v>
      </c>
      <c r="I6601" s="29" t="s">
        <v>23</v>
      </c>
      <c r="J6601" s="105" t="s">
        <v>1720</v>
      </c>
      <c r="K6601" s="106" t="n">
        <v>1663</v>
      </c>
      <c r="L6601" s="107" t="n">
        <v>2018001004</v>
      </c>
      <c r="M6601" s="73" t="n">
        <v>44133</v>
      </c>
      <c r="N6601" s="74" t="n">
        <v>0</v>
      </c>
      <c r="O6601" s="109" t="n">
        <v>0</v>
      </c>
      <c r="P6601" s="110" t="n">
        <v>0</v>
      </c>
      <c r="Q6601" s="77" t="n">
        <v>0</v>
      </c>
      <c r="R6601" s="78" t="n">
        <v>0</v>
      </c>
      <c r="S6601" s="39" t="n">
        <v>1357</v>
      </c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  <c r="AMG6601" s="0"/>
      <c r="AMH6601" s="0"/>
      <c r="AMI6601" s="0"/>
      <c r="AMJ6601" s="0"/>
    </row>
    <row r="6602" s="4" customFormat="true" ht="37.5" hidden="false" customHeight="true" outlineLevel="0" collapsed="false">
      <c r="A6602" s="23" t="s">
        <v>1337</v>
      </c>
      <c r="B6602" s="108" t="n">
        <v>12274</v>
      </c>
      <c r="C6602" s="25" t="n">
        <f aca="false">VLOOKUP(B6602,[1]Planilha8!$X$4:$Y$6629,2,0)</f>
        <v>2320127</v>
      </c>
      <c r="D6602" s="102" t="s">
        <v>1736</v>
      </c>
      <c r="E6602" s="26" t="str">
        <f aca="false">VLOOKUP(B6602,[1]Planilha8!$X$4:$Z$6629,3,0)</f>
        <v>AMBULATÓRIO – RECEPÇÃO</v>
      </c>
      <c r="F6602" s="26" t="str">
        <f aca="false">VLOOKUP(B6602,[1]Planilha8!$X$4:$AD$6629,7,0)</f>
        <v>BOM</v>
      </c>
      <c r="G6602" s="103" t="n">
        <v>44133</v>
      </c>
      <c r="H6602" s="104" t="n">
        <v>1357</v>
      </c>
      <c r="I6602" s="29" t="s">
        <v>23</v>
      </c>
      <c r="J6602" s="105" t="s">
        <v>1720</v>
      </c>
      <c r="K6602" s="106" t="n">
        <v>1663</v>
      </c>
      <c r="L6602" s="107" t="n">
        <v>2018001004</v>
      </c>
      <c r="M6602" s="73" t="n">
        <v>44133</v>
      </c>
      <c r="N6602" s="74" t="n">
        <v>0</v>
      </c>
      <c r="O6602" s="109" t="n">
        <v>0</v>
      </c>
      <c r="P6602" s="110" t="n">
        <v>0</v>
      </c>
      <c r="Q6602" s="77" t="n">
        <v>0</v>
      </c>
      <c r="R6602" s="78" t="n">
        <v>0</v>
      </c>
      <c r="S6602" s="39" t="n">
        <v>1357</v>
      </c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  <c r="AMG6602" s="0"/>
      <c r="AMH6602" s="0"/>
      <c r="AMI6602" s="0"/>
      <c r="AMJ6602" s="0"/>
    </row>
    <row r="6603" s="4" customFormat="true" ht="37.5" hidden="false" customHeight="true" outlineLevel="0" collapsed="false">
      <c r="A6603" s="23" t="s">
        <v>1337</v>
      </c>
      <c r="B6603" s="108" t="n">
        <v>12275</v>
      </c>
      <c r="C6603" s="25" t="n">
        <f aca="false">VLOOKUP(B6603,[1]Planilha8!$X$4:$Y$6629,2,0)</f>
        <v>2320128</v>
      </c>
      <c r="D6603" s="102" t="s">
        <v>1736</v>
      </c>
      <c r="E6603" s="26" t="str">
        <f aca="false">VLOOKUP(B6603,[1]Planilha8!$X$4:$Z$6629,3,0)</f>
        <v>AMBULATÓRIO – RECEPÇÃO</v>
      </c>
      <c r="F6603" s="26" t="str">
        <f aca="false">VLOOKUP(B6603,[1]Planilha8!$X$4:$AD$6629,7,0)</f>
        <v>BOM</v>
      </c>
      <c r="G6603" s="103" t="n">
        <v>44133</v>
      </c>
      <c r="H6603" s="104" t="n">
        <v>1357</v>
      </c>
      <c r="I6603" s="29" t="s">
        <v>23</v>
      </c>
      <c r="J6603" s="105" t="s">
        <v>1720</v>
      </c>
      <c r="K6603" s="106" t="n">
        <v>1663</v>
      </c>
      <c r="L6603" s="107" t="n">
        <v>2018001004</v>
      </c>
      <c r="M6603" s="73" t="n">
        <v>44133</v>
      </c>
      <c r="N6603" s="74" t="n">
        <v>0</v>
      </c>
      <c r="O6603" s="109" t="n">
        <v>0</v>
      </c>
      <c r="P6603" s="110" t="n">
        <v>0</v>
      </c>
      <c r="Q6603" s="77" t="n">
        <v>0</v>
      </c>
      <c r="R6603" s="78" t="n">
        <v>0</v>
      </c>
      <c r="S6603" s="39" t="n">
        <v>1357</v>
      </c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  <c r="AMG6603" s="0"/>
      <c r="AMH6603" s="0"/>
      <c r="AMI6603" s="0"/>
      <c r="AMJ6603" s="0"/>
    </row>
    <row r="6604" s="4" customFormat="true" ht="37.5" hidden="false" customHeight="true" outlineLevel="0" collapsed="false">
      <c r="A6604" s="23" t="s">
        <v>1337</v>
      </c>
      <c r="B6604" s="108" t="n">
        <v>12276</v>
      </c>
      <c r="C6604" s="25" t="n">
        <f aca="false">VLOOKUP(B6604,[1]Planilha8!$X$4:$Y$6629,2,0)</f>
        <v>2320129</v>
      </c>
      <c r="D6604" s="102" t="s">
        <v>1736</v>
      </c>
      <c r="E6604" s="26" t="str">
        <f aca="false">VLOOKUP(B6604,[1]Planilha8!$X$4:$Z$6629,3,0)</f>
        <v>AMBULATÓRIO – RECEPÇÃO</v>
      </c>
      <c r="F6604" s="26" t="str">
        <f aca="false">VLOOKUP(B6604,[1]Planilha8!$X$4:$AD$6629,7,0)</f>
        <v>BOM</v>
      </c>
      <c r="G6604" s="103" t="n">
        <v>44133</v>
      </c>
      <c r="H6604" s="104" t="n">
        <v>1357</v>
      </c>
      <c r="I6604" s="29" t="s">
        <v>23</v>
      </c>
      <c r="J6604" s="105" t="s">
        <v>1720</v>
      </c>
      <c r="K6604" s="106" t="n">
        <v>1663</v>
      </c>
      <c r="L6604" s="107" t="n">
        <v>2018001004</v>
      </c>
      <c r="M6604" s="73" t="n">
        <v>44133</v>
      </c>
      <c r="N6604" s="74" t="n">
        <v>0</v>
      </c>
      <c r="O6604" s="109" t="n">
        <v>0</v>
      </c>
      <c r="P6604" s="110" t="n">
        <v>0</v>
      </c>
      <c r="Q6604" s="77" t="n">
        <v>0</v>
      </c>
      <c r="R6604" s="78" t="n">
        <v>0</v>
      </c>
      <c r="S6604" s="39" t="n">
        <v>1357</v>
      </c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  <c r="AMG6604" s="0"/>
      <c r="AMH6604" s="0"/>
      <c r="AMI6604" s="0"/>
      <c r="AMJ6604" s="0"/>
    </row>
    <row r="6605" s="4" customFormat="true" ht="37.5" hidden="false" customHeight="true" outlineLevel="0" collapsed="false">
      <c r="A6605" s="23" t="s">
        <v>1337</v>
      </c>
      <c r="B6605" s="108" t="n">
        <v>12277</v>
      </c>
      <c r="C6605" s="25" t="n">
        <f aca="false">VLOOKUP(B6605,[1]Planilha8!$X$4:$Y$6629,2,0)</f>
        <v>2320130</v>
      </c>
      <c r="D6605" s="102" t="s">
        <v>1736</v>
      </c>
      <c r="E6605" s="26" t="str">
        <f aca="false">VLOOKUP(B6605,[1]Planilha8!$X$4:$Z$6629,3,0)</f>
        <v>AMBULATÓRIO – RECEPÇÃO</v>
      </c>
      <c r="F6605" s="26" t="str">
        <f aca="false">VLOOKUP(B6605,[1]Planilha8!$X$4:$AD$6629,7,0)</f>
        <v>BOM</v>
      </c>
      <c r="G6605" s="103" t="n">
        <v>44133</v>
      </c>
      <c r="H6605" s="104" t="n">
        <v>1357</v>
      </c>
      <c r="I6605" s="29" t="s">
        <v>23</v>
      </c>
      <c r="J6605" s="105" t="s">
        <v>1720</v>
      </c>
      <c r="K6605" s="106" t="n">
        <v>1663</v>
      </c>
      <c r="L6605" s="107" t="n">
        <v>2018001004</v>
      </c>
      <c r="M6605" s="73" t="n">
        <v>44133</v>
      </c>
      <c r="N6605" s="74" t="n">
        <v>0</v>
      </c>
      <c r="O6605" s="109" t="n">
        <v>0</v>
      </c>
      <c r="P6605" s="110" t="n">
        <v>0</v>
      </c>
      <c r="Q6605" s="77" t="n">
        <v>0</v>
      </c>
      <c r="R6605" s="78" t="n">
        <v>0</v>
      </c>
      <c r="S6605" s="39" t="n">
        <v>1357</v>
      </c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  <c r="AMG6605" s="0"/>
      <c r="AMH6605" s="0"/>
      <c r="AMI6605" s="0"/>
      <c r="AMJ6605" s="0"/>
    </row>
    <row r="6606" s="4" customFormat="true" ht="37.5" hidden="false" customHeight="true" outlineLevel="0" collapsed="false">
      <c r="A6606" s="23" t="s">
        <v>1337</v>
      </c>
      <c r="B6606" s="108" t="n">
        <v>12278</v>
      </c>
      <c r="C6606" s="25" t="n">
        <f aca="false">VLOOKUP(B6606,[1]Planilha8!$X$4:$Y$6629,2,0)</f>
        <v>2320131</v>
      </c>
      <c r="D6606" s="102" t="s">
        <v>1736</v>
      </c>
      <c r="E6606" s="26" t="str">
        <f aca="false">VLOOKUP(B6606,[1]Planilha8!$X$4:$Z$6629,3,0)</f>
        <v>AMBULATÓRIO – RECEPÇÃO</v>
      </c>
      <c r="F6606" s="26" t="str">
        <f aca="false">VLOOKUP(B6606,[1]Planilha8!$X$4:$AD$6629,7,0)</f>
        <v>BOM</v>
      </c>
      <c r="G6606" s="103" t="n">
        <v>44133</v>
      </c>
      <c r="H6606" s="104" t="n">
        <v>1357</v>
      </c>
      <c r="I6606" s="29" t="s">
        <v>23</v>
      </c>
      <c r="J6606" s="105" t="s">
        <v>1720</v>
      </c>
      <c r="K6606" s="106" t="n">
        <v>1663</v>
      </c>
      <c r="L6606" s="107" t="n">
        <v>2018001004</v>
      </c>
      <c r="M6606" s="73" t="n">
        <v>44133</v>
      </c>
      <c r="N6606" s="74" t="n">
        <v>0</v>
      </c>
      <c r="O6606" s="109" t="n">
        <v>0</v>
      </c>
      <c r="P6606" s="110" t="n">
        <v>0</v>
      </c>
      <c r="Q6606" s="77" t="n">
        <v>0</v>
      </c>
      <c r="R6606" s="78" t="n">
        <v>0</v>
      </c>
      <c r="S6606" s="39" t="n">
        <v>1357</v>
      </c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  <c r="AMG6606" s="0"/>
      <c r="AMH6606" s="0"/>
      <c r="AMI6606" s="0"/>
      <c r="AMJ6606" s="0"/>
    </row>
    <row r="6607" s="4" customFormat="true" ht="37.5" hidden="false" customHeight="true" outlineLevel="0" collapsed="false">
      <c r="A6607" s="23" t="s">
        <v>1337</v>
      </c>
      <c r="B6607" s="108" t="n">
        <v>12279</v>
      </c>
      <c r="C6607" s="25" t="n">
        <f aca="false">VLOOKUP(B6607,[1]Planilha8!$X$4:$Y$6629,2,0)</f>
        <v>2320132</v>
      </c>
      <c r="D6607" s="102" t="s">
        <v>1736</v>
      </c>
      <c r="E6607" s="26" t="str">
        <f aca="false">VLOOKUP(B6607,[1]Planilha8!$X$4:$Z$6629,3,0)</f>
        <v>AMBULATÓRIO – RECEPÇÃO</v>
      </c>
      <c r="F6607" s="26" t="str">
        <f aca="false">VLOOKUP(B6607,[1]Planilha8!$X$4:$AD$6629,7,0)</f>
        <v>BOM</v>
      </c>
      <c r="G6607" s="103" t="n">
        <v>44133</v>
      </c>
      <c r="H6607" s="104" t="n">
        <v>1357</v>
      </c>
      <c r="I6607" s="29" t="s">
        <v>23</v>
      </c>
      <c r="J6607" s="105" t="s">
        <v>1720</v>
      </c>
      <c r="K6607" s="106" t="n">
        <v>1663</v>
      </c>
      <c r="L6607" s="107" t="n">
        <v>2018001004</v>
      </c>
      <c r="M6607" s="73" t="n">
        <v>44133</v>
      </c>
      <c r="N6607" s="74" t="n">
        <v>0</v>
      </c>
      <c r="O6607" s="109" t="n">
        <v>0</v>
      </c>
      <c r="P6607" s="110" t="n">
        <v>0</v>
      </c>
      <c r="Q6607" s="77" t="n">
        <v>0</v>
      </c>
      <c r="R6607" s="78" t="n">
        <v>0</v>
      </c>
      <c r="S6607" s="39" t="n">
        <v>1357</v>
      </c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  <c r="AMG6607" s="0"/>
      <c r="AMH6607" s="0"/>
      <c r="AMI6607" s="0"/>
      <c r="AMJ6607" s="0"/>
    </row>
    <row r="6608" s="4" customFormat="true" ht="37.5" hidden="false" customHeight="true" outlineLevel="0" collapsed="false">
      <c r="A6608" s="23" t="s">
        <v>1337</v>
      </c>
      <c r="B6608" s="108" t="n">
        <v>12280</v>
      </c>
      <c r="C6608" s="25" t="n">
        <f aca="false">VLOOKUP(B6608,[1]Planilha8!$X$4:$Y$6629,2,0)</f>
        <v>2320133</v>
      </c>
      <c r="D6608" s="102" t="s">
        <v>1736</v>
      </c>
      <c r="E6608" s="26" t="str">
        <f aca="false">VLOOKUP(B6608,[1]Planilha8!$X$4:$Z$6629,3,0)</f>
        <v>AMBULATÓRIO – RECEPÇÃO</v>
      </c>
      <c r="F6608" s="26" t="str">
        <f aca="false">VLOOKUP(B6608,[1]Planilha8!$X$4:$AD$6629,7,0)</f>
        <v>BOM</v>
      </c>
      <c r="G6608" s="103" t="n">
        <v>44133</v>
      </c>
      <c r="H6608" s="104" t="n">
        <v>1357</v>
      </c>
      <c r="I6608" s="29" t="s">
        <v>23</v>
      </c>
      <c r="J6608" s="105" t="s">
        <v>1720</v>
      </c>
      <c r="K6608" s="106" t="n">
        <v>1663</v>
      </c>
      <c r="L6608" s="107" t="n">
        <v>2018001004</v>
      </c>
      <c r="M6608" s="73" t="n">
        <v>44133</v>
      </c>
      <c r="N6608" s="74" t="n">
        <v>0</v>
      </c>
      <c r="O6608" s="109" t="n">
        <v>0</v>
      </c>
      <c r="P6608" s="110" t="n">
        <v>0</v>
      </c>
      <c r="Q6608" s="77" t="n">
        <v>0</v>
      </c>
      <c r="R6608" s="78" t="n">
        <v>0</v>
      </c>
      <c r="S6608" s="39" t="n">
        <v>1357</v>
      </c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  <c r="AMG6608" s="0"/>
      <c r="AMH6608" s="0"/>
      <c r="AMI6608" s="0"/>
      <c r="AMJ6608" s="0"/>
    </row>
    <row r="6609" s="4" customFormat="true" ht="37.5" hidden="false" customHeight="true" outlineLevel="0" collapsed="false">
      <c r="A6609" s="23" t="s">
        <v>1337</v>
      </c>
      <c r="B6609" s="108" t="n">
        <v>12281</v>
      </c>
      <c r="C6609" s="25" t="n">
        <f aca="false">VLOOKUP(B6609,[1]Planilha8!$X$4:$Y$6629,2,0)</f>
        <v>2320134</v>
      </c>
      <c r="D6609" s="102" t="s">
        <v>1736</v>
      </c>
      <c r="E6609" s="26" t="str">
        <f aca="false">VLOOKUP(B6609,[1]Planilha8!$X$4:$Z$6629,3,0)</f>
        <v>AMBULATÓRIO – RECEPÇÃO</v>
      </c>
      <c r="F6609" s="26" t="str">
        <f aca="false">VLOOKUP(B6609,[1]Planilha8!$X$4:$AD$6629,7,0)</f>
        <v>BOM</v>
      </c>
      <c r="G6609" s="103" t="n">
        <v>44133</v>
      </c>
      <c r="H6609" s="104" t="n">
        <v>1357</v>
      </c>
      <c r="I6609" s="29" t="s">
        <v>23</v>
      </c>
      <c r="J6609" s="105" t="s">
        <v>1720</v>
      </c>
      <c r="K6609" s="106" t="n">
        <v>1663</v>
      </c>
      <c r="L6609" s="107" t="n">
        <v>2018001004</v>
      </c>
      <c r="M6609" s="73" t="n">
        <v>44133</v>
      </c>
      <c r="N6609" s="74" t="n">
        <v>0</v>
      </c>
      <c r="O6609" s="109" t="n">
        <v>0</v>
      </c>
      <c r="P6609" s="110" t="n">
        <v>0</v>
      </c>
      <c r="Q6609" s="77" t="n">
        <v>0</v>
      </c>
      <c r="R6609" s="78" t="n">
        <v>0</v>
      </c>
      <c r="S6609" s="39" t="n">
        <v>1357</v>
      </c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  <c r="AMG6609" s="0"/>
      <c r="AMH6609" s="0"/>
      <c r="AMI6609" s="0"/>
      <c r="AMJ6609" s="0"/>
    </row>
    <row r="6610" s="4" customFormat="true" ht="37.5" hidden="false" customHeight="true" outlineLevel="0" collapsed="false">
      <c r="A6610" s="23" t="s">
        <v>1337</v>
      </c>
      <c r="B6610" s="108" t="n">
        <v>12282</v>
      </c>
      <c r="C6610" s="25" t="n">
        <f aca="false">VLOOKUP(B6610,[1]Planilha8!$X$4:$Y$6629,2,0)</f>
        <v>2320135</v>
      </c>
      <c r="D6610" s="102" t="s">
        <v>1736</v>
      </c>
      <c r="E6610" s="26" t="str">
        <f aca="false">VLOOKUP(B6610,[1]Planilha8!$X$4:$Z$6629,3,0)</f>
        <v>AMBULATÓRIO – RECEPÇÃO</v>
      </c>
      <c r="F6610" s="26" t="str">
        <f aca="false">VLOOKUP(B6610,[1]Planilha8!$X$4:$AD$6629,7,0)</f>
        <v>BOM</v>
      </c>
      <c r="G6610" s="103" t="n">
        <v>44133</v>
      </c>
      <c r="H6610" s="104" t="n">
        <v>1357</v>
      </c>
      <c r="I6610" s="29" t="s">
        <v>23</v>
      </c>
      <c r="J6610" s="105" t="s">
        <v>1720</v>
      </c>
      <c r="K6610" s="106" t="n">
        <v>1663</v>
      </c>
      <c r="L6610" s="107" t="n">
        <v>2018001004</v>
      </c>
      <c r="M6610" s="73" t="n">
        <v>44133</v>
      </c>
      <c r="N6610" s="74" t="n">
        <v>0</v>
      </c>
      <c r="O6610" s="109" t="n">
        <v>0</v>
      </c>
      <c r="P6610" s="110" t="n">
        <v>0</v>
      </c>
      <c r="Q6610" s="77" t="n">
        <v>0</v>
      </c>
      <c r="R6610" s="78" t="n">
        <v>0</v>
      </c>
      <c r="S6610" s="39" t="n">
        <v>1357</v>
      </c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  <c r="AMG6610" s="0"/>
      <c r="AMH6610" s="0"/>
      <c r="AMI6610" s="0"/>
      <c r="AMJ6610" s="0"/>
    </row>
    <row r="6611" s="4" customFormat="true" ht="37.5" hidden="false" customHeight="true" outlineLevel="0" collapsed="false">
      <c r="A6611" s="23" t="s">
        <v>1337</v>
      </c>
      <c r="B6611" s="108" t="n">
        <v>12283</v>
      </c>
      <c r="C6611" s="25" t="n">
        <f aca="false">VLOOKUP(B6611,[1]Planilha8!$X$4:$Y$6629,2,0)</f>
        <v>2320136</v>
      </c>
      <c r="D6611" s="102" t="s">
        <v>1736</v>
      </c>
      <c r="E6611" s="26" t="str">
        <f aca="false">VLOOKUP(B6611,[1]Planilha8!$X$4:$Z$6629,3,0)</f>
        <v>AMBULATÓRIO – RECEPÇÃO</v>
      </c>
      <c r="F6611" s="26" t="str">
        <f aca="false">VLOOKUP(B6611,[1]Planilha8!$X$4:$AD$6629,7,0)</f>
        <v>BOM</v>
      </c>
      <c r="G6611" s="103" t="n">
        <v>44133</v>
      </c>
      <c r="H6611" s="104" t="n">
        <v>1357</v>
      </c>
      <c r="I6611" s="29" t="s">
        <v>23</v>
      </c>
      <c r="J6611" s="105" t="s">
        <v>1720</v>
      </c>
      <c r="K6611" s="106" t="n">
        <v>1663</v>
      </c>
      <c r="L6611" s="107" t="n">
        <v>2018001004</v>
      </c>
      <c r="M6611" s="73" t="n">
        <v>44133</v>
      </c>
      <c r="N6611" s="74" t="n">
        <v>0</v>
      </c>
      <c r="O6611" s="109" t="n">
        <v>0</v>
      </c>
      <c r="P6611" s="110" t="n">
        <v>0</v>
      </c>
      <c r="Q6611" s="77" t="n">
        <v>0</v>
      </c>
      <c r="R6611" s="78" t="n">
        <v>0</v>
      </c>
      <c r="S6611" s="39" t="n">
        <v>1357</v>
      </c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  <c r="AMG6611" s="0"/>
      <c r="AMH6611" s="0"/>
      <c r="AMI6611" s="0"/>
      <c r="AMJ6611" s="0"/>
    </row>
    <row r="6612" s="4" customFormat="true" ht="37.5" hidden="false" customHeight="true" outlineLevel="0" collapsed="false">
      <c r="A6612" s="23" t="s">
        <v>1337</v>
      </c>
      <c r="B6612" s="108" t="n">
        <v>12284</v>
      </c>
      <c r="C6612" s="25" t="n">
        <f aca="false">VLOOKUP(B6612,[1]Planilha8!$X$4:$Y$6629,2,0)</f>
        <v>2320137</v>
      </c>
      <c r="D6612" s="102" t="s">
        <v>1736</v>
      </c>
      <c r="E6612" s="26" t="str">
        <f aca="false">VLOOKUP(B6612,[1]Planilha8!$X$4:$Z$6629,3,0)</f>
        <v>AMBULATÓRIO – RECEPÇÃO</v>
      </c>
      <c r="F6612" s="26" t="str">
        <f aca="false">VLOOKUP(B6612,[1]Planilha8!$X$4:$AD$6629,7,0)</f>
        <v>BOM</v>
      </c>
      <c r="G6612" s="103" t="n">
        <v>44133</v>
      </c>
      <c r="H6612" s="104" t="n">
        <v>1357</v>
      </c>
      <c r="I6612" s="29" t="s">
        <v>23</v>
      </c>
      <c r="J6612" s="105" t="s">
        <v>1720</v>
      </c>
      <c r="K6612" s="106" t="n">
        <v>1663</v>
      </c>
      <c r="L6612" s="107" t="n">
        <v>2018001004</v>
      </c>
      <c r="M6612" s="73" t="n">
        <v>44133</v>
      </c>
      <c r="N6612" s="74" t="n">
        <v>0</v>
      </c>
      <c r="O6612" s="109" t="n">
        <v>0</v>
      </c>
      <c r="P6612" s="110" t="n">
        <v>0</v>
      </c>
      <c r="Q6612" s="77" t="n">
        <v>0</v>
      </c>
      <c r="R6612" s="78" t="n">
        <v>0</v>
      </c>
      <c r="S6612" s="39" t="n">
        <v>1357</v>
      </c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  <c r="AMG6612" s="0"/>
      <c r="AMH6612" s="0"/>
      <c r="AMI6612" s="0"/>
      <c r="AMJ6612" s="0"/>
    </row>
    <row r="6613" s="4" customFormat="true" ht="37.5" hidden="false" customHeight="true" outlineLevel="0" collapsed="false">
      <c r="A6613" s="23" t="s">
        <v>1337</v>
      </c>
      <c r="B6613" s="108" t="n">
        <v>12285</v>
      </c>
      <c r="C6613" s="25" t="n">
        <f aca="false">VLOOKUP(B6613,[1]Planilha8!$X$4:$Y$6629,2,0)</f>
        <v>2320138</v>
      </c>
      <c r="D6613" s="102" t="s">
        <v>1736</v>
      </c>
      <c r="E6613" s="26" t="str">
        <f aca="false">VLOOKUP(B6613,[1]Planilha8!$X$4:$Z$6629,3,0)</f>
        <v>AMBULATÓRIO – RECEPÇÃO</v>
      </c>
      <c r="F6613" s="26" t="str">
        <f aca="false">VLOOKUP(B6613,[1]Planilha8!$X$4:$AD$6629,7,0)</f>
        <v>BOM</v>
      </c>
      <c r="G6613" s="103" t="n">
        <v>44133</v>
      </c>
      <c r="H6613" s="104" t="n">
        <v>1357</v>
      </c>
      <c r="I6613" s="29" t="s">
        <v>23</v>
      </c>
      <c r="J6613" s="105" t="s">
        <v>1720</v>
      </c>
      <c r="K6613" s="106" t="n">
        <v>1663</v>
      </c>
      <c r="L6613" s="107" t="n">
        <v>2018001004</v>
      </c>
      <c r="M6613" s="73" t="n">
        <v>44133</v>
      </c>
      <c r="N6613" s="74" t="n">
        <v>0</v>
      </c>
      <c r="O6613" s="109" t="n">
        <v>0</v>
      </c>
      <c r="P6613" s="110" t="n">
        <v>0</v>
      </c>
      <c r="Q6613" s="77" t="n">
        <v>0</v>
      </c>
      <c r="R6613" s="78" t="n">
        <v>0</v>
      </c>
      <c r="S6613" s="39" t="n">
        <v>1357</v>
      </c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  <c r="AMG6613" s="0"/>
      <c r="AMH6613" s="0"/>
      <c r="AMI6613" s="0"/>
      <c r="AMJ6613" s="0"/>
    </row>
    <row r="6614" s="4" customFormat="true" ht="37.5" hidden="false" customHeight="true" outlineLevel="0" collapsed="false">
      <c r="A6614" s="23" t="s">
        <v>1337</v>
      </c>
      <c r="B6614" s="108" t="n">
        <v>12286</v>
      </c>
      <c r="C6614" s="25" t="n">
        <f aca="false">VLOOKUP(B6614,[1]Planilha8!$X$4:$Y$6629,2,0)</f>
        <v>2320139</v>
      </c>
      <c r="D6614" s="102" t="s">
        <v>1736</v>
      </c>
      <c r="E6614" s="26" t="str">
        <f aca="false">VLOOKUP(B6614,[1]Planilha8!$X$4:$Z$6629,3,0)</f>
        <v>AMBULATÓRIO – RECEPÇÃO</v>
      </c>
      <c r="F6614" s="26" t="str">
        <f aca="false">VLOOKUP(B6614,[1]Planilha8!$X$4:$AD$6629,7,0)</f>
        <v>BOM</v>
      </c>
      <c r="G6614" s="103" t="n">
        <v>44133</v>
      </c>
      <c r="H6614" s="104" t="n">
        <v>1357</v>
      </c>
      <c r="I6614" s="29" t="s">
        <v>23</v>
      </c>
      <c r="J6614" s="105" t="s">
        <v>1720</v>
      </c>
      <c r="K6614" s="106" t="n">
        <v>1663</v>
      </c>
      <c r="L6614" s="107" t="n">
        <v>2018001004</v>
      </c>
      <c r="M6614" s="73" t="n">
        <v>44133</v>
      </c>
      <c r="N6614" s="74" t="n">
        <v>0</v>
      </c>
      <c r="O6614" s="109" t="n">
        <v>0</v>
      </c>
      <c r="P6614" s="110" t="n">
        <v>0</v>
      </c>
      <c r="Q6614" s="77" t="n">
        <v>0</v>
      </c>
      <c r="R6614" s="78" t="n">
        <v>0</v>
      </c>
      <c r="S6614" s="39" t="n">
        <v>1357</v>
      </c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  <c r="AMG6614" s="0"/>
      <c r="AMH6614" s="0"/>
      <c r="AMI6614" s="0"/>
      <c r="AMJ6614" s="0"/>
    </row>
    <row r="6615" s="4" customFormat="true" ht="37.5" hidden="false" customHeight="true" outlineLevel="0" collapsed="false">
      <c r="A6615" s="23" t="s">
        <v>1337</v>
      </c>
      <c r="B6615" s="108" t="n">
        <v>12287</v>
      </c>
      <c r="C6615" s="25" t="n">
        <f aca="false">VLOOKUP(B6615,[1]Planilha8!$X$4:$Y$6629,2,0)</f>
        <v>2320140</v>
      </c>
      <c r="D6615" s="102" t="s">
        <v>1736</v>
      </c>
      <c r="E6615" s="26" t="str">
        <f aca="false">VLOOKUP(B6615,[1]Planilha8!$X$4:$Z$6629,3,0)</f>
        <v>AMBULATÓRIO – RECEPÇÃO</v>
      </c>
      <c r="F6615" s="26" t="str">
        <f aca="false">VLOOKUP(B6615,[1]Planilha8!$X$4:$AD$6629,7,0)</f>
        <v>BOM</v>
      </c>
      <c r="G6615" s="103" t="n">
        <v>44133</v>
      </c>
      <c r="H6615" s="104" t="n">
        <v>1357</v>
      </c>
      <c r="I6615" s="29" t="s">
        <v>23</v>
      </c>
      <c r="J6615" s="105" t="s">
        <v>1720</v>
      </c>
      <c r="K6615" s="106" t="n">
        <v>1663</v>
      </c>
      <c r="L6615" s="107" t="n">
        <v>2018001004</v>
      </c>
      <c r="M6615" s="73" t="n">
        <v>44133</v>
      </c>
      <c r="N6615" s="74" t="n">
        <v>0</v>
      </c>
      <c r="O6615" s="109" t="n">
        <v>0</v>
      </c>
      <c r="P6615" s="110" t="n">
        <v>0</v>
      </c>
      <c r="Q6615" s="77" t="n">
        <v>0</v>
      </c>
      <c r="R6615" s="78" t="n">
        <v>0</v>
      </c>
      <c r="S6615" s="39" t="n">
        <v>1357</v>
      </c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  <c r="AMG6615" s="0"/>
      <c r="AMH6615" s="0"/>
      <c r="AMI6615" s="0"/>
      <c r="AMJ6615" s="0"/>
    </row>
    <row r="6616" s="4" customFormat="true" ht="37.5" hidden="false" customHeight="true" outlineLevel="0" collapsed="false">
      <c r="A6616" s="23" t="s">
        <v>1337</v>
      </c>
      <c r="B6616" s="108" t="n">
        <v>12288</v>
      </c>
      <c r="C6616" s="25" t="n">
        <f aca="false">VLOOKUP(B6616,[1]Planilha8!$X$4:$Y$6629,2,0)</f>
        <v>2320141</v>
      </c>
      <c r="D6616" s="102" t="s">
        <v>1736</v>
      </c>
      <c r="E6616" s="26" t="str">
        <f aca="false">VLOOKUP(B6616,[1]Planilha8!$X$4:$Z$6629,3,0)</f>
        <v>AMBULATÓRIO – RECEPÇÃO</v>
      </c>
      <c r="F6616" s="26" t="str">
        <f aca="false">VLOOKUP(B6616,[1]Planilha8!$X$4:$AD$6629,7,0)</f>
        <v>BOM</v>
      </c>
      <c r="G6616" s="103" t="n">
        <v>44133</v>
      </c>
      <c r="H6616" s="104" t="n">
        <v>1357</v>
      </c>
      <c r="I6616" s="29" t="s">
        <v>23</v>
      </c>
      <c r="J6616" s="105" t="s">
        <v>1720</v>
      </c>
      <c r="K6616" s="106" t="n">
        <v>1663</v>
      </c>
      <c r="L6616" s="107" t="n">
        <v>2018001004</v>
      </c>
      <c r="M6616" s="73" t="n">
        <v>44133</v>
      </c>
      <c r="N6616" s="74" t="n">
        <v>0</v>
      </c>
      <c r="O6616" s="109" t="n">
        <v>0</v>
      </c>
      <c r="P6616" s="110" t="n">
        <v>0</v>
      </c>
      <c r="Q6616" s="77" t="n">
        <v>0</v>
      </c>
      <c r="R6616" s="78" t="n">
        <v>0</v>
      </c>
      <c r="S6616" s="39" t="n">
        <v>1357</v>
      </c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  <c r="AMG6616" s="0"/>
      <c r="AMH6616" s="0"/>
      <c r="AMI6616" s="0"/>
      <c r="AMJ6616" s="0"/>
    </row>
    <row r="6617" s="4" customFormat="true" ht="37.5" hidden="false" customHeight="true" outlineLevel="0" collapsed="false">
      <c r="A6617" s="23" t="s">
        <v>1337</v>
      </c>
      <c r="B6617" s="108" t="n">
        <v>12289</v>
      </c>
      <c r="C6617" s="25" t="n">
        <f aca="false">VLOOKUP(B6617,[1]Planilha8!$X$4:$Y$6629,2,0)</f>
        <v>2320142</v>
      </c>
      <c r="D6617" s="102" t="s">
        <v>1736</v>
      </c>
      <c r="E6617" s="26" t="str">
        <f aca="false">VLOOKUP(B6617,[1]Planilha8!$X$4:$Z$6629,3,0)</f>
        <v>AMBULATÓRIO – RECEPÇÃO</v>
      </c>
      <c r="F6617" s="26" t="str">
        <f aca="false">VLOOKUP(B6617,[1]Planilha8!$X$4:$AD$6629,7,0)</f>
        <v>BOM</v>
      </c>
      <c r="G6617" s="103" t="n">
        <v>44133</v>
      </c>
      <c r="H6617" s="104" t="n">
        <v>1357</v>
      </c>
      <c r="I6617" s="29" t="s">
        <v>23</v>
      </c>
      <c r="J6617" s="105" t="s">
        <v>1720</v>
      </c>
      <c r="K6617" s="106" t="n">
        <v>1663</v>
      </c>
      <c r="L6617" s="107" t="n">
        <v>2018001004</v>
      </c>
      <c r="M6617" s="73" t="n">
        <v>44133</v>
      </c>
      <c r="N6617" s="74" t="n">
        <v>0</v>
      </c>
      <c r="O6617" s="109" t="n">
        <v>0</v>
      </c>
      <c r="P6617" s="110" t="n">
        <v>0</v>
      </c>
      <c r="Q6617" s="77" t="n">
        <v>0</v>
      </c>
      <c r="R6617" s="78" t="n">
        <v>0</v>
      </c>
      <c r="S6617" s="39" t="n">
        <v>1357</v>
      </c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  <c r="AMG6617" s="0"/>
      <c r="AMH6617" s="0"/>
      <c r="AMI6617" s="0"/>
      <c r="AMJ6617" s="0"/>
    </row>
    <row r="6618" s="4" customFormat="true" ht="37.5" hidden="false" customHeight="true" outlineLevel="0" collapsed="false">
      <c r="A6618" s="23" t="s">
        <v>1337</v>
      </c>
      <c r="B6618" s="108" t="n">
        <v>12290</v>
      </c>
      <c r="C6618" s="25" t="n">
        <f aca="false">VLOOKUP(B6618,[1]Planilha8!$X$4:$Y$6629,2,0)</f>
        <v>2320143</v>
      </c>
      <c r="D6618" s="102" t="s">
        <v>1736</v>
      </c>
      <c r="E6618" s="26" t="str">
        <f aca="false">VLOOKUP(B6618,[1]Planilha8!$X$4:$Z$6629,3,0)</f>
        <v>AMBULATÓRIO – RECEPÇÃO</v>
      </c>
      <c r="F6618" s="26" t="str">
        <f aca="false">VLOOKUP(B6618,[1]Planilha8!$X$4:$AD$6629,7,0)</f>
        <v>BOM</v>
      </c>
      <c r="G6618" s="103" t="n">
        <v>44133</v>
      </c>
      <c r="H6618" s="104" t="n">
        <v>1357</v>
      </c>
      <c r="I6618" s="29" t="s">
        <v>23</v>
      </c>
      <c r="J6618" s="105" t="s">
        <v>1720</v>
      </c>
      <c r="K6618" s="106" t="n">
        <v>1663</v>
      </c>
      <c r="L6618" s="107" t="n">
        <v>2018001004</v>
      </c>
      <c r="M6618" s="73" t="n">
        <v>44133</v>
      </c>
      <c r="N6618" s="74" t="n">
        <v>0</v>
      </c>
      <c r="O6618" s="109" t="n">
        <v>0</v>
      </c>
      <c r="P6618" s="110" t="n">
        <v>0</v>
      </c>
      <c r="Q6618" s="77" t="n">
        <v>0</v>
      </c>
      <c r="R6618" s="78" t="n">
        <v>0</v>
      </c>
      <c r="S6618" s="39" t="n">
        <v>1357</v>
      </c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  <c r="AMG6618" s="0"/>
      <c r="AMH6618" s="0"/>
      <c r="AMI6618" s="0"/>
      <c r="AMJ6618" s="0"/>
    </row>
    <row r="6619" s="4" customFormat="true" ht="37.5" hidden="false" customHeight="true" outlineLevel="0" collapsed="false">
      <c r="A6619" s="23" t="s">
        <v>1337</v>
      </c>
      <c r="B6619" s="108" t="n">
        <v>12291</v>
      </c>
      <c r="C6619" s="25" t="n">
        <f aca="false">VLOOKUP(B6619,[1]Planilha8!$X$4:$Y$6629,2,0)</f>
        <v>2320144</v>
      </c>
      <c r="D6619" s="102" t="s">
        <v>1736</v>
      </c>
      <c r="E6619" s="26" t="str">
        <f aca="false">VLOOKUP(B6619,[1]Planilha8!$X$4:$Z$6629,3,0)</f>
        <v>AMBULATÓRIO – RECEPÇÃO</v>
      </c>
      <c r="F6619" s="26" t="str">
        <f aca="false">VLOOKUP(B6619,[1]Planilha8!$X$4:$AD$6629,7,0)</f>
        <v>BOM</v>
      </c>
      <c r="G6619" s="103" t="n">
        <v>44133</v>
      </c>
      <c r="H6619" s="104" t="n">
        <v>1357</v>
      </c>
      <c r="I6619" s="29" t="s">
        <v>23</v>
      </c>
      <c r="J6619" s="105" t="s">
        <v>1720</v>
      </c>
      <c r="K6619" s="106" t="n">
        <v>1663</v>
      </c>
      <c r="L6619" s="107" t="n">
        <v>2018001004</v>
      </c>
      <c r="M6619" s="73" t="n">
        <v>44133</v>
      </c>
      <c r="N6619" s="74" t="n">
        <v>0</v>
      </c>
      <c r="O6619" s="109" t="n">
        <v>0</v>
      </c>
      <c r="P6619" s="110" t="n">
        <v>0</v>
      </c>
      <c r="Q6619" s="77" t="n">
        <v>0</v>
      </c>
      <c r="R6619" s="78" t="n">
        <v>0</v>
      </c>
      <c r="S6619" s="39" t="n">
        <v>1357</v>
      </c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  <c r="AMG6619" s="0"/>
      <c r="AMH6619" s="0"/>
      <c r="AMI6619" s="0"/>
      <c r="AMJ6619" s="0"/>
    </row>
    <row r="6620" s="4" customFormat="true" ht="37.5" hidden="false" customHeight="true" outlineLevel="0" collapsed="false">
      <c r="A6620" s="23" t="s">
        <v>1337</v>
      </c>
      <c r="B6620" s="108" t="n">
        <v>12292</v>
      </c>
      <c r="C6620" s="25" t="n">
        <f aca="false">VLOOKUP(B6620,[1]Planilha8!$X$4:$Y$6629,2,0)</f>
        <v>2320145</v>
      </c>
      <c r="D6620" s="102" t="s">
        <v>1736</v>
      </c>
      <c r="E6620" s="26" t="str">
        <f aca="false">VLOOKUP(B6620,[1]Planilha8!$X$4:$Z$6629,3,0)</f>
        <v>AMBULATÓRIO – RECEPÇÃO</v>
      </c>
      <c r="F6620" s="26" t="str">
        <f aca="false">VLOOKUP(B6620,[1]Planilha8!$X$4:$AD$6629,7,0)</f>
        <v>BOM</v>
      </c>
      <c r="G6620" s="103" t="n">
        <v>44133</v>
      </c>
      <c r="H6620" s="104" t="n">
        <v>1357</v>
      </c>
      <c r="I6620" s="29" t="s">
        <v>23</v>
      </c>
      <c r="J6620" s="105" t="s">
        <v>1720</v>
      </c>
      <c r="K6620" s="106" t="n">
        <v>1663</v>
      </c>
      <c r="L6620" s="107" t="n">
        <v>2018001004</v>
      </c>
      <c r="M6620" s="73" t="n">
        <v>44133</v>
      </c>
      <c r="N6620" s="74" t="n">
        <v>0</v>
      </c>
      <c r="O6620" s="109" t="n">
        <v>0</v>
      </c>
      <c r="P6620" s="110" t="n">
        <v>0</v>
      </c>
      <c r="Q6620" s="77" t="n">
        <v>0</v>
      </c>
      <c r="R6620" s="78" t="n">
        <v>0</v>
      </c>
      <c r="S6620" s="39" t="n">
        <v>1357</v>
      </c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  <c r="AMG6620" s="0"/>
      <c r="AMH6620" s="0"/>
      <c r="AMI6620" s="0"/>
      <c r="AMJ6620" s="0"/>
    </row>
    <row r="6621" s="4" customFormat="true" ht="37.5" hidden="false" customHeight="true" outlineLevel="0" collapsed="false">
      <c r="A6621" s="23" t="s">
        <v>1337</v>
      </c>
      <c r="B6621" s="108" t="n">
        <v>12293</v>
      </c>
      <c r="C6621" s="25" t="n">
        <f aca="false">VLOOKUP(B6621,[1]Planilha8!$X$4:$Y$6629,2,0)</f>
        <v>2320146</v>
      </c>
      <c r="D6621" s="102" t="s">
        <v>1736</v>
      </c>
      <c r="E6621" s="26" t="str">
        <f aca="false">VLOOKUP(B6621,[1]Planilha8!$X$4:$Z$6629,3,0)</f>
        <v>AMBULATÓRIO – RECEPÇÃO</v>
      </c>
      <c r="F6621" s="26" t="str">
        <f aca="false">VLOOKUP(B6621,[1]Planilha8!$X$4:$AD$6629,7,0)</f>
        <v>BOM</v>
      </c>
      <c r="G6621" s="103" t="n">
        <v>44133</v>
      </c>
      <c r="H6621" s="104" t="n">
        <v>1357</v>
      </c>
      <c r="I6621" s="29" t="s">
        <v>23</v>
      </c>
      <c r="J6621" s="105" t="s">
        <v>1720</v>
      </c>
      <c r="K6621" s="106" t="n">
        <v>1663</v>
      </c>
      <c r="L6621" s="107" t="n">
        <v>2018001004</v>
      </c>
      <c r="M6621" s="73" t="n">
        <v>44133</v>
      </c>
      <c r="N6621" s="74" t="n">
        <v>0</v>
      </c>
      <c r="O6621" s="109" t="n">
        <v>0</v>
      </c>
      <c r="P6621" s="110" t="n">
        <v>0</v>
      </c>
      <c r="Q6621" s="77" t="n">
        <v>0</v>
      </c>
      <c r="R6621" s="78" t="n">
        <v>0</v>
      </c>
      <c r="S6621" s="39" t="n">
        <v>1357</v>
      </c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  <c r="AMG6621" s="0"/>
      <c r="AMH6621" s="0"/>
      <c r="AMI6621" s="0"/>
      <c r="AMJ6621" s="0"/>
    </row>
    <row r="6622" s="4" customFormat="true" ht="37.5" hidden="false" customHeight="true" outlineLevel="0" collapsed="false">
      <c r="A6622" s="23" t="s">
        <v>1337</v>
      </c>
      <c r="B6622" s="108" t="n">
        <v>12294</v>
      </c>
      <c r="C6622" s="25" t="n">
        <f aca="false">VLOOKUP(B6622,[1]Planilha8!$X$4:$Y$6629,2,0)</f>
        <v>2320147</v>
      </c>
      <c r="D6622" s="102" t="s">
        <v>1736</v>
      </c>
      <c r="E6622" s="26" t="str">
        <f aca="false">VLOOKUP(B6622,[1]Planilha8!$X$4:$Z$6629,3,0)</f>
        <v>AMBULATÓRIO – RECEPÇÃO</v>
      </c>
      <c r="F6622" s="26" t="str">
        <f aca="false">VLOOKUP(B6622,[1]Planilha8!$X$4:$AD$6629,7,0)</f>
        <v>BOM</v>
      </c>
      <c r="G6622" s="103" t="n">
        <v>44133</v>
      </c>
      <c r="H6622" s="104" t="n">
        <v>1357</v>
      </c>
      <c r="I6622" s="29" t="s">
        <v>23</v>
      </c>
      <c r="J6622" s="105" t="s">
        <v>1720</v>
      </c>
      <c r="K6622" s="106" t="n">
        <v>1663</v>
      </c>
      <c r="L6622" s="107" t="n">
        <v>2018001004</v>
      </c>
      <c r="M6622" s="73" t="n">
        <v>44133</v>
      </c>
      <c r="N6622" s="74" t="n">
        <v>0</v>
      </c>
      <c r="O6622" s="109" t="n">
        <v>0</v>
      </c>
      <c r="P6622" s="110" t="n">
        <v>0</v>
      </c>
      <c r="Q6622" s="77" t="n">
        <v>0</v>
      </c>
      <c r="R6622" s="78" t="n">
        <v>0</v>
      </c>
      <c r="S6622" s="39" t="n">
        <v>1357</v>
      </c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  <c r="AMG6622" s="0"/>
      <c r="AMH6622" s="0"/>
      <c r="AMI6622" s="0"/>
      <c r="AMJ6622" s="0"/>
    </row>
    <row r="6623" s="4" customFormat="true" ht="37.5" hidden="false" customHeight="true" outlineLevel="0" collapsed="false">
      <c r="A6623" s="23" t="s">
        <v>1337</v>
      </c>
      <c r="B6623" s="108" t="n">
        <v>12295</v>
      </c>
      <c r="C6623" s="25" t="n">
        <f aca="false">VLOOKUP(B6623,[1]Planilha8!$X$4:$Y$6629,2,0)</f>
        <v>2320148</v>
      </c>
      <c r="D6623" s="102" t="s">
        <v>1736</v>
      </c>
      <c r="E6623" s="26" t="str">
        <f aca="false">VLOOKUP(B6623,[1]Planilha8!$X$4:$Z$6629,3,0)</f>
        <v>APOIO AO DIAGNÓSTICO – RECEPÇÃO</v>
      </c>
      <c r="F6623" s="26" t="str">
        <f aca="false">VLOOKUP(B6623,[1]Planilha8!$X$4:$AD$6629,7,0)</f>
        <v>BOM</v>
      </c>
      <c r="G6623" s="103" t="n">
        <v>44133</v>
      </c>
      <c r="H6623" s="104" t="n">
        <v>1357</v>
      </c>
      <c r="I6623" s="29" t="s">
        <v>23</v>
      </c>
      <c r="J6623" s="105" t="s">
        <v>1720</v>
      </c>
      <c r="K6623" s="106" t="n">
        <v>1663</v>
      </c>
      <c r="L6623" s="107" t="n">
        <v>2018001004</v>
      </c>
      <c r="M6623" s="73" t="n">
        <v>44133</v>
      </c>
      <c r="N6623" s="74" t="n">
        <v>0</v>
      </c>
      <c r="O6623" s="109" t="n">
        <v>0</v>
      </c>
      <c r="P6623" s="110" t="n">
        <v>0</v>
      </c>
      <c r="Q6623" s="77" t="n">
        <v>0</v>
      </c>
      <c r="R6623" s="78" t="n">
        <v>0</v>
      </c>
      <c r="S6623" s="39" t="n">
        <v>1357</v>
      </c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  <c r="AMG6623" s="0"/>
      <c r="AMH6623" s="0"/>
      <c r="AMI6623" s="0"/>
      <c r="AMJ6623" s="0"/>
    </row>
    <row r="6624" s="4" customFormat="true" ht="37.5" hidden="false" customHeight="true" outlineLevel="0" collapsed="false">
      <c r="A6624" s="23" t="s">
        <v>1337</v>
      </c>
      <c r="B6624" s="108" t="n">
        <v>12296</v>
      </c>
      <c r="C6624" s="25" t="n">
        <f aca="false">VLOOKUP(B6624,[1]Planilha8!$X$4:$Y$6629,2,0)</f>
        <v>2320149</v>
      </c>
      <c r="D6624" s="102" t="s">
        <v>1736</v>
      </c>
      <c r="E6624" s="26" t="str">
        <f aca="false">VLOOKUP(B6624,[1]Planilha8!$X$4:$Z$6629,3,0)</f>
        <v>APOIO AO DIAGNÓSTICO – RECEPÇÃO</v>
      </c>
      <c r="F6624" s="26" t="str">
        <f aca="false">VLOOKUP(B6624,[1]Planilha8!$X$4:$AD$6629,7,0)</f>
        <v>BOM</v>
      </c>
      <c r="G6624" s="103" t="n">
        <v>44133</v>
      </c>
      <c r="H6624" s="104" t="n">
        <v>1357</v>
      </c>
      <c r="I6624" s="29" t="s">
        <v>23</v>
      </c>
      <c r="J6624" s="105" t="s">
        <v>1720</v>
      </c>
      <c r="K6624" s="106" t="n">
        <v>1663</v>
      </c>
      <c r="L6624" s="107" t="n">
        <v>2018001004</v>
      </c>
      <c r="M6624" s="73" t="n">
        <v>44133</v>
      </c>
      <c r="N6624" s="74" t="n">
        <v>0</v>
      </c>
      <c r="O6624" s="109" t="n">
        <v>0</v>
      </c>
      <c r="P6624" s="110" t="n">
        <v>0</v>
      </c>
      <c r="Q6624" s="77" t="n">
        <v>0</v>
      </c>
      <c r="R6624" s="78" t="n">
        <v>0</v>
      </c>
      <c r="S6624" s="39" t="n">
        <v>1357</v>
      </c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  <c r="AMG6624" s="0"/>
      <c r="AMH6624" s="0"/>
      <c r="AMI6624" s="0"/>
      <c r="AMJ6624" s="0"/>
    </row>
    <row r="6625" s="4" customFormat="true" ht="37.5" hidden="false" customHeight="true" outlineLevel="0" collapsed="false">
      <c r="A6625" s="23" t="s">
        <v>1337</v>
      </c>
      <c r="B6625" s="108" t="n">
        <v>12297</v>
      </c>
      <c r="C6625" s="25" t="n">
        <f aca="false">VLOOKUP(B6625,[1]Planilha8!$X$4:$Y$6629,2,0)</f>
        <v>2320150</v>
      </c>
      <c r="D6625" s="102" t="s">
        <v>1736</v>
      </c>
      <c r="E6625" s="26" t="str">
        <f aca="false">VLOOKUP(B6625,[1]Planilha8!$X$4:$Z$6629,3,0)</f>
        <v>APOIO AO DIAGNÓSTICO – RECEPÇÃO</v>
      </c>
      <c r="F6625" s="26" t="str">
        <f aca="false">VLOOKUP(B6625,[1]Planilha8!$X$4:$AD$6629,7,0)</f>
        <v>BOM</v>
      </c>
      <c r="G6625" s="103" t="n">
        <v>44133</v>
      </c>
      <c r="H6625" s="104" t="n">
        <v>1357</v>
      </c>
      <c r="I6625" s="29" t="s">
        <v>23</v>
      </c>
      <c r="J6625" s="105" t="s">
        <v>1720</v>
      </c>
      <c r="K6625" s="106" t="n">
        <v>1663</v>
      </c>
      <c r="L6625" s="107" t="n">
        <v>2018001004</v>
      </c>
      <c r="M6625" s="73" t="n">
        <v>44133</v>
      </c>
      <c r="N6625" s="74" t="n">
        <v>0</v>
      </c>
      <c r="O6625" s="109" t="n">
        <v>0</v>
      </c>
      <c r="P6625" s="110" t="n">
        <v>0</v>
      </c>
      <c r="Q6625" s="77" t="n">
        <v>0</v>
      </c>
      <c r="R6625" s="78" t="n">
        <v>0</v>
      </c>
      <c r="S6625" s="39" t="n">
        <v>1357</v>
      </c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  <c r="AMG6625" s="0"/>
      <c r="AMH6625" s="0"/>
      <c r="AMI6625" s="0"/>
      <c r="AMJ6625" s="0"/>
    </row>
    <row r="6626" s="4" customFormat="true" ht="37.5" hidden="false" customHeight="true" outlineLevel="0" collapsed="false">
      <c r="A6626" s="23" t="s">
        <v>1337</v>
      </c>
      <c r="B6626" s="108" t="n">
        <v>12298</v>
      </c>
      <c r="C6626" s="25" t="n">
        <f aca="false">VLOOKUP(B6626,[1]Planilha8!$X$4:$Y$6629,2,0)</f>
        <v>2320151</v>
      </c>
      <c r="D6626" s="102" t="s">
        <v>1736</v>
      </c>
      <c r="E6626" s="26" t="str">
        <f aca="false">VLOOKUP(B6626,[1]Planilha8!$X$4:$Z$6629,3,0)</f>
        <v>APOIO AO DIAGNÓSTICO – RECEPÇÃO</v>
      </c>
      <c r="F6626" s="26" t="str">
        <f aca="false">VLOOKUP(B6626,[1]Planilha8!$X$4:$AD$6629,7,0)</f>
        <v>BOM</v>
      </c>
      <c r="G6626" s="103" t="n">
        <v>44133</v>
      </c>
      <c r="H6626" s="104" t="n">
        <v>1357</v>
      </c>
      <c r="I6626" s="29" t="s">
        <v>23</v>
      </c>
      <c r="J6626" s="105" t="s">
        <v>1720</v>
      </c>
      <c r="K6626" s="106" t="n">
        <v>1663</v>
      </c>
      <c r="L6626" s="107" t="n">
        <v>2018001004</v>
      </c>
      <c r="M6626" s="73" t="n">
        <v>44133</v>
      </c>
      <c r="N6626" s="74" t="n">
        <v>0</v>
      </c>
      <c r="O6626" s="109" t="n">
        <v>0</v>
      </c>
      <c r="P6626" s="110" t="n">
        <v>0</v>
      </c>
      <c r="Q6626" s="77" t="n">
        <v>0</v>
      </c>
      <c r="R6626" s="78" t="n">
        <v>0</v>
      </c>
      <c r="S6626" s="39" t="n">
        <v>1357</v>
      </c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  <c r="AMG6626" s="0"/>
      <c r="AMH6626" s="0"/>
      <c r="AMI6626" s="0"/>
      <c r="AMJ6626" s="0"/>
    </row>
    <row r="6627" s="4" customFormat="true" ht="37.5" hidden="false" customHeight="true" outlineLevel="0" collapsed="false">
      <c r="A6627" s="23" t="s">
        <v>1337</v>
      </c>
      <c r="B6627" s="108" t="n">
        <v>12299</v>
      </c>
      <c r="C6627" s="25" t="n">
        <f aca="false">VLOOKUP(B6627,[1]Planilha8!$X$4:$Y$6629,2,0)</f>
        <v>2320152</v>
      </c>
      <c r="D6627" s="102" t="s">
        <v>1736</v>
      </c>
      <c r="E6627" s="26" t="str">
        <f aca="false">VLOOKUP(B6627,[1]Planilha8!$X$4:$Z$6629,3,0)</f>
        <v>APOIO AO DIAGNÓSTICO – RECEPÇÃO</v>
      </c>
      <c r="F6627" s="26" t="str">
        <f aca="false">VLOOKUP(B6627,[1]Planilha8!$X$4:$AD$6629,7,0)</f>
        <v>BOM</v>
      </c>
      <c r="G6627" s="103" t="n">
        <v>44133</v>
      </c>
      <c r="H6627" s="104" t="n">
        <v>1357</v>
      </c>
      <c r="I6627" s="29" t="s">
        <v>23</v>
      </c>
      <c r="J6627" s="105" t="s">
        <v>1720</v>
      </c>
      <c r="K6627" s="106" t="n">
        <v>1663</v>
      </c>
      <c r="L6627" s="107" t="n">
        <v>2018001004</v>
      </c>
      <c r="M6627" s="73" t="n">
        <v>44133</v>
      </c>
      <c r="N6627" s="74" t="n">
        <v>0</v>
      </c>
      <c r="O6627" s="109" t="n">
        <v>0</v>
      </c>
      <c r="P6627" s="110" t="n">
        <v>0</v>
      </c>
      <c r="Q6627" s="77" t="n">
        <v>0</v>
      </c>
      <c r="R6627" s="78" t="n">
        <v>0</v>
      </c>
      <c r="S6627" s="39" t="n">
        <v>1357</v>
      </c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  <c r="AMG6627" s="0"/>
      <c r="AMH6627" s="0"/>
      <c r="AMI6627" s="0"/>
      <c r="AMJ6627" s="0"/>
    </row>
    <row r="6628" s="4" customFormat="true" ht="37.5" hidden="false" customHeight="true" outlineLevel="0" collapsed="false">
      <c r="A6628" s="23" t="s">
        <v>1337</v>
      </c>
      <c r="B6628" s="108" t="n">
        <v>12300</v>
      </c>
      <c r="C6628" s="25" t="n">
        <f aca="false">VLOOKUP(B6628,[1]Planilha8!$X$4:$Y$6629,2,0)</f>
        <v>2320153</v>
      </c>
      <c r="D6628" s="102" t="s">
        <v>1736</v>
      </c>
      <c r="E6628" s="26" t="str">
        <f aca="false">VLOOKUP(B6628,[1]Planilha8!$X$4:$Z$6629,3,0)</f>
        <v>APOIO AO DIAGNÓSTICO – RECEPÇÃO</v>
      </c>
      <c r="F6628" s="26" t="str">
        <f aca="false">VLOOKUP(B6628,[1]Planilha8!$X$4:$AD$6629,7,0)</f>
        <v>BOM</v>
      </c>
      <c r="G6628" s="103" t="n">
        <v>44133</v>
      </c>
      <c r="H6628" s="104" t="n">
        <v>1357</v>
      </c>
      <c r="I6628" s="29" t="s">
        <v>23</v>
      </c>
      <c r="J6628" s="105" t="s">
        <v>1720</v>
      </c>
      <c r="K6628" s="106" t="n">
        <v>1663</v>
      </c>
      <c r="L6628" s="107" t="n">
        <v>2018001004</v>
      </c>
      <c r="M6628" s="73" t="n">
        <v>44133</v>
      </c>
      <c r="N6628" s="74" t="n">
        <v>0</v>
      </c>
      <c r="O6628" s="109" t="n">
        <v>0</v>
      </c>
      <c r="P6628" s="110" t="n">
        <v>0</v>
      </c>
      <c r="Q6628" s="77" t="n">
        <v>0</v>
      </c>
      <c r="R6628" s="78" t="n">
        <v>0</v>
      </c>
      <c r="S6628" s="39" t="n">
        <v>1357</v>
      </c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  <c r="AMG6628" s="0"/>
      <c r="AMH6628" s="0"/>
      <c r="AMI6628" s="0"/>
      <c r="AMJ6628" s="0"/>
    </row>
    <row r="6629" s="4" customFormat="true" ht="37.5" hidden="false" customHeight="true" outlineLevel="0" collapsed="false">
      <c r="A6629" s="23" t="s">
        <v>1337</v>
      </c>
      <c r="B6629" s="108" t="n">
        <v>12301</v>
      </c>
      <c r="C6629" s="25" t="n">
        <f aca="false">VLOOKUP(B6629,[1]Planilha8!$X$4:$Y$6629,2,0)</f>
        <v>2320154</v>
      </c>
      <c r="D6629" s="102" t="s">
        <v>1736</v>
      </c>
      <c r="E6629" s="26" t="str">
        <f aca="false">VLOOKUP(B6629,[1]Planilha8!$X$4:$Z$6629,3,0)</f>
        <v>APOIO AO DIAGNÓSTICO – RECEPÇÃO</v>
      </c>
      <c r="F6629" s="26" t="str">
        <f aca="false">VLOOKUP(B6629,[1]Planilha8!$X$4:$AD$6629,7,0)</f>
        <v>BOM</v>
      </c>
      <c r="G6629" s="103" t="n">
        <v>44133</v>
      </c>
      <c r="H6629" s="104" t="n">
        <v>1357</v>
      </c>
      <c r="I6629" s="29" t="s">
        <v>23</v>
      </c>
      <c r="J6629" s="105" t="s">
        <v>1720</v>
      </c>
      <c r="K6629" s="106" t="n">
        <v>1663</v>
      </c>
      <c r="L6629" s="107" t="n">
        <v>2018001004</v>
      </c>
      <c r="M6629" s="73" t="n">
        <v>44133</v>
      </c>
      <c r="N6629" s="74" t="n">
        <v>0</v>
      </c>
      <c r="O6629" s="109" t="n">
        <v>0</v>
      </c>
      <c r="P6629" s="110" t="n">
        <v>0</v>
      </c>
      <c r="Q6629" s="77" t="n">
        <v>0</v>
      </c>
      <c r="R6629" s="78" t="n">
        <v>0</v>
      </c>
      <c r="S6629" s="39" t="n">
        <v>1357</v>
      </c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  <c r="AMG6629" s="0"/>
      <c r="AMH6629" s="0"/>
      <c r="AMI6629" s="0"/>
      <c r="AMJ6629" s="0"/>
    </row>
    <row r="6630" s="4" customFormat="true" ht="37.5" hidden="false" customHeight="true" outlineLevel="0" collapsed="false">
      <c r="A6630" s="23" t="s">
        <v>1337</v>
      </c>
      <c r="B6630" s="108" t="n">
        <v>12302</v>
      </c>
      <c r="C6630" s="25" t="n">
        <f aca="false">VLOOKUP(B6630,[1]Planilha8!$X$4:$Y$6629,2,0)</f>
        <v>2320155</v>
      </c>
      <c r="D6630" s="102" t="s">
        <v>1736</v>
      </c>
      <c r="E6630" s="26" t="str">
        <f aca="false">VLOOKUP(B6630,[1]Planilha8!$X$4:$Z$6629,3,0)</f>
        <v>APOIO AO DIAGNÓSTICO – RECEPÇÃO</v>
      </c>
      <c r="F6630" s="26" t="str">
        <f aca="false">VLOOKUP(B6630,[1]Planilha8!$X$4:$AD$6629,7,0)</f>
        <v>BOM</v>
      </c>
      <c r="G6630" s="103" t="n">
        <v>44133</v>
      </c>
      <c r="H6630" s="104" t="n">
        <v>1357</v>
      </c>
      <c r="I6630" s="29" t="s">
        <v>23</v>
      </c>
      <c r="J6630" s="105" t="s">
        <v>1720</v>
      </c>
      <c r="K6630" s="106" t="n">
        <v>1663</v>
      </c>
      <c r="L6630" s="107" t="n">
        <v>2018001004</v>
      </c>
      <c r="M6630" s="73" t="n">
        <v>44133</v>
      </c>
      <c r="N6630" s="74" t="n">
        <v>0</v>
      </c>
      <c r="O6630" s="109" t="n">
        <v>0</v>
      </c>
      <c r="P6630" s="110" t="n">
        <v>0</v>
      </c>
      <c r="Q6630" s="77" t="n">
        <v>0</v>
      </c>
      <c r="R6630" s="78" t="n">
        <v>0</v>
      </c>
      <c r="S6630" s="39" t="n">
        <v>1357</v>
      </c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  <c r="AMG6630" s="0"/>
      <c r="AMH6630" s="0"/>
      <c r="AMI6630" s="0"/>
      <c r="AMJ6630" s="0"/>
    </row>
    <row r="6631" s="4" customFormat="true" ht="37.5" hidden="false" customHeight="true" outlineLevel="0" collapsed="false">
      <c r="A6631" s="23" t="s">
        <v>1337</v>
      </c>
      <c r="B6631" s="108" t="n">
        <v>12303</v>
      </c>
      <c r="C6631" s="25" t="n">
        <f aca="false">VLOOKUP(B6631,[1]Planilha8!$X$4:$Y$6629,2,0)</f>
        <v>2320156</v>
      </c>
      <c r="D6631" s="102" t="s">
        <v>1736</v>
      </c>
      <c r="E6631" s="26" t="str">
        <f aca="false">VLOOKUP(B6631,[1]Planilha8!$X$4:$Z$6629,3,0)</f>
        <v>APOIO AO DIAGNÓSTICO – RECEPÇÃO</v>
      </c>
      <c r="F6631" s="26" t="str">
        <f aca="false">VLOOKUP(B6631,[1]Planilha8!$X$4:$AD$6629,7,0)</f>
        <v>BOM</v>
      </c>
      <c r="G6631" s="103" t="n">
        <v>44133</v>
      </c>
      <c r="H6631" s="104" t="n">
        <v>1357</v>
      </c>
      <c r="I6631" s="29" t="s">
        <v>23</v>
      </c>
      <c r="J6631" s="105" t="s">
        <v>1720</v>
      </c>
      <c r="K6631" s="106" t="n">
        <v>1663</v>
      </c>
      <c r="L6631" s="107" t="n">
        <v>2018001004</v>
      </c>
      <c r="M6631" s="73" t="n">
        <v>44133</v>
      </c>
      <c r="N6631" s="74" t="n">
        <v>0</v>
      </c>
      <c r="O6631" s="109" t="n">
        <v>0</v>
      </c>
      <c r="P6631" s="110" t="n">
        <v>0</v>
      </c>
      <c r="Q6631" s="77" t="n">
        <v>0</v>
      </c>
      <c r="R6631" s="78" t="n">
        <v>0</v>
      </c>
      <c r="S6631" s="39" t="n">
        <v>1357</v>
      </c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  <c r="AMG6631" s="0"/>
      <c r="AMH6631" s="0"/>
      <c r="AMI6631" s="0"/>
      <c r="AMJ6631" s="0"/>
    </row>
    <row r="6632" s="4" customFormat="true" ht="37.5" hidden="false" customHeight="true" outlineLevel="0" collapsed="false">
      <c r="A6632" s="23" t="s">
        <v>1337</v>
      </c>
      <c r="B6632" s="108" t="n">
        <v>12304</v>
      </c>
      <c r="C6632" s="25" t="n">
        <f aca="false">VLOOKUP(B6632,[1]Planilha8!$X$4:$Y$6629,2,0)</f>
        <v>2320157</v>
      </c>
      <c r="D6632" s="102" t="s">
        <v>1736</v>
      </c>
      <c r="E6632" s="26" t="str">
        <f aca="false">VLOOKUP(B6632,[1]Planilha8!$X$4:$Z$6629,3,0)</f>
        <v>APOIO AO DIAGNÓSTICO – RECEPÇÃO</v>
      </c>
      <c r="F6632" s="26" t="str">
        <f aca="false">VLOOKUP(B6632,[1]Planilha8!$X$4:$AD$6629,7,0)</f>
        <v>BOM</v>
      </c>
      <c r="G6632" s="103" t="n">
        <v>44133</v>
      </c>
      <c r="H6632" s="104" t="n">
        <v>1357</v>
      </c>
      <c r="I6632" s="29" t="s">
        <v>23</v>
      </c>
      <c r="J6632" s="105" t="s">
        <v>1720</v>
      </c>
      <c r="K6632" s="106" t="n">
        <v>1663</v>
      </c>
      <c r="L6632" s="107" t="n">
        <v>2018001004</v>
      </c>
      <c r="M6632" s="73" t="n">
        <v>44133</v>
      </c>
      <c r="N6632" s="74" t="n">
        <v>0</v>
      </c>
      <c r="O6632" s="109" t="n">
        <v>0</v>
      </c>
      <c r="P6632" s="110" t="n">
        <v>0</v>
      </c>
      <c r="Q6632" s="77" t="n">
        <v>0</v>
      </c>
      <c r="R6632" s="78" t="n">
        <v>0</v>
      </c>
      <c r="S6632" s="39" t="n">
        <v>1357</v>
      </c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  <c r="AMG6632" s="0"/>
      <c r="AMH6632" s="0"/>
      <c r="AMI6632" s="0"/>
      <c r="AMJ6632" s="0"/>
    </row>
    <row r="6633" s="4" customFormat="true" ht="37.5" hidden="false" customHeight="true" outlineLevel="0" collapsed="false">
      <c r="A6633" s="23" t="s">
        <v>1337</v>
      </c>
      <c r="B6633" s="108" t="n">
        <v>12305</v>
      </c>
      <c r="C6633" s="25" t="n">
        <f aca="false">VLOOKUP(B6633,[1]Planilha8!$X$4:$Y$6629,2,0)</f>
        <v>2320158</v>
      </c>
      <c r="D6633" s="102" t="s">
        <v>1736</v>
      </c>
      <c r="E6633" s="26" t="str">
        <f aca="false">VLOOKUP(B6633,[1]Planilha8!$X$4:$Z$6629,3,0)</f>
        <v>APOIO AO DIAGNÓSTICO – RECEPÇÃO</v>
      </c>
      <c r="F6633" s="26" t="str">
        <f aca="false">VLOOKUP(B6633,[1]Planilha8!$X$4:$AD$6629,7,0)</f>
        <v>BOM</v>
      </c>
      <c r="G6633" s="103" t="n">
        <v>44133</v>
      </c>
      <c r="H6633" s="104" t="n">
        <v>1357</v>
      </c>
      <c r="I6633" s="29" t="s">
        <v>23</v>
      </c>
      <c r="J6633" s="105" t="s">
        <v>1720</v>
      </c>
      <c r="K6633" s="106" t="n">
        <v>1663</v>
      </c>
      <c r="L6633" s="107" t="n">
        <v>2018001004</v>
      </c>
      <c r="M6633" s="73" t="n">
        <v>44133</v>
      </c>
      <c r="N6633" s="74" t="n">
        <v>0</v>
      </c>
      <c r="O6633" s="109" t="n">
        <v>0</v>
      </c>
      <c r="P6633" s="110" t="n">
        <v>0</v>
      </c>
      <c r="Q6633" s="77" t="n">
        <v>0</v>
      </c>
      <c r="R6633" s="78" t="n">
        <v>0</v>
      </c>
      <c r="S6633" s="39" t="n">
        <v>1357</v>
      </c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  <c r="AMG6633" s="0"/>
      <c r="AMH6633" s="0"/>
      <c r="AMI6633" s="0"/>
      <c r="AMJ6633" s="0"/>
    </row>
    <row r="6634" s="4" customFormat="true" ht="37.5" hidden="false" customHeight="true" outlineLevel="0" collapsed="false">
      <c r="A6634" s="23" t="s">
        <v>1337</v>
      </c>
      <c r="B6634" s="108" t="n">
        <v>12306</v>
      </c>
      <c r="C6634" s="25" t="n">
        <f aca="false">VLOOKUP(B6634,[1]Planilha8!$X$4:$Y$6629,2,0)</f>
        <v>2320159</v>
      </c>
      <c r="D6634" s="102" t="s">
        <v>1736</v>
      </c>
      <c r="E6634" s="26" t="str">
        <f aca="false">VLOOKUP(B6634,[1]Planilha8!$X$4:$Z$6629,3,0)</f>
        <v>APOIO AO DIAGNÓSTICO – RECEPÇÃO</v>
      </c>
      <c r="F6634" s="26" t="str">
        <f aca="false">VLOOKUP(B6634,[1]Planilha8!$X$4:$AD$6629,7,0)</f>
        <v>BOM</v>
      </c>
      <c r="G6634" s="103" t="n">
        <v>44133</v>
      </c>
      <c r="H6634" s="104" t="n">
        <v>1357</v>
      </c>
      <c r="I6634" s="29" t="s">
        <v>23</v>
      </c>
      <c r="J6634" s="105" t="s">
        <v>1720</v>
      </c>
      <c r="K6634" s="106" t="n">
        <v>1663</v>
      </c>
      <c r="L6634" s="107" t="n">
        <v>2018001004</v>
      </c>
      <c r="M6634" s="73" t="n">
        <v>44133</v>
      </c>
      <c r="N6634" s="74" t="n">
        <v>0</v>
      </c>
      <c r="O6634" s="109" t="n">
        <v>0</v>
      </c>
      <c r="P6634" s="110" t="n">
        <v>0</v>
      </c>
      <c r="Q6634" s="77" t="n">
        <v>0</v>
      </c>
      <c r="R6634" s="78" t="n">
        <v>0</v>
      </c>
      <c r="S6634" s="39" t="n">
        <v>1357</v>
      </c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  <c r="AMG6634" s="0"/>
      <c r="AMH6634" s="0"/>
      <c r="AMI6634" s="0"/>
      <c r="AMJ6634" s="0"/>
    </row>
    <row r="6635" s="4" customFormat="true" ht="37.5" hidden="false" customHeight="true" outlineLevel="0" collapsed="false">
      <c r="A6635" s="23" t="s">
        <v>1337</v>
      </c>
      <c r="B6635" s="108" t="n">
        <v>12307</v>
      </c>
      <c r="C6635" s="25" t="n">
        <f aca="false">VLOOKUP(B6635,[1]Planilha8!$X$4:$Y$6629,2,0)</f>
        <v>2320160</v>
      </c>
      <c r="D6635" s="102" t="s">
        <v>1736</v>
      </c>
      <c r="E6635" s="26" t="str">
        <f aca="false">VLOOKUP(B6635,[1]Planilha8!$X$4:$Z$6629,3,0)</f>
        <v>APOIO AO DIAGNÓSTICO – RECEPÇÃO</v>
      </c>
      <c r="F6635" s="26" t="str">
        <f aca="false">VLOOKUP(B6635,[1]Planilha8!$X$4:$AD$6629,7,0)</f>
        <v>BOM</v>
      </c>
      <c r="G6635" s="103" t="n">
        <v>44133</v>
      </c>
      <c r="H6635" s="104" t="n">
        <v>1357</v>
      </c>
      <c r="I6635" s="29" t="s">
        <v>23</v>
      </c>
      <c r="J6635" s="105" t="s">
        <v>1720</v>
      </c>
      <c r="K6635" s="106" t="n">
        <v>1663</v>
      </c>
      <c r="L6635" s="107" t="n">
        <v>2018001004</v>
      </c>
      <c r="M6635" s="73" t="n">
        <v>44133</v>
      </c>
      <c r="N6635" s="74" t="n">
        <v>0</v>
      </c>
      <c r="O6635" s="109" t="n">
        <v>0</v>
      </c>
      <c r="P6635" s="110" t="n">
        <v>0</v>
      </c>
      <c r="Q6635" s="77" t="n">
        <v>0</v>
      </c>
      <c r="R6635" s="78" t="n">
        <v>0</v>
      </c>
      <c r="S6635" s="39" t="n">
        <v>1357</v>
      </c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  <c r="AMG6635" s="0"/>
      <c r="AMH6635" s="0"/>
      <c r="AMI6635" s="0"/>
      <c r="AMJ6635" s="0"/>
    </row>
    <row r="6636" s="4" customFormat="true" ht="37.5" hidden="false" customHeight="true" outlineLevel="0" collapsed="false">
      <c r="A6636" s="23" t="s">
        <v>1337</v>
      </c>
      <c r="B6636" s="108" t="n">
        <v>12308</v>
      </c>
      <c r="C6636" s="25" t="n">
        <f aca="false">VLOOKUP(B6636,[1]Planilha8!$X$4:$Y$6629,2,0)</f>
        <v>2320161</v>
      </c>
      <c r="D6636" s="102" t="s">
        <v>1736</v>
      </c>
      <c r="E6636" s="26" t="str">
        <f aca="false">VLOOKUP(B6636,[1]Planilha8!$X$4:$Z$6629,3,0)</f>
        <v>APOIO AO DIAGNÓSTICO – RECEPÇÃO</v>
      </c>
      <c r="F6636" s="26" t="str">
        <f aca="false">VLOOKUP(B6636,[1]Planilha8!$X$4:$AD$6629,7,0)</f>
        <v>BOM</v>
      </c>
      <c r="G6636" s="103" t="n">
        <v>44133</v>
      </c>
      <c r="H6636" s="104" t="n">
        <v>1357</v>
      </c>
      <c r="I6636" s="29" t="s">
        <v>23</v>
      </c>
      <c r="J6636" s="105" t="s">
        <v>1720</v>
      </c>
      <c r="K6636" s="106" t="n">
        <v>1663</v>
      </c>
      <c r="L6636" s="107" t="n">
        <v>2018001004</v>
      </c>
      <c r="M6636" s="73" t="n">
        <v>44133</v>
      </c>
      <c r="N6636" s="74" t="n">
        <v>0</v>
      </c>
      <c r="O6636" s="109" t="n">
        <v>0</v>
      </c>
      <c r="P6636" s="110" t="n">
        <v>0</v>
      </c>
      <c r="Q6636" s="77" t="n">
        <v>0</v>
      </c>
      <c r="R6636" s="78" t="n">
        <v>0</v>
      </c>
      <c r="S6636" s="39" t="n">
        <v>1357</v>
      </c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  <c r="AMG6636" s="0"/>
      <c r="AMH6636" s="0"/>
      <c r="AMI6636" s="0"/>
      <c r="AMJ6636" s="0"/>
    </row>
    <row r="6637" s="4" customFormat="true" ht="37.5" hidden="false" customHeight="true" outlineLevel="0" collapsed="false">
      <c r="A6637" s="23" t="s">
        <v>1337</v>
      </c>
      <c r="B6637" s="108" t="n">
        <v>12309</v>
      </c>
      <c r="C6637" s="25" t="n">
        <f aca="false">VLOOKUP(B6637,[1]Planilha8!$X$4:$Y$6629,2,0)</f>
        <v>2320162</v>
      </c>
      <c r="D6637" s="102" t="s">
        <v>1736</v>
      </c>
      <c r="E6637" s="26" t="str">
        <f aca="false">VLOOKUP(B6637,[1]Planilha8!$X$4:$Z$6629,3,0)</f>
        <v>APOIO AO DIAGNÓSTICO – RECEPÇÃO</v>
      </c>
      <c r="F6637" s="26" t="str">
        <f aca="false">VLOOKUP(B6637,[1]Planilha8!$X$4:$AD$6629,7,0)</f>
        <v>BOM</v>
      </c>
      <c r="G6637" s="103" t="n">
        <v>44133</v>
      </c>
      <c r="H6637" s="104" t="n">
        <v>1357</v>
      </c>
      <c r="I6637" s="29" t="s">
        <v>23</v>
      </c>
      <c r="J6637" s="105" t="s">
        <v>1720</v>
      </c>
      <c r="K6637" s="106" t="n">
        <v>1663</v>
      </c>
      <c r="L6637" s="107" t="n">
        <v>2018001004</v>
      </c>
      <c r="M6637" s="73" t="n">
        <v>44133</v>
      </c>
      <c r="N6637" s="74" t="n">
        <v>0</v>
      </c>
      <c r="O6637" s="109" t="n">
        <v>0</v>
      </c>
      <c r="P6637" s="110" t="n">
        <v>0</v>
      </c>
      <c r="Q6637" s="77" t="n">
        <v>0</v>
      </c>
      <c r="R6637" s="78" t="n">
        <v>0</v>
      </c>
      <c r="S6637" s="39" t="n">
        <v>1357</v>
      </c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  <c r="AMG6637" s="0"/>
      <c r="AMH6637" s="0"/>
      <c r="AMI6637" s="0"/>
      <c r="AMJ6637" s="0"/>
    </row>
    <row r="6638" s="4" customFormat="true" ht="37.5" hidden="false" customHeight="true" outlineLevel="0" collapsed="false">
      <c r="A6638" s="23" t="s">
        <v>1337</v>
      </c>
      <c r="B6638" s="108" t="n">
        <v>12310</v>
      </c>
      <c r="C6638" s="25" t="n">
        <f aca="false">VLOOKUP(B6638,[1]Planilha8!$X$4:$Y$6629,2,0)</f>
        <v>2320163</v>
      </c>
      <c r="D6638" s="102" t="s">
        <v>1736</v>
      </c>
      <c r="E6638" s="26" t="str">
        <f aca="false">VLOOKUP(B6638,[1]Planilha8!$X$4:$Z$6629,3,0)</f>
        <v>APOIO AO DIAGNÓSTICO – RECEPÇÃO</v>
      </c>
      <c r="F6638" s="26" t="str">
        <f aca="false">VLOOKUP(B6638,[1]Planilha8!$X$4:$AD$6629,7,0)</f>
        <v>BOM</v>
      </c>
      <c r="G6638" s="103" t="n">
        <v>44133</v>
      </c>
      <c r="H6638" s="104" t="n">
        <v>1357</v>
      </c>
      <c r="I6638" s="29" t="s">
        <v>23</v>
      </c>
      <c r="J6638" s="105" t="s">
        <v>1720</v>
      </c>
      <c r="K6638" s="106" t="n">
        <v>1663</v>
      </c>
      <c r="L6638" s="107" t="n">
        <v>2018001004</v>
      </c>
      <c r="M6638" s="73" t="n">
        <v>44133</v>
      </c>
      <c r="N6638" s="74" t="n">
        <v>0</v>
      </c>
      <c r="O6638" s="109" t="n">
        <v>0</v>
      </c>
      <c r="P6638" s="110" t="n">
        <v>0</v>
      </c>
      <c r="Q6638" s="77" t="n">
        <v>0</v>
      </c>
      <c r="R6638" s="78" t="n">
        <v>0</v>
      </c>
      <c r="S6638" s="39" t="n">
        <v>1357</v>
      </c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  <c r="AMG6638" s="0"/>
      <c r="AMH6638" s="0"/>
      <c r="AMI6638" s="0"/>
      <c r="AMJ6638" s="0"/>
    </row>
    <row r="6639" s="4" customFormat="true" ht="37.5" hidden="false" customHeight="true" outlineLevel="0" collapsed="false">
      <c r="A6639" s="23" t="s">
        <v>1337</v>
      </c>
      <c r="B6639" s="108" t="n">
        <v>12311</v>
      </c>
      <c r="C6639" s="25" t="n">
        <f aca="false">VLOOKUP(B6639,[1]Planilha8!$X$4:$Y$6629,2,0)</f>
        <v>2320164</v>
      </c>
      <c r="D6639" s="102" t="s">
        <v>1736</v>
      </c>
      <c r="E6639" s="26" t="str">
        <f aca="false">VLOOKUP(B6639,[1]Planilha8!$X$4:$Z$6629,3,0)</f>
        <v>APOIO AO DIAGNÓSTICO – RECEPÇÃO</v>
      </c>
      <c r="F6639" s="26" t="str">
        <f aca="false">VLOOKUP(B6639,[1]Planilha8!$X$4:$AD$6629,7,0)</f>
        <v>BOM</v>
      </c>
      <c r="G6639" s="103" t="n">
        <v>44133</v>
      </c>
      <c r="H6639" s="104" t="n">
        <v>1357</v>
      </c>
      <c r="I6639" s="29" t="s">
        <v>23</v>
      </c>
      <c r="J6639" s="105" t="s">
        <v>1720</v>
      </c>
      <c r="K6639" s="106" t="n">
        <v>1663</v>
      </c>
      <c r="L6639" s="107" t="n">
        <v>2018001004</v>
      </c>
      <c r="M6639" s="73" t="n">
        <v>44133</v>
      </c>
      <c r="N6639" s="74" t="n">
        <v>0</v>
      </c>
      <c r="O6639" s="109" t="n">
        <v>0</v>
      </c>
      <c r="P6639" s="110" t="n">
        <v>0</v>
      </c>
      <c r="Q6639" s="77" t="n">
        <v>0</v>
      </c>
      <c r="R6639" s="78" t="n">
        <v>0</v>
      </c>
      <c r="S6639" s="39" t="n">
        <v>1357</v>
      </c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  <c r="AMG6639" s="0"/>
      <c r="AMH6639" s="0"/>
      <c r="AMI6639" s="0"/>
      <c r="AMJ6639" s="0"/>
    </row>
    <row r="6640" s="4" customFormat="true" ht="37.5" hidden="false" customHeight="true" outlineLevel="0" collapsed="false">
      <c r="A6640" s="23" t="s">
        <v>1337</v>
      </c>
      <c r="B6640" s="108" t="n">
        <v>12312</v>
      </c>
      <c r="C6640" s="25" t="n">
        <f aca="false">VLOOKUP(B6640,[1]Planilha8!$X$4:$Y$6629,2,0)</f>
        <v>2320165</v>
      </c>
      <c r="D6640" s="102" t="s">
        <v>1736</v>
      </c>
      <c r="E6640" s="26" t="str">
        <f aca="false">VLOOKUP(B6640,[1]Planilha8!$X$4:$Z$6629,3,0)</f>
        <v>APOIO AO DIAGNÓSTICO – RECEPÇÃO</v>
      </c>
      <c r="F6640" s="26" t="str">
        <f aca="false">VLOOKUP(B6640,[1]Planilha8!$X$4:$AD$6629,7,0)</f>
        <v>BOM</v>
      </c>
      <c r="G6640" s="103" t="n">
        <v>44133</v>
      </c>
      <c r="H6640" s="104" t="n">
        <v>1357</v>
      </c>
      <c r="I6640" s="29" t="s">
        <v>23</v>
      </c>
      <c r="J6640" s="105" t="s">
        <v>1720</v>
      </c>
      <c r="K6640" s="106" t="n">
        <v>1663</v>
      </c>
      <c r="L6640" s="107" t="n">
        <v>2018001004</v>
      </c>
      <c r="M6640" s="73" t="n">
        <v>44133</v>
      </c>
      <c r="N6640" s="74" t="n">
        <v>0</v>
      </c>
      <c r="O6640" s="109" t="n">
        <v>0</v>
      </c>
      <c r="P6640" s="110" t="n">
        <v>0</v>
      </c>
      <c r="Q6640" s="77" t="n">
        <v>0</v>
      </c>
      <c r="R6640" s="78" t="n">
        <v>0</v>
      </c>
      <c r="S6640" s="39" t="n">
        <v>1357</v>
      </c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  <c r="AMG6640" s="0"/>
      <c r="AMH6640" s="0"/>
      <c r="AMI6640" s="0"/>
      <c r="AMJ6640" s="0"/>
    </row>
    <row r="6641" s="4" customFormat="true" ht="37.5" hidden="false" customHeight="true" outlineLevel="0" collapsed="false">
      <c r="A6641" s="23" t="s">
        <v>1337</v>
      </c>
      <c r="B6641" s="108" t="n">
        <v>12313</v>
      </c>
      <c r="C6641" s="25" t="n">
        <f aca="false">VLOOKUP(B6641,[1]Planilha8!$X$4:$Y$6629,2,0)</f>
        <v>2320166</v>
      </c>
      <c r="D6641" s="102" t="s">
        <v>1736</v>
      </c>
      <c r="E6641" s="26" t="str">
        <f aca="false">VLOOKUP(B6641,[1]Planilha8!$X$4:$Z$6629,3,0)</f>
        <v>APOIO AO DIAGNÓSTICO – RECEPÇÃO</v>
      </c>
      <c r="F6641" s="26" t="str">
        <f aca="false">VLOOKUP(B6641,[1]Planilha8!$X$4:$AD$6629,7,0)</f>
        <v>BOM</v>
      </c>
      <c r="G6641" s="103" t="n">
        <v>44133</v>
      </c>
      <c r="H6641" s="104" t="n">
        <v>1357</v>
      </c>
      <c r="I6641" s="29" t="s">
        <v>23</v>
      </c>
      <c r="J6641" s="105" t="s">
        <v>1720</v>
      </c>
      <c r="K6641" s="106" t="n">
        <v>1663</v>
      </c>
      <c r="L6641" s="107" t="n">
        <v>2018001004</v>
      </c>
      <c r="M6641" s="73" t="n">
        <v>44133</v>
      </c>
      <c r="N6641" s="74" t="n">
        <v>0</v>
      </c>
      <c r="O6641" s="109" t="n">
        <v>0</v>
      </c>
      <c r="P6641" s="110" t="n">
        <v>0</v>
      </c>
      <c r="Q6641" s="77" t="n">
        <v>0</v>
      </c>
      <c r="R6641" s="78" t="n">
        <v>0</v>
      </c>
      <c r="S6641" s="39" t="n">
        <v>1357</v>
      </c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  <c r="AMG6641" s="0"/>
      <c r="AMH6641" s="0"/>
      <c r="AMI6641" s="0"/>
      <c r="AMJ6641" s="0"/>
    </row>
    <row r="6642" s="4" customFormat="true" ht="37.5" hidden="false" customHeight="true" outlineLevel="0" collapsed="false">
      <c r="A6642" s="23" t="s">
        <v>1337</v>
      </c>
      <c r="B6642" s="108" t="n">
        <v>12314</v>
      </c>
      <c r="C6642" s="25" t="n">
        <f aca="false">VLOOKUP(B6642,[1]Planilha8!$X$4:$Y$6629,2,0)</f>
        <v>2320167</v>
      </c>
      <c r="D6642" s="102" t="s">
        <v>1736</v>
      </c>
      <c r="E6642" s="26" t="str">
        <f aca="false">VLOOKUP(B6642,[1]Planilha8!$X$4:$Z$6629,3,0)</f>
        <v>APOIO AO DIAGNÓSTICO – RECEPÇÃO</v>
      </c>
      <c r="F6642" s="26" t="str">
        <f aca="false">VLOOKUP(B6642,[1]Planilha8!$X$4:$AD$6629,7,0)</f>
        <v>BOM</v>
      </c>
      <c r="G6642" s="103" t="n">
        <v>44133</v>
      </c>
      <c r="H6642" s="104" t="n">
        <v>1357</v>
      </c>
      <c r="I6642" s="29" t="s">
        <v>23</v>
      </c>
      <c r="J6642" s="105" t="s">
        <v>1720</v>
      </c>
      <c r="K6642" s="106" t="n">
        <v>1663</v>
      </c>
      <c r="L6642" s="107" t="n">
        <v>2018001004</v>
      </c>
      <c r="M6642" s="73" t="n">
        <v>44133</v>
      </c>
      <c r="N6642" s="74" t="n">
        <v>0</v>
      </c>
      <c r="O6642" s="109" t="n">
        <v>0</v>
      </c>
      <c r="P6642" s="110" t="n">
        <v>0</v>
      </c>
      <c r="Q6642" s="77" t="n">
        <v>0</v>
      </c>
      <c r="R6642" s="78" t="n">
        <v>0</v>
      </c>
      <c r="S6642" s="39" t="n">
        <v>1357</v>
      </c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  <c r="AMG6642" s="0"/>
      <c r="AMH6642" s="0"/>
      <c r="AMI6642" s="0"/>
      <c r="AMJ6642" s="0"/>
    </row>
    <row r="6643" s="4" customFormat="true" ht="37.5" hidden="false" customHeight="true" outlineLevel="0" collapsed="false">
      <c r="A6643" s="23" t="s">
        <v>1337</v>
      </c>
      <c r="B6643" s="108" t="n">
        <v>12315</v>
      </c>
      <c r="C6643" s="25" t="n">
        <f aca="false">VLOOKUP(B6643,[1]Planilha8!$X$4:$Y$6629,2,0)</f>
        <v>2320168</v>
      </c>
      <c r="D6643" s="102" t="s">
        <v>1736</v>
      </c>
      <c r="E6643" s="26" t="str">
        <f aca="false">VLOOKUP(B6643,[1]Planilha8!$X$4:$Z$6629,3,0)</f>
        <v>APOIO AO DIAGNÓSTICO – RECEPÇÃO</v>
      </c>
      <c r="F6643" s="26" t="str">
        <f aca="false">VLOOKUP(B6643,[1]Planilha8!$X$4:$AD$6629,7,0)</f>
        <v>BOM</v>
      </c>
      <c r="G6643" s="103" t="n">
        <v>44133</v>
      </c>
      <c r="H6643" s="104" t="n">
        <v>1357</v>
      </c>
      <c r="I6643" s="29" t="s">
        <v>23</v>
      </c>
      <c r="J6643" s="105" t="s">
        <v>1720</v>
      </c>
      <c r="K6643" s="106" t="n">
        <v>1663</v>
      </c>
      <c r="L6643" s="107" t="n">
        <v>2018001004</v>
      </c>
      <c r="M6643" s="73" t="n">
        <v>44133</v>
      </c>
      <c r="N6643" s="74" t="n">
        <v>0</v>
      </c>
      <c r="O6643" s="109" t="n">
        <v>0</v>
      </c>
      <c r="P6643" s="110" t="n">
        <v>0</v>
      </c>
      <c r="Q6643" s="77" t="n">
        <v>0</v>
      </c>
      <c r="R6643" s="78" t="n">
        <v>0</v>
      </c>
      <c r="S6643" s="39" t="n">
        <v>1357</v>
      </c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  <c r="AMG6643" s="0"/>
      <c r="AMH6643" s="0"/>
      <c r="AMI6643" s="0"/>
      <c r="AMJ6643" s="0"/>
    </row>
    <row r="6644" s="4" customFormat="true" ht="37.5" hidden="false" customHeight="true" outlineLevel="0" collapsed="false">
      <c r="A6644" s="23" t="s">
        <v>1337</v>
      </c>
      <c r="B6644" s="108" t="n">
        <v>12373</v>
      </c>
      <c r="C6644" s="25" t="n">
        <f aca="false">VLOOKUP(B6644,[1]Planilha8!$X$4:$Y$6629,2,0)</f>
        <v>2320232</v>
      </c>
      <c r="D6644" s="102" t="s">
        <v>1737</v>
      </c>
      <c r="E6644" s="26" t="str">
        <f aca="false">VLOOKUP(B6644,[1]Planilha8!$X$4:$Z$6629,3,0)</f>
        <v>AMBULATÓRIO – RECEPÇÃO</v>
      </c>
      <c r="F6644" s="26" t="str">
        <f aca="false">VLOOKUP(B6644,[1]Planilha8!$X$4:$AD$6629,7,0)</f>
        <v>BOM</v>
      </c>
      <c r="G6644" s="103" t="n">
        <v>44144</v>
      </c>
      <c r="H6644" s="104" t="n">
        <v>1300</v>
      </c>
      <c r="I6644" s="29" t="s">
        <v>23</v>
      </c>
      <c r="J6644" s="105" t="s">
        <v>1738</v>
      </c>
      <c r="K6644" s="106" t="n">
        <v>24</v>
      </c>
      <c r="L6644" s="107" t="n">
        <v>2020004872</v>
      </c>
      <c r="M6644" s="73" t="n">
        <v>44144</v>
      </c>
      <c r="N6644" s="74" t="n">
        <v>0</v>
      </c>
      <c r="O6644" s="109" t="n">
        <v>0</v>
      </c>
      <c r="P6644" s="110" t="n">
        <v>0</v>
      </c>
      <c r="Q6644" s="77" t="n">
        <v>0</v>
      </c>
      <c r="R6644" s="78" t="n">
        <v>0</v>
      </c>
      <c r="S6644" s="39" t="n">
        <v>1300</v>
      </c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  <c r="AMG6644" s="0"/>
      <c r="AMH6644" s="0"/>
      <c r="AMI6644" s="0"/>
      <c r="AMJ6644" s="0"/>
    </row>
    <row r="6645" s="4" customFormat="true" ht="37.5" hidden="false" customHeight="true" outlineLevel="0" collapsed="false">
      <c r="A6645" s="23" t="s">
        <v>1337</v>
      </c>
      <c r="B6645" s="108" t="n">
        <v>12380</v>
      </c>
      <c r="C6645" s="25" t="n">
        <f aca="false">VLOOKUP(B6645,[1]Planilha8!$X$4:$Y$6629,2,0)</f>
        <v>2320206</v>
      </c>
      <c r="D6645" s="102" t="s">
        <v>1736</v>
      </c>
      <c r="E6645" s="26" t="str">
        <f aca="false">VLOOKUP(B6645,[1]Planilha8!$X$4:$Z$6629,3,0)</f>
        <v>AMBULATÓRIO</v>
      </c>
      <c r="F6645" s="26" t="str">
        <f aca="false">VLOOKUP(B6645,[1]Planilha8!$X$4:$AD$6629,7,0)</f>
        <v>BOM</v>
      </c>
      <c r="G6645" s="103" t="n">
        <v>44159</v>
      </c>
      <c r="H6645" s="104" t="n">
        <v>1357</v>
      </c>
      <c r="I6645" s="29" t="s">
        <v>23</v>
      </c>
      <c r="J6645" s="105" t="s">
        <v>1720</v>
      </c>
      <c r="K6645" s="106" t="n">
        <v>1812</v>
      </c>
      <c r="L6645" s="107" t="n">
        <v>2018001004</v>
      </c>
      <c r="M6645" s="73" t="n">
        <v>44159</v>
      </c>
      <c r="N6645" s="74" t="n">
        <v>0</v>
      </c>
      <c r="O6645" s="109" t="n">
        <v>0</v>
      </c>
      <c r="P6645" s="110" t="n">
        <v>0</v>
      </c>
      <c r="Q6645" s="77" t="n">
        <v>0</v>
      </c>
      <c r="R6645" s="78" t="n">
        <v>0</v>
      </c>
      <c r="S6645" s="39" t="n">
        <v>1357</v>
      </c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  <c r="AMG6645" s="0"/>
      <c r="AMH6645" s="0"/>
      <c r="AMI6645" s="0"/>
      <c r="AMJ6645" s="0"/>
    </row>
    <row r="6646" s="4" customFormat="true" ht="37.5" hidden="false" customHeight="true" outlineLevel="0" collapsed="false">
      <c r="A6646" s="23" t="s">
        <v>1337</v>
      </c>
      <c r="B6646" s="108" t="n">
        <v>12381</v>
      </c>
      <c r="C6646" s="25" t="n">
        <f aca="false">VLOOKUP(B6646,[1]Planilha8!$X$4:$Y$6629,2,0)</f>
        <v>2320207</v>
      </c>
      <c r="D6646" s="102" t="s">
        <v>1736</v>
      </c>
      <c r="E6646" s="26" t="str">
        <f aca="false">VLOOKUP(B6646,[1]Planilha8!$X$4:$Z$6629,3,0)</f>
        <v>AMBULATÓRIO</v>
      </c>
      <c r="F6646" s="26" t="str">
        <f aca="false">VLOOKUP(B6646,[1]Planilha8!$X$4:$AD$6629,7,0)</f>
        <v>BOM</v>
      </c>
      <c r="G6646" s="103" t="n">
        <v>44159</v>
      </c>
      <c r="H6646" s="104" t="n">
        <v>1357</v>
      </c>
      <c r="I6646" s="29" t="s">
        <v>23</v>
      </c>
      <c r="J6646" s="105" t="s">
        <v>1720</v>
      </c>
      <c r="K6646" s="106" t="n">
        <v>1812</v>
      </c>
      <c r="L6646" s="107" t="n">
        <v>2018001004</v>
      </c>
      <c r="M6646" s="73" t="n">
        <v>44159</v>
      </c>
      <c r="N6646" s="74" t="n">
        <v>0</v>
      </c>
      <c r="O6646" s="109" t="n">
        <v>0</v>
      </c>
      <c r="P6646" s="110" t="n">
        <v>0</v>
      </c>
      <c r="Q6646" s="77" t="n">
        <v>0</v>
      </c>
      <c r="R6646" s="78" t="n">
        <v>0</v>
      </c>
      <c r="S6646" s="39" t="n">
        <v>1357</v>
      </c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  <c r="AMG6646" s="0"/>
      <c r="AMH6646" s="0"/>
      <c r="AMI6646" s="0"/>
      <c r="AMJ6646" s="0"/>
    </row>
    <row r="6647" s="4" customFormat="true" ht="37.5" hidden="false" customHeight="true" outlineLevel="0" collapsed="false">
      <c r="A6647" s="23" t="s">
        <v>1337</v>
      </c>
      <c r="B6647" s="108" t="n">
        <v>12382</v>
      </c>
      <c r="C6647" s="25" t="n">
        <f aca="false">VLOOKUP(B6647,[1]Planilha8!$X$4:$Y$6629,2,0)</f>
        <v>2320208</v>
      </c>
      <c r="D6647" s="102" t="s">
        <v>1736</v>
      </c>
      <c r="E6647" s="26" t="str">
        <f aca="false">VLOOKUP(B6647,[1]Planilha8!$X$4:$Z$6629,3,0)</f>
        <v>AMBULATÓRIO</v>
      </c>
      <c r="F6647" s="26" t="str">
        <f aca="false">VLOOKUP(B6647,[1]Planilha8!$X$4:$AD$6629,7,0)</f>
        <v>BOM</v>
      </c>
      <c r="G6647" s="103" t="n">
        <v>44159</v>
      </c>
      <c r="H6647" s="104" t="n">
        <v>1357</v>
      </c>
      <c r="I6647" s="29" t="s">
        <v>23</v>
      </c>
      <c r="J6647" s="105" t="s">
        <v>1720</v>
      </c>
      <c r="K6647" s="106" t="n">
        <v>1812</v>
      </c>
      <c r="L6647" s="107" t="n">
        <v>2018001004</v>
      </c>
      <c r="M6647" s="73" t="n">
        <v>44159</v>
      </c>
      <c r="N6647" s="74" t="n">
        <v>0</v>
      </c>
      <c r="O6647" s="109" t="n">
        <v>0</v>
      </c>
      <c r="P6647" s="110" t="n">
        <v>0</v>
      </c>
      <c r="Q6647" s="77" t="n">
        <v>0</v>
      </c>
      <c r="R6647" s="78" t="n">
        <v>0</v>
      </c>
      <c r="S6647" s="39" t="n">
        <v>1357</v>
      </c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  <c r="AMG6647" s="0"/>
      <c r="AMH6647" s="0"/>
      <c r="AMI6647" s="0"/>
      <c r="AMJ6647" s="0"/>
    </row>
    <row r="6648" s="4" customFormat="true" ht="37.5" hidden="false" customHeight="true" outlineLevel="0" collapsed="false">
      <c r="A6648" s="23" t="s">
        <v>1337</v>
      </c>
      <c r="B6648" s="108" t="n">
        <v>12383</v>
      </c>
      <c r="C6648" s="25" t="n">
        <f aca="false">VLOOKUP(B6648,[1]Planilha8!$X$4:$Y$6629,2,0)</f>
        <v>2320209</v>
      </c>
      <c r="D6648" s="102" t="s">
        <v>1736</v>
      </c>
      <c r="E6648" s="26" t="str">
        <f aca="false">VLOOKUP(B6648,[1]Planilha8!$X$4:$Z$6629,3,0)</f>
        <v>AMBULATÓRIO</v>
      </c>
      <c r="F6648" s="26" t="str">
        <f aca="false">VLOOKUP(B6648,[1]Planilha8!$X$4:$AD$6629,7,0)</f>
        <v>BOM</v>
      </c>
      <c r="G6648" s="103" t="n">
        <v>44159</v>
      </c>
      <c r="H6648" s="104" t="n">
        <v>1357</v>
      </c>
      <c r="I6648" s="29" t="s">
        <v>23</v>
      </c>
      <c r="J6648" s="105" t="s">
        <v>1720</v>
      </c>
      <c r="K6648" s="106" t="n">
        <v>1812</v>
      </c>
      <c r="L6648" s="107" t="n">
        <v>2018001004</v>
      </c>
      <c r="M6648" s="73" t="n">
        <v>44159</v>
      </c>
      <c r="N6648" s="74" t="n">
        <v>0</v>
      </c>
      <c r="O6648" s="109" t="n">
        <v>0</v>
      </c>
      <c r="P6648" s="110" t="n">
        <v>0</v>
      </c>
      <c r="Q6648" s="77" t="n">
        <v>0</v>
      </c>
      <c r="R6648" s="78" t="n">
        <v>0</v>
      </c>
      <c r="S6648" s="39" t="n">
        <v>1357</v>
      </c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  <c r="AMG6648" s="0"/>
      <c r="AMH6648" s="0"/>
      <c r="AMI6648" s="0"/>
      <c r="AMJ6648" s="0"/>
    </row>
    <row r="6649" s="4" customFormat="true" ht="37.5" hidden="false" customHeight="true" outlineLevel="0" collapsed="false">
      <c r="A6649" s="23" t="s">
        <v>1337</v>
      </c>
      <c r="B6649" s="108" t="n">
        <v>12384</v>
      </c>
      <c r="C6649" s="25" t="n">
        <f aca="false">VLOOKUP(B6649,[1]Planilha8!$X$4:$Y$6629,2,0)</f>
        <v>2320210</v>
      </c>
      <c r="D6649" s="102" t="s">
        <v>1736</v>
      </c>
      <c r="E6649" s="26" t="str">
        <f aca="false">VLOOKUP(B6649,[1]Planilha8!$X$4:$Z$6629,3,0)</f>
        <v>AMBULATÓRIO</v>
      </c>
      <c r="F6649" s="26" t="str">
        <f aca="false">VLOOKUP(B6649,[1]Planilha8!$X$4:$AD$6629,7,0)</f>
        <v>BOM</v>
      </c>
      <c r="G6649" s="103" t="n">
        <v>44159</v>
      </c>
      <c r="H6649" s="104" t="n">
        <v>1357</v>
      </c>
      <c r="I6649" s="29" t="s">
        <v>23</v>
      </c>
      <c r="J6649" s="105" t="s">
        <v>1720</v>
      </c>
      <c r="K6649" s="106" t="n">
        <v>1812</v>
      </c>
      <c r="L6649" s="107" t="n">
        <v>2018001004</v>
      </c>
      <c r="M6649" s="73" t="n">
        <v>44159</v>
      </c>
      <c r="N6649" s="74" t="n">
        <v>0</v>
      </c>
      <c r="O6649" s="109" t="n">
        <v>0</v>
      </c>
      <c r="P6649" s="110" t="n">
        <v>0</v>
      </c>
      <c r="Q6649" s="77" t="n">
        <v>0</v>
      </c>
      <c r="R6649" s="78" t="n">
        <v>0</v>
      </c>
      <c r="S6649" s="39" t="n">
        <v>1357</v>
      </c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  <c r="AMG6649" s="0"/>
      <c r="AMH6649" s="0"/>
      <c r="AMI6649" s="0"/>
      <c r="AMJ6649" s="0"/>
    </row>
    <row r="6650" s="4" customFormat="true" ht="37.5" hidden="false" customHeight="true" outlineLevel="0" collapsed="false">
      <c r="A6650" s="23" t="s">
        <v>1337</v>
      </c>
      <c r="B6650" s="108" t="n">
        <v>12385</v>
      </c>
      <c r="C6650" s="25" t="n">
        <f aca="false">VLOOKUP(B6650,[1]Planilha8!$X$4:$Y$6629,2,0)</f>
        <v>2320211</v>
      </c>
      <c r="D6650" s="102" t="s">
        <v>1736</v>
      </c>
      <c r="E6650" s="26" t="str">
        <f aca="false">VLOOKUP(B6650,[1]Planilha8!$X$4:$Z$6629,3,0)</f>
        <v>AMBULATÓRIO</v>
      </c>
      <c r="F6650" s="26" t="str">
        <f aca="false">VLOOKUP(B6650,[1]Planilha8!$X$4:$AD$6629,7,0)</f>
        <v>BOM</v>
      </c>
      <c r="G6650" s="103" t="n">
        <v>44159</v>
      </c>
      <c r="H6650" s="104" t="n">
        <v>1357</v>
      </c>
      <c r="I6650" s="29" t="s">
        <v>23</v>
      </c>
      <c r="J6650" s="105" t="s">
        <v>1720</v>
      </c>
      <c r="K6650" s="106" t="n">
        <v>1812</v>
      </c>
      <c r="L6650" s="107" t="n">
        <v>2018001004</v>
      </c>
      <c r="M6650" s="73" t="n">
        <v>44159</v>
      </c>
      <c r="N6650" s="74" t="n">
        <v>0</v>
      </c>
      <c r="O6650" s="109" t="n">
        <v>0</v>
      </c>
      <c r="P6650" s="110" t="n">
        <v>0</v>
      </c>
      <c r="Q6650" s="77" t="n">
        <v>0</v>
      </c>
      <c r="R6650" s="78" t="n">
        <v>0</v>
      </c>
      <c r="S6650" s="39" t="n">
        <v>1357</v>
      </c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  <c r="AMG6650" s="0"/>
      <c r="AMH6650" s="0"/>
      <c r="AMI6650" s="0"/>
      <c r="AMJ6650" s="0"/>
    </row>
    <row r="6651" s="4" customFormat="true" ht="37.5" hidden="false" customHeight="true" outlineLevel="0" collapsed="false">
      <c r="A6651" s="23" t="s">
        <v>1337</v>
      </c>
      <c r="B6651" s="108" t="n">
        <v>12386</v>
      </c>
      <c r="C6651" s="25" t="n">
        <f aca="false">VLOOKUP(B6651,[1]Planilha8!$X$4:$Y$6629,2,0)</f>
        <v>2320212</v>
      </c>
      <c r="D6651" s="102" t="s">
        <v>1736</v>
      </c>
      <c r="E6651" s="26" t="str">
        <f aca="false">VLOOKUP(B6651,[1]Planilha8!$X$4:$Z$6629,3,0)</f>
        <v>AMBULATÓRIO</v>
      </c>
      <c r="F6651" s="26" t="str">
        <f aca="false">VLOOKUP(B6651,[1]Planilha8!$X$4:$AD$6629,7,0)</f>
        <v>BOM</v>
      </c>
      <c r="G6651" s="103" t="n">
        <v>44159</v>
      </c>
      <c r="H6651" s="104" t="n">
        <v>1357</v>
      </c>
      <c r="I6651" s="29" t="s">
        <v>23</v>
      </c>
      <c r="J6651" s="105" t="s">
        <v>1720</v>
      </c>
      <c r="K6651" s="106" t="n">
        <v>1812</v>
      </c>
      <c r="L6651" s="107" t="n">
        <v>2018001004</v>
      </c>
      <c r="M6651" s="73" t="n">
        <v>44159</v>
      </c>
      <c r="N6651" s="74" t="n">
        <v>0</v>
      </c>
      <c r="O6651" s="109" t="n">
        <v>0</v>
      </c>
      <c r="P6651" s="110" t="n">
        <v>0</v>
      </c>
      <c r="Q6651" s="77" t="n">
        <v>0</v>
      </c>
      <c r="R6651" s="78" t="n">
        <v>0</v>
      </c>
      <c r="S6651" s="39" t="n">
        <v>1357</v>
      </c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  <c r="AMG6651" s="0"/>
      <c r="AMH6651" s="0"/>
      <c r="AMI6651" s="0"/>
      <c r="AMJ6651" s="0"/>
    </row>
    <row r="6652" s="4" customFormat="true" ht="37.5" hidden="false" customHeight="true" outlineLevel="0" collapsed="false">
      <c r="A6652" s="23" t="s">
        <v>1337</v>
      </c>
      <c r="B6652" s="108" t="n">
        <v>12387</v>
      </c>
      <c r="C6652" s="25" t="n">
        <f aca="false">VLOOKUP(B6652,[1]Planilha8!$X$4:$Y$6629,2,0)</f>
        <v>2320213</v>
      </c>
      <c r="D6652" s="102" t="s">
        <v>1736</v>
      </c>
      <c r="E6652" s="26" t="str">
        <f aca="false">VLOOKUP(B6652,[1]Planilha8!$X$4:$Z$6629,3,0)</f>
        <v>AMBULATÓRIO</v>
      </c>
      <c r="F6652" s="26" t="str">
        <f aca="false">VLOOKUP(B6652,[1]Planilha8!$X$4:$AD$6629,7,0)</f>
        <v>BOM</v>
      </c>
      <c r="G6652" s="103" t="n">
        <v>44159</v>
      </c>
      <c r="H6652" s="104" t="n">
        <v>1357</v>
      </c>
      <c r="I6652" s="29" t="s">
        <v>23</v>
      </c>
      <c r="J6652" s="105" t="s">
        <v>1720</v>
      </c>
      <c r="K6652" s="106" t="n">
        <v>1812</v>
      </c>
      <c r="L6652" s="107" t="n">
        <v>2018001004</v>
      </c>
      <c r="M6652" s="73" t="n">
        <v>44159</v>
      </c>
      <c r="N6652" s="74" t="n">
        <v>0</v>
      </c>
      <c r="O6652" s="109" t="n">
        <v>0</v>
      </c>
      <c r="P6652" s="110" t="n">
        <v>0</v>
      </c>
      <c r="Q6652" s="77" t="n">
        <v>0</v>
      </c>
      <c r="R6652" s="78" t="n">
        <v>0</v>
      </c>
      <c r="S6652" s="39" t="n">
        <v>1357</v>
      </c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  <c r="AMG6652" s="0"/>
      <c r="AMH6652" s="0"/>
      <c r="AMI6652" s="0"/>
      <c r="AMJ6652" s="0"/>
    </row>
    <row r="6653" s="4" customFormat="true" ht="37.5" hidden="false" customHeight="true" outlineLevel="0" collapsed="false">
      <c r="A6653" s="23" t="s">
        <v>1337</v>
      </c>
      <c r="B6653" s="108" t="n">
        <v>12388</v>
      </c>
      <c r="C6653" s="25" t="n">
        <f aca="false">VLOOKUP(B6653,[1]Planilha8!$X$4:$Y$6629,2,0)</f>
        <v>2320214</v>
      </c>
      <c r="D6653" s="102" t="s">
        <v>1736</v>
      </c>
      <c r="E6653" s="26" t="str">
        <f aca="false">VLOOKUP(B6653,[1]Planilha8!$X$4:$Z$6629,3,0)</f>
        <v>AMBULATÓRIO</v>
      </c>
      <c r="F6653" s="26" t="str">
        <f aca="false">VLOOKUP(B6653,[1]Planilha8!$X$4:$AD$6629,7,0)</f>
        <v>BOM</v>
      </c>
      <c r="G6653" s="103" t="n">
        <v>44159</v>
      </c>
      <c r="H6653" s="104" t="n">
        <v>1357</v>
      </c>
      <c r="I6653" s="29" t="s">
        <v>23</v>
      </c>
      <c r="J6653" s="105" t="s">
        <v>1720</v>
      </c>
      <c r="K6653" s="106" t="n">
        <v>1812</v>
      </c>
      <c r="L6653" s="107" t="n">
        <v>2018001004</v>
      </c>
      <c r="M6653" s="73" t="n">
        <v>44159</v>
      </c>
      <c r="N6653" s="74" t="n">
        <v>0</v>
      </c>
      <c r="O6653" s="109" t="n">
        <v>0</v>
      </c>
      <c r="P6653" s="110" t="n">
        <v>0</v>
      </c>
      <c r="Q6653" s="77" t="n">
        <v>0</v>
      </c>
      <c r="R6653" s="78" t="n">
        <v>0</v>
      </c>
      <c r="S6653" s="39" t="n">
        <v>1357</v>
      </c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  <c r="AMG6653" s="0"/>
      <c r="AMH6653" s="0"/>
      <c r="AMI6653" s="0"/>
      <c r="AMJ6653" s="0"/>
    </row>
    <row r="6654" s="4" customFormat="true" ht="37.5" hidden="false" customHeight="true" outlineLevel="0" collapsed="false">
      <c r="A6654" s="23" t="s">
        <v>1337</v>
      </c>
      <c r="B6654" s="108" t="n">
        <v>12389</v>
      </c>
      <c r="C6654" s="25" t="n">
        <f aca="false">VLOOKUP(B6654,[1]Planilha8!$X$4:$Y$6629,2,0)</f>
        <v>2320215</v>
      </c>
      <c r="D6654" s="102" t="s">
        <v>1736</v>
      </c>
      <c r="E6654" s="26" t="str">
        <f aca="false">VLOOKUP(B6654,[1]Planilha8!$X$4:$Z$6629,3,0)</f>
        <v>AMBULATÓRIO</v>
      </c>
      <c r="F6654" s="26" t="str">
        <f aca="false">VLOOKUP(B6654,[1]Planilha8!$X$4:$AD$6629,7,0)</f>
        <v>BOM</v>
      </c>
      <c r="G6654" s="103" t="n">
        <v>44159</v>
      </c>
      <c r="H6654" s="104" t="n">
        <v>1357</v>
      </c>
      <c r="I6654" s="29" t="s">
        <v>23</v>
      </c>
      <c r="J6654" s="105" t="s">
        <v>1720</v>
      </c>
      <c r="K6654" s="106" t="n">
        <v>1812</v>
      </c>
      <c r="L6654" s="107" t="n">
        <v>2018001004</v>
      </c>
      <c r="M6654" s="73" t="n">
        <v>44159</v>
      </c>
      <c r="N6654" s="74" t="n">
        <v>0</v>
      </c>
      <c r="O6654" s="109" t="n">
        <v>0</v>
      </c>
      <c r="P6654" s="110" t="n">
        <v>0</v>
      </c>
      <c r="Q6654" s="77" t="n">
        <v>0</v>
      </c>
      <c r="R6654" s="78" t="n">
        <v>0</v>
      </c>
      <c r="S6654" s="39" t="n">
        <v>1357</v>
      </c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  <c r="AMG6654" s="0"/>
      <c r="AMH6654" s="0"/>
      <c r="AMI6654" s="0"/>
      <c r="AMJ6654" s="0"/>
    </row>
    <row r="6655" s="4" customFormat="true" ht="37.5" hidden="false" customHeight="true" outlineLevel="0" collapsed="false">
      <c r="A6655" s="23" t="s">
        <v>1337</v>
      </c>
      <c r="B6655" s="108" t="n">
        <v>12390</v>
      </c>
      <c r="C6655" s="25" t="n">
        <f aca="false">VLOOKUP(B6655,[1]Planilha8!$X$4:$Y$6629,2,0)</f>
        <v>2320216</v>
      </c>
      <c r="D6655" s="102" t="s">
        <v>1736</v>
      </c>
      <c r="E6655" s="26" t="str">
        <f aca="false">VLOOKUP(B6655,[1]Planilha8!$X$4:$Z$6629,3,0)</f>
        <v>AMBULATÓRIO</v>
      </c>
      <c r="F6655" s="26" t="str">
        <f aca="false">VLOOKUP(B6655,[1]Planilha8!$X$4:$AD$6629,7,0)</f>
        <v>BOM</v>
      </c>
      <c r="G6655" s="103" t="n">
        <v>44159</v>
      </c>
      <c r="H6655" s="104" t="n">
        <v>1357</v>
      </c>
      <c r="I6655" s="29" t="s">
        <v>23</v>
      </c>
      <c r="J6655" s="105" t="s">
        <v>1720</v>
      </c>
      <c r="K6655" s="106" t="n">
        <v>1812</v>
      </c>
      <c r="L6655" s="107" t="n">
        <v>2018001004</v>
      </c>
      <c r="M6655" s="73" t="n">
        <v>44159</v>
      </c>
      <c r="N6655" s="74" t="n">
        <v>0</v>
      </c>
      <c r="O6655" s="109" t="n">
        <v>0</v>
      </c>
      <c r="P6655" s="110" t="n">
        <v>0</v>
      </c>
      <c r="Q6655" s="77" t="n">
        <v>0</v>
      </c>
      <c r="R6655" s="78" t="n">
        <v>0</v>
      </c>
      <c r="S6655" s="39" t="n">
        <v>1357</v>
      </c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  <c r="AMG6655" s="0"/>
      <c r="AMH6655" s="0"/>
      <c r="AMI6655" s="0"/>
      <c r="AMJ6655" s="0"/>
    </row>
    <row r="6656" s="4" customFormat="true" ht="37.5" hidden="false" customHeight="true" outlineLevel="0" collapsed="false">
      <c r="A6656" s="23" t="s">
        <v>1337</v>
      </c>
      <c r="B6656" s="108" t="n">
        <v>12391</v>
      </c>
      <c r="C6656" s="25" t="n">
        <f aca="false">VLOOKUP(B6656,[1]Planilha8!$X$4:$Y$6629,2,0)</f>
        <v>2320217</v>
      </c>
      <c r="D6656" s="102" t="s">
        <v>1736</v>
      </c>
      <c r="E6656" s="26" t="str">
        <f aca="false">VLOOKUP(B6656,[1]Planilha8!$X$4:$Z$6629,3,0)</f>
        <v>AMBULATÓRIO</v>
      </c>
      <c r="F6656" s="26" t="str">
        <f aca="false">VLOOKUP(B6656,[1]Planilha8!$X$4:$AD$6629,7,0)</f>
        <v>BOM</v>
      </c>
      <c r="G6656" s="103" t="n">
        <v>44159</v>
      </c>
      <c r="H6656" s="104" t="n">
        <v>1357</v>
      </c>
      <c r="I6656" s="29" t="s">
        <v>23</v>
      </c>
      <c r="J6656" s="105" t="s">
        <v>1720</v>
      </c>
      <c r="K6656" s="106" t="n">
        <v>1812</v>
      </c>
      <c r="L6656" s="107" t="n">
        <v>2018001004</v>
      </c>
      <c r="M6656" s="73" t="n">
        <v>44159</v>
      </c>
      <c r="N6656" s="74" t="n">
        <v>0</v>
      </c>
      <c r="O6656" s="109" t="n">
        <v>0</v>
      </c>
      <c r="P6656" s="110" t="n">
        <v>0</v>
      </c>
      <c r="Q6656" s="77" t="n">
        <v>0</v>
      </c>
      <c r="R6656" s="78" t="n">
        <v>0</v>
      </c>
      <c r="S6656" s="39" t="n">
        <v>1357</v>
      </c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  <c r="AMG6656" s="0"/>
      <c r="AMH6656" s="0"/>
      <c r="AMI6656" s="0"/>
      <c r="AMJ6656" s="0"/>
    </row>
    <row r="6657" s="4" customFormat="true" ht="37.5" hidden="false" customHeight="true" outlineLevel="0" collapsed="false">
      <c r="A6657" s="23" t="s">
        <v>1337</v>
      </c>
      <c r="B6657" s="108" t="n">
        <v>12392</v>
      </c>
      <c r="C6657" s="25" t="n">
        <f aca="false">VLOOKUP(B6657,[1]Planilha8!$X$4:$Y$6629,2,0)</f>
        <v>2320218</v>
      </c>
      <c r="D6657" s="102" t="s">
        <v>1736</v>
      </c>
      <c r="E6657" s="26" t="str">
        <f aca="false">VLOOKUP(B6657,[1]Planilha8!$X$4:$Z$6629,3,0)</f>
        <v>AMBULATÓRIO</v>
      </c>
      <c r="F6657" s="26" t="str">
        <f aca="false">VLOOKUP(B6657,[1]Planilha8!$X$4:$AD$6629,7,0)</f>
        <v>BOM</v>
      </c>
      <c r="G6657" s="103" t="n">
        <v>44159</v>
      </c>
      <c r="H6657" s="104" t="n">
        <v>1357</v>
      </c>
      <c r="I6657" s="29" t="s">
        <v>23</v>
      </c>
      <c r="J6657" s="105" t="s">
        <v>1720</v>
      </c>
      <c r="K6657" s="106" t="n">
        <v>1812</v>
      </c>
      <c r="L6657" s="107" t="n">
        <v>2018001004</v>
      </c>
      <c r="M6657" s="73" t="n">
        <v>44159</v>
      </c>
      <c r="N6657" s="74" t="n">
        <v>0</v>
      </c>
      <c r="O6657" s="109" t="n">
        <v>0</v>
      </c>
      <c r="P6657" s="110" t="n">
        <v>0</v>
      </c>
      <c r="Q6657" s="77" t="n">
        <v>0</v>
      </c>
      <c r="R6657" s="78" t="n">
        <v>0</v>
      </c>
      <c r="S6657" s="39" t="n">
        <v>1357</v>
      </c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  <c r="AMG6657" s="0"/>
      <c r="AMH6657" s="0"/>
      <c r="AMI6657" s="0"/>
      <c r="AMJ6657" s="0"/>
    </row>
    <row r="6658" s="4" customFormat="true" ht="37.5" hidden="false" customHeight="true" outlineLevel="0" collapsed="false">
      <c r="A6658" s="23" t="s">
        <v>1337</v>
      </c>
      <c r="B6658" s="108" t="n">
        <v>12393</v>
      </c>
      <c r="C6658" s="25" t="n">
        <f aca="false">VLOOKUP(B6658,[1]Planilha8!$X$4:$Y$6629,2,0)</f>
        <v>2320219</v>
      </c>
      <c r="D6658" s="102" t="s">
        <v>1736</v>
      </c>
      <c r="E6658" s="26" t="str">
        <f aca="false">VLOOKUP(B6658,[1]Planilha8!$X$4:$Z$6629,3,0)</f>
        <v>AMBULATÓRIO</v>
      </c>
      <c r="F6658" s="26" t="str">
        <f aca="false">VLOOKUP(B6658,[1]Planilha8!$X$4:$AD$6629,7,0)</f>
        <v>BOM</v>
      </c>
      <c r="G6658" s="103" t="n">
        <v>44159</v>
      </c>
      <c r="H6658" s="104" t="n">
        <v>1357</v>
      </c>
      <c r="I6658" s="29" t="s">
        <v>23</v>
      </c>
      <c r="J6658" s="105" t="s">
        <v>1720</v>
      </c>
      <c r="K6658" s="106" t="n">
        <v>1812</v>
      </c>
      <c r="L6658" s="107" t="n">
        <v>2018001004</v>
      </c>
      <c r="M6658" s="73" t="n">
        <v>44159</v>
      </c>
      <c r="N6658" s="74" t="n">
        <v>0</v>
      </c>
      <c r="O6658" s="109" t="n">
        <v>0</v>
      </c>
      <c r="P6658" s="110" t="n">
        <v>0</v>
      </c>
      <c r="Q6658" s="77" t="n">
        <v>0</v>
      </c>
      <c r="R6658" s="78" t="n">
        <v>0</v>
      </c>
      <c r="S6658" s="39" t="n">
        <v>1357</v>
      </c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  <c r="AMG6658" s="0"/>
      <c r="AMH6658" s="0"/>
      <c r="AMI6658" s="0"/>
      <c r="AMJ6658" s="0"/>
    </row>
    <row r="6659" s="4" customFormat="true" ht="37.5" hidden="false" customHeight="true" outlineLevel="0" collapsed="false">
      <c r="A6659" s="23" t="s">
        <v>1337</v>
      </c>
      <c r="B6659" s="108" t="n">
        <v>12394</v>
      </c>
      <c r="C6659" s="25" t="n">
        <f aca="false">VLOOKUP(B6659,[1]Planilha8!$X$4:$Y$6629,2,0)</f>
        <v>2320220</v>
      </c>
      <c r="D6659" s="102" t="s">
        <v>1736</v>
      </c>
      <c r="E6659" s="26" t="str">
        <f aca="false">VLOOKUP(B6659,[1]Planilha8!$X$4:$Z$6629,3,0)</f>
        <v>AMBULATÓRIO</v>
      </c>
      <c r="F6659" s="26" t="str">
        <f aca="false">VLOOKUP(B6659,[1]Planilha8!$X$4:$AD$6629,7,0)</f>
        <v>BOM</v>
      </c>
      <c r="G6659" s="103" t="n">
        <v>44159</v>
      </c>
      <c r="H6659" s="104" t="n">
        <v>1357</v>
      </c>
      <c r="I6659" s="29" t="s">
        <v>23</v>
      </c>
      <c r="J6659" s="105" t="s">
        <v>1720</v>
      </c>
      <c r="K6659" s="106" t="n">
        <v>1812</v>
      </c>
      <c r="L6659" s="107" t="n">
        <v>2018001004</v>
      </c>
      <c r="M6659" s="73" t="n">
        <v>44159</v>
      </c>
      <c r="N6659" s="74" t="n">
        <v>0</v>
      </c>
      <c r="O6659" s="109" t="n">
        <v>0</v>
      </c>
      <c r="P6659" s="110" t="n">
        <v>0</v>
      </c>
      <c r="Q6659" s="77" t="n">
        <v>0</v>
      </c>
      <c r="R6659" s="78" t="n">
        <v>0</v>
      </c>
      <c r="S6659" s="39" t="n">
        <v>1357</v>
      </c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  <c r="AMG6659" s="0"/>
      <c r="AMH6659" s="0"/>
      <c r="AMI6659" s="0"/>
      <c r="AMJ6659" s="0"/>
    </row>
    <row r="6660" s="4" customFormat="true" ht="37.5" hidden="false" customHeight="true" outlineLevel="0" collapsed="false">
      <c r="A6660" s="23" t="s">
        <v>1337</v>
      </c>
      <c r="B6660" s="108" t="n">
        <v>12395</v>
      </c>
      <c r="C6660" s="25" t="n">
        <f aca="false">VLOOKUP(B6660,[1]Planilha8!$X$4:$Y$6629,2,0)</f>
        <v>2320221</v>
      </c>
      <c r="D6660" s="102" t="s">
        <v>1736</v>
      </c>
      <c r="E6660" s="26" t="str">
        <f aca="false">VLOOKUP(B6660,[1]Planilha8!$X$4:$Z$6629,3,0)</f>
        <v>AMBULATÓRIO</v>
      </c>
      <c r="F6660" s="26" t="str">
        <f aca="false">VLOOKUP(B6660,[1]Planilha8!$X$4:$AD$6629,7,0)</f>
        <v>BOM</v>
      </c>
      <c r="G6660" s="103" t="n">
        <v>44159</v>
      </c>
      <c r="H6660" s="104" t="n">
        <v>1357</v>
      </c>
      <c r="I6660" s="29" t="s">
        <v>23</v>
      </c>
      <c r="J6660" s="105" t="s">
        <v>1720</v>
      </c>
      <c r="K6660" s="106" t="n">
        <v>1812</v>
      </c>
      <c r="L6660" s="107" t="n">
        <v>2018001004</v>
      </c>
      <c r="M6660" s="73" t="n">
        <v>44159</v>
      </c>
      <c r="N6660" s="74" t="n">
        <v>0</v>
      </c>
      <c r="O6660" s="109" t="n">
        <v>0</v>
      </c>
      <c r="P6660" s="110" t="n">
        <v>0</v>
      </c>
      <c r="Q6660" s="77" t="n">
        <v>0</v>
      </c>
      <c r="R6660" s="78" t="n">
        <v>0</v>
      </c>
      <c r="S6660" s="39" t="n">
        <v>1357</v>
      </c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  <c r="AMG6660" s="0"/>
      <c r="AMH6660" s="0"/>
      <c r="AMI6660" s="0"/>
      <c r="AMJ6660" s="0"/>
    </row>
    <row r="6661" s="4" customFormat="true" ht="37.5" hidden="false" customHeight="true" outlineLevel="0" collapsed="false">
      <c r="A6661" s="23" t="s">
        <v>1337</v>
      </c>
      <c r="B6661" s="108" t="n">
        <v>12396</v>
      </c>
      <c r="C6661" s="25" t="n">
        <f aca="false">VLOOKUP(B6661,[1]Planilha8!$X$4:$Y$6629,2,0)</f>
        <v>2320222</v>
      </c>
      <c r="D6661" s="102" t="s">
        <v>1736</v>
      </c>
      <c r="E6661" s="26" t="str">
        <f aca="false">VLOOKUP(B6661,[1]Planilha8!$X$4:$Z$6629,3,0)</f>
        <v>AMBULATÓRIO</v>
      </c>
      <c r="F6661" s="26" t="str">
        <f aca="false">VLOOKUP(B6661,[1]Planilha8!$X$4:$AD$6629,7,0)</f>
        <v>BOM</v>
      </c>
      <c r="G6661" s="103" t="n">
        <v>44159</v>
      </c>
      <c r="H6661" s="104" t="n">
        <v>1357</v>
      </c>
      <c r="I6661" s="29" t="s">
        <v>23</v>
      </c>
      <c r="J6661" s="105" t="s">
        <v>1720</v>
      </c>
      <c r="K6661" s="106" t="n">
        <v>1812</v>
      </c>
      <c r="L6661" s="107" t="n">
        <v>2018001004</v>
      </c>
      <c r="M6661" s="73" t="n">
        <v>44159</v>
      </c>
      <c r="N6661" s="74" t="n">
        <v>0</v>
      </c>
      <c r="O6661" s="109" t="n">
        <v>0</v>
      </c>
      <c r="P6661" s="110" t="n">
        <v>0</v>
      </c>
      <c r="Q6661" s="77" t="n">
        <v>0</v>
      </c>
      <c r="R6661" s="78" t="n">
        <v>0</v>
      </c>
      <c r="S6661" s="39" t="n">
        <v>1357</v>
      </c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  <c r="AMG6661" s="0"/>
      <c r="AMH6661" s="0"/>
      <c r="AMI6661" s="0"/>
      <c r="AMJ6661" s="0"/>
    </row>
    <row r="6662" s="4" customFormat="true" ht="37.5" hidden="false" customHeight="true" outlineLevel="0" collapsed="false">
      <c r="A6662" s="23" t="s">
        <v>1337</v>
      </c>
      <c r="B6662" s="108" t="n">
        <v>12397</v>
      </c>
      <c r="C6662" s="25" t="n">
        <f aca="false">VLOOKUP(B6662,[1]Planilha8!$X$4:$Y$6629,2,0)</f>
        <v>2320223</v>
      </c>
      <c r="D6662" s="102" t="s">
        <v>1736</v>
      </c>
      <c r="E6662" s="26" t="str">
        <f aca="false">VLOOKUP(B6662,[1]Planilha8!$X$4:$Z$6629,3,0)</f>
        <v>AMBULATÓRIO</v>
      </c>
      <c r="F6662" s="26" t="str">
        <f aca="false">VLOOKUP(B6662,[1]Planilha8!$X$4:$AD$6629,7,0)</f>
        <v>BOM</v>
      </c>
      <c r="G6662" s="103" t="n">
        <v>44159</v>
      </c>
      <c r="H6662" s="104" t="n">
        <v>1357</v>
      </c>
      <c r="I6662" s="29" t="s">
        <v>23</v>
      </c>
      <c r="J6662" s="105" t="s">
        <v>1720</v>
      </c>
      <c r="K6662" s="106" t="n">
        <v>1812</v>
      </c>
      <c r="L6662" s="107" t="n">
        <v>2018001004</v>
      </c>
      <c r="M6662" s="73" t="n">
        <v>44159</v>
      </c>
      <c r="N6662" s="74" t="n">
        <v>0</v>
      </c>
      <c r="O6662" s="109" t="n">
        <v>0</v>
      </c>
      <c r="P6662" s="110" t="n">
        <v>0</v>
      </c>
      <c r="Q6662" s="77" t="n">
        <v>0</v>
      </c>
      <c r="R6662" s="78" t="n">
        <v>0</v>
      </c>
      <c r="S6662" s="39" t="n">
        <v>1357</v>
      </c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  <c r="AMG6662" s="0"/>
      <c r="AMH6662" s="0"/>
      <c r="AMI6662" s="0"/>
      <c r="AMJ6662" s="0"/>
    </row>
    <row r="6663" s="4" customFormat="true" ht="37.5" hidden="false" customHeight="true" outlineLevel="0" collapsed="false">
      <c r="A6663" s="23" t="s">
        <v>1337</v>
      </c>
      <c r="B6663" s="108" t="n">
        <v>12398</v>
      </c>
      <c r="C6663" s="25" t="n">
        <f aca="false">VLOOKUP(B6663,[1]Planilha8!$X$4:$Y$6629,2,0)</f>
        <v>2320224</v>
      </c>
      <c r="D6663" s="102" t="s">
        <v>1736</v>
      </c>
      <c r="E6663" s="26" t="str">
        <f aca="false">VLOOKUP(B6663,[1]Planilha8!$X$4:$Z$6629,3,0)</f>
        <v>AMBULATÓRIO</v>
      </c>
      <c r="F6663" s="26" t="str">
        <f aca="false">VLOOKUP(B6663,[1]Planilha8!$X$4:$AD$6629,7,0)</f>
        <v>BOM</v>
      </c>
      <c r="G6663" s="103" t="n">
        <v>44159</v>
      </c>
      <c r="H6663" s="104" t="n">
        <v>1357</v>
      </c>
      <c r="I6663" s="29" t="s">
        <v>23</v>
      </c>
      <c r="J6663" s="105" t="s">
        <v>1720</v>
      </c>
      <c r="K6663" s="106" t="n">
        <v>1812</v>
      </c>
      <c r="L6663" s="107" t="n">
        <v>2018001004</v>
      </c>
      <c r="M6663" s="73" t="n">
        <v>44159</v>
      </c>
      <c r="N6663" s="74" t="n">
        <v>0</v>
      </c>
      <c r="O6663" s="109" t="n">
        <v>0</v>
      </c>
      <c r="P6663" s="110" t="n">
        <v>0</v>
      </c>
      <c r="Q6663" s="77" t="n">
        <v>0</v>
      </c>
      <c r="R6663" s="78" t="n">
        <v>0</v>
      </c>
      <c r="S6663" s="39" t="n">
        <v>1357</v>
      </c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  <c r="AMG6663" s="0"/>
      <c r="AMH6663" s="0"/>
      <c r="AMI6663" s="0"/>
      <c r="AMJ6663" s="0"/>
    </row>
    <row r="6664" s="4" customFormat="true" ht="37.5" hidden="false" customHeight="true" outlineLevel="0" collapsed="false">
      <c r="A6664" s="23" t="s">
        <v>1337</v>
      </c>
      <c r="B6664" s="108" t="n">
        <v>12399</v>
      </c>
      <c r="C6664" s="25" t="n">
        <f aca="false">VLOOKUP(B6664,[1]Planilha8!$X$4:$Y$6629,2,0)</f>
        <v>2320225</v>
      </c>
      <c r="D6664" s="102" t="s">
        <v>1736</v>
      </c>
      <c r="E6664" s="26" t="str">
        <f aca="false">VLOOKUP(B6664,[1]Planilha8!$X$4:$Z$6629,3,0)</f>
        <v>AMBULATÓRIO</v>
      </c>
      <c r="F6664" s="26" t="str">
        <f aca="false">VLOOKUP(B6664,[1]Planilha8!$X$4:$AD$6629,7,0)</f>
        <v>BOM</v>
      </c>
      <c r="G6664" s="103" t="n">
        <v>44159</v>
      </c>
      <c r="H6664" s="104" t="n">
        <v>1357</v>
      </c>
      <c r="I6664" s="29" t="s">
        <v>23</v>
      </c>
      <c r="J6664" s="105" t="s">
        <v>1720</v>
      </c>
      <c r="K6664" s="106" t="n">
        <v>1812</v>
      </c>
      <c r="L6664" s="107" t="n">
        <v>2018001004</v>
      </c>
      <c r="M6664" s="73" t="n">
        <v>44159</v>
      </c>
      <c r="N6664" s="74" t="n">
        <v>0</v>
      </c>
      <c r="O6664" s="109" t="n">
        <v>0</v>
      </c>
      <c r="P6664" s="110" t="n">
        <v>0</v>
      </c>
      <c r="Q6664" s="77" t="n">
        <v>0</v>
      </c>
      <c r="R6664" s="78" t="n">
        <v>0</v>
      </c>
      <c r="S6664" s="39" t="n">
        <v>1357</v>
      </c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  <c r="AMG6664" s="0"/>
      <c r="AMH6664" s="0"/>
      <c r="AMI6664" s="0"/>
      <c r="AMJ6664" s="0"/>
    </row>
    <row r="6665" s="4" customFormat="true" ht="37.5" hidden="false" customHeight="true" outlineLevel="0" collapsed="false">
      <c r="A6665" s="23" t="s">
        <v>1337</v>
      </c>
      <c r="B6665" s="108" t="n">
        <v>12400</v>
      </c>
      <c r="C6665" s="25" t="n">
        <f aca="false">VLOOKUP(B6665,[1]Planilha8!$X$4:$Y$6629,2,0)</f>
        <v>2320226</v>
      </c>
      <c r="D6665" s="102" t="s">
        <v>1736</v>
      </c>
      <c r="E6665" s="26" t="str">
        <f aca="false">VLOOKUP(B6665,[1]Planilha8!$X$4:$Z$6629,3,0)</f>
        <v>AMBULATÓRIO</v>
      </c>
      <c r="F6665" s="26" t="str">
        <f aca="false">VLOOKUP(B6665,[1]Planilha8!$X$4:$AD$6629,7,0)</f>
        <v>BOM</v>
      </c>
      <c r="G6665" s="103" t="n">
        <v>44159</v>
      </c>
      <c r="H6665" s="104" t="n">
        <v>1357</v>
      </c>
      <c r="I6665" s="29" t="s">
        <v>23</v>
      </c>
      <c r="J6665" s="105" t="s">
        <v>1720</v>
      </c>
      <c r="K6665" s="106" t="n">
        <v>1812</v>
      </c>
      <c r="L6665" s="107" t="n">
        <v>2018001004</v>
      </c>
      <c r="M6665" s="73" t="n">
        <v>44159</v>
      </c>
      <c r="N6665" s="74" t="n">
        <v>0</v>
      </c>
      <c r="O6665" s="109" t="n">
        <v>0</v>
      </c>
      <c r="P6665" s="110" t="n">
        <v>0</v>
      </c>
      <c r="Q6665" s="77" t="n">
        <v>0</v>
      </c>
      <c r="R6665" s="78" t="n">
        <v>0</v>
      </c>
      <c r="S6665" s="39" t="n">
        <v>1357</v>
      </c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  <c r="AMG6665" s="0"/>
      <c r="AMH6665" s="0"/>
      <c r="AMI6665" s="0"/>
      <c r="AMJ6665" s="0"/>
    </row>
    <row r="6666" s="4" customFormat="true" ht="37.5" hidden="false" customHeight="true" outlineLevel="0" collapsed="false">
      <c r="A6666" s="23" t="s">
        <v>1337</v>
      </c>
      <c r="B6666" s="108" t="n">
        <v>12401</v>
      </c>
      <c r="C6666" s="25" t="n">
        <f aca="false">VLOOKUP(B6666,[1]Planilha8!$X$4:$Y$6629,2,0)</f>
        <v>2320227</v>
      </c>
      <c r="D6666" s="102" t="s">
        <v>1736</v>
      </c>
      <c r="E6666" s="26" t="str">
        <f aca="false">VLOOKUP(B6666,[1]Planilha8!$X$4:$Z$6629,3,0)</f>
        <v>AMBULATÓRIO</v>
      </c>
      <c r="F6666" s="26" t="str">
        <f aca="false">VLOOKUP(B6666,[1]Planilha8!$X$4:$AD$6629,7,0)</f>
        <v>BOM</v>
      </c>
      <c r="G6666" s="103" t="n">
        <v>44159</v>
      </c>
      <c r="H6666" s="104" t="n">
        <v>1357</v>
      </c>
      <c r="I6666" s="29" t="s">
        <v>23</v>
      </c>
      <c r="J6666" s="105" t="s">
        <v>1720</v>
      </c>
      <c r="K6666" s="106" t="n">
        <v>1812</v>
      </c>
      <c r="L6666" s="107" t="n">
        <v>2018001004</v>
      </c>
      <c r="M6666" s="73" t="n">
        <v>44159</v>
      </c>
      <c r="N6666" s="74" t="n">
        <v>0</v>
      </c>
      <c r="O6666" s="109" t="n">
        <v>0</v>
      </c>
      <c r="P6666" s="110" t="n">
        <v>0</v>
      </c>
      <c r="Q6666" s="77" t="n">
        <v>0</v>
      </c>
      <c r="R6666" s="78" t="n">
        <v>0</v>
      </c>
      <c r="S6666" s="39" t="n">
        <v>1357</v>
      </c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  <c r="AMG6666" s="0"/>
      <c r="AMH6666" s="0"/>
      <c r="AMI6666" s="0"/>
      <c r="AMJ6666" s="0"/>
    </row>
    <row r="6667" s="4" customFormat="true" ht="37.5" hidden="false" customHeight="true" outlineLevel="0" collapsed="false">
      <c r="A6667" s="23" t="s">
        <v>1337</v>
      </c>
      <c r="B6667" s="108" t="n">
        <v>12402</v>
      </c>
      <c r="C6667" s="25" t="n">
        <f aca="false">VLOOKUP(B6667,[1]Planilha8!$X$4:$Y$6629,2,0)</f>
        <v>2320228</v>
      </c>
      <c r="D6667" s="102" t="s">
        <v>1736</v>
      </c>
      <c r="E6667" s="26" t="str">
        <f aca="false">VLOOKUP(B6667,[1]Planilha8!$X$4:$Z$6629,3,0)</f>
        <v>AMBULATÓRIO</v>
      </c>
      <c r="F6667" s="26" t="str">
        <f aca="false">VLOOKUP(B6667,[1]Planilha8!$X$4:$AD$6629,7,0)</f>
        <v>BOM</v>
      </c>
      <c r="G6667" s="103" t="n">
        <v>44159</v>
      </c>
      <c r="H6667" s="104" t="n">
        <v>1357</v>
      </c>
      <c r="I6667" s="29" t="s">
        <v>23</v>
      </c>
      <c r="J6667" s="105" t="s">
        <v>1720</v>
      </c>
      <c r="K6667" s="106" t="n">
        <v>1812</v>
      </c>
      <c r="L6667" s="107" t="n">
        <v>2018001004</v>
      </c>
      <c r="M6667" s="73" t="n">
        <v>44159</v>
      </c>
      <c r="N6667" s="74" t="n">
        <v>0</v>
      </c>
      <c r="O6667" s="109" t="n">
        <v>0</v>
      </c>
      <c r="P6667" s="110" t="n">
        <v>0</v>
      </c>
      <c r="Q6667" s="77" t="n">
        <v>0</v>
      </c>
      <c r="R6667" s="78" t="n">
        <v>0</v>
      </c>
      <c r="S6667" s="39" t="n">
        <v>1357</v>
      </c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  <c r="AMG6667" s="0"/>
      <c r="AMH6667" s="0"/>
      <c r="AMI6667" s="0"/>
      <c r="AMJ6667" s="0"/>
    </row>
    <row r="6668" s="4" customFormat="true" ht="37.5" hidden="false" customHeight="true" outlineLevel="0" collapsed="false">
      <c r="A6668" s="23" t="s">
        <v>1337</v>
      </c>
      <c r="B6668" s="108" t="n">
        <v>12403</v>
      </c>
      <c r="C6668" s="25" t="n">
        <f aca="false">VLOOKUP(B6668,[1]Planilha8!$X$4:$Y$6629,2,0)</f>
        <v>2320229</v>
      </c>
      <c r="D6668" s="102" t="s">
        <v>1736</v>
      </c>
      <c r="E6668" s="26" t="str">
        <f aca="false">VLOOKUP(B6668,[1]Planilha8!$X$4:$Z$6629,3,0)</f>
        <v>AMBULATÓRIO</v>
      </c>
      <c r="F6668" s="26" t="str">
        <f aca="false">VLOOKUP(B6668,[1]Planilha8!$X$4:$AD$6629,7,0)</f>
        <v>BOM</v>
      </c>
      <c r="G6668" s="103" t="n">
        <v>44159</v>
      </c>
      <c r="H6668" s="104" t="n">
        <v>1357</v>
      </c>
      <c r="I6668" s="29" t="s">
        <v>23</v>
      </c>
      <c r="J6668" s="105" t="s">
        <v>1720</v>
      </c>
      <c r="K6668" s="106" t="n">
        <v>1812</v>
      </c>
      <c r="L6668" s="107" t="n">
        <v>2018001004</v>
      </c>
      <c r="M6668" s="73" t="n">
        <v>44159</v>
      </c>
      <c r="N6668" s="74" t="n">
        <v>0</v>
      </c>
      <c r="O6668" s="109" t="n">
        <v>0</v>
      </c>
      <c r="P6668" s="110" t="n">
        <v>0</v>
      </c>
      <c r="Q6668" s="77" t="n">
        <v>0</v>
      </c>
      <c r="R6668" s="78" t="n">
        <v>0</v>
      </c>
      <c r="S6668" s="39" t="n">
        <v>1357</v>
      </c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  <c r="AMG6668" s="0"/>
      <c r="AMH6668" s="0"/>
      <c r="AMI6668" s="0"/>
      <c r="AMJ6668" s="0"/>
    </row>
    <row r="6669" s="4" customFormat="true" ht="37.5" hidden="false" customHeight="true" outlineLevel="0" collapsed="false">
      <c r="A6669" s="23" t="s">
        <v>1337</v>
      </c>
      <c r="B6669" s="108" t="n">
        <v>12404</v>
      </c>
      <c r="C6669" s="25" t="n">
        <f aca="false">VLOOKUP(B6669,[1]Planilha8!$X$4:$Y$6629,2,0)</f>
        <v>2320230</v>
      </c>
      <c r="D6669" s="102" t="s">
        <v>1736</v>
      </c>
      <c r="E6669" s="26" t="str">
        <f aca="false">VLOOKUP(B6669,[1]Planilha8!$X$4:$Z$6629,3,0)</f>
        <v>AMBULATÓRIO</v>
      </c>
      <c r="F6669" s="26" t="str">
        <f aca="false">VLOOKUP(B6669,[1]Planilha8!$X$4:$AD$6629,7,0)</f>
        <v>BOM</v>
      </c>
      <c r="G6669" s="103" t="n">
        <v>44159</v>
      </c>
      <c r="H6669" s="104" t="n">
        <v>1357</v>
      </c>
      <c r="I6669" s="29" t="s">
        <v>23</v>
      </c>
      <c r="J6669" s="105" t="s">
        <v>1720</v>
      </c>
      <c r="K6669" s="106" t="n">
        <v>1812</v>
      </c>
      <c r="L6669" s="107" t="n">
        <v>2018001004</v>
      </c>
      <c r="M6669" s="73" t="n">
        <v>44159</v>
      </c>
      <c r="N6669" s="74" t="n">
        <v>0</v>
      </c>
      <c r="O6669" s="109" t="n">
        <v>0</v>
      </c>
      <c r="P6669" s="110" t="n">
        <v>0</v>
      </c>
      <c r="Q6669" s="77" t="n">
        <v>0</v>
      </c>
      <c r="R6669" s="78" t="n">
        <v>0</v>
      </c>
      <c r="S6669" s="39" t="n">
        <v>1357</v>
      </c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  <c r="AI6669" s="3"/>
      <c r="AJ6669" s="3"/>
      <c r="AMG6669" s="0"/>
      <c r="AMH6669" s="0"/>
      <c r="AMI6669" s="0"/>
      <c r="AMJ6669" s="0"/>
    </row>
    <row r="6670" s="4" customFormat="true" ht="37.5" hidden="false" customHeight="true" outlineLevel="0" collapsed="false">
      <c r="A6670" s="23" t="s">
        <v>1337</v>
      </c>
      <c r="B6670" s="108" t="n">
        <v>12405</v>
      </c>
      <c r="C6670" s="25" t="n">
        <f aca="false">VLOOKUP(B6670,[1]Planilha8!$X$4:$Y$6629,2,0)</f>
        <v>2320231</v>
      </c>
      <c r="D6670" s="102" t="s">
        <v>1736</v>
      </c>
      <c r="E6670" s="26" t="str">
        <f aca="false">VLOOKUP(B6670,[1]Planilha8!$X$4:$Z$6629,3,0)</f>
        <v>AMBULATÓRIO</v>
      </c>
      <c r="F6670" s="26" t="str">
        <f aca="false">VLOOKUP(B6670,[1]Planilha8!$X$4:$AD$6629,7,0)</f>
        <v>BOM</v>
      </c>
      <c r="G6670" s="103" t="n">
        <v>44159</v>
      </c>
      <c r="H6670" s="104" t="n">
        <v>1357</v>
      </c>
      <c r="I6670" s="29" t="s">
        <v>23</v>
      </c>
      <c r="J6670" s="105" t="s">
        <v>1720</v>
      </c>
      <c r="K6670" s="106" t="n">
        <v>1812</v>
      </c>
      <c r="L6670" s="107" t="n">
        <v>2018001004</v>
      </c>
      <c r="M6670" s="73" t="n">
        <v>44159</v>
      </c>
      <c r="N6670" s="74" t="n">
        <v>0</v>
      </c>
      <c r="O6670" s="109" t="n">
        <v>0</v>
      </c>
      <c r="P6670" s="110" t="n">
        <v>0</v>
      </c>
      <c r="Q6670" s="77" t="n">
        <v>0</v>
      </c>
      <c r="R6670" s="78" t="n">
        <v>0</v>
      </c>
      <c r="S6670" s="39" t="n">
        <v>1357</v>
      </c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  <c r="AI6670" s="3"/>
      <c r="AJ6670" s="3"/>
      <c r="AMG6670" s="0"/>
      <c r="AMH6670" s="0"/>
      <c r="AMI6670" s="0"/>
      <c r="AMJ6670" s="0"/>
    </row>
    <row r="6671" s="4" customFormat="true" ht="37.5" hidden="false" customHeight="true" outlineLevel="0" collapsed="false">
      <c r="A6671" s="23" t="s">
        <v>1337</v>
      </c>
      <c r="B6671" s="108" t="n">
        <v>12330</v>
      </c>
      <c r="C6671" s="25" t="n">
        <f aca="false">VLOOKUP(B6671,[1]Planilha8!$X$4:$Y$6629,2,0)</f>
        <v>2354449</v>
      </c>
      <c r="D6671" s="102" t="s">
        <v>1739</v>
      </c>
      <c r="E6671" s="26" t="str">
        <f aca="false">VLOOKUP(B6671,[1]Planilha8!$X$4:$Z$6629,3,0)</f>
        <v>CENTRO CIRÚRGICO VESTIARIO FEMININO</v>
      </c>
      <c r="F6671" s="26" t="str">
        <f aca="false">VLOOKUP(B6671,[1]Planilha8!$X$4:$AD$6629,7,0)</f>
        <v>BOM</v>
      </c>
      <c r="G6671" s="103" t="n">
        <v>44124</v>
      </c>
      <c r="H6671" s="104" t="n">
        <v>2363.39</v>
      </c>
      <c r="I6671" s="29" t="s">
        <v>23</v>
      </c>
      <c r="J6671" s="105" t="s">
        <v>1740</v>
      </c>
      <c r="K6671" s="106" t="n">
        <v>71207</v>
      </c>
      <c r="L6671" s="107" t="n">
        <v>2020002784</v>
      </c>
      <c r="M6671" s="73" t="n">
        <v>44124</v>
      </c>
      <c r="N6671" s="74" t="n">
        <v>0</v>
      </c>
      <c r="O6671" s="109" t="n">
        <v>0</v>
      </c>
      <c r="P6671" s="110" t="n">
        <v>0</v>
      </c>
      <c r="Q6671" s="77" t="n">
        <v>0</v>
      </c>
      <c r="R6671" s="78" t="n">
        <v>0</v>
      </c>
      <c r="S6671" s="39" t="n">
        <v>2363.39</v>
      </c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  <c r="AI6671" s="3"/>
      <c r="AJ6671" s="3"/>
      <c r="AMG6671" s="0"/>
      <c r="AMH6671" s="0"/>
      <c r="AMI6671" s="0"/>
      <c r="AMJ6671" s="0"/>
    </row>
    <row r="6672" s="4" customFormat="true" ht="37.5" hidden="false" customHeight="true" outlineLevel="0" collapsed="false">
      <c r="A6672" s="23" t="s">
        <v>1337</v>
      </c>
      <c r="B6672" s="108" t="n">
        <v>12331</v>
      </c>
      <c r="C6672" s="25" t="n">
        <f aca="false">VLOOKUP(B6672,[1]Planilha8!$X$4:$Y$6629,2,0)</f>
        <v>2354450</v>
      </c>
      <c r="D6672" s="102" t="s">
        <v>1739</v>
      </c>
      <c r="E6672" s="26" t="str">
        <f aca="false">VLOOKUP(B6672,[1]Planilha8!$X$4:$Z$6629,3,0)</f>
        <v>CENTRO CIRÚRGICO VESTIARIO FEMININO</v>
      </c>
      <c r="F6672" s="26" t="str">
        <f aca="false">VLOOKUP(B6672,[1]Planilha8!$X$4:$AD$6629,7,0)</f>
        <v>BOM</v>
      </c>
      <c r="G6672" s="103" t="n">
        <v>44124</v>
      </c>
      <c r="H6672" s="104" t="n">
        <v>2363.39</v>
      </c>
      <c r="I6672" s="29" t="s">
        <v>23</v>
      </c>
      <c r="J6672" s="105" t="s">
        <v>1740</v>
      </c>
      <c r="K6672" s="106" t="n">
        <v>71207</v>
      </c>
      <c r="L6672" s="107" t="n">
        <v>2020002784</v>
      </c>
      <c r="M6672" s="73" t="n">
        <v>44124</v>
      </c>
      <c r="N6672" s="74" t="n">
        <v>0</v>
      </c>
      <c r="O6672" s="109" t="n">
        <v>0</v>
      </c>
      <c r="P6672" s="110" t="n">
        <v>0</v>
      </c>
      <c r="Q6672" s="77" t="n">
        <v>0</v>
      </c>
      <c r="R6672" s="78" t="n">
        <v>0</v>
      </c>
      <c r="S6672" s="39" t="n">
        <v>2363.39</v>
      </c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  <c r="AI6672" s="3"/>
      <c r="AJ6672" s="3"/>
      <c r="AMG6672" s="0"/>
      <c r="AMH6672" s="0"/>
      <c r="AMI6672" s="0"/>
      <c r="AMJ6672" s="0"/>
    </row>
    <row r="6673" s="4" customFormat="true" ht="37.5" hidden="false" customHeight="true" outlineLevel="0" collapsed="false">
      <c r="A6673" s="23" t="s">
        <v>1337</v>
      </c>
      <c r="B6673" s="108" t="n">
        <v>12332</v>
      </c>
      <c r="C6673" s="25" t="n">
        <f aca="false">VLOOKUP(B6673,[1]Planilha8!$X$4:$Y$6629,2,0)</f>
        <v>2354451</v>
      </c>
      <c r="D6673" s="102" t="s">
        <v>1739</v>
      </c>
      <c r="E6673" s="26" t="str">
        <f aca="false">VLOOKUP(B6673,[1]Planilha8!$X$4:$Z$6629,3,0)</f>
        <v>CENTRO CIRÚRGICO VESTIARIO FEMININO</v>
      </c>
      <c r="F6673" s="26" t="str">
        <f aca="false">VLOOKUP(B6673,[1]Planilha8!$X$4:$AD$6629,7,0)</f>
        <v>BOM</v>
      </c>
      <c r="G6673" s="103" t="n">
        <v>44124</v>
      </c>
      <c r="H6673" s="104" t="n">
        <v>2363.39</v>
      </c>
      <c r="I6673" s="29" t="s">
        <v>23</v>
      </c>
      <c r="J6673" s="105" t="s">
        <v>1740</v>
      </c>
      <c r="K6673" s="106" t="n">
        <v>71207</v>
      </c>
      <c r="L6673" s="107" t="n">
        <v>2020002784</v>
      </c>
      <c r="M6673" s="73" t="n">
        <v>44124</v>
      </c>
      <c r="N6673" s="74" t="n">
        <v>0</v>
      </c>
      <c r="O6673" s="109" t="n">
        <v>0</v>
      </c>
      <c r="P6673" s="110" t="n">
        <v>0</v>
      </c>
      <c r="Q6673" s="77" t="n">
        <v>0</v>
      </c>
      <c r="R6673" s="78" t="n">
        <v>0</v>
      </c>
      <c r="S6673" s="39" t="n">
        <v>2363.39</v>
      </c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  <c r="AI6673" s="3"/>
      <c r="AJ6673" s="3"/>
      <c r="AMG6673" s="0"/>
      <c r="AMH6673" s="0"/>
      <c r="AMI6673" s="0"/>
      <c r="AMJ6673" s="0"/>
    </row>
    <row r="6674" s="4" customFormat="true" ht="37.5" hidden="false" customHeight="true" outlineLevel="0" collapsed="false">
      <c r="A6674" s="23" t="s">
        <v>1337</v>
      </c>
      <c r="B6674" s="108" t="n">
        <v>12333</v>
      </c>
      <c r="C6674" s="25" t="n">
        <f aca="false">VLOOKUP(B6674,[1]Planilha8!$X$4:$Y$6629,2,0)</f>
        <v>2354452</v>
      </c>
      <c r="D6674" s="102" t="s">
        <v>1739</v>
      </c>
      <c r="E6674" s="26" t="str">
        <f aca="false">VLOOKUP(B6674,[1]Planilha8!$X$4:$Z$6629,3,0)</f>
        <v>CENTRO CIRÚRGICO VESTIARIO FEMININO</v>
      </c>
      <c r="F6674" s="26" t="str">
        <f aca="false">VLOOKUP(B6674,[1]Planilha8!$X$4:$AD$6629,7,0)</f>
        <v>BOM</v>
      </c>
      <c r="G6674" s="103" t="n">
        <v>44124</v>
      </c>
      <c r="H6674" s="104" t="n">
        <v>2363.39</v>
      </c>
      <c r="I6674" s="29" t="s">
        <v>23</v>
      </c>
      <c r="J6674" s="105" t="s">
        <v>1740</v>
      </c>
      <c r="K6674" s="106" t="n">
        <v>71207</v>
      </c>
      <c r="L6674" s="107" t="n">
        <v>2020002784</v>
      </c>
      <c r="M6674" s="73" t="n">
        <v>44124</v>
      </c>
      <c r="N6674" s="74" t="n">
        <v>0</v>
      </c>
      <c r="O6674" s="109" t="n">
        <v>0</v>
      </c>
      <c r="P6674" s="110" t="n">
        <v>0</v>
      </c>
      <c r="Q6674" s="77" t="n">
        <v>0</v>
      </c>
      <c r="R6674" s="78" t="n">
        <v>0</v>
      </c>
      <c r="S6674" s="39" t="n">
        <v>2363.39</v>
      </c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  <c r="AMG6674" s="0"/>
      <c r="AMH6674" s="0"/>
      <c r="AMI6674" s="0"/>
      <c r="AMJ6674" s="0"/>
    </row>
    <row r="6675" s="4" customFormat="true" ht="37.5" hidden="false" customHeight="true" outlineLevel="0" collapsed="false">
      <c r="A6675" s="23" t="s">
        <v>1337</v>
      </c>
      <c r="B6675" s="108" t="n">
        <v>12334</v>
      </c>
      <c r="C6675" s="25" t="n">
        <f aca="false">VLOOKUP(B6675,[1]Planilha8!$X$4:$Y$6629,2,0)</f>
        <v>2354453</v>
      </c>
      <c r="D6675" s="102" t="s">
        <v>1739</v>
      </c>
      <c r="E6675" s="26" t="str">
        <f aca="false">VLOOKUP(B6675,[1]Planilha8!$X$4:$Z$6629,3,0)</f>
        <v>CENTRO CIRÚRGICO VESTIARIO MASCULINO</v>
      </c>
      <c r="F6675" s="26" t="str">
        <f aca="false">VLOOKUP(B6675,[1]Planilha8!$X$4:$AD$6629,7,0)</f>
        <v>BOM</v>
      </c>
      <c r="G6675" s="103" t="n">
        <v>44124</v>
      </c>
      <c r="H6675" s="104" t="n">
        <v>2363.39</v>
      </c>
      <c r="I6675" s="29" t="s">
        <v>23</v>
      </c>
      <c r="J6675" s="105" t="s">
        <v>1740</v>
      </c>
      <c r="K6675" s="106" t="n">
        <v>71207</v>
      </c>
      <c r="L6675" s="107" t="n">
        <v>2020002784</v>
      </c>
      <c r="M6675" s="73" t="n">
        <v>44124</v>
      </c>
      <c r="N6675" s="74" t="n">
        <v>0</v>
      </c>
      <c r="O6675" s="109" t="n">
        <v>0</v>
      </c>
      <c r="P6675" s="110" t="n">
        <v>0</v>
      </c>
      <c r="Q6675" s="77" t="n">
        <v>0</v>
      </c>
      <c r="R6675" s="78" t="n">
        <v>0</v>
      </c>
      <c r="S6675" s="39" t="n">
        <v>2363.39</v>
      </c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  <c r="AI6675" s="3"/>
      <c r="AJ6675" s="3"/>
      <c r="AMG6675" s="0"/>
      <c r="AMH6675" s="0"/>
      <c r="AMI6675" s="0"/>
      <c r="AMJ6675" s="0"/>
    </row>
    <row r="6676" s="4" customFormat="true" ht="37.5" hidden="false" customHeight="true" outlineLevel="0" collapsed="false">
      <c r="A6676" s="23" t="s">
        <v>1337</v>
      </c>
      <c r="B6676" s="108" t="n">
        <v>12335</v>
      </c>
      <c r="C6676" s="25" t="n">
        <f aca="false">VLOOKUP(B6676,[1]Planilha8!$X$4:$Y$6629,2,0)</f>
        <v>2354454</v>
      </c>
      <c r="D6676" s="102" t="s">
        <v>1739</v>
      </c>
      <c r="E6676" s="26" t="str">
        <f aca="false">VLOOKUP(B6676,[1]Planilha8!$X$4:$Z$6629,3,0)</f>
        <v>CENTRO CIRÚRGICO VESTIARIO MASCULINO</v>
      </c>
      <c r="F6676" s="26" t="str">
        <f aca="false">VLOOKUP(B6676,[1]Planilha8!$X$4:$AD$6629,7,0)</f>
        <v>BOM</v>
      </c>
      <c r="G6676" s="103" t="n">
        <v>44124</v>
      </c>
      <c r="H6676" s="104" t="n">
        <v>2363.39</v>
      </c>
      <c r="I6676" s="29" t="s">
        <v>23</v>
      </c>
      <c r="J6676" s="105" t="s">
        <v>1740</v>
      </c>
      <c r="K6676" s="106" t="n">
        <v>71207</v>
      </c>
      <c r="L6676" s="107" t="n">
        <v>2020002784</v>
      </c>
      <c r="M6676" s="73" t="n">
        <v>44124</v>
      </c>
      <c r="N6676" s="74" t="n">
        <v>0</v>
      </c>
      <c r="O6676" s="109" t="n">
        <v>0</v>
      </c>
      <c r="P6676" s="110" t="n">
        <v>0</v>
      </c>
      <c r="Q6676" s="77" t="n">
        <v>0</v>
      </c>
      <c r="R6676" s="78" t="n">
        <v>0</v>
      </c>
      <c r="S6676" s="39" t="n">
        <v>2363.39</v>
      </c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  <c r="AI6676" s="3"/>
      <c r="AJ6676" s="3"/>
      <c r="AMG6676" s="0"/>
      <c r="AMH6676" s="0"/>
      <c r="AMI6676" s="0"/>
      <c r="AMJ6676" s="0"/>
    </row>
    <row r="6677" s="4" customFormat="true" ht="37.5" hidden="false" customHeight="true" outlineLevel="0" collapsed="false">
      <c r="A6677" s="23" t="s">
        <v>1337</v>
      </c>
      <c r="B6677" s="108" t="n">
        <v>12336</v>
      </c>
      <c r="C6677" s="25" t="n">
        <f aca="false">VLOOKUP(B6677,[1]Planilha8!$X$4:$Y$6629,2,0)</f>
        <v>2354455</v>
      </c>
      <c r="D6677" s="102" t="s">
        <v>1739</v>
      </c>
      <c r="E6677" s="26" t="str">
        <f aca="false">VLOOKUP(B6677,[1]Planilha8!$X$4:$Z$6629,3,0)</f>
        <v>UTI VESTIARIO MASCULINO</v>
      </c>
      <c r="F6677" s="26" t="str">
        <f aca="false">VLOOKUP(B6677,[1]Planilha8!$X$4:$AD$6629,7,0)</f>
        <v>BOM</v>
      </c>
      <c r="G6677" s="103" t="n">
        <v>44124</v>
      </c>
      <c r="H6677" s="104" t="n">
        <v>2363.39</v>
      </c>
      <c r="I6677" s="29" t="s">
        <v>23</v>
      </c>
      <c r="J6677" s="105" t="s">
        <v>1740</v>
      </c>
      <c r="K6677" s="106" t="n">
        <v>71207</v>
      </c>
      <c r="L6677" s="107" t="n">
        <v>2020002784</v>
      </c>
      <c r="M6677" s="73" t="n">
        <v>44124</v>
      </c>
      <c r="N6677" s="74" t="n">
        <v>0</v>
      </c>
      <c r="O6677" s="109" t="n">
        <v>0</v>
      </c>
      <c r="P6677" s="110" t="n">
        <v>0</v>
      </c>
      <c r="Q6677" s="77" t="n">
        <v>0</v>
      </c>
      <c r="R6677" s="78" t="n">
        <v>0</v>
      </c>
      <c r="S6677" s="39" t="n">
        <v>2363.39</v>
      </c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  <c r="AI6677" s="3"/>
      <c r="AJ6677" s="3"/>
      <c r="AMG6677" s="0"/>
      <c r="AMH6677" s="0"/>
      <c r="AMI6677" s="0"/>
      <c r="AMJ6677" s="0"/>
    </row>
    <row r="6678" s="4" customFormat="true" ht="37.5" hidden="false" customHeight="true" outlineLevel="0" collapsed="false">
      <c r="A6678" s="23" t="s">
        <v>1337</v>
      </c>
      <c r="B6678" s="108" t="n">
        <v>12337</v>
      </c>
      <c r="C6678" s="25" t="n">
        <f aca="false">VLOOKUP(B6678,[1]Planilha8!$X$4:$Y$6629,2,0)</f>
        <v>2354456</v>
      </c>
      <c r="D6678" s="102" t="s">
        <v>1739</v>
      </c>
      <c r="E6678" s="26" t="str">
        <f aca="false">VLOOKUP(B6678,[1]Planilha8!$X$4:$Z$6629,3,0)</f>
        <v>CENTRO CIRÚRGICO VESTIARIO MASCULINO</v>
      </c>
      <c r="F6678" s="26" t="str">
        <f aca="false">VLOOKUP(B6678,[1]Planilha8!$X$4:$AD$6629,7,0)</f>
        <v>BOM</v>
      </c>
      <c r="G6678" s="103" t="n">
        <v>44124</v>
      </c>
      <c r="H6678" s="104" t="n">
        <v>2363.39</v>
      </c>
      <c r="I6678" s="29" t="s">
        <v>23</v>
      </c>
      <c r="J6678" s="105" t="s">
        <v>1740</v>
      </c>
      <c r="K6678" s="106" t="n">
        <v>71207</v>
      </c>
      <c r="L6678" s="107" t="n">
        <v>2020002784</v>
      </c>
      <c r="M6678" s="73" t="n">
        <v>44124</v>
      </c>
      <c r="N6678" s="74" t="n">
        <v>0</v>
      </c>
      <c r="O6678" s="109" t="n">
        <v>0</v>
      </c>
      <c r="P6678" s="110" t="n">
        <v>0</v>
      </c>
      <c r="Q6678" s="77" t="n">
        <v>0</v>
      </c>
      <c r="R6678" s="78" t="n">
        <v>0</v>
      </c>
      <c r="S6678" s="39" t="n">
        <v>2363.39</v>
      </c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  <c r="AI6678" s="3"/>
      <c r="AJ6678" s="3"/>
      <c r="AMG6678" s="0"/>
      <c r="AMH6678" s="0"/>
      <c r="AMI6678" s="0"/>
      <c r="AMJ6678" s="0"/>
    </row>
    <row r="6679" s="4" customFormat="true" ht="37.5" hidden="false" customHeight="true" outlineLevel="0" collapsed="false">
      <c r="A6679" s="23" t="s">
        <v>1337</v>
      </c>
      <c r="B6679" s="108" t="n">
        <v>12338</v>
      </c>
      <c r="C6679" s="25" t="n">
        <f aca="false">VLOOKUP(B6679,[1]Planilha8!$X$4:$Y$6629,2,0)</f>
        <v>2354457</v>
      </c>
      <c r="D6679" s="102" t="s">
        <v>1739</v>
      </c>
      <c r="E6679" s="26" t="str">
        <f aca="false">VLOOKUP(B6679,[1]Planilha8!$X$4:$Z$6629,3,0)</f>
        <v>UTI VESTIARIO FEMININO</v>
      </c>
      <c r="F6679" s="26" t="str">
        <f aca="false">VLOOKUP(B6679,[1]Planilha8!$X$4:$AD$6629,7,0)</f>
        <v>BOM</v>
      </c>
      <c r="G6679" s="103" t="n">
        <v>44124</v>
      </c>
      <c r="H6679" s="104" t="n">
        <v>2363.39</v>
      </c>
      <c r="I6679" s="29" t="s">
        <v>23</v>
      </c>
      <c r="J6679" s="105" t="s">
        <v>1740</v>
      </c>
      <c r="K6679" s="106" t="n">
        <v>71207</v>
      </c>
      <c r="L6679" s="107" t="n">
        <v>2020002784</v>
      </c>
      <c r="M6679" s="73" t="n">
        <v>44124</v>
      </c>
      <c r="N6679" s="74" t="n">
        <v>0</v>
      </c>
      <c r="O6679" s="109" t="n">
        <v>0</v>
      </c>
      <c r="P6679" s="110" t="n">
        <v>0</v>
      </c>
      <c r="Q6679" s="77" t="n">
        <v>0</v>
      </c>
      <c r="R6679" s="78" t="n">
        <v>0</v>
      </c>
      <c r="S6679" s="39" t="n">
        <v>2363.39</v>
      </c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  <c r="AMG6679" s="0"/>
      <c r="AMH6679" s="0"/>
      <c r="AMI6679" s="0"/>
      <c r="AMJ6679" s="0"/>
    </row>
    <row r="6680" s="4" customFormat="true" ht="37.5" hidden="false" customHeight="true" outlineLevel="0" collapsed="false">
      <c r="A6680" s="23" t="s">
        <v>1337</v>
      </c>
      <c r="B6680" s="108" t="n">
        <v>12339</v>
      </c>
      <c r="C6680" s="25" t="n">
        <f aca="false">VLOOKUP(B6680,[1]Planilha8!$X$4:$Y$6629,2,0)</f>
        <v>2354458</v>
      </c>
      <c r="D6680" s="102" t="s">
        <v>1739</v>
      </c>
      <c r="E6680" s="26" t="str">
        <f aca="false">VLOOKUP(B6680,[1]Planilha8!$X$4:$Z$6629,3,0)</f>
        <v>AREAS COMUNS VESTIARIO FEMININO</v>
      </c>
      <c r="F6680" s="26" t="str">
        <f aca="false">VLOOKUP(B6680,[1]Planilha8!$X$4:$AD$6629,7,0)</f>
        <v>BOM</v>
      </c>
      <c r="G6680" s="103" t="n">
        <v>44124</v>
      </c>
      <c r="H6680" s="104" t="n">
        <v>2363.39</v>
      </c>
      <c r="I6680" s="29" t="s">
        <v>23</v>
      </c>
      <c r="J6680" s="105" t="s">
        <v>1740</v>
      </c>
      <c r="K6680" s="106" t="n">
        <v>71207</v>
      </c>
      <c r="L6680" s="107" t="n">
        <v>2020002784</v>
      </c>
      <c r="M6680" s="73" t="n">
        <v>44124</v>
      </c>
      <c r="N6680" s="74" t="n">
        <v>0</v>
      </c>
      <c r="O6680" s="109" t="n">
        <v>0</v>
      </c>
      <c r="P6680" s="110" t="n">
        <v>0</v>
      </c>
      <c r="Q6680" s="77" t="n">
        <v>0</v>
      </c>
      <c r="R6680" s="78" t="n">
        <v>0</v>
      </c>
      <c r="S6680" s="39" t="n">
        <v>2363.39</v>
      </c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  <c r="AI6680" s="3"/>
      <c r="AJ6680" s="3"/>
      <c r="AMG6680" s="0"/>
      <c r="AMH6680" s="0"/>
      <c r="AMI6680" s="0"/>
      <c r="AMJ6680" s="0"/>
    </row>
    <row r="6681" s="4" customFormat="true" ht="37.5" hidden="false" customHeight="true" outlineLevel="0" collapsed="false">
      <c r="A6681" s="23" t="s">
        <v>1337</v>
      </c>
      <c r="B6681" s="108" t="n">
        <v>12340</v>
      </c>
      <c r="C6681" s="25" t="n">
        <f aca="false">VLOOKUP(B6681,[1]Planilha8!$X$4:$Y$6629,2,0)</f>
        <v>2354459</v>
      </c>
      <c r="D6681" s="102" t="s">
        <v>1739</v>
      </c>
      <c r="E6681" s="26" t="str">
        <f aca="false">VLOOKUP(B6681,[1]Planilha8!$X$4:$Z$6629,3,0)</f>
        <v>AREAS COMUNS VESTIARIO FEMININO</v>
      </c>
      <c r="F6681" s="26" t="str">
        <f aca="false">VLOOKUP(B6681,[1]Planilha8!$X$4:$AD$6629,7,0)</f>
        <v>BOM</v>
      </c>
      <c r="G6681" s="103" t="n">
        <v>44124</v>
      </c>
      <c r="H6681" s="104" t="n">
        <v>2363.39</v>
      </c>
      <c r="I6681" s="29" t="s">
        <v>23</v>
      </c>
      <c r="J6681" s="105" t="s">
        <v>1740</v>
      </c>
      <c r="K6681" s="106" t="n">
        <v>71207</v>
      </c>
      <c r="L6681" s="107" t="n">
        <v>2020002784</v>
      </c>
      <c r="M6681" s="73" t="n">
        <v>44124</v>
      </c>
      <c r="N6681" s="74" t="n">
        <v>0</v>
      </c>
      <c r="O6681" s="109" t="n">
        <v>0</v>
      </c>
      <c r="P6681" s="110" t="n">
        <v>0</v>
      </c>
      <c r="Q6681" s="77" t="n">
        <v>0</v>
      </c>
      <c r="R6681" s="78" t="n">
        <v>0</v>
      </c>
      <c r="S6681" s="39" t="n">
        <v>2363.39</v>
      </c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  <c r="AI6681" s="3"/>
      <c r="AJ6681" s="3"/>
      <c r="AMG6681" s="0"/>
      <c r="AMH6681" s="0"/>
      <c r="AMI6681" s="0"/>
      <c r="AMJ6681" s="0"/>
    </row>
    <row r="6682" s="4" customFormat="true" ht="37.5" hidden="false" customHeight="true" outlineLevel="0" collapsed="false">
      <c r="A6682" s="23" t="s">
        <v>1337</v>
      </c>
      <c r="B6682" s="108" t="n">
        <v>12341</v>
      </c>
      <c r="C6682" s="25" t="n">
        <f aca="false">VLOOKUP(B6682,[1]Planilha8!$X$4:$Y$6629,2,0)</f>
        <v>2354460</v>
      </c>
      <c r="D6682" s="102" t="s">
        <v>1739</v>
      </c>
      <c r="E6682" s="26" t="str">
        <f aca="false">VLOOKUP(B6682,[1]Planilha8!$X$4:$Z$6629,3,0)</f>
        <v>AREAS COMUNS VESTIARIO FEMININO</v>
      </c>
      <c r="F6682" s="26" t="str">
        <f aca="false">VLOOKUP(B6682,[1]Planilha8!$X$4:$AD$6629,7,0)</f>
        <v>BOM</v>
      </c>
      <c r="G6682" s="103" t="n">
        <v>44124</v>
      </c>
      <c r="H6682" s="104" t="n">
        <v>2363.39</v>
      </c>
      <c r="I6682" s="29" t="s">
        <v>23</v>
      </c>
      <c r="J6682" s="105" t="s">
        <v>1740</v>
      </c>
      <c r="K6682" s="106" t="n">
        <v>71207</v>
      </c>
      <c r="L6682" s="107" t="n">
        <v>2020002784</v>
      </c>
      <c r="M6682" s="73" t="n">
        <v>44124</v>
      </c>
      <c r="N6682" s="74" t="n">
        <v>0</v>
      </c>
      <c r="O6682" s="109" t="n">
        <v>0</v>
      </c>
      <c r="P6682" s="110" t="n">
        <v>0</v>
      </c>
      <c r="Q6682" s="77" t="n">
        <v>0</v>
      </c>
      <c r="R6682" s="78" t="n">
        <v>0</v>
      </c>
      <c r="S6682" s="39" t="n">
        <v>2363.39</v>
      </c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  <c r="AI6682" s="3"/>
      <c r="AJ6682" s="3"/>
      <c r="AMG6682" s="0"/>
      <c r="AMH6682" s="0"/>
      <c r="AMI6682" s="0"/>
      <c r="AMJ6682" s="0"/>
    </row>
    <row r="6683" s="4" customFormat="true" ht="37.5" hidden="false" customHeight="true" outlineLevel="0" collapsed="false">
      <c r="A6683" s="23" t="s">
        <v>1337</v>
      </c>
      <c r="B6683" s="108" t="n">
        <v>12342</v>
      </c>
      <c r="C6683" s="25" t="n">
        <f aca="false">VLOOKUP(B6683,[1]Planilha8!$X$4:$Y$6629,2,0)</f>
        <v>2354461</v>
      </c>
      <c r="D6683" s="102" t="s">
        <v>1739</v>
      </c>
      <c r="E6683" s="26" t="str">
        <f aca="false">VLOOKUP(B6683,[1]Planilha8!$X$4:$Z$6629,3,0)</f>
        <v>AREAS COMUNS VESTIARIO FEMININO</v>
      </c>
      <c r="F6683" s="26" t="str">
        <f aca="false">VLOOKUP(B6683,[1]Planilha8!$X$4:$AD$6629,7,0)</f>
        <v>BOM</v>
      </c>
      <c r="G6683" s="103" t="n">
        <v>44124</v>
      </c>
      <c r="H6683" s="104" t="n">
        <v>2363.39</v>
      </c>
      <c r="I6683" s="29" t="s">
        <v>23</v>
      </c>
      <c r="J6683" s="105" t="s">
        <v>1740</v>
      </c>
      <c r="K6683" s="106" t="n">
        <v>71207</v>
      </c>
      <c r="L6683" s="107" t="n">
        <v>2020002784</v>
      </c>
      <c r="M6683" s="73" t="n">
        <v>44124</v>
      </c>
      <c r="N6683" s="74" t="n">
        <v>0</v>
      </c>
      <c r="O6683" s="109" t="n">
        <v>0</v>
      </c>
      <c r="P6683" s="110" t="n">
        <v>0</v>
      </c>
      <c r="Q6683" s="77" t="n">
        <v>0</v>
      </c>
      <c r="R6683" s="78" t="n">
        <v>0</v>
      </c>
      <c r="S6683" s="39" t="n">
        <v>2363.39</v>
      </c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  <c r="AI6683" s="3"/>
      <c r="AJ6683" s="3"/>
      <c r="AMG6683" s="0"/>
      <c r="AMH6683" s="0"/>
      <c r="AMI6683" s="0"/>
      <c r="AMJ6683" s="0"/>
    </row>
    <row r="6684" s="4" customFormat="true" ht="37.5" hidden="false" customHeight="true" outlineLevel="0" collapsed="false">
      <c r="A6684" s="23" t="s">
        <v>1337</v>
      </c>
      <c r="B6684" s="108" t="n">
        <v>12343</v>
      </c>
      <c r="C6684" s="25" t="n">
        <f aca="false">VLOOKUP(B6684,[1]Planilha8!$X$4:$Y$6629,2,0)</f>
        <v>2354462</v>
      </c>
      <c r="D6684" s="102" t="s">
        <v>1739</v>
      </c>
      <c r="E6684" s="26" t="str">
        <f aca="false">VLOOKUP(B6684,[1]Planilha8!$X$4:$Z$6629,3,0)</f>
        <v>AREAS COMUNS VESTIARIO FEMININO</v>
      </c>
      <c r="F6684" s="26" t="str">
        <f aca="false">VLOOKUP(B6684,[1]Planilha8!$X$4:$AD$6629,7,0)</f>
        <v>BOM</v>
      </c>
      <c r="G6684" s="103" t="n">
        <v>44124</v>
      </c>
      <c r="H6684" s="104" t="n">
        <v>2363.39</v>
      </c>
      <c r="I6684" s="29" t="s">
        <v>23</v>
      </c>
      <c r="J6684" s="105" t="s">
        <v>1740</v>
      </c>
      <c r="K6684" s="106" t="n">
        <v>71207</v>
      </c>
      <c r="L6684" s="107" t="n">
        <v>2020002784</v>
      </c>
      <c r="M6684" s="73" t="n">
        <v>44124</v>
      </c>
      <c r="N6684" s="74" t="n">
        <v>0</v>
      </c>
      <c r="O6684" s="109" t="n">
        <v>0</v>
      </c>
      <c r="P6684" s="110" t="n">
        <v>0</v>
      </c>
      <c r="Q6684" s="77" t="n">
        <v>0</v>
      </c>
      <c r="R6684" s="78" t="n">
        <v>0</v>
      </c>
      <c r="S6684" s="39" t="n">
        <v>2363.39</v>
      </c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  <c r="AI6684" s="3"/>
      <c r="AJ6684" s="3"/>
      <c r="AMG6684" s="0"/>
      <c r="AMH6684" s="0"/>
      <c r="AMI6684" s="0"/>
      <c r="AMJ6684" s="0"/>
    </row>
    <row r="6685" s="4" customFormat="true" ht="37.5" hidden="false" customHeight="true" outlineLevel="0" collapsed="false">
      <c r="A6685" s="23" t="s">
        <v>1337</v>
      </c>
      <c r="B6685" s="108" t="n">
        <v>12344</v>
      </c>
      <c r="C6685" s="25" t="n">
        <f aca="false">VLOOKUP(B6685,[1]Planilha8!$X$4:$Y$6629,2,0)</f>
        <v>2354463</v>
      </c>
      <c r="D6685" s="102" t="s">
        <v>1739</v>
      </c>
      <c r="E6685" s="26" t="str">
        <f aca="false">VLOOKUP(B6685,[1]Planilha8!$X$4:$Z$6629,3,0)</f>
        <v>AREAS COMUNS VESTIARIO FEMININO</v>
      </c>
      <c r="F6685" s="26" t="str">
        <f aca="false">VLOOKUP(B6685,[1]Planilha8!$X$4:$AD$6629,7,0)</f>
        <v>BOM</v>
      </c>
      <c r="G6685" s="103" t="n">
        <v>44124</v>
      </c>
      <c r="H6685" s="104" t="n">
        <v>2363.39</v>
      </c>
      <c r="I6685" s="29" t="s">
        <v>23</v>
      </c>
      <c r="J6685" s="105" t="s">
        <v>1740</v>
      </c>
      <c r="K6685" s="106" t="n">
        <v>71207</v>
      </c>
      <c r="L6685" s="107" t="n">
        <v>2020002784</v>
      </c>
      <c r="M6685" s="73" t="n">
        <v>44124</v>
      </c>
      <c r="N6685" s="74" t="n">
        <v>0</v>
      </c>
      <c r="O6685" s="109" t="n">
        <v>0</v>
      </c>
      <c r="P6685" s="110" t="n">
        <v>0</v>
      </c>
      <c r="Q6685" s="77" t="n">
        <v>0</v>
      </c>
      <c r="R6685" s="78" t="n">
        <v>0</v>
      </c>
      <c r="S6685" s="39" t="n">
        <v>2363.39</v>
      </c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  <c r="AI6685" s="3"/>
      <c r="AJ6685" s="3"/>
      <c r="AMG6685" s="0"/>
      <c r="AMH6685" s="0"/>
      <c r="AMI6685" s="0"/>
      <c r="AMJ6685" s="0"/>
    </row>
    <row r="6686" s="4" customFormat="true" ht="37.5" hidden="false" customHeight="true" outlineLevel="0" collapsed="false">
      <c r="A6686" s="23" t="s">
        <v>1337</v>
      </c>
      <c r="B6686" s="108" t="n">
        <v>12345</v>
      </c>
      <c r="C6686" s="25" t="n">
        <f aca="false">VLOOKUP(B6686,[1]Planilha8!$X$4:$Y$6629,2,0)</f>
        <v>2354464</v>
      </c>
      <c r="D6686" s="102" t="s">
        <v>1739</v>
      </c>
      <c r="E6686" s="26" t="str">
        <f aca="false">VLOOKUP(B6686,[1]Planilha8!$X$4:$Z$6629,3,0)</f>
        <v>AREAS COMUNS VESTIARIO FEMININO</v>
      </c>
      <c r="F6686" s="26" t="str">
        <f aca="false">VLOOKUP(B6686,[1]Planilha8!$X$4:$AD$6629,7,0)</f>
        <v>BOM</v>
      </c>
      <c r="G6686" s="103" t="n">
        <v>44124</v>
      </c>
      <c r="H6686" s="104" t="n">
        <v>2363.39</v>
      </c>
      <c r="I6686" s="29" t="s">
        <v>23</v>
      </c>
      <c r="J6686" s="105" t="s">
        <v>1740</v>
      </c>
      <c r="K6686" s="106" t="n">
        <v>71207</v>
      </c>
      <c r="L6686" s="107" t="n">
        <v>2020002784</v>
      </c>
      <c r="M6686" s="73" t="n">
        <v>44124</v>
      </c>
      <c r="N6686" s="74" t="n">
        <v>0</v>
      </c>
      <c r="O6686" s="109" t="n">
        <v>0</v>
      </c>
      <c r="P6686" s="110" t="n">
        <v>0</v>
      </c>
      <c r="Q6686" s="77" t="n">
        <v>0</v>
      </c>
      <c r="R6686" s="78" t="n">
        <v>0</v>
      </c>
      <c r="S6686" s="39" t="n">
        <v>2363.39</v>
      </c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  <c r="AMG6686" s="0"/>
      <c r="AMH6686" s="0"/>
      <c r="AMI6686" s="0"/>
      <c r="AMJ6686" s="0"/>
    </row>
    <row r="6687" s="4" customFormat="true" ht="37.5" hidden="false" customHeight="true" outlineLevel="0" collapsed="false">
      <c r="A6687" s="23" t="s">
        <v>1337</v>
      </c>
      <c r="B6687" s="108" t="n">
        <v>12346</v>
      </c>
      <c r="C6687" s="25" t="n">
        <f aca="false">VLOOKUP(B6687,[1]Planilha8!$X$4:$Y$6629,2,0)</f>
        <v>2354465</v>
      </c>
      <c r="D6687" s="102" t="s">
        <v>1739</v>
      </c>
      <c r="E6687" s="26" t="str">
        <f aca="false">VLOOKUP(B6687,[1]Planilha8!$X$4:$Z$6629,3,0)</f>
        <v>AREAS COMUNS VESTIARIO FEMININO</v>
      </c>
      <c r="F6687" s="26" t="str">
        <f aca="false">VLOOKUP(B6687,[1]Planilha8!$X$4:$AD$6629,7,0)</f>
        <v>BOM</v>
      </c>
      <c r="G6687" s="103" t="n">
        <v>44124</v>
      </c>
      <c r="H6687" s="104" t="n">
        <v>2363.39</v>
      </c>
      <c r="I6687" s="29" t="s">
        <v>23</v>
      </c>
      <c r="J6687" s="105" t="s">
        <v>1740</v>
      </c>
      <c r="K6687" s="106" t="n">
        <v>71207</v>
      </c>
      <c r="L6687" s="107" t="n">
        <v>2020002784</v>
      </c>
      <c r="M6687" s="73" t="n">
        <v>44124</v>
      </c>
      <c r="N6687" s="74" t="n">
        <v>0</v>
      </c>
      <c r="O6687" s="109" t="n">
        <v>0</v>
      </c>
      <c r="P6687" s="110" t="n">
        <v>0</v>
      </c>
      <c r="Q6687" s="77" t="n">
        <v>0</v>
      </c>
      <c r="R6687" s="78" t="n">
        <v>0</v>
      </c>
      <c r="S6687" s="39" t="n">
        <v>2363.39</v>
      </c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  <c r="AI6687" s="3"/>
      <c r="AJ6687" s="3"/>
      <c r="AMG6687" s="0"/>
      <c r="AMH6687" s="0"/>
      <c r="AMI6687" s="0"/>
      <c r="AMJ6687" s="0"/>
    </row>
    <row r="6688" s="4" customFormat="true" ht="37.5" hidden="false" customHeight="true" outlineLevel="0" collapsed="false">
      <c r="A6688" s="23" t="s">
        <v>1337</v>
      </c>
      <c r="B6688" s="108" t="n">
        <v>12347</v>
      </c>
      <c r="C6688" s="25" t="n">
        <f aca="false">VLOOKUP(B6688,[1]Planilha8!$X$4:$Y$6629,2,0)</f>
        <v>2354466</v>
      </c>
      <c r="D6688" s="102" t="s">
        <v>1739</v>
      </c>
      <c r="E6688" s="26" t="str">
        <f aca="false">VLOOKUP(B6688,[1]Planilha8!$X$4:$Z$6629,3,0)</f>
        <v>AREAS COMUNS VESTIARIO FEMININO</v>
      </c>
      <c r="F6688" s="26" t="str">
        <f aca="false">VLOOKUP(B6688,[1]Planilha8!$X$4:$AD$6629,7,0)</f>
        <v>BOM</v>
      </c>
      <c r="G6688" s="103" t="n">
        <v>44124</v>
      </c>
      <c r="H6688" s="104" t="n">
        <v>2363.39</v>
      </c>
      <c r="I6688" s="29" t="s">
        <v>23</v>
      </c>
      <c r="J6688" s="105" t="s">
        <v>1740</v>
      </c>
      <c r="K6688" s="106" t="n">
        <v>71207</v>
      </c>
      <c r="L6688" s="107" t="n">
        <v>2020002784</v>
      </c>
      <c r="M6688" s="73" t="n">
        <v>44124</v>
      </c>
      <c r="N6688" s="74" t="n">
        <v>0</v>
      </c>
      <c r="O6688" s="109" t="n">
        <v>0</v>
      </c>
      <c r="P6688" s="110" t="n">
        <v>0</v>
      </c>
      <c r="Q6688" s="77" t="n">
        <v>0</v>
      </c>
      <c r="R6688" s="78" t="n">
        <v>0</v>
      </c>
      <c r="S6688" s="39" t="n">
        <v>2363.39</v>
      </c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  <c r="AI6688" s="3"/>
      <c r="AJ6688" s="3"/>
      <c r="AMG6688" s="0"/>
      <c r="AMH6688" s="0"/>
      <c r="AMI6688" s="0"/>
      <c r="AMJ6688" s="0"/>
    </row>
    <row r="6689" s="4" customFormat="true" ht="37.5" hidden="false" customHeight="true" outlineLevel="0" collapsed="false">
      <c r="A6689" s="23" t="s">
        <v>1337</v>
      </c>
      <c r="B6689" s="108" t="n">
        <v>12348</v>
      </c>
      <c r="C6689" s="25" t="n">
        <f aca="false">VLOOKUP(B6689,[1]Planilha8!$X$4:$Y$6629,2,0)</f>
        <v>2354467</v>
      </c>
      <c r="D6689" s="102" t="s">
        <v>1739</v>
      </c>
      <c r="E6689" s="26" t="str">
        <f aca="false">VLOOKUP(B6689,[1]Planilha8!$X$4:$Z$6629,3,0)</f>
        <v>AREAS COMUNS VESTIARIO FEMININO</v>
      </c>
      <c r="F6689" s="26" t="str">
        <f aca="false">VLOOKUP(B6689,[1]Planilha8!$X$4:$AD$6629,7,0)</f>
        <v>BOM</v>
      </c>
      <c r="G6689" s="103" t="n">
        <v>44124</v>
      </c>
      <c r="H6689" s="104" t="n">
        <v>2363.39</v>
      </c>
      <c r="I6689" s="29" t="s">
        <v>23</v>
      </c>
      <c r="J6689" s="105" t="s">
        <v>1740</v>
      </c>
      <c r="K6689" s="106" t="n">
        <v>71207</v>
      </c>
      <c r="L6689" s="107" t="n">
        <v>2020002784</v>
      </c>
      <c r="M6689" s="73" t="n">
        <v>44124</v>
      </c>
      <c r="N6689" s="74" t="n">
        <v>0</v>
      </c>
      <c r="O6689" s="109" t="n">
        <v>0</v>
      </c>
      <c r="P6689" s="110" t="n">
        <v>0</v>
      </c>
      <c r="Q6689" s="77" t="n">
        <v>0</v>
      </c>
      <c r="R6689" s="78" t="n">
        <v>0</v>
      </c>
      <c r="S6689" s="39" t="n">
        <v>2363.39</v>
      </c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  <c r="AI6689" s="3"/>
      <c r="AJ6689" s="3"/>
      <c r="AMG6689" s="0"/>
      <c r="AMH6689" s="0"/>
      <c r="AMI6689" s="0"/>
      <c r="AMJ6689" s="0"/>
    </row>
    <row r="6690" s="4" customFormat="true" ht="37.5" hidden="false" customHeight="true" outlineLevel="0" collapsed="false">
      <c r="A6690" s="23" t="s">
        <v>1337</v>
      </c>
      <c r="B6690" s="108" t="n">
        <v>12349</v>
      </c>
      <c r="C6690" s="25" t="n">
        <f aca="false">VLOOKUP(B6690,[1]Planilha8!$X$4:$Y$6629,2,0)</f>
        <v>2354468</v>
      </c>
      <c r="D6690" s="102" t="s">
        <v>1739</v>
      </c>
      <c r="E6690" s="26" t="str">
        <f aca="false">VLOOKUP(B6690,[1]Planilha8!$X$4:$Z$6629,3,0)</f>
        <v>AREAS COMUNS VESTIARIO FEMININO</v>
      </c>
      <c r="F6690" s="26" t="str">
        <f aca="false">VLOOKUP(B6690,[1]Planilha8!$X$4:$AD$6629,7,0)</f>
        <v>BOM</v>
      </c>
      <c r="G6690" s="103" t="n">
        <v>44124</v>
      </c>
      <c r="H6690" s="104" t="n">
        <v>2363.39</v>
      </c>
      <c r="I6690" s="29" t="s">
        <v>23</v>
      </c>
      <c r="J6690" s="105" t="s">
        <v>1740</v>
      </c>
      <c r="K6690" s="106" t="n">
        <v>71207</v>
      </c>
      <c r="L6690" s="107" t="n">
        <v>2020002784</v>
      </c>
      <c r="M6690" s="73" t="n">
        <v>44124</v>
      </c>
      <c r="N6690" s="74" t="n">
        <v>0</v>
      </c>
      <c r="O6690" s="109" t="n">
        <v>0</v>
      </c>
      <c r="P6690" s="110" t="n">
        <v>0</v>
      </c>
      <c r="Q6690" s="77" t="n">
        <v>0</v>
      </c>
      <c r="R6690" s="78" t="n">
        <v>0</v>
      </c>
      <c r="S6690" s="39" t="n">
        <v>2363.39</v>
      </c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  <c r="AI6690" s="3"/>
      <c r="AJ6690" s="3"/>
      <c r="AMG6690" s="0"/>
      <c r="AMH6690" s="0"/>
      <c r="AMI6690" s="0"/>
      <c r="AMJ6690" s="0"/>
    </row>
    <row r="6691" s="4" customFormat="true" ht="37.5" hidden="false" customHeight="true" outlineLevel="0" collapsed="false">
      <c r="A6691" s="23" t="s">
        <v>1337</v>
      </c>
      <c r="B6691" s="108" t="n">
        <v>12350</v>
      </c>
      <c r="C6691" s="25" t="n">
        <f aca="false">VLOOKUP(B6691,[1]Planilha8!$X$4:$Y$6629,2,0)</f>
        <v>2354469</v>
      </c>
      <c r="D6691" s="102" t="s">
        <v>1739</v>
      </c>
      <c r="E6691" s="26" t="str">
        <f aca="false">VLOOKUP(B6691,[1]Planilha8!$X$4:$Z$6629,3,0)</f>
        <v>AREAS COMUNS VESTIARIO FEMININO</v>
      </c>
      <c r="F6691" s="26" t="str">
        <f aca="false">VLOOKUP(B6691,[1]Planilha8!$X$4:$AD$6629,7,0)</f>
        <v>BOM</v>
      </c>
      <c r="G6691" s="103" t="n">
        <v>44124</v>
      </c>
      <c r="H6691" s="104" t="n">
        <v>2363.39</v>
      </c>
      <c r="I6691" s="29" t="s">
        <v>23</v>
      </c>
      <c r="J6691" s="105" t="s">
        <v>1740</v>
      </c>
      <c r="K6691" s="106" t="n">
        <v>71207</v>
      </c>
      <c r="L6691" s="107" t="n">
        <v>2020002784</v>
      </c>
      <c r="M6691" s="73" t="n">
        <v>44124</v>
      </c>
      <c r="N6691" s="74" t="n">
        <v>0</v>
      </c>
      <c r="O6691" s="109" t="n">
        <v>0</v>
      </c>
      <c r="P6691" s="110" t="n">
        <v>0</v>
      </c>
      <c r="Q6691" s="77" t="n">
        <v>0</v>
      </c>
      <c r="R6691" s="78" t="n">
        <v>0</v>
      </c>
      <c r="S6691" s="39" t="n">
        <v>2363.39</v>
      </c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  <c r="AI6691" s="3"/>
      <c r="AJ6691" s="3"/>
      <c r="AMG6691" s="0"/>
      <c r="AMH6691" s="0"/>
      <c r="AMI6691" s="0"/>
      <c r="AMJ6691" s="0"/>
    </row>
    <row r="6692" s="4" customFormat="true" ht="37.5" hidden="false" customHeight="true" outlineLevel="0" collapsed="false">
      <c r="A6692" s="23" t="s">
        <v>1337</v>
      </c>
      <c r="B6692" s="108" t="n">
        <v>12351</v>
      </c>
      <c r="C6692" s="25" t="n">
        <f aca="false">VLOOKUP(B6692,[1]Planilha8!$X$4:$Y$6629,2,0)</f>
        <v>2354470</v>
      </c>
      <c r="D6692" s="102" t="s">
        <v>1739</v>
      </c>
      <c r="E6692" s="26" t="str">
        <f aca="false">VLOOKUP(B6692,[1]Planilha8!$X$4:$Z$6629,3,0)</f>
        <v>AREAS COMUNS VESTIARIO FEMININO</v>
      </c>
      <c r="F6692" s="26" t="str">
        <f aca="false">VLOOKUP(B6692,[1]Planilha8!$X$4:$AD$6629,7,0)</f>
        <v>BOM</v>
      </c>
      <c r="G6692" s="103" t="n">
        <v>44124</v>
      </c>
      <c r="H6692" s="104" t="n">
        <v>2363.39</v>
      </c>
      <c r="I6692" s="29" t="s">
        <v>23</v>
      </c>
      <c r="J6692" s="105" t="s">
        <v>1740</v>
      </c>
      <c r="K6692" s="106" t="n">
        <v>71207</v>
      </c>
      <c r="L6692" s="107" t="n">
        <v>2020002784</v>
      </c>
      <c r="M6692" s="73" t="n">
        <v>44124</v>
      </c>
      <c r="N6692" s="74" t="n">
        <v>0</v>
      </c>
      <c r="O6692" s="109" t="n">
        <v>0</v>
      </c>
      <c r="P6692" s="110" t="n">
        <v>0</v>
      </c>
      <c r="Q6692" s="77" t="n">
        <v>0</v>
      </c>
      <c r="R6692" s="78" t="n">
        <v>0</v>
      </c>
      <c r="S6692" s="39" t="n">
        <v>2363.39</v>
      </c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  <c r="AMG6692" s="0"/>
      <c r="AMH6692" s="0"/>
      <c r="AMI6692" s="0"/>
      <c r="AMJ6692" s="0"/>
    </row>
    <row r="6693" s="4" customFormat="true" ht="37.5" hidden="false" customHeight="true" outlineLevel="0" collapsed="false">
      <c r="A6693" s="23" t="s">
        <v>1337</v>
      </c>
      <c r="B6693" s="108" t="n">
        <v>12352</v>
      </c>
      <c r="C6693" s="25" t="n">
        <f aca="false">VLOOKUP(B6693,[1]Planilha8!$X$4:$Y$6629,2,0)</f>
        <v>2354471</v>
      </c>
      <c r="D6693" s="102" t="s">
        <v>1739</v>
      </c>
      <c r="E6693" s="26" t="str">
        <f aca="false">VLOOKUP(B6693,[1]Planilha8!$X$4:$Z$6629,3,0)</f>
        <v>AREAS COMUNS VESTIARIO FEMININO</v>
      </c>
      <c r="F6693" s="26" t="str">
        <f aca="false">VLOOKUP(B6693,[1]Planilha8!$X$4:$AD$6629,7,0)</f>
        <v>BOM</v>
      </c>
      <c r="G6693" s="103" t="n">
        <v>44124</v>
      </c>
      <c r="H6693" s="104" t="n">
        <v>2363.39</v>
      </c>
      <c r="I6693" s="29" t="s">
        <v>23</v>
      </c>
      <c r="J6693" s="105" t="s">
        <v>1740</v>
      </c>
      <c r="K6693" s="106" t="n">
        <v>71207</v>
      </c>
      <c r="L6693" s="107" t="n">
        <v>2020002784</v>
      </c>
      <c r="M6693" s="73" t="n">
        <v>44124</v>
      </c>
      <c r="N6693" s="74" t="n">
        <v>0</v>
      </c>
      <c r="O6693" s="109" t="n">
        <v>0</v>
      </c>
      <c r="P6693" s="110" t="n">
        <v>0</v>
      </c>
      <c r="Q6693" s="77" t="n">
        <v>0</v>
      </c>
      <c r="R6693" s="78" t="n">
        <v>0</v>
      </c>
      <c r="S6693" s="39" t="n">
        <v>2363.39</v>
      </c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  <c r="AI6693" s="3"/>
      <c r="AJ6693" s="3"/>
      <c r="AMG6693" s="0"/>
      <c r="AMH6693" s="0"/>
      <c r="AMI6693" s="0"/>
      <c r="AMJ6693" s="0"/>
    </row>
    <row r="6694" s="4" customFormat="true" ht="37.5" hidden="false" customHeight="true" outlineLevel="0" collapsed="false">
      <c r="A6694" s="23" t="s">
        <v>1337</v>
      </c>
      <c r="B6694" s="108" t="n">
        <v>12353</v>
      </c>
      <c r="C6694" s="25" t="n">
        <f aca="false">VLOOKUP(B6694,[1]Planilha8!$X$4:$Y$6629,2,0)</f>
        <v>2354472</v>
      </c>
      <c r="D6694" s="102" t="s">
        <v>1739</v>
      </c>
      <c r="E6694" s="26" t="str">
        <f aca="false">VLOOKUP(B6694,[1]Planilha8!$X$4:$Z$6629,3,0)</f>
        <v>AREAS COMUNS VESTIARIO FEMININO</v>
      </c>
      <c r="F6694" s="26" t="str">
        <f aca="false">VLOOKUP(B6694,[1]Planilha8!$X$4:$AD$6629,7,0)</f>
        <v>BOM</v>
      </c>
      <c r="G6694" s="103" t="n">
        <v>44124</v>
      </c>
      <c r="H6694" s="104" t="n">
        <v>2363.39</v>
      </c>
      <c r="I6694" s="29" t="s">
        <v>23</v>
      </c>
      <c r="J6694" s="105" t="s">
        <v>1740</v>
      </c>
      <c r="K6694" s="106" t="n">
        <v>71207</v>
      </c>
      <c r="L6694" s="107" t="n">
        <v>2020002784</v>
      </c>
      <c r="M6694" s="73" t="n">
        <v>44124</v>
      </c>
      <c r="N6694" s="74" t="n">
        <v>0</v>
      </c>
      <c r="O6694" s="109" t="n">
        <v>0</v>
      </c>
      <c r="P6694" s="110" t="n">
        <v>0</v>
      </c>
      <c r="Q6694" s="77" t="n">
        <v>0</v>
      </c>
      <c r="R6694" s="78" t="n">
        <v>0</v>
      </c>
      <c r="S6694" s="39" t="n">
        <v>2363.39</v>
      </c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  <c r="AI6694" s="3"/>
      <c r="AJ6694" s="3"/>
      <c r="AMG6694" s="0"/>
      <c r="AMH6694" s="0"/>
      <c r="AMI6694" s="0"/>
      <c r="AMJ6694" s="0"/>
    </row>
    <row r="6695" s="4" customFormat="true" ht="37.5" hidden="false" customHeight="true" outlineLevel="0" collapsed="false">
      <c r="A6695" s="23" t="s">
        <v>1337</v>
      </c>
      <c r="B6695" s="108" t="n">
        <v>12354</v>
      </c>
      <c r="C6695" s="25" t="n">
        <f aca="false">VLOOKUP(B6695,[1]Planilha8!$X$4:$Y$6629,2,0)</f>
        <v>2354473</v>
      </c>
      <c r="D6695" s="102" t="s">
        <v>1739</v>
      </c>
      <c r="E6695" s="26" t="str">
        <f aca="false">VLOOKUP(B6695,[1]Planilha8!$X$4:$Z$6629,3,0)</f>
        <v>AREAS COMUNS VESTIARIO FEMININO</v>
      </c>
      <c r="F6695" s="26" t="str">
        <f aca="false">VLOOKUP(B6695,[1]Planilha8!$X$4:$AD$6629,7,0)</f>
        <v>BOM</v>
      </c>
      <c r="G6695" s="103" t="n">
        <v>44124</v>
      </c>
      <c r="H6695" s="104" t="n">
        <v>2363.39</v>
      </c>
      <c r="I6695" s="29" t="s">
        <v>23</v>
      </c>
      <c r="J6695" s="105" t="s">
        <v>1740</v>
      </c>
      <c r="K6695" s="106" t="n">
        <v>71207</v>
      </c>
      <c r="L6695" s="107" t="n">
        <v>2020002784</v>
      </c>
      <c r="M6695" s="73" t="n">
        <v>44124</v>
      </c>
      <c r="N6695" s="74" t="n">
        <v>0</v>
      </c>
      <c r="O6695" s="109" t="n">
        <v>0</v>
      </c>
      <c r="P6695" s="110" t="n">
        <v>0</v>
      </c>
      <c r="Q6695" s="77" t="n">
        <v>0</v>
      </c>
      <c r="R6695" s="78" t="n">
        <v>0</v>
      </c>
      <c r="S6695" s="39" t="n">
        <v>2363.39</v>
      </c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  <c r="AI6695" s="3"/>
      <c r="AJ6695" s="3"/>
      <c r="AMG6695" s="0"/>
      <c r="AMH6695" s="0"/>
      <c r="AMI6695" s="0"/>
      <c r="AMJ6695" s="0"/>
    </row>
    <row r="6696" s="4" customFormat="true" ht="37.5" hidden="false" customHeight="true" outlineLevel="0" collapsed="false">
      <c r="A6696" s="23" t="s">
        <v>1337</v>
      </c>
      <c r="B6696" s="108" t="n">
        <v>12355</v>
      </c>
      <c r="C6696" s="25" t="n">
        <f aca="false">VLOOKUP(B6696,[1]Planilha8!$X$4:$Y$6629,2,0)</f>
        <v>2354474</v>
      </c>
      <c r="D6696" s="102" t="s">
        <v>1739</v>
      </c>
      <c r="E6696" s="26" t="str">
        <f aca="false">VLOOKUP(B6696,[1]Planilha8!$X$4:$Z$6629,3,0)</f>
        <v>AREAS COMUNS VESTIARIO FEMININO</v>
      </c>
      <c r="F6696" s="26" t="str">
        <f aca="false">VLOOKUP(B6696,[1]Planilha8!$X$4:$AD$6629,7,0)</f>
        <v>BOM</v>
      </c>
      <c r="G6696" s="103" t="n">
        <v>44124</v>
      </c>
      <c r="H6696" s="104" t="n">
        <v>2363.39</v>
      </c>
      <c r="I6696" s="29" t="s">
        <v>23</v>
      </c>
      <c r="J6696" s="105" t="s">
        <v>1740</v>
      </c>
      <c r="K6696" s="106" t="n">
        <v>71207</v>
      </c>
      <c r="L6696" s="107" t="n">
        <v>2020002784</v>
      </c>
      <c r="M6696" s="73" t="n">
        <v>44124</v>
      </c>
      <c r="N6696" s="74" t="n">
        <v>0</v>
      </c>
      <c r="O6696" s="109" t="n">
        <v>0</v>
      </c>
      <c r="P6696" s="110" t="n">
        <v>0</v>
      </c>
      <c r="Q6696" s="77" t="n">
        <v>0</v>
      </c>
      <c r="R6696" s="78" t="n">
        <v>0</v>
      </c>
      <c r="S6696" s="39" t="n">
        <v>2363.39</v>
      </c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  <c r="AI6696" s="3"/>
      <c r="AJ6696" s="3"/>
      <c r="AMG6696" s="0"/>
      <c r="AMH6696" s="0"/>
      <c r="AMI6696" s="0"/>
      <c r="AMJ6696" s="0"/>
    </row>
    <row r="6697" s="4" customFormat="true" ht="37.5" hidden="false" customHeight="true" outlineLevel="0" collapsed="false">
      <c r="A6697" s="23" t="s">
        <v>1337</v>
      </c>
      <c r="B6697" s="108" t="n">
        <v>12356</v>
      </c>
      <c r="C6697" s="25" t="n">
        <f aca="false">VLOOKUP(B6697,[1]Planilha8!$X$4:$Y$6629,2,0)</f>
        <v>2354475</v>
      </c>
      <c r="D6697" s="102" t="s">
        <v>1739</v>
      </c>
      <c r="E6697" s="26" t="str">
        <f aca="false">VLOOKUP(B6697,[1]Planilha8!$X$4:$Z$6629,3,0)</f>
        <v>AREAS COMUNS VESTIARIO MASCULINO</v>
      </c>
      <c r="F6697" s="26" t="str">
        <f aca="false">VLOOKUP(B6697,[1]Planilha8!$X$4:$AD$6629,7,0)</f>
        <v>BOM</v>
      </c>
      <c r="G6697" s="103" t="n">
        <v>44124</v>
      </c>
      <c r="H6697" s="104" t="n">
        <v>2363.39</v>
      </c>
      <c r="I6697" s="29" t="s">
        <v>23</v>
      </c>
      <c r="J6697" s="105" t="s">
        <v>1740</v>
      </c>
      <c r="K6697" s="106" t="n">
        <v>71207</v>
      </c>
      <c r="L6697" s="107" t="n">
        <v>2020002784</v>
      </c>
      <c r="M6697" s="73" t="n">
        <v>44124</v>
      </c>
      <c r="N6697" s="74" t="n">
        <v>0</v>
      </c>
      <c r="O6697" s="109" t="n">
        <v>0</v>
      </c>
      <c r="P6697" s="110" t="n">
        <v>0</v>
      </c>
      <c r="Q6697" s="77" t="n">
        <v>0</v>
      </c>
      <c r="R6697" s="78" t="n">
        <v>0</v>
      </c>
      <c r="S6697" s="39" t="n">
        <v>2363.39</v>
      </c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  <c r="AI6697" s="3"/>
      <c r="AJ6697" s="3"/>
      <c r="AMG6697" s="0"/>
      <c r="AMH6697" s="0"/>
      <c r="AMI6697" s="0"/>
      <c r="AMJ6697" s="0"/>
    </row>
    <row r="6698" s="4" customFormat="true" ht="37.5" hidden="false" customHeight="true" outlineLevel="0" collapsed="false">
      <c r="A6698" s="23" t="s">
        <v>1337</v>
      </c>
      <c r="B6698" s="108" t="n">
        <v>12357</v>
      </c>
      <c r="C6698" s="25" t="n">
        <f aca="false">VLOOKUP(B6698,[1]Planilha8!$X$4:$Y$6629,2,0)</f>
        <v>2354476</v>
      </c>
      <c r="D6698" s="102" t="s">
        <v>1739</v>
      </c>
      <c r="E6698" s="26" t="str">
        <f aca="false">VLOOKUP(B6698,[1]Planilha8!$X$4:$Z$6629,3,0)</f>
        <v>AREAS COMUNS VESTIARIO MASCULINO</v>
      </c>
      <c r="F6698" s="26" t="str">
        <f aca="false">VLOOKUP(B6698,[1]Planilha8!$X$4:$AD$6629,7,0)</f>
        <v>BOM</v>
      </c>
      <c r="G6698" s="103" t="n">
        <v>44124</v>
      </c>
      <c r="H6698" s="104" t="n">
        <v>2363.39</v>
      </c>
      <c r="I6698" s="29" t="s">
        <v>23</v>
      </c>
      <c r="J6698" s="105" t="s">
        <v>1740</v>
      </c>
      <c r="K6698" s="106" t="n">
        <v>71207</v>
      </c>
      <c r="L6698" s="107" t="n">
        <v>2020002784</v>
      </c>
      <c r="M6698" s="73" t="n">
        <v>44124</v>
      </c>
      <c r="N6698" s="74" t="n">
        <v>0</v>
      </c>
      <c r="O6698" s="109" t="n">
        <v>0</v>
      </c>
      <c r="P6698" s="110" t="n">
        <v>0</v>
      </c>
      <c r="Q6698" s="77" t="n">
        <v>0</v>
      </c>
      <c r="R6698" s="78" t="n">
        <v>0</v>
      </c>
      <c r="S6698" s="39" t="n">
        <v>2363.39</v>
      </c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  <c r="AMG6698" s="0"/>
      <c r="AMH6698" s="0"/>
      <c r="AMI6698" s="0"/>
      <c r="AMJ6698" s="0"/>
    </row>
    <row r="6699" s="4" customFormat="true" ht="37.5" hidden="false" customHeight="true" outlineLevel="0" collapsed="false">
      <c r="A6699" s="23" t="s">
        <v>1337</v>
      </c>
      <c r="B6699" s="108" t="n">
        <v>12358</v>
      </c>
      <c r="C6699" s="25" t="n">
        <f aca="false">VLOOKUP(B6699,[1]Planilha8!$X$4:$Y$6629,2,0)</f>
        <v>2354477</v>
      </c>
      <c r="D6699" s="102" t="s">
        <v>1739</v>
      </c>
      <c r="E6699" s="26" t="str">
        <f aca="false">VLOOKUP(B6699,[1]Planilha8!$X$4:$Z$6629,3,0)</f>
        <v>AREAS COMUNS VESTIARIO MASCULINO</v>
      </c>
      <c r="F6699" s="26" t="str">
        <f aca="false">VLOOKUP(B6699,[1]Planilha8!$X$4:$AD$6629,7,0)</f>
        <v>BOM</v>
      </c>
      <c r="G6699" s="103" t="n">
        <v>44124</v>
      </c>
      <c r="H6699" s="104" t="n">
        <v>2363.39</v>
      </c>
      <c r="I6699" s="29" t="s">
        <v>23</v>
      </c>
      <c r="J6699" s="105" t="s">
        <v>1740</v>
      </c>
      <c r="K6699" s="106" t="n">
        <v>71207</v>
      </c>
      <c r="L6699" s="107" t="n">
        <v>2020002784</v>
      </c>
      <c r="M6699" s="73" t="n">
        <v>44124</v>
      </c>
      <c r="N6699" s="74" t="n">
        <v>0</v>
      </c>
      <c r="O6699" s="109" t="n">
        <v>0</v>
      </c>
      <c r="P6699" s="110" t="n">
        <v>0</v>
      </c>
      <c r="Q6699" s="77" t="n">
        <v>0</v>
      </c>
      <c r="R6699" s="78" t="n">
        <v>0</v>
      </c>
      <c r="S6699" s="39" t="n">
        <v>2363.39</v>
      </c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  <c r="AI6699" s="3"/>
      <c r="AJ6699" s="3"/>
      <c r="AMG6699" s="0"/>
      <c r="AMH6699" s="0"/>
      <c r="AMI6699" s="0"/>
      <c r="AMJ6699" s="0"/>
    </row>
    <row r="6700" s="4" customFormat="true" ht="37.5" hidden="false" customHeight="true" outlineLevel="0" collapsed="false">
      <c r="A6700" s="23" t="s">
        <v>1337</v>
      </c>
      <c r="B6700" s="108" t="n">
        <v>12359</v>
      </c>
      <c r="C6700" s="25" t="n">
        <f aca="false">VLOOKUP(B6700,[1]Planilha8!$X$4:$Y$6629,2,0)</f>
        <v>2354478</v>
      </c>
      <c r="D6700" s="102" t="s">
        <v>1739</v>
      </c>
      <c r="E6700" s="26" t="str">
        <f aca="false">VLOOKUP(B6700,[1]Planilha8!$X$4:$Z$6629,3,0)</f>
        <v>AREAS COMUNS VESTIARIO MASCULINO</v>
      </c>
      <c r="F6700" s="26" t="str">
        <f aca="false">VLOOKUP(B6700,[1]Planilha8!$X$4:$AD$6629,7,0)</f>
        <v>BOM</v>
      </c>
      <c r="G6700" s="103" t="n">
        <v>44124</v>
      </c>
      <c r="H6700" s="104" t="n">
        <v>2363.39</v>
      </c>
      <c r="I6700" s="29" t="s">
        <v>23</v>
      </c>
      <c r="J6700" s="105" t="s">
        <v>1740</v>
      </c>
      <c r="K6700" s="106" t="n">
        <v>71207</v>
      </c>
      <c r="L6700" s="107" t="n">
        <v>2020002784</v>
      </c>
      <c r="M6700" s="73" t="n">
        <v>44124</v>
      </c>
      <c r="N6700" s="74" t="n">
        <v>0</v>
      </c>
      <c r="O6700" s="109" t="n">
        <v>0</v>
      </c>
      <c r="P6700" s="110" t="n">
        <v>0</v>
      </c>
      <c r="Q6700" s="77" t="n">
        <v>0</v>
      </c>
      <c r="R6700" s="78" t="n">
        <v>0</v>
      </c>
      <c r="S6700" s="39" t="n">
        <v>2363.39</v>
      </c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  <c r="AI6700" s="3"/>
      <c r="AJ6700" s="3"/>
      <c r="AMG6700" s="0"/>
      <c r="AMH6700" s="0"/>
      <c r="AMI6700" s="0"/>
      <c r="AMJ6700" s="0"/>
    </row>
    <row r="6701" s="4" customFormat="true" ht="37.5" hidden="false" customHeight="true" outlineLevel="0" collapsed="false">
      <c r="A6701" s="23" t="s">
        <v>1337</v>
      </c>
      <c r="B6701" s="108" t="n">
        <v>12360</v>
      </c>
      <c r="C6701" s="25" t="n">
        <f aca="false">VLOOKUP(B6701,[1]Planilha8!$X$4:$Y$6629,2,0)</f>
        <v>2354479</v>
      </c>
      <c r="D6701" s="102" t="s">
        <v>1739</v>
      </c>
      <c r="E6701" s="26" t="str">
        <f aca="false">VLOOKUP(B6701,[1]Planilha8!$X$4:$Z$6629,3,0)</f>
        <v>AREAS COMUNS VESTIARIO MASCULINO</v>
      </c>
      <c r="F6701" s="26" t="str">
        <f aca="false">VLOOKUP(B6701,[1]Planilha8!$X$4:$AD$6629,7,0)</f>
        <v>BOM</v>
      </c>
      <c r="G6701" s="103" t="n">
        <v>44124</v>
      </c>
      <c r="H6701" s="104" t="n">
        <v>2363.39</v>
      </c>
      <c r="I6701" s="29" t="s">
        <v>23</v>
      </c>
      <c r="J6701" s="105" t="s">
        <v>1740</v>
      </c>
      <c r="K6701" s="106" t="n">
        <v>71207</v>
      </c>
      <c r="L6701" s="107" t="n">
        <v>2020002784</v>
      </c>
      <c r="M6701" s="73" t="n">
        <v>44124</v>
      </c>
      <c r="N6701" s="74" t="n">
        <v>0</v>
      </c>
      <c r="O6701" s="109" t="n">
        <v>0</v>
      </c>
      <c r="P6701" s="110" t="n">
        <v>0</v>
      </c>
      <c r="Q6701" s="77" t="n">
        <v>0</v>
      </c>
      <c r="R6701" s="78" t="n">
        <v>0</v>
      </c>
      <c r="S6701" s="39" t="n">
        <v>2363.39</v>
      </c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  <c r="AI6701" s="3"/>
      <c r="AJ6701" s="3"/>
      <c r="AMG6701" s="0"/>
      <c r="AMH6701" s="0"/>
      <c r="AMI6701" s="0"/>
      <c r="AMJ6701" s="0"/>
    </row>
    <row r="6702" s="4" customFormat="true" ht="37.5" hidden="false" customHeight="true" outlineLevel="0" collapsed="false">
      <c r="A6702" s="23" t="s">
        <v>1337</v>
      </c>
      <c r="B6702" s="108" t="n">
        <v>12361</v>
      </c>
      <c r="C6702" s="25" t="n">
        <f aca="false">VLOOKUP(B6702,[1]Planilha8!$X$4:$Y$6629,2,0)</f>
        <v>2354480</v>
      </c>
      <c r="D6702" s="102" t="s">
        <v>1739</v>
      </c>
      <c r="E6702" s="26" t="str">
        <f aca="false">VLOOKUP(B6702,[1]Planilha8!$X$4:$Z$6629,3,0)</f>
        <v>AREAS COMUNS VESTIARIO MASCULINO</v>
      </c>
      <c r="F6702" s="26" t="str">
        <f aca="false">VLOOKUP(B6702,[1]Planilha8!$X$4:$AD$6629,7,0)</f>
        <v>BOM</v>
      </c>
      <c r="G6702" s="103" t="n">
        <v>44124</v>
      </c>
      <c r="H6702" s="104" t="n">
        <v>2363.39</v>
      </c>
      <c r="I6702" s="29" t="s">
        <v>23</v>
      </c>
      <c r="J6702" s="105" t="s">
        <v>1740</v>
      </c>
      <c r="K6702" s="106" t="n">
        <v>71207</v>
      </c>
      <c r="L6702" s="107" t="n">
        <v>2020002784</v>
      </c>
      <c r="M6702" s="73" t="n">
        <v>44124</v>
      </c>
      <c r="N6702" s="74" t="n">
        <v>0</v>
      </c>
      <c r="O6702" s="109" t="n">
        <v>0</v>
      </c>
      <c r="P6702" s="110" t="n">
        <v>0</v>
      </c>
      <c r="Q6702" s="77" t="n">
        <v>0</v>
      </c>
      <c r="R6702" s="78" t="n">
        <v>0</v>
      </c>
      <c r="S6702" s="39" t="n">
        <v>2363.39</v>
      </c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  <c r="AI6702" s="3"/>
      <c r="AJ6702" s="3"/>
      <c r="AMG6702" s="0"/>
      <c r="AMH6702" s="0"/>
      <c r="AMI6702" s="0"/>
      <c r="AMJ6702" s="0"/>
    </row>
    <row r="6703" s="4" customFormat="true" ht="37.5" hidden="false" customHeight="true" outlineLevel="0" collapsed="false">
      <c r="A6703" s="23" t="s">
        <v>1337</v>
      </c>
      <c r="B6703" s="108" t="n">
        <v>12362</v>
      </c>
      <c r="C6703" s="25" t="n">
        <f aca="false">VLOOKUP(B6703,[1]Planilha8!$X$4:$Y$6629,2,0)</f>
        <v>2354481</v>
      </c>
      <c r="D6703" s="102" t="s">
        <v>1739</v>
      </c>
      <c r="E6703" s="26" t="str">
        <f aca="false">VLOOKUP(B6703,[1]Planilha8!$X$4:$Z$6629,3,0)</f>
        <v>AREAS COMUNS VESTIARIO MASCULINO</v>
      </c>
      <c r="F6703" s="26" t="str">
        <f aca="false">VLOOKUP(B6703,[1]Planilha8!$X$4:$AD$6629,7,0)</f>
        <v>BOM</v>
      </c>
      <c r="G6703" s="103" t="n">
        <v>44124</v>
      </c>
      <c r="H6703" s="104" t="n">
        <v>2363.39</v>
      </c>
      <c r="I6703" s="29" t="s">
        <v>23</v>
      </c>
      <c r="J6703" s="105" t="s">
        <v>1740</v>
      </c>
      <c r="K6703" s="106" t="n">
        <v>71207</v>
      </c>
      <c r="L6703" s="107" t="n">
        <v>2020002784</v>
      </c>
      <c r="M6703" s="73" t="n">
        <v>44124</v>
      </c>
      <c r="N6703" s="74" t="n">
        <v>0</v>
      </c>
      <c r="O6703" s="109" t="n">
        <v>0</v>
      </c>
      <c r="P6703" s="110" t="n">
        <v>0</v>
      </c>
      <c r="Q6703" s="77" t="n">
        <v>0</v>
      </c>
      <c r="R6703" s="78" t="n">
        <v>0</v>
      </c>
      <c r="S6703" s="39" t="n">
        <v>2363.39</v>
      </c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  <c r="AI6703" s="3"/>
      <c r="AJ6703" s="3"/>
      <c r="AMG6703" s="0"/>
      <c r="AMH6703" s="0"/>
      <c r="AMI6703" s="0"/>
      <c r="AMJ6703" s="0"/>
    </row>
    <row r="6704" s="4" customFormat="true" ht="37.5" hidden="false" customHeight="true" outlineLevel="0" collapsed="false">
      <c r="A6704" s="23" t="s">
        <v>1337</v>
      </c>
      <c r="B6704" s="108" t="n">
        <v>12363</v>
      </c>
      <c r="C6704" s="25" t="n">
        <f aca="false">VLOOKUP(B6704,[1]Planilha8!$X$4:$Y$6629,2,0)</f>
        <v>2354485</v>
      </c>
      <c r="D6704" s="102" t="s">
        <v>1739</v>
      </c>
      <c r="E6704" s="26" t="str">
        <f aca="false">VLOOKUP(B6704,[1]Planilha8!$X$4:$Z$6629,3,0)</f>
        <v>AREAS COMUNS VESTIARIO MASCULINO</v>
      </c>
      <c r="F6704" s="26" t="str">
        <f aca="false">VLOOKUP(B6704,[1]Planilha8!$X$4:$AD$6629,7,0)</f>
        <v>BOM</v>
      </c>
      <c r="G6704" s="103" t="n">
        <v>44124</v>
      </c>
      <c r="H6704" s="104" t="n">
        <v>2363.39</v>
      </c>
      <c r="I6704" s="29" t="s">
        <v>23</v>
      </c>
      <c r="J6704" s="105" t="s">
        <v>1740</v>
      </c>
      <c r="K6704" s="106" t="n">
        <v>71207</v>
      </c>
      <c r="L6704" s="107" t="n">
        <v>2020002784</v>
      </c>
      <c r="M6704" s="73" t="n">
        <v>44124</v>
      </c>
      <c r="N6704" s="74" t="n">
        <v>0</v>
      </c>
      <c r="O6704" s="109" t="n">
        <v>0</v>
      </c>
      <c r="P6704" s="110" t="n">
        <v>0</v>
      </c>
      <c r="Q6704" s="77" t="n">
        <v>0</v>
      </c>
      <c r="R6704" s="78" t="n">
        <v>0</v>
      </c>
      <c r="S6704" s="39" t="n">
        <v>2363.39</v>
      </c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  <c r="AI6704" s="3"/>
      <c r="AJ6704" s="3"/>
      <c r="AMG6704" s="0"/>
      <c r="AMH6704" s="0"/>
      <c r="AMI6704" s="0"/>
      <c r="AMJ6704" s="0"/>
    </row>
    <row r="6705" s="4" customFormat="true" ht="37.5" hidden="false" customHeight="true" outlineLevel="0" collapsed="false">
      <c r="A6705" s="23" t="s">
        <v>1337</v>
      </c>
      <c r="B6705" s="108" t="n">
        <v>12364</v>
      </c>
      <c r="C6705" s="25" t="n">
        <f aca="false">VLOOKUP(B6705,[1]Planilha8!$X$4:$Y$6629,2,0)</f>
        <v>2354484</v>
      </c>
      <c r="D6705" s="102" t="s">
        <v>1739</v>
      </c>
      <c r="E6705" s="26" t="str">
        <f aca="false">VLOOKUP(B6705,[1]Planilha8!$X$4:$Z$6629,3,0)</f>
        <v>AREAS COMUNS VESTIARIO MASCULINO</v>
      </c>
      <c r="F6705" s="26" t="str">
        <f aca="false">VLOOKUP(B6705,[1]Planilha8!$X$4:$AD$6629,7,0)</f>
        <v>BOM</v>
      </c>
      <c r="G6705" s="103" t="n">
        <v>44124</v>
      </c>
      <c r="H6705" s="104" t="n">
        <v>2363.39</v>
      </c>
      <c r="I6705" s="29" t="s">
        <v>23</v>
      </c>
      <c r="J6705" s="105" t="s">
        <v>1740</v>
      </c>
      <c r="K6705" s="106" t="n">
        <v>71207</v>
      </c>
      <c r="L6705" s="107" t="n">
        <v>2020002784</v>
      </c>
      <c r="M6705" s="73" t="n">
        <v>44124</v>
      </c>
      <c r="N6705" s="74" t="n">
        <v>0</v>
      </c>
      <c r="O6705" s="109" t="n">
        <v>0</v>
      </c>
      <c r="P6705" s="110" t="n">
        <v>0</v>
      </c>
      <c r="Q6705" s="77" t="n">
        <v>0</v>
      </c>
      <c r="R6705" s="78" t="n">
        <v>0</v>
      </c>
      <c r="S6705" s="39" t="n">
        <v>2363.39</v>
      </c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  <c r="AI6705" s="3"/>
      <c r="AJ6705" s="3"/>
      <c r="AMG6705" s="0"/>
      <c r="AMH6705" s="0"/>
      <c r="AMI6705" s="0"/>
      <c r="AMJ6705" s="0"/>
    </row>
    <row r="6706" s="4" customFormat="true" ht="37.5" hidden="false" customHeight="true" outlineLevel="0" collapsed="false">
      <c r="A6706" s="23" t="s">
        <v>1337</v>
      </c>
      <c r="B6706" s="108" t="n">
        <v>12365</v>
      </c>
      <c r="C6706" s="25" t="n">
        <f aca="false">VLOOKUP(B6706,[1]Planilha8!$X$4:$Y$6629,2,0)</f>
        <v>2354486</v>
      </c>
      <c r="D6706" s="102" t="s">
        <v>1741</v>
      </c>
      <c r="E6706" s="26" t="str">
        <f aca="false">VLOOKUP(B6706,[1]Planilha8!$X$4:$Z$6629,3,0)</f>
        <v>AREAS COMUNS VESTIARIO FEMININO</v>
      </c>
      <c r="F6706" s="26" t="str">
        <f aca="false">VLOOKUP(B6706,[1]Planilha8!$X$4:$AD$6629,7,0)</f>
        <v>BOM</v>
      </c>
      <c r="G6706" s="103" t="n">
        <v>44124</v>
      </c>
      <c r="H6706" s="104" t="n">
        <v>1301.13</v>
      </c>
      <c r="I6706" s="29" t="s">
        <v>23</v>
      </c>
      <c r="J6706" s="105" t="s">
        <v>1740</v>
      </c>
      <c r="K6706" s="106" t="n">
        <v>71207</v>
      </c>
      <c r="L6706" s="107" t="n">
        <v>2020002784</v>
      </c>
      <c r="M6706" s="73" t="n">
        <v>44124</v>
      </c>
      <c r="N6706" s="74" t="n">
        <v>0</v>
      </c>
      <c r="O6706" s="109" t="n">
        <v>0</v>
      </c>
      <c r="P6706" s="110" t="n">
        <v>0</v>
      </c>
      <c r="Q6706" s="77" t="n">
        <v>0</v>
      </c>
      <c r="R6706" s="78" t="n">
        <v>0</v>
      </c>
      <c r="S6706" s="39" t="n">
        <v>1301.13</v>
      </c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  <c r="AI6706" s="3"/>
      <c r="AJ6706" s="3"/>
      <c r="AMG6706" s="0"/>
      <c r="AMH6706" s="0"/>
      <c r="AMI6706" s="0"/>
      <c r="AMJ6706" s="0"/>
    </row>
    <row r="6707" s="4" customFormat="true" ht="37.5" hidden="false" customHeight="true" outlineLevel="0" collapsed="false">
      <c r="A6707" s="23" t="s">
        <v>1337</v>
      </c>
      <c r="B6707" s="108" t="n">
        <v>12366</v>
      </c>
      <c r="C6707" s="25" t="n">
        <f aca="false">VLOOKUP(B6707,[1]Planilha8!$X$4:$Y$6629,2,0)</f>
        <v>2354487</v>
      </c>
      <c r="D6707" s="102" t="s">
        <v>1741</v>
      </c>
      <c r="E6707" s="26" t="str">
        <f aca="false">VLOOKUP(B6707,[1]Planilha8!$X$4:$Z$6629,3,0)</f>
        <v>CEAD</v>
      </c>
      <c r="F6707" s="26" t="str">
        <f aca="false">VLOOKUP(B6707,[1]Planilha8!$X$4:$AD$6629,7,0)</f>
        <v>BOM</v>
      </c>
      <c r="G6707" s="103" t="n">
        <v>44124</v>
      </c>
      <c r="H6707" s="104" t="n">
        <v>1301.13</v>
      </c>
      <c r="I6707" s="29" t="s">
        <v>23</v>
      </c>
      <c r="J6707" s="105" t="s">
        <v>1740</v>
      </c>
      <c r="K6707" s="106" t="n">
        <v>71207</v>
      </c>
      <c r="L6707" s="107" t="n">
        <v>2020002784</v>
      </c>
      <c r="M6707" s="73" t="n">
        <v>44124</v>
      </c>
      <c r="N6707" s="74" t="n">
        <v>0</v>
      </c>
      <c r="O6707" s="109" t="n">
        <v>0</v>
      </c>
      <c r="P6707" s="110" t="n">
        <v>0</v>
      </c>
      <c r="Q6707" s="77" t="n">
        <v>0</v>
      </c>
      <c r="R6707" s="78" t="n">
        <v>0</v>
      </c>
      <c r="S6707" s="39" t="n">
        <v>1301.13</v>
      </c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  <c r="AI6707" s="3"/>
      <c r="AJ6707" s="3"/>
      <c r="AMG6707" s="0"/>
      <c r="AMH6707" s="0"/>
      <c r="AMI6707" s="0"/>
      <c r="AMJ6707" s="0"/>
    </row>
    <row r="6708" s="4" customFormat="true" ht="37.5" hidden="false" customHeight="true" outlineLevel="0" collapsed="false">
      <c r="A6708" s="23" t="s">
        <v>1337</v>
      </c>
      <c r="B6708" s="108" t="n">
        <v>12367</v>
      </c>
      <c r="C6708" s="25" t="n">
        <f aca="false">VLOOKUP(B6708,[1]Planilha8!$X$4:$Y$6629,2,0)</f>
        <v>2354488</v>
      </c>
      <c r="D6708" s="102" t="s">
        <v>1741</v>
      </c>
      <c r="E6708" s="26" t="str">
        <f aca="false">VLOOKUP(B6708,[1]Planilha8!$X$4:$Z$6629,3,0)</f>
        <v>AREAS COMUNS VESTIARIO FEMININO</v>
      </c>
      <c r="F6708" s="26" t="str">
        <f aca="false">VLOOKUP(B6708,[1]Planilha8!$X$4:$AD$6629,7,0)</f>
        <v>BOM</v>
      </c>
      <c r="G6708" s="103" t="n">
        <v>44124</v>
      </c>
      <c r="H6708" s="104" t="n">
        <v>1301.13</v>
      </c>
      <c r="I6708" s="29" t="s">
        <v>23</v>
      </c>
      <c r="J6708" s="105" t="s">
        <v>1740</v>
      </c>
      <c r="K6708" s="106" t="n">
        <v>71207</v>
      </c>
      <c r="L6708" s="107" t="n">
        <v>2020002784</v>
      </c>
      <c r="M6708" s="73" t="n">
        <v>44124</v>
      </c>
      <c r="N6708" s="74" t="n">
        <v>0</v>
      </c>
      <c r="O6708" s="109" t="n">
        <v>0</v>
      </c>
      <c r="P6708" s="110" t="n">
        <v>0</v>
      </c>
      <c r="Q6708" s="77" t="n">
        <v>0</v>
      </c>
      <c r="R6708" s="78" t="n">
        <v>0</v>
      </c>
      <c r="S6708" s="39" t="n">
        <v>1301.13</v>
      </c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  <c r="AI6708" s="3"/>
      <c r="AJ6708" s="3"/>
      <c r="AMG6708" s="0"/>
      <c r="AMH6708" s="0"/>
      <c r="AMI6708" s="0"/>
      <c r="AMJ6708" s="0"/>
    </row>
    <row r="6709" s="4" customFormat="true" ht="37.5" hidden="false" customHeight="true" outlineLevel="0" collapsed="false">
      <c r="A6709" s="23" t="s">
        <v>1337</v>
      </c>
      <c r="B6709" s="108" t="n">
        <v>12368</v>
      </c>
      <c r="C6709" s="25" t="n">
        <f aca="false">VLOOKUP(B6709,[1]Planilha8!$X$4:$Y$6629,2,0)</f>
        <v>2354489</v>
      </c>
      <c r="D6709" s="102" t="s">
        <v>1741</v>
      </c>
      <c r="E6709" s="26" t="str">
        <f aca="false">VLOOKUP(B6709,[1]Planilha8!$X$4:$Z$6629,3,0)</f>
        <v>AREAS COMUNS VESTIARIO MASCULINO</v>
      </c>
      <c r="F6709" s="26" t="str">
        <f aca="false">VLOOKUP(B6709,[1]Planilha8!$X$4:$AD$6629,7,0)</f>
        <v>BOM</v>
      </c>
      <c r="G6709" s="103" t="n">
        <v>44124</v>
      </c>
      <c r="H6709" s="104" t="n">
        <v>1301.13</v>
      </c>
      <c r="I6709" s="29" t="s">
        <v>23</v>
      </c>
      <c r="J6709" s="105" t="s">
        <v>1740</v>
      </c>
      <c r="K6709" s="106" t="n">
        <v>71207</v>
      </c>
      <c r="L6709" s="107" t="n">
        <v>2020002784</v>
      </c>
      <c r="M6709" s="73" t="n">
        <v>44124</v>
      </c>
      <c r="N6709" s="74" t="n">
        <v>0</v>
      </c>
      <c r="O6709" s="109" t="n">
        <v>0</v>
      </c>
      <c r="P6709" s="110" t="n">
        <v>0</v>
      </c>
      <c r="Q6709" s="77" t="n">
        <v>0</v>
      </c>
      <c r="R6709" s="78" t="n">
        <v>0</v>
      </c>
      <c r="S6709" s="39" t="n">
        <v>1301.13</v>
      </c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  <c r="AI6709" s="3"/>
      <c r="AJ6709" s="3"/>
      <c r="AMG6709" s="0"/>
      <c r="AMH6709" s="0"/>
      <c r="AMI6709" s="0"/>
      <c r="AMJ6709" s="0"/>
    </row>
    <row r="6710" s="4" customFormat="true" ht="37.5" hidden="false" customHeight="true" outlineLevel="0" collapsed="false">
      <c r="A6710" s="23" t="s">
        <v>1337</v>
      </c>
      <c r="B6710" s="108" t="n">
        <v>12369</v>
      </c>
      <c r="C6710" s="25" t="n">
        <f aca="false">VLOOKUP(B6710,[1]Planilha8!$X$4:$Y$6629,2,0)</f>
        <v>2354490</v>
      </c>
      <c r="D6710" s="102" t="s">
        <v>1741</v>
      </c>
      <c r="E6710" s="26" t="str">
        <f aca="false">VLOOKUP(B6710,[1]Planilha8!$X$4:$Z$6629,3,0)</f>
        <v>AREAS COMUNS VESTIARIO MASCULINO</v>
      </c>
      <c r="F6710" s="26" t="str">
        <f aca="false">VLOOKUP(B6710,[1]Planilha8!$X$4:$AD$6629,7,0)</f>
        <v>BOM</v>
      </c>
      <c r="G6710" s="103" t="n">
        <v>44124</v>
      </c>
      <c r="H6710" s="104" t="n">
        <v>1301.13</v>
      </c>
      <c r="I6710" s="29" t="s">
        <v>23</v>
      </c>
      <c r="J6710" s="105" t="s">
        <v>1740</v>
      </c>
      <c r="K6710" s="106" t="n">
        <v>71207</v>
      </c>
      <c r="L6710" s="107" t="n">
        <v>2020002784</v>
      </c>
      <c r="M6710" s="73" t="n">
        <v>44124</v>
      </c>
      <c r="N6710" s="74" t="n">
        <v>0</v>
      </c>
      <c r="O6710" s="109" t="n">
        <v>0</v>
      </c>
      <c r="P6710" s="110" t="n">
        <v>0</v>
      </c>
      <c r="Q6710" s="77" t="n">
        <v>0</v>
      </c>
      <c r="R6710" s="78" t="n">
        <v>0</v>
      </c>
      <c r="S6710" s="39" t="n">
        <v>1301.13</v>
      </c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  <c r="AI6710" s="3"/>
      <c r="AJ6710" s="3"/>
      <c r="AMG6710" s="0"/>
      <c r="AMH6710" s="0"/>
      <c r="AMI6710" s="0"/>
      <c r="AMJ6710" s="0"/>
    </row>
    <row r="6711" s="4" customFormat="true" ht="37.5" hidden="false" customHeight="true" outlineLevel="0" collapsed="false">
      <c r="A6711" s="23" t="s">
        <v>1337</v>
      </c>
      <c r="B6711" s="108" t="n">
        <v>12370</v>
      </c>
      <c r="C6711" s="25" t="n">
        <f aca="false">VLOOKUP(B6711,[1]Planilha8!$X$4:$Y$6629,2,0)</f>
        <v>2354491</v>
      </c>
      <c r="D6711" s="102" t="s">
        <v>1741</v>
      </c>
      <c r="E6711" s="26" t="str">
        <f aca="false">VLOOKUP(B6711,[1]Planilha8!$X$4:$Z$6629,3,0)</f>
        <v>AREAS COMUNS VESTIARIO MASCULINO</v>
      </c>
      <c r="F6711" s="26" t="str">
        <f aca="false">VLOOKUP(B6711,[1]Planilha8!$X$4:$AD$6629,7,0)</f>
        <v>BOM</v>
      </c>
      <c r="G6711" s="103" t="n">
        <v>44124</v>
      </c>
      <c r="H6711" s="104" t="n">
        <v>1301.13</v>
      </c>
      <c r="I6711" s="29" t="s">
        <v>23</v>
      </c>
      <c r="J6711" s="105" t="s">
        <v>1740</v>
      </c>
      <c r="K6711" s="106" t="n">
        <v>71207</v>
      </c>
      <c r="L6711" s="107" t="n">
        <v>2020002784</v>
      </c>
      <c r="M6711" s="73" t="n">
        <v>44124</v>
      </c>
      <c r="N6711" s="74" t="n">
        <v>0</v>
      </c>
      <c r="O6711" s="109" t="n">
        <v>0</v>
      </c>
      <c r="P6711" s="110" t="n">
        <v>0</v>
      </c>
      <c r="Q6711" s="77" t="n">
        <v>0</v>
      </c>
      <c r="R6711" s="78" t="n">
        <v>0</v>
      </c>
      <c r="S6711" s="39" t="n">
        <v>1301.13</v>
      </c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  <c r="AMG6711" s="0"/>
      <c r="AMH6711" s="0"/>
      <c r="AMI6711" s="0"/>
      <c r="AMJ6711" s="0"/>
    </row>
    <row r="6712" s="4" customFormat="true" ht="37.5" hidden="false" customHeight="true" outlineLevel="0" collapsed="false">
      <c r="A6712" s="23" t="s">
        <v>1337</v>
      </c>
      <c r="B6712" s="108" t="n">
        <v>12371</v>
      </c>
      <c r="C6712" s="25" t="n">
        <f aca="false">VLOOKUP(B6712,[1]Planilha8!$X$4:$Y$6629,2,0)</f>
        <v>2354492</v>
      </c>
      <c r="D6712" s="102" t="s">
        <v>1741</v>
      </c>
      <c r="E6712" s="26" t="str">
        <f aca="false">VLOOKUP(B6712,[1]Planilha8!$X$4:$Z$6629,3,0)</f>
        <v>AREAS COMUNS VESTIARIO MASCULINO</v>
      </c>
      <c r="F6712" s="26" t="str">
        <f aca="false">VLOOKUP(B6712,[1]Planilha8!$X$4:$AD$6629,7,0)</f>
        <v>BOM</v>
      </c>
      <c r="G6712" s="103" t="n">
        <v>44124</v>
      </c>
      <c r="H6712" s="104" t="n">
        <v>1301.13</v>
      </c>
      <c r="I6712" s="29" t="s">
        <v>23</v>
      </c>
      <c r="J6712" s="105" t="s">
        <v>1740</v>
      </c>
      <c r="K6712" s="106" t="n">
        <v>71207</v>
      </c>
      <c r="L6712" s="107" t="n">
        <v>2020002784</v>
      </c>
      <c r="M6712" s="73" t="n">
        <v>44124</v>
      </c>
      <c r="N6712" s="74" t="n">
        <v>0</v>
      </c>
      <c r="O6712" s="109" t="n">
        <v>0</v>
      </c>
      <c r="P6712" s="110" t="n">
        <v>0</v>
      </c>
      <c r="Q6712" s="77" t="n">
        <v>0</v>
      </c>
      <c r="R6712" s="78" t="n">
        <v>0</v>
      </c>
      <c r="S6712" s="39" t="n">
        <v>1301.13</v>
      </c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  <c r="AI6712" s="3"/>
      <c r="AJ6712" s="3"/>
      <c r="AMG6712" s="0"/>
      <c r="AMH6712" s="0"/>
      <c r="AMI6712" s="0"/>
      <c r="AMJ6712" s="0"/>
    </row>
    <row r="6713" s="4" customFormat="true" ht="37.5" hidden="false" customHeight="true" outlineLevel="0" collapsed="false">
      <c r="A6713" s="23" t="s">
        <v>1337</v>
      </c>
      <c r="B6713" s="108" t="n">
        <v>12372</v>
      </c>
      <c r="C6713" s="25" t="n">
        <f aca="false">VLOOKUP(B6713,[1]Planilha8!$X$4:$Y$6629,2,0)</f>
        <v>2354495</v>
      </c>
      <c r="D6713" s="102" t="s">
        <v>1741</v>
      </c>
      <c r="E6713" s="26" t="str">
        <f aca="false">VLOOKUP(B6713,[1]Planilha8!$X$4:$Z$6629,3,0)</f>
        <v>AREAS COMUNS VESTIARIO MASCULINO</v>
      </c>
      <c r="F6713" s="26" t="str">
        <f aca="false">VLOOKUP(B6713,[1]Planilha8!$X$4:$AD$6629,7,0)</f>
        <v>BOM</v>
      </c>
      <c r="G6713" s="103" t="n">
        <v>44124</v>
      </c>
      <c r="H6713" s="104" t="n">
        <v>1301.13</v>
      </c>
      <c r="I6713" s="29" t="s">
        <v>23</v>
      </c>
      <c r="J6713" s="105" t="s">
        <v>1740</v>
      </c>
      <c r="K6713" s="106" t="n">
        <v>71207</v>
      </c>
      <c r="L6713" s="107" t="n">
        <v>2020002784</v>
      </c>
      <c r="M6713" s="73" t="n">
        <v>44124</v>
      </c>
      <c r="N6713" s="74" t="n">
        <v>0</v>
      </c>
      <c r="O6713" s="109" t="n">
        <v>0</v>
      </c>
      <c r="P6713" s="110" t="n">
        <v>0</v>
      </c>
      <c r="Q6713" s="77" t="n">
        <v>0</v>
      </c>
      <c r="R6713" s="78" t="n">
        <v>0</v>
      </c>
      <c r="S6713" s="39" t="n">
        <v>1301.13</v>
      </c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  <c r="AMG6713" s="0"/>
      <c r="AMH6713" s="0"/>
      <c r="AMI6713" s="0"/>
      <c r="AMJ6713" s="0"/>
    </row>
    <row r="6714" s="4" customFormat="true" ht="37.5" hidden="false" customHeight="true" outlineLevel="0" collapsed="false">
      <c r="A6714" s="23" t="s">
        <v>1337</v>
      </c>
      <c r="B6714" s="108" t="n">
        <v>12319</v>
      </c>
      <c r="C6714" s="25" t="n">
        <f aca="false">VLOOKUP(B6714,[1]Planilha8!$X$4:$Y$6629,2,0)</f>
        <v>2354483</v>
      </c>
      <c r="D6714" s="102" t="s">
        <v>1742</v>
      </c>
      <c r="E6714" s="26" t="str">
        <f aca="false">VLOOKUP(B6714,[1]Planilha8!$X$4:$Z$6629,3,0)</f>
        <v>UTI VESTIARIO FEMININO</v>
      </c>
      <c r="F6714" s="26" t="str">
        <f aca="false">VLOOKUP(B6714,[1]Planilha8!$X$4:$AD$6629,7,0)</f>
        <v>BOM</v>
      </c>
      <c r="G6714" s="103" t="n">
        <v>44124</v>
      </c>
      <c r="H6714" s="104" t="n">
        <v>1860.21</v>
      </c>
      <c r="I6714" s="29" t="s">
        <v>23</v>
      </c>
      <c r="J6714" s="105" t="s">
        <v>1740</v>
      </c>
      <c r="K6714" s="106" t="n">
        <v>71207</v>
      </c>
      <c r="L6714" s="107" t="n">
        <v>2020002784</v>
      </c>
      <c r="M6714" s="73" t="n">
        <v>44124</v>
      </c>
      <c r="N6714" s="74" t="n">
        <v>0</v>
      </c>
      <c r="O6714" s="109" t="n">
        <v>0</v>
      </c>
      <c r="P6714" s="110" t="n">
        <v>0</v>
      </c>
      <c r="Q6714" s="77" t="n">
        <v>0</v>
      </c>
      <c r="R6714" s="78" t="n">
        <v>0</v>
      </c>
      <c r="S6714" s="39" t="n">
        <v>1860.21</v>
      </c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  <c r="AI6714" s="3"/>
      <c r="AJ6714" s="3"/>
      <c r="AMG6714" s="0"/>
      <c r="AMH6714" s="0"/>
      <c r="AMI6714" s="0"/>
      <c r="AMJ6714" s="0"/>
    </row>
    <row r="6715" s="4" customFormat="true" ht="37.5" hidden="false" customHeight="true" outlineLevel="0" collapsed="false">
      <c r="A6715" s="23" t="s">
        <v>1337</v>
      </c>
      <c r="B6715" s="108" t="n">
        <v>12320</v>
      </c>
      <c r="C6715" s="25" t="n">
        <f aca="false">VLOOKUP(B6715,[1]Planilha8!$X$4:$Y$6629,2,0)</f>
        <v>2354482</v>
      </c>
      <c r="D6715" s="102" t="s">
        <v>1742</v>
      </c>
      <c r="E6715" s="26" t="str">
        <f aca="false">VLOOKUP(B6715,[1]Planilha8!$X$4:$Z$6629,3,0)</f>
        <v>AREAS COMUNS VESTIARIO MASCULINO</v>
      </c>
      <c r="F6715" s="26" t="str">
        <f aca="false">VLOOKUP(B6715,[1]Planilha8!$X$4:$AD$6629,7,0)</f>
        <v>BOM</v>
      </c>
      <c r="G6715" s="103" t="n">
        <v>44124</v>
      </c>
      <c r="H6715" s="104" t="n">
        <v>1860.21</v>
      </c>
      <c r="I6715" s="29" t="s">
        <v>23</v>
      </c>
      <c r="J6715" s="105" t="s">
        <v>1740</v>
      </c>
      <c r="K6715" s="106" t="n">
        <v>71207</v>
      </c>
      <c r="L6715" s="107" t="n">
        <v>2020002784</v>
      </c>
      <c r="M6715" s="73" t="n">
        <v>44124</v>
      </c>
      <c r="N6715" s="74" t="n">
        <v>0</v>
      </c>
      <c r="O6715" s="109" t="n">
        <v>0</v>
      </c>
      <c r="P6715" s="110" t="n">
        <v>0</v>
      </c>
      <c r="Q6715" s="77" t="n">
        <v>0</v>
      </c>
      <c r="R6715" s="78" t="n">
        <v>0</v>
      </c>
      <c r="S6715" s="39" t="n">
        <v>1860.21</v>
      </c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  <c r="AI6715" s="3"/>
      <c r="AJ6715" s="3"/>
      <c r="AMG6715" s="0"/>
      <c r="AMH6715" s="0"/>
      <c r="AMI6715" s="0"/>
      <c r="AMJ6715" s="0"/>
    </row>
    <row r="6716" s="4" customFormat="true" ht="37.5" hidden="false" customHeight="true" outlineLevel="0" collapsed="false">
      <c r="A6716" s="23" t="s">
        <v>1337</v>
      </c>
      <c r="B6716" s="108" t="n">
        <v>12321</v>
      </c>
      <c r="C6716" s="25" t="n">
        <f aca="false">VLOOKUP(B6716,[1]Planilha8!$X$4:$Y$6629,2,0)</f>
        <v>2354493</v>
      </c>
      <c r="D6716" s="102" t="s">
        <v>1742</v>
      </c>
      <c r="E6716" s="26" t="str">
        <f aca="false">VLOOKUP(B6716,[1]Planilha8!$X$4:$Z$6629,3,0)</f>
        <v>AREAS COMUNS VESTIARIO FEMININO</v>
      </c>
      <c r="F6716" s="26" t="str">
        <f aca="false">VLOOKUP(B6716,[1]Planilha8!$X$4:$AD$6629,7,0)</f>
        <v>BOM</v>
      </c>
      <c r="G6716" s="103" t="n">
        <v>44124</v>
      </c>
      <c r="H6716" s="104" t="n">
        <v>1860.21</v>
      </c>
      <c r="I6716" s="29" t="s">
        <v>23</v>
      </c>
      <c r="J6716" s="105" t="s">
        <v>1740</v>
      </c>
      <c r="K6716" s="106" t="n">
        <v>71207</v>
      </c>
      <c r="L6716" s="107" t="n">
        <v>2020002784</v>
      </c>
      <c r="M6716" s="73" t="n">
        <v>44124</v>
      </c>
      <c r="N6716" s="74" t="n">
        <v>0</v>
      </c>
      <c r="O6716" s="109" t="n">
        <v>0</v>
      </c>
      <c r="P6716" s="110" t="n">
        <v>0</v>
      </c>
      <c r="Q6716" s="77" t="n">
        <v>0</v>
      </c>
      <c r="R6716" s="78" t="n">
        <v>0</v>
      </c>
      <c r="S6716" s="39" t="n">
        <v>1860.21</v>
      </c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  <c r="AI6716" s="3"/>
      <c r="AJ6716" s="3"/>
      <c r="AMG6716" s="0"/>
      <c r="AMH6716" s="0"/>
      <c r="AMI6716" s="0"/>
      <c r="AMJ6716" s="0"/>
    </row>
    <row r="6717" s="4" customFormat="true" ht="37.5" hidden="false" customHeight="true" outlineLevel="0" collapsed="false">
      <c r="A6717" s="23" t="s">
        <v>1337</v>
      </c>
      <c r="B6717" s="108" t="n">
        <v>12322</v>
      </c>
      <c r="C6717" s="25" t="n">
        <f aca="false">VLOOKUP(B6717,[1]Planilha8!$X$4:$Y$6629,2,0)</f>
        <v>2354494</v>
      </c>
      <c r="D6717" s="102" t="s">
        <v>1742</v>
      </c>
      <c r="E6717" s="26" t="str">
        <f aca="false">VLOOKUP(B6717,[1]Planilha8!$X$4:$Z$6629,3,0)</f>
        <v>AREAS COMUNS VESTIARIO MASCULINO</v>
      </c>
      <c r="F6717" s="26" t="str">
        <f aca="false">VLOOKUP(B6717,[1]Planilha8!$X$4:$AD$6629,7,0)</f>
        <v>BOM</v>
      </c>
      <c r="G6717" s="103" t="n">
        <v>44124</v>
      </c>
      <c r="H6717" s="104" t="n">
        <v>1860.21</v>
      </c>
      <c r="I6717" s="29" t="s">
        <v>23</v>
      </c>
      <c r="J6717" s="105" t="s">
        <v>1740</v>
      </c>
      <c r="K6717" s="106" t="n">
        <v>71207</v>
      </c>
      <c r="L6717" s="107" t="n">
        <v>2020002784</v>
      </c>
      <c r="M6717" s="73" t="n">
        <v>44124</v>
      </c>
      <c r="N6717" s="74" t="n">
        <v>0</v>
      </c>
      <c r="O6717" s="109" t="n">
        <v>0</v>
      </c>
      <c r="P6717" s="110" t="n">
        <v>0</v>
      </c>
      <c r="Q6717" s="77" t="n">
        <v>0</v>
      </c>
      <c r="R6717" s="78" t="n">
        <v>0</v>
      </c>
      <c r="S6717" s="39" t="n">
        <v>1860.21</v>
      </c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  <c r="AI6717" s="3"/>
      <c r="AJ6717" s="3"/>
      <c r="AMG6717" s="0"/>
      <c r="AMH6717" s="0"/>
      <c r="AMI6717" s="0"/>
      <c r="AMJ6717" s="0"/>
    </row>
    <row r="6718" s="4" customFormat="true" ht="37.5" hidden="false" customHeight="true" outlineLevel="0" collapsed="false">
      <c r="A6718" s="23" t="s">
        <v>1337</v>
      </c>
      <c r="B6718" s="108" t="n">
        <v>12323</v>
      </c>
      <c r="C6718" s="25" t="n">
        <f aca="false">VLOOKUP(B6718,[1]Planilha8!$X$4:$Y$6629,2,0)</f>
        <v>2354496</v>
      </c>
      <c r="D6718" s="102" t="s">
        <v>1743</v>
      </c>
      <c r="E6718" s="26" t="str">
        <f aca="false">VLOOKUP(B6718,[1]Planilha8!$X$4:$Z$6629,3,0)</f>
        <v>AREAS COMUNS VESTIARIO FEMININO</v>
      </c>
      <c r="F6718" s="26" t="str">
        <f aca="false">VLOOKUP(B6718,[1]Planilha8!$X$4:$AD$6629,7,0)</f>
        <v>BOM</v>
      </c>
      <c r="G6718" s="103" t="n">
        <v>44124</v>
      </c>
      <c r="H6718" s="104" t="n">
        <v>633.04</v>
      </c>
      <c r="I6718" s="29" t="s">
        <v>23</v>
      </c>
      <c r="J6718" s="105" t="s">
        <v>1740</v>
      </c>
      <c r="K6718" s="106" t="n">
        <v>71207</v>
      </c>
      <c r="L6718" s="107" t="n">
        <v>2020002784</v>
      </c>
      <c r="M6718" s="73" t="n">
        <v>44124</v>
      </c>
      <c r="N6718" s="74" t="n">
        <v>0</v>
      </c>
      <c r="O6718" s="109" t="n">
        <v>0</v>
      </c>
      <c r="P6718" s="110" t="n">
        <v>0</v>
      </c>
      <c r="Q6718" s="77" t="n">
        <v>0</v>
      </c>
      <c r="R6718" s="78" t="n">
        <v>0</v>
      </c>
      <c r="S6718" s="39" t="n">
        <v>633.04</v>
      </c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  <c r="AMG6718" s="0"/>
      <c r="AMH6718" s="0"/>
      <c r="AMI6718" s="0"/>
      <c r="AMJ6718" s="0"/>
    </row>
    <row r="6719" s="4" customFormat="true" ht="37.5" hidden="false" customHeight="true" outlineLevel="0" collapsed="false">
      <c r="A6719" s="23" t="s">
        <v>1337</v>
      </c>
      <c r="B6719" s="108" t="n">
        <v>12324</v>
      </c>
      <c r="C6719" s="25" t="n">
        <f aca="false">VLOOKUP(B6719,[1]Planilha8!$X$4:$Y$6629,2,0)</f>
        <v>2354500</v>
      </c>
      <c r="D6719" s="102" t="s">
        <v>1743</v>
      </c>
      <c r="E6719" s="26" t="str">
        <f aca="false">VLOOKUP(B6719,[1]Planilha8!$X$4:$Z$6629,3,0)</f>
        <v>CEAD</v>
      </c>
      <c r="F6719" s="26" t="str">
        <f aca="false">VLOOKUP(B6719,[1]Planilha8!$X$4:$AD$6629,7,0)</f>
        <v>BOM</v>
      </c>
      <c r="G6719" s="103" t="n">
        <v>44124</v>
      </c>
      <c r="H6719" s="104" t="n">
        <v>633.04</v>
      </c>
      <c r="I6719" s="29" t="s">
        <v>23</v>
      </c>
      <c r="J6719" s="105" t="s">
        <v>1740</v>
      </c>
      <c r="K6719" s="106" t="n">
        <v>71207</v>
      </c>
      <c r="L6719" s="107" t="n">
        <v>2020002784</v>
      </c>
      <c r="M6719" s="73" t="n">
        <v>44124</v>
      </c>
      <c r="N6719" s="74" t="n">
        <v>0</v>
      </c>
      <c r="O6719" s="109" t="n">
        <v>0</v>
      </c>
      <c r="P6719" s="110" t="n">
        <v>0</v>
      </c>
      <c r="Q6719" s="77" t="n">
        <v>0</v>
      </c>
      <c r="R6719" s="78" t="n">
        <v>0</v>
      </c>
      <c r="S6719" s="39" t="n">
        <v>633.04</v>
      </c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  <c r="AMG6719" s="0"/>
      <c r="AMH6719" s="0"/>
      <c r="AMI6719" s="0"/>
      <c r="AMJ6719" s="0"/>
    </row>
    <row r="6720" s="4" customFormat="true" ht="37.5" hidden="false" customHeight="true" outlineLevel="0" collapsed="false">
      <c r="A6720" s="23" t="s">
        <v>1337</v>
      </c>
      <c r="B6720" s="108" t="n">
        <v>12325</v>
      </c>
      <c r="C6720" s="25" t="n">
        <f aca="false">VLOOKUP(B6720,[1]Planilha8!$X$4:$Y$6629,2,0)</f>
        <v>2354497</v>
      </c>
      <c r="D6720" s="102" t="s">
        <v>1743</v>
      </c>
      <c r="E6720" s="26" t="str">
        <f aca="false">VLOOKUP(B6720,[1]Planilha8!$X$4:$Z$6629,3,0)</f>
        <v>AREAS COMUNS VESTIARIO FEMININO</v>
      </c>
      <c r="F6720" s="26" t="str">
        <f aca="false">VLOOKUP(B6720,[1]Planilha8!$X$4:$AD$6629,7,0)</f>
        <v>BOM</v>
      </c>
      <c r="G6720" s="103" t="n">
        <v>44124</v>
      </c>
      <c r="H6720" s="104" t="n">
        <v>633.04</v>
      </c>
      <c r="I6720" s="29" t="s">
        <v>23</v>
      </c>
      <c r="J6720" s="105" t="s">
        <v>1740</v>
      </c>
      <c r="K6720" s="106" t="n">
        <v>71207</v>
      </c>
      <c r="L6720" s="107" t="n">
        <v>2020002784</v>
      </c>
      <c r="M6720" s="73" t="n">
        <v>44124</v>
      </c>
      <c r="N6720" s="74" t="n">
        <v>0</v>
      </c>
      <c r="O6720" s="109" t="n">
        <v>0</v>
      </c>
      <c r="P6720" s="110" t="n">
        <v>0</v>
      </c>
      <c r="Q6720" s="77" t="n">
        <v>0</v>
      </c>
      <c r="R6720" s="78" t="n">
        <v>0</v>
      </c>
      <c r="S6720" s="39" t="n">
        <v>633.04</v>
      </c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  <c r="AMG6720" s="0"/>
      <c r="AMH6720" s="0"/>
      <c r="AMI6720" s="0"/>
      <c r="AMJ6720" s="0"/>
    </row>
    <row r="6721" s="4" customFormat="true" ht="37.5" hidden="false" customHeight="true" outlineLevel="0" collapsed="false">
      <c r="A6721" s="23" t="s">
        <v>1337</v>
      </c>
      <c r="B6721" s="108" t="n">
        <v>12326</v>
      </c>
      <c r="C6721" s="25" t="n">
        <f aca="false">VLOOKUP(B6721,[1]Planilha8!$X$4:$Y$6629,2,0)</f>
        <v>2354501</v>
      </c>
      <c r="D6721" s="102" t="s">
        <v>1743</v>
      </c>
      <c r="E6721" s="26" t="str">
        <f aca="false">VLOOKUP(B6721,[1]Planilha8!$X$4:$Z$6629,3,0)</f>
        <v>CENTRO CIRÚRGICO VESTIARIO FEMININO</v>
      </c>
      <c r="F6721" s="26" t="str">
        <f aca="false">VLOOKUP(B6721,[1]Planilha8!$X$4:$AD$6629,7,0)</f>
        <v>BOM</v>
      </c>
      <c r="G6721" s="103" t="n">
        <v>44124</v>
      </c>
      <c r="H6721" s="104" t="n">
        <v>633.04</v>
      </c>
      <c r="I6721" s="29" t="s">
        <v>23</v>
      </c>
      <c r="J6721" s="105" t="s">
        <v>1740</v>
      </c>
      <c r="K6721" s="106" t="n">
        <v>71207</v>
      </c>
      <c r="L6721" s="107" t="n">
        <v>2020002784</v>
      </c>
      <c r="M6721" s="73" t="n">
        <v>44124</v>
      </c>
      <c r="N6721" s="74" t="n">
        <v>0</v>
      </c>
      <c r="O6721" s="109" t="n">
        <v>0</v>
      </c>
      <c r="P6721" s="110" t="n">
        <v>0</v>
      </c>
      <c r="Q6721" s="77" t="n">
        <v>0</v>
      </c>
      <c r="R6721" s="78" t="n">
        <v>0</v>
      </c>
      <c r="S6721" s="39" t="n">
        <v>633.04</v>
      </c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  <c r="AMG6721" s="0"/>
      <c r="AMH6721" s="0"/>
      <c r="AMI6721" s="0"/>
      <c r="AMJ6721" s="0"/>
    </row>
    <row r="6722" s="4" customFormat="true" ht="37.5" hidden="false" customHeight="true" outlineLevel="0" collapsed="false">
      <c r="A6722" s="23" t="s">
        <v>1337</v>
      </c>
      <c r="B6722" s="108" t="n">
        <v>12327</v>
      </c>
      <c r="C6722" s="25" t="n">
        <f aca="false">VLOOKUP(B6722,[1]Planilha8!$X$4:$Y$6629,2,0)</f>
        <v>2354502</v>
      </c>
      <c r="D6722" s="102" t="s">
        <v>1743</v>
      </c>
      <c r="E6722" s="26" t="str">
        <f aca="false">VLOOKUP(B6722,[1]Planilha8!$X$4:$Z$6629,3,0)</f>
        <v>CENTRO CIRÚRGICO VESTIARIO MASCULINO</v>
      </c>
      <c r="F6722" s="26" t="str">
        <f aca="false">VLOOKUP(B6722,[1]Planilha8!$X$4:$AD$6629,7,0)</f>
        <v>BOM</v>
      </c>
      <c r="G6722" s="103" t="n">
        <v>44124</v>
      </c>
      <c r="H6722" s="104" t="n">
        <v>633.04</v>
      </c>
      <c r="I6722" s="29" t="s">
        <v>23</v>
      </c>
      <c r="J6722" s="105" t="s">
        <v>1740</v>
      </c>
      <c r="K6722" s="106" t="n">
        <v>71207</v>
      </c>
      <c r="L6722" s="107" t="n">
        <v>2020002784</v>
      </c>
      <c r="M6722" s="73" t="n">
        <v>44124</v>
      </c>
      <c r="N6722" s="74" t="n">
        <v>0</v>
      </c>
      <c r="O6722" s="109" t="n">
        <v>0</v>
      </c>
      <c r="P6722" s="110" t="n">
        <v>0</v>
      </c>
      <c r="Q6722" s="77" t="n">
        <v>0</v>
      </c>
      <c r="R6722" s="78" t="n">
        <v>0</v>
      </c>
      <c r="S6722" s="39" t="n">
        <v>633.04</v>
      </c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  <c r="AMG6722" s="0"/>
      <c r="AMH6722" s="0"/>
      <c r="AMI6722" s="0"/>
      <c r="AMJ6722" s="0"/>
    </row>
    <row r="6723" s="4" customFormat="true" ht="37.5" hidden="false" customHeight="true" outlineLevel="0" collapsed="false">
      <c r="A6723" s="23" t="s">
        <v>1337</v>
      </c>
      <c r="B6723" s="108" t="n">
        <v>12328</v>
      </c>
      <c r="C6723" s="25" t="n">
        <f aca="false">VLOOKUP(B6723,[1]Planilha8!$X$4:$Y$6629,2,0)</f>
        <v>2354498</v>
      </c>
      <c r="D6723" s="102" t="s">
        <v>1743</v>
      </c>
      <c r="E6723" s="26" t="str">
        <f aca="false">VLOOKUP(B6723,[1]Planilha8!$X$4:$Z$6629,3,0)</f>
        <v>AREAS COMUNS VESTIARIO MASCULINO</v>
      </c>
      <c r="F6723" s="26" t="str">
        <f aca="false">VLOOKUP(B6723,[1]Planilha8!$X$4:$AD$6629,7,0)</f>
        <v>BOM</v>
      </c>
      <c r="G6723" s="103" t="n">
        <v>44124</v>
      </c>
      <c r="H6723" s="104" t="n">
        <v>633.04</v>
      </c>
      <c r="I6723" s="29" t="s">
        <v>23</v>
      </c>
      <c r="J6723" s="105" t="s">
        <v>1740</v>
      </c>
      <c r="K6723" s="106" t="n">
        <v>71207</v>
      </c>
      <c r="L6723" s="107" t="n">
        <v>2020002784</v>
      </c>
      <c r="M6723" s="73" t="n">
        <v>44124</v>
      </c>
      <c r="N6723" s="74" t="n">
        <v>0</v>
      </c>
      <c r="O6723" s="109" t="n">
        <v>0</v>
      </c>
      <c r="P6723" s="110" t="n">
        <v>0</v>
      </c>
      <c r="Q6723" s="77" t="n">
        <v>0</v>
      </c>
      <c r="R6723" s="78" t="n">
        <v>0</v>
      </c>
      <c r="S6723" s="39" t="n">
        <v>633.04</v>
      </c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  <c r="AMG6723" s="0"/>
      <c r="AMH6723" s="0"/>
      <c r="AMI6723" s="0"/>
      <c r="AMJ6723" s="0"/>
    </row>
    <row r="6724" s="4" customFormat="true" ht="37.5" hidden="false" customHeight="true" outlineLevel="0" collapsed="false">
      <c r="A6724" s="23" t="s">
        <v>1337</v>
      </c>
      <c r="B6724" s="108" t="n">
        <v>12329</v>
      </c>
      <c r="C6724" s="25" t="n">
        <f aca="false">VLOOKUP(B6724,[1]Planilha8!$X$4:$Y$6629,2,0)</f>
        <v>2354499</v>
      </c>
      <c r="D6724" s="102" t="s">
        <v>1743</v>
      </c>
      <c r="E6724" s="26" t="str">
        <f aca="false">VLOOKUP(B6724,[1]Planilha8!$X$4:$Z$6629,3,0)</f>
        <v>AREAS COMUNS VESTIARIO MASCULINO</v>
      </c>
      <c r="F6724" s="26" t="str">
        <f aca="false">VLOOKUP(B6724,[1]Planilha8!$X$4:$AD$6629,7,0)</f>
        <v>BOM</v>
      </c>
      <c r="G6724" s="103" t="n">
        <v>44124</v>
      </c>
      <c r="H6724" s="104" t="n">
        <v>633.04</v>
      </c>
      <c r="I6724" s="29" t="s">
        <v>23</v>
      </c>
      <c r="J6724" s="105" t="s">
        <v>1740</v>
      </c>
      <c r="K6724" s="106" t="n">
        <v>71207</v>
      </c>
      <c r="L6724" s="107" t="n">
        <v>2020002784</v>
      </c>
      <c r="M6724" s="73" t="n">
        <v>44124</v>
      </c>
      <c r="N6724" s="74" t="n">
        <v>0</v>
      </c>
      <c r="O6724" s="109" t="n">
        <v>0</v>
      </c>
      <c r="P6724" s="110" t="n">
        <v>0</v>
      </c>
      <c r="Q6724" s="77" t="n">
        <v>0</v>
      </c>
      <c r="R6724" s="78" t="n">
        <v>0</v>
      </c>
      <c r="S6724" s="39" t="n">
        <v>633.04</v>
      </c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  <c r="AMG6724" s="0"/>
      <c r="AMH6724" s="0"/>
      <c r="AMI6724" s="0"/>
      <c r="AMJ6724" s="0"/>
    </row>
    <row r="6725" s="4" customFormat="true" ht="37.5" hidden="false" customHeight="true" outlineLevel="0" collapsed="false">
      <c r="A6725" s="23" t="s">
        <v>1337</v>
      </c>
      <c r="B6725" s="108" t="n">
        <v>12374</v>
      </c>
      <c r="C6725" s="25" t="n">
        <f aca="false">VLOOKUP(B6725,[1]Planilha8!$X$4:$Y$6629,2,0)</f>
        <v>2354429</v>
      </c>
      <c r="D6725" s="102" t="s">
        <v>1744</v>
      </c>
      <c r="E6725" s="26" t="str">
        <f aca="false">VLOOKUP(B6725,[1]Planilha8!$X$4:$Z$6629,3,0)</f>
        <v>AREAS COMUNS  GUARDA DE UNISSEX</v>
      </c>
      <c r="F6725" s="26" t="str">
        <f aca="false">VLOOKUP(B6725,[1]Planilha8!$X$4:$AD$6629,7,0)</f>
        <v>BOM</v>
      </c>
      <c r="G6725" s="103" t="n">
        <v>44147</v>
      </c>
      <c r="H6725" s="104" t="n">
        <v>1260</v>
      </c>
      <c r="I6725" s="29" t="s">
        <v>23</v>
      </c>
      <c r="J6725" s="105" t="s">
        <v>1143</v>
      </c>
      <c r="K6725" s="106" t="n">
        <v>143</v>
      </c>
      <c r="L6725" s="107"/>
      <c r="M6725" s="73" t="n">
        <v>44147</v>
      </c>
      <c r="N6725" s="74" t="n">
        <v>0</v>
      </c>
      <c r="O6725" s="109" t="n">
        <v>0</v>
      </c>
      <c r="P6725" s="110" t="n">
        <v>0</v>
      </c>
      <c r="Q6725" s="77" t="n">
        <v>0</v>
      </c>
      <c r="R6725" s="78" t="n">
        <v>0</v>
      </c>
      <c r="S6725" s="39" t="n">
        <v>1260</v>
      </c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  <c r="AMG6725" s="0"/>
      <c r="AMH6725" s="0"/>
      <c r="AMI6725" s="0"/>
      <c r="AMJ6725" s="0"/>
    </row>
    <row r="6726" s="4" customFormat="true" ht="37.5" hidden="false" customHeight="true" outlineLevel="0" collapsed="false">
      <c r="A6726" s="23" t="s">
        <v>1337</v>
      </c>
      <c r="B6726" s="108" t="n">
        <v>12375</v>
      </c>
      <c r="C6726" s="25" t="n">
        <f aca="false">VLOOKUP(B6726,[1]Planilha8!$X$4:$Y$6629,2,0)</f>
        <v>2354430</v>
      </c>
      <c r="D6726" s="102" t="s">
        <v>1744</v>
      </c>
      <c r="E6726" s="26" t="str">
        <f aca="false">VLOOKUP(B6726,[1]Planilha8!$X$4:$Z$6629,3,0)</f>
        <v>AREAS COMUNS  GUARDA DE UNISSEX</v>
      </c>
      <c r="F6726" s="26" t="str">
        <f aca="false">VLOOKUP(B6726,[1]Planilha8!$X$4:$AD$6629,7,0)</f>
        <v>BOM</v>
      </c>
      <c r="G6726" s="103" t="n">
        <v>44147</v>
      </c>
      <c r="H6726" s="104" t="n">
        <v>1260</v>
      </c>
      <c r="I6726" s="29" t="s">
        <v>23</v>
      </c>
      <c r="J6726" s="105" t="s">
        <v>1143</v>
      </c>
      <c r="K6726" s="106" t="n">
        <v>143</v>
      </c>
      <c r="L6726" s="107"/>
      <c r="M6726" s="73" t="n">
        <v>44147</v>
      </c>
      <c r="N6726" s="74" t="n">
        <v>0</v>
      </c>
      <c r="O6726" s="109" t="n">
        <v>0</v>
      </c>
      <c r="P6726" s="110" t="n">
        <v>0</v>
      </c>
      <c r="Q6726" s="77" t="n">
        <v>0</v>
      </c>
      <c r="R6726" s="78" t="n">
        <v>0</v>
      </c>
      <c r="S6726" s="39" t="n">
        <v>1260</v>
      </c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MG6726" s="0"/>
      <c r="AMH6726" s="0"/>
      <c r="AMI6726" s="0"/>
      <c r="AMJ6726" s="0"/>
    </row>
    <row r="6727" s="4" customFormat="true" ht="37.5" hidden="false" customHeight="true" outlineLevel="0" collapsed="false">
      <c r="A6727" s="23" t="s">
        <v>1337</v>
      </c>
      <c r="B6727" s="108" t="n">
        <v>12376</v>
      </c>
      <c r="C6727" s="25" t="n">
        <f aca="false">VLOOKUP(B6727,[1]Planilha8!$X$4:$Y$6629,2,0)</f>
        <v>2354431</v>
      </c>
      <c r="D6727" s="102" t="s">
        <v>1744</v>
      </c>
      <c r="E6727" s="26" t="str">
        <f aca="false">VLOOKUP(B6727,[1]Planilha8!$X$4:$Z$6629,3,0)</f>
        <v>AREAS COMUNS  GUARDA DE UNISSEX</v>
      </c>
      <c r="F6727" s="26" t="str">
        <f aca="false">VLOOKUP(B6727,[1]Planilha8!$X$4:$AD$6629,7,0)</f>
        <v>BOM</v>
      </c>
      <c r="G6727" s="103" t="n">
        <v>44147</v>
      </c>
      <c r="H6727" s="104" t="n">
        <v>1260</v>
      </c>
      <c r="I6727" s="29" t="s">
        <v>23</v>
      </c>
      <c r="J6727" s="105" t="s">
        <v>1143</v>
      </c>
      <c r="K6727" s="106" t="n">
        <v>143</v>
      </c>
      <c r="L6727" s="107"/>
      <c r="M6727" s="73" t="n">
        <v>44147</v>
      </c>
      <c r="N6727" s="74" t="n">
        <v>0</v>
      </c>
      <c r="O6727" s="109" t="n">
        <v>0</v>
      </c>
      <c r="P6727" s="110" t="n">
        <v>0</v>
      </c>
      <c r="Q6727" s="77" t="n">
        <v>0</v>
      </c>
      <c r="R6727" s="78" t="n">
        <v>0</v>
      </c>
      <c r="S6727" s="39" t="n">
        <v>1260</v>
      </c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  <c r="AMG6727" s="0"/>
      <c r="AMH6727" s="0"/>
      <c r="AMI6727" s="0"/>
      <c r="AMJ6727" s="0"/>
    </row>
    <row r="6728" s="4" customFormat="true" ht="37.5" hidden="false" customHeight="true" outlineLevel="0" collapsed="false">
      <c r="A6728" s="23" t="s">
        <v>1337</v>
      </c>
      <c r="B6728" s="108" t="n">
        <v>12377</v>
      </c>
      <c r="C6728" s="25" t="n">
        <f aca="false">VLOOKUP(B6728,[1]Planilha8!$X$4:$Y$6629,2,0)</f>
        <v>2354432</v>
      </c>
      <c r="D6728" s="102" t="s">
        <v>1745</v>
      </c>
      <c r="E6728" s="26" t="str">
        <f aca="false">VLOOKUP(B6728,[1]Planilha8!$X$4:$Z$6629,3,0)</f>
        <v>AREAS COMUNS  GUARDA DE UNISSEX</v>
      </c>
      <c r="F6728" s="26" t="str">
        <f aca="false">VLOOKUP(B6728,[1]Planilha8!$X$4:$AD$6629,7,0)</f>
        <v>BOM</v>
      </c>
      <c r="G6728" s="103" t="n">
        <v>44147</v>
      </c>
      <c r="H6728" s="104" t="n">
        <v>3460</v>
      </c>
      <c r="I6728" s="29" t="s">
        <v>23</v>
      </c>
      <c r="J6728" s="105" t="s">
        <v>1143</v>
      </c>
      <c r="K6728" s="106" t="n">
        <v>143</v>
      </c>
      <c r="L6728" s="107"/>
      <c r="M6728" s="73" t="n">
        <v>44147</v>
      </c>
      <c r="N6728" s="74" t="n">
        <v>0</v>
      </c>
      <c r="O6728" s="109" t="n">
        <v>0</v>
      </c>
      <c r="P6728" s="110" t="n">
        <v>0</v>
      </c>
      <c r="Q6728" s="77" t="n">
        <v>0</v>
      </c>
      <c r="R6728" s="78" t="n">
        <v>0</v>
      </c>
      <c r="S6728" s="39" t="n">
        <v>3460</v>
      </c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  <c r="AMG6728" s="0"/>
      <c r="AMH6728" s="0"/>
      <c r="AMI6728" s="0"/>
      <c r="AMJ6728" s="0"/>
    </row>
    <row r="6729" s="4" customFormat="true" ht="37.5" hidden="false" customHeight="true" outlineLevel="0" collapsed="false">
      <c r="A6729" s="23" t="s">
        <v>1337</v>
      </c>
      <c r="B6729" s="108" t="n">
        <v>12378</v>
      </c>
      <c r="C6729" s="25" t="n">
        <f aca="false">VLOOKUP(B6729,[1]Planilha8!$X$4:$Y$6629,2,0)</f>
        <v>2354433</v>
      </c>
      <c r="D6729" s="102" t="s">
        <v>1745</v>
      </c>
      <c r="E6729" s="26" t="str">
        <f aca="false">VLOOKUP(B6729,[1]Planilha8!$X$4:$Z$6629,3,0)</f>
        <v>AREAS COMUNS  GUARDA DE UNISSEX</v>
      </c>
      <c r="F6729" s="26" t="str">
        <f aca="false">VLOOKUP(B6729,[1]Planilha8!$X$4:$AD$6629,7,0)</f>
        <v>BOM</v>
      </c>
      <c r="G6729" s="103" t="n">
        <v>44147</v>
      </c>
      <c r="H6729" s="104" t="n">
        <v>3460</v>
      </c>
      <c r="I6729" s="29" t="s">
        <v>23</v>
      </c>
      <c r="J6729" s="105" t="s">
        <v>1143</v>
      </c>
      <c r="K6729" s="106" t="n">
        <v>143</v>
      </c>
      <c r="L6729" s="107"/>
      <c r="M6729" s="73" t="n">
        <v>44147</v>
      </c>
      <c r="N6729" s="74" t="n">
        <v>0</v>
      </c>
      <c r="O6729" s="109" t="n">
        <v>0</v>
      </c>
      <c r="P6729" s="110" t="n">
        <v>0</v>
      </c>
      <c r="Q6729" s="77" t="n">
        <v>0</v>
      </c>
      <c r="R6729" s="78" t="n">
        <v>0</v>
      </c>
      <c r="S6729" s="39" t="n">
        <v>3460</v>
      </c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  <c r="AMG6729" s="0"/>
      <c r="AMH6729" s="0"/>
      <c r="AMI6729" s="0"/>
      <c r="AMJ6729" s="0"/>
    </row>
    <row r="6730" s="4" customFormat="true" ht="37.5" hidden="false" customHeight="true" outlineLevel="0" collapsed="false">
      <c r="A6730" s="23" t="s">
        <v>1337</v>
      </c>
      <c r="B6730" s="108" t="n">
        <v>12406</v>
      </c>
      <c r="C6730" s="25" t="n">
        <f aca="false">VLOOKUP(B6730,[1]Planilha8!$X$4:$Y$6629,2,0)</f>
        <v>2343811</v>
      </c>
      <c r="D6730" s="102" t="s">
        <v>1746</v>
      </c>
      <c r="E6730" s="26" t="str">
        <f aca="false">VLOOKUP(B6730,[1]Planilha8!$X$4:$Z$6629,3,0)</f>
        <v>AMBULATÓRIO RECEPÇÃO</v>
      </c>
      <c r="F6730" s="26" t="str">
        <f aca="false">VLOOKUP(B6730,[1]Planilha8!$X$4:$AD$6629,7,0)</f>
        <v>BOM</v>
      </c>
      <c r="G6730" s="103" t="n">
        <v>44229</v>
      </c>
      <c r="H6730" s="104" t="n">
        <v>595</v>
      </c>
      <c r="I6730" s="29" t="s">
        <v>23</v>
      </c>
      <c r="J6730" s="105" t="s">
        <v>1747</v>
      </c>
      <c r="K6730" s="106" t="n">
        <v>231</v>
      </c>
      <c r="L6730" s="107" t="n">
        <v>2020005065</v>
      </c>
      <c r="M6730" s="73" t="n">
        <v>44229</v>
      </c>
      <c r="N6730" s="74" t="n">
        <v>0</v>
      </c>
      <c r="O6730" s="109" t="n">
        <v>0</v>
      </c>
      <c r="P6730" s="110" t="n">
        <v>0</v>
      </c>
      <c r="Q6730" s="77" t="n">
        <v>0</v>
      </c>
      <c r="R6730" s="78" t="n">
        <v>0</v>
      </c>
      <c r="S6730" s="39" t="n">
        <v>595</v>
      </c>
      <c r="T6730" s="90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  <c r="AMG6730" s="0"/>
      <c r="AMH6730" s="0"/>
      <c r="AMI6730" s="0"/>
      <c r="AMJ6730" s="0"/>
    </row>
    <row r="6731" s="4" customFormat="true" ht="37.5" hidden="false" customHeight="true" outlineLevel="0" collapsed="false">
      <c r="A6731" s="23" t="s">
        <v>1337</v>
      </c>
      <c r="B6731" s="108" t="n">
        <v>12407</v>
      </c>
      <c r="C6731" s="25" t="n">
        <f aca="false">VLOOKUP(B6731,[1]Planilha8!$X$4:$Y$6629,2,0)</f>
        <v>2329958</v>
      </c>
      <c r="D6731" s="102" t="s">
        <v>1736</v>
      </c>
      <c r="E6731" s="26" t="str">
        <f aca="false">VLOOKUP(B6731,[1]Planilha8!$X$4:$Z$6629,3,0)</f>
        <v>APOIO AO DIAGNÓSTICO – RECEPÇÃO</v>
      </c>
      <c r="F6731" s="26" t="str">
        <f aca="false">VLOOKUP(B6731,[1]Planilha8!$X$4:$AD$6629,7,0)</f>
        <v>BOM</v>
      </c>
      <c r="G6731" s="103" t="n">
        <v>44225</v>
      </c>
      <c r="H6731" s="104" t="n">
        <v>1357</v>
      </c>
      <c r="I6731" s="29" t="s">
        <v>23</v>
      </c>
      <c r="J6731" s="105" t="s">
        <v>1720</v>
      </c>
      <c r="K6731" s="106" t="n">
        <v>2270</v>
      </c>
      <c r="L6731" s="107" t="n">
        <v>2018001004</v>
      </c>
      <c r="M6731" s="73" t="n">
        <v>44225</v>
      </c>
      <c r="N6731" s="74" t="n">
        <v>0</v>
      </c>
      <c r="O6731" s="109" t="n">
        <v>0</v>
      </c>
      <c r="P6731" s="110" t="n">
        <v>0</v>
      </c>
      <c r="Q6731" s="77" t="n">
        <v>0</v>
      </c>
      <c r="R6731" s="78" t="n">
        <v>0</v>
      </c>
      <c r="S6731" s="39" t="n">
        <v>1357</v>
      </c>
      <c r="T6731" s="90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  <c r="AMG6731" s="0"/>
      <c r="AMH6731" s="0"/>
      <c r="AMI6731" s="0"/>
      <c r="AMJ6731" s="0"/>
    </row>
    <row r="6732" s="4" customFormat="true" ht="37.5" hidden="false" customHeight="true" outlineLevel="0" collapsed="false">
      <c r="A6732" s="23" t="s">
        <v>1337</v>
      </c>
      <c r="B6732" s="108" t="n">
        <v>12408</v>
      </c>
      <c r="C6732" s="25" t="n">
        <f aca="false">VLOOKUP(B6732,[1]Planilha8!$X$4:$Y$6629,2,0)</f>
        <v>2329959</v>
      </c>
      <c r="D6732" s="102" t="s">
        <v>1736</v>
      </c>
      <c r="E6732" s="26" t="str">
        <f aca="false">VLOOKUP(B6732,[1]Planilha8!$X$4:$Z$6629,3,0)</f>
        <v>APOIO AO DIAGNÓSTICO – RECEPÇÃO</v>
      </c>
      <c r="F6732" s="26" t="str">
        <f aca="false">VLOOKUP(B6732,[1]Planilha8!$X$4:$AD$6629,7,0)</f>
        <v>BOM</v>
      </c>
      <c r="G6732" s="103" t="n">
        <v>44225</v>
      </c>
      <c r="H6732" s="104" t="n">
        <v>1357</v>
      </c>
      <c r="I6732" s="29" t="s">
        <v>23</v>
      </c>
      <c r="J6732" s="105" t="s">
        <v>1720</v>
      </c>
      <c r="K6732" s="106" t="n">
        <v>2270</v>
      </c>
      <c r="L6732" s="107" t="n">
        <v>2018001004</v>
      </c>
      <c r="M6732" s="73" t="n">
        <v>44225</v>
      </c>
      <c r="N6732" s="74" t="n">
        <v>0</v>
      </c>
      <c r="O6732" s="109" t="n">
        <v>0</v>
      </c>
      <c r="P6732" s="110" t="n">
        <v>0</v>
      </c>
      <c r="Q6732" s="77" t="n">
        <v>0</v>
      </c>
      <c r="R6732" s="78" t="n">
        <v>0</v>
      </c>
      <c r="S6732" s="39" t="n">
        <v>1357</v>
      </c>
      <c r="T6732" s="90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  <c r="AMG6732" s="0"/>
      <c r="AMH6732" s="0"/>
      <c r="AMI6732" s="0"/>
      <c r="AMJ6732" s="0"/>
    </row>
    <row r="6733" s="4" customFormat="true" ht="37.5" hidden="false" customHeight="true" outlineLevel="0" collapsed="false">
      <c r="A6733" s="23" t="s">
        <v>1337</v>
      </c>
      <c r="B6733" s="108" t="n">
        <v>12409</v>
      </c>
      <c r="C6733" s="25" t="n">
        <f aca="false">VLOOKUP(B6733,[1]Planilha8!$X$4:$Y$6629,2,0)</f>
        <v>2329960</v>
      </c>
      <c r="D6733" s="102" t="s">
        <v>1736</v>
      </c>
      <c r="E6733" s="26" t="str">
        <f aca="false">VLOOKUP(B6733,[1]Planilha8!$X$4:$Z$6629,3,0)</f>
        <v>APOIO AO DIAGNÓSTICO – RECEPÇÃO</v>
      </c>
      <c r="F6733" s="26" t="str">
        <f aca="false">VLOOKUP(B6733,[1]Planilha8!$X$4:$AD$6629,7,0)</f>
        <v>BOM</v>
      </c>
      <c r="G6733" s="103" t="n">
        <v>44225</v>
      </c>
      <c r="H6733" s="104" t="n">
        <v>1357</v>
      </c>
      <c r="I6733" s="29" t="s">
        <v>23</v>
      </c>
      <c r="J6733" s="105" t="s">
        <v>1720</v>
      </c>
      <c r="K6733" s="106" t="n">
        <v>2270</v>
      </c>
      <c r="L6733" s="107" t="n">
        <v>2018001004</v>
      </c>
      <c r="M6733" s="73" t="n">
        <v>44225</v>
      </c>
      <c r="N6733" s="74" t="n">
        <v>0</v>
      </c>
      <c r="O6733" s="109" t="n">
        <v>0</v>
      </c>
      <c r="P6733" s="110" t="n">
        <v>0</v>
      </c>
      <c r="Q6733" s="77" t="n">
        <v>0</v>
      </c>
      <c r="R6733" s="78" t="n">
        <v>0</v>
      </c>
      <c r="S6733" s="39" t="n">
        <v>1357</v>
      </c>
      <c r="T6733" s="90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  <c r="AMG6733" s="0"/>
      <c r="AMH6733" s="0"/>
      <c r="AMI6733" s="0"/>
      <c r="AMJ6733" s="0"/>
    </row>
    <row r="6734" s="4" customFormat="true" ht="37.5" hidden="false" customHeight="true" outlineLevel="0" collapsed="false">
      <c r="A6734" s="23" t="s">
        <v>1337</v>
      </c>
      <c r="B6734" s="108" t="n">
        <v>12410</v>
      </c>
      <c r="C6734" s="25" t="n">
        <f aca="false">VLOOKUP(B6734,[1]Planilha8!$X$4:$Y$6629,2,0)</f>
        <v>2329961</v>
      </c>
      <c r="D6734" s="102" t="s">
        <v>1736</v>
      </c>
      <c r="E6734" s="26" t="str">
        <f aca="false">VLOOKUP(B6734,[1]Planilha8!$X$4:$Z$6629,3,0)</f>
        <v>APOIO AO DIAGNÓSTICO – RECEPÇÃO</v>
      </c>
      <c r="F6734" s="26" t="str">
        <f aca="false">VLOOKUP(B6734,[1]Planilha8!$X$4:$AD$6629,7,0)</f>
        <v>BOM</v>
      </c>
      <c r="G6734" s="103" t="n">
        <v>44225</v>
      </c>
      <c r="H6734" s="104" t="n">
        <v>1357</v>
      </c>
      <c r="I6734" s="29" t="s">
        <v>23</v>
      </c>
      <c r="J6734" s="105" t="s">
        <v>1720</v>
      </c>
      <c r="K6734" s="106" t="n">
        <v>2270</v>
      </c>
      <c r="L6734" s="107" t="n">
        <v>2018001004</v>
      </c>
      <c r="M6734" s="73" t="n">
        <v>44225</v>
      </c>
      <c r="N6734" s="74" t="n">
        <v>0</v>
      </c>
      <c r="O6734" s="109" t="n">
        <v>0</v>
      </c>
      <c r="P6734" s="110" t="n">
        <v>0</v>
      </c>
      <c r="Q6734" s="77" t="n">
        <v>0</v>
      </c>
      <c r="R6734" s="78" t="n">
        <v>0</v>
      </c>
      <c r="S6734" s="39" t="n">
        <v>1357</v>
      </c>
      <c r="T6734" s="90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  <c r="AMG6734" s="0"/>
      <c r="AMH6734" s="0"/>
      <c r="AMI6734" s="0"/>
      <c r="AMJ6734" s="0"/>
    </row>
    <row r="6735" s="4" customFormat="true" ht="37.5" hidden="false" customHeight="true" outlineLevel="0" collapsed="false">
      <c r="A6735" s="23" t="s">
        <v>1337</v>
      </c>
      <c r="B6735" s="108" t="n">
        <v>12411</v>
      </c>
      <c r="C6735" s="25" t="n">
        <f aca="false">VLOOKUP(B6735,[1]Planilha8!$X$4:$Y$6629,2,0)</f>
        <v>2329962</v>
      </c>
      <c r="D6735" s="102" t="s">
        <v>1736</v>
      </c>
      <c r="E6735" s="26" t="str">
        <f aca="false">VLOOKUP(B6735,[1]Planilha8!$X$4:$Z$6629,3,0)</f>
        <v>APOIO AO DIAGNÓSTICO – RECEPÇÃO</v>
      </c>
      <c r="F6735" s="26" t="str">
        <f aca="false">VLOOKUP(B6735,[1]Planilha8!$X$4:$AD$6629,7,0)</f>
        <v>BOM</v>
      </c>
      <c r="G6735" s="103" t="n">
        <v>44225</v>
      </c>
      <c r="H6735" s="104" t="n">
        <v>1357</v>
      </c>
      <c r="I6735" s="29" t="s">
        <v>23</v>
      </c>
      <c r="J6735" s="105" t="s">
        <v>1720</v>
      </c>
      <c r="K6735" s="106" t="n">
        <v>2270</v>
      </c>
      <c r="L6735" s="107" t="n">
        <v>2018001004</v>
      </c>
      <c r="M6735" s="73" t="n">
        <v>44225</v>
      </c>
      <c r="N6735" s="74" t="n">
        <v>0</v>
      </c>
      <c r="O6735" s="109" t="n">
        <v>0</v>
      </c>
      <c r="P6735" s="110" t="n">
        <v>0</v>
      </c>
      <c r="Q6735" s="77" t="n">
        <v>0</v>
      </c>
      <c r="R6735" s="78" t="n">
        <v>0</v>
      </c>
      <c r="S6735" s="39" t="n">
        <v>1357</v>
      </c>
      <c r="T6735" s="90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  <c r="AMG6735" s="0"/>
      <c r="AMH6735" s="0"/>
      <c r="AMI6735" s="0"/>
      <c r="AMJ6735" s="0"/>
    </row>
    <row r="6736" s="4" customFormat="true" ht="37.5" hidden="false" customHeight="true" outlineLevel="0" collapsed="false">
      <c r="A6736" s="23" t="s">
        <v>1337</v>
      </c>
      <c r="B6736" s="108" t="n">
        <v>12412</v>
      </c>
      <c r="C6736" s="25" t="n">
        <f aca="false">VLOOKUP(B6736,[1]Planilha8!$X$4:$Y$6629,2,0)</f>
        <v>2329963</v>
      </c>
      <c r="D6736" s="102" t="s">
        <v>1736</v>
      </c>
      <c r="E6736" s="26" t="str">
        <f aca="false">VLOOKUP(B6736,[1]Planilha8!$X$4:$Z$6629,3,0)</f>
        <v>APOIO AO DIAGNÓSTICO – RECEPÇÃO</v>
      </c>
      <c r="F6736" s="26" t="str">
        <f aca="false">VLOOKUP(B6736,[1]Planilha8!$X$4:$AD$6629,7,0)</f>
        <v>BOM</v>
      </c>
      <c r="G6736" s="103" t="n">
        <v>44225</v>
      </c>
      <c r="H6736" s="104" t="n">
        <v>1357</v>
      </c>
      <c r="I6736" s="29" t="s">
        <v>23</v>
      </c>
      <c r="J6736" s="105" t="s">
        <v>1720</v>
      </c>
      <c r="K6736" s="106" t="n">
        <v>2270</v>
      </c>
      <c r="L6736" s="107" t="n">
        <v>2018001004</v>
      </c>
      <c r="M6736" s="73" t="n">
        <v>44225</v>
      </c>
      <c r="N6736" s="74" t="n">
        <v>0</v>
      </c>
      <c r="O6736" s="109" t="n">
        <v>0</v>
      </c>
      <c r="P6736" s="110" t="n">
        <v>0</v>
      </c>
      <c r="Q6736" s="77" t="n">
        <v>0</v>
      </c>
      <c r="R6736" s="78" t="n">
        <v>0</v>
      </c>
      <c r="S6736" s="39" t="n">
        <v>1357</v>
      </c>
      <c r="T6736" s="90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  <c r="AMG6736" s="0"/>
      <c r="AMH6736" s="0"/>
      <c r="AMI6736" s="0"/>
      <c r="AMJ6736" s="0"/>
    </row>
    <row r="6737" s="4" customFormat="true" ht="37.5" hidden="false" customHeight="true" outlineLevel="0" collapsed="false">
      <c r="A6737" s="23" t="s">
        <v>1337</v>
      </c>
      <c r="B6737" s="108" t="n">
        <v>12413</v>
      </c>
      <c r="C6737" s="25" t="n">
        <f aca="false">VLOOKUP(B6737,[1]Planilha8!$X$4:$Y$6629,2,0)</f>
        <v>2329964</v>
      </c>
      <c r="D6737" s="102" t="s">
        <v>1736</v>
      </c>
      <c r="E6737" s="26" t="str">
        <f aca="false">VLOOKUP(B6737,[1]Planilha8!$X$4:$Z$6629,3,0)</f>
        <v>APOIO AO DIAGNÓSTICO – RECEPÇÃO</v>
      </c>
      <c r="F6737" s="26" t="str">
        <f aca="false">VLOOKUP(B6737,[1]Planilha8!$X$4:$AD$6629,7,0)</f>
        <v>BOM</v>
      </c>
      <c r="G6737" s="103" t="n">
        <v>44225</v>
      </c>
      <c r="H6737" s="104" t="n">
        <v>1357</v>
      </c>
      <c r="I6737" s="29" t="s">
        <v>23</v>
      </c>
      <c r="J6737" s="105" t="s">
        <v>1720</v>
      </c>
      <c r="K6737" s="106" t="n">
        <v>2270</v>
      </c>
      <c r="L6737" s="107" t="n">
        <v>2018001004</v>
      </c>
      <c r="M6737" s="73" t="n">
        <v>44225</v>
      </c>
      <c r="N6737" s="74" t="n">
        <v>0</v>
      </c>
      <c r="O6737" s="109" t="n">
        <v>0</v>
      </c>
      <c r="P6737" s="110" t="n">
        <v>0</v>
      </c>
      <c r="Q6737" s="77" t="n">
        <v>0</v>
      </c>
      <c r="R6737" s="78" t="n">
        <v>0</v>
      </c>
      <c r="S6737" s="39" t="n">
        <v>1357</v>
      </c>
      <c r="T6737" s="90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  <c r="AMG6737" s="0"/>
      <c r="AMH6737" s="0"/>
      <c r="AMI6737" s="0"/>
      <c r="AMJ6737" s="0"/>
    </row>
    <row r="6738" s="4" customFormat="true" ht="37.5" hidden="false" customHeight="true" outlineLevel="0" collapsed="false">
      <c r="A6738" s="23" t="s">
        <v>1337</v>
      </c>
      <c r="B6738" s="108" t="n">
        <v>12414</v>
      </c>
      <c r="C6738" s="25" t="n">
        <f aca="false">VLOOKUP(B6738,[1]Planilha8!$X$4:$Y$6629,2,0)</f>
        <v>2329965</v>
      </c>
      <c r="D6738" s="102" t="s">
        <v>1736</v>
      </c>
      <c r="E6738" s="26" t="str">
        <f aca="false">VLOOKUP(B6738,[1]Planilha8!$X$4:$Z$6629,3,0)</f>
        <v>APOIO AO DIAGNÓSTICO – RECEPÇÃO</v>
      </c>
      <c r="F6738" s="26" t="str">
        <f aca="false">VLOOKUP(B6738,[1]Planilha8!$X$4:$AD$6629,7,0)</f>
        <v>BOM</v>
      </c>
      <c r="G6738" s="103" t="n">
        <v>44225</v>
      </c>
      <c r="H6738" s="104" t="n">
        <v>1357</v>
      </c>
      <c r="I6738" s="29" t="s">
        <v>23</v>
      </c>
      <c r="J6738" s="105" t="s">
        <v>1720</v>
      </c>
      <c r="K6738" s="106" t="n">
        <v>2270</v>
      </c>
      <c r="L6738" s="107" t="n">
        <v>2018001004</v>
      </c>
      <c r="M6738" s="73" t="n">
        <v>44225</v>
      </c>
      <c r="N6738" s="74" t="n">
        <v>0</v>
      </c>
      <c r="O6738" s="109" t="n">
        <v>0</v>
      </c>
      <c r="P6738" s="110" t="n">
        <v>0</v>
      </c>
      <c r="Q6738" s="77" t="n">
        <v>0</v>
      </c>
      <c r="R6738" s="78" t="n">
        <v>0</v>
      </c>
      <c r="S6738" s="39" t="n">
        <v>1357</v>
      </c>
      <c r="T6738" s="90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  <c r="AMG6738" s="0"/>
      <c r="AMH6738" s="0"/>
      <c r="AMI6738" s="0"/>
      <c r="AMJ6738" s="0"/>
    </row>
    <row r="6739" s="4" customFormat="true" ht="37.5" hidden="false" customHeight="true" outlineLevel="0" collapsed="false">
      <c r="A6739" s="23" t="s">
        <v>1337</v>
      </c>
      <c r="B6739" s="108" t="n">
        <v>12415</v>
      </c>
      <c r="C6739" s="25" t="n">
        <f aca="false">VLOOKUP(B6739,[1]Planilha8!$X$4:$Y$6629,2,0)</f>
        <v>2329966</v>
      </c>
      <c r="D6739" s="102" t="s">
        <v>1736</v>
      </c>
      <c r="E6739" s="26" t="str">
        <f aca="false">VLOOKUP(B6739,[1]Planilha8!$X$4:$Z$6629,3,0)</f>
        <v>APOIO AO DIAGNÓSTICO – RECEPÇÃO</v>
      </c>
      <c r="F6739" s="26" t="str">
        <f aca="false">VLOOKUP(B6739,[1]Planilha8!$X$4:$AD$6629,7,0)</f>
        <v>BOM</v>
      </c>
      <c r="G6739" s="103" t="n">
        <v>44225</v>
      </c>
      <c r="H6739" s="104" t="n">
        <v>1357</v>
      </c>
      <c r="I6739" s="29" t="s">
        <v>23</v>
      </c>
      <c r="J6739" s="105" t="s">
        <v>1720</v>
      </c>
      <c r="K6739" s="106" t="n">
        <v>2270</v>
      </c>
      <c r="L6739" s="107" t="n">
        <v>2018001004</v>
      </c>
      <c r="M6739" s="73" t="n">
        <v>44225</v>
      </c>
      <c r="N6739" s="74" t="n">
        <v>0</v>
      </c>
      <c r="O6739" s="109" t="n">
        <v>0</v>
      </c>
      <c r="P6739" s="110" t="n">
        <v>0</v>
      </c>
      <c r="Q6739" s="77" t="n">
        <v>0</v>
      </c>
      <c r="R6739" s="78" t="n">
        <v>0</v>
      </c>
      <c r="S6739" s="39" t="n">
        <v>1357</v>
      </c>
      <c r="T6739" s="90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  <c r="AMG6739" s="0"/>
      <c r="AMH6739" s="0"/>
      <c r="AMI6739" s="0"/>
      <c r="AMJ6739" s="0"/>
    </row>
    <row r="6740" s="4" customFormat="true" ht="37.5" hidden="false" customHeight="true" outlineLevel="0" collapsed="false">
      <c r="A6740" s="23" t="s">
        <v>1337</v>
      </c>
      <c r="B6740" s="108" t="n">
        <v>12416</v>
      </c>
      <c r="C6740" s="25" t="n">
        <f aca="false">VLOOKUP(B6740,[1]Planilha8!$X$4:$Y$6629,2,0)</f>
        <v>2329967</v>
      </c>
      <c r="D6740" s="102" t="s">
        <v>1736</v>
      </c>
      <c r="E6740" s="26" t="str">
        <f aca="false">VLOOKUP(B6740,[1]Planilha8!$X$4:$Z$6629,3,0)</f>
        <v>APOIO AO DIAGNÓSTICO – RECEPÇÃO</v>
      </c>
      <c r="F6740" s="26" t="str">
        <f aca="false">VLOOKUP(B6740,[1]Planilha8!$X$4:$AD$6629,7,0)</f>
        <v>BOM</v>
      </c>
      <c r="G6740" s="103" t="n">
        <v>44225</v>
      </c>
      <c r="H6740" s="104" t="n">
        <v>1357</v>
      </c>
      <c r="I6740" s="29" t="s">
        <v>23</v>
      </c>
      <c r="J6740" s="105" t="s">
        <v>1720</v>
      </c>
      <c r="K6740" s="106" t="n">
        <v>2270</v>
      </c>
      <c r="L6740" s="107" t="n">
        <v>2018001004</v>
      </c>
      <c r="M6740" s="73" t="n">
        <v>44225</v>
      </c>
      <c r="N6740" s="74" t="n">
        <v>0</v>
      </c>
      <c r="O6740" s="109" t="n">
        <v>0</v>
      </c>
      <c r="P6740" s="110" t="n">
        <v>0</v>
      </c>
      <c r="Q6740" s="77" t="n">
        <v>0</v>
      </c>
      <c r="R6740" s="78" t="n">
        <v>0</v>
      </c>
      <c r="S6740" s="39" t="n">
        <v>1357</v>
      </c>
      <c r="T6740" s="90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  <c r="AMG6740" s="0"/>
      <c r="AMH6740" s="0"/>
      <c r="AMI6740" s="0"/>
      <c r="AMJ6740" s="0"/>
    </row>
    <row r="6741" s="4" customFormat="true" ht="37.5" hidden="false" customHeight="true" outlineLevel="0" collapsed="false">
      <c r="A6741" s="23" t="s">
        <v>1337</v>
      </c>
      <c r="B6741" s="108" t="n">
        <v>12417</v>
      </c>
      <c r="C6741" s="25" t="n">
        <f aca="false">VLOOKUP(B6741,[1]Planilha8!$X$4:$Y$6629,2,0)</f>
        <v>2329968</v>
      </c>
      <c r="D6741" s="102" t="s">
        <v>1736</v>
      </c>
      <c r="E6741" s="26" t="str">
        <f aca="false">VLOOKUP(B6741,[1]Planilha8!$X$4:$Z$6629,3,0)</f>
        <v>APOIO AO DIAGNÓSTICO – RECEPÇÃO</v>
      </c>
      <c r="F6741" s="26" t="str">
        <f aca="false">VLOOKUP(B6741,[1]Planilha8!$X$4:$AD$6629,7,0)</f>
        <v>BOM</v>
      </c>
      <c r="G6741" s="103" t="n">
        <v>44225</v>
      </c>
      <c r="H6741" s="104" t="n">
        <v>1357</v>
      </c>
      <c r="I6741" s="29" t="s">
        <v>23</v>
      </c>
      <c r="J6741" s="105" t="s">
        <v>1720</v>
      </c>
      <c r="K6741" s="106" t="n">
        <v>2270</v>
      </c>
      <c r="L6741" s="107" t="n">
        <v>2018001004</v>
      </c>
      <c r="M6741" s="73" t="n">
        <v>44225</v>
      </c>
      <c r="N6741" s="74" t="n">
        <v>0</v>
      </c>
      <c r="O6741" s="109" t="n">
        <v>0</v>
      </c>
      <c r="P6741" s="110" t="n">
        <v>0</v>
      </c>
      <c r="Q6741" s="77" t="n">
        <v>0</v>
      </c>
      <c r="R6741" s="78" t="n">
        <v>0</v>
      </c>
      <c r="S6741" s="39" t="n">
        <v>1357</v>
      </c>
      <c r="T6741" s="90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  <c r="AMG6741" s="0"/>
      <c r="AMH6741" s="0"/>
      <c r="AMI6741" s="0"/>
      <c r="AMJ6741" s="0"/>
    </row>
    <row r="6742" s="4" customFormat="true" ht="37.5" hidden="false" customHeight="true" outlineLevel="0" collapsed="false">
      <c r="A6742" s="23" t="s">
        <v>1337</v>
      </c>
      <c r="B6742" s="108" t="n">
        <v>12418</v>
      </c>
      <c r="C6742" s="25" t="n">
        <f aca="false">VLOOKUP(B6742,[1]Planilha8!$X$4:$Y$6629,2,0)</f>
        <v>2329969</v>
      </c>
      <c r="D6742" s="102" t="s">
        <v>1736</v>
      </c>
      <c r="E6742" s="26" t="str">
        <f aca="false">VLOOKUP(B6742,[1]Planilha8!$X$4:$Z$6629,3,0)</f>
        <v>APOIO AO DIAGNÓSTICO – RECEPÇÃO</v>
      </c>
      <c r="F6742" s="26" t="str">
        <f aca="false">VLOOKUP(B6742,[1]Planilha8!$X$4:$AD$6629,7,0)</f>
        <v>BOM</v>
      </c>
      <c r="G6742" s="103" t="n">
        <v>44225</v>
      </c>
      <c r="H6742" s="104" t="n">
        <v>1357</v>
      </c>
      <c r="I6742" s="29" t="s">
        <v>23</v>
      </c>
      <c r="J6742" s="105" t="s">
        <v>1720</v>
      </c>
      <c r="K6742" s="106" t="n">
        <v>2270</v>
      </c>
      <c r="L6742" s="107" t="n">
        <v>2018001004</v>
      </c>
      <c r="M6742" s="73" t="n">
        <v>44225</v>
      </c>
      <c r="N6742" s="74" t="n">
        <v>0</v>
      </c>
      <c r="O6742" s="109" t="n">
        <v>0</v>
      </c>
      <c r="P6742" s="110" t="n">
        <v>0</v>
      </c>
      <c r="Q6742" s="77" t="n">
        <v>0</v>
      </c>
      <c r="R6742" s="78" t="n">
        <v>0</v>
      </c>
      <c r="S6742" s="39" t="n">
        <v>1357</v>
      </c>
      <c r="T6742" s="90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  <c r="AMG6742" s="0"/>
      <c r="AMH6742" s="0"/>
      <c r="AMI6742" s="0"/>
      <c r="AMJ6742" s="0"/>
    </row>
    <row r="6743" s="4" customFormat="true" ht="37.5" hidden="false" customHeight="true" outlineLevel="0" collapsed="false">
      <c r="A6743" s="23" t="s">
        <v>1337</v>
      </c>
      <c r="B6743" s="108" t="n">
        <v>12419</v>
      </c>
      <c r="C6743" s="25" t="n">
        <f aca="false">VLOOKUP(B6743,[1]Planilha8!$X$4:$Y$6629,2,0)</f>
        <v>2329970</v>
      </c>
      <c r="D6743" s="102" t="s">
        <v>1736</v>
      </c>
      <c r="E6743" s="26" t="str">
        <f aca="false">VLOOKUP(B6743,[1]Planilha8!$X$4:$Z$6629,3,0)</f>
        <v>APOIO AO DIAGNÓSTICO – RECEPÇÃO</v>
      </c>
      <c r="F6743" s="26" t="str">
        <f aca="false">VLOOKUP(B6743,[1]Planilha8!$X$4:$AD$6629,7,0)</f>
        <v>BOM</v>
      </c>
      <c r="G6743" s="103" t="n">
        <v>44225</v>
      </c>
      <c r="H6743" s="104" t="n">
        <v>1357</v>
      </c>
      <c r="I6743" s="29" t="s">
        <v>23</v>
      </c>
      <c r="J6743" s="105" t="s">
        <v>1720</v>
      </c>
      <c r="K6743" s="106" t="n">
        <v>2270</v>
      </c>
      <c r="L6743" s="107" t="n">
        <v>2018001004</v>
      </c>
      <c r="M6743" s="73" t="n">
        <v>44225</v>
      </c>
      <c r="N6743" s="74" t="n">
        <v>0</v>
      </c>
      <c r="O6743" s="109" t="n">
        <v>0</v>
      </c>
      <c r="P6743" s="110" t="n">
        <v>0</v>
      </c>
      <c r="Q6743" s="77" t="n">
        <v>0</v>
      </c>
      <c r="R6743" s="78" t="n">
        <v>0</v>
      </c>
      <c r="S6743" s="39" t="n">
        <v>1357</v>
      </c>
      <c r="T6743" s="90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  <c r="AMG6743" s="0"/>
      <c r="AMH6743" s="0"/>
      <c r="AMI6743" s="0"/>
      <c r="AMJ6743" s="0"/>
    </row>
    <row r="6744" s="4" customFormat="true" ht="37.5" hidden="false" customHeight="true" outlineLevel="0" collapsed="false">
      <c r="A6744" s="23" t="s">
        <v>1337</v>
      </c>
      <c r="B6744" s="108" t="n">
        <v>12420</v>
      </c>
      <c r="C6744" s="25" t="n">
        <f aca="false">VLOOKUP(B6744,[1]Planilha8!$X$4:$Y$6629,2,0)</f>
        <v>2329971</v>
      </c>
      <c r="D6744" s="102" t="s">
        <v>1736</v>
      </c>
      <c r="E6744" s="26" t="str">
        <f aca="false">VLOOKUP(B6744,[1]Planilha8!$X$4:$Z$6629,3,0)</f>
        <v>APOIO AO DIAGNÓSTICO – RECEPÇÃO</v>
      </c>
      <c r="F6744" s="26" t="str">
        <f aca="false">VLOOKUP(B6744,[1]Planilha8!$X$4:$AD$6629,7,0)</f>
        <v>BOM</v>
      </c>
      <c r="G6744" s="103" t="n">
        <v>44225</v>
      </c>
      <c r="H6744" s="104" t="n">
        <v>1357</v>
      </c>
      <c r="I6744" s="29" t="s">
        <v>23</v>
      </c>
      <c r="J6744" s="105" t="s">
        <v>1720</v>
      </c>
      <c r="K6744" s="106" t="n">
        <v>2270</v>
      </c>
      <c r="L6744" s="107" t="n">
        <v>2018001004</v>
      </c>
      <c r="M6744" s="73" t="n">
        <v>44225</v>
      </c>
      <c r="N6744" s="74" t="n">
        <v>0</v>
      </c>
      <c r="O6744" s="109" t="n">
        <v>0</v>
      </c>
      <c r="P6744" s="110" t="n">
        <v>0</v>
      </c>
      <c r="Q6744" s="77" t="n">
        <v>0</v>
      </c>
      <c r="R6744" s="78" t="n">
        <v>0</v>
      </c>
      <c r="S6744" s="39" t="n">
        <v>1357</v>
      </c>
      <c r="T6744" s="90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  <c r="AMG6744" s="0"/>
      <c r="AMH6744" s="0"/>
      <c r="AMI6744" s="0"/>
      <c r="AMJ6744" s="0"/>
    </row>
    <row r="6745" s="4" customFormat="true" ht="37.5" hidden="false" customHeight="true" outlineLevel="0" collapsed="false">
      <c r="A6745" s="23" t="s">
        <v>1337</v>
      </c>
      <c r="B6745" s="108" t="n">
        <v>12421</v>
      </c>
      <c r="C6745" s="25" t="n">
        <f aca="false">VLOOKUP(B6745,[1]Planilha8!$X$4:$Y$6629,2,0)</f>
        <v>2329972</v>
      </c>
      <c r="D6745" s="102" t="s">
        <v>1736</v>
      </c>
      <c r="E6745" s="26" t="str">
        <f aca="false">VLOOKUP(B6745,[1]Planilha8!$X$4:$Z$6629,3,0)</f>
        <v>APOIO AO DIAGNÓSTICO – RECEPÇÃO</v>
      </c>
      <c r="F6745" s="26" t="str">
        <f aca="false">VLOOKUP(B6745,[1]Planilha8!$X$4:$AD$6629,7,0)</f>
        <v>BOM</v>
      </c>
      <c r="G6745" s="103" t="n">
        <v>44225</v>
      </c>
      <c r="H6745" s="104" t="n">
        <v>1357</v>
      </c>
      <c r="I6745" s="29" t="s">
        <v>23</v>
      </c>
      <c r="J6745" s="105" t="s">
        <v>1720</v>
      </c>
      <c r="K6745" s="106" t="n">
        <v>2270</v>
      </c>
      <c r="L6745" s="107" t="n">
        <v>2018001004</v>
      </c>
      <c r="M6745" s="73" t="n">
        <v>44225</v>
      </c>
      <c r="N6745" s="74" t="n">
        <v>0</v>
      </c>
      <c r="O6745" s="109" t="n">
        <v>0</v>
      </c>
      <c r="P6745" s="110" t="n">
        <v>0</v>
      </c>
      <c r="Q6745" s="77" t="n">
        <v>0</v>
      </c>
      <c r="R6745" s="78" t="n">
        <v>0</v>
      </c>
      <c r="S6745" s="39" t="n">
        <v>1357</v>
      </c>
      <c r="T6745" s="90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  <c r="AMG6745" s="0"/>
      <c r="AMH6745" s="0"/>
      <c r="AMI6745" s="0"/>
      <c r="AMJ6745" s="0"/>
    </row>
    <row r="6746" s="4" customFormat="true" ht="37.5" hidden="false" customHeight="true" outlineLevel="0" collapsed="false">
      <c r="A6746" s="23" t="s">
        <v>1337</v>
      </c>
      <c r="B6746" s="108" t="n">
        <v>12422</v>
      </c>
      <c r="C6746" s="25" t="n">
        <f aca="false">VLOOKUP(B6746,[1]Planilha8!$X$4:$Y$6629,2,0)</f>
        <v>2329973</v>
      </c>
      <c r="D6746" s="102" t="s">
        <v>1736</v>
      </c>
      <c r="E6746" s="26" t="str">
        <f aca="false">VLOOKUP(B6746,[1]Planilha8!$X$4:$Z$6629,3,0)</f>
        <v>APOIO AO DIAGNÓSTICO – RECEPÇÃO</v>
      </c>
      <c r="F6746" s="26" t="str">
        <f aca="false">VLOOKUP(B6746,[1]Planilha8!$X$4:$AD$6629,7,0)</f>
        <v>BOM</v>
      </c>
      <c r="G6746" s="103" t="n">
        <v>44225</v>
      </c>
      <c r="H6746" s="104" t="n">
        <v>1357</v>
      </c>
      <c r="I6746" s="29" t="s">
        <v>23</v>
      </c>
      <c r="J6746" s="105" t="s">
        <v>1720</v>
      </c>
      <c r="K6746" s="106" t="n">
        <v>2270</v>
      </c>
      <c r="L6746" s="107" t="n">
        <v>2018001004</v>
      </c>
      <c r="M6746" s="73" t="n">
        <v>44225</v>
      </c>
      <c r="N6746" s="74" t="n">
        <v>0</v>
      </c>
      <c r="O6746" s="109" t="n">
        <v>0</v>
      </c>
      <c r="P6746" s="110" t="n">
        <v>0</v>
      </c>
      <c r="Q6746" s="77" t="n">
        <v>0</v>
      </c>
      <c r="R6746" s="78" t="n">
        <v>0</v>
      </c>
      <c r="S6746" s="39" t="n">
        <v>1357</v>
      </c>
      <c r="T6746" s="90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  <c r="AMG6746" s="0"/>
      <c r="AMH6746" s="0"/>
      <c r="AMI6746" s="0"/>
      <c r="AMJ6746" s="0"/>
    </row>
    <row r="6747" s="4" customFormat="true" ht="37.5" hidden="false" customHeight="true" outlineLevel="0" collapsed="false">
      <c r="A6747" s="23" t="s">
        <v>1337</v>
      </c>
      <c r="B6747" s="108" t="n">
        <v>12423</v>
      </c>
      <c r="C6747" s="25" t="n">
        <f aca="false">VLOOKUP(B6747,[1]Planilha8!$X$4:$Y$6629,2,0)</f>
        <v>2329974</v>
      </c>
      <c r="D6747" s="102" t="s">
        <v>1736</v>
      </c>
      <c r="E6747" s="26" t="str">
        <f aca="false">VLOOKUP(B6747,[1]Planilha8!$X$4:$Z$6629,3,0)</f>
        <v>AMBULATÓRIO – ALA D</v>
      </c>
      <c r="F6747" s="26" t="str">
        <f aca="false">VLOOKUP(B6747,[1]Planilha8!$X$4:$AD$6629,7,0)</f>
        <v>BOM</v>
      </c>
      <c r="G6747" s="103" t="n">
        <v>44225</v>
      </c>
      <c r="H6747" s="104" t="n">
        <v>1357</v>
      </c>
      <c r="I6747" s="29" t="s">
        <v>23</v>
      </c>
      <c r="J6747" s="105" t="s">
        <v>1720</v>
      </c>
      <c r="K6747" s="106" t="n">
        <v>2270</v>
      </c>
      <c r="L6747" s="107" t="n">
        <v>2018001004</v>
      </c>
      <c r="M6747" s="73" t="n">
        <v>44225</v>
      </c>
      <c r="N6747" s="74" t="n">
        <v>0</v>
      </c>
      <c r="O6747" s="109" t="n">
        <v>0</v>
      </c>
      <c r="P6747" s="110" t="n">
        <v>0</v>
      </c>
      <c r="Q6747" s="77" t="n">
        <v>0</v>
      </c>
      <c r="R6747" s="78" t="n">
        <v>0</v>
      </c>
      <c r="S6747" s="39" t="n">
        <v>1357</v>
      </c>
      <c r="T6747" s="90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  <c r="AMG6747" s="0"/>
      <c r="AMH6747" s="0"/>
      <c r="AMI6747" s="0"/>
      <c r="AMJ6747" s="0"/>
    </row>
    <row r="6748" s="4" customFormat="true" ht="37.5" hidden="false" customHeight="true" outlineLevel="0" collapsed="false">
      <c r="A6748" s="23" t="s">
        <v>1337</v>
      </c>
      <c r="B6748" s="108" t="n">
        <v>12424</v>
      </c>
      <c r="C6748" s="25" t="n">
        <f aca="false">VLOOKUP(B6748,[1]Planilha8!$X$4:$Y$6629,2,0)</f>
        <v>2329975</v>
      </c>
      <c r="D6748" s="102" t="s">
        <v>1736</v>
      </c>
      <c r="E6748" s="26" t="str">
        <f aca="false">VLOOKUP(B6748,[1]Planilha8!$X$4:$Z$6629,3,0)</f>
        <v>AMBULATÓRIO – ALA D</v>
      </c>
      <c r="F6748" s="26" t="str">
        <f aca="false">VLOOKUP(B6748,[1]Planilha8!$X$4:$AD$6629,7,0)</f>
        <v>BOM</v>
      </c>
      <c r="G6748" s="103" t="n">
        <v>44225</v>
      </c>
      <c r="H6748" s="104" t="n">
        <v>1357</v>
      </c>
      <c r="I6748" s="29" t="s">
        <v>23</v>
      </c>
      <c r="J6748" s="105" t="s">
        <v>1720</v>
      </c>
      <c r="K6748" s="106" t="n">
        <v>2270</v>
      </c>
      <c r="L6748" s="107" t="n">
        <v>2018001004</v>
      </c>
      <c r="M6748" s="73" t="n">
        <v>44225</v>
      </c>
      <c r="N6748" s="74" t="n">
        <v>0</v>
      </c>
      <c r="O6748" s="109" t="n">
        <v>0</v>
      </c>
      <c r="P6748" s="110" t="n">
        <v>0</v>
      </c>
      <c r="Q6748" s="77" t="n">
        <v>0</v>
      </c>
      <c r="R6748" s="78" t="n">
        <v>0</v>
      </c>
      <c r="S6748" s="39" t="n">
        <v>1357</v>
      </c>
      <c r="T6748" s="90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  <c r="AMG6748" s="0"/>
      <c r="AMH6748" s="0"/>
      <c r="AMI6748" s="0"/>
      <c r="AMJ6748" s="0"/>
    </row>
    <row r="6749" s="4" customFormat="true" ht="37.5" hidden="false" customHeight="true" outlineLevel="0" collapsed="false">
      <c r="A6749" s="23" t="s">
        <v>1337</v>
      </c>
      <c r="B6749" s="108" t="n">
        <v>12425</v>
      </c>
      <c r="C6749" s="25" t="n">
        <f aca="false">VLOOKUP(B6749,[1]Planilha8!$X$4:$Y$6629,2,0)</f>
        <v>2329976</v>
      </c>
      <c r="D6749" s="102" t="s">
        <v>1736</v>
      </c>
      <c r="E6749" s="26" t="str">
        <f aca="false">VLOOKUP(B6749,[1]Planilha8!$X$4:$Z$6629,3,0)</f>
        <v>AMBULATÓRIO – ALA D</v>
      </c>
      <c r="F6749" s="26" t="str">
        <f aca="false">VLOOKUP(B6749,[1]Planilha8!$X$4:$AD$6629,7,0)</f>
        <v>BOM</v>
      </c>
      <c r="G6749" s="103" t="n">
        <v>44225</v>
      </c>
      <c r="H6749" s="104" t="n">
        <v>1357</v>
      </c>
      <c r="I6749" s="29" t="s">
        <v>23</v>
      </c>
      <c r="J6749" s="105" t="s">
        <v>1720</v>
      </c>
      <c r="K6749" s="106" t="n">
        <v>2270</v>
      </c>
      <c r="L6749" s="107" t="n">
        <v>2018001004</v>
      </c>
      <c r="M6749" s="73" t="n">
        <v>44225</v>
      </c>
      <c r="N6749" s="74" t="n">
        <v>0</v>
      </c>
      <c r="O6749" s="109" t="n">
        <v>0</v>
      </c>
      <c r="P6749" s="110" t="n">
        <v>0</v>
      </c>
      <c r="Q6749" s="77" t="n">
        <v>0</v>
      </c>
      <c r="R6749" s="78" t="n">
        <v>0</v>
      </c>
      <c r="S6749" s="39" t="n">
        <v>1357</v>
      </c>
      <c r="T6749" s="90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  <c r="AMG6749" s="0"/>
      <c r="AMH6749" s="0"/>
      <c r="AMI6749" s="0"/>
      <c r="AMJ6749" s="0"/>
    </row>
    <row r="6750" s="4" customFormat="true" ht="37.5" hidden="false" customHeight="true" outlineLevel="0" collapsed="false">
      <c r="A6750" s="23" t="s">
        <v>1337</v>
      </c>
      <c r="B6750" s="108" t="n">
        <v>12426</v>
      </c>
      <c r="C6750" s="25" t="n">
        <f aca="false">VLOOKUP(B6750,[1]Planilha8!$X$4:$Y$6629,2,0)</f>
        <v>2329977</v>
      </c>
      <c r="D6750" s="102" t="s">
        <v>1736</v>
      </c>
      <c r="E6750" s="26" t="str">
        <f aca="false">VLOOKUP(B6750,[1]Planilha8!$X$4:$Z$6629,3,0)</f>
        <v>AMBULATÓRIO – ALA D</v>
      </c>
      <c r="F6750" s="26" t="str">
        <f aca="false">VLOOKUP(B6750,[1]Planilha8!$X$4:$AD$6629,7,0)</f>
        <v>BOM</v>
      </c>
      <c r="G6750" s="103" t="n">
        <v>44225</v>
      </c>
      <c r="H6750" s="104" t="n">
        <v>1357</v>
      </c>
      <c r="I6750" s="29" t="s">
        <v>23</v>
      </c>
      <c r="J6750" s="105" t="s">
        <v>1720</v>
      </c>
      <c r="K6750" s="106" t="n">
        <v>2270</v>
      </c>
      <c r="L6750" s="107" t="n">
        <v>2018001004</v>
      </c>
      <c r="M6750" s="73" t="n">
        <v>44225</v>
      </c>
      <c r="N6750" s="74" t="n">
        <v>0</v>
      </c>
      <c r="O6750" s="109" t="n">
        <v>0</v>
      </c>
      <c r="P6750" s="110" t="n">
        <v>0</v>
      </c>
      <c r="Q6750" s="77" t="n">
        <v>0</v>
      </c>
      <c r="R6750" s="78" t="n">
        <v>0</v>
      </c>
      <c r="S6750" s="39" t="n">
        <v>1357</v>
      </c>
      <c r="T6750" s="90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  <c r="AMG6750" s="0"/>
      <c r="AMH6750" s="0"/>
      <c r="AMI6750" s="0"/>
      <c r="AMJ6750" s="0"/>
    </row>
    <row r="6751" s="4" customFormat="true" ht="37.5" hidden="false" customHeight="true" outlineLevel="0" collapsed="false">
      <c r="A6751" s="23" t="s">
        <v>1337</v>
      </c>
      <c r="B6751" s="108" t="n">
        <v>12427</v>
      </c>
      <c r="C6751" s="25" t="n">
        <f aca="false">VLOOKUP(B6751,[1]Planilha8!$X$4:$Y$6629,2,0)</f>
        <v>2329978</v>
      </c>
      <c r="D6751" s="102" t="s">
        <v>1736</v>
      </c>
      <c r="E6751" s="26" t="str">
        <f aca="false">VLOOKUP(B6751,[1]Planilha8!$X$4:$Z$6629,3,0)</f>
        <v>AMBULATÓRIO – ALA D</v>
      </c>
      <c r="F6751" s="26" t="str">
        <f aca="false">VLOOKUP(B6751,[1]Planilha8!$X$4:$AD$6629,7,0)</f>
        <v>BOM</v>
      </c>
      <c r="G6751" s="103" t="n">
        <v>44225</v>
      </c>
      <c r="H6751" s="104" t="n">
        <v>1357</v>
      </c>
      <c r="I6751" s="29" t="s">
        <v>23</v>
      </c>
      <c r="J6751" s="105" t="s">
        <v>1720</v>
      </c>
      <c r="K6751" s="106" t="n">
        <v>2270</v>
      </c>
      <c r="L6751" s="107" t="n">
        <v>2018001004</v>
      </c>
      <c r="M6751" s="73" t="n">
        <v>44225</v>
      </c>
      <c r="N6751" s="74" t="n">
        <v>0</v>
      </c>
      <c r="O6751" s="109" t="n">
        <v>0</v>
      </c>
      <c r="P6751" s="110" t="n">
        <v>0</v>
      </c>
      <c r="Q6751" s="77" t="n">
        <v>0</v>
      </c>
      <c r="R6751" s="78" t="n">
        <v>0</v>
      </c>
      <c r="S6751" s="39" t="n">
        <v>1357</v>
      </c>
      <c r="T6751" s="90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  <c r="AMG6751" s="0"/>
      <c r="AMH6751" s="0"/>
      <c r="AMI6751" s="0"/>
      <c r="AMJ6751" s="0"/>
    </row>
    <row r="6752" s="4" customFormat="true" ht="37.5" hidden="false" customHeight="true" outlineLevel="0" collapsed="false">
      <c r="A6752" s="23" t="s">
        <v>1337</v>
      </c>
      <c r="B6752" s="108" t="n">
        <v>12428</v>
      </c>
      <c r="C6752" s="25" t="n">
        <f aca="false">VLOOKUP(B6752,[1]Planilha8!$X$4:$Y$6629,2,0)</f>
        <v>2329979</v>
      </c>
      <c r="D6752" s="102" t="s">
        <v>1736</v>
      </c>
      <c r="E6752" s="26" t="str">
        <f aca="false">VLOOKUP(B6752,[1]Planilha8!$X$4:$Z$6629,3,0)</f>
        <v>AMBULATÓRIO – ALA D</v>
      </c>
      <c r="F6752" s="26" t="str">
        <f aca="false">VLOOKUP(B6752,[1]Planilha8!$X$4:$AD$6629,7,0)</f>
        <v>BOM</v>
      </c>
      <c r="G6752" s="103" t="n">
        <v>44225</v>
      </c>
      <c r="H6752" s="104" t="n">
        <v>1357</v>
      </c>
      <c r="I6752" s="29" t="s">
        <v>23</v>
      </c>
      <c r="J6752" s="105" t="s">
        <v>1720</v>
      </c>
      <c r="K6752" s="106" t="n">
        <v>2270</v>
      </c>
      <c r="L6752" s="107" t="n">
        <v>2018001004</v>
      </c>
      <c r="M6752" s="73" t="n">
        <v>44225</v>
      </c>
      <c r="N6752" s="74" t="n">
        <v>0</v>
      </c>
      <c r="O6752" s="109" t="n">
        <v>0</v>
      </c>
      <c r="P6752" s="110" t="n">
        <v>0</v>
      </c>
      <c r="Q6752" s="77" t="n">
        <v>0</v>
      </c>
      <c r="R6752" s="78" t="n">
        <v>0</v>
      </c>
      <c r="S6752" s="39" t="n">
        <v>1357</v>
      </c>
      <c r="T6752" s="90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  <c r="AMG6752" s="0"/>
      <c r="AMH6752" s="0"/>
      <c r="AMI6752" s="0"/>
      <c r="AMJ6752" s="0"/>
    </row>
    <row r="6753" s="4" customFormat="true" ht="37.5" hidden="false" customHeight="true" outlineLevel="0" collapsed="false">
      <c r="A6753" s="23" t="s">
        <v>1337</v>
      </c>
      <c r="B6753" s="108" t="n">
        <v>12429</v>
      </c>
      <c r="C6753" s="25" t="n">
        <f aca="false">VLOOKUP(B6753,[1]Planilha8!$X$4:$Y$6629,2,0)</f>
        <v>2329980</v>
      </c>
      <c r="D6753" s="102" t="s">
        <v>1736</v>
      </c>
      <c r="E6753" s="26" t="str">
        <f aca="false">VLOOKUP(B6753,[1]Planilha8!$X$4:$Z$6629,3,0)</f>
        <v>AMBULATÓRIO – ALA D</v>
      </c>
      <c r="F6753" s="26" t="str">
        <f aca="false">VLOOKUP(B6753,[1]Planilha8!$X$4:$AD$6629,7,0)</f>
        <v>BOM</v>
      </c>
      <c r="G6753" s="103" t="n">
        <v>44225</v>
      </c>
      <c r="H6753" s="104" t="n">
        <v>1357</v>
      </c>
      <c r="I6753" s="29" t="s">
        <v>23</v>
      </c>
      <c r="J6753" s="105" t="s">
        <v>1720</v>
      </c>
      <c r="K6753" s="106" t="n">
        <v>2270</v>
      </c>
      <c r="L6753" s="107" t="n">
        <v>2018001004</v>
      </c>
      <c r="M6753" s="73" t="n">
        <v>44225</v>
      </c>
      <c r="N6753" s="74" t="n">
        <v>0</v>
      </c>
      <c r="O6753" s="109" t="n">
        <v>0</v>
      </c>
      <c r="P6753" s="110" t="n">
        <v>0</v>
      </c>
      <c r="Q6753" s="77" t="n">
        <v>0</v>
      </c>
      <c r="R6753" s="78" t="n">
        <v>0</v>
      </c>
      <c r="S6753" s="39" t="n">
        <v>1357</v>
      </c>
      <c r="T6753" s="90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  <c r="AMG6753" s="0"/>
      <c r="AMH6753" s="0"/>
      <c r="AMI6753" s="0"/>
      <c r="AMJ6753" s="0"/>
    </row>
    <row r="6754" s="4" customFormat="true" ht="37.5" hidden="false" customHeight="true" outlineLevel="0" collapsed="false">
      <c r="A6754" s="23" t="s">
        <v>1337</v>
      </c>
      <c r="B6754" s="108" t="n">
        <v>12430</v>
      </c>
      <c r="C6754" s="25" t="n">
        <f aca="false">VLOOKUP(B6754,[1]Planilha8!$X$4:$Y$6629,2,0)</f>
        <v>2329981</v>
      </c>
      <c r="D6754" s="102" t="s">
        <v>1736</v>
      </c>
      <c r="E6754" s="26" t="str">
        <f aca="false">VLOOKUP(B6754,[1]Planilha8!$X$4:$Z$6629,3,0)</f>
        <v>AMBULATÓRIO – ALA D</v>
      </c>
      <c r="F6754" s="26" t="str">
        <f aca="false">VLOOKUP(B6754,[1]Planilha8!$X$4:$AD$6629,7,0)</f>
        <v>BOM</v>
      </c>
      <c r="G6754" s="103" t="n">
        <v>44225</v>
      </c>
      <c r="H6754" s="104" t="n">
        <v>1357</v>
      </c>
      <c r="I6754" s="29" t="s">
        <v>23</v>
      </c>
      <c r="J6754" s="105" t="s">
        <v>1720</v>
      </c>
      <c r="K6754" s="106" t="n">
        <v>2270</v>
      </c>
      <c r="L6754" s="107" t="n">
        <v>2018001004</v>
      </c>
      <c r="M6754" s="73" t="n">
        <v>44225</v>
      </c>
      <c r="N6754" s="74" t="n">
        <v>0</v>
      </c>
      <c r="O6754" s="109" t="n">
        <v>0</v>
      </c>
      <c r="P6754" s="110" t="n">
        <v>0</v>
      </c>
      <c r="Q6754" s="77" t="n">
        <v>0</v>
      </c>
      <c r="R6754" s="78" t="n">
        <v>0</v>
      </c>
      <c r="S6754" s="39" t="n">
        <v>1357</v>
      </c>
      <c r="T6754" s="90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  <c r="AMG6754" s="0"/>
      <c r="AMH6754" s="0"/>
      <c r="AMI6754" s="0"/>
      <c r="AMJ6754" s="0"/>
    </row>
    <row r="6755" s="4" customFormat="true" ht="37.5" hidden="false" customHeight="true" outlineLevel="0" collapsed="false">
      <c r="A6755" s="23" t="s">
        <v>1337</v>
      </c>
      <c r="B6755" s="108" t="n">
        <v>12431</v>
      </c>
      <c r="C6755" s="25" t="n">
        <f aca="false">VLOOKUP(B6755,[1]Planilha8!$X$4:$Y$6629,2,0)</f>
        <v>2329982</v>
      </c>
      <c r="D6755" s="102" t="s">
        <v>1736</v>
      </c>
      <c r="E6755" s="26" t="str">
        <f aca="false">VLOOKUP(B6755,[1]Planilha8!$X$4:$Z$6629,3,0)</f>
        <v>AMBULATÓRIO – ALA D</v>
      </c>
      <c r="F6755" s="26" t="str">
        <f aca="false">VLOOKUP(B6755,[1]Planilha8!$X$4:$AD$6629,7,0)</f>
        <v>BOM</v>
      </c>
      <c r="G6755" s="103" t="n">
        <v>44225</v>
      </c>
      <c r="H6755" s="104" t="n">
        <v>1357</v>
      </c>
      <c r="I6755" s="29" t="s">
        <v>23</v>
      </c>
      <c r="J6755" s="105" t="s">
        <v>1720</v>
      </c>
      <c r="K6755" s="106" t="n">
        <v>2270</v>
      </c>
      <c r="L6755" s="107" t="n">
        <v>2018001004</v>
      </c>
      <c r="M6755" s="73" t="n">
        <v>44225</v>
      </c>
      <c r="N6755" s="74" t="n">
        <v>0</v>
      </c>
      <c r="O6755" s="109" t="n">
        <v>0</v>
      </c>
      <c r="P6755" s="110" t="n">
        <v>0</v>
      </c>
      <c r="Q6755" s="77" t="n">
        <v>0</v>
      </c>
      <c r="R6755" s="78" t="n">
        <v>0</v>
      </c>
      <c r="S6755" s="39" t="n">
        <v>1357</v>
      </c>
      <c r="T6755" s="90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  <c r="AMG6755" s="0"/>
      <c r="AMH6755" s="0"/>
      <c r="AMI6755" s="0"/>
      <c r="AMJ6755" s="0"/>
    </row>
    <row r="6756" s="4" customFormat="true" ht="37.5" hidden="false" customHeight="true" outlineLevel="0" collapsed="false">
      <c r="A6756" s="23" t="s">
        <v>1337</v>
      </c>
      <c r="B6756" s="108" t="n">
        <v>12435</v>
      </c>
      <c r="C6756" s="25" t="n">
        <f aca="false">VLOOKUP(B6756,[1]Planilha8!$X$4:$Y$6629,2,0)</f>
        <v>2329984</v>
      </c>
      <c r="D6756" s="102" t="s">
        <v>1736</v>
      </c>
      <c r="E6756" s="26" t="str">
        <f aca="false">VLOOKUP(B6756,[1]Planilha8!$X$4:$Z$6629,3,0)</f>
        <v>AMBULATÓRIO – ALA D</v>
      </c>
      <c r="F6756" s="26" t="str">
        <f aca="false">VLOOKUP(B6756,[1]Planilha8!$X$4:$AD$6629,7,0)</f>
        <v>BOM</v>
      </c>
      <c r="G6756" s="103" t="n">
        <v>44229</v>
      </c>
      <c r="H6756" s="104" t="n">
        <v>1396</v>
      </c>
      <c r="I6756" s="29" t="s">
        <v>23</v>
      </c>
      <c r="J6756" s="105" t="s">
        <v>1720</v>
      </c>
      <c r="K6756" s="106" t="n">
        <v>2284</v>
      </c>
      <c r="L6756" s="107" t="n">
        <v>2018001004</v>
      </c>
      <c r="M6756" s="73" t="n">
        <v>44229</v>
      </c>
      <c r="N6756" s="74" t="n">
        <v>0</v>
      </c>
      <c r="O6756" s="109" t="n">
        <v>0</v>
      </c>
      <c r="P6756" s="110" t="n">
        <v>0</v>
      </c>
      <c r="Q6756" s="77" t="n">
        <v>0</v>
      </c>
      <c r="R6756" s="78" t="n">
        <v>0</v>
      </c>
      <c r="S6756" s="39" t="n">
        <v>1396</v>
      </c>
      <c r="T6756" s="90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  <c r="AMG6756" s="0"/>
      <c r="AMH6756" s="0"/>
      <c r="AMI6756" s="0"/>
      <c r="AMJ6756" s="0"/>
    </row>
    <row r="6757" s="4" customFormat="true" ht="37.5" hidden="false" customHeight="true" outlineLevel="0" collapsed="false">
      <c r="A6757" s="23" t="s">
        <v>1337</v>
      </c>
      <c r="B6757" s="108" t="n">
        <v>12436</v>
      </c>
      <c r="C6757" s="25" t="n">
        <f aca="false">VLOOKUP(B6757,[1]Planilha8!$X$4:$Y$6629,2,0)</f>
        <v>2329985</v>
      </c>
      <c r="D6757" s="102" t="s">
        <v>1736</v>
      </c>
      <c r="E6757" s="26" t="str">
        <f aca="false">VLOOKUP(B6757,[1]Planilha8!$X$4:$Z$6629,3,0)</f>
        <v>AMBULATÓRIO – ALA D</v>
      </c>
      <c r="F6757" s="26" t="str">
        <f aca="false">VLOOKUP(B6757,[1]Planilha8!$X$4:$AD$6629,7,0)</f>
        <v>BOM</v>
      </c>
      <c r="G6757" s="103" t="n">
        <v>44229</v>
      </c>
      <c r="H6757" s="104" t="n">
        <v>1396</v>
      </c>
      <c r="I6757" s="29" t="s">
        <v>23</v>
      </c>
      <c r="J6757" s="105" t="s">
        <v>1720</v>
      </c>
      <c r="K6757" s="106" t="n">
        <v>2284</v>
      </c>
      <c r="L6757" s="107" t="n">
        <v>2018001004</v>
      </c>
      <c r="M6757" s="73" t="n">
        <v>44229</v>
      </c>
      <c r="N6757" s="74" t="n">
        <v>0</v>
      </c>
      <c r="O6757" s="109" t="n">
        <v>0</v>
      </c>
      <c r="P6757" s="110" t="n">
        <v>0</v>
      </c>
      <c r="Q6757" s="77" t="n">
        <v>0</v>
      </c>
      <c r="R6757" s="78" t="n">
        <v>0</v>
      </c>
      <c r="S6757" s="39" t="n">
        <v>1396</v>
      </c>
      <c r="T6757" s="90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  <c r="AMG6757" s="0"/>
      <c r="AMH6757" s="0"/>
      <c r="AMI6757" s="0"/>
      <c r="AMJ6757" s="0"/>
    </row>
    <row r="6758" s="4" customFormat="true" ht="37.5" hidden="false" customHeight="true" outlineLevel="0" collapsed="false">
      <c r="A6758" s="23" t="s">
        <v>1337</v>
      </c>
      <c r="B6758" s="108" t="n">
        <v>12437</v>
      </c>
      <c r="C6758" s="25" t="n">
        <f aca="false">VLOOKUP(B6758,[1]Planilha8!$X$4:$Y$6629,2,0)</f>
        <v>2329986</v>
      </c>
      <c r="D6758" s="102" t="s">
        <v>1736</v>
      </c>
      <c r="E6758" s="26" t="str">
        <f aca="false">VLOOKUP(B6758,[1]Planilha8!$X$4:$Z$6629,3,0)</f>
        <v>AMBULATÓRIO – ALA D</v>
      </c>
      <c r="F6758" s="26" t="str">
        <f aca="false">VLOOKUP(B6758,[1]Planilha8!$X$4:$AD$6629,7,0)</f>
        <v>BOM</v>
      </c>
      <c r="G6758" s="103" t="n">
        <v>44230</v>
      </c>
      <c r="H6758" s="104" t="n">
        <v>1396</v>
      </c>
      <c r="I6758" s="29" t="s">
        <v>23</v>
      </c>
      <c r="J6758" s="105" t="s">
        <v>1720</v>
      </c>
      <c r="K6758" s="106" t="n">
        <v>2290</v>
      </c>
      <c r="L6758" s="107" t="n">
        <v>2018001004</v>
      </c>
      <c r="M6758" s="73" t="n">
        <v>44230</v>
      </c>
      <c r="N6758" s="74" t="n">
        <v>0</v>
      </c>
      <c r="O6758" s="109" t="n">
        <v>0</v>
      </c>
      <c r="P6758" s="110" t="n">
        <v>0</v>
      </c>
      <c r="Q6758" s="77" t="n">
        <v>0</v>
      </c>
      <c r="R6758" s="78" t="n">
        <v>0</v>
      </c>
      <c r="S6758" s="39" t="n">
        <v>1396</v>
      </c>
      <c r="T6758" s="90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  <c r="AMG6758" s="0"/>
      <c r="AMH6758" s="0"/>
      <c r="AMI6758" s="0"/>
      <c r="AMJ6758" s="0"/>
    </row>
    <row r="6759" s="4" customFormat="true" ht="37.5" hidden="false" customHeight="true" outlineLevel="0" collapsed="false">
      <c r="A6759" s="23" t="s">
        <v>1337</v>
      </c>
      <c r="B6759" s="108" t="n">
        <v>12438</v>
      </c>
      <c r="C6759" s="25" t="n">
        <f aca="false">VLOOKUP(B6759,[1]Planilha8!$X$4:$Y$6629,2,0)</f>
        <v>2329987</v>
      </c>
      <c r="D6759" s="102" t="s">
        <v>1736</v>
      </c>
      <c r="E6759" s="26" t="str">
        <f aca="false">VLOOKUP(B6759,[1]Planilha8!$X$4:$Z$6629,3,0)</f>
        <v>AMBULATÓRIO – ALA D</v>
      </c>
      <c r="F6759" s="26" t="str">
        <f aca="false">VLOOKUP(B6759,[1]Planilha8!$X$4:$AD$6629,7,0)</f>
        <v>BOM</v>
      </c>
      <c r="G6759" s="103" t="n">
        <v>44230</v>
      </c>
      <c r="H6759" s="104" t="n">
        <v>1396</v>
      </c>
      <c r="I6759" s="29" t="s">
        <v>23</v>
      </c>
      <c r="J6759" s="105" t="s">
        <v>1720</v>
      </c>
      <c r="K6759" s="106" t="n">
        <v>2290</v>
      </c>
      <c r="L6759" s="107" t="n">
        <v>2018001004</v>
      </c>
      <c r="M6759" s="73" t="n">
        <v>44230</v>
      </c>
      <c r="N6759" s="74" t="n">
        <v>0</v>
      </c>
      <c r="O6759" s="109" t="n">
        <v>0</v>
      </c>
      <c r="P6759" s="110" t="n">
        <v>0</v>
      </c>
      <c r="Q6759" s="77" t="n">
        <v>0</v>
      </c>
      <c r="R6759" s="78" t="n">
        <v>0</v>
      </c>
      <c r="S6759" s="39" t="n">
        <v>1396</v>
      </c>
      <c r="T6759" s="90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  <c r="AMG6759" s="0"/>
      <c r="AMH6759" s="0"/>
      <c r="AMI6759" s="0"/>
      <c r="AMJ6759" s="0"/>
    </row>
    <row r="6760" s="4" customFormat="true" ht="37.5" hidden="false" customHeight="true" outlineLevel="0" collapsed="false">
      <c r="A6760" s="23" t="s">
        <v>1337</v>
      </c>
      <c r="B6760" s="108" t="n">
        <v>12439</v>
      </c>
      <c r="C6760" s="25" t="n">
        <f aca="false">VLOOKUP(B6760,[1]Planilha8!$X$4:$Y$6629,2,0)</f>
        <v>2329988</v>
      </c>
      <c r="D6760" s="102" t="s">
        <v>1736</v>
      </c>
      <c r="E6760" s="26" t="str">
        <f aca="false">VLOOKUP(B6760,[1]Planilha8!$X$4:$Z$6629,3,0)</f>
        <v>AMBULATÓRIO – ALA D</v>
      </c>
      <c r="F6760" s="26" t="str">
        <f aca="false">VLOOKUP(B6760,[1]Planilha8!$X$4:$AD$6629,7,0)</f>
        <v>BOM</v>
      </c>
      <c r="G6760" s="103" t="n">
        <v>44230</v>
      </c>
      <c r="H6760" s="104" t="n">
        <v>1396</v>
      </c>
      <c r="I6760" s="29" t="s">
        <v>23</v>
      </c>
      <c r="J6760" s="105" t="s">
        <v>1720</v>
      </c>
      <c r="K6760" s="106" t="n">
        <v>2290</v>
      </c>
      <c r="L6760" s="107" t="n">
        <v>2018001004</v>
      </c>
      <c r="M6760" s="73" t="n">
        <v>44230</v>
      </c>
      <c r="N6760" s="74" t="n">
        <v>0</v>
      </c>
      <c r="O6760" s="109" t="n">
        <v>0</v>
      </c>
      <c r="P6760" s="110" t="n">
        <v>0</v>
      </c>
      <c r="Q6760" s="77" t="n">
        <v>0</v>
      </c>
      <c r="R6760" s="78" t="n">
        <v>0</v>
      </c>
      <c r="S6760" s="39" t="n">
        <v>1396</v>
      </c>
      <c r="T6760" s="90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  <c r="AMG6760" s="0"/>
      <c r="AMH6760" s="0"/>
      <c r="AMI6760" s="0"/>
      <c r="AMJ6760" s="0"/>
    </row>
    <row r="6761" s="4" customFormat="true" ht="37.5" hidden="false" customHeight="true" outlineLevel="0" collapsed="false">
      <c r="A6761" s="23" t="s">
        <v>1337</v>
      </c>
      <c r="B6761" s="108" t="n">
        <v>12440</v>
      </c>
      <c r="C6761" s="25" t="n">
        <f aca="false">VLOOKUP(B6761,[1]Planilha8!$X$4:$Y$6629,2,0)</f>
        <v>2329989</v>
      </c>
      <c r="D6761" s="102" t="s">
        <v>1736</v>
      </c>
      <c r="E6761" s="26" t="str">
        <f aca="false">VLOOKUP(B6761,[1]Planilha8!$X$4:$Z$6629,3,0)</f>
        <v>AMBULATÓRIO – ALA E</v>
      </c>
      <c r="F6761" s="26" t="str">
        <f aca="false">VLOOKUP(B6761,[1]Planilha8!$X$4:$AD$6629,7,0)</f>
        <v>BOM</v>
      </c>
      <c r="G6761" s="103" t="n">
        <v>44230</v>
      </c>
      <c r="H6761" s="104" t="n">
        <v>1396</v>
      </c>
      <c r="I6761" s="29" t="s">
        <v>23</v>
      </c>
      <c r="J6761" s="105" t="s">
        <v>1720</v>
      </c>
      <c r="K6761" s="106" t="n">
        <v>2290</v>
      </c>
      <c r="L6761" s="107" t="n">
        <v>2018001004</v>
      </c>
      <c r="M6761" s="73" t="n">
        <v>44230</v>
      </c>
      <c r="N6761" s="74" t="n">
        <v>0</v>
      </c>
      <c r="O6761" s="109" t="n">
        <v>0</v>
      </c>
      <c r="P6761" s="110" t="n">
        <v>0</v>
      </c>
      <c r="Q6761" s="77" t="n">
        <v>0</v>
      </c>
      <c r="R6761" s="78" t="n">
        <v>0</v>
      </c>
      <c r="S6761" s="39" t="n">
        <v>1396</v>
      </c>
      <c r="T6761" s="90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  <c r="AMG6761" s="0"/>
      <c r="AMH6761" s="0"/>
      <c r="AMI6761" s="0"/>
      <c r="AMJ6761" s="0"/>
    </row>
    <row r="6762" s="4" customFormat="true" ht="37.5" hidden="false" customHeight="true" outlineLevel="0" collapsed="false">
      <c r="A6762" s="23" t="s">
        <v>1337</v>
      </c>
      <c r="B6762" s="108" t="n">
        <v>12441</v>
      </c>
      <c r="C6762" s="25" t="n">
        <f aca="false">VLOOKUP(B6762,[1]Planilha8!$X$4:$Y$6629,2,0)</f>
        <v>2329990</v>
      </c>
      <c r="D6762" s="102" t="s">
        <v>1736</v>
      </c>
      <c r="E6762" s="26" t="str">
        <f aca="false">VLOOKUP(B6762,[1]Planilha8!$X$4:$Z$6629,3,0)</f>
        <v>AMBULATÓRIO – ALA E</v>
      </c>
      <c r="F6762" s="26" t="str">
        <f aca="false">VLOOKUP(B6762,[1]Planilha8!$X$4:$AD$6629,7,0)</f>
        <v>BOM</v>
      </c>
      <c r="G6762" s="103" t="n">
        <v>44230</v>
      </c>
      <c r="H6762" s="104" t="n">
        <v>1396</v>
      </c>
      <c r="I6762" s="29" t="s">
        <v>23</v>
      </c>
      <c r="J6762" s="105" t="s">
        <v>1720</v>
      </c>
      <c r="K6762" s="106" t="n">
        <v>2290</v>
      </c>
      <c r="L6762" s="107" t="n">
        <v>2018001004</v>
      </c>
      <c r="M6762" s="73" t="n">
        <v>44230</v>
      </c>
      <c r="N6762" s="74" t="n">
        <v>0</v>
      </c>
      <c r="O6762" s="109" t="n">
        <v>0</v>
      </c>
      <c r="P6762" s="110" t="n">
        <v>0</v>
      </c>
      <c r="Q6762" s="77" t="n">
        <v>0</v>
      </c>
      <c r="R6762" s="78" t="n">
        <v>0</v>
      </c>
      <c r="S6762" s="39" t="n">
        <v>1396</v>
      </c>
      <c r="T6762" s="90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  <c r="AMG6762" s="0"/>
      <c r="AMH6762" s="0"/>
      <c r="AMI6762" s="0"/>
      <c r="AMJ6762" s="0"/>
    </row>
    <row r="6763" s="4" customFormat="true" ht="37.5" hidden="false" customHeight="true" outlineLevel="0" collapsed="false">
      <c r="A6763" s="23" t="s">
        <v>1337</v>
      </c>
      <c r="B6763" s="108" t="n">
        <v>12442</v>
      </c>
      <c r="C6763" s="25" t="n">
        <f aca="false">VLOOKUP(B6763,[1]Planilha8!$X$4:$Y$6629,2,0)</f>
        <v>2329991</v>
      </c>
      <c r="D6763" s="102" t="s">
        <v>1736</v>
      </c>
      <c r="E6763" s="26" t="str">
        <f aca="false">VLOOKUP(B6763,[1]Planilha8!$X$4:$Z$6629,3,0)</f>
        <v>AMBULATÓRIO – ALA E</v>
      </c>
      <c r="F6763" s="26" t="str">
        <f aca="false">VLOOKUP(B6763,[1]Planilha8!$X$4:$AD$6629,7,0)</f>
        <v>BOM</v>
      </c>
      <c r="G6763" s="103" t="n">
        <v>44230</v>
      </c>
      <c r="H6763" s="104" t="n">
        <v>1396</v>
      </c>
      <c r="I6763" s="29" t="s">
        <v>23</v>
      </c>
      <c r="J6763" s="105" t="s">
        <v>1720</v>
      </c>
      <c r="K6763" s="106" t="n">
        <v>2290</v>
      </c>
      <c r="L6763" s="107" t="n">
        <v>2018001004</v>
      </c>
      <c r="M6763" s="73" t="n">
        <v>44230</v>
      </c>
      <c r="N6763" s="74" t="n">
        <v>0</v>
      </c>
      <c r="O6763" s="109" t="n">
        <v>0</v>
      </c>
      <c r="P6763" s="110" t="n">
        <v>0</v>
      </c>
      <c r="Q6763" s="77" t="n">
        <v>0</v>
      </c>
      <c r="R6763" s="78" t="n">
        <v>0</v>
      </c>
      <c r="S6763" s="39" t="n">
        <v>1396</v>
      </c>
      <c r="T6763" s="90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  <c r="AMG6763" s="0"/>
      <c r="AMH6763" s="0"/>
      <c r="AMI6763" s="0"/>
      <c r="AMJ6763" s="0"/>
    </row>
    <row r="6764" s="4" customFormat="true" ht="37.5" hidden="false" customHeight="true" outlineLevel="0" collapsed="false">
      <c r="A6764" s="23" t="s">
        <v>1337</v>
      </c>
      <c r="B6764" s="108" t="n">
        <v>12443</v>
      </c>
      <c r="C6764" s="25" t="n">
        <f aca="false">VLOOKUP(B6764,[1]Planilha8!$X$4:$Y$6629,2,0)</f>
        <v>2329992</v>
      </c>
      <c r="D6764" s="102" t="s">
        <v>1736</v>
      </c>
      <c r="E6764" s="26" t="str">
        <f aca="false">VLOOKUP(B6764,[1]Planilha8!$X$4:$Z$6629,3,0)</f>
        <v>AMBULATÓRIO – ALA E</v>
      </c>
      <c r="F6764" s="26" t="str">
        <f aca="false">VLOOKUP(B6764,[1]Planilha8!$X$4:$AD$6629,7,0)</f>
        <v>BOM</v>
      </c>
      <c r="G6764" s="103" t="n">
        <v>44230</v>
      </c>
      <c r="H6764" s="104" t="n">
        <v>1396</v>
      </c>
      <c r="I6764" s="29" t="s">
        <v>23</v>
      </c>
      <c r="J6764" s="105" t="s">
        <v>1720</v>
      </c>
      <c r="K6764" s="106" t="n">
        <v>2290</v>
      </c>
      <c r="L6764" s="107" t="n">
        <v>2018001004</v>
      </c>
      <c r="M6764" s="73" t="n">
        <v>44230</v>
      </c>
      <c r="N6764" s="74" t="n">
        <v>0</v>
      </c>
      <c r="O6764" s="109" t="n">
        <v>0</v>
      </c>
      <c r="P6764" s="110" t="n">
        <v>0</v>
      </c>
      <c r="Q6764" s="77" t="n">
        <v>0</v>
      </c>
      <c r="R6764" s="78" t="n">
        <v>0</v>
      </c>
      <c r="S6764" s="39" t="n">
        <v>1396</v>
      </c>
      <c r="T6764" s="90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  <c r="AMG6764" s="0"/>
      <c r="AMH6764" s="0"/>
      <c r="AMI6764" s="0"/>
      <c r="AMJ6764" s="0"/>
    </row>
    <row r="6765" s="4" customFormat="true" ht="37.5" hidden="false" customHeight="true" outlineLevel="0" collapsed="false">
      <c r="A6765" s="23" t="s">
        <v>1337</v>
      </c>
      <c r="B6765" s="108" t="n">
        <v>12444</v>
      </c>
      <c r="C6765" s="25" t="n">
        <f aca="false">VLOOKUP(B6765,[1]Planilha8!$X$4:$Y$6629,2,0)</f>
        <v>2329993</v>
      </c>
      <c r="D6765" s="102" t="s">
        <v>1736</v>
      </c>
      <c r="E6765" s="26" t="str">
        <f aca="false">VLOOKUP(B6765,[1]Planilha8!$X$4:$Z$6629,3,0)</f>
        <v>AMBULATÓRIO – ALA E</v>
      </c>
      <c r="F6765" s="26" t="str">
        <f aca="false">VLOOKUP(B6765,[1]Planilha8!$X$4:$AD$6629,7,0)</f>
        <v>BOM</v>
      </c>
      <c r="G6765" s="103" t="n">
        <v>44230</v>
      </c>
      <c r="H6765" s="104" t="n">
        <v>1396</v>
      </c>
      <c r="I6765" s="29" t="s">
        <v>23</v>
      </c>
      <c r="J6765" s="105" t="s">
        <v>1720</v>
      </c>
      <c r="K6765" s="106" t="n">
        <v>2290</v>
      </c>
      <c r="L6765" s="107" t="n">
        <v>2018001004</v>
      </c>
      <c r="M6765" s="73" t="n">
        <v>44230</v>
      </c>
      <c r="N6765" s="74" t="n">
        <v>0</v>
      </c>
      <c r="O6765" s="109" t="n">
        <v>0</v>
      </c>
      <c r="P6765" s="110" t="n">
        <v>0</v>
      </c>
      <c r="Q6765" s="77" t="n">
        <v>0</v>
      </c>
      <c r="R6765" s="78" t="n">
        <v>0</v>
      </c>
      <c r="S6765" s="39" t="n">
        <v>1396</v>
      </c>
      <c r="T6765" s="90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  <c r="AMG6765" s="0"/>
      <c r="AMH6765" s="0"/>
      <c r="AMI6765" s="0"/>
      <c r="AMJ6765" s="0"/>
    </row>
    <row r="6766" s="4" customFormat="true" ht="37.5" hidden="false" customHeight="true" outlineLevel="0" collapsed="false">
      <c r="A6766" s="23" t="s">
        <v>1337</v>
      </c>
      <c r="B6766" s="108" t="n">
        <v>12445</v>
      </c>
      <c r="C6766" s="25" t="n">
        <f aca="false">VLOOKUP(B6766,[1]Planilha8!$X$4:$Y$6629,2,0)</f>
        <v>2329994</v>
      </c>
      <c r="D6766" s="102" t="s">
        <v>1736</v>
      </c>
      <c r="E6766" s="26" t="str">
        <f aca="false">VLOOKUP(B6766,[1]Planilha8!$X$4:$Z$6629,3,0)</f>
        <v>AMBULATÓRIO – ALA E</v>
      </c>
      <c r="F6766" s="26" t="str">
        <f aca="false">VLOOKUP(B6766,[1]Planilha8!$X$4:$AD$6629,7,0)</f>
        <v>BOM</v>
      </c>
      <c r="G6766" s="103" t="n">
        <v>44230</v>
      </c>
      <c r="H6766" s="104" t="n">
        <v>1396</v>
      </c>
      <c r="I6766" s="29" t="s">
        <v>23</v>
      </c>
      <c r="J6766" s="105" t="s">
        <v>1720</v>
      </c>
      <c r="K6766" s="106" t="n">
        <v>2290</v>
      </c>
      <c r="L6766" s="107" t="n">
        <v>2018001004</v>
      </c>
      <c r="M6766" s="73" t="n">
        <v>44230</v>
      </c>
      <c r="N6766" s="74" t="n">
        <v>0</v>
      </c>
      <c r="O6766" s="109" t="n">
        <v>0</v>
      </c>
      <c r="P6766" s="110" t="n">
        <v>0</v>
      </c>
      <c r="Q6766" s="77" t="n">
        <v>0</v>
      </c>
      <c r="R6766" s="78" t="n">
        <v>0</v>
      </c>
      <c r="S6766" s="39" t="n">
        <v>1396</v>
      </c>
      <c r="T6766" s="90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  <c r="AMG6766" s="0"/>
      <c r="AMH6766" s="0"/>
      <c r="AMI6766" s="0"/>
      <c r="AMJ6766" s="0"/>
    </row>
    <row r="6767" s="4" customFormat="true" ht="37.5" hidden="false" customHeight="true" outlineLevel="0" collapsed="false">
      <c r="A6767" s="23" t="s">
        <v>1337</v>
      </c>
      <c r="B6767" s="108" t="n">
        <v>12446</v>
      </c>
      <c r="C6767" s="25" t="n">
        <f aca="false">VLOOKUP(B6767,[1]Planilha8!$X$4:$Y$6629,2,0)</f>
        <v>2329995</v>
      </c>
      <c r="D6767" s="102" t="s">
        <v>1736</v>
      </c>
      <c r="E6767" s="26" t="str">
        <f aca="false">VLOOKUP(B6767,[1]Planilha8!$X$4:$Z$6629,3,0)</f>
        <v>AMBULATÓRIO – ALA E</v>
      </c>
      <c r="F6767" s="26" t="str">
        <f aca="false">VLOOKUP(B6767,[1]Planilha8!$X$4:$AD$6629,7,0)</f>
        <v>BOM</v>
      </c>
      <c r="G6767" s="103" t="n">
        <v>44230</v>
      </c>
      <c r="H6767" s="104" t="n">
        <v>1396</v>
      </c>
      <c r="I6767" s="29" t="s">
        <v>23</v>
      </c>
      <c r="J6767" s="105" t="s">
        <v>1720</v>
      </c>
      <c r="K6767" s="106" t="n">
        <v>2290</v>
      </c>
      <c r="L6767" s="107" t="n">
        <v>2018001004</v>
      </c>
      <c r="M6767" s="73" t="n">
        <v>44230</v>
      </c>
      <c r="N6767" s="74" t="n">
        <v>0</v>
      </c>
      <c r="O6767" s="109" t="n">
        <v>0</v>
      </c>
      <c r="P6767" s="110" t="n">
        <v>0</v>
      </c>
      <c r="Q6767" s="77" t="n">
        <v>0</v>
      </c>
      <c r="R6767" s="78" t="n">
        <v>0</v>
      </c>
      <c r="S6767" s="39" t="n">
        <v>1396</v>
      </c>
      <c r="T6767" s="90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  <c r="AMG6767" s="0"/>
      <c r="AMH6767" s="0"/>
      <c r="AMI6767" s="0"/>
      <c r="AMJ6767" s="0"/>
    </row>
    <row r="6768" s="4" customFormat="true" ht="37.5" hidden="false" customHeight="true" outlineLevel="0" collapsed="false">
      <c r="A6768" s="23" t="s">
        <v>1337</v>
      </c>
      <c r="B6768" s="108" t="n">
        <v>12447</v>
      </c>
      <c r="C6768" s="25" t="n">
        <f aca="false">VLOOKUP(B6768,[1]Planilha8!$X$4:$Y$6629,2,0)</f>
        <v>2329996</v>
      </c>
      <c r="D6768" s="102" t="s">
        <v>1736</v>
      </c>
      <c r="E6768" s="26" t="str">
        <f aca="false">VLOOKUP(B6768,[1]Planilha8!$X$4:$Z$6629,3,0)</f>
        <v>AMBULATÓRIO – ALA E</v>
      </c>
      <c r="F6768" s="26" t="str">
        <f aca="false">VLOOKUP(B6768,[1]Planilha8!$X$4:$AD$6629,7,0)</f>
        <v>BOM</v>
      </c>
      <c r="G6768" s="103" t="n">
        <v>44231</v>
      </c>
      <c r="H6768" s="104" t="n">
        <v>1396</v>
      </c>
      <c r="I6768" s="29" t="s">
        <v>23</v>
      </c>
      <c r="J6768" s="105" t="s">
        <v>1720</v>
      </c>
      <c r="K6768" s="106" t="n">
        <v>2299</v>
      </c>
      <c r="L6768" s="107" t="n">
        <v>2018001004</v>
      </c>
      <c r="M6768" s="73" t="n">
        <v>44231</v>
      </c>
      <c r="N6768" s="74" t="n">
        <v>0</v>
      </c>
      <c r="O6768" s="109" t="n">
        <v>0</v>
      </c>
      <c r="P6768" s="110" t="n">
        <v>0</v>
      </c>
      <c r="Q6768" s="77" t="n">
        <v>0</v>
      </c>
      <c r="R6768" s="78" t="n">
        <v>0</v>
      </c>
      <c r="S6768" s="39" t="n">
        <v>1396</v>
      </c>
      <c r="T6768" s="90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  <c r="AMG6768" s="0"/>
      <c r="AMH6768" s="0"/>
      <c r="AMI6768" s="0"/>
      <c r="AMJ6768" s="0"/>
    </row>
    <row r="6769" s="4" customFormat="true" ht="37.5" hidden="false" customHeight="true" outlineLevel="0" collapsed="false">
      <c r="A6769" s="23" t="s">
        <v>1337</v>
      </c>
      <c r="B6769" s="108" t="n">
        <v>12448</v>
      </c>
      <c r="C6769" s="25" t="n">
        <f aca="false">VLOOKUP(B6769,[1]Planilha8!$X$4:$Y$6629,2,0)</f>
        <v>2329997</v>
      </c>
      <c r="D6769" s="102" t="s">
        <v>1736</v>
      </c>
      <c r="E6769" s="26" t="str">
        <f aca="false">VLOOKUP(B6769,[1]Planilha8!$X$4:$Z$6629,3,0)</f>
        <v>AMBULATÓRIO – ALA E</v>
      </c>
      <c r="F6769" s="26" t="str">
        <f aca="false">VLOOKUP(B6769,[1]Planilha8!$X$4:$AD$6629,7,0)</f>
        <v>BOM</v>
      </c>
      <c r="G6769" s="103" t="n">
        <v>44231</v>
      </c>
      <c r="H6769" s="104" t="n">
        <v>1396</v>
      </c>
      <c r="I6769" s="29" t="s">
        <v>23</v>
      </c>
      <c r="J6769" s="105" t="s">
        <v>1720</v>
      </c>
      <c r="K6769" s="106" t="n">
        <v>2299</v>
      </c>
      <c r="L6769" s="107" t="n">
        <v>2018001004</v>
      </c>
      <c r="M6769" s="73" t="n">
        <v>44231</v>
      </c>
      <c r="N6769" s="74" t="n">
        <v>0</v>
      </c>
      <c r="O6769" s="109" t="n">
        <v>0</v>
      </c>
      <c r="P6769" s="110" t="n">
        <v>0</v>
      </c>
      <c r="Q6769" s="77" t="n">
        <v>0</v>
      </c>
      <c r="R6769" s="78" t="n">
        <v>0</v>
      </c>
      <c r="S6769" s="39" t="n">
        <v>1396</v>
      </c>
      <c r="T6769" s="90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  <c r="AMG6769" s="0"/>
      <c r="AMH6769" s="0"/>
      <c r="AMI6769" s="0"/>
      <c r="AMJ6769" s="0"/>
    </row>
    <row r="6770" s="4" customFormat="true" ht="37.5" hidden="false" customHeight="true" outlineLevel="0" collapsed="false">
      <c r="A6770" s="23" t="s">
        <v>1337</v>
      </c>
      <c r="B6770" s="108" t="n">
        <v>12449</v>
      </c>
      <c r="C6770" s="25" t="n">
        <f aca="false">VLOOKUP(B6770,[1]Planilha8!$X$4:$Y$6629,2,0)</f>
        <v>2329998</v>
      </c>
      <c r="D6770" s="102" t="s">
        <v>1736</v>
      </c>
      <c r="E6770" s="26" t="str">
        <f aca="false">VLOOKUP(B6770,[1]Planilha8!$X$4:$Z$6629,3,0)</f>
        <v>AMBULATÓRIO – ALA E</v>
      </c>
      <c r="F6770" s="26" t="str">
        <f aca="false">VLOOKUP(B6770,[1]Planilha8!$X$4:$AD$6629,7,0)</f>
        <v>BOM</v>
      </c>
      <c r="G6770" s="103" t="n">
        <v>44231</v>
      </c>
      <c r="H6770" s="104" t="n">
        <v>1396</v>
      </c>
      <c r="I6770" s="29" t="s">
        <v>23</v>
      </c>
      <c r="J6770" s="105" t="s">
        <v>1720</v>
      </c>
      <c r="K6770" s="106" t="n">
        <v>2299</v>
      </c>
      <c r="L6770" s="107" t="n">
        <v>2018001004</v>
      </c>
      <c r="M6770" s="73" t="n">
        <v>44231</v>
      </c>
      <c r="N6770" s="74" t="n">
        <v>0</v>
      </c>
      <c r="O6770" s="109" t="n">
        <v>0</v>
      </c>
      <c r="P6770" s="110" t="n">
        <v>0</v>
      </c>
      <c r="Q6770" s="77" t="n">
        <v>0</v>
      </c>
      <c r="R6770" s="78" t="n">
        <v>0</v>
      </c>
      <c r="S6770" s="39" t="n">
        <v>1396</v>
      </c>
      <c r="T6770" s="90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  <c r="AMG6770" s="0"/>
      <c r="AMH6770" s="0"/>
      <c r="AMI6770" s="0"/>
      <c r="AMJ6770" s="0"/>
    </row>
    <row r="6771" s="4" customFormat="true" ht="37.5" hidden="false" customHeight="true" outlineLevel="0" collapsed="false">
      <c r="A6771" s="23" t="s">
        <v>1337</v>
      </c>
      <c r="B6771" s="108" t="n">
        <v>12450</v>
      </c>
      <c r="C6771" s="25" t="n">
        <f aca="false">VLOOKUP(B6771,[1]Planilha8!$X$4:$Y$6629,2,0)</f>
        <v>2329999</v>
      </c>
      <c r="D6771" s="102" t="s">
        <v>1736</v>
      </c>
      <c r="E6771" s="26" t="str">
        <f aca="false">VLOOKUP(B6771,[1]Planilha8!$X$4:$Z$6629,3,0)</f>
        <v>AMBULATÓRIO – ALA E</v>
      </c>
      <c r="F6771" s="26" t="str">
        <f aca="false">VLOOKUP(B6771,[1]Planilha8!$X$4:$AD$6629,7,0)</f>
        <v>BOM</v>
      </c>
      <c r="G6771" s="103" t="n">
        <v>44231</v>
      </c>
      <c r="H6771" s="104" t="n">
        <v>1396</v>
      </c>
      <c r="I6771" s="29" t="s">
        <v>23</v>
      </c>
      <c r="J6771" s="105" t="s">
        <v>1720</v>
      </c>
      <c r="K6771" s="106" t="n">
        <v>2299</v>
      </c>
      <c r="L6771" s="107" t="n">
        <v>2018001004</v>
      </c>
      <c r="M6771" s="73" t="n">
        <v>44231</v>
      </c>
      <c r="N6771" s="74" t="n">
        <v>0</v>
      </c>
      <c r="O6771" s="109" t="n">
        <v>0</v>
      </c>
      <c r="P6771" s="110" t="n">
        <v>0</v>
      </c>
      <c r="Q6771" s="77" t="n">
        <v>0</v>
      </c>
      <c r="R6771" s="78" t="n">
        <v>0</v>
      </c>
      <c r="S6771" s="39" t="n">
        <v>1396</v>
      </c>
      <c r="T6771" s="90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  <c r="AMG6771" s="0"/>
      <c r="AMH6771" s="0"/>
      <c r="AMI6771" s="0"/>
      <c r="AMJ6771" s="0"/>
    </row>
    <row r="6772" s="4" customFormat="true" ht="37.5" hidden="false" customHeight="true" outlineLevel="0" collapsed="false">
      <c r="A6772" s="23" t="s">
        <v>1337</v>
      </c>
      <c r="B6772" s="108" t="n">
        <v>12451</v>
      </c>
      <c r="C6772" s="25" t="n">
        <f aca="false">VLOOKUP(B6772,[1]Planilha8!$X$4:$Y$6629,2,0)</f>
        <v>233005</v>
      </c>
      <c r="D6772" s="102" t="s">
        <v>1736</v>
      </c>
      <c r="E6772" s="26" t="str">
        <f aca="false">VLOOKUP(B6772,[1]Planilha8!$X$4:$Z$6629,3,0)</f>
        <v>AMBULATÓRIO – ALA E</v>
      </c>
      <c r="F6772" s="26" t="str">
        <f aca="false">VLOOKUP(B6772,[1]Planilha8!$X$4:$AD$6629,7,0)</f>
        <v>BOM</v>
      </c>
      <c r="G6772" s="103" t="n">
        <v>44231</v>
      </c>
      <c r="H6772" s="104" t="n">
        <v>1396</v>
      </c>
      <c r="I6772" s="29" t="s">
        <v>23</v>
      </c>
      <c r="J6772" s="105" t="s">
        <v>1720</v>
      </c>
      <c r="K6772" s="106" t="n">
        <v>2299</v>
      </c>
      <c r="L6772" s="107" t="n">
        <v>2018001004</v>
      </c>
      <c r="M6772" s="73" t="n">
        <v>44231</v>
      </c>
      <c r="N6772" s="74" t="n">
        <v>0</v>
      </c>
      <c r="O6772" s="109" t="n">
        <v>0</v>
      </c>
      <c r="P6772" s="110" t="n">
        <v>0</v>
      </c>
      <c r="Q6772" s="77" t="n">
        <v>0</v>
      </c>
      <c r="R6772" s="78" t="n">
        <v>0</v>
      </c>
      <c r="S6772" s="39" t="n">
        <v>1396</v>
      </c>
      <c r="T6772" s="90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  <c r="AMG6772" s="0"/>
      <c r="AMH6772" s="0"/>
      <c r="AMI6772" s="0"/>
      <c r="AMJ6772" s="0"/>
    </row>
    <row r="6773" s="4" customFormat="true" ht="37.5" hidden="false" customHeight="true" outlineLevel="0" collapsed="false">
      <c r="A6773" s="23" t="s">
        <v>1337</v>
      </c>
      <c r="B6773" s="108" t="n">
        <v>12452</v>
      </c>
      <c r="C6773" s="25" t="n">
        <f aca="false">VLOOKUP(B6773,[1]Planilha8!$X$4:$Y$6629,2,0)</f>
        <v>2330000</v>
      </c>
      <c r="D6773" s="102" t="s">
        <v>1736</v>
      </c>
      <c r="E6773" s="26" t="str">
        <f aca="false">VLOOKUP(B6773,[1]Planilha8!$X$4:$Z$6629,3,0)</f>
        <v>APOIO AO DIAGNÓSTICO – RECEPÇÃO</v>
      </c>
      <c r="F6773" s="26" t="str">
        <f aca="false">VLOOKUP(B6773,[1]Planilha8!$X$4:$AD$6629,7,0)</f>
        <v>BOM</v>
      </c>
      <c r="G6773" s="103" t="n">
        <v>44231</v>
      </c>
      <c r="H6773" s="104" t="n">
        <v>1396</v>
      </c>
      <c r="I6773" s="29" t="s">
        <v>23</v>
      </c>
      <c r="J6773" s="105" t="s">
        <v>1720</v>
      </c>
      <c r="K6773" s="106" t="n">
        <v>2299</v>
      </c>
      <c r="L6773" s="107" t="n">
        <v>2018001004</v>
      </c>
      <c r="M6773" s="73" t="n">
        <v>44231</v>
      </c>
      <c r="N6773" s="74" t="n">
        <v>0</v>
      </c>
      <c r="O6773" s="109" t="n">
        <v>0</v>
      </c>
      <c r="P6773" s="110" t="n">
        <v>0</v>
      </c>
      <c r="Q6773" s="77" t="n">
        <v>0</v>
      </c>
      <c r="R6773" s="78" t="n">
        <v>0</v>
      </c>
      <c r="S6773" s="39" t="n">
        <v>1396</v>
      </c>
      <c r="T6773" s="90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  <c r="AMG6773" s="0"/>
      <c r="AMH6773" s="0"/>
      <c r="AMI6773" s="0"/>
      <c r="AMJ6773" s="0"/>
    </row>
    <row r="6774" s="4" customFormat="true" ht="37.5" hidden="false" customHeight="true" outlineLevel="0" collapsed="false">
      <c r="A6774" s="23" t="s">
        <v>1337</v>
      </c>
      <c r="B6774" s="108" t="n">
        <v>12453</v>
      </c>
      <c r="C6774" s="25" t="n">
        <f aca="false">VLOOKUP(B6774,[1]Planilha8!$X$4:$Y$6629,2,0)</f>
        <v>2330001</v>
      </c>
      <c r="D6774" s="102" t="s">
        <v>1736</v>
      </c>
      <c r="E6774" s="26" t="str">
        <f aca="false">VLOOKUP(B6774,[1]Planilha8!$X$4:$Z$6629,3,0)</f>
        <v>APOIO AO DIAGNÓSTICO – RECEPÇÃO</v>
      </c>
      <c r="F6774" s="26" t="str">
        <f aca="false">VLOOKUP(B6774,[1]Planilha8!$X$4:$AD$6629,7,0)</f>
        <v>BOM</v>
      </c>
      <c r="G6774" s="103" t="n">
        <v>44231</v>
      </c>
      <c r="H6774" s="104" t="n">
        <v>1396</v>
      </c>
      <c r="I6774" s="29" t="s">
        <v>23</v>
      </c>
      <c r="J6774" s="105" t="s">
        <v>1720</v>
      </c>
      <c r="K6774" s="106" t="n">
        <v>2299</v>
      </c>
      <c r="L6774" s="107" t="n">
        <v>2018001004</v>
      </c>
      <c r="M6774" s="73" t="n">
        <v>44231</v>
      </c>
      <c r="N6774" s="74" t="n">
        <v>0</v>
      </c>
      <c r="O6774" s="109" t="n">
        <v>0</v>
      </c>
      <c r="P6774" s="110" t="n">
        <v>0</v>
      </c>
      <c r="Q6774" s="77" t="n">
        <v>0</v>
      </c>
      <c r="R6774" s="78" t="n">
        <v>0</v>
      </c>
      <c r="S6774" s="39" t="n">
        <v>1396</v>
      </c>
      <c r="T6774" s="90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  <c r="AMG6774" s="0"/>
      <c r="AMH6774" s="0"/>
      <c r="AMI6774" s="0"/>
      <c r="AMJ6774" s="0"/>
    </row>
    <row r="6775" s="4" customFormat="true" ht="37.5" hidden="false" customHeight="true" outlineLevel="0" collapsed="false">
      <c r="A6775" s="23" t="s">
        <v>1337</v>
      </c>
      <c r="B6775" s="108" t="n">
        <v>12454</v>
      </c>
      <c r="C6775" s="25" t="n">
        <f aca="false">VLOOKUP(B6775,[1]Planilha8!$X$4:$Y$6629,2,0)</f>
        <v>2330002</v>
      </c>
      <c r="D6775" s="102" t="s">
        <v>1736</v>
      </c>
      <c r="E6775" s="26" t="str">
        <f aca="false">VLOOKUP(B6775,[1]Planilha8!$X$4:$Z$6629,3,0)</f>
        <v>APOIO AO DIAGNÓSTICO – RECEPÇÃO</v>
      </c>
      <c r="F6775" s="26" t="str">
        <f aca="false">VLOOKUP(B6775,[1]Planilha8!$X$4:$AD$6629,7,0)</f>
        <v>BOM</v>
      </c>
      <c r="G6775" s="103" t="n">
        <v>44231</v>
      </c>
      <c r="H6775" s="104" t="n">
        <v>1396</v>
      </c>
      <c r="I6775" s="29" t="s">
        <v>23</v>
      </c>
      <c r="J6775" s="105" t="s">
        <v>1720</v>
      </c>
      <c r="K6775" s="106" t="n">
        <v>2299</v>
      </c>
      <c r="L6775" s="107" t="n">
        <v>2018001004</v>
      </c>
      <c r="M6775" s="73" t="n">
        <v>44231</v>
      </c>
      <c r="N6775" s="74" t="n">
        <v>0</v>
      </c>
      <c r="O6775" s="109" t="n">
        <v>0</v>
      </c>
      <c r="P6775" s="110" t="n">
        <v>0</v>
      </c>
      <c r="Q6775" s="77" t="n">
        <v>0</v>
      </c>
      <c r="R6775" s="78" t="n">
        <v>0</v>
      </c>
      <c r="S6775" s="39" t="n">
        <v>1396</v>
      </c>
      <c r="T6775" s="90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  <c r="AMG6775" s="0"/>
      <c r="AMH6775" s="0"/>
      <c r="AMI6775" s="0"/>
      <c r="AMJ6775" s="0"/>
    </row>
    <row r="6776" s="4" customFormat="true" ht="37.5" hidden="false" customHeight="true" outlineLevel="0" collapsed="false">
      <c r="A6776" s="23" t="s">
        <v>1337</v>
      </c>
      <c r="B6776" s="108" t="n">
        <v>12455</v>
      </c>
      <c r="C6776" s="25" t="n">
        <f aca="false">VLOOKUP(B6776,[1]Planilha8!$X$4:$Y$6629,2,0)</f>
        <v>2330003</v>
      </c>
      <c r="D6776" s="102" t="s">
        <v>1736</v>
      </c>
      <c r="E6776" s="26" t="str">
        <f aca="false">VLOOKUP(B6776,[1]Planilha8!$X$4:$Z$6629,3,0)</f>
        <v>APOIO AO DIAGNÓSTICO – RECEPÇÃO</v>
      </c>
      <c r="F6776" s="26" t="str">
        <f aca="false">VLOOKUP(B6776,[1]Planilha8!$X$4:$AD$6629,7,0)</f>
        <v>BOM</v>
      </c>
      <c r="G6776" s="103" t="n">
        <v>44231</v>
      </c>
      <c r="H6776" s="104" t="n">
        <v>1396</v>
      </c>
      <c r="I6776" s="29" t="s">
        <v>23</v>
      </c>
      <c r="J6776" s="105" t="s">
        <v>1720</v>
      </c>
      <c r="K6776" s="106" t="n">
        <v>2299</v>
      </c>
      <c r="L6776" s="107" t="n">
        <v>2018001004</v>
      </c>
      <c r="M6776" s="73" t="n">
        <v>44231</v>
      </c>
      <c r="N6776" s="74" t="n">
        <v>0</v>
      </c>
      <c r="O6776" s="109" t="n">
        <v>0</v>
      </c>
      <c r="P6776" s="110" t="n">
        <v>0</v>
      </c>
      <c r="Q6776" s="77" t="n">
        <v>0</v>
      </c>
      <c r="R6776" s="78" t="n">
        <v>0</v>
      </c>
      <c r="S6776" s="39" t="n">
        <v>1396</v>
      </c>
      <c r="T6776" s="90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  <c r="AMG6776" s="0"/>
      <c r="AMH6776" s="0"/>
      <c r="AMI6776" s="0"/>
      <c r="AMJ6776" s="0"/>
    </row>
    <row r="6777" s="4" customFormat="true" ht="37.5" hidden="false" customHeight="true" outlineLevel="0" collapsed="false">
      <c r="A6777" s="23" t="s">
        <v>1337</v>
      </c>
      <c r="B6777" s="108" t="n">
        <v>12456</v>
      </c>
      <c r="C6777" s="25" t="n">
        <f aca="false">VLOOKUP(B6777,[1]Planilha8!$X$4:$Y$6629,2,0)</f>
        <v>2330004</v>
      </c>
      <c r="D6777" s="102" t="s">
        <v>1736</v>
      </c>
      <c r="E6777" s="26" t="str">
        <f aca="false">VLOOKUP(B6777,[1]Planilha8!$X$4:$Z$6629,3,0)</f>
        <v>APOIO AO DIAGNÓSTICO – RECEPÇÃO</v>
      </c>
      <c r="F6777" s="26" t="str">
        <f aca="false">VLOOKUP(B6777,[1]Planilha8!$X$4:$AD$6629,7,0)</f>
        <v>BOM</v>
      </c>
      <c r="G6777" s="103" t="n">
        <v>44231</v>
      </c>
      <c r="H6777" s="104" t="n">
        <v>1396</v>
      </c>
      <c r="I6777" s="29" t="s">
        <v>23</v>
      </c>
      <c r="J6777" s="105" t="s">
        <v>1720</v>
      </c>
      <c r="K6777" s="106" t="n">
        <v>2299</v>
      </c>
      <c r="L6777" s="107" t="n">
        <v>2018001004</v>
      </c>
      <c r="M6777" s="73" t="n">
        <v>44231</v>
      </c>
      <c r="N6777" s="74" t="n">
        <v>0</v>
      </c>
      <c r="O6777" s="109" t="n">
        <v>0</v>
      </c>
      <c r="P6777" s="110" t="n">
        <v>0</v>
      </c>
      <c r="Q6777" s="77" t="n">
        <v>0</v>
      </c>
      <c r="R6777" s="78" t="n">
        <v>0</v>
      </c>
      <c r="S6777" s="39" t="n">
        <v>1396</v>
      </c>
      <c r="T6777" s="90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  <c r="AMG6777" s="0"/>
      <c r="AMH6777" s="0"/>
      <c r="AMI6777" s="0"/>
      <c r="AMJ6777" s="0"/>
    </row>
    <row r="6778" s="4" customFormat="true" ht="37.5" hidden="false" customHeight="true" outlineLevel="0" collapsed="false">
      <c r="A6778" s="23" t="s">
        <v>1337</v>
      </c>
      <c r="B6778" s="108" t="n">
        <v>12457</v>
      </c>
      <c r="C6778" s="25" t="n">
        <f aca="false">VLOOKUP(B6778,[1]Planilha8!$X$4:$Y$6629,2,0)</f>
        <v>2330006</v>
      </c>
      <c r="D6778" s="102" t="s">
        <v>1736</v>
      </c>
      <c r="E6778" s="26" t="str">
        <f aca="false">VLOOKUP(B6778,[1]Planilha8!$X$4:$Z$6629,3,0)</f>
        <v>AMBULATÓRIO – ALA E</v>
      </c>
      <c r="F6778" s="26" t="str">
        <f aca="false">VLOOKUP(B6778,[1]Planilha8!$X$4:$AD$6629,7,0)</f>
        <v>BOM</v>
      </c>
      <c r="G6778" s="103" t="n">
        <v>44236</v>
      </c>
      <c r="H6778" s="104" t="n">
        <v>1396</v>
      </c>
      <c r="I6778" s="29" t="s">
        <v>23</v>
      </c>
      <c r="J6778" s="105" t="s">
        <v>1720</v>
      </c>
      <c r="K6778" s="106" t="n">
        <v>2321</v>
      </c>
      <c r="L6778" s="107" t="n">
        <v>2018001004</v>
      </c>
      <c r="M6778" s="73" t="n">
        <v>44236</v>
      </c>
      <c r="N6778" s="74" t="n">
        <v>0</v>
      </c>
      <c r="O6778" s="109" t="n">
        <v>0</v>
      </c>
      <c r="P6778" s="110" t="n">
        <v>0</v>
      </c>
      <c r="Q6778" s="77" t="n">
        <v>0</v>
      </c>
      <c r="R6778" s="78" t="n">
        <v>0</v>
      </c>
      <c r="S6778" s="39" t="n">
        <v>1396</v>
      </c>
      <c r="T6778" s="90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  <c r="AMG6778" s="0"/>
      <c r="AMH6778" s="0"/>
      <c r="AMI6778" s="0"/>
      <c r="AMJ6778" s="0"/>
    </row>
    <row r="6779" s="4" customFormat="true" ht="37.5" hidden="false" customHeight="true" outlineLevel="0" collapsed="false">
      <c r="A6779" s="23" t="s">
        <v>1337</v>
      </c>
      <c r="B6779" s="108" t="n">
        <v>12458</v>
      </c>
      <c r="C6779" s="25" t="n">
        <f aca="false">VLOOKUP(B6779,[1]Planilha8!$X$4:$Y$6629,2,0)</f>
        <v>2330008</v>
      </c>
      <c r="D6779" s="102" t="s">
        <v>1736</v>
      </c>
      <c r="E6779" s="26" t="str">
        <f aca="false">VLOOKUP(B6779,[1]Planilha8!$X$4:$Z$6629,3,0)</f>
        <v>APOIO AO DIAGNÓSTICO</v>
      </c>
      <c r="F6779" s="26" t="str">
        <f aca="false">VLOOKUP(B6779,[1]Planilha8!$X$4:$AD$6629,7,0)</f>
        <v>BOM</v>
      </c>
      <c r="G6779" s="103" t="n">
        <v>44236</v>
      </c>
      <c r="H6779" s="104" t="n">
        <v>1396</v>
      </c>
      <c r="I6779" s="29" t="s">
        <v>23</v>
      </c>
      <c r="J6779" s="105" t="s">
        <v>1720</v>
      </c>
      <c r="K6779" s="106" t="n">
        <v>2321</v>
      </c>
      <c r="L6779" s="107" t="n">
        <v>2018001004</v>
      </c>
      <c r="M6779" s="73" t="n">
        <v>44236</v>
      </c>
      <c r="N6779" s="74" t="n">
        <v>0</v>
      </c>
      <c r="O6779" s="109" t="n">
        <v>0</v>
      </c>
      <c r="P6779" s="110" t="n">
        <v>0</v>
      </c>
      <c r="Q6779" s="77" t="n">
        <v>0</v>
      </c>
      <c r="R6779" s="78" t="n">
        <v>0</v>
      </c>
      <c r="S6779" s="39" t="n">
        <v>1396</v>
      </c>
      <c r="T6779" s="90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  <c r="AMG6779" s="0"/>
      <c r="AMH6779" s="0"/>
      <c r="AMI6779" s="0"/>
      <c r="AMJ6779" s="0"/>
    </row>
    <row r="6780" s="4" customFormat="true" ht="37.5" hidden="false" customHeight="true" outlineLevel="0" collapsed="false">
      <c r="A6780" s="23" t="s">
        <v>1337</v>
      </c>
      <c r="B6780" s="108" t="n">
        <v>12459</v>
      </c>
      <c r="C6780" s="25" t="n">
        <f aca="false">VLOOKUP(B6780,[1]Planilha8!$X$4:$Y$6629,2,0)</f>
        <v>2330007</v>
      </c>
      <c r="D6780" s="102" t="s">
        <v>1736</v>
      </c>
      <c r="E6780" s="26" t="str">
        <f aca="false">VLOOKUP(B6780,[1]Planilha8!$X$4:$Z$6629,3,0)</f>
        <v>APOIO AO DIAGNÓSTICO – RECEPÇÃO</v>
      </c>
      <c r="F6780" s="26" t="str">
        <f aca="false">VLOOKUP(B6780,[1]Planilha8!$X$4:$AD$6629,7,0)</f>
        <v>BOM</v>
      </c>
      <c r="G6780" s="103" t="n">
        <v>44236</v>
      </c>
      <c r="H6780" s="104" t="n">
        <v>1396</v>
      </c>
      <c r="I6780" s="29" t="s">
        <v>23</v>
      </c>
      <c r="J6780" s="105" t="s">
        <v>1720</v>
      </c>
      <c r="K6780" s="106" t="n">
        <v>2321</v>
      </c>
      <c r="L6780" s="107" t="n">
        <v>2018001004</v>
      </c>
      <c r="M6780" s="73" t="n">
        <v>44236</v>
      </c>
      <c r="N6780" s="74" t="n">
        <v>0</v>
      </c>
      <c r="O6780" s="109" t="n">
        <v>0</v>
      </c>
      <c r="P6780" s="110" t="n">
        <v>0</v>
      </c>
      <c r="Q6780" s="77" t="n">
        <v>0</v>
      </c>
      <c r="R6780" s="78" t="n">
        <v>0</v>
      </c>
      <c r="S6780" s="39" t="n">
        <v>1396</v>
      </c>
      <c r="T6780" s="90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  <c r="AMG6780" s="0"/>
      <c r="AMH6780" s="0"/>
      <c r="AMI6780" s="0"/>
      <c r="AMJ6780" s="0"/>
    </row>
    <row r="6781" s="4" customFormat="true" ht="37.5" hidden="false" customHeight="true" outlineLevel="0" collapsed="false">
      <c r="A6781" s="23" t="s">
        <v>1337</v>
      </c>
      <c r="B6781" s="108" t="n">
        <v>12460</v>
      </c>
      <c r="C6781" s="25" t="n">
        <f aca="false">VLOOKUP(B6781,[1]Planilha8!$X$4:$Y$6629,2,0)</f>
        <v>233009</v>
      </c>
      <c r="D6781" s="102" t="s">
        <v>1736</v>
      </c>
      <c r="E6781" s="26" t="str">
        <f aca="false">VLOOKUP(B6781,[1]Planilha8!$X$4:$Z$6629,3,0)</f>
        <v>APOIO AO DIAGNÓSTICO</v>
      </c>
      <c r="F6781" s="26" t="str">
        <f aca="false">VLOOKUP(B6781,[1]Planilha8!$X$4:$AD$6629,7,0)</f>
        <v>BOM</v>
      </c>
      <c r="G6781" s="103" t="n">
        <v>44236</v>
      </c>
      <c r="H6781" s="104" t="n">
        <v>1396</v>
      </c>
      <c r="I6781" s="29" t="s">
        <v>23</v>
      </c>
      <c r="J6781" s="105" t="s">
        <v>1720</v>
      </c>
      <c r="K6781" s="106" t="n">
        <v>2321</v>
      </c>
      <c r="L6781" s="107" t="n">
        <v>2018001004</v>
      </c>
      <c r="M6781" s="73" t="n">
        <v>44236</v>
      </c>
      <c r="N6781" s="74" t="n">
        <v>0</v>
      </c>
      <c r="O6781" s="109" t="n">
        <v>0</v>
      </c>
      <c r="P6781" s="110" t="n">
        <v>0</v>
      </c>
      <c r="Q6781" s="77" t="n">
        <v>0</v>
      </c>
      <c r="R6781" s="78" t="n">
        <v>0</v>
      </c>
      <c r="S6781" s="39" t="n">
        <v>1396</v>
      </c>
      <c r="T6781" s="90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  <c r="AMG6781" s="0"/>
      <c r="AMH6781" s="0"/>
      <c r="AMI6781" s="0"/>
      <c r="AMJ6781" s="0"/>
    </row>
    <row r="6782" s="4" customFormat="true" ht="37.5" hidden="false" customHeight="true" outlineLevel="0" collapsed="false">
      <c r="A6782" s="23" t="s">
        <v>1337</v>
      </c>
      <c r="B6782" s="108" t="n">
        <v>12461</v>
      </c>
      <c r="C6782" s="25" t="n">
        <f aca="false">VLOOKUP(B6782,[1]Planilha8!$X$4:$Y$6629,2,0)</f>
        <v>233010</v>
      </c>
      <c r="D6782" s="102" t="s">
        <v>1736</v>
      </c>
      <c r="E6782" s="26" t="str">
        <f aca="false">VLOOKUP(B6782,[1]Planilha8!$X$4:$Z$6629,3,0)</f>
        <v>APOIO AO DIAGNÓSTICO</v>
      </c>
      <c r="F6782" s="26" t="str">
        <f aca="false">VLOOKUP(B6782,[1]Planilha8!$X$4:$AD$6629,7,0)</f>
        <v>BOM</v>
      </c>
      <c r="G6782" s="103" t="n">
        <v>44236</v>
      </c>
      <c r="H6782" s="104" t="n">
        <v>1396</v>
      </c>
      <c r="I6782" s="29" t="s">
        <v>23</v>
      </c>
      <c r="J6782" s="105" t="s">
        <v>1720</v>
      </c>
      <c r="K6782" s="106" t="n">
        <v>2321</v>
      </c>
      <c r="L6782" s="107" t="n">
        <v>2018001004</v>
      </c>
      <c r="M6782" s="73" t="n">
        <v>44236</v>
      </c>
      <c r="N6782" s="74" t="n">
        <v>0</v>
      </c>
      <c r="O6782" s="109" t="n">
        <v>0</v>
      </c>
      <c r="P6782" s="110" t="n">
        <v>0</v>
      </c>
      <c r="Q6782" s="77" t="n">
        <v>0</v>
      </c>
      <c r="R6782" s="78" t="n">
        <v>0</v>
      </c>
      <c r="S6782" s="39" t="n">
        <v>1396</v>
      </c>
      <c r="T6782" s="90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  <c r="AMG6782" s="0"/>
      <c r="AMH6782" s="0"/>
      <c r="AMI6782" s="0"/>
      <c r="AMJ6782" s="0"/>
    </row>
    <row r="6783" s="4" customFormat="true" ht="37.5" hidden="false" customHeight="true" outlineLevel="0" collapsed="false">
      <c r="A6783" s="23" t="s">
        <v>1337</v>
      </c>
      <c r="B6783" s="108" t="n">
        <v>12462</v>
      </c>
      <c r="C6783" s="25" t="n">
        <f aca="false">VLOOKUP(B6783,[1]Planilha8!$X$4:$Y$6629,2,0)</f>
        <v>233011</v>
      </c>
      <c r="D6783" s="102" t="s">
        <v>1736</v>
      </c>
      <c r="E6783" s="26" t="str">
        <f aca="false">VLOOKUP(B6783,[1]Planilha8!$X$4:$Z$6629,3,0)</f>
        <v>APOIO AO DIAGNÓSTICO</v>
      </c>
      <c r="F6783" s="26" t="str">
        <f aca="false">VLOOKUP(B6783,[1]Planilha8!$X$4:$AD$6629,7,0)</f>
        <v>BOM</v>
      </c>
      <c r="G6783" s="103" t="n">
        <v>44236</v>
      </c>
      <c r="H6783" s="104" t="n">
        <v>1396</v>
      </c>
      <c r="I6783" s="29" t="s">
        <v>23</v>
      </c>
      <c r="J6783" s="105" t="s">
        <v>1720</v>
      </c>
      <c r="K6783" s="106" t="n">
        <v>2321</v>
      </c>
      <c r="L6783" s="107" t="n">
        <v>2018001004</v>
      </c>
      <c r="M6783" s="73" t="n">
        <v>44236</v>
      </c>
      <c r="N6783" s="74" t="n">
        <v>0</v>
      </c>
      <c r="O6783" s="109" t="n">
        <v>0</v>
      </c>
      <c r="P6783" s="110" t="n">
        <v>0</v>
      </c>
      <c r="Q6783" s="77" t="n">
        <v>0</v>
      </c>
      <c r="R6783" s="78" t="n">
        <v>0</v>
      </c>
      <c r="S6783" s="39" t="n">
        <v>1396</v>
      </c>
      <c r="T6783" s="90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  <c r="AMG6783" s="0"/>
      <c r="AMH6783" s="0"/>
      <c r="AMI6783" s="0"/>
      <c r="AMJ6783" s="0"/>
    </row>
    <row r="6784" s="4" customFormat="true" ht="37.5" hidden="false" customHeight="true" outlineLevel="0" collapsed="false">
      <c r="A6784" s="23" t="s">
        <v>1337</v>
      </c>
      <c r="B6784" s="108" t="n">
        <v>12463</v>
      </c>
      <c r="C6784" s="25" t="n">
        <f aca="false">VLOOKUP(B6784,[1]Planilha8!$X$4:$Y$6629,2,0)</f>
        <v>233012</v>
      </c>
      <c r="D6784" s="102" t="s">
        <v>1736</v>
      </c>
      <c r="E6784" s="26" t="str">
        <f aca="false">VLOOKUP(B6784,[1]Planilha8!$X$4:$Z$6629,3,0)</f>
        <v>APOIO AO DIAGNÓSTICO</v>
      </c>
      <c r="F6784" s="26" t="str">
        <f aca="false">VLOOKUP(B6784,[1]Planilha8!$X$4:$AD$6629,7,0)</f>
        <v>BOM</v>
      </c>
      <c r="G6784" s="103" t="n">
        <v>44236</v>
      </c>
      <c r="H6784" s="104" t="n">
        <v>1396</v>
      </c>
      <c r="I6784" s="29" t="s">
        <v>23</v>
      </c>
      <c r="J6784" s="105" t="s">
        <v>1720</v>
      </c>
      <c r="K6784" s="106" t="n">
        <v>2321</v>
      </c>
      <c r="L6784" s="107" t="n">
        <v>2018001004</v>
      </c>
      <c r="M6784" s="73" t="n">
        <v>44236</v>
      </c>
      <c r="N6784" s="74" t="n">
        <v>0</v>
      </c>
      <c r="O6784" s="109" t="n">
        <v>0</v>
      </c>
      <c r="P6784" s="110" t="n">
        <v>0</v>
      </c>
      <c r="Q6784" s="77" t="n">
        <v>0</v>
      </c>
      <c r="R6784" s="78" t="n">
        <v>0</v>
      </c>
      <c r="S6784" s="39" t="n">
        <v>1396</v>
      </c>
      <c r="T6784" s="90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  <c r="AMG6784" s="0"/>
      <c r="AMH6784" s="0"/>
      <c r="AMI6784" s="0"/>
      <c r="AMJ6784" s="0"/>
    </row>
    <row r="6785" s="4" customFormat="true" ht="37.5" hidden="false" customHeight="true" outlineLevel="0" collapsed="false">
      <c r="A6785" s="23" t="s">
        <v>1337</v>
      </c>
      <c r="B6785" s="108" t="n">
        <v>12464</v>
      </c>
      <c r="C6785" s="25" t="n">
        <f aca="false">VLOOKUP(B6785,[1]Planilha8!$X$4:$Y$6629,2,0)</f>
        <v>233013</v>
      </c>
      <c r="D6785" s="102" t="s">
        <v>1736</v>
      </c>
      <c r="E6785" s="26" t="str">
        <f aca="false">VLOOKUP(B6785,[1]Planilha8!$X$4:$Z$6629,3,0)</f>
        <v>APOIO AO DIAGNÓSTICO</v>
      </c>
      <c r="F6785" s="26" t="str">
        <f aca="false">VLOOKUP(B6785,[1]Planilha8!$X$4:$AD$6629,7,0)</f>
        <v>BOM</v>
      </c>
      <c r="G6785" s="103" t="n">
        <v>44236</v>
      </c>
      <c r="H6785" s="104" t="n">
        <v>1396</v>
      </c>
      <c r="I6785" s="29" t="s">
        <v>23</v>
      </c>
      <c r="J6785" s="105" t="s">
        <v>1720</v>
      </c>
      <c r="K6785" s="106" t="n">
        <v>2321</v>
      </c>
      <c r="L6785" s="107" t="n">
        <v>2018001004</v>
      </c>
      <c r="M6785" s="73" t="n">
        <v>44236</v>
      </c>
      <c r="N6785" s="74" t="n">
        <v>0</v>
      </c>
      <c r="O6785" s="109" t="n">
        <v>0</v>
      </c>
      <c r="P6785" s="110" t="n">
        <v>0</v>
      </c>
      <c r="Q6785" s="77" t="n">
        <v>0</v>
      </c>
      <c r="R6785" s="78" t="n">
        <v>0</v>
      </c>
      <c r="S6785" s="39" t="n">
        <v>1396</v>
      </c>
      <c r="T6785" s="90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  <c r="AMG6785" s="0"/>
      <c r="AMH6785" s="0"/>
      <c r="AMI6785" s="0"/>
      <c r="AMJ6785" s="0"/>
    </row>
    <row r="6786" s="4" customFormat="true" ht="37.5" hidden="false" customHeight="true" outlineLevel="0" collapsed="false">
      <c r="A6786" s="23" t="s">
        <v>1337</v>
      </c>
      <c r="B6786" s="108" t="n">
        <v>12465</v>
      </c>
      <c r="C6786" s="25" t="n">
        <f aca="false">VLOOKUP(B6786,[1]Planilha8!$X$4:$Y$6629,2,0)</f>
        <v>233014</v>
      </c>
      <c r="D6786" s="102" t="s">
        <v>1736</v>
      </c>
      <c r="E6786" s="26" t="str">
        <f aca="false">VLOOKUP(B6786,[1]Planilha8!$X$4:$Z$6629,3,0)</f>
        <v>APOIO AO DIAGNÓSTICO</v>
      </c>
      <c r="F6786" s="26" t="str">
        <f aca="false">VLOOKUP(B6786,[1]Planilha8!$X$4:$AD$6629,7,0)</f>
        <v>BOM</v>
      </c>
      <c r="G6786" s="103" t="n">
        <v>44236</v>
      </c>
      <c r="H6786" s="104" t="n">
        <v>1396</v>
      </c>
      <c r="I6786" s="29" t="s">
        <v>23</v>
      </c>
      <c r="J6786" s="105" t="s">
        <v>1720</v>
      </c>
      <c r="K6786" s="106" t="n">
        <v>2321</v>
      </c>
      <c r="L6786" s="107" t="n">
        <v>2018001004</v>
      </c>
      <c r="M6786" s="73" t="n">
        <v>44236</v>
      </c>
      <c r="N6786" s="74" t="n">
        <v>0</v>
      </c>
      <c r="O6786" s="109" t="n">
        <v>0</v>
      </c>
      <c r="P6786" s="110" t="n">
        <v>0</v>
      </c>
      <c r="Q6786" s="77" t="n">
        <v>0</v>
      </c>
      <c r="R6786" s="78" t="n">
        <v>0</v>
      </c>
      <c r="S6786" s="39" t="n">
        <v>1396</v>
      </c>
      <c r="T6786" s="90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  <c r="AMG6786" s="0"/>
      <c r="AMH6786" s="0"/>
      <c r="AMI6786" s="0"/>
      <c r="AMJ6786" s="0"/>
    </row>
    <row r="6787" s="4" customFormat="true" ht="37.5" hidden="false" customHeight="true" outlineLevel="0" collapsed="false">
      <c r="A6787" s="23" t="s">
        <v>1337</v>
      </c>
      <c r="B6787" s="108" t="n">
        <v>12466</v>
      </c>
      <c r="C6787" s="25" t="n">
        <f aca="false">VLOOKUP(B6787,[1]Planilha8!$X$4:$Y$6629,2,0)</f>
        <v>233015</v>
      </c>
      <c r="D6787" s="102" t="s">
        <v>1736</v>
      </c>
      <c r="E6787" s="26" t="str">
        <f aca="false">VLOOKUP(B6787,[1]Planilha8!$X$4:$Z$6629,3,0)</f>
        <v>APOIO AO DIAGNÓSTICO</v>
      </c>
      <c r="F6787" s="26" t="str">
        <f aca="false">VLOOKUP(B6787,[1]Planilha8!$X$4:$AD$6629,7,0)</f>
        <v>BOM</v>
      </c>
      <c r="G6787" s="103" t="n">
        <v>44236</v>
      </c>
      <c r="H6787" s="104" t="n">
        <v>1396</v>
      </c>
      <c r="I6787" s="29" t="s">
        <v>23</v>
      </c>
      <c r="J6787" s="105" t="s">
        <v>1720</v>
      </c>
      <c r="K6787" s="106" t="n">
        <v>2321</v>
      </c>
      <c r="L6787" s="107" t="n">
        <v>2018001004</v>
      </c>
      <c r="M6787" s="73" t="n">
        <v>44236</v>
      </c>
      <c r="N6787" s="74" t="n">
        <v>0</v>
      </c>
      <c r="O6787" s="109" t="n">
        <v>0</v>
      </c>
      <c r="P6787" s="110" t="n">
        <v>0</v>
      </c>
      <c r="Q6787" s="77" t="n">
        <v>0</v>
      </c>
      <c r="R6787" s="78" t="n">
        <v>0</v>
      </c>
      <c r="S6787" s="39" t="n">
        <v>1396</v>
      </c>
      <c r="T6787" s="90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  <c r="AMG6787" s="0"/>
      <c r="AMH6787" s="0"/>
      <c r="AMI6787" s="0"/>
      <c r="AMJ6787" s="0"/>
    </row>
    <row r="6788" s="4" customFormat="true" ht="37.5" hidden="false" customHeight="true" outlineLevel="0" collapsed="false">
      <c r="A6788" s="23" t="s">
        <v>1337</v>
      </c>
      <c r="B6788" s="108" t="n">
        <v>12467</v>
      </c>
      <c r="C6788" s="25" t="n">
        <f aca="false">VLOOKUP(B6788,[1]Planilha8!$X$4:$Y$6629,2,0)</f>
        <v>2330016</v>
      </c>
      <c r="D6788" s="102" t="s">
        <v>1736</v>
      </c>
      <c r="E6788" s="26" t="str">
        <f aca="false">VLOOKUP(B6788,[1]Planilha8!$X$4:$Z$6629,3,0)</f>
        <v>APOIO AO DIAGNÓSTICO</v>
      </c>
      <c r="F6788" s="26" t="str">
        <f aca="false">VLOOKUP(B6788,[1]Planilha8!$X$4:$AD$6629,7,0)</f>
        <v>BOM</v>
      </c>
      <c r="G6788" s="103" t="n">
        <v>44237</v>
      </c>
      <c r="H6788" s="104" t="n">
        <v>1396</v>
      </c>
      <c r="I6788" s="29" t="s">
        <v>23</v>
      </c>
      <c r="J6788" s="105" t="s">
        <v>1720</v>
      </c>
      <c r="K6788" s="106" t="n">
        <v>2323</v>
      </c>
      <c r="L6788" s="107" t="n">
        <v>2018001004</v>
      </c>
      <c r="M6788" s="73" t="n">
        <v>44237</v>
      </c>
      <c r="N6788" s="74" t="n">
        <v>0</v>
      </c>
      <c r="O6788" s="109" t="n">
        <v>0</v>
      </c>
      <c r="P6788" s="110" t="n">
        <v>0</v>
      </c>
      <c r="Q6788" s="77" t="n">
        <v>0</v>
      </c>
      <c r="R6788" s="78" t="n">
        <v>0</v>
      </c>
      <c r="S6788" s="39" t="n">
        <v>1396</v>
      </c>
      <c r="T6788" s="90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  <c r="AMG6788" s="0"/>
      <c r="AMH6788" s="0"/>
      <c r="AMI6788" s="0"/>
      <c r="AMJ6788" s="0"/>
    </row>
    <row r="6789" s="4" customFormat="true" ht="37.5" hidden="false" customHeight="true" outlineLevel="0" collapsed="false">
      <c r="A6789" s="23" t="s">
        <v>1337</v>
      </c>
      <c r="B6789" s="108" t="n">
        <v>12468</v>
      </c>
      <c r="C6789" s="25" t="n">
        <f aca="false">VLOOKUP(B6789,[1]Planilha8!$X$4:$Y$6629,2,0)</f>
        <v>2330017</v>
      </c>
      <c r="D6789" s="102" t="s">
        <v>1736</v>
      </c>
      <c r="E6789" s="26" t="str">
        <f aca="false">VLOOKUP(B6789,[1]Planilha8!$X$4:$Z$6629,3,0)</f>
        <v>APOIO AO DIAGNÓSTICO</v>
      </c>
      <c r="F6789" s="26" t="str">
        <f aca="false">VLOOKUP(B6789,[1]Planilha8!$X$4:$AD$6629,7,0)</f>
        <v>BOM</v>
      </c>
      <c r="G6789" s="103" t="n">
        <v>44237</v>
      </c>
      <c r="H6789" s="104" t="n">
        <v>1396</v>
      </c>
      <c r="I6789" s="29" t="s">
        <v>23</v>
      </c>
      <c r="J6789" s="105" t="s">
        <v>1720</v>
      </c>
      <c r="K6789" s="106" t="n">
        <v>2323</v>
      </c>
      <c r="L6789" s="107" t="n">
        <v>2018001004</v>
      </c>
      <c r="M6789" s="73" t="n">
        <v>44237</v>
      </c>
      <c r="N6789" s="74" t="n">
        <v>0</v>
      </c>
      <c r="O6789" s="109" t="n">
        <v>0</v>
      </c>
      <c r="P6789" s="110" t="n">
        <v>0</v>
      </c>
      <c r="Q6789" s="77" t="n">
        <v>0</v>
      </c>
      <c r="R6789" s="78" t="n">
        <v>0</v>
      </c>
      <c r="S6789" s="39" t="n">
        <v>1396</v>
      </c>
      <c r="T6789" s="90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  <c r="AMG6789" s="0"/>
      <c r="AMH6789" s="0"/>
      <c r="AMI6789" s="0"/>
      <c r="AMJ6789" s="0"/>
    </row>
    <row r="6790" s="4" customFormat="true" ht="37.5" hidden="false" customHeight="true" outlineLevel="0" collapsed="false">
      <c r="A6790" s="23" t="s">
        <v>1337</v>
      </c>
      <c r="B6790" s="108" t="n">
        <v>12469</v>
      </c>
      <c r="C6790" s="25" t="n">
        <f aca="false">VLOOKUP(B6790,[1]Planilha8!$X$4:$Y$6629,2,0)</f>
        <v>2330018</v>
      </c>
      <c r="D6790" s="102" t="s">
        <v>1736</v>
      </c>
      <c r="E6790" s="26" t="str">
        <f aca="false">VLOOKUP(B6790,[1]Planilha8!$X$4:$Z$6629,3,0)</f>
        <v>APOIO AO DIAGNÓSTICO</v>
      </c>
      <c r="F6790" s="26" t="str">
        <f aca="false">VLOOKUP(B6790,[1]Planilha8!$X$4:$AD$6629,7,0)</f>
        <v>BOM</v>
      </c>
      <c r="G6790" s="103" t="n">
        <v>44237</v>
      </c>
      <c r="H6790" s="104" t="n">
        <v>1396</v>
      </c>
      <c r="I6790" s="29" t="s">
        <v>23</v>
      </c>
      <c r="J6790" s="105" t="s">
        <v>1720</v>
      </c>
      <c r="K6790" s="106" t="n">
        <v>2323</v>
      </c>
      <c r="L6790" s="107" t="n">
        <v>2018001004</v>
      </c>
      <c r="M6790" s="73" t="n">
        <v>44237</v>
      </c>
      <c r="N6790" s="74" t="n">
        <v>0</v>
      </c>
      <c r="O6790" s="109" t="n">
        <v>0</v>
      </c>
      <c r="P6790" s="110" t="n">
        <v>0</v>
      </c>
      <c r="Q6790" s="77" t="n">
        <v>0</v>
      </c>
      <c r="R6790" s="78" t="n">
        <v>0</v>
      </c>
      <c r="S6790" s="39" t="n">
        <v>1396</v>
      </c>
      <c r="T6790" s="90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  <c r="AMG6790" s="0"/>
      <c r="AMH6790" s="0"/>
      <c r="AMI6790" s="0"/>
      <c r="AMJ6790" s="0"/>
    </row>
    <row r="6791" s="4" customFormat="true" ht="37.5" hidden="false" customHeight="true" outlineLevel="0" collapsed="false">
      <c r="A6791" s="23" t="s">
        <v>1337</v>
      </c>
      <c r="B6791" s="108" t="n">
        <v>12470</v>
      </c>
      <c r="C6791" s="25" t="n">
        <f aca="false">VLOOKUP(B6791,[1]Planilha8!$X$4:$Y$6629,2,0)</f>
        <v>2330019</v>
      </c>
      <c r="D6791" s="102" t="s">
        <v>1736</v>
      </c>
      <c r="E6791" s="26" t="str">
        <f aca="false">VLOOKUP(B6791,[1]Planilha8!$X$4:$Z$6629,3,0)</f>
        <v>APOIO AO DIAGNÓSTICO</v>
      </c>
      <c r="F6791" s="26" t="str">
        <f aca="false">VLOOKUP(B6791,[1]Planilha8!$X$4:$AD$6629,7,0)</f>
        <v>BOM</v>
      </c>
      <c r="G6791" s="103" t="n">
        <v>44237</v>
      </c>
      <c r="H6791" s="104" t="n">
        <v>1396</v>
      </c>
      <c r="I6791" s="29" t="s">
        <v>23</v>
      </c>
      <c r="J6791" s="105" t="s">
        <v>1720</v>
      </c>
      <c r="K6791" s="106" t="n">
        <v>2323</v>
      </c>
      <c r="L6791" s="107" t="n">
        <v>2018001004</v>
      </c>
      <c r="M6791" s="73" t="n">
        <v>44237</v>
      </c>
      <c r="N6791" s="74" t="n">
        <v>0</v>
      </c>
      <c r="O6791" s="109" t="n">
        <v>0</v>
      </c>
      <c r="P6791" s="110" t="n">
        <v>0</v>
      </c>
      <c r="Q6791" s="77" t="n">
        <v>0</v>
      </c>
      <c r="R6791" s="78" t="n">
        <v>0</v>
      </c>
      <c r="S6791" s="39" t="n">
        <v>1396</v>
      </c>
      <c r="T6791" s="90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  <c r="AMG6791" s="0"/>
      <c r="AMH6791" s="0"/>
      <c r="AMI6791" s="0"/>
      <c r="AMJ6791" s="0"/>
    </row>
    <row r="6792" s="4" customFormat="true" ht="37.5" hidden="false" customHeight="true" outlineLevel="0" collapsed="false">
      <c r="A6792" s="23" t="s">
        <v>1337</v>
      </c>
      <c r="B6792" s="108" t="n">
        <v>12471</v>
      </c>
      <c r="C6792" s="25" t="n">
        <f aca="false">VLOOKUP(B6792,[1]Planilha8!$X$4:$Y$6629,2,0)</f>
        <v>2330020</v>
      </c>
      <c r="D6792" s="102" t="s">
        <v>1736</v>
      </c>
      <c r="E6792" s="26" t="str">
        <f aca="false">VLOOKUP(B6792,[1]Planilha8!$X$4:$Z$6629,3,0)</f>
        <v>APOIO AO DIAGNÓSTICO</v>
      </c>
      <c r="F6792" s="26" t="str">
        <f aca="false">VLOOKUP(B6792,[1]Planilha8!$X$4:$AD$6629,7,0)</f>
        <v>BOM</v>
      </c>
      <c r="G6792" s="103" t="n">
        <v>44237</v>
      </c>
      <c r="H6792" s="104" t="n">
        <v>1396</v>
      </c>
      <c r="I6792" s="29" t="s">
        <v>23</v>
      </c>
      <c r="J6792" s="105" t="s">
        <v>1720</v>
      </c>
      <c r="K6792" s="106" t="n">
        <v>2323</v>
      </c>
      <c r="L6792" s="107" t="n">
        <v>2018001004</v>
      </c>
      <c r="M6792" s="73" t="n">
        <v>44237</v>
      </c>
      <c r="N6792" s="74" t="n">
        <v>0</v>
      </c>
      <c r="O6792" s="109" t="n">
        <v>0</v>
      </c>
      <c r="P6792" s="110" t="n">
        <v>0</v>
      </c>
      <c r="Q6792" s="77" t="n">
        <v>0</v>
      </c>
      <c r="R6792" s="78" t="n">
        <v>0</v>
      </c>
      <c r="S6792" s="39" t="n">
        <v>1396</v>
      </c>
      <c r="T6792" s="90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  <c r="AMG6792" s="0"/>
      <c r="AMH6792" s="0"/>
      <c r="AMI6792" s="0"/>
      <c r="AMJ6792" s="0"/>
    </row>
    <row r="6793" s="4" customFormat="true" ht="37.5" hidden="false" customHeight="true" outlineLevel="0" collapsed="false">
      <c r="A6793" s="23" t="s">
        <v>1337</v>
      </c>
      <c r="B6793" s="108" t="n">
        <v>12472</v>
      </c>
      <c r="C6793" s="25" t="n">
        <f aca="false">VLOOKUP(B6793,[1]Planilha8!$X$4:$Y$6629,2,0)</f>
        <v>2330021</v>
      </c>
      <c r="D6793" s="102" t="s">
        <v>1736</v>
      </c>
      <c r="E6793" s="26" t="str">
        <f aca="false">VLOOKUP(B6793,[1]Planilha8!$X$4:$Z$6629,3,0)</f>
        <v>APOIO AO DIAGNÓSTICO</v>
      </c>
      <c r="F6793" s="26" t="str">
        <f aca="false">VLOOKUP(B6793,[1]Planilha8!$X$4:$AD$6629,7,0)</f>
        <v>BOM</v>
      </c>
      <c r="G6793" s="103" t="n">
        <v>44237</v>
      </c>
      <c r="H6793" s="104" t="n">
        <v>1396</v>
      </c>
      <c r="I6793" s="29" t="s">
        <v>23</v>
      </c>
      <c r="J6793" s="105" t="s">
        <v>1720</v>
      </c>
      <c r="K6793" s="106" t="n">
        <v>2323</v>
      </c>
      <c r="L6793" s="107" t="n">
        <v>2018001004</v>
      </c>
      <c r="M6793" s="73" t="n">
        <v>44237</v>
      </c>
      <c r="N6793" s="74" t="n">
        <v>0</v>
      </c>
      <c r="O6793" s="109" t="n">
        <v>0</v>
      </c>
      <c r="P6793" s="110" t="n">
        <v>0</v>
      </c>
      <c r="Q6793" s="77" t="n">
        <v>0</v>
      </c>
      <c r="R6793" s="78" t="n">
        <v>0</v>
      </c>
      <c r="S6793" s="39" t="n">
        <v>1396</v>
      </c>
      <c r="T6793" s="90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  <c r="AMG6793" s="0"/>
      <c r="AMH6793" s="0"/>
      <c r="AMI6793" s="0"/>
      <c r="AMJ6793" s="0"/>
    </row>
    <row r="6794" s="4" customFormat="true" ht="37.5" hidden="false" customHeight="true" outlineLevel="0" collapsed="false">
      <c r="A6794" s="23" t="s">
        <v>1337</v>
      </c>
      <c r="B6794" s="108" t="n">
        <v>12473</v>
      </c>
      <c r="C6794" s="25" t="n">
        <f aca="false">VLOOKUP(B6794,[1]Planilha8!$X$4:$Y$6629,2,0)</f>
        <v>2330022</v>
      </c>
      <c r="D6794" s="102" t="s">
        <v>1736</v>
      </c>
      <c r="E6794" s="26" t="str">
        <f aca="false">VLOOKUP(B6794,[1]Planilha8!$X$4:$Z$6629,3,0)</f>
        <v>APOIO AO DIAGNÓSTICO</v>
      </c>
      <c r="F6794" s="26" t="str">
        <f aca="false">VLOOKUP(B6794,[1]Planilha8!$X$4:$AD$6629,7,0)</f>
        <v>BOM</v>
      </c>
      <c r="G6794" s="103" t="n">
        <v>44237</v>
      </c>
      <c r="H6794" s="104" t="n">
        <v>1396</v>
      </c>
      <c r="I6794" s="29" t="s">
        <v>23</v>
      </c>
      <c r="J6794" s="105" t="s">
        <v>1720</v>
      </c>
      <c r="K6794" s="106" t="n">
        <v>2323</v>
      </c>
      <c r="L6794" s="107" t="n">
        <v>2018001004</v>
      </c>
      <c r="M6794" s="73" t="n">
        <v>44237</v>
      </c>
      <c r="N6794" s="74" t="n">
        <v>0</v>
      </c>
      <c r="O6794" s="109" t="n">
        <v>0</v>
      </c>
      <c r="P6794" s="110" t="n">
        <v>0</v>
      </c>
      <c r="Q6794" s="77" t="n">
        <v>0</v>
      </c>
      <c r="R6794" s="78" t="n">
        <v>0</v>
      </c>
      <c r="S6794" s="39" t="n">
        <v>1396</v>
      </c>
      <c r="T6794" s="90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  <c r="AMG6794" s="0"/>
      <c r="AMH6794" s="0"/>
      <c r="AMI6794" s="0"/>
      <c r="AMJ6794" s="0"/>
    </row>
    <row r="6795" s="4" customFormat="true" ht="37.5" hidden="false" customHeight="true" outlineLevel="0" collapsed="false">
      <c r="A6795" s="23" t="s">
        <v>1337</v>
      </c>
      <c r="B6795" s="108" t="n">
        <v>12474</v>
      </c>
      <c r="C6795" s="25" t="n">
        <f aca="false">VLOOKUP(B6795,[1]Planilha8!$X$4:$Y$6629,2,0)</f>
        <v>2330023</v>
      </c>
      <c r="D6795" s="102" t="s">
        <v>1736</v>
      </c>
      <c r="E6795" s="26" t="str">
        <f aca="false">VLOOKUP(B6795,[1]Planilha8!$X$4:$Z$6629,3,0)</f>
        <v>APOIO AO DIAGNÓSTICO</v>
      </c>
      <c r="F6795" s="26" t="str">
        <f aca="false">VLOOKUP(B6795,[1]Planilha8!$X$4:$AD$6629,7,0)</f>
        <v>BOM</v>
      </c>
      <c r="G6795" s="103" t="n">
        <v>44237</v>
      </c>
      <c r="H6795" s="104" t="n">
        <v>1396</v>
      </c>
      <c r="I6795" s="29" t="s">
        <v>23</v>
      </c>
      <c r="J6795" s="105" t="s">
        <v>1720</v>
      </c>
      <c r="K6795" s="106" t="n">
        <v>2323</v>
      </c>
      <c r="L6795" s="107" t="n">
        <v>2018001004</v>
      </c>
      <c r="M6795" s="73" t="n">
        <v>44237</v>
      </c>
      <c r="N6795" s="74" t="n">
        <v>0</v>
      </c>
      <c r="O6795" s="109" t="n">
        <v>0</v>
      </c>
      <c r="P6795" s="110" t="n">
        <v>0</v>
      </c>
      <c r="Q6795" s="77" t="n">
        <v>0</v>
      </c>
      <c r="R6795" s="78" t="n">
        <v>0</v>
      </c>
      <c r="S6795" s="39" t="n">
        <v>1396</v>
      </c>
      <c r="T6795" s="90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  <c r="AMG6795" s="0"/>
      <c r="AMH6795" s="0"/>
      <c r="AMI6795" s="0"/>
      <c r="AMJ6795" s="0"/>
    </row>
    <row r="6796" s="4" customFormat="true" ht="37.5" hidden="false" customHeight="true" outlineLevel="0" collapsed="false">
      <c r="A6796" s="23" t="s">
        <v>1337</v>
      </c>
      <c r="B6796" s="108" t="n">
        <v>12479</v>
      </c>
      <c r="C6796" s="25" t="n">
        <f aca="false">VLOOKUP(B6796,[1]Planilha8!$X$4:$Y$6629,2,0)</f>
        <v>2343818</v>
      </c>
      <c r="D6796" s="102" t="s">
        <v>1645</v>
      </c>
      <c r="E6796" s="26" t="str">
        <f aca="false">VLOOKUP(B6796,[1]Planilha8!$X$4:$Z$6629,3,0)</f>
        <v>GERÊNCIA DE PESSOAL – FREQUÊNCIA</v>
      </c>
      <c r="F6796" s="26" t="str">
        <f aca="false">VLOOKUP(B6796,[1]Planilha8!$X$4:$AD$6629,7,0)</f>
        <v>BOM</v>
      </c>
      <c r="G6796" s="103" t="n">
        <v>44274</v>
      </c>
      <c r="H6796" s="104" t="n">
        <v>930</v>
      </c>
      <c r="I6796" s="29" t="s">
        <v>23</v>
      </c>
      <c r="J6796" s="105" t="s">
        <v>1748</v>
      </c>
      <c r="K6796" s="106" t="n">
        <v>17014</v>
      </c>
      <c r="L6796" s="107" t="n">
        <v>2021000927</v>
      </c>
      <c r="M6796" s="73" t="n">
        <v>44274</v>
      </c>
      <c r="N6796" s="74" t="n">
        <v>0</v>
      </c>
      <c r="O6796" s="109" t="n">
        <v>0</v>
      </c>
      <c r="P6796" s="110" t="n">
        <v>0</v>
      </c>
      <c r="Q6796" s="77" t="n">
        <v>0</v>
      </c>
      <c r="R6796" s="78" t="n">
        <v>0</v>
      </c>
      <c r="S6796" s="39" t="n">
        <v>930</v>
      </c>
      <c r="T6796" s="90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  <c r="AMG6796" s="0"/>
      <c r="AMH6796" s="0"/>
      <c r="AMI6796" s="0"/>
      <c r="AMJ6796" s="0"/>
    </row>
    <row r="6797" s="4" customFormat="true" ht="37.5" hidden="false" customHeight="true" outlineLevel="0" collapsed="false">
      <c r="A6797" s="23" t="s">
        <v>1337</v>
      </c>
      <c r="B6797" s="108" t="n">
        <v>12480</v>
      </c>
      <c r="C6797" s="25" t="n">
        <f aca="false">VLOOKUP(B6797,[1]Planilha8!$X$4:$Y$6629,2,0)</f>
        <v>2343819</v>
      </c>
      <c r="D6797" s="102" t="s">
        <v>1645</v>
      </c>
      <c r="E6797" s="26" t="str">
        <f aca="false">VLOOKUP(B6797,[1]Planilha8!$X$4:$Z$6629,3,0)</f>
        <v>GERÊNCIA DE PESSOAL – FREQUÊNCIA</v>
      </c>
      <c r="F6797" s="26" t="str">
        <f aca="false">VLOOKUP(B6797,[1]Planilha8!$X$4:$AD$6629,7,0)</f>
        <v>BOM</v>
      </c>
      <c r="G6797" s="103" t="n">
        <v>44274</v>
      </c>
      <c r="H6797" s="104" t="n">
        <v>930</v>
      </c>
      <c r="I6797" s="29" t="s">
        <v>23</v>
      </c>
      <c r="J6797" s="105" t="s">
        <v>1748</v>
      </c>
      <c r="K6797" s="106" t="n">
        <v>17014</v>
      </c>
      <c r="L6797" s="107" t="n">
        <v>2021000927</v>
      </c>
      <c r="M6797" s="73" t="n">
        <v>44274</v>
      </c>
      <c r="N6797" s="74" t="n">
        <v>0</v>
      </c>
      <c r="O6797" s="109" t="n">
        <v>0</v>
      </c>
      <c r="P6797" s="110" t="n">
        <v>0</v>
      </c>
      <c r="Q6797" s="77" t="n">
        <v>0</v>
      </c>
      <c r="R6797" s="78" t="n">
        <v>0</v>
      </c>
      <c r="S6797" s="39" t="n">
        <v>930</v>
      </c>
      <c r="T6797" s="90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  <c r="AMG6797" s="0"/>
      <c r="AMH6797" s="0"/>
      <c r="AMI6797" s="0"/>
      <c r="AMJ6797" s="0"/>
    </row>
    <row r="6798" s="4" customFormat="true" ht="37.5" hidden="false" customHeight="true" outlineLevel="0" collapsed="false">
      <c r="A6798" s="23" t="s">
        <v>1337</v>
      </c>
      <c r="B6798" s="108" t="n">
        <v>12481</v>
      </c>
      <c r="C6798" s="25" t="n">
        <f aca="false">VLOOKUP(B6798,[1]Planilha8!$X$4:$Y$6629,2,0)</f>
        <v>2343820</v>
      </c>
      <c r="D6798" s="102" t="s">
        <v>1645</v>
      </c>
      <c r="E6798" s="26" t="str">
        <f aca="false">VLOOKUP(B6798,[1]Planilha8!$X$4:$Z$6629,3,0)</f>
        <v>GERÊNCIA DE PESSOAL – FREQUÊNCIA</v>
      </c>
      <c r="F6798" s="26" t="str">
        <f aca="false">VLOOKUP(B6798,[1]Planilha8!$X$4:$AD$6629,7,0)</f>
        <v>BOM</v>
      </c>
      <c r="G6798" s="103" t="n">
        <v>44274</v>
      </c>
      <c r="H6798" s="104" t="n">
        <v>930</v>
      </c>
      <c r="I6798" s="29" t="s">
        <v>23</v>
      </c>
      <c r="J6798" s="105" t="s">
        <v>1748</v>
      </c>
      <c r="K6798" s="106" t="n">
        <v>17014</v>
      </c>
      <c r="L6798" s="107" t="n">
        <v>2021000927</v>
      </c>
      <c r="M6798" s="73" t="n">
        <v>44274</v>
      </c>
      <c r="N6798" s="74" t="n">
        <v>0</v>
      </c>
      <c r="O6798" s="109" t="n">
        <v>0</v>
      </c>
      <c r="P6798" s="110" t="n">
        <v>0</v>
      </c>
      <c r="Q6798" s="77" t="n">
        <v>0</v>
      </c>
      <c r="R6798" s="78" t="n">
        <v>0</v>
      </c>
      <c r="S6798" s="39" t="n">
        <v>930</v>
      </c>
      <c r="T6798" s="90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  <c r="AMG6798" s="0"/>
      <c r="AMH6798" s="0"/>
      <c r="AMI6798" s="0"/>
      <c r="AMJ6798" s="0"/>
    </row>
    <row r="6799" s="4" customFormat="true" ht="37.5" hidden="false" customHeight="true" outlineLevel="0" collapsed="false">
      <c r="A6799" s="23" t="s">
        <v>1337</v>
      </c>
      <c r="B6799" s="108" t="n">
        <v>12482</v>
      </c>
      <c r="C6799" s="25" t="n">
        <f aca="false">VLOOKUP(B6799,[1]Planilha8!$X$4:$Y$6629,2,0)</f>
        <v>2343821</v>
      </c>
      <c r="D6799" s="102" t="s">
        <v>1645</v>
      </c>
      <c r="E6799" s="26" t="str">
        <f aca="false">VLOOKUP(B6799,[1]Planilha8!$X$4:$Z$6629,3,0)</f>
        <v>GERÊNCIA DE PESSOAL – FREQUÊNCIA</v>
      </c>
      <c r="F6799" s="26" t="str">
        <f aca="false">VLOOKUP(B6799,[1]Planilha8!$X$4:$AD$6629,7,0)</f>
        <v>BOM</v>
      </c>
      <c r="G6799" s="103" t="n">
        <v>44274</v>
      </c>
      <c r="H6799" s="104" t="n">
        <v>930</v>
      </c>
      <c r="I6799" s="29" t="s">
        <v>23</v>
      </c>
      <c r="J6799" s="105" t="s">
        <v>1748</v>
      </c>
      <c r="K6799" s="106" t="n">
        <v>17014</v>
      </c>
      <c r="L6799" s="107" t="n">
        <v>2021000927</v>
      </c>
      <c r="M6799" s="73" t="n">
        <v>44274</v>
      </c>
      <c r="N6799" s="74" t="n">
        <v>0</v>
      </c>
      <c r="O6799" s="109" t="n">
        <v>0</v>
      </c>
      <c r="P6799" s="110" t="n">
        <v>0</v>
      </c>
      <c r="Q6799" s="77" t="n">
        <v>0</v>
      </c>
      <c r="R6799" s="78" t="n">
        <v>0</v>
      </c>
      <c r="S6799" s="39" t="n">
        <v>930</v>
      </c>
      <c r="T6799" s="90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  <c r="AMG6799" s="0"/>
      <c r="AMH6799" s="0"/>
      <c r="AMI6799" s="0"/>
      <c r="AMJ6799" s="0"/>
    </row>
    <row r="6800" s="4" customFormat="true" ht="37.5" hidden="false" customHeight="true" outlineLevel="0" collapsed="false">
      <c r="A6800" s="23" t="s">
        <v>1337</v>
      </c>
      <c r="B6800" s="108" t="n">
        <v>12483</v>
      </c>
      <c r="C6800" s="25" t="n">
        <f aca="false">VLOOKUP(B6800,[1]Planilha8!$X$4:$Y$6629,2,0)</f>
        <v>2343822</v>
      </c>
      <c r="D6800" s="102" t="s">
        <v>1645</v>
      </c>
      <c r="E6800" s="26" t="str">
        <f aca="false">VLOOKUP(B6800,[1]Planilha8!$X$4:$Z$6629,3,0)</f>
        <v>GERÊNCIA DE PESSOAL – FREQUÊNCIA</v>
      </c>
      <c r="F6800" s="26" t="str">
        <f aca="false">VLOOKUP(B6800,[1]Planilha8!$X$4:$AD$6629,7,0)</f>
        <v>BOM</v>
      </c>
      <c r="G6800" s="103" t="n">
        <v>44274</v>
      </c>
      <c r="H6800" s="104" t="n">
        <v>930</v>
      </c>
      <c r="I6800" s="29" t="s">
        <v>23</v>
      </c>
      <c r="J6800" s="105" t="s">
        <v>1748</v>
      </c>
      <c r="K6800" s="106" t="n">
        <v>17014</v>
      </c>
      <c r="L6800" s="107" t="n">
        <v>2021000927</v>
      </c>
      <c r="M6800" s="73" t="n">
        <v>44274</v>
      </c>
      <c r="N6800" s="74" t="n">
        <v>0</v>
      </c>
      <c r="O6800" s="109" t="n">
        <v>0</v>
      </c>
      <c r="P6800" s="110" t="n">
        <v>0</v>
      </c>
      <c r="Q6800" s="77" t="n">
        <v>0</v>
      </c>
      <c r="R6800" s="78" t="n">
        <v>0</v>
      </c>
      <c r="S6800" s="39" t="n">
        <v>930</v>
      </c>
      <c r="T6800" s="90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  <c r="AMG6800" s="0"/>
      <c r="AMH6800" s="0"/>
      <c r="AMI6800" s="0"/>
      <c r="AMJ6800" s="0"/>
    </row>
    <row r="6801" s="4" customFormat="true" ht="37.5" hidden="false" customHeight="true" outlineLevel="0" collapsed="false">
      <c r="A6801" s="23" t="s">
        <v>1337</v>
      </c>
      <c r="B6801" s="108" t="n">
        <v>12658</v>
      </c>
      <c r="C6801" s="25" t="str">
        <f aca="false">VLOOKUP(B6801,[1]Planilha8!$X$4:$Y$6629,2,0)</f>
        <v>-</v>
      </c>
      <c r="D6801" s="102" t="s">
        <v>1749</v>
      </c>
      <c r="E6801" s="26" t="str">
        <f aca="false">VLOOKUP(B6801,[1]Planilha8!$X$4:$Z$6629,3,0)</f>
        <v>CENTRO CIRÚRGICO SALA MÉDICOS</v>
      </c>
      <c r="F6801" s="26" t="str">
        <f aca="false">VLOOKUP(B6801,[1]Planilha8!$X$4:$AD$6629,7,0)</f>
        <v>BOM</v>
      </c>
      <c r="G6801" s="103" t="n">
        <v>44475</v>
      </c>
      <c r="H6801" s="104" t="n">
        <v>1720</v>
      </c>
      <c r="I6801" s="29" t="s">
        <v>23</v>
      </c>
      <c r="J6801" s="105" t="s">
        <v>1720</v>
      </c>
      <c r="K6801" s="106" t="n">
        <v>3161</v>
      </c>
      <c r="L6801" s="107" t="n">
        <v>2021004805</v>
      </c>
      <c r="M6801" s="73" t="n">
        <v>44475</v>
      </c>
      <c r="N6801" s="74" t="n">
        <v>0</v>
      </c>
      <c r="O6801" s="109" t="n">
        <v>0</v>
      </c>
      <c r="P6801" s="110" t="n">
        <v>0</v>
      </c>
      <c r="Q6801" s="77" t="n">
        <v>0</v>
      </c>
      <c r="R6801" s="78" t="n">
        <v>0</v>
      </c>
      <c r="S6801" s="39" t="n">
        <v>1720</v>
      </c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  <c r="AMG6801" s="0"/>
      <c r="AMH6801" s="0"/>
      <c r="AMI6801" s="0"/>
      <c r="AMJ6801" s="0"/>
    </row>
    <row r="6802" s="4" customFormat="true" ht="37.5" hidden="false" customHeight="true" outlineLevel="0" collapsed="false">
      <c r="A6802" s="23" t="s">
        <v>1337</v>
      </c>
      <c r="B6802" s="108" t="n">
        <v>12659</v>
      </c>
      <c r="C6802" s="25" t="str">
        <f aca="false">VLOOKUP(B6802,[1]Planilha8!$X$4:$Y$6629,2,0)</f>
        <v>-</v>
      </c>
      <c r="D6802" s="102" t="s">
        <v>1750</v>
      </c>
      <c r="E6802" s="26" t="str">
        <f aca="false">VLOOKUP(B6802,[1]Planilha8!$X$4:$Z$6629,3,0)</f>
        <v>CENTRO CIRÚRGICO SALA MÉDICOS</v>
      </c>
      <c r="F6802" s="26" t="str">
        <f aca="false">VLOOKUP(B6802,[1]Planilha8!$X$4:$AD$6629,7,0)</f>
        <v>BOM</v>
      </c>
      <c r="G6802" s="103" t="n">
        <v>44475</v>
      </c>
      <c r="H6802" s="104" t="n">
        <v>613</v>
      </c>
      <c r="I6802" s="29" t="s">
        <v>23</v>
      </c>
      <c r="J6802" s="105" t="s">
        <v>1720</v>
      </c>
      <c r="K6802" s="106" t="n">
        <v>3161</v>
      </c>
      <c r="L6802" s="107" t="n">
        <v>2021004805</v>
      </c>
      <c r="M6802" s="73" t="n">
        <v>44475</v>
      </c>
      <c r="N6802" s="74" t="n">
        <v>0</v>
      </c>
      <c r="O6802" s="109" t="n">
        <v>0</v>
      </c>
      <c r="P6802" s="110" t="n">
        <v>0</v>
      </c>
      <c r="Q6802" s="77" t="n">
        <v>0</v>
      </c>
      <c r="R6802" s="78" t="n">
        <v>0</v>
      </c>
      <c r="S6802" s="39" t="n">
        <v>613</v>
      </c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  <c r="AMG6802" s="0"/>
      <c r="AMH6802" s="0"/>
      <c r="AMI6802" s="0"/>
      <c r="AMJ6802" s="0"/>
    </row>
    <row r="6803" s="4" customFormat="true" ht="37.5" hidden="false" customHeight="true" outlineLevel="0" collapsed="false">
      <c r="A6803" s="23" t="s">
        <v>1337</v>
      </c>
      <c r="B6803" s="108" t="n">
        <v>12660</v>
      </c>
      <c r="C6803" s="25" t="str">
        <f aca="false">VLOOKUP(B6803,[1]Planilha8!$X$4:$Y$6629,2,0)</f>
        <v>-</v>
      </c>
      <c r="D6803" s="102" t="s">
        <v>1750</v>
      </c>
      <c r="E6803" s="26" t="str">
        <f aca="false">VLOOKUP(B6803,[1]Planilha8!$X$4:$Z$6629,3,0)</f>
        <v>CENTRO CIRÚRGICO SALA MÉDICOS</v>
      </c>
      <c r="F6803" s="26" t="str">
        <f aca="false">VLOOKUP(B6803,[1]Planilha8!$X$4:$AD$6629,7,0)</f>
        <v>BOM</v>
      </c>
      <c r="G6803" s="103" t="n">
        <v>44475</v>
      </c>
      <c r="H6803" s="104" t="n">
        <v>613</v>
      </c>
      <c r="I6803" s="29" t="s">
        <v>23</v>
      </c>
      <c r="J6803" s="105" t="s">
        <v>1720</v>
      </c>
      <c r="K6803" s="106" t="n">
        <v>3161</v>
      </c>
      <c r="L6803" s="107" t="n">
        <v>2021004805</v>
      </c>
      <c r="M6803" s="73" t="n">
        <v>44475</v>
      </c>
      <c r="N6803" s="74" t="n">
        <v>0</v>
      </c>
      <c r="O6803" s="109" t="n">
        <v>0</v>
      </c>
      <c r="P6803" s="110" t="n">
        <v>0</v>
      </c>
      <c r="Q6803" s="77" t="n">
        <v>0</v>
      </c>
      <c r="R6803" s="78" t="n">
        <v>0</v>
      </c>
      <c r="S6803" s="39" t="n">
        <v>613</v>
      </c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  <c r="AMG6803" s="0"/>
      <c r="AMH6803" s="0"/>
      <c r="AMI6803" s="0"/>
      <c r="AMJ6803" s="0"/>
    </row>
    <row r="6804" s="4" customFormat="true" ht="37.5" hidden="false" customHeight="true" outlineLevel="0" collapsed="false">
      <c r="A6804" s="23" t="s">
        <v>1337</v>
      </c>
      <c r="B6804" s="108" t="n">
        <v>12661</v>
      </c>
      <c r="C6804" s="25" t="str">
        <f aca="false">VLOOKUP(B6804,[1]Planilha8!$X$4:$Y$6629,2,0)</f>
        <v>-</v>
      </c>
      <c r="D6804" s="102" t="s">
        <v>1750</v>
      </c>
      <c r="E6804" s="26" t="str">
        <f aca="false">VLOOKUP(B6804,[1]Planilha8!$X$4:$Z$6629,3,0)</f>
        <v>CENTRO CIRÚRGICO SALA MÉDICOS</v>
      </c>
      <c r="F6804" s="26" t="str">
        <f aca="false">VLOOKUP(B6804,[1]Planilha8!$X$4:$AD$6629,7,0)</f>
        <v>BOM</v>
      </c>
      <c r="G6804" s="103" t="n">
        <v>44475</v>
      </c>
      <c r="H6804" s="104" t="n">
        <v>613</v>
      </c>
      <c r="I6804" s="29" t="s">
        <v>23</v>
      </c>
      <c r="J6804" s="105" t="s">
        <v>1720</v>
      </c>
      <c r="K6804" s="106" t="n">
        <v>3161</v>
      </c>
      <c r="L6804" s="107" t="n">
        <v>2021004805</v>
      </c>
      <c r="M6804" s="73" t="n">
        <v>44475</v>
      </c>
      <c r="N6804" s="74" t="n">
        <v>0</v>
      </c>
      <c r="O6804" s="109" t="n">
        <v>0</v>
      </c>
      <c r="P6804" s="110" t="n">
        <v>0</v>
      </c>
      <c r="Q6804" s="77" t="n">
        <v>0</v>
      </c>
      <c r="R6804" s="78" t="n">
        <v>0</v>
      </c>
      <c r="S6804" s="39" t="n">
        <v>613</v>
      </c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  <c r="AMG6804" s="0"/>
      <c r="AMH6804" s="0"/>
      <c r="AMI6804" s="0"/>
      <c r="AMJ6804" s="0"/>
    </row>
    <row r="6805" s="4" customFormat="true" ht="37.5" hidden="false" customHeight="true" outlineLevel="0" collapsed="false">
      <c r="A6805" s="23" t="s">
        <v>1337</v>
      </c>
      <c r="B6805" s="108" t="n">
        <v>12662</v>
      </c>
      <c r="C6805" s="25" t="str">
        <f aca="false">VLOOKUP(B6805,[1]Planilha8!$X$4:$Y$6629,2,0)</f>
        <v>-</v>
      </c>
      <c r="D6805" s="102" t="s">
        <v>1750</v>
      </c>
      <c r="E6805" s="26" t="str">
        <f aca="false">VLOOKUP(B6805,[1]Planilha8!$X$4:$Z$6629,3,0)</f>
        <v>CENTRO CIRÚRGICO SALA MÉDICOS</v>
      </c>
      <c r="F6805" s="26" t="str">
        <f aca="false">VLOOKUP(B6805,[1]Planilha8!$X$4:$AD$6629,7,0)</f>
        <v>BOM</v>
      </c>
      <c r="G6805" s="103" t="n">
        <v>44475</v>
      </c>
      <c r="H6805" s="104" t="n">
        <v>613</v>
      </c>
      <c r="I6805" s="29" t="s">
        <v>23</v>
      </c>
      <c r="J6805" s="105" t="s">
        <v>1720</v>
      </c>
      <c r="K6805" s="106" t="n">
        <v>3161</v>
      </c>
      <c r="L6805" s="107" t="n">
        <v>2021004805</v>
      </c>
      <c r="M6805" s="73" t="n">
        <v>44475</v>
      </c>
      <c r="N6805" s="74" t="n">
        <v>0</v>
      </c>
      <c r="O6805" s="109" t="n">
        <v>0</v>
      </c>
      <c r="P6805" s="110" t="n">
        <v>0</v>
      </c>
      <c r="Q6805" s="77" t="n">
        <v>0</v>
      </c>
      <c r="R6805" s="78" t="n">
        <v>0</v>
      </c>
      <c r="S6805" s="39" t="n">
        <v>613</v>
      </c>
      <c r="T6805" s="90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  <c r="AMG6805" s="0"/>
      <c r="AMH6805" s="0"/>
      <c r="AMI6805" s="0"/>
      <c r="AMJ6805" s="0"/>
    </row>
    <row r="6806" s="4" customFormat="true" ht="37.5" hidden="false" customHeight="true" outlineLevel="0" collapsed="false">
      <c r="A6806" s="23" t="s">
        <v>1337</v>
      </c>
      <c r="B6806" s="108" t="n">
        <v>12663</v>
      </c>
      <c r="C6806" s="25" t="str">
        <f aca="false">VLOOKUP(B6806,[1]Planilha8!$X$4:$Y$6629,2,0)</f>
        <v>-</v>
      </c>
      <c r="D6806" s="102" t="s">
        <v>1750</v>
      </c>
      <c r="E6806" s="26" t="str">
        <f aca="false">VLOOKUP(B6806,[1]Planilha8!$X$4:$Z$6629,3,0)</f>
        <v>CENTRO CIRÚRGICO SALA MÉDICOS</v>
      </c>
      <c r="F6806" s="26" t="str">
        <f aca="false">VLOOKUP(B6806,[1]Planilha8!$X$4:$AD$6629,7,0)</f>
        <v>BOM</v>
      </c>
      <c r="G6806" s="103" t="n">
        <v>44475</v>
      </c>
      <c r="H6806" s="104" t="n">
        <v>613</v>
      </c>
      <c r="I6806" s="29" t="s">
        <v>23</v>
      </c>
      <c r="J6806" s="105" t="s">
        <v>1720</v>
      </c>
      <c r="K6806" s="106" t="n">
        <v>3161</v>
      </c>
      <c r="L6806" s="107" t="n">
        <v>2021004805</v>
      </c>
      <c r="M6806" s="73" t="n">
        <v>44475</v>
      </c>
      <c r="N6806" s="74" t="n">
        <v>0</v>
      </c>
      <c r="O6806" s="109" t="n">
        <v>0</v>
      </c>
      <c r="P6806" s="110" t="n">
        <v>0</v>
      </c>
      <c r="Q6806" s="77" t="n">
        <v>0</v>
      </c>
      <c r="R6806" s="78" t="n">
        <v>0</v>
      </c>
      <c r="S6806" s="39" t="n">
        <v>613</v>
      </c>
      <c r="T6806" s="90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  <c r="AMG6806" s="0"/>
      <c r="AMH6806" s="0"/>
      <c r="AMI6806" s="0"/>
      <c r="AMJ6806" s="0"/>
    </row>
    <row r="6807" s="4" customFormat="true" ht="37.5" hidden="false" customHeight="true" outlineLevel="0" collapsed="false">
      <c r="A6807" s="23" t="s">
        <v>1337</v>
      </c>
      <c r="B6807" s="108" t="n">
        <v>12664</v>
      </c>
      <c r="C6807" s="25" t="str">
        <f aca="false">VLOOKUP(B6807,[1]Planilha8!$X$4:$Y$6629,2,0)</f>
        <v>-</v>
      </c>
      <c r="D6807" s="102" t="s">
        <v>1750</v>
      </c>
      <c r="E6807" s="26" t="str">
        <f aca="false">VLOOKUP(B6807,[1]Planilha8!$X$4:$Z$6629,3,0)</f>
        <v>CENTRO CIRÚRGICO SALA MÉDICOS</v>
      </c>
      <c r="F6807" s="26" t="str">
        <f aca="false">VLOOKUP(B6807,[1]Planilha8!$X$4:$AD$6629,7,0)</f>
        <v>BOM</v>
      </c>
      <c r="G6807" s="103" t="n">
        <v>44475</v>
      </c>
      <c r="H6807" s="104" t="n">
        <v>613</v>
      </c>
      <c r="I6807" s="29" t="s">
        <v>23</v>
      </c>
      <c r="J6807" s="105" t="s">
        <v>1720</v>
      </c>
      <c r="K6807" s="106" t="n">
        <v>3161</v>
      </c>
      <c r="L6807" s="107" t="n">
        <v>2021004805</v>
      </c>
      <c r="M6807" s="73" t="n">
        <v>44475</v>
      </c>
      <c r="N6807" s="74" t="n">
        <v>0</v>
      </c>
      <c r="O6807" s="109" t="n">
        <v>0</v>
      </c>
      <c r="P6807" s="110" t="n">
        <v>0</v>
      </c>
      <c r="Q6807" s="77" t="n">
        <v>0</v>
      </c>
      <c r="R6807" s="78" t="n">
        <v>0</v>
      </c>
      <c r="S6807" s="39" t="n">
        <v>613</v>
      </c>
      <c r="T6807" s="90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  <c r="AMG6807" s="0"/>
      <c r="AMH6807" s="0"/>
      <c r="AMI6807" s="0"/>
      <c r="AMJ6807" s="0"/>
    </row>
    <row r="6808" s="4" customFormat="true" ht="37.5" hidden="false" customHeight="true" outlineLevel="0" collapsed="false">
      <c r="A6808" s="23" t="s">
        <v>1337</v>
      </c>
      <c r="B6808" s="108" t="n">
        <v>12665</v>
      </c>
      <c r="C6808" s="25" t="n">
        <f aca="false">VLOOKUP(B6808,[1]Planilha8!$X$4:$Y$6629,2,0)</f>
        <v>2619066</v>
      </c>
      <c r="D6808" s="102" t="s">
        <v>1751</v>
      </c>
      <c r="E6808" s="26" t="str">
        <f aca="false">VLOOKUP(B6808,[1]Planilha8!$X$4:$Z$6629,3,0)</f>
        <v>APOIO AO DIAGNÓSTICO – SALA RESSONÂNCIA MAGNÉTICA</v>
      </c>
      <c r="F6808" s="26" t="str">
        <f aca="false">VLOOKUP(B6808,[1]Planilha8!$X$4:$AD$6629,7,0)</f>
        <v>BOM</v>
      </c>
      <c r="G6808" s="103" t="n">
        <v>44504</v>
      </c>
      <c r="H6808" s="104" t="n">
        <v>4590</v>
      </c>
      <c r="I6808" s="29" t="s">
        <v>23</v>
      </c>
      <c r="J6808" s="105" t="s">
        <v>1752</v>
      </c>
      <c r="K6808" s="106" t="n">
        <v>4227</v>
      </c>
      <c r="L6808" s="107" t="n">
        <v>2021003478</v>
      </c>
      <c r="M6808" s="73" t="n">
        <v>44504</v>
      </c>
      <c r="N6808" s="74" t="n">
        <v>0</v>
      </c>
      <c r="O6808" s="109" t="n">
        <v>0</v>
      </c>
      <c r="P6808" s="110" t="n">
        <v>0</v>
      </c>
      <c r="Q6808" s="77" t="n">
        <v>0</v>
      </c>
      <c r="R6808" s="78" t="n">
        <v>0</v>
      </c>
      <c r="S6808" s="39" t="n">
        <v>4590</v>
      </c>
      <c r="T6808" s="90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  <c r="AMG6808" s="0"/>
      <c r="AMH6808" s="0"/>
      <c r="AMI6808" s="0"/>
      <c r="AMJ6808" s="0"/>
    </row>
    <row r="6809" s="4" customFormat="true" ht="37.5" hidden="false" customHeight="true" outlineLevel="0" collapsed="false">
      <c r="A6809" s="23" t="s">
        <v>1337</v>
      </c>
      <c r="B6809" s="108" t="n">
        <v>12668</v>
      </c>
      <c r="C6809" s="25" t="n">
        <f aca="false">VLOOKUP(B6809,[1]Planilha8!$X$4:$Y$6629,2,0)</f>
        <v>2619069</v>
      </c>
      <c r="D6809" s="102" t="s">
        <v>1751</v>
      </c>
      <c r="E6809" s="26" t="str">
        <f aca="false">VLOOKUP(B6809,[1]Planilha8!$X$4:$Z$6629,3,0)</f>
        <v>APOIO AO DIAGNÓSTICO – SALA RESSONÂNCIA MAGNÉTICA</v>
      </c>
      <c r="F6809" s="26" t="str">
        <f aca="false">VLOOKUP(B6809,[1]Planilha8!$X$4:$AD$6629,7,0)</f>
        <v>BOM</v>
      </c>
      <c r="G6809" s="103" t="n">
        <v>44504</v>
      </c>
      <c r="H6809" s="104" t="n">
        <f aca="false">4590-4.58</f>
        <v>4585.42</v>
      </c>
      <c r="I6809" s="29" t="s">
        <v>23</v>
      </c>
      <c r="J6809" s="105" t="s">
        <v>1752</v>
      </c>
      <c r="K6809" s="106" t="n">
        <v>4228</v>
      </c>
      <c r="L6809" s="107" t="n">
        <v>2021003478</v>
      </c>
      <c r="M6809" s="73" t="n">
        <v>44504</v>
      </c>
      <c r="N6809" s="74" t="n">
        <v>0</v>
      </c>
      <c r="O6809" s="109" t="n">
        <v>0</v>
      </c>
      <c r="P6809" s="110" t="n">
        <v>0</v>
      </c>
      <c r="Q6809" s="77" t="n">
        <v>0</v>
      </c>
      <c r="R6809" s="78" t="n">
        <v>0</v>
      </c>
      <c r="S6809" s="39" t="n">
        <v>4590</v>
      </c>
      <c r="T6809" s="90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  <c r="AMG6809" s="0"/>
      <c r="AMH6809" s="0"/>
      <c r="AMI6809" s="0"/>
      <c r="AMJ6809" s="0"/>
    </row>
    <row r="6810" s="4" customFormat="true" ht="37.5" hidden="false" customHeight="true" outlineLevel="0" collapsed="false">
      <c r="A6810" s="23" t="s">
        <v>1337</v>
      </c>
      <c r="B6810" s="108" t="n">
        <v>12666</v>
      </c>
      <c r="C6810" s="25" t="n">
        <f aca="false">VLOOKUP(B6810,[1]Planilha8!$X$4:$Y$6629,2,0)</f>
        <v>2619067</v>
      </c>
      <c r="D6810" s="102" t="s">
        <v>1753</v>
      </c>
      <c r="E6810" s="26" t="str">
        <f aca="false">VLOOKUP(B6810,[1]Planilha8!$X$4:$Z$6629,3,0)</f>
        <v>APOIO AO DIAGNÓSTICO – SALA RESSONÂNCIA MAGNÉTICA</v>
      </c>
      <c r="F6810" s="26" t="str">
        <f aca="false">VLOOKUP(B6810,[1]Planilha8!$X$4:$AD$6629,7,0)</f>
        <v>BOM</v>
      </c>
      <c r="G6810" s="103" t="n">
        <v>44504</v>
      </c>
      <c r="H6810" s="104" t="n">
        <v>479</v>
      </c>
      <c r="I6810" s="29" t="s">
        <v>23</v>
      </c>
      <c r="J6810" s="105" t="s">
        <v>1752</v>
      </c>
      <c r="K6810" s="106" t="n">
        <v>4227</v>
      </c>
      <c r="L6810" s="107" t="n">
        <v>2021003478</v>
      </c>
      <c r="M6810" s="73" t="n">
        <v>44504</v>
      </c>
      <c r="N6810" s="74" t="n">
        <v>0</v>
      </c>
      <c r="O6810" s="109" t="n">
        <v>0</v>
      </c>
      <c r="P6810" s="110" t="n">
        <v>0</v>
      </c>
      <c r="Q6810" s="77" t="n">
        <v>0</v>
      </c>
      <c r="R6810" s="78" t="n">
        <v>0</v>
      </c>
      <c r="S6810" s="39" t="n">
        <v>479</v>
      </c>
      <c r="T6810" s="90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  <c r="AMG6810" s="0"/>
      <c r="AMH6810" s="0"/>
      <c r="AMI6810" s="0"/>
      <c r="AMJ6810" s="0"/>
    </row>
    <row r="6811" s="4" customFormat="true" ht="37.5" hidden="false" customHeight="true" outlineLevel="0" collapsed="false">
      <c r="A6811" s="23" t="s">
        <v>1337</v>
      </c>
      <c r="B6811" s="108" t="n">
        <v>12667</v>
      </c>
      <c r="C6811" s="25" t="n">
        <f aca="false">VLOOKUP(B6811,[1]Planilha8!$X$4:$Y$6629,2,0)</f>
        <v>2619068</v>
      </c>
      <c r="D6811" s="102" t="s">
        <v>1753</v>
      </c>
      <c r="E6811" s="26" t="str">
        <f aca="false">VLOOKUP(B6811,[1]Planilha8!$X$4:$Z$6629,3,0)</f>
        <v>APOIO AO DIAGNÓSTICO – SALA RESSONÂNCIA MAGNÉTICA</v>
      </c>
      <c r="F6811" s="26" t="str">
        <f aca="false">VLOOKUP(B6811,[1]Planilha8!$X$4:$AD$6629,7,0)</f>
        <v>BOM</v>
      </c>
      <c r="G6811" s="103" t="n">
        <v>44504</v>
      </c>
      <c r="H6811" s="104" t="n">
        <v>479</v>
      </c>
      <c r="I6811" s="29" t="s">
        <v>23</v>
      </c>
      <c r="J6811" s="105" t="s">
        <v>1752</v>
      </c>
      <c r="K6811" s="106" t="n">
        <v>4227</v>
      </c>
      <c r="L6811" s="107" t="n">
        <v>2021003478</v>
      </c>
      <c r="M6811" s="73" t="n">
        <v>44504</v>
      </c>
      <c r="N6811" s="74" t="n">
        <v>0</v>
      </c>
      <c r="O6811" s="109" t="n">
        <v>0</v>
      </c>
      <c r="P6811" s="110" t="n">
        <v>0</v>
      </c>
      <c r="Q6811" s="77" t="n">
        <v>0</v>
      </c>
      <c r="R6811" s="78" t="n">
        <v>0</v>
      </c>
      <c r="S6811" s="39" t="n">
        <v>479</v>
      </c>
      <c r="T6811" s="90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  <c r="AMG6811" s="0"/>
      <c r="AMH6811" s="0"/>
      <c r="AMI6811" s="0"/>
      <c r="AMJ6811" s="0"/>
    </row>
    <row r="6812" s="4" customFormat="true" ht="37.5" hidden="false" customHeight="true" outlineLevel="0" collapsed="false">
      <c r="A6812" s="23" t="s">
        <v>1337</v>
      </c>
      <c r="B6812" s="108" t="n">
        <v>12669</v>
      </c>
      <c r="C6812" s="25" t="n">
        <f aca="false">VLOOKUP(B6812,[1]Planilha8!$X$4:$Y$6629,2,0)</f>
        <v>2619070</v>
      </c>
      <c r="D6812" s="102" t="s">
        <v>1753</v>
      </c>
      <c r="E6812" s="26" t="str">
        <f aca="false">VLOOKUP(B6812,[1]Planilha8!$X$4:$Z$6629,3,0)</f>
        <v>APOIO AO DIAGNÓSTICO – SALA RESSONÂNCIA MAGNÉTICA</v>
      </c>
      <c r="F6812" s="26" t="str">
        <f aca="false">VLOOKUP(B6812,[1]Planilha8!$X$4:$AD$6629,7,0)</f>
        <v>BOM</v>
      </c>
      <c r="G6812" s="103" t="n">
        <v>44504</v>
      </c>
      <c r="H6812" s="104" t="n">
        <v>479</v>
      </c>
      <c r="I6812" s="29" t="s">
        <v>23</v>
      </c>
      <c r="J6812" s="105" t="s">
        <v>1752</v>
      </c>
      <c r="K6812" s="106" t="n">
        <v>4228</v>
      </c>
      <c r="L6812" s="107" t="n">
        <v>2021003478</v>
      </c>
      <c r="M6812" s="73" t="n">
        <v>44504</v>
      </c>
      <c r="N6812" s="74" t="n">
        <v>0</v>
      </c>
      <c r="O6812" s="109" t="n">
        <v>0</v>
      </c>
      <c r="P6812" s="110" t="n">
        <v>0</v>
      </c>
      <c r="Q6812" s="77" t="n">
        <v>0</v>
      </c>
      <c r="R6812" s="78" t="n">
        <v>0</v>
      </c>
      <c r="S6812" s="39" t="n">
        <v>479</v>
      </c>
      <c r="T6812" s="90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  <c r="AMG6812" s="0"/>
      <c r="AMH6812" s="0"/>
      <c r="AMI6812" s="0"/>
      <c r="AMJ6812" s="0"/>
    </row>
    <row r="6813" s="4" customFormat="true" ht="37.5" hidden="false" customHeight="true" outlineLevel="0" collapsed="false">
      <c r="A6813" s="23" t="s">
        <v>1337</v>
      </c>
      <c r="B6813" s="108" t="n">
        <v>12670</v>
      </c>
      <c r="C6813" s="25" t="n">
        <f aca="false">VLOOKUP(B6813,[1]Planilha8!$X$4:$Y$6629,2,0)</f>
        <v>2619071</v>
      </c>
      <c r="D6813" s="102" t="s">
        <v>1753</v>
      </c>
      <c r="E6813" s="26" t="str">
        <f aca="false">VLOOKUP(B6813,[1]Planilha8!$X$4:$Z$6629,3,0)</f>
        <v>APOIO AO DIAGNÓSTICO – SALA RESSONÂNCIA MAGNÉTICA</v>
      </c>
      <c r="F6813" s="26" t="str">
        <f aca="false">VLOOKUP(B6813,[1]Planilha8!$X$4:$AD$6629,7,0)</f>
        <v>BOM</v>
      </c>
      <c r="G6813" s="103" t="n">
        <v>44504</v>
      </c>
      <c r="H6813" s="104" t="n">
        <v>479</v>
      </c>
      <c r="I6813" s="29" t="s">
        <v>23</v>
      </c>
      <c r="J6813" s="105" t="s">
        <v>1752</v>
      </c>
      <c r="K6813" s="106" t="n">
        <v>4228</v>
      </c>
      <c r="L6813" s="107" t="n">
        <v>2021003478</v>
      </c>
      <c r="M6813" s="73" t="n">
        <v>44504</v>
      </c>
      <c r="N6813" s="74" t="n">
        <v>0</v>
      </c>
      <c r="O6813" s="109" t="n">
        <v>0</v>
      </c>
      <c r="P6813" s="110" t="n">
        <v>0</v>
      </c>
      <c r="Q6813" s="77" t="n">
        <v>0</v>
      </c>
      <c r="R6813" s="78" t="n">
        <v>0</v>
      </c>
      <c r="S6813" s="39" t="n">
        <v>479</v>
      </c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  <c r="AMG6813" s="0"/>
      <c r="AMH6813" s="0"/>
      <c r="AMI6813" s="0"/>
      <c r="AMJ6813" s="0"/>
    </row>
    <row r="6814" s="4" customFormat="true" ht="37.5" hidden="false" customHeight="true" outlineLevel="0" collapsed="false">
      <c r="A6814" s="23" t="s">
        <v>1337</v>
      </c>
      <c r="B6814" s="108" t="n">
        <v>12665</v>
      </c>
      <c r="C6814" s="25" t="n">
        <f aca="false">VLOOKUP(B6814,[1]Planilha8!$X$4:$Y$6629,2,0)</f>
        <v>2619066</v>
      </c>
      <c r="D6814" s="102" t="s">
        <v>1751</v>
      </c>
      <c r="E6814" s="26" t="str">
        <f aca="false">VLOOKUP(B6814,[1]Planilha8!$X$4:$Z$6629,3,0)</f>
        <v>APOIO AO DIAGNÓSTICO – SALA RESSONÂNCIA MAGNÉTICA</v>
      </c>
      <c r="F6814" s="26" t="str">
        <f aca="false">VLOOKUP(B6814,[1]Planilha8!$X$4:$AD$6629,7,0)</f>
        <v>BOM</v>
      </c>
      <c r="G6814" s="103" t="n">
        <v>44504</v>
      </c>
      <c r="H6814" s="104" t="n">
        <v>4590</v>
      </c>
      <c r="I6814" s="29" t="s">
        <v>23</v>
      </c>
      <c r="J6814" s="105" t="s">
        <v>1752</v>
      </c>
      <c r="K6814" s="106" t="n">
        <v>4227</v>
      </c>
      <c r="L6814" s="107" t="n">
        <v>2021003478</v>
      </c>
      <c r="M6814" s="73" t="n">
        <v>44504</v>
      </c>
      <c r="N6814" s="74" t="n">
        <v>0</v>
      </c>
      <c r="O6814" s="109" t="n">
        <v>0</v>
      </c>
      <c r="P6814" s="110" t="n">
        <v>0</v>
      </c>
      <c r="Q6814" s="77" t="n">
        <v>0</v>
      </c>
      <c r="R6814" s="78" t="n">
        <v>0</v>
      </c>
      <c r="S6814" s="39" t="n">
        <v>4590</v>
      </c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  <c r="AMG6814" s="0"/>
      <c r="AMH6814" s="0"/>
      <c r="AMI6814" s="0"/>
      <c r="AMJ6814" s="0"/>
    </row>
    <row r="6815" s="4" customFormat="true" ht="37.5" hidden="false" customHeight="true" outlineLevel="0" collapsed="false">
      <c r="A6815" s="23" t="s">
        <v>1337</v>
      </c>
      <c r="B6815" s="108" t="n">
        <v>12668</v>
      </c>
      <c r="C6815" s="25" t="n">
        <f aca="false">VLOOKUP(B6815,[1]Planilha8!$X$4:$Y$6629,2,0)</f>
        <v>2619069</v>
      </c>
      <c r="D6815" s="102" t="s">
        <v>1751</v>
      </c>
      <c r="E6815" s="26" t="str">
        <f aca="false">VLOOKUP(B6815,[1]Planilha8!$X$4:$Z$6629,3,0)</f>
        <v>APOIO AO DIAGNÓSTICO – SALA RESSONÂNCIA MAGNÉTICA</v>
      </c>
      <c r="F6815" s="26" t="str">
        <f aca="false">VLOOKUP(B6815,[1]Planilha8!$X$4:$AD$6629,7,0)</f>
        <v>BOM</v>
      </c>
      <c r="G6815" s="103" t="n">
        <v>44504</v>
      </c>
      <c r="H6815" s="104" t="n">
        <v>4590</v>
      </c>
      <c r="I6815" s="29" t="s">
        <v>23</v>
      </c>
      <c r="J6815" s="105" t="s">
        <v>1752</v>
      </c>
      <c r="K6815" s="106" t="n">
        <v>4228</v>
      </c>
      <c r="L6815" s="107" t="n">
        <v>2021003478</v>
      </c>
      <c r="M6815" s="73" t="n">
        <v>44504</v>
      </c>
      <c r="N6815" s="74" t="n">
        <v>0</v>
      </c>
      <c r="O6815" s="109" t="n">
        <v>0</v>
      </c>
      <c r="P6815" s="110" t="n">
        <v>0</v>
      </c>
      <c r="Q6815" s="77" t="n">
        <v>0</v>
      </c>
      <c r="R6815" s="78" t="n">
        <v>0</v>
      </c>
      <c r="S6815" s="39" t="n">
        <f aca="false">4590-4.58</f>
        <v>4585.42</v>
      </c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  <c r="AMG6815" s="0"/>
      <c r="AMH6815" s="0"/>
      <c r="AMI6815" s="0"/>
      <c r="AMJ6815" s="0"/>
    </row>
    <row r="6816" s="4" customFormat="true" ht="37.5" hidden="false" customHeight="true" outlineLevel="0" collapsed="false">
      <c r="A6816" s="23" t="s">
        <v>1337</v>
      </c>
      <c r="B6816" s="108" t="n">
        <v>12666</v>
      </c>
      <c r="C6816" s="25" t="n">
        <f aca="false">VLOOKUP(B6816,[1]Planilha8!$X$4:$Y$6629,2,0)</f>
        <v>2619067</v>
      </c>
      <c r="D6816" s="102" t="s">
        <v>1753</v>
      </c>
      <c r="E6816" s="26" t="str">
        <f aca="false">VLOOKUP(B6816,[1]Planilha8!$X$4:$Z$6629,3,0)</f>
        <v>APOIO AO DIAGNÓSTICO – SALA RESSONÂNCIA MAGNÉTICA</v>
      </c>
      <c r="F6816" s="26" t="str">
        <f aca="false">VLOOKUP(B6816,[1]Planilha8!$X$4:$AD$6629,7,0)</f>
        <v>BOM</v>
      </c>
      <c r="G6816" s="103" t="n">
        <v>44504</v>
      </c>
      <c r="H6816" s="104" t="n">
        <v>479</v>
      </c>
      <c r="I6816" s="29" t="s">
        <v>23</v>
      </c>
      <c r="J6816" s="105" t="s">
        <v>1752</v>
      </c>
      <c r="K6816" s="106" t="n">
        <v>4227</v>
      </c>
      <c r="L6816" s="107" t="n">
        <v>2021003478</v>
      </c>
      <c r="M6816" s="73" t="n">
        <v>44504</v>
      </c>
      <c r="N6816" s="74" t="n">
        <v>0</v>
      </c>
      <c r="O6816" s="109" t="n">
        <v>0</v>
      </c>
      <c r="P6816" s="110" t="n">
        <v>0</v>
      </c>
      <c r="Q6816" s="77" t="n">
        <v>0</v>
      </c>
      <c r="R6816" s="78" t="n">
        <v>0</v>
      </c>
      <c r="S6816" s="39" t="n">
        <v>479</v>
      </c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  <c r="AMG6816" s="0"/>
      <c r="AMH6816" s="0"/>
      <c r="AMI6816" s="0"/>
      <c r="AMJ6816" s="0"/>
    </row>
    <row r="6817" s="4" customFormat="true" ht="37.5" hidden="false" customHeight="true" outlineLevel="0" collapsed="false">
      <c r="A6817" s="23" t="s">
        <v>1337</v>
      </c>
      <c r="B6817" s="108" t="n">
        <v>12667</v>
      </c>
      <c r="C6817" s="25" t="n">
        <f aca="false">VLOOKUP(B6817,[1]Planilha8!$X$4:$Y$6629,2,0)</f>
        <v>2619068</v>
      </c>
      <c r="D6817" s="102" t="s">
        <v>1753</v>
      </c>
      <c r="E6817" s="26" t="str">
        <f aca="false">VLOOKUP(B6817,[1]Planilha8!$X$4:$Z$6629,3,0)</f>
        <v>APOIO AO DIAGNÓSTICO – SALA RESSONÂNCIA MAGNÉTICA</v>
      </c>
      <c r="F6817" s="26" t="str">
        <f aca="false">VLOOKUP(B6817,[1]Planilha8!$X$4:$AD$6629,7,0)</f>
        <v>BOM</v>
      </c>
      <c r="G6817" s="103" t="n">
        <v>44504</v>
      </c>
      <c r="H6817" s="104" t="n">
        <v>479</v>
      </c>
      <c r="I6817" s="29" t="s">
        <v>23</v>
      </c>
      <c r="J6817" s="105" t="s">
        <v>1752</v>
      </c>
      <c r="K6817" s="106" t="n">
        <v>4227</v>
      </c>
      <c r="L6817" s="107" t="n">
        <v>2021003478</v>
      </c>
      <c r="M6817" s="73" t="n">
        <v>44504</v>
      </c>
      <c r="N6817" s="74" t="n">
        <v>0</v>
      </c>
      <c r="O6817" s="109" t="n">
        <v>0</v>
      </c>
      <c r="P6817" s="110" t="n">
        <v>0</v>
      </c>
      <c r="Q6817" s="77" t="n">
        <v>0</v>
      </c>
      <c r="R6817" s="78" t="n">
        <v>0</v>
      </c>
      <c r="S6817" s="39" t="n">
        <v>479</v>
      </c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  <c r="AMG6817" s="0"/>
      <c r="AMH6817" s="0"/>
      <c r="AMI6817" s="0"/>
      <c r="AMJ6817" s="0"/>
    </row>
    <row r="6818" s="4" customFormat="true" ht="37.5" hidden="false" customHeight="true" outlineLevel="0" collapsed="false">
      <c r="A6818" s="23" t="s">
        <v>1337</v>
      </c>
      <c r="B6818" s="108" t="n">
        <v>12669</v>
      </c>
      <c r="C6818" s="25" t="n">
        <f aca="false">VLOOKUP(B6818,[1]Planilha8!$X$4:$Y$6629,2,0)</f>
        <v>2619070</v>
      </c>
      <c r="D6818" s="102" t="s">
        <v>1753</v>
      </c>
      <c r="E6818" s="26" t="str">
        <f aca="false">VLOOKUP(B6818,[1]Planilha8!$X$4:$Z$6629,3,0)</f>
        <v>APOIO AO DIAGNÓSTICO – SALA RESSONÂNCIA MAGNÉTICA</v>
      </c>
      <c r="F6818" s="26" t="str">
        <f aca="false">VLOOKUP(B6818,[1]Planilha8!$X$4:$AD$6629,7,0)</f>
        <v>BOM</v>
      </c>
      <c r="G6818" s="103" t="n">
        <v>44504</v>
      </c>
      <c r="H6818" s="104" t="n">
        <v>479</v>
      </c>
      <c r="I6818" s="29" t="s">
        <v>23</v>
      </c>
      <c r="J6818" s="105" t="s">
        <v>1752</v>
      </c>
      <c r="K6818" s="106" t="n">
        <v>4228</v>
      </c>
      <c r="L6818" s="107" t="n">
        <v>2021003478</v>
      </c>
      <c r="M6818" s="73" t="n">
        <v>44504</v>
      </c>
      <c r="N6818" s="74" t="n">
        <v>0</v>
      </c>
      <c r="O6818" s="109" t="n">
        <v>0</v>
      </c>
      <c r="P6818" s="110" t="n">
        <v>0</v>
      </c>
      <c r="Q6818" s="77" t="n">
        <v>0</v>
      </c>
      <c r="R6818" s="78" t="n">
        <v>0</v>
      </c>
      <c r="S6818" s="39" t="n">
        <v>479</v>
      </c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  <c r="AMG6818" s="0"/>
      <c r="AMH6818" s="0"/>
      <c r="AMI6818" s="0"/>
      <c r="AMJ6818" s="0"/>
    </row>
    <row r="6819" s="4" customFormat="true" ht="37.5" hidden="false" customHeight="true" outlineLevel="0" collapsed="false">
      <c r="A6819" s="23" t="s">
        <v>1337</v>
      </c>
      <c r="B6819" s="108" t="n">
        <v>12670</v>
      </c>
      <c r="C6819" s="25" t="n">
        <f aca="false">VLOOKUP(B6819,[1]Planilha8!$X$4:$Y$6629,2,0)</f>
        <v>2619071</v>
      </c>
      <c r="D6819" s="102" t="s">
        <v>1753</v>
      </c>
      <c r="E6819" s="26" t="str">
        <f aca="false">VLOOKUP(B6819,[1]Planilha8!$X$4:$Z$6629,3,0)</f>
        <v>APOIO AO DIAGNÓSTICO – SALA RESSONÂNCIA MAGNÉTICA</v>
      </c>
      <c r="F6819" s="26" t="str">
        <f aca="false">VLOOKUP(B6819,[1]Planilha8!$X$4:$AD$6629,7,0)</f>
        <v>BOM</v>
      </c>
      <c r="G6819" s="103" t="n">
        <v>44504</v>
      </c>
      <c r="H6819" s="104" t="n">
        <v>479</v>
      </c>
      <c r="I6819" s="29" t="s">
        <v>23</v>
      </c>
      <c r="J6819" s="105" t="s">
        <v>1752</v>
      </c>
      <c r="K6819" s="106" t="n">
        <v>4228</v>
      </c>
      <c r="L6819" s="107" t="n">
        <v>2021003478</v>
      </c>
      <c r="M6819" s="73" t="n">
        <v>44504</v>
      </c>
      <c r="N6819" s="74" t="n">
        <v>0</v>
      </c>
      <c r="O6819" s="109" t="n">
        <v>0</v>
      </c>
      <c r="P6819" s="110" t="n">
        <v>0</v>
      </c>
      <c r="Q6819" s="77" t="n">
        <v>0</v>
      </c>
      <c r="R6819" s="78" t="n">
        <v>0</v>
      </c>
      <c r="S6819" s="39" t="n">
        <v>479</v>
      </c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  <c r="AMG6819" s="0"/>
      <c r="AMH6819" s="0"/>
      <c r="AMI6819" s="0"/>
      <c r="AMJ6819" s="0"/>
    </row>
    <row r="6820" s="4" customFormat="true" ht="37.5" hidden="false" customHeight="true" outlineLevel="0" collapsed="false">
      <c r="A6820" s="23" t="s">
        <v>1337</v>
      </c>
      <c r="B6820" s="108" t="n">
        <v>12730</v>
      </c>
      <c r="C6820" s="25" t="n">
        <f aca="false">VLOOKUP(B6820,[1]Planilha8!$X$4:$Y$6629,2,0)</f>
        <v>2701986</v>
      </c>
      <c r="D6820" s="102" t="s">
        <v>1754</v>
      </c>
      <c r="E6820" s="26" t="str">
        <f aca="false">VLOOKUP(B6820,[1]Planilha8!$X$4:$Z$6629,3,0)</f>
        <v>AGÊNCIA TRANSFUSIONAL</v>
      </c>
      <c r="F6820" s="26" t="str">
        <f aca="false">VLOOKUP(B6820,[1]Planilha8!$X$4:$AD$6629,7,0)</f>
        <v>BOM</v>
      </c>
      <c r="G6820" s="103" t="n">
        <v>44610</v>
      </c>
      <c r="H6820" s="104" t="n">
        <v>6999</v>
      </c>
      <c r="I6820" s="29" t="s">
        <v>23</v>
      </c>
      <c r="J6820" s="105" t="s">
        <v>601</v>
      </c>
      <c r="K6820" s="106" t="n">
        <v>6270</v>
      </c>
      <c r="L6820" s="107" t="n">
        <v>2021005361</v>
      </c>
      <c r="M6820" s="73" t="n">
        <v>44610</v>
      </c>
      <c r="N6820" s="74" t="n">
        <v>0</v>
      </c>
      <c r="O6820" s="109" t="n">
        <v>0</v>
      </c>
      <c r="P6820" s="110" t="n">
        <v>0</v>
      </c>
      <c r="Q6820" s="77" t="n">
        <v>0</v>
      </c>
      <c r="R6820" s="78" t="n">
        <v>0</v>
      </c>
      <c r="S6820" s="39" t="n">
        <v>6999</v>
      </c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  <c r="AMG6820" s="0"/>
      <c r="AMH6820" s="0"/>
      <c r="AMI6820" s="0"/>
      <c r="AMJ6820" s="0"/>
    </row>
    <row r="6821" s="4" customFormat="true" ht="37.5" hidden="false" customHeight="true" outlineLevel="0" collapsed="false">
      <c r="A6821" s="23" t="s">
        <v>1337</v>
      </c>
      <c r="B6821" s="108" t="n">
        <v>12731</v>
      </c>
      <c r="C6821" s="25" t="n">
        <f aca="false">VLOOKUP(B6821,[1]Planilha8!$X$4:$Y$6629,2,0)</f>
        <v>2701987</v>
      </c>
      <c r="D6821" s="102" t="s">
        <v>1754</v>
      </c>
      <c r="E6821" s="26" t="str">
        <f aca="false">VLOOKUP(B6821,[1]Planilha8!$X$4:$Z$6629,3,0)</f>
        <v>AGÊNCIA TRANSFUSIONAL</v>
      </c>
      <c r="F6821" s="26" t="str">
        <f aca="false">VLOOKUP(B6821,[1]Planilha8!$X$4:$AD$6629,7,0)</f>
        <v>BOM</v>
      </c>
      <c r="G6821" s="103" t="n">
        <v>44610</v>
      </c>
      <c r="H6821" s="104" t="n">
        <v>6999</v>
      </c>
      <c r="I6821" s="29" t="s">
        <v>23</v>
      </c>
      <c r="J6821" s="105" t="s">
        <v>601</v>
      </c>
      <c r="K6821" s="106" t="n">
        <v>6270</v>
      </c>
      <c r="L6821" s="107" t="n">
        <v>2021005361</v>
      </c>
      <c r="M6821" s="73" t="n">
        <v>44610</v>
      </c>
      <c r="N6821" s="74" t="n">
        <v>0</v>
      </c>
      <c r="O6821" s="109" t="n">
        <v>0</v>
      </c>
      <c r="P6821" s="110" t="n">
        <v>0</v>
      </c>
      <c r="Q6821" s="77" t="n">
        <v>0</v>
      </c>
      <c r="R6821" s="78" t="n">
        <v>0</v>
      </c>
      <c r="S6821" s="39" t="n">
        <v>6999</v>
      </c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  <c r="AMG6821" s="0"/>
      <c r="AMH6821" s="0"/>
      <c r="AMI6821" s="0"/>
      <c r="AMJ6821" s="0"/>
    </row>
    <row r="6822" s="4" customFormat="true" ht="37.5" hidden="false" customHeight="true" outlineLevel="0" collapsed="false">
      <c r="A6822" s="23" t="s">
        <v>1337</v>
      </c>
      <c r="B6822" s="108" t="n">
        <v>12696</v>
      </c>
      <c r="C6822" s="25" t="str">
        <f aca="false">VLOOKUP(B6822,[1]Planilha8!$X$4:$Y$6629,2,0)</f>
        <v>-</v>
      </c>
      <c r="D6822" s="102" t="s">
        <v>1755</v>
      </c>
      <c r="E6822" s="26" t="str">
        <f aca="false">VLOOKUP(B6822,[1]Planilha8!$X$4:$Z$6629,3,0)</f>
        <v>AGÊNCIA TRANSFUSIONAL</v>
      </c>
      <c r="F6822" s="26" t="str">
        <f aca="false">VLOOKUP(B6822,[1]Planilha8!$X$4:$AD$6629,7,0)</f>
        <v>BOM</v>
      </c>
      <c r="G6822" s="103" t="n">
        <v>44623</v>
      </c>
      <c r="H6822" s="104" t="n">
        <v>1312</v>
      </c>
      <c r="I6822" s="29" t="s">
        <v>23</v>
      </c>
      <c r="J6822" s="105" t="s">
        <v>1729</v>
      </c>
      <c r="K6822" s="106" t="n">
        <v>61</v>
      </c>
      <c r="L6822" s="107" t="n">
        <v>2021005480</v>
      </c>
      <c r="M6822" s="73" t="n">
        <v>44623</v>
      </c>
      <c r="N6822" s="74" t="n">
        <v>0</v>
      </c>
      <c r="O6822" s="109" t="n">
        <v>0</v>
      </c>
      <c r="P6822" s="110" t="n">
        <v>0</v>
      </c>
      <c r="Q6822" s="77" t="n">
        <v>0</v>
      </c>
      <c r="R6822" s="78" t="n">
        <v>0</v>
      </c>
      <c r="S6822" s="39" t="n">
        <v>1312</v>
      </c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  <c r="AMG6822" s="0"/>
      <c r="AMH6822" s="0"/>
      <c r="AMI6822" s="0"/>
      <c r="AMJ6822" s="0"/>
    </row>
    <row r="6823" s="4" customFormat="true" ht="37.5" hidden="false" customHeight="true" outlineLevel="0" collapsed="false">
      <c r="A6823" s="23" t="s">
        <v>1337</v>
      </c>
      <c r="B6823" s="108" t="n">
        <v>12697</v>
      </c>
      <c r="C6823" s="25" t="str">
        <f aca="false">VLOOKUP(B6823,[1]Planilha8!$X$4:$Y$6629,2,0)</f>
        <v>-</v>
      </c>
      <c r="D6823" s="102" t="s">
        <v>1755</v>
      </c>
      <c r="E6823" s="26" t="str">
        <f aca="false">VLOOKUP(B6823,[1]Planilha8!$X$4:$Z$6629,3,0)</f>
        <v>AGÊNCIA TRANSFUSIONAL</v>
      </c>
      <c r="F6823" s="26" t="str">
        <f aca="false">VLOOKUP(B6823,[1]Planilha8!$X$4:$AD$6629,7,0)</f>
        <v>BOM</v>
      </c>
      <c r="G6823" s="103" t="n">
        <v>44623</v>
      </c>
      <c r="H6823" s="104" t="n">
        <v>1312</v>
      </c>
      <c r="I6823" s="29" t="s">
        <v>23</v>
      </c>
      <c r="J6823" s="105" t="s">
        <v>1729</v>
      </c>
      <c r="K6823" s="106" t="n">
        <v>61</v>
      </c>
      <c r="L6823" s="107" t="n">
        <v>2021005480</v>
      </c>
      <c r="M6823" s="73" t="n">
        <v>44623</v>
      </c>
      <c r="N6823" s="74" t="n">
        <v>0</v>
      </c>
      <c r="O6823" s="109" t="n">
        <v>0</v>
      </c>
      <c r="P6823" s="110" t="n">
        <v>0</v>
      </c>
      <c r="Q6823" s="77" t="n">
        <v>0</v>
      </c>
      <c r="R6823" s="78" t="n">
        <v>0</v>
      </c>
      <c r="S6823" s="39" t="n">
        <v>1312</v>
      </c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  <c r="AMG6823" s="0"/>
      <c r="AMH6823" s="0"/>
      <c r="AMI6823" s="0"/>
      <c r="AMJ6823" s="0"/>
    </row>
    <row r="6824" s="4" customFormat="true" ht="37.5" hidden="false" customHeight="true" outlineLevel="0" collapsed="false">
      <c r="A6824" s="23" t="s">
        <v>1337</v>
      </c>
      <c r="B6824" s="108" t="n">
        <v>12698</v>
      </c>
      <c r="C6824" s="25" t="str">
        <f aca="false">VLOOKUP(B6824,[1]Planilha8!$X$4:$Y$6629,2,0)</f>
        <v>-</v>
      </c>
      <c r="D6824" s="102" t="s">
        <v>1756</v>
      </c>
      <c r="E6824" s="26" t="str">
        <f aca="false">VLOOKUP(B6824,[1]Planilha8!$X$4:$Z$6629,3,0)</f>
        <v>CENTRO CIRÚRGICO - SALAS DE CIRURGIA</v>
      </c>
      <c r="F6824" s="26" t="str">
        <f aca="false">VLOOKUP(B6824,[1]Planilha8!$X$4:$AD$6629,7,0)</f>
        <v>BOM</v>
      </c>
      <c r="G6824" s="103" t="n">
        <v>44623</v>
      </c>
      <c r="H6824" s="104" t="n">
        <v>276.85</v>
      </c>
      <c r="I6824" s="29" t="s">
        <v>23</v>
      </c>
      <c r="J6824" s="105" t="s">
        <v>1729</v>
      </c>
      <c r="K6824" s="106" t="n">
        <v>61</v>
      </c>
      <c r="L6824" s="107" t="n">
        <v>2021005480</v>
      </c>
      <c r="M6824" s="73" t="n">
        <v>44623</v>
      </c>
      <c r="N6824" s="74" t="n">
        <v>0</v>
      </c>
      <c r="O6824" s="109" t="n">
        <v>0</v>
      </c>
      <c r="P6824" s="110" t="n">
        <v>0</v>
      </c>
      <c r="Q6824" s="77" t="n">
        <v>0</v>
      </c>
      <c r="R6824" s="78" t="n">
        <v>0</v>
      </c>
      <c r="S6824" s="39" t="n">
        <v>276.85</v>
      </c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  <c r="AMG6824" s="0"/>
      <c r="AMH6824" s="0"/>
      <c r="AMI6824" s="0"/>
      <c r="AMJ6824" s="0"/>
    </row>
    <row r="6825" s="4" customFormat="true" ht="37.5" hidden="false" customHeight="true" outlineLevel="0" collapsed="false">
      <c r="A6825" s="23" t="s">
        <v>1337</v>
      </c>
      <c r="B6825" s="108" t="n">
        <v>12699</v>
      </c>
      <c r="C6825" s="25" t="str">
        <f aca="false">VLOOKUP(B6825,[1]Planilha8!$X$4:$Y$6629,2,0)</f>
        <v>-</v>
      </c>
      <c r="D6825" s="102" t="s">
        <v>1756</v>
      </c>
      <c r="E6825" s="26" t="str">
        <f aca="false">VLOOKUP(B6825,[1]Planilha8!$X$4:$Z$6629,3,0)</f>
        <v>CENTRO CIRÚRGICO - SALAS DE CIRURGIA</v>
      </c>
      <c r="F6825" s="26" t="str">
        <f aca="false">VLOOKUP(B6825,[1]Planilha8!$X$4:$AD$6629,7,0)</f>
        <v>BOM</v>
      </c>
      <c r="G6825" s="103" t="n">
        <v>44623</v>
      </c>
      <c r="H6825" s="104" t="n">
        <v>276.85</v>
      </c>
      <c r="I6825" s="29" t="s">
        <v>23</v>
      </c>
      <c r="J6825" s="105" t="s">
        <v>1729</v>
      </c>
      <c r="K6825" s="106" t="n">
        <v>61</v>
      </c>
      <c r="L6825" s="107" t="n">
        <v>2021005480</v>
      </c>
      <c r="M6825" s="73" t="n">
        <v>44623</v>
      </c>
      <c r="N6825" s="74" t="n">
        <v>0</v>
      </c>
      <c r="O6825" s="109" t="n">
        <v>0</v>
      </c>
      <c r="P6825" s="110" t="n">
        <v>0</v>
      </c>
      <c r="Q6825" s="77" t="n">
        <v>0</v>
      </c>
      <c r="R6825" s="78" t="n">
        <v>0</v>
      </c>
      <c r="S6825" s="39" t="n">
        <v>276.85</v>
      </c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  <c r="AMG6825" s="0"/>
      <c r="AMH6825" s="0"/>
      <c r="AMI6825" s="0"/>
      <c r="AMJ6825" s="0"/>
    </row>
    <row r="6826" s="4" customFormat="true" ht="37.5" hidden="false" customHeight="true" outlineLevel="0" collapsed="false">
      <c r="A6826" s="23" t="s">
        <v>1337</v>
      </c>
      <c r="B6826" s="108" t="n">
        <v>12700</v>
      </c>
      <c r="C6826" s="25" t="str">
        <f aca="false">VLOOKUP(B6826,[1]Planilha8!$X$4:$Y$6629,2,0)</f>
        <v>-</v>
      </c>
      <c r="D6826" s="102" t="s">
        <v>1756</v>
      </c>
      <c r="E6826" s="26" t="str">
        <f aca="false">VLOOKUP(B6826,[1]Planilha8!$X$4:$Z$6629,3,0)</f>
        <v>CENTRO CIRÚRGICO - SALAS DE CIRURGIA</v>
      </c>
      <c r="F6826" s="26" t="str">
        <f aca="false">VLOOKUP(B6826,[1]Planilha8!$X$4:$AD$6629,7,0)</f>
        <v>BOM</v>
      </c>
      <c r="G6826" s="103" t="n">
        <v>44623</v>
      </c>
      <c r="H6826" s="104" t="n">
        <v>276.85</v>
      </c>
      <c r="I6826" s="29" t="s">
        <v>23</v>
      </c>
      <c r="J6826" s="105" t="s">
        <v>1729</v>
      </c>
      <c r="K6826" s="106" t="n">
        <v>61</v>
      </c>
      <c r="L6826" s="107" t="n">
        <v>2021005480</v>
      </c>
      <c r="M6826" s="73" t="n">
        <v>44623</v>
      </c>
      <c r="N6826" s="74" t="n">
        <v>0</v>
      </c>
      <c r="O6826" s="109" t="n">
        <v>0</v>
      </c>
      <c r="P6826" s="110" t="n">
        <v>0</v>
      </c>
      <c r="Q6826" s="77" t="n">
        <v>0</v>
      </c>
      <c r="R6826" s="78" t="n">
        <v>0</v>
      </c>
      <c r="S6826" s="39" t="n">
        <v>276.85</v>
      </c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  <c r="AMG6826" s="0"/>
      <c r="AMH6826" s="0"/>
      <c r="AMI6826" s="0"/>
      <c r="AMJ6826" s="0"/>
    </row>
    <row r="6827" s="4" customFormat="true" ht="37.5" hidden="false" customHeight="true" outlineLevel="0" collapsed="false">
      <c r="A6827" s="23" t="s">
        <v>1337</v>
      </c>
      <c r="B6827" s="108" t="n">
        <v>12701</v>
      </c>
      <c r="C6827" s="25" t="str">
        <f aca="false">VLOOKUP(B6827,[1]Planilha8!$X$4:$Y$6629,2,0)</f>
        <v>-</v>
      </c>
      <c r="D6827" s="102" t="s">
        <v>1756</v>
      </c>
      <c r="E6827" s="26" t="str">
        <f aca="false">VLOOKUP(B6827,[1]Planilha8!$X$4:$Z$6629,3,0)</f>
        <v>CENTRO CIRÚRGICO - SALAS DE CIRURGIA</v>
      </c>
      <c r="F6827" s="26" t="str">
        <f aca="false">VLOOKUP(B6827,[1]Planilha8!$X$4:$AD$6629,7,0)</f>
        <v>BOM</v>
      </c>
      <c r="G6827" s="103" t="n">
        <v>44623</v>
      </c>
      <c r="H6827" s="104" t="n">
        <v>276.85</v>
      </c>
      <c r="I6827" s="29" t="s">
        <v>23</v>
      </c>
      <c r="J6827" s="105" t="s">
        <v>1729</v>
      </c>
      <c r="K6827" s="106" t="n">
        <v>61</v>
      </c>
      <c r="L6827" s="107" t="n">
        <v>2021005480</v>
      </c>
      <c r="M6827" s="73" t="n">
        <v>44623</v>
      </c>
      <c r="N6827" s="74" t="n">
        <v>0</v>
      </c>
      <c r="O6827" s="109" t="n">
        <v>0</v>
      </c>
      <c r="P6827" s="110" t="n">
        <v>0</v>
      </c>
      <c r="Q6827" s="77" t="n">
        <v>0</v>
      </c>
      <c r="R6827" s="78" t="n">
        <v>0</v>
      </c>
      <c r="S6827" s="39" t="n">
        <v>276.85</v>
      </c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  <c r="AMG6827" s="0"/>
      <c r="AMH6827" s="0"/>
      <c r="AMI6827" s="0"/>
      <c r="AMJ6827" s="0"/>
    </row>
    <row r="6828" s="4" customFormat="true" ht="37.5" hidden="false" customHeight="true" outlineLevel="0" collapsed="false">
      <c r="A6828" s="23" t="s">
        <v>1337</v>
      </c>
      <c r="B6828" s="108" t="n">
        <v>12702</v>
      </c>
      <c r="C6828" s="25" t="str">
        <f aca="false">VLOOKUP(B6828,[1]Planilha8!$X$4:$Y$6629,2,0)</f>
        <v>-</v>
      </c>
      <c r="D6828" s="102" t="s">
        <v>1756</v>
      </c>
      <c r="E6828" s="26" t="str">
        <f aca="false">VLOOKUP(B6828,[1]Planilha8!$X$4:$Z$6629,3,0)</f>
        <v>CENTRO CIRÚRGICO - SALAS DE CIRURGIA</v>
      </c>
      <c r="F6828" s="26" t="str">
        <f aca="false">VLOOKUP(B6828,[1]Planilha8!$X$4:$AD$6629,7,0)</f>
        <v>BOM</v>
      </c>
      <c r="G6828" s="103" t="n">
        <v>44623</v>
      </c>
      <c r="H6828" s="104" t="n">
        <v>276.85</v>
      </c>
      <c r="I6828" s="29" t="s">
        <v>23</v>
      </c>
      <c r="J6828" s="105" t="s">
        <v>1729</v>
      </c>
      <c r="K6828" s="106" t="n">
        <v>61</v>
      </c>
      <c r="L6828" s="107" t="n">
        <v>2021005480</v>
      </c>
      <c r="M6828" s="73" t="n">
        <v>44623</v>
      </c>
      <c r="N6828" s="74" t="n">
        <v>0</v>
      </c>
      <c r="O6828" s="109" t="n">
        <v>0</v>
      </c>
      <c r="P6828" s="110" t="n">
        <v>0</v>
      </c>
      <c r="Q6828" s="77" t="n">
        <v>0</v>
      </c>
      <c r="R6828" s="78" t="n">
        <v>0</v>
      </c>
      <c r="S6828" s="39" t="n">
        <v>276.85</v>
      </c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  <c r="AMG6828" s="0"/>
      <c r="AMH6828" s="0"/>
      <c r="AMI6828" s="0"/>
      <c r="AMJ6828" s="0"/>
    </row>
    <row r="6829" s="4" customFormat="true" ht="37.5" hidden="false" customHeight="true" outlineLevel="0" collapsed="false">
      <c r="A6829" s="23" t="s">
        <v>1337</v>
      </c>
      <c r="B6829" s="108" t="n">
        <v>12703</v>
      </c>
      <c r="C6829" s="25" t="str">
        <f aca="false">VLOOKUP(B6829,[1]Planilha8!$X$4:$Y$6629,2,0)</f>
        <v>-</v>
      </c>
      <c r="D6829" s="102" t="s">
        <v>1756</v>
      </c>
      <c r="E6829" s="26" t="str">
        <f aca="false">VLOOKUP(B6829,[1]Planilha8!$X$4:$Z$6629,3,0)</f>
        <v>CENTRO CIRÚRGICO - SALAS DE CIRURGIA</v>
      </c>
      <c r="F6829" s="26" t="str">
        <f aca="false">VLOOKUP(B6829,[1]Planilha8!$X$4:$AD$6629,7,0)</f>
        <v>BOM</v>
      </c>
      <c r="G6829" s="103" t="n">
        <v>44623</v>
      </c>
      <c r="H6829" s="104" t="n">
        <v>276.85</v>
      </c>
      <c r="I6829" s="29" t="s">
        <v>23</v>
      </c>
      <c r="J6829" s="105" t="s">
        <v>1729</v>
      </c>
      <c r="K6829" s="106" t="n">
        <v>61</v>
      </c>
      <c r="L6829" s="107" t="n">
        <v>2021005480</v>
      </c>
      <c r="M6829" s="73" t="n">
        <v>44623</v>
      </c>
      <c r="N6829" s="74" t="n">
        <v>0</v>
      </c>
      <c r="O6829" s="109" t="n">
        <v>0</v>
      </c>
      <c r="P6829" s="110" t="n">
        <v>0</v>
      </c>
      <c r="Q6829" s="77" t="n">
        <v>0</v>
      </c>
      <c r="R6829" s="78" t="n">
        <v>0</v>
      </c>
      <c r="S6829" s="39" t="n">
        <v>276.85</v>
      </c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  <c r="AMG6829" s="0"/>
      <c r="AMH6829" s="0"/>
      <c r="AMI6829" s="0"/>
      <c r="AMJ6829" s="0"/>
    </row>
    <row r="6830" s="4" customFormat="true" ht="37.5" hidden="false" customHeight="true" outlineLevel="0" collapsed="false">
      <c r="A6830" s="23" t="s">
        <v>1337</v>
      </c>
      <c r="B6830" s="108" t="n">
        <v>12704</v>
      </c>
      <c r="C6830" s="25" t="str">
        <f aca="false">VLOOKUP(B6830,[1]Planilha8!$X$4:$Y$6629,2,0)</f>
        <v>-</v>
      </c>
      <c r="D6830" s="102" t="s">
        <v>1756</v>
      </c>
      <c r="E6830" s="26" t="str">
        <f aca="false">VLOOKUP(B6830,[1]Planilha8!$X$4:$Z$6629,3,0)</f>
        <v>CENTRO CIRÚRGICO - SALAS DE CIRURGIA</v>
      </c>
      <c r="F6830" s="26" t="str">
        <f aca="false">VLOOKUP(B6830,[1]Planilha8!$X$4:$AD$6629,7,0)</f>
        <v>BOM</v>
      </c>
      <c r="G6830" s="103" t="n">
        <v>44623</v>
      </c>
      <c r="H6830" s="104" t="n">
        <v>276.85</v>
      </c>
      <c r="I6830" s="29" t="s">
        <v>23</v>
      </c>
      <c r="J6830" s="105" t="s">
        <v>1729</v>
      </c>
      <c r="K6830" s="106" t="n">
        <v>61</v>
      </c>
      <c r="L6830" s="107" t="n">
        <v>2021005480</v>
      </c>
      <c r="M6830" s="73" t="n">
        <v>44623</v>
      </c>
      <c r="N6830" s="74" t="n">
        <v>0</v>
      </c>
      <c r="O6830" s="109" t="n">
        <v>0</v>
      </c>
      <c r="P6830" s="110" t="n">
        <v>0</v>
      </c>
      <c r="Q6830" s="77" t="n">
        <v>0</v>
      </c>
      <c r="R6830" s="78" t="n">
        <v>0</v>
      </c>
      <c r="S6830" s="39" t="n">
        <v>276.85</v>
      </c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  <c r="AMG6830" s="0"/>
      <c r="AMH6830" s="0"/>
      <c r="AMI6830" s="0"/>
      <c r="AMJ6830" s="0"/>
    </row>
    <row r="6831" s="4" customFormat="true" ht="37.5" hidden="false" customHeight="true" outlineLevel="0" collapsed="false">
      <c r="A6831" s="23" t="s">
        <v>1337</v>
      </c>
      <c r="B6831" s="108" t="n">
        <v>12705</v>
      </c>
      <c r="C6831" s="25" t="str">
        <f aca="false">VLOOKUP(B6831,[1]Planilha8!$X$4:$Y$6629,2,0)</f>
        <v>-</v>
      </c>
      <c r="D6831" s="102" t="s">
        <v>1756</v>
      </c>
      <c r="E6831" s="26" t="str">
        <f aca="false">VLOOKUP(B6831,[1]Planilha8!$X$4:$Z$6629,3,0)</f>
        <v>CENTRO CIRÚRGICO - SALAS DE CIRURGIA</v>
      </c>
      <c r="F6831" s="26" t="str">
        <f aca="false">VLOOKUP(B6831,[1]Planilha8!$X$4:$AD$6629,7,0)</f>
        <v>BOM</v>
      </c>
      <c r="G6831" s="103" t="n">
        <v>44623</v>
      </c>
      <c r="H6831" s="104" t="n">
        <v>276.85</v>
      </c>
      <c r="I6831" s="29" t="s">
        <v>23</v>
      </c>
      <c r="J6831" s="105" t="s">
        <v>1729</v>
      </c>
      <c r="K6831" s="106" t="n">
        <v>61</v>
      </c>
      <c r="L6831" s="107" t="n">
        <v>2021005480</v>
      </c>
      <c r="M6831" s="73" t="n">
        <v>44623</v>
      </c>
      <c r="N6831" s="74" t="n">
        <v>0</v>
      </c>
      <c r="O6831" s="109" t="n">
        <v>0</v>
      </c>
      <c r="P6831" s="110" t="n">
        <v>0</v>
      </c>
      <c r="Q6831" s="77" t="n">
        <v>0</v>
      </c>
      <c r="R6831" s="78" t="n">
        <v>0</v>
      </c>
      <c r="S6831" s="39" t="n">
        <v>276.85</v>
      </c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  <c r="AMG6831" s="0"/>
      <c r="AMH6831" s="0"/>
      <c r="AMI6831" s="0"/>
      <c r="AMJ6831" s="0"/>
    </row>
    <row r="6832" s="4" customFormat="true" ht="37.5" hidden="false" customHeight="true" outlineLevel="0" collapsed="false">
      <c r="A6832" s="23" t="s">
        <v>1337</v>
      </c>
      <c r="B6832" s="108" t="n">
        <v>12706</v>
      </c>
      <c r="C6832" s="25" t="str">
        <f aca="false">VLOOKUP(B6832,[1]Planilha8!$X$4:$Y$6629,2,0)</f>
        <v>-</v>
      </c>
      <c r="D6832" s="102" t="s">
        <v>1756</v>
      </c>
      <c r="E6832" s="26" t="str">
        <f aca="false">VLOOKUP(B6832,[1]Planilha8!$X$4:$Z$6629,3,0)</f>
        <v>CENTRO CIRÚRGICO - SALAS DE CIRURGIA</v>
      </c>
      <c r="F6832" s="26" t="str">
        <f aca="false">VLOOKUP(B6832,[1]Planilha8!$X$4:$AD$6629,7,0)</f>
        <v>BOM</v>
      </c>
      <c r="G6832" s="103" t="n">
        <v>44623</v>
      </c>
      <c r="H6832" s="104" t="n">
        <v>276.85</v>
      </c>
      <c r="I6832" s="29" t="s">
        <v>23</v>
      </c>
      <c r="J6832" s="105" t="s">
        <v>1729</v>
      </c>
      <c r="K6832" s="106" t="n">
        <v>61</v>
      </c>
      <c r="L6832" s="107" t="n">
        <v>2021005480</v>
      </c>
      <c r="M6832" s="73" t="n">
        <v>44623</v>
      </c>
      <c r="N6832" s="74" t="n">
        <v>0</v>
      </c>
      <c r="O6832" s="109" t="n">
        <v>0</v>
      </c>
      <c r="P6832" s="110" t="n">
        <v>0</v>
      </c>
      <c r="Q6832" s="77" t="n">
        <v>0</v>
      </c>
      <c r="R6832" s="78" t="n">
        <v>0</v>
      </c>
      <c r="S6832" s="39" t="n">
        <v>276.85</v>
      </c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  <c r="AMG6832" s="0"/>
      <c r="AMH6832" s="0"/>
      <c r="AMI6832" s="0"/>
      <c r="AMJ6832" s="0"/>
    </row>
    <row r="6833" s="4" customFormat="true" ht="37.5" hidden="false" customHeight="true" outlineLevel="0" collapsed="false">
      <c r="A6833" s="23" t="s">
        <v>1337</v>
      </c>
      <c r="B6833" s="108" t="n">
        <v>12707</v>
      </c>
      <c r="C6833" s="25" t="str">
        <f aca="false">VLOOKUP(B6833,[1]Planilha8!$X$4:$Y$6629,2,0)</f>
        <v>-</v>
      </c>
      <c r="D6833" s="102" t="s">
        <v>1756</v>
      </c>
      <c r="E6833" s="26" t="str">
        <f aca="false">VLOOKUP(B6833,[1]Planilha8!$X$4:$Z$6629,3,0)</f>
        <v>CENTRO CIRÚRGICO - SALAS DE CIRURGIA</v>
      </c>
      <c r="F6833" s="26" t="str">
        <f aca="false">VLOOKUP(B6833,[1]Planilha8!$X$4:$AD$6629,7,0)</f>
        <v>BOM</v>
      </c>
      <c r="G6833" s="103" t="n">
        <v>44623</v>
      </c>
      <c r="H6833" s="104" t="n">
        <v>276.85</v>
      </c>
      <c r="I6833" s="29" t="s">
        <v>23</v>
      </c>
      <c r="J6833" s="105" t="s">
        <v>1729</v>
      </c>
      <c r="K6833" s="106" t="n">
        <v>61</v>
      </c>
      <c r="L6833" s="107" t="n">
        <v>2021005480</v>
      </c>
      <c r="M6833" s="73" t="n">
        <v>44623</v>
      </c>
      <c r="N6833" s="74" t="n">
        <v>0</v>
      </c>
      <c r="O6833" s="109" t="n">
        <v>0</v>
      </c>
      <c r="P6833" s="110" t="n">
        <v>0</v>
      </c>
      <c r="Q6833" s="77" t="n">
        <v>0</v>
      </c>
      <c r="R6833" s="78" t="n">
        <v>0</v>
      </c>
      <c r="S6833" s="39" t="n">
        <v>276.85</v>
      </c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  <c r="AMG6833" s="0"/>
      <c r="AMH6833" s="0"/>
      <c r="AMI6833" s="0"/>
      <c r="AMJ6833" s="0"/>
    </row>
    <row r="6834" s="4" customFormat="true" ht="37.5" hidden="false" customHeight="true" outlineLevel="0" collapsed="false">
      <c r="A6834" s="23" t="s">
        <v>1337</v>
      </c>
      <c r="B6834" s="108" t="n">
        <v>12708</v>
      </c>
      <c r="C6834" s="25" t="str">
        <f aca="false">VLOOKUP(B6834,[1]Planilha8!$X$4:$Y$6629,2,0)</f>
        <v>-</v>
      </c>
      <c r="D6834" s="102" t="s">
        <v>1756</v>
      </c>
      <c r="E6834" s="26" t="str">
        <f aca="false">VLOOKUP(B6834,[1]Planilha8!$X$4:$Z$6629,3,0)</f>
        <v>CENTRO CIRÚRGICO - SALAS DE CIRURGIA</v>
      </c>
      <c r="F6834" s="26" t="str">
        <f aca="false">VLOOKUP(B6834,[1]Planilha8!$X$4:$AD$6629,7,0)</f>
        <v>BOM</v>
      </c>
      <c r="G6834" s="103" t="n">
        <v>44623</v>
      </c>
      <c r="H6834" s="104" t="n">
        <v>276.85</v>
      </c>
      <c r="I6834" s="29" t="s">
        <v>23</v>
      </c>
      <c r="J6834" s="105" t="s">
        <v>1729</v>
      </c>
      <c r="K6834" s="106" t="n">
        <v>61</v>
      </c>
      <c r="L6834" s="107" t="n">
        <v>2021005480</v>
      </c>
      <c r="M6834" s="73" t="n">
        <v>44623</v>
      </c>
      <c r="N6834" s="74" t="n">
        <v>0</v>
      </c>
      <c r="O6834" s="109" t="n">
        <v>0</v>
      </c>
      <c r="P6834" s="110" t="n">
        <v>0</v>
      </c>
      <c r="Q6834" s="77" t="n">
        <v>0</v>
      </c>
      <c r="R6834" s="78" t="n">
        <v>0</v>
      </c>
      <c r="S6834" s="39" t="n">
        <v>276.85</v>
      </c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  <c r="AMG6834" s="0"/>
      <c r="AMH6834" s="0"/>
      <c r="AMI6834" s="0"/>
      <c r="AMJ6834" s="0"/>
    </row>
    <row r="6835" s="4" customFormat="true" ht="37.5" hidden="false" customHeight="true" outlineLevel="0" collapsed="false">
      <c r="A6835" s="23" t="s">
        <v>1337</v>
      </c>
      <c r="B6835" s="108" t="n">
        <v>12709</v>
      </c>
      <c r="C6835" s="25" t="str">
        <f aca="false">VLOOKUP(B6835,[1]Planilha8!$X$4:$Y$6629,2,0)</f>
        <v>-</v>
      </c>
      <c r="D6835" s="102" t="s">
        <v>1756</v>
      </c>
      <c r="E6835" s="26" t="str">
        <f aca="false">VLOOKUP(B6835,[1]Planilha8!$X$4:$Z$6629,3,0)</f>
        <v>CENTRO CIRÚRGICO - SALAS DE CIRURGIA</v>
      </c>
      <c r="F6835" s="26" t="str">
        <f aca="false">VLOOKUP(B6835,[1]Planilha8!$X$4:$AD$6629,7,0)</f>
        <v>BOM</v>
      </c>
      <c r="G6835" s="103" t="n">
        <v>44623</v>
      </c>
      <c r="H6835" s="104" t="n">
        <v>276.85</v>
      </c>
      <c r="I6835" s="29" t="s">
        <v>23</v>
      </c>
      <c r="J6835" s="105" t="s">
        <v>1729</v>
      </c>
      <c r="K6835" s="106" t="n">
        <v>61</v>
      </c>
      <c r="L6835" s="107" t="n">
        <v>2021005480</v>
      </c>
      <c r="M6835" s="73" t="n">
        <v>44623</v>
      </c>
      <c r="N6835" s="74" t="n">
        <v>0</v>
      </c>
      <c r="O6835" s="109" t="n">
        <v>0</v>
      </c>
      <c r="P6835" s="110" t="n">
        <v>0</v>
      </c>
      <c r="Q6835" s="77" t="n">
        <v>0</v>
      </c>
      <c r="R6835" s="78" t="n">
        <v>0</v>
      </c>
      <c r="S6835" s="39" t="n">
        <v>276.85</v>
      </c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  <c r="AMG6835" s="0"/>
      <c r="AMH6835" s="0"/>
      <c r="AMI6835" s="0"/>
      <c r="AMJ6835" s="0"/>
    </row>
    <row r="6836" s="4" customFormat="true" ht="37.5" hidden="false" customHeight="true" outlineLevel="0" collapsed="false">
      <c r="A6836" s="23" t="s">
        <v>1337</v>
      </c>
      <c r="B6836" s="108" t="n">
        <v>12710</v>
      </c>
      <c r="C6836" s="25" t="str">
        <f aca="false">VLOOKUP(B6836,[1]Planilha8!$X$4:$Y$6629,2,0)</f>
        <v>-</v>
      </c>
      <c r="D6836" s="102" t="s">
        <v>1756</v>
      </c>
      <c r="E6836" s="26" t="str">
        <f aca="false">VLOOKUP(B6836,[1]Planilha8!$X$4:$Z$6629,3,0)</f>
        <v>CENTRO CIRÚRGICO - SALAS DE CIRURGIA</v>
      </c>
      <c r="F6836" s="26" t="str">
        <f aca="false">VLOOKUP(B6836,[1]Planilha8!$X$4:$AD$6629,7,0)</f>
        <v>BOM</v>
      </c>
      <c r="G6836" s="103" t="n">
        <v>44623</v>
      </c>
      <c r="H6836" s="104" t="n">
        <v>276.85</v>
      </c>
      <c r="I6836" s="29" t="s">
        <v>23</v>
      </c>
      <c r="J6836" s="105" t="s">
        <v>1729</v>
      </c>
      <c r="K6836" s="106" t="n">
        <v>61</v>
      </c>
      <c r="L6836" s="107" t="n">
        <v>2021005480</v>
      </c>
      <c r="M6836" s="73" t="n">
        <v>44623</v>
      </c>
      <c r="N6836" s="74" t="n">
        <v>0</v>
      </c>
      <c r="O6836" s="109" t="n">
        <v>0</v>
      </c>
      <c r="P6836" s="110" t="n">
        <v>0</v>
      </c>
      <c r="Q6836" s="77" t="n">
        <v>0</v>
      </c>
      <c r="R6836" s="78" t="n">
        <v>0</v>
      </c>
      <c r="S6836" s="39" t="n">
        <v>276.85</v>
      </c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  <c r="AMG6836" s="0"/>
      <c r="AMH6836" s="0"/>
      <c r="AMI6836" s="0"/>
      <c r="AMJ6836" s="0"/>
    </row>
    <row r="6837" s="4" customFormat="true" ht="37.5" hidden="false" customHeight="true" outlineLevel="0" collapsed="false">
      <c r="A6837" s="23" t="s">
        <v>1337</v>
      </c>
      <c r="B6837" s="108" t="n">
        <v>12711</v>
      </c>
      <c r="C6837" s="25" t="str">
        <f aca="false">VLOOKUP(B6837,[1]Planilha8!$X$4:$Y$6629,2,0)</f>
        <v>-</v>
      </c>
      <c r="D6837" s="102" t="s">
        <v>1756</v>
      </c>
      <c r="E6837" s="26" t="str">
        <f aca="false">VLOOKUP(B6837,[1]Planilha8!$X$4:$Z$6629,3,0)</f>
        <v>CENTRO CIRÚRGICO - SALAS DE CIRURGIA</v>
      </c>
      <c r="F6837" s="26" t="str">
        <f aca="false">VLOOKUP(B6837,[1]Planilha8!$X$4:$AD$6629,7,0)</f>
        <v>BOM</v>
      </c>
      <c r="G6837" s="103" t="n">
        <v>44623</v>
      </c>
      <c r="H6837" s="104" t="n">
        <v>276.85</v>
      </c>
      <c r="I6837" s="29" t="s">
        <v>23</v>
      </c>
      <c r="J6837" s="105" t="s">
        <v>1729</v>
      </c>
      <c r="K6837" s="106" t="n">
        <v>61</v>
      </c>
      <c r="L6837" s="107" t="n">
        <v>2021005480</v>
      </c>
      <c r="M6837" s="73" t="n">
        <v>44623</v>
      </c>
      <c r="N6837" s="74" t="n">
        <v>0</v>
      </c>
      <c r="O6837" s="109" t="n">
        <v>0</v>
      </c>
      <c r="P6837" s="110" t="n">
        <v>0</v>
      </c>
      <c r="Q6837" s="77" t="n">
        <v>0</v>
      </c>
      <c r="R6837" s="78" t="n">
        <v>0</v>
      </c>
      <c r="S6837" s="39" t="n">
        <v>276.85</v>
      </c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  <c r="AMG6837" s="0"/>
      <c r="AMH6837" s="0"/>
      <c r="AMI6837" s="0"/>
      <c r="AMJ6837" s="0"/>
    </row>
    <row r="6838" s="4" customFormat="true" ht="37.5" hidden="false" customHeight="true" outlineLevel="0" collapsed="false">
      <c r="A6838" s="23" t="s">
        <v>1337</v>
      </c>
      <c r="B6838" s="108" t="n">
        <v>12849</v>
      </c>
      <c r="C6838" s="25" t="n">
        <f aca="false">VLOOKUP(B6838,[1]Planilha8!$X$4:$Y$6629,2,0)</f>
        <v>2819296</v>
      </c>
      <c r="D6838" s="102" t="s">
        <v>1757</v>
      </c>
      <c r="E6838" s="26" t="str">
        <f aca="false">VLOOKUP(B6838,[1]Planilha8!$X$4:$Z$6629,3,0)</f>
        <v>APOIO AO DIAGNÓSTICO – SALA DE COLETA EXAMES</v>
      </c>
      <c r="F6838" s="26" t="str">
        <f aca="false">VLOOKUP(B6838,[1]Planilha8!$X$4:$AD$6629,7,0)</f>
        <v>BOM</v>
      </c>
      <c r="G6838" s="103" t="n">
        <v>44722</v>
      </c>
      <c r="H6838" s="104" t="n">
        <v>945</v>
      </c>
      <c r="I6838" s="29" t="s">
        <v>23</v>
      </c>
      <c r="J6838" s="105" t="s">
        <v>973</v>
      </c>
      <c r="K6838" s="106" t="n">
        <v>9246</v>
      </c>
      <c r="L6838" s="107" t="n">
        <v>2022002758</v>
      </c>
      <c r="M6838" s="73" t="n">
        <v>44722</v>
      </c>
      <c r="N6838" s="74" t="n">
        <v>0</v>
      </c>
      <c r="O6838" s="109" t="n">
        <v>0</v>
      </c>
      <c r="P6838" s="110" t="n">
        <v>0</v>
      </c>
      <c r="Q6838" s="77" t="n">
        <v>0</v>
      </c>
      <c r="R6838" s="78" t="n">
        <v>0</v>
      </c>
      <c r="S6838" s="39" t="n">
        <v>945</v>
      </c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  <c r="AMG6838" s="0"/>
      <c r="AMH6838" s="0"/>
      <c r="AMI6838" s="0"/>
      <c r="AMJ6838" s="0"/>
    </row>
    <row r="6839" s="4" customFormat="true" ht="37.5" hidden="false" customHeight="true" outlineLevel="0" collapsed="false">
      <c r="A6839" s="23" t="s">
        <v>1337</v>
      </c>
      <c r="B6839" s="108" t="n">
        <v>12850</v>
      </c>
      <c r="C6839" s="25" t="n">
        <f aca="false">VLOOKUP(B6839,[1]Planilha8!$X$4:$Y$6629,2,0)</f>
        <v>2819297</v>
      </c>
      <c r="D6839" s="102" t="s">
        <v>1757</v>
      </c>
      <c r="E6839" s="26" t="str">
        <f aca="false">VLOOKUP(B6839,[1]Planilha8!$X$4:$Z$6629,3,0)</f>
        <v>APOIO AO DIAGNÓSTICO – SALA DE COLETA EXAMES</v>
      </c>
      <c r="F6839" s="26" t="str">
        <f aca="false">VLOOKUP(B6839,[1]Planilha8!$X$4:$AD$6629,7,0)</f>
        <v>BOM</v>
      </c>
      <c r="G6839" s="103" t="n">
        <v>44722</v>
      </c>
      <c r="H6839" s="104" t="n">
        <v>945</v>
      </c>
      <c r="I6839" s="29" t="s">
        <v>23</v>
      </c>
      <c r="J6839" s="105" t="s">
        <v>973</v>
      </c>
      <c r="K6839" s="106" t="n">
        <v>9246</v>
      </c>
      <c r="L6839" s="107" t="n">
        <v>2022002758</v>
      </c>
      <c r="M6839" s="73" t="n">
        <v>44722</v>
      </c>
      <c r="N6839" s="74" t="n">
        <v>0</v>
      </c>
      <c r="O6839" s="109" t="n">
        <v>0</v>
      </c>
      <c r="P6839" s="110" t="n">
        <v>0</v>
      </c>
      <c r="Q6839" s="77" t="n">
        <v>0</v>
      </c>
      <c r="R6839" s="78" t="n">
        <v>0</v>
      </c>
      <c r="S6839" s="39" t="n">
        <v>945</v>
      </c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  <c r="AMG6839" s="0"/>
      <c r="AMH6839" s="0"/>
      <c r="AMI6839" s="0"/>
      <c r="AMJ6839" s="0"/>
    </row>
    <row r="6840" s="4" customFormat="true" ht="37.5" hidden="false" customHeight="true" outlineLevel="0" collapsed="false">
      <c r="A6840" s="23" t="s">
        <v>1337</v>
      </c>
      <c r="B6840" s="108" t="n">
        <v>12851</v>
      </c>
      <c r="C6840" s="25" t="n">
        <f aca="false">VLOOKUP(B6840,[1]Planilha8!$X$4:$Y$6629,2,0)</f>
        <v>2819298</v>
      </c>
      <c r="D6840" s="102" t="s">
        <v>1757</v>
      </c>
      <c r="E6840" s="26" t="str">
        <f aca="false">VLOOKUP(B6840,[1]Planilha8!$X$4:$Z$6629,3,0)</f>
        <v>APOIO AO DIAGNÓSTICO – SALA DE COLETA EXAMES</v>
      </c>
      <c r="F6840" s="26" t="str">
        <f aca="false">VLOOKUP(B6840,[1]Planilha8!$X$4:$AD$6629,7,0)</f>
        <v>BOM</v>
      </c>
      <c r="G6840" s="103" t="n">
        <v>44722</v>
      </c>
      <c r="H6840" s="104" t="n">
        <v>945</v>
      </c>
      <c r="I6840" s="29" t="s">
        <v>23</v>
      </c>
      <c r="J6840" s="105" t="s">
        <v>973</v>
      </c>
      <c r="K6840" s="106" t="n">
        <v>9246</v>
      </c>
      <c r="L6840" s="107" t="n">
        <v>2022002758</v>
      </c>
      <c r="M6840" s="73" t="n">
        <v>44722</v>
      </c>
      <c r="N6840" s="74" t="n">
        <v>0</v>
      </c>
      <c r="O6840" s="109" t="n">
        <v>0</v>
      </c>
      <c r="P6840" s="110" t="n">
        <v>0</v>
      </c>
      <c r="Q6840" s="77" t="n">
        <v>0</v>
      </c>
      <c r="R6840" s="78" t="n">
        <v>0</v>
      </c>
      <c r="S6840" s="39" t="n">
        <v>945</v>
      </c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  <c r="AMG6840" s="0"/>
      <c r="AMH6840" s="0"/>
      <c r="AMI6840" s="0"/>
      <c r="AMJ6840" s="0"/>
    </row>
    <row r="6841" s="4" customFormat="true" ht="37.5" hidden="false" customHeight="true" outlineLevel="0" collapsed="false">
      <c r="A6841" s="23" t="s">
        <v>1337</v>
      </c>
      <c r="B6841" s="108" t="n">
        <v>12852</v>
      </c>
      <c r="C6841" s="25" t="n">
        <f aca="false">VLOOKUP(B6841,[1]Planilha8!$X$4:$Y$6629,2,0)</f>
        <v>2819299</v>
      </c>
      <c r="D6841" s="102" t="s">
        <v>1757</v>
      </c>
      <c r="E6841" s="26" t="str">
        <f aca="false">VLOOKUP(B6841,[1]Planilha8!$X$4:$Z$6629,3,0)</f>
        <v>APOIO AO DIAGNÓSTICO – SALA DE COLETA EXAMES</v>
      </c>
      <c r="F6841" s="26" t="str">
        <f aca="false">VLOOKUP(B6841,[1]Planilha8!$X$4:$AD$6629,7,0)</f>
        <v>BOM</v>
      </c>
      <c r="G6841" s="103" t="n">
        <v>44722</v>
      </c>
      <c r="H6841" s="104" t="n">
        <v>945</v>
      </c>
      <c r="I6841" s="29" t="s">
        <v>23</v>
      </c>
      <c r="J6841" s="105" t="s">
        <v>973</v>
      </c>
      <c r="K6841" s="106" t="n">
        <v>9246</v>
      </c>
      <c r="L6841" s="107" t="n">
        <v>2022002758</v>
      </c>
      <c r="M6841" s="73" t="n">
        <v>44722</v>
      </c>
      <c r="N6841" s="74" t="n">
        <v>0</v>
      </c>
      <c r="O6841" s="109" t="n">
        <v>0</v>
      </c>
      <c r="P6841" s="110" t="n">
        <v>0</v>
      </c>
      <c r="Q6841" s="77" t="n">
        <v>0</v>
      </c>
      <c r="R6841" s="78" t="n">
        <v>0</v>
      </c>
      <c r="S6841" s="39" t="n">
        <v>945</v>
      </c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  <c r="AMG6841" s="0"/>
      <c r="AMH6841" s="0"/>
      <c r="AMI6841" s="0"/>
      <c r="AMJ6841" s="0"/>
    </row>
    <row r="6842" s="4" customFormat="true" ht="37.5" hidden="false" customHeight="true" outlineLevel="0" collapsed="false">
      <c r="A6842" s="23" t="s">
        <v>1337</v>
      </c>
      <c r="B6842" s="108" t="n">
        <v>13042</v>
      </c>
      <c r="C6842" s="25" t="n">
        <f aca="false">VLOOKUP(B6842,[1]Planilha8!$X$4:$Y$6629,2,0)</f>
        <v>2902593</v>
      </c>
      <c r="D6842" s="102" t="s">
        <v>1758</v>
      </c>
      <c r="E6842" s="26" t="str">
        <f aca="false">VLOOKUP(B6842,[1]Planilha8!$X$4:$Z$6629,3,0)</f>
        <v>TRANSPLANTE</v>
      </c>
      <c r="F6842" s="26" t="str">
        <f aca="false">VLOOKUP(B6842,[1]Planilha8!$X$4:$AD$6629,7,0)</f>
        <v>BOM</v>
      </c>
      <c r="G6842" s="103" t="n">
        <v>44756</v>
      </c>
      <c r="H6842" s="104" t="n">
        <v>850</v>
      </c>
      <c r="I6842" s="29" t="s">
        <v>23</v>
      </c>
      <c r="J6842" s="105" t="s">
        <v>1747</v>
      </c>
      <c r="K6842" s="106" t="n">
        <v>540</v>
      </c>
      <c r="L6842" s="107" t="n">
        <v>2022004077</v>
      </c>
      <c r="M6842" s="73" t="n">
        <v>44756</v>
      </c>
      <c r="N6842" s="74" t="n">
        <v>0</v>
      </c>
      <c r="O6842" s="109" t="n">
        <v>0</v>
      </c>
      <c r="P6842" s="110" t="n">
        <v>0</v>
      </c>
      <c r="Q6842" s="77" t="n">
        <v>0</v>
      </c>
      <c r="R6842" s="78" t="n">
        <v>0</v>
      </c>
      <c r="S6842" s="39" t="n">
        <v>850</v>
      </c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  <c r="AMG6842" s="0"/>
      <c r="AMH6842" s="0"/>
      <c r="AMI6842" s="0"/>
      <c r="AMJ6842" s="0"/>
    </row>
    <row r="6843" s="4" customFormat="true" ht="37.5" hidden="false" customHeight="true" outlineLevel="0" collapsed="false">
      <c r="A6843" s="23" t="s">
        <v>1337</v>
      </c>
      <c r="B6843" s="108" t="n">
        <v>13043</v>
      </c>
      <c r="C6843" s="25" t="n">
        <f aca="false">VLOOKUP(B6843,[1]Planilha8!$X$4:$Y$6629,2,0)</f>
        <v>2902594</v>
      </c>
      <c r="D6843" s="102" t="s">
        <v>1758</v>
      </c>
      <c r="E6843" s="26" t="str">
        <f aca="false">VLOOKUP(B6843,[1]Planilha8!$X$4:$Z$6629,3,0)</f>
        <v>TRANSPLANTE</v>
      </c>
      <c r="F6843" s="26" t="str">
        <f aca="false">VLOOKUP(B6843,[1]Planilha8!$X$4:$AD$6629,7,0)</f>
        <v>BOM</v>
      </c>
      <c r="G6843" s="103" t="n">
        <v>44756</v>
      </c>
      <c r="H6843" s="104" t="n">
        <v>850</v>
      </c>
      <c r="I6843" s="29" t="s">
        <v>23</v>
      </c>
      <c r="J6843" s="105" t="s">
        <v>1747</v>
      </c>
      <c r="K6843" s="106" t="n">
        <v>540</v>
      </c>
      <c r="L6843" s="107" t="n">
        <v>2022004077</v>
      </c>
      <c r="M6843" s="73" t="n">
        <v>44756</v>
      </c>
      <c r="N6843" s="74" t="n">
        <v>0</v>
      </c>
      <c r="O6843" s="109" t="n">
        <v>0</v>
      </c>
      <c r="P6843" s="110" t="n">
        <v>0</v>
      </c>
      <c r="Q6843" s="77" t="n">
        <v>0</v>
      </c>
      <c r="R6843" s="78" t="n">
        <v>0</v>
      </c>
      <c r="S6843" s="39" t="n">
        <v>850</v>
      </c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  <c r="AMG6843" s="0"/>
      <c r="AMH6843" s="0"/>
      <c r="AMI6843" s="0"/>
      <c r="AMJ6843" s="0"/>
    </row>
    <row r="6844" s="4" customFormat="true" ht="37.5" hidden="false" customHeight="true" outlineLevel="0" collapsed="false">
      <c r="A6844" s="23" t="s">
        <v>1337</v>
      </c>
      <c r="B6844" s="108" t="n">
        <v>13044</v>
      </c>
      <c r="C6844" s="25" t="n">
        <f aca="false">VLOOKUP(B6844,[1]Planilha8!$X$4:$Y$6629,2,0)</f>
        <v>2902595</v>
      </c>
      <c r="D6844" s="102" t="s">
        <v>1758</v>
      </c>
      <c r="E6844" s="26" t="str">
        <f aca="false">VLOOKUP(B6844,[1]Planilha8!$X$4:$Z$6629,3,0)</f>
        <v>MANUTENÇÃO PREDIAL</v>
      </c>
      <c r="F6844" s="26" t="str">
        <f aca="false">VLOOKUP(B6844,[1]Planilha8!$X$4:$AD$6629,7,0)</f>
        <v>BOM</v>
      </c>
      <c r="G6844" s="103" t="n">
        <v>44756</v>
      </c>
      <c r="H6844" s="104" t="n">
        <v>850</v>
      </c>
      <c r="I6844" s="29" t="s">
        <v>23</v>
      </c>
      <c r="J6844" s="105" t="s">
        <v>1747</v>
      </c>
      <c r="K6844" s="106" t="n">
        <v>540</v>
      </c>
      <c r="L6844" s="107" t="n">
        <v>2022004077</v>
      </c>
      <c r="M6844" s="73" t="n">
        <v>44756</v>
      </c>
      <c r="N6844" s="74" t="n">
        <v>0</v>
      </c>
      <c r="O6844" s="109" t="n">
        <v>0</v>
      </c>
      <c r="P6844" s="110" t="n">
        <v>0</v>
      </c>
      <c r="Q6844" s="77" t="n">
        <v>0</v>
      </c>
      <c r="R6844" s="78" t="n">
        <v>0</v>
      </c>
      <c r="S6844" s="39" t="n">
        <v>850</v>
      </c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  <c r="AMG6844" s="0"/>
      <c r="AMH6844" s="0"/>
      <c r="AMI6844" s="0"/>
      <c r="AMJ6844" s="0"/>
    </row>
    <row r="6845" s="4" customFormat="true" ht="37.5" hidden="false" customHeight="true" outlineLevel="0" collapsed="false">
      <c r="A6845" s="23" t="s">
        <v>1337</v>
      </c>
      <c r="B6845" s="108" t="n">
        <v>13045</v>
      </c>
      <c r="C6845" s="25" t="n">
        <f aca="false">VLOOKUP(B6845,[1]Planilha8!$X$4:$Y$6629,2,0)</f>
        <v>2902596</v>
      </c>
      <c r="D6845" s="102" t="s">
        <v>1758</v>
      </c>
      <c r="E6845" s="26" t="str">
        <f aca="false">VLOOKUP(B6845,[1]Planilha8!$X$4:$Z$6629,3,0)</f>
        <v>MANUTENÇÃO PREDIAL</v>
      </c>
      <c r="F6845" s="26" t="str">
        <f aca="false">VLOOKUP(B6845,[1]Planilha8!$X$4:$AD$6629,7,0)</f>
        <v>BOM</v>
      </c>
      <c r="G6845" s="103" t="n">
        <v>44756</v>
      </c>
      <c r="H6845" s="104" t="n">
        <v>850</v>
      </c>
      <c r="I6845" s="29" t="s">
        <v>23</v>
      </c>
      <c r="J6845" s="105" t="s">
        <v>1747</v>
      </c>
      <c r="K6845" s="106" t="n">
        <v>540</v>
      </c>
      <c r="L6845" s="107" t="n">
        <v>2022004077</v>
      </c>
      <c r="M6845" s="73" t="n">
        <v>44756</v>
      </c>
      <c r="N6845" s="74" t="n">
        <v>0</v>
      </c>
      <c r="O6845" s="109" t="n">
        <v>0</v>
      </c>
      <c r="P6845" s="110" t="n">
        <v>0</v>
      </c>
      <c r="Q6845" s="77" t="n">
        <v>0</v>
      </c>
      <c r="R6845" s="78" t="n">
        <v>0</v>
      </c>
      <c r="S6845" s="39" t="n">
        <v>850</v>
      </c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  <c r="AMG6845" s="0"/>
      <c r="AMH6845" s="0"/>
      <c r="AMI6845" s="0"/>
      <c r="AMJ6845" s="0"/>
    </row>
    <row r="6846" s="4" customFormat="true" ht="37.5" hidden="false" customHeight="true" outlineLevel="0" collapsed="false">
      <c r="A6846" s="23" t="s">
        <v>1337</v>
      </c>
      <c r="B6846" s="108" t="n">
        <v>13046</v>
      </c>
      <c r="C6846" s="25" t="n">
        <f aca="false">VLOOKUP(B6846,[1]Planilha8!$X$4:$Y$6629,2,0)</f>
        <v>2902586</v>
      </c>
      <c r="D6846" s="102" t="s">
        <v>1759</v>
      </c>
      <c r="E6846" s="26" t="str">
        <f aca="false">VLOOKUP(B6846,[1]Planilha8!$X$4:$Z$6629,3,0)</f>
        <v>TRANSPLANTE</v>
      </c>
      <c r="F6846" s="26" t="str">
        <f aca="false">VLOOKUP(B6846,[1]Planilha8!$X$4:$AD$6629,7,0)</f>
        <v>BOM</v>
      </c>
      <c r="G6846" s="103" t="n">
        <v>44756</v>
      </c>
      <c r="H6846" s="104" t="n">
        <v>900</v>
      </c>
      <c r="I6846" s="29" t="s">
        <v>23</v>
      </c>
      <c r="J6846" s="105" t="s">
        <v>1747</v>
      </c>
      <c r="K6846" s="106" t="n">
        <v>540</v>
      </c>
      <c r="L6846" s="107" t="n">
        <v>2022004077</v>
      </c>
      <c r="M6846" s="73" t="n">
        <v>44756</v>
      </c>
      <c r="N6846" s="74" t="n">
        <v>0</v>
      </c>
      <c r="O6846" s="109" t="n">
        <v>0</v>
      </c>
      <c r="P6846" s="110" t="n">
        <v>0</v>
      </c>
      <c r="Q6846" s="77" t="n">
        <v>0</v>
      </c>
      <c r="R6846" s="78" t="n">
        <v>0</v>
      </c>
      <c r="S6846" s="39" t="n">
        <v>900</v>
      </c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  <c r="AMG6846" s="0"/>
      <c r="AMH6846" s="0"/>
      <c r="AMI6846" s="0"/>
      <c r="AMJ6846" s="0"/>
    </row>
    <row r="6847" s="4" customFormat="true" ht="37.5" hidden="false" customHeight="true" outlineLevel="0" collapsed="false">
      <c r="A6847" s="23" t="s">
        <v>1337</v>
      </c>
      <c r="B6847" s="108" t="n">
        <v>13047</v>
      </c>
      <c r="C6847" s="25" t="n">
        <f aca="false">VLOOKUP(B6847,[1]Planilha8!$X$4:$Y$6629,2,0)</f>
        <v>2902587</v>
      </c>
      <c r="D6847" s="102" t="s">
        <v>1759</v>
      </c>
      <c r="E6847" s="26" t="str">
        <f aca="false">VLOOKUP(B6847,[1]Planilha8!$X$4:$Z$6629,3,0)</f>
        <v>TRANSPLANTE</v>
      </c>
      <c r="F6847" s="26" t="str">
        <f aca="false">VLOOKUP(B6847,[1]Planilha8!$X$4:$AD$6629,7,0)</f>
        <v>BOM</v>
      </c>
      <c r="G6847" s="103" t="n">
        <v>44756</v>
      </c>
      <c r="H6847" s="104" t="n">
        <v>900</v>
      </c>
      <c r="I6847" s="29" t="s">
        <v>23</v>
      </c>
      <c r="J6847" s="105" t="s">
        <v>1747</v>
      </c>
      <c r="K6847" s="106" t="n">
        <v>540</v>
      </c>
      <c r="L6847" s="107" t="n">
        <v>2022004077</v>
      </c>
      <c r="M6847" s="73" t="n">
        <v>44756</v>
      </c>
      <c r="N6847" s="74" t="n">
        <v>0</v>
      </c>
      <c r="O6847" s="109" t="n">
        <v>0</v>
      </c>
      <c r="P6847" s="110" t="n">
        <v>0</v>
      </c>
      <c r="Q6847" s="77" t="n">
        <v>0</v>
      </c>
      <c r="R6847" s="78" t="n">
        <v>0</v>
      </c>
      <c r="S6847" s="39" t="n">
        <v>900</v>
      </c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  <c r="AMG6847" s="0"/>
      <c r="AMH6847" s="0"/>
      <c r="AMI6847" s="0"/>
      <c r="AMJ6847" s="0"/>
    </row>
    <row r="6848" s="4" customFormat="true" ht="37.5" hidden="false" customHeight="true" outlineLevel="0" collapsed="false">
      <c r="A6848" s="23" t="s">
        <v>1337</v>
      </c>
      <c r="B6848" s="108" t="n">
        <v>13048</v>
      </c>
      <c r="C6848" s="25" t="n">
        <f aca="false">VLOOKUP(B6848,[1]Planilha8!$X$4:$Y$6629,2,0)</f>
        <v>2902588</v>
      </c>
      <c r="D6848" s="102" t="s">
        <v>1759</v>
      </c>
      <c r="E6848" s="26" t="str">
        <f aca="false">VLOOKUP(B6848,[1]Planilha8!$X$4:$Z$6629,3,0)</f>
        <v>TRANSPLANTE</v>
      </c>
      <c r="F6848" s="26" t="str">
        <f aca="false">VLOOKUP(B6848,[1]Planilha8!$X$4:$AD$6629,7,0)</f>
        <v>BOM</v>
      </c>
      <c r="G6848" s="103" t="n">
        <v>44756</v>
      </c>
      <c r="H6848" s="104" t="n">
        <v>900</v>
      </c>
      <c r="I6848" s="29" t="s">
        <v>23</v>
      </c>
      <c r="J6848" s="105" t="s">
        <v>1747</v>
      </c>
      <c r="K6848" s="106" t="n">
        <v>540</v>
      </c>
      <c r="L6848" s="107" t="n">
        <v>2022004077</v>
      </c>
      <c r="M6848" s="73" t="n">
        <v>44756</v>
      </c>
      <c r="N6848" s="74" t="n">
        <v>0</v>
      </c>
      <c r="O6848" s="109" t="n">
        <v>0</v>
      </c>
      <c r="P6848" s="110" t="n">
        <v>0</v>
      </c>
      <c r="Q6848" s="77" t="n">
        <v>0</v>
      </c>
      <c r="R6848" s="78" t="n">
        <v>0</v>
      </c>
      <c r="S6848" s="39" t="n">
        <v>900</v>
      </c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  <c r="AMG6848" s="0"/>
      <c r="AMH6848" s="0"/>
      <c r="AMI6848" s="0"/>
      <c r="AMJ6848" s="0"/>
    </row>
    <row r="6849" s="4" customFormat="true" ht="37.5" hidden="false" customHeight="true" outlineLevel="0" collapsed="false">
      <c r="A6849" s="23" t="s">
        <v>1337</v>
      </c>
      <c r="B6849" s="108" t="n">
        <v>13049</v>
      </c>
      <c r="C6849" s="25" t="n">
        <f aca="false">VLOOKUP(B6849,[1]Planilha8!$X$4:$Y$6629,2,0)</f>
        <v>2902589</v>
      </c>
      <c r="D6849" s="102" t="s">
        <v>1759</v>
      </c>
      <c r="E6849" s="26" t="str">
        <f aca="false">VLOOKUP(B6849,[1]Planilha8!$X$4:$Z$6629,3,0)</f>
        <v>TRANSPLANTE</v>
      </c>
      <c r="F6849" s="26" t="str">
        <f aca="false">VLOOKUP(B6849,[1]Planilha8!$X$4:$AD$6629,7,0)</f>
        <v>BOM</v>
      </c>
      <c r="G6849" s="103" t="n">
        <v>44756</v>
      </c>
      <c r="H6849" s="104" t="n">
        <v>900</v>
      </c>
      <c r="I6849" s="29" t="s">
        <v>23</v>
      </c>
      <c r="J6849" s="105" t="s">
        <v>1747</v>
      </c>
      <c r="K6849" s="106" t="n">
        <v>540</v>
      </c>
      <c r="L6849" s="107" t="n">
        <v>2022004077</v>
      </c>
      <c r="M6849" s="73" t="n">
        <v>44756</v>
      </c>
      <c r="N6849" s="74" t="n">
        <v>0</v>
      </c>
      <c r="O6849" s="109" t="n">
        <v>0</v>
      </c>
      <c r="P6849" s="110" t="n">
        <v>0</v>
      </c>
      <c r="Q6849" s="77" t="n">
        <v>0</v>
      </c>
      <c r="R6849" s="78" t="n">
        <v>0</v>
      </c>
      <c r="S6849" s="39" t="n">
        <v>900</v>
      </c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  <c r="AMG6849" s="0"/>
      <c r="AMH6849" s="0"/>
      <c r="AMI6849" s="0"/>
      <c r="AMJ6849" s="0"/>
    </row>
    <row r="6850" s="4" customFormat="true" ht="37.5" hidden="false" customHeight="true" outlineLevel="0" collapsed="false">
      <c r="A6850" s="23" t="s">
        <v>1337</v>
      </c>
      <c r="B6850" s="108" t="n">
        <v>13050</v>
      </c>
      <c r="C6850" s="25" t="n">
        <f aca="false">VLOOKUP(B6850,[1]Planilha8!$X$4:$Y$6629,2,0)</f>
        <v>2902590</v>
      </c>
      <c r="D6850" s="102" t="s">
        <v>1759</v>
      </c>
      <c r="E6850" s="26" t="str">
        <f aca="false">VLOOKUP(B6850,[1]Planilha8!$X$4:$Z$6629,3,0)</f>
        <v>TRANSPLANTE</v>
      </c>
      <c r="F6850" s="26" t="str">
        <f aca="false">VLOOKUP(B6850,[1]Planilha8!$X$4:$AD$6629,7,0)</f>
        <v>BOM</v>
      </c>
      <c r="G6850" s="103" t="n">
        <v>44756</v>
      </c>
      <c r="H6850" s="104" t="n">
        <v>900</v>
      </c>
      <c r="I6850" s="29" t="s">
        <v>23</v>
      </c>
      <c r="J6850" s="105" t="s">
        <v>1747</v>
      </c>
      <c r="K6850" s="106" t="n">
        <v>540</v>
      </c>
      <c r="L6850" s="107" t="n">
        <v>2022004077</v>
      </c>
      <c r="M6850" s="73" t="n">
        <v>44756</v>
      </c>
      <c r="N6850" s="74" t="n">
        <v>0</v>
      </c>
      <c r="O6850" s="109" t="n">
        <v>0</v>
      </c>
      <c r="P6850" s="110" t="n">
        <v>0</v>
      </c>
      <c r="Q6850" s="77" t="n">
        <v>0</v>
      </c>
      <c r="R6850" s="78" t="n">
        <v>0</v>
      </c>
      <c r="S6850" s="39" t="n">
        <v>900</v>
      </c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  <c r="AMG6850" s="0"/>
      <c r="AMH6850" s="0"/>
      <c r="AMI6850" s="0"/>
      <c r="AMJ6850" s="0"/>
    </row>
    <row r="6851" s="4" customFormat="true" ht="37.5" hidden="false" customHeight="true" outlineLevel="0" collapsed="false">
      <c r="A6851" s="23" t="s">
        <v>1337</v>
      </c>
      <c r="B6851" s="108" t="n">
        <v>13051</v>
      </c>
      <c r="C6851" s="25" t="n">
        <f aca="false">VLOOKUP(B6851,[1]Planilha8!$X$4:$Y$6629,2,0)</f>
        <v>2902591</v>
      </c>
      <c r="D6851" s="102" t="s">
        <v>1759</v>
      </c>
      <c r="E6851" s="26" t="str">
        <f aca="false">VLOOKUP(B6851,[1]Planilha8!$X$4:$Z$6629,3,0)</f>
        <v>TRANSPLANTE</v>
      </c>
      <c r="F6851" s="26" t="str">
        <f aca="false">VLOOKUP(B6851,[1]Planilha8!$X$4:$AD$6629,7,0)</f>
        <v>BOM</v>
      </c>
      <c r="G6851" s="103" t="n">
        <v>44756</v>
      </c>
      <c r="H6851" s="104" t="n">
        <v>900</v>
      </c>
      <c r="I6851" s="29" t="s">
        <v>23</v>
      </c>
      <c r="J6851" s="105" t="s">
        <v>1747</v>
      </c>
      <c r="K6851" s="106" t="n">
        <v>540</v>
      </c>
      <c r="L6851" s="107" t="n">
        <v>2022004077</v>
      </c>
      <c r="M6851" s="73" t="n">
        <v>44756</v>
      </c>
      <c r="N6851" s="74" t="n">
        <v>0</v>
      </c>
      <c r="O6851" s="109" t="n">
        <v>0</v>
      </c>
      <c r="P6851" s="110" t="n">
        <v>0</v>
      </c>
      <c r="Q6851" s="77" t="n">
        <v>0</v>
      </c>
      <c r="R6851" s="78" t="n">
        <v>0</v>
      </c>
      <c r="S6851" s="39" t="n">
        <v>900</v>
      </c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  <c r="AMG6851" s="0"/>
      <c r="AMH6851" s="0"/>
      <c r="AMI6851" s="0"/>
      <c r="AMJ6851" s="0"/>
    </row>
    <row r="6852" s="4" customFormat="true" ht="37.5" hidden="false" customHeight="true" outlineLevel="0" collapsed="false">
      <c r="A6852" s="23" t="s">
        <v>1337</v>
      </c>
      <c r="B6852" s="108" t="n">
        <v>13053</v>
      </c>
      <c r="C6852" s="25" t="n">
        <f aca="false">VLOOKUP(B6852,[1]Planilha8!$X$4:$Y$6629,2,0)</f>
        <v>2902592</v>
      </c>
      <c r="D6852" s="102" t="s">
        <v>1759</v>
      </c>
      <c r="E6852" s="26" t="str">
        <f aca="false">VLOOKUP(B6852,[1]Planilha8!$X$4:$Z$6629,3,0)</f>
        <v>TRANSPLANTE</v>
      </c>
      <c r="F6852" s="26" t="str">
        <f aca="false">VLOOKUP(B6852,[1]Planilha8!$X$4:$AD$6629,7,0)</f>
        <v>BOM</v>
      </c>
      <c r="G6852" s="103" t="n">
        <v>44756</v>
      </c>
      <c r="H6852" s="104" t="n">
        <v>900</v>
      </c>
      <c r="I6852" s="29" t="s">
        <v>23</v>
      </c>
      <c r="J6852" s="105" t="s">
        <v>1747</v>
      </c>
      <c r="K6852" s="106" t="n">
        <v>540</v>
      </c>
      <c r="L6852" s="107" t="n">
        <v>2022004077</v>
      </c>
      <c r="M6852" s="73" t="n">
        <v>44756</v>
      </c>
      <c r="N6852" s="74" t="n">
        <v>0</v>
      </c>
      <c r="O6852" s="109" t="n">
        <v>0</v>
      </c>
      <c r="P6852" s="110" t="n">
        <v>0</v>
      </c>
      <c r="Q6852" s="77" t="n">
        <v>0</v>
      </c>
      <c r="R6852" s="78" t="n">
        <v>0</v>
      </c>
      <c r="S6852" s="39" t="n">
        <v>900</v>
      </c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  <c r="AMG6852" s="0"/>
      <c r="AMH6852" s="0"/>
      <c r="AMI6852" s="0"/>
      <c r="AMJ6852" s="0"/>
    </row>
    <row r="6853" s="4" customFormat="true" ht="37.5" hidden="false" customHeight="true" outlineLevel="0" collapsed="false">
      <c r="A6853" s="23" t="s">
        <v>1337</v>
      </c>
      <c r="B6853" s="108" t="n">
        <v>13036</v>
      </c>
      <c r="C6853" s="25" t="n">
        <f aca="false">VLOOKUP(B6853,[1]Planilha8!$X$4:$Y$6629,2,0)</f>
        <v>2902610</v>
      </c>
      <c r="D6853" s="102" t="s">
        <v>1760</v>
      </c>
      <c r="E6853" s="26" t="str">
        <f aca="false">VLOOKUP(B6853,[1]Planilha8!$X$4:$Z$6629,3,0)</f>
        <v>TRANSPLANTE</v>
      </c>
      <c r="F6853" s="26" t="str">
        <f aca="false">VLOOKUP(B6853,[1]Planilha8!$X$4:$AD$6629,7,0)</f>
        <v>BOM</v>
      </c>
      <c r="G6853" s="103" t="n">
        <v>44764</v>
      </c>
      <c r="H6853" s="104" t="n">
        <v>500</v>
      </c>
      <c r="I6853" s="29" t="s">
        <v>23</v>
      </c>
      <c r="J6853" s="105" t="s">
        <v>1761</v>
      </c>
      <c r="K6853" s="106" t="n">
        <v>3564</v>
      </c>
      <c r="L6853" s="107" t="n">
        <v>2022004077</v>
      </c>
      <c r="M6853" s="73" t="n">
        <v>44764</v>
      </c>
      <c r="N6853" s="74" t="n">
        <v>0</v>
      </c>
      <c r="O6853" s="109" t="n">
        <v>0</v>
      </c>
      <c r="P6853" s="110" t="n">
        <v>0</v>
      </c>
      <c r="Q6853" s="77" t="n">
        <v>0</v>
      </c>
      <c r="R6853" s="78" t="n">
        <v>0</v>
      </c>
      <c r="S6853" s="39" t="n">
        <v>500</v>
      </c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  <c r="AMG6853" s="0"/>
      <c r="AMH6853" s="0"/>
      <c r="AMI6853" s="0"/>
      <c r="AMJ6853" s="0"/>
    </row>
    <row r="6854" s="4" customFormat="true" ht="37.5" hidden="false" customHeight="true" outlineLevel="0" collapsed="false">
      <c r="A6854" s="23" t="s">
        <v>1337</v>
      </c>
      <c r="B6854" s="108" t="n">
        <v>13037</v>
      </c>
      <c r="C6854" s="25" t="n">
        <f aca="false">VLOOKUP(B6854,[1]Planilha8!$X$4:$Y$6629,2,0)</f>
        <v>2902611</v>
      </c>
      <c r="D6854" s="102" t="s">
        <v>1760</v>
      </c>
      <c r="E6854" s="26" t="str">
        <f aca="false">VLOOKUP(B6854,[1]Planilha8!$X$4:$Z$6629,3,0)</f>
        <v>TRANSPLANTE</v>
      </c>
      <c r="F6854" s="26" t="str">
        <f aca="false">VLOOKUP(B6854,[1]Planilha8!$X$4:$AD$6629,7,0)</f>
        <v>BOM</v>
      </c>
      <c r="G6854" s="103" t="n">
        <v>44764</v>
      </c>
      <c r="H6854" s="104" t="n">
        <v>500</v>
      </c>
      <c r="I6854" s="29" t="s">
        <v>23</v>
      </c>
      <c r="J6854" s="105" t="s">
        <v>1761</v>
      </c>
      <c r="K6854" s="106" t="n">
        <v>3564</v>
      </c>
      <c r="L6854" s="107" t="n">
        <v>2022004077</v>
      </c>
      <c r="M6854" s="73" t="n">
        <v>44764</v>
      </c>
      <c r="N6854" s="74" t="n">
        <v>0</v>
      </c>
      <c r="O6854" s="109" t="n">
        <v>0</v>
      </c>
      <c r="P6854" s="110" t="n">
        <v>0</v>
      </c>
      <c r="Q6854" s="77" t="n">
        <v>0</v>
      </c>
      <c r="R6854" s="78" t="n">
        <v>0</v>
      </c>
      <c r="S6854" s="39" t="n">
        <v>500</v>
      </c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  <c r="AMG6854" s="0"/>
      <c r="AMH6854" s="0"/>
      <c r="AMI6854" s="0"/>
      <c r="AMJ6854" s="0"/>
    </row>
    <row r="6855" s="4" customFormat="true" ht="37.5" hidden="false" customHeight="true" outlineLevel="0" collapsed="false">
      <c r="A6855" s="23" t="s">
        <v>1337</v>
      </c>
      <c r="B6855" s="108" t="n">
        <v>13026</v>
      </c>
      <c r="C6855" s="25" t="n">
        <f aca="false">VLOOKUP(B6855,[1]Planilha8!$X$4:$Y$6629,2,0)</f>
        <v>2902600</v>
      </c>
      <c r="D6855" s="102" t="s">
        <v>1762</v>
      </c>
      <c r="E6855" s="26" t="str">
        <f aca="false">VLOOKUP(B6855,[1]Planilha8!$X$4:$Z$6629,3,0)</f>
        <v>TRANSPLANTE</v>
      </c>
      <c r="F6855" s="26" t="str">
        <f aca="false">VLOOKUP(B6855,[1]Planilha8!$X$4:$AD$6629,7,0)</f>
        <v>BOM</v>
      </c>
      <c r="G6855" s="103" t="n">
        <v>44764</v>
      </c>
      <c r="H6855" s="104" t="n">
        <v>700</v>
      </c>
      <c r="I6855" s="29" t="s">
        <v>23</v>
      </c>
      <c r="J6855" s="105" t="s">
        <v>1761</v>
      </c>
      <c r="K6855" s="106" t="n">
        <v>3564</v>
      </c>
      <c r="L6855" s="107" t="n">
        <v>2022004077</v>
      </c>
      <c r="M6855" s="73" t="n">
        <v>44764</v>
      </c>
      <c r="N6855" s="74" t="n">
        <v>0</v>
      </c>
      <c r="O6855" s="109" t="n">
        <v>0</v>
      </c>
      <c r="P6855" s="110" t="n">
        <v>0</v>
      </c>
      <c r="Q6855" s="77" t="n">
        <v>0</v>
      </c>
      <c r="R6855" s="78" t="n">
        <v>0</v>
      </c>
      <c r="S6855" s="39" t="n">
        <v>700</v>
      </c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  <c r="AMG6855" s="0"/>
      <c r="AMH6855" s="0"/>
      <c r="AMI6855" s="0"/>
      <c r="AMJ6855" s="0"/>
    </row>
    <row r="6856" s="4" customFormat="true" ht="37.5" hidden="false" customHeight="true" outlineLevel="0" collapsed="false">
      <c r="A6856" s="23" t="s">
        <v>1337</v>
      </c>
      <c r="B6856" s="108" t="n">
        <v>13027</v>
      </c>
      <c r="C6856" s="25" t="n">
        <f aca="false">VLOOKUP(B6856,[1]Planilha8!$X$4:$Y$6629,2,0)</f>
        <v>2902601</v>
      </c>
      <c r="D6856" s="102" t="s">
        <v>1762</v>
      </c>
      <c r="E6856" s="26" t="str">
        <f aca="false">VLOOKUP(B6856,[1]Planilha8!$X$4:$Z$6629,3,0)</f>
        <v>TRANSPLANTE</v>
      </c>
      <c r="F6856" s="26" t="str">
        <f aca="false">VLOOKUP(B6856,[1]Planilha8!$X$4:$AD$6629,7,0)</f>
        <v>BOM</v>
      </c>
      <c r="G6856" s="103" t="n">
        <v>44764</v>
      </c>
      <c r="H6856" s="104" t="n">
        <v>700</v>
      </c>
      <c r="I6856" s="29" t="s">
        <v>23</v>
      </c>
      <c r="J6856" s="105" t="s">
        <v>1761</v>
      </c>
      <c r="K6856" s="106" t="n">
        <v>3564</v>
      </c>
      <c r="L6856" s="107" t="n">
        <v>2022004077</v>
      </c>
      <c r="M6856" s="73" t="n">
        <v>44764</v>
      </c>
      <c r="N6856" s="74" t="n">
        <v>0</v>
      </c>
      <c r="O6856" s="109" t="n">
        <v>0</v>
      </c>
      <c r="P6856" s="110" t="n">
        <v>0</v>
      </c>
      <c r="Q6856" s="77" t="n">
        <v>0</v>
      </c>
      <c r="R6856" s="78" t="n">
        <v>0</v>
      </c>
      <c r="S6856" s="39" t="n">
        <v>700</v>
      </c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  <c r="AMG6856" s="0"/>
      <c r="AMH6856" s="0"/>
      <c r="AMI6856" s="0"/>
      <c r="AMJ6856" s="0"/>
    </row>
    <row r="6857" s="4" customFormat="true" ht="37.5" hidden="false" customHeight="true" outlineLevel="0" collapsed="false">
      <c r="A6857" s="23" t="s">
        <v>1337</v>
      </c>
      <c r="B6857" s="108" t="n">
        <v>13028</v>
      </c>
      <c r="C6857" s="25" t="n">
        <f aca="false">VLOOKUP(B6857,[1]Planilha8!$X$4:$Y$6629,2,0)</f>
        <v>2902602</v>
      </c>
      <c r="D6857" s="102" t="s">
        <v>1762</v>
      </c>
      <c r="E6857" s="26" t="str">
        <f aca="false">VLOOKUP(B6857,[1]Planilha8!$X$4:$Z$6629,3,0)</f>
        <v>TRANSPLANTE</v>
      </c>
      <c r="F6857" s="26" t="str">
        <f aca="false">VLOOKUP(B6857,[1]Planilha8!$X$4:$AD$6629,7,0)</f>
        <v>BOM</v>
      </c>
      <c r="G6857" s="103" t="n">
        <v>44764</v>
      </c>
      <c r="H6857" s="104" t="n">
        <v>700</v>
      </c>
      <c r="I6857" s="29" t="s">
        <v>23</v>
      </c>
      <c r="J6857" s="105" t="s">
        <v>1761</v>
      </c>
      <c r="K6857" s="106" t="n">
        <v>3564</v>
      </c>
      <c r="L6857" s="107" t="n">
        <v>2022004077</v>
      </c>
      <c r="M6857" s="73" t="n">
        <v>44764</v>
      </c>
      <c r="N6857" s="74" t="n">
        <v>0</v>
      </c>
      <c r="O6857" s="109" t="n">
        <v>0</v>
      </c>
      <c r="P6857" s="110" t="n">
        <v>0</v>
      </c>
      <c r="Q6857" s="77" t="n">
        <v>0</v>
      </c>
      <c r="R6857" s="78" t="n">
        <v>0</v>
      </c>
      <c r="S6857" s="39" t="n">
        <v>700</v>
      </c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  <c r="AMG6857" s="0"/>
      <c r="AMH6857" s="0"/>
      <c r="AMI6857" s="0"/>
      <c r="AMJ6857" s="0"/>
    </row>
    <row r="6858" s="4" customFormat="true" ht="37.5" hidden="false" customHeight="true" outlineLevel="0" collapsed="false">
      <c r="A6858" s="23" t="s">
        <v>1337</v>
      </c>
      <c r="B6858" s="108" t="n">
        <v>13029</v>
      </c>
      <c r="C6858" s="25" t="n">
        <f aca="false">VLOOKUP(B6858,[1]Planilha8!$X$4:$Y$6629,2,0)</f>
        <v>2902603</v>
      </c>
      <c r="D6858" s="102" t="s">
        <v>1762</v>
      </c>
      <c r="E6858" s="26" t="str">
        <f aca="false">VLOOKUP(B6858,[1]Planilha8!$X$4:$Z$6629,3,0)</f>
        <v>TRANSPLANTE</v>
      </c>
      <c r="F6858" s="26" t="str">
        <f aca="false">VLOOKUP(B6858,[1]Planilha8!$X$4:$AD$6629,7,0)</f>
        <v>BOM</v>
      </c>
      <c r="G6858" s="103" t="n">
        <v>44764</v>
      </c>
      <c r="H6858" s="104" t="n">
        <v>700</v>
      </c>
      <c r="I6858" s="29" t="s">
        <v>23</v>
      </c>
      <c r="J6858" s="105" t="s">
        <v>1761</v>
      </c>
      <c r="K6858" s="106" t="n">
        <v>3564</v>
      </c>
      <c r="L6858" s="107" t="n">
        <v>2022004077</v>
      </c>
      <c r="M6858" s="73" t="n">
        <v>44764</v>
      </c>
      <c r="N6858" s="74" t="n">
        <v>0</v>
      </c>
      <c r="O6858" s="109" t="n">
        <v>0</v>
      </c>
      <c r="P6858" s="110" t="n">
        <v>0</v>
      </c>
      <c r="Q6858" s="77" t="n">
        <v>0</v>
      </c>
      <c r="R6858" s="78" t="n">
        <v>0</v>
      </c>
      <c r="S6858" s="39" t="n">
        <v>700</v>
      </c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  <c r="AMG6858" s="0"/>
      <c r="AMH6858" s="0"/>
      <c r="AMI6858" s="0"/>
      <c r="AMJ6858" s="0"/>
    </row>
    <row r="6859" s="4" customFormat="true" ht="37.5" hidden="false" customHeight="true" outlineLevel="0" collapsed="false">
      <c r="A6859" s="23" t="s">
        <v>1337</v>
      </c>
      <c r="B6859" s="108" t="n">
        <v>13030</v>
      </c>
      <c r="C6859" s="25" t="n">
        <f aca="false">VLOOKUP(B6859,[1]Planilha8!$X$4:$Y$6629,2,0)</f>
        <v>2902604</v>
      </c>
      <c r="D6859" s="102" t="s">
        <v>1762</v>
      </c>
      <c r="E6859" s="26" t="str">
        <f aca="false">VLOOKUP(B6859,[1]Planilha8!$X$4:$Z$6629,3,0)</f>
        <v>TRANSPLANTE</v>
      </c>
      <c r="F6859" s="26" t="str">
        <f aca="false">VLOOKUP(B6859,[1]Planilha8!$X$4:$AD$6629,7,0)</f>
        <v>BOM</v>
      </c>
      <c r="G6859" s="103" t="n">
        <v>44764</v>
      </c>
      <c r="H6859" s="104" t="n">
        <v>700</v>
      </c>
      <c r="I6859" s="29" t="s">
        <v>23</v>
      </c>
      <c r="J6859" s="105" t="s">
        <v>1761</v>
      </c>
      <c r="K6859" s="106" t="n">
        <v>3564</v>
      </c>
      <c r="L6859" s="107" t="n">
        <v>2022004077</v>
      </c>
      <c r="M6859" s="73" t="n">
        <v>44764</v>
      </c>
      <c r="N6859" s="74" t="n">
        <v>0</v>
      </c>
      <c r="O6859" s="109" t="n">
        <v>0</v>
      </c>
      <c r="P6859" s="110" t="n">
        <v>0</v>
      </c>
      <c r="Q6859" s="77" t="n">
        <v>0</v>
      </c>
      <c r="R6859" s="78" t="n">
        <v>0</v>
      </c>
      <c r="S6859" s="39" t="n">
        <v>700</v>
      </c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  <c r="AMG6859" s="0"/>
      <c r="AMH6859" s="0"/>
      <c r="AMI6859" s="0"/>
      <c r="AMJ6859" s="0"/>
    </row>
    <row r="6860" s="4" customFormat="true" ht="37.5" hidden="false" customHeight="true" outlineLevel="0" collapsed="false">
      <c r="A6860" s="23" t="s">
        <v>1337</v>
      </c>
      <c r="B6860" s="108" t="n">
        <v>13031</v>
      </c>
      <c r="C6860" s="25" t="n">
        <f aca="false">VLOOKUP(B6860,[1]Planilha8!$X$4:$Y$6629,2,0)</f>
        <v>2902605</v>
      </c>
      <c r="D6860" s="102" t="s">
        <v>1762</v>
      </c>
      <c r="E6860" s="26" t="str">
        <f aca="false">VLOOKUP(B6860,[1]Planilha8!$X$4:$Z$6629,3,0)</f>
        <v>TRANSPLANTE</v>
      </c>
      <c r="F6860" s="26" t="str">
        <f aca="false">VLOOKUP(B6860,[1]Planilha8!$X$4:$AD$6629,7,0)</f>
        <v>BOM</v>
      </c>
      <c r="G6860" s="103" t="n">
        <v>44764</v>
      </c>
      <c r="H6860" s="104" t="n">
        <v>700</v>
      </c>
      <c r="I6860" s="29" t="s">
        <v>23</v>
      </c>
      <c r="J6860" s="105" t="s">
        <v>1761</v>
      </c>
      <c r="K6860" s="106" t="n">
        <v>3564</v>
      </c>
      <c r="L6860" s="107" t="n">
        <v>2022004077</v>
      </c>
      <c r="M6860" s="73" t="n">
        <v>44764</v>
      </c>
      <c r="N6860" s="74" t="n">
        <v>0</v>
      </c>
      <c r="O6860" s="109" t="n">
        <v>0</v>
      </c>
      <c r="P6860" s="110" t="n">
        <v>0</v>
      </c>
      <c r="Q6860" s="77" t="n">
        <v>0</v>
      </c>
      <c r="R6860" s="78" t="n">
        <v>0</v>
      </c>
      <c r="S6860" s="39" t="n">
        <v>700</v>
      </c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  <c r="AMG6860" s="0"/>
      <c r="AMH6860" s="0"/>
      <c r="AMI6860" s="0"/>
      <c r="AMJ6860" s="0"/>
    </row>
    <row r="6861" s="4" customFormat="true" ht="37.5" hidden="false" customHeight="true" outlineLevel="0" collapsed="false">
      <c r="A6861" s="23" t="s">
        <v>1337</v>
      </c>
      <c r="B6861" s="108" t="n">
        <v>13032</v>
      </c>
      <c r="C6861" s="25" t="n">
        <f aca="false">VLOOKUP(B6861,[1]Planilha8!$X$4:$Y$6629,2,0)</f>
        <v>2902606</v>
      </c>
      <c r="D6861" s="102" t="s">
        <v>1762</v>
      </c>
      <c r="E6861" s="26" t="str">
        <f aca="false">VLOOKUP(B6861,[1]Planilha8!$X$4:$Z$6629,3,0)</f>
        <v>TRANSPLANTE</v>
      </c>
      <c r="F6861" s="26" t="str">
        <f aca="false">VLOOKUP(B6861,[1]Planilha8!$X$4:$AD$6629,7,0)</f>
        <v>BOM</v>
      </c>
      <c r="G6861" s="103" t="n">
        <v>44764</v>
      </c>
      <c r="H6861" s="104" t="n">
        <v>700</v>
      </c>
      <c r="I6861" s="29" t="s">
        <v>23</v>
      </c>
      <c r="J6861" s="105" t="s">
        <v>1761</v>
      </c>
      <c r="K6861" s="106" t="n">
        <v>3564</v>
      </c>
      <c r="L6861" s="107" t="n">
        <v>2022004077</v>
      </c>
      <c r="M6861" s="73" t="n">
        <v>44764</v>
      </c>
      <c r="N6861" s="74" t="n">
        <v>0</v>
      </c>
      <c r="O6861" s="109" t="n">
        <v>0</v>
      </c>
      <c r="P6861" s="110" t="n">
        <v>0</v>
      </c>
      <c r="Q6861" s="77" t="n">
        <v>0</v>
      </c>
      <c r="R6861" s="78" t="n">
        <v>0</v>
      </c>
      <c r="S6861" s="39" t="n">
        <v>700</v>
      </c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  <c r="AMG6861" s="0"/>
      <c r="AMH6861" s="0"/>
      <c r="AMI6861" s="0"/>
      <c r="AMJ6861" s="0"/>
    </row>
    <row r="6862" s="4" customFormat="true" ht="37.5" hidden="false" customHeight="true" outlineLevel="0" collapsed="false">
      <c r="A6862" s="23" t="s">
        <v>1337</v>
      </c>
      <c r="B6862" s="108" t="n">
        <v>13033</v>
      </c>
      <c r="C6862" s="25" t="n">
        <f aca="false">VLOOKUP(B6862,[1]Planilha8!$X$4:$Y$6629,2,0)</f>
        <v>2902607</v>
      </c>
      <c r="D6862" s="102" t="s">
        <v>1762</v>
      </c>
      <c r="E6862" s="26" t="str">
        <f aca="false">VLOOKUP(B6862,[1]Planilha8!$X$4:$Z$6629,3,0)</f>
        <v>TRANSPLANTE</v>
      </c>
      <c r="F6862" s="26" t="str">
        <f aca="false">VLOOKUP(B6862,[1]Planilha8!$X$4:$AD$6629,7,0)</f>
        <v>BOM</v>
      </c>
      <c r="G6862" s="103" t="n">
        <v>44764</v>
      </c>
      <c r="H6862" s="104" t="n">
        <v>700</v>
      </c>
      <c r="I6862" s="29" t="s">
        <v>23</v>
      </c>
      <c r="J6862" s="105" t="s">
        <v>1761</v>
      </c>
      <c r="K6862" s="106" t="n">
        <v>3564</v>
      </c>
      <c r="L6862" s="107" t="n">
        <v>2022004077</v>
      </c>
      <c r="M6862" s="73" t="n">
        <v>44764</v>
      </c>
      <c r="N6862" s="74" t="n">
        <v>0</v>
      </c>
      <c r="O6862" s="109" t="n">
        <v>0</v>
      </c>
      <c r="P6862" s="110" t="n">
        <v>0</v>
      </c>
      <c r="Q6862" s="77" t="n">
        <v>0</v>
      </c>
      <c r="R6862" s="78" t="n">
        <v>0</v>
      </c>
      <c r="S6862" s="39" t="n">
        <v>700</v>
      </c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  <c r="AMG6862" s="0"/>
      <c r="AMH6862" s="0"/>
      <c r="AMI6862" s="0"/>
      <c r="AMJ6862" s="0"/>
    </row>
    <row r="6863" s="4" customFormat="true" ht="37.5" hidden="false" customHeight="true" outlineLevel="0" collapsed="false">
      <c r="A6863" s="23" t="s">
        <v>1337</v>
      </c>
      <c r="B6863" s="108" t="n">
        <v>13034</v>
      </c>
      <c r="C6863" s="25" t="n">
        <f aca="false">VLOOKUP(B6863,[1]Planilha8!$X$4:$Y$6629,2,0)</f>
        <v>2902608</v>
      </c>
      <c r="D6863" s="102" t="s">
        <v>1762</v>
      </c>
      <c r="E6863" s="26" t="str">
        <f aca="false">VLOOKUP(B6863,[1]Planilha8!$X$4:$Z$6629,3,0)</f>
        <v>TRANSPLANTE</v>
      </c>
      <c r="F6863" s="26" t="str">
        <f aca="false">VLOOKUP(B6863,[1]Planilha8!$X$4:$AD$6629,7,0)</f>
        <v>BOM</v>
      </c>
      <c r="G6863" s="103" t="n">
        <v>44764</v>
      </c>
      <c r="H6863" s="104" t="n">
        <v>700</v>
      </c>
      <c r="I6863" s="29" t="s">
        <v>23</v>
      </c>
      <c r="J6863" s="105" t="s">
        <v>1761</v>
      </c>
      <c r="K6863" s="106" t="n">
        <v>3564</v>
      </c>
      <c r="L6863" s="107" t="n">
        <v>2022004077</v>
      </c>
      <c r="M6863" s="73" t="n">
        <v>44764</v>
      </c>
      <c r="N6863" s="74" t="n">
        <v>0</v>
      </c>
      <c r="O6863" s="109" t="n">
        <v>0</v>
      </c>
      <c r="P6863" s="110" t="n">
        <v>0</v>
      </c>
      <c r="Q6863" s="77" t="n">
        <v>0</v>
      </c>
      <c r="R6863" s="78" t="n">
        <v>0</v>
      </c>
      <c r="S6863" s="39" t="n">
        <v>700</v>
      </c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  <c r="AMG6863" s="0"/>
      <c r="AMH6863" s="0"/>
      <c r="AMI6863" s="0"/>
      <c r="AMJ6863" s="0"/>
    </row>
    <row r="6864" s="4" customFormat="true" ht="37.5" hidden="false" customHeight="true" outlineLevel="0" collapsed="false">
      <c r="A6864" s="23" t="s">
        <v>1337</v>
      </c>
      <c r="B6864" s="108" t="n">
        <v>13035</v>
      </c>
      <c r="C6864" s="25" t="n">
        <f aca="false">VLOOKUP(B6864,[1]Planilha8!$X$4:$Y$6629,2,0)</f>
        <v>2902609</v>
      </c>
      <c r="D6864" s="102" t="s">
        <v>1762</v>
      </c>
      <c r="E6864" s="26" t="str">
        <f aca="false">VLOOKUP(B6864,[1]Planilha8!$X$4:$Z$6629,3,0)</f>
        <v>TRANSPLANTE</v>
      </c>
      <c r="F6864" s="26" t="str">
        <f aca="false">VLOOKUP(B6864,[1]Planilha8!$X$4:$AD$6629,7,0)</f>
        <v>BOM</v>
      </c>
      <c r="G6864" s="103" t="n">
        <v>44764</v>
      </c>
      <c r="H6864" s="104" t="n">
        <v>700</v>
      </c>
      <c r="I6864" s="29" t="s">
        <v>23</v>
      </c>
      <c r="J6864" s="105" t="s">
        <v>1761</v>
      </c>
      <c r="K6864" s="106" t="n">
        <v>3564</v>
      </c>
      <c r="L6864" s="107" t="n">
        <v>2022004077</v>
      </c>
      <c r="M6864" s="73" t="n">
        <v>44764</v>
      </c>
      <c r="N6864" s="74" t="n">
        <v>0</v>
      </c>
      <c r="O6864" s="109" t="n">
        <v>0</v>
      </c>
      <c r="P6864" s="110" t="n">
        <v>0</v>
      </c>
      <c r="Q6864" s="77" t="n">
        <v>0</v>
      </c>
      <c r="R6864" s="78" t="n">
        <v>0</v>
      </c>
      <c r="S6864" s="39" t="n">
        <v>700</v>
      </c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  <c r="AMG6864" s="0"/>
      <c r="AMH6864" s="0"/>
      <c r="AMI6864" s="0"/>
      <c r="AMJ6864" s="0"/>
    </row>
    <row r="6865" s="4" customFormat="true" ht="37.5" hidden="false" customHeight="true" outlineLevel="0" collapsed="false">
      <c r="A6865" s="23" t="s">
        <v>1337</v>
      </c>
      <c r="B6865" s="108" t="n">
        <v>13038</v>
      </c>
      <c r="C6865" s="25" t="n">
        <f aca="false">VLOOKUP(B6865,[1]Planilha8!$X$4:$Y$6629,2,0)</f>
        <v>2902612</v>
      </c>
      <c r="D6865" s="102" t="s">
        <v>1763</v>
      </c>
      <c r="E6865" s="26" t="str">
        <f aca="false">VLOOKUP(B6865,[1]Planilha8!$X$4:$Z$6629,3,0)</f>
        <v>TRANSPLANTE</v>
      </c>
      <c r="F6865" s="26" t="str">
        <f aca="false">VLOOKUP(B6865,[1]Planilha8!$X$4:$AD$6629,7,0)</f>
        <v>BOM</v>
      </c>
      <c r="G6865" s="103" t="n">
        <v>44764</v>
      </c>
      <c r="H6865" s="104" t="n">
        <v>900</v>
      </c>
      <c r="I6865" s="29" t="s">
        <v>23</v>
      </c>
      <c r="J6865" s="105" t="s">
        <v>1761</v>
      </c>
      <c r="K6865" s="106" t="n">
        <v>3564</v>
      </c>
      <c r="L6865" s="107" t="n">
        <v>2022004077</v>
      </c>
      <c r="M6865" s="73" t="n">
        <v>44764</v>
      </c>
      <c r="N6865" s="74" t="n">
        <v>0</v>
      </c>
      <c r="O6865" s="109" t="n">
        <v>0</v>
      </c>
      <c r="P6865" s="110" t="n">
        <v>0</v>
      </c>
      <c r="Q6865" s="77" t="n">
        <v>0</v>
      </c>
      <c r="R6865" s="78" t="n">
        <v>0</v>
      </c>
      <c r="S6865" s="39" t="n">
        <v>900</v>
      </c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  <c r="AMG6865" s="0"/>
      <c r="AMH6865" s="0"/>
      <c r="AMI6865" s="0"/>
      <c r="AMJ6865" s="0"/>
    </row>
    <row r="6866" s="4" customFormat="true" ht="37.5" hidden="false" customHeight="true" outlineLevel="0" collapsed="false">
      <c r="A6866" s="23" t="s">
        <v>1337</v>
      </c>
      <c r="B6866" s="108" t="n">
        <v>13039</v>
      </c>
      <c r="C6866" s="25" t="n">
        <f aca="false">VLOOKUP(B6866,[1]Planilha8!$X$4:$Y$6629,2,0)</f>
        <v>2902613</v>
      </c>
      <c r="D6866" s="102" t="s">
        <v>1763</v>
      </c>
      <c r="E6866" s="26" t="str">
        <f aca="false">VLOOKUP(B6866,[1]Planilha8!$X$4:$Z$6629,3,0)</f>
        <v>TRANSPLANTE</v>
      </c>
      <c r="F6866" s="26" t="str">
        <f aca="false">VLOOKUP(B6866,[1]Planilha8!$X$4:$AD$6629,7,0)</f>
        <v>BOM</v>
      </c>
      <c r="G6866" s="103" t="n">
        <v>44764</v>
      </c>
      <c r="H6866" s="104" t="n">
        <v>900</v>
      </c>
      <c r="I6866" s="29" t="s">
        <v>23</v>
      </c>
      <c r="J6866" s="105" t="s">
        <v>1761</v>
      </c>
      <c r="K6866" s="106" t="n">
        <v>3564</v>
      </c>
      <c r="L6866" s="107" t="n">
        <v>2022004077</v>
      </c>
      <c r="M6866" s="73" t="n">
        <v>44764</v>
      </c>
      <c r="N6866" s="74" t="n">
        <v>0</v>
      </c>
      <c r="O6866" s="109" t="n">
        <v>0</v>
      </c>
      <c r="P6866" s="110" t="n">
        <v>0</v>
      </c>
      <c r="Q6866" s="77" t="n">
        <v>0</v>
      </c>
      <c r="R6866" s="78" t="n">
        <v>0</v>
      </c>
      <c r="S6866" s="39" t="n">
        <v>900</v>
      </c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  <c r="AMG6866" s="0"/>
      <c r="AMH6866" s="0"/>
      <c r="AMI6866" s="0"/>
      <c r="AMJ6866" s="0"/>
    </row>
    <row r="6867" s="4" customFormat="true" ht="37.5" hidden="false" customHeight="true" outlineLevel="0" collapsed="false">
      <c r="A6867" s="23" t="s">
        <v>1337</v>
      </c>
      <c r="B6867" s="108" t="n">
        <v>13040</v>
      </c>
      <c r="C6867" s="25" t="n">
        <f aca="false">VLOOKUP(B6867,[1]Planilha8!$X$4:$Y$6629,2,0)</f>
        <v>2902614</v>
      </c>
      <c r="D6867" s="102" t="s">
        <v>1763</v>
      </c>
      <c r="E6867" s="26" t="str">
        <f aca="false">VLOOKUP(B6867,[1]Planilha8!$X$4:$Z$6629,3,0)</f>
        <v>TRANSPLANTE</v>
      </c>
      <c r="F6867" s="26" t="str">
        <f aca="false">VLOOKUP(B6867,[1]Planilha8!$X$4:$AD$6629,7,0)</f>
        <v>BOM</v>
      </c>
      <c r="G6867" s="103" t="n">
        <v>44764</v>
      </c>
      <c r="H6867" s="104" t="n">
        <v>900</v>
      </c>
      <c r="I6867" s="29" t="s">
        <v>23</v>
      </c>
      <c r="J6867" s="105" t="s">
        <v>1761</v>
      </c>
      <c r="K6867" s="106" t="n">
        <v>3564</v>
      </c>
      <c r="L6867" s="107" t="n">
        <v>2022004077</v>
      </c>
      <c r="M6867" s="73" t="n">
        <v>44764</v>
      </c>
      <c r="N6867" s="74" t="n">
        <v>0</v>
      </c>
      <c r="O6867" s="109" t="n">
        <v>0</v>
      </c>
      <c r="P6867" s="110" t="n">
        <v>0</v>
      </c>
      <c r="Q6867" s="77" t="n">
        <v>0</v>
      </c>
      <c r="R6867" s="78" t="n">
        <v>0</v>
      </c>
      <c r="S6867" s="39" t="n">
        <v>900</v>
      </c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  <c r="AMG6867" s="0"/>
      <c r="AMH6867" s="0"/>
      <c r="AMI6867" s="0"/>
      <c r="AMJ6867" s="0"/>
    </row>
    <row r="6868" s="4" customFormat="true" ht="37.5" hidden="false" customHeight="true" outlineLevel="0" collapsed="false">
      <c r="A6868" s="23" t="s">
        <v>1337</v>
      </c>
      <c r="B6868" s="108" t="n">
        <v>13041</v>
      </c>
      <c r="C6868" s="25" t="n">
        <f aca="false">VLOOKUP(B6868,[1]Planilha8!$X$4:$Y$6629,2,0)</f>
        <v>2902615</v>
      </c>
      <c r="D6868" s="102" t="s">
        <v>1763</v>
      </c>
      <c r="E6868" s="26" t="str">
        <f aca="false">VLOOKUP(B6868,[1]Planilha8!$X$4:$Z$6629,3,0)</f>
        <v>TRANSPLANTE</v>
      </c>
      <c r="F6868" s="26" t="str">
        <f aca="false">VLOOKUP(B6868,[1]Planilha8!$X$4:$AD$6629,7,0)</f>
        <v>BOM</v>
      </c>
      <c r="G6868" s="103" t="n">
        <v>44764</v>
      </c>
      <c r="H6868" s="104" t="n">
        <v>900</v>
      </c>
      <c r="I6868" s="29" t="s">
        <v>23</v>
      </c>
      <c r="J6868" s="105" t="s">
        <v>1761</v>
      </c>
      <c r="K6868" s="106" t="n">
        <v>3564</v>
      </c>
      <c r="L6868" s="107" t="n">
        <v>2022004077</v>
      </c>
      <c r="M6868" s="73" t="n">
        <v>44764</v>
      </c>
      <c r="N6868" s="74" t="n">
        <v>0</v>
      </c>
      <c r="O6868" s="109" t="n">
        <v>0</v>
      </c>
      <c r="P6868" s="110" t="n">
        <v>0</v>
      </c>
      <c r="Q6868" s="77" t="n">
        <v>0</v>
      </c>
      <c r="R6868" s="78" t="n">
        <v>0</v>
      </c>
      <c r="S6868" s="39" t="n">
        <v>900</v>
      </c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  <c r="AMG6868" s="0"/>
      <c r="AMH6868" s="0"/>
      <c r="AMI6868" s="0"/>
      <c r="AMJ6868" s="0"/>
    </row>
    <row r="6869" s="4" customFormat="true" ht="37.5" hidden="false" customHeight="true" outlineLevel="0" collapsed="false">
      <c r="A6869" s="23" t="s">
        <v>1337</v>
      </c>
      <c r="B6869" s="108" t="n">
        <v>13057</v>
      </c>
      <c r="C6869" s="25" t="n">
        <f aca="false">VLOOKUP(B6869,[1]Planilha8!$X$4:$Y$6629,2,0)</f>
        <v>2904070</v>
      </c>
      <c r="D6869" s="102" t="s">
        <v>1764</v>
      </c>
      <c r="E6869" s="26" t="str">
        <f aca="false">VLOOKUP(B6869,[1]Planilha8!$X$4:$Z$6629,3,0)</f>
        <v>TRANSPLANTE</v>
      </c>
      <c r="F6869" s="26" t="str">
        <f aca="false">VLOOKUP(B6869,[1]Planilha8!$X$4:$AD$6629,7,0)</f>
        <v>BOM</v>
      </c>
      <c r="G6869" s="103" t="n">
        <v>44757</v>
      </c>
      <c r="H6869" s="104" t="n">
        <v>2100</v>
      </c>
      <c r="I6869" s="29" t="s">
        <v>23</v>
      </c>
      <c r="J6869" s="105" t="s">
        <v>1765</v>
      </c>
      <c r="K6869" s="106" t="n">
        <v>19878677</v>
      </c>
      <c r="L6869" s="107" t="n">
        <v>2022004180</v>
      </c>
      <c r="M6869" s="73" t="n">
        <v>44757</v>
      </c>
      <c r="N6869" s="74" t="n">
        <v>0</v>
      </c>
      <c r="O6869" s="109" t="n">
        <v>0</v>
      </c>
      <c r="P6869" s="110" t="n">
        <v>0</v>
      </c>
      <c r="Q6869" s="77" t="n">
        <v>0</v>
      </c>
      <c r="R6869" s="78" t="n">
        <v>0</v>
      </c>
      <c r="S6869" s="39" t="n">
        <v>2100</v>
      </c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  <c r="AMG6869" s="0"/>
      <c r="AMH6869" s="0"/>
      <c r="AMI6869" s="0"/>
      <c r="AMJ6869" s="0"/>
    </row>
    <row r="6870" s="4" customFormat="true" ht="37.5" hidden="false" customHeight="true" outlineLevel="0" collapsed="false">
      <c r="A6870" s="23" t="s">
        <v>1337</v>
      </c>
      <c r="B6870" s="108" t="n">
        <v>13058</v>
      </c>
      <c r="C6870" s="25" t="n">
        <f aca="false">VLOOKUP(B6870,[1]Planilha8!$X$4:$Y$6629,2,0)</f>
        <v>2904071</v>
      </c>
      <c r="D6870" s="102" t="s">
        <v>1766</v>
      </c>
      <c r="E6870" s="26" t="str">
        <f aca="false">VLOOKUP(B6870,[1]Planilha8!$X$4:$Z$6629,3,0)</f>
        <v>TRANSPLANTE</v>
      </c>
      <c r="F6870" s="26" t="str">
        <f aca="false">VLOOKUP(B6870,[1]Planilha8!$X$4:$AD$6629,7,0)</f>
        <v>BOM</v>
      </c>
      <c r="G6870" s="103" t="n">
        <v>44757</v>
      </c>
      <c r="H6870" s="104" t="n">
        <v>2100</v>
      </c>
      <c r="I6870" s="29" t="s">
        <v>23</v>
      </c>
      <c r="J6870" s="105" t="s">
        <v>1765</v>
      </c>
      <c r="K6870" s="106" t="n">
        <v>19878677</v>
      </c>
      <c r="L6870" s="107" t="n">
        <v>2022004180</v>
      </c>
      <c r="M6870" s="73" t="n">
        <v>44757</v>
      </c>
      <c r="N6870" s="74" t="n">
        <v>0</v>
      </c>
      <c r="O6870" s="109" t="n">
        <v>0</v>
      </c>
      <c r="P6870" s="110" t="n">
        <v>0</v>
      </c>
      <c r="Q6870" s="77" t="n">
        <v>0</v>
      </c>
      <c r="R6870" s="78" t="n">
        <v>0</v>
      </c>
      <c r="S6870" s="39" t="n">
        <v>2100</v>
      </c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  <c r="AMG6870" s="0"/>
      <c r="AMH6870" s="0"/>
      <c r="AMI6870" s="0"/>
      <c r="AMJ6870" s="0"/>
    </row>
    <row r="6871" s="4" customFormat="true" ht="37.5" hidden="false" customHeight="true" outlineLevel="0" collapsed="false">
      <c r="A6871" s="23" t="s">
        <v>1337</v>
      </c>
      <c r="B6871" s="108" t="n">
        <v>13054</v>
      </c>
      <c r="C6871" s="25" t="n">
        <f aca="false">VLOOKUP(B6871,[1]Planilha8!$X$4:$Y$6629,2,0)</f>
        <v>2904072</v>
      </c>
      <c r="D6871" s="102" t="s">
        <v>1767</v>
      </c>
      <c r="E6871" s="26" t="str">
        <f aca="false">VLOOKUP(B6871,[1]Planilha8!$X$4:$Z$6629,3,0)</f>
        <v>TRANSPLANTE</v>
      </c>
      <c r="F6871" s="26" t="str">
        <f aca="false">VLOOKUP(B6871,[1]Planilha8!$X$4:$AD$6629,7,0)</f>
        <v>BOM</v>
      </c>
      <c r="G6871" s="103" t="n">
        <v>44757</v>
      </c>
      <c r="H6871" s="104" t="n">
        <v>2000</v>
      </c>
      <c r="I6871" s="29" t="s">
        <v>23</v>
      </c>
      <c r="J6871" s="105" t="s">
        <v>1765</v>
      </c>
      <c r="K6871" s="106" t="n">
        <v>19878677</v>
      </c>
      <c r="L6871" s="107" t="n">
        <v>2022004180</v>
      </c>
      <c r="M6871" s="73" t="n">
        <v>44757</v>
      </c>
      <c r="N6871" s="74" t="n">
        <v>0</v>
      </c>
      <c r="O6871" s="109" t="n">
        <v>0</v>
      </c>
      <c r="P6871" s="110" t="n">
        <v>0</v>
      </c>
      <c r="Q6871" s="77" t="n">
        <v>0</v>
      </c>
      <c r="R6871" s="78" t="n">
        <v>0</v>
      </c>
      <c r="S6871" s="39" t="n">
        <v>2000</v>
      </c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  <c r="AMG6871" s="0"/>
      <c r="AMH6871" s="0"/>
      <c r="AMI6871" s="0"/>
      <c r="AMJ6871" s="0"/>
    </row>
    <row r="6872" s="4" customFormat="true" ht="37.5" hidden="false" customHeight="true" outlineLevel="0" collapsed="false">
      <c r="A6872" s="23" t="s">
        <v>1337</v>
      </c>
      <c r="B6872" s="108" t="n">
        <v>13052</v>
      </c>
      <c r="C6872" s="25" t="n">
        <f aca="false">VLOOKUP(B6872,[1]Planilha8!$X$4:$Y$6629,2,0)</f>
        <v>2904073</v>
      </c>
      <c r="D6872" s="102" t="s">
        <v>1768</v>
      </c>
      <c r="E6872" s="26" t="str">
        <f aca="false">VLOOKUP(B6872,[1]Planilha8!$X$4:$Z$6629,3,0)</f>
        <v>TRANSPLANTE</v>
      </c>
      <c r="F6872" s="26" t="str">
        <f aca="false">VLOOKUP(B6872,[1]Planilha8!$X$4:$AD$6629,7,0)</f>
        <v>BOM</v>
      </c>
      <c r="G6872" s="103" t="n">
        <v>44757</v>
      </c>
      <c r="H6872" s="104" t="n">
        <v>2630</v>
      </c>
      <c r="I6872" s="29" t="s">
        <v>23</v>
      </c>
      <c r="J6872" s="105" t="s">
        <v>1765</v>
      </c>
      <c r="K6872" s="106" t="n">
        <v>19878677</v>
      </c>
      <c r="L6872" s="107" t="n">
        <v>2022004180</v>
      </c>
      <c r="M6872" s="73" t="n">
        <v>44757</v>
      </c>
      <c r="N6872" s="74" t="n">
        <v>0</v>
      </c>
      <c r="O6872" s="109" t="n">
        <v>0</v>
      </c>
      <c r="P6872" s="110" t="n">
        <v>0</v>
      </c>
      <c r="Q6872" s="77" t="n">
        <v>0</v>
      </c>
      <c r="R6872" s="78" t="n">
        <v>0</v>
      </c>
      <c r="S6872" s="39" t="n">
        <v>2630</v>
      </c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  <c r="AMG6872" s="0"/>
      <c r="AMH6872" s="0"/>
      <c r="AMI6872" s="0"/>
      <c r="AMJ6872" s="0"/>
    </row>
    <row r="6873" s="4" customFormat="true" ht="37.5" hidden="false" customHeight="true" outlineLevel="0" collapsed="false">
      <c r="A6873" s="23" t="s">
        <v>1337</v>
      </c>
      <c r="B6873" s="108" t="n">
        <v>13055</v>
      </c>
      <c r="C6873" s="25" t="n">
        <f aca="false">VLOOKUP(B6873,[1]Planilha8!$X$4:$Y$6629,2,0)</f>
        <v>2904074</v>
      </c>
      <c r="D6873" s="102" t="s">
        <v>1769</v>
      </c>
      <c r="E6873" s="26" t="str">
        <f aca="false">VLOOKUP(B6873,[1]Planilha8!$X$4:$Z$6629,3,0)</f>
        <v>TRANSPLANTE</v>
      </c>
      <c r="F6873" s="26" t="str">
        <f aca="false">VLOOKUP(B6873,[1]Planilha8!$X$4:$AD$6629,7,0)</f>
        <v>BOM</v>
      </c>
      <c r="G6873" s="103" t="n">
        <v>44757</v>
      </c>
      <c r="H6873" s="104" t="n">
        <v>2570</v>
      </c>
      <c r="I6873" s="29" t="s">
        <v>23</v>
      </c>
      <c r="J6873" s="105" t="s">
        <v>1765</v>
      </c>
      <c r="K6873" s="106" t="n">
        <v>19878677</v>
      </c>
      <c r="L6873" s="107" t="n">
        <v>2022004180</v>
      </c>
      <c r="M6873" s="73" t="n">
        <v>44757</v>
      </c>
      <c r="N6873" s="74" t="n">
        <v>0</v>
      </c>
      <c r="O6873" s="109" t="n">
        <v>0</v>
      </c>
      <c r="P6873" s="110" t="n">
        <v>0</v>
      </c>
      <c r="Q6873" s="77" t="n">
        <v>0</v>
      </c>
      <c r="R6873" s="78" t="n">
        <v>0</v>
      </c>
      <c r="S6873" s="39" t="n">
        <v>2570</v>
      </c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  <c r="AMG6873" s="0"/>
      <c r="AMH6873" s="0"/>
      <c r="AMI6873" s="0"/>
      <c r="AMJ6873" s="0"/>
    </row>
    <row r="6874" s="4" customFormat="true" ht="37.5" hidden="false" customHeight="true" outlineLevel="0" collapsed="false">
      <c r="A6874" s="23" t="s">
        <v>1337</v>
      </c>
      <c r="B6874" s="108" t="n">
        <v>13056</v>
      </c>
      <c r="C6874" s="25" t="n">
        <f aca="false">VLOOKUP(B6874,[1]Planilha8!$X$4:$Y$6629,2,0)</f>
        <v>2904075</v>
      </c>
      <c r="D6874" s="102" t="s">
        <v>1770</v>
      </c>
      <c r="E6874" s="26" t="str">
        <f aca="false">VLOOKUP(B6874,[1]Planilha8!$X$4:$Z$6629,3,0)</f>
        <v>TRANSPLANTE</v>
      </c>
      <c r="F6874" s="26" t="str">
        <f aca="false">VLOOKUP(B6874,[1]Planilha8!$X$4:$AD$6629,7,0)</f>
        <v>BOM</v>
      </c>
      <c r="G6874" s="103" t="n">
        <v>44757</v>
      </c>
      <c r="H6874" s="104" t="n">
        <v>3600</v>
      </c>
      <c r="I6874" s="29" t="s">
        <v>23</v>
      </c>
      <c r="J6874" s="105" t="s">
        <v>1765</v>
      </c>
      <c r="K6874" s="106" t="n">
        <v>19878677</v>
      </c>
      <c r="L6874" s="107" t="n">
        <v>2022004180</v>
      </c>
      <c r="M6874" s="73" t="n">
        <v>44757</v>
      </c>
      <c r="N6874" s="74" t="n">
        <v>0</v>
      </c>
      <c r="O6874" s="109" t="n">
        <v>0</v>
      </c>
      <c r="P6874" s="110" t="n">
        <v>0</v>
      </c>
      <c r="Q6874" s="77" t="n">
        <v>0</v>
      </c>
      <c r="R6874" s="78" t="n">
        <v>0</v>
      </c>
      <c r="S6874" s="39" t="n">
        <v>3600</v>
      </c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  <c r="AMG6874" s="0"/>
      <c r="AMH6874" s="0"/>
      <c r="AMI6874" s="0"/>
      <c r="AMJ6874" s="0"/>
    </row>
    <row r="6875" s="4" customFormat="true" ht="37.5" hidden="false" customHeight="true" outlineLevel="0" collapsed="false">
      <c r="A6875" s="23" t="s">
        <v>1337</v>
      </c>
      <c r="B6875" s="108" t="n">
        <v>13093</v>
      </c>
      <c r="C6875" s="25" t="str">
        <f aca="false">VLOOKUP(B6875,[1]Planilha8!$X$4:$Y$6629,2,0)</f>
        <v>-</v>
      </c>
      <c r="D6875" s="102" t="s">
        <v>1771</v>
      </c>
      <c r="E6875" s="26" t="str">
        <f aca="false">VLOOKUP(B6875,[1]Planilha8!$X$4:$Z$6629,3,0)</f>
        <v>APOIO AO DIAGNÓSTICO</v>
      </c>
      <c r="F6875" s="26" t="str">
        <f aca="false">VLOOKUP(B6875,[1]Planilha8!$X$4:$AD$6629,7,0)</f>
        <v>BOM</v>
      </c>
      <c r="G6875" s="103" t="n">
        <v>44778</v>
      </c>
      <c r="H6875" s="104" t="n">
        <v>2000</v>
      </c>
      <c r="I6875" s="29" t="s">
        <v>23</v>
      </c>
      <c r="J6875" s="105" t="s">
        <v>1143</v>
      </c>
      <c r="K6875" s="106" t="n">
        <v>187</v>
      </c>
      <c r="L6875" s="107" t="n">
        <v>2022002963</v>
      </c>
      <c r="M6875" s="73" t="n">
        <v>44778</v>
      </c>
      <c r="N6875" s="74" t="n">
        <v>0</v>
      </c>
      <c r="O6875" s="109" t="n">
        <v>0</v>
      </c>
      <c r="P6875" s="110" t="n">
        <v>0</v>
      </c>
      <c r="Q6875" s="77" t="n">
        <v>0</v>
      </c>
      <c r="R6875" s="78" t="n">
        <v>0</v>
      </c>
      <c r="S6875" s="39" t="n">
        <v>2000</v>
      </c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  <c r="AMG6875" s="0"/>
      <c r="AMH6875" s="0"/>
      <c r="AMI6875" s="0"/>
      <c r="AMJ6875" s="0"/>
    </row>
    <row r="6876" s="4" customFormat="true" ht="37.5" hidden="false" customHeight="true" outlineLevel="0" collapsed="false">
      <c r="A6876" s="23" t="s">
        <v>1337</v>
      </c>
      <c r="B6876" s="108" t="n">
        <v>13188</v>
      </c>
      <c r="C6876" s="25" t="n">
        <f aca="false">VLOOKUP(B6876,[1]Planilha8!$X$4:$Y$6629,2,0)</f>
        <v>2961138</v>
      </c>
      <c r="D6876" s="102" t="s">
        <v>1772</v>
      </c>
      <c r="E6876" s="26" t="str">
        <f aca="false">VLOOKUP(B6876,[1]Planilha8!$X$4:$Z$6629,3,0)</f>
        <v>HEMODINAMICA</v>
      </c>
      <c r="F6876" s="26" t="str">
        <f aca="false">VLOOKUP(B6876,[1]Planilha8!$X$4:$AD$6629,7,0)</f>
        <v>BOM</v>
      </c>
      <c r="G6876" s="103" t="n">
        <v>44804</v>
      </c>
      <c r="H6876" s="104" t="n">
        <v>5000</v>
      </c>
      <c r="I6876" s="29" t="s">
        <v>23</v>
      </c>
      <c r="J6876" s="105" t="s">
        <v>1773</v>
      </c>
      <c r="K6876" s="106" t="n">
        <v>20120406</v>
      </c>
      <c r="L6876" s="107" t="n">
        <v>2022005255</v>
      </c>
      <c r="M6876" s="73" t="n">
        <v>44804</v>
      </c>
      <c r="N6876" s="74" t="n">
        <v>0</v>
      </c>
      <c r="O6876" s="109" t="n">
        <v>0</v>
      </c>
      <c r="P6876" s="110" t="n">
        <v>0</v>
      </c>
      <c r="Q6876" s="77" t="n">
        <v>0</v>
      </c>
      <c r="R6876" s="78" t="n">
        <v>0</v>
      </c>
      <c r="S6876" s="39" t="n">
        <v>5000</v>
      </c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  <c r="AMG6876" s="0"/>
      <c r="AMH6876" s="0"/>
      <c r="AMI6876" s="0"/>
      <c r="AMJ6876" s="0"/>
    </row>
    <row r="6877" s="4" customFormat="true" ht="37.5" hidden="false" customHeight="true" outlineLevel="0" collapsed="false">
      <c r="A6877" s="23" t="s">
        <v>1337</v>
      </c>
      <c r="B6877" s="108" t="n">
        <v>13189</v>
      </c>
      <c r="C6877" s="25" t="n">
        <f aca="false">VLOOKUP(B6877,[1]Planilha8!$X$4:$Y$6629,2,0)</f>
        <v>2961139</v>
      </c>
      <c r="D6877" s="102" t="s">
        <v>1774</v>
      </c>
      <c r="E6877" s="26" t="str">
        <f aca="false">VLOOKUP(B6877,[1]Planilha8!$X$4:$Z$6629,3,0)</f>
        <v>HEMODINAMICA</v>
      </c>
      <c r="F6877" s="26" t="str">
        <f aca="false">VLOOKUP(B6877,[1]Planilha8!$X$4:$AD$6629,7,0)</f>
        <v>BOM</v>
      </c>
      <c r="G6877" s="103" t="n">
        <v>44804</v>
      </c>
      <c r="H6877" s="104" t="n">
        <v>1000</v>
      </c>
      <c r="I6877" s="29" t="s">
        <v>23</v>
      </c>
      <c r="J6877" s="105" t="s">
        <v>1765</v>
      </c>
      <c r="K6877" s="106" t="n">
        <v>20120406</v>
      </c>
      <c r="L6877" s="107" t="n">
        <v>2022005255</v>
      </c>
      <c r="M6877" s="73" t="n">
        <v>44804</v>
      </c>
      <c r="N6877" s="74" t="n">
        <v>0</v>
      </c>
      <c r="O6877" s="109" t="n">
        <v>0</v>
      </c>
      <c r="P6877" s="110" t="n">
        <v>0</v>
      </c>
      <c r="Q6877" s="77" t="n">
        <v>0</v>
      </c>
      <c r="R6877" s="78" t="n">
        <v>0</v>
      </c>
      <c r="S6877" s="39" t="n">
        <v>1000</v>
      </c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  <c r="AMG6877" s="0"/>
      <c r="AMH6877" s="0"/>
      <c r="AMI6877" s="0"/>
      <c r="AMJ6877" s="0"/>
    </row>
    <row r="6878" s="4" customFormat="true" ht="37.5" hidden="false" customHeight="true" outlineLevel="0" collapsed="false">
      <c r="A6878" s="23" t="s">
        <v>1337</v>
      </c>
      <c r="B6878" s="108" t="n">
        <v>13197</v>
      </c>
      <c r="C6878" s="25" t="n">
        <f aca="false">VLOOKUP(B6878,[1]Planilha8!$X$4:$Y$6629,2,0)</f>
        <v>2961153</v>
      </c>
      <c r="D6878" s="102" t="s">
        <v>1775</v>
      </c>
      <c r="E6878" s="26" t="str">
        <f aca="false">VLOOKUP(B6878,[1]Planilha8!$X$4:$Z$6629,3,0)</f>
        <v>TRANSPLANTE</v>
      </c>
      <c r="F6878" s="26" t="str">
        <f aca="false">VLOOKUP(B6878,[1]Planilha8!$X$4:$AD$6629,7,0)</f>
        <v>BOM</v>
      </c>
      <c r="G6878" s="103" t="n">
        <v>44817</v>
      </c>
      <c r="H6878" s="104" t="n">
        <v>1350</v>
      </c>
      <c r="I6878" s="29" t="s">
        <v>23</v>
      </c>
      <c r="J6878" s="105" t="s">
        <v>1776</v>
      </c>
      <c r="K6878" s="106" t="s">
        <v>1777</v>
      </c>
      <c r="L6878" s="107" t="n">
        <v>2022006138</v>
      </c>
      <c r="M6878" s="73" t="n">
        <v>44817</v>
      </c>
      <c r="N6878" s="74" t="n">
        <v>0</v>
      </c>
      <c r="O6878" s="109" t="n">
        <v>0</v>
      </c>
      <c r="P6878" s="110" t="n">
        <v>0</v>
      </c>
      <c r="Q6878" s="77" t="n">
        <v>0</v>
      </c>
      <c r="R6878" s="78" t="n">
        <v>0</v>
      </c>
      <c r="S6878" s="39" t="n">
        <v>1350</v>
      </c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  <c r="AMG6878" s="0"/>
      <c r="AMH6878" s="0"/>
      <c r="AMI6878" s="0"/>
      <c r="AMJ6878" s="0"/>
    </row>
    <row r="6879" s="4" customFormat="true" ht="37.5" hidden="false" customHeight="true" outlineLevel="0" collapsed="false">
      <c r="A6879" s="23" t="s">
        <v>1337</v>
      </c>
      <c r="B6879" s="108" t="n">
        <v>13198</v>
      </c>
      <c r="C6879" s="25" t="n">
        <f aca="false">VLOOKUP(B6879,[1]Planilha8!$X$4:$Y$6629,2,0)</f>
        <v>2961154</v>
      </c>
      <c r="D6879" s="102" t="s">
        <v>1775</v>
      </c>
      <c r="E6879" s="26" t="str">
        <f aca="false">VLOOKUP(B6879,[1]Planilha8!$X$4:$Z$6629,3,0)</f>
        <v>TRANSPLANTE</v>
      </c>
      <c r="F6879" s="26" t="str">
        <f aca="false">VLOOKUP(B6879,[1]Planilha8!$X$4:$AD$6629,7,0)</f>
        <v>BOM</v>
      </c>
      <c r="G6879" s="103" t="n">
        <v>44817</v>
      </c>
      <c r="H6879" s="104" t="n">
        <v>1350</v>
      </c>
      <c r="I6879" s="29" t="s">
        <v>23</v>
      </c>
      <c r="J6879" s="105" t="s">
        <v>1776</v>
      </c>
      <c r="K6879" s="106" t="n">
        <v>579</v>
      </c>
      <c r="L6879" s="107" t="n">
        <v>2022006138</v>
      </c>
      <c r="M6879" s="73" t="n">
        <v>44817</v>
      </c>
      <c r="N6879" s="74" t="n">
        <v>0</v>
      </c>
      <c r="O6879" s="109" t="n">
        <v>0</v>
      </c>
      <c r="P6879" s="110" t="n">
        <v>0</v>
      </c>
      <c r="Q6879" s="77" t="n">
        <v>0</v>
      </c>
      <c r="R6879" s="78" t="n">
        <v>0</v>
      </c>
      <c r="S6879" s="39" t="n">
        <v>1350</v>
      </c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  <c r="AMG6879" s="0"/>
      <c r="AMH6879" s="0"/>
      <c r="AMI6879" s="0"/>
      <c r="AMJ6879" s="0"/>
    </row>
    <row r="6880" s="4" customFormat="true" ht="37.5" hidden="false" customHeight="true" outlineLevel="0" collapsed="false">
      <c r="A6880" s="23" t="s">
        <v>1337</v>
      </c>
      <c r="B6880" s="108" t="n">
        <v>13199</v>
      </c>
      <c r="C6880" s="25" t="n">
        <f aca="false">VLOOKUP(B6880,[1]Planilha8!$X$4:$Y$6629,2,0)</f>
        <v>2961155</v>
      </c>
      <c r="D6880" s="102" t="s">
        <v>1775</v>
      </c>
      <c r="E6880" s="26" t="str">
        <f aca="false">VLOOKUP(B6880,[1]Planilha8!$X$4:$Z$6629,3,0)</f>
        <v>TRANSPLANTE</v>
      </c>
      <c r="F6880" s="26" t="str">
        <f aca="false">VLOOKUP(B6880,[1]Planilha8!$X$4:$AD$6629,7,0)</f>
        <v>BOM</v>
      </c>
      <c r="G6880" s="103" t="n">
        <v>44817</v>
      </c>
      <c r="H6880" s="104" t="n">
        <v>1350</v>
      </c>
      <c r="I6880" s="29" t="s">
        <v>23</v>
      </c>
      <c r="J6880" s="105" t="s">
        <v>1776</v>
      </c>
      <c r="K6880" s="106" t="n">
        <v>579</v>
      </c>
      <c r="L6880" s="107" t="n">
        <v>2022006138</v>
      </c>
      <c r="M6880" s="73" t="n">
        <v>44817</v>
      </c>
      <c r="N6880" s="74" t="n">
        <v>0</v>
      </c>
      <c r="O6880" s="109" t="n">
        <v>0</v>
      </c>
      <c r="P6880" s="110" t="n">
        <v>0</v>
      </c>
      <c r="Q6880" s="77" t="n">
        <v>0</v>
      </c>
      <c r="R6880" s="78" t="n">
        <v>0</v>
      </c>
      <c r="S6880" s="39" t="n">
        <v>1350</v>
      </c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  <c r="AMG6880" s="0"/>
      <c r="AMH6880" s="0"/>
      <c r="AMI6880" s="0"/>
      <c r="AMJ6880" s="0"/>
    </row>
    <row r="6881" s="4" customFormat="true" ht="37.5" hidden="false" customHeight="true" outlineLevel="0" collapsed="false">
      <c r="A6881" s="23" t="s">
        <v>1337</v>
      </c>
      <c r="B6881" s="108" t="n">
        <v>13200</v>
      </c>
      <c r="C6881" s="25" t="n">
        <f aca="false">VLOOKUP(B6881,[1]Planilha8!$X$4:$Y$6629,2,0)</f>
        <v>2961156</v>
      </c>
      <c r="D6881" s="102" t="s">
        <v>1775</v>
      </c>
      <c r="E6881" s="26" t="str">
        <f aca="false">VLOOKUP(B6881,[1]Planilha8!$X$4:$Z$6629,3,0)</f>
        <v>TRANSPLANTE</v>
      </c>
      <c r="F6881" s="26" t="str">
        <f aca="false">VLOOKUP(B6881,[1]Planilha8!$X$4:$AD$6629,7,0)</f>
        <v>BOM</v>
      </c>
      <c r="G6881" s="103" t="n">
        <v>44817</v>
      </c>
      <c r="H6881" s="104" t="n">
        <v>1350</v>
      </c>
      <c r="I6881" s="29" t="s">
        <v>23</v>
      </c>
      <c r="J6881" s="105" t="s">
        <v>1776</v>
      </c>
      <c r="K6881" s="106" t="n">
        <v>579</v>
      </c>
      <c r="L6881" s="107" t="n">
        <v>2022006138</v>
      </c>
      <c r="M6881" s="73" t="n">
        <v>44817</v>
      </c>
      <c r="N6881" s="74" t="n">
        <v>0</v>
      </c>
      <c r="O6881" s="109" t="n">
        <v>0</v>
      </c>
      <c r="P6881" s="110" t="n">
        <v>0</v>
      </c>
      <c r="Q6881" s="77" t="n">
        <v>0</v>
      </c>
      <c r="R6881" s="78" t="n">
        <v>0</v>
      </c>
      <c r="S6881" s="39" t="n">
        <v>1350</v>
      </c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  <c r="AMG6881" s="0"/>
      <c r="AMH6881" s="0"/>
      <c r="AMI6881" s="0"/>
      <c r="AMJ6881" s="0"/>
    </row>
    <row r="6882" s="4" customFormat="true" ht="37.5" hidden="false" customHeight="true" outlineLevel="0" collapsed="false">
      <c r="A6882" s="23" t="s">
        <v>1337</v>
      </c>
      <c r="B6882" s="108" t="n">
        <v>13201</v>
      </c>
      <c r="C6882" s="25" t="n">
        <f aca="false">VLOOKUP(B6882,[1]Planilha8!$X$4:$Y$6629,2,0)</f>
        <v>2961157</v>
      </c>
      <c r="D6882" s="102" t="s">
        <v>1775</v>
      </c>
      <c r="E6882" s="26" t="str">
        <f aca="false">VLOOKUP(B6882,[1]Planilha8!$X$4:$Z$6629,3,0)</f>
        <v>TRANSPLANTE</v>
      </c>
      <c r="F6882" s="26" t="str">
        <f aca="false">VLOOKUP(B6882,[1]Planilha8!$X$4:$AD$6629,7,0)</f>
        <v>BOM</v>
      </c>
      <c r="G6882" s="103" t="n">
        <v>44817</v>
      </c>
      <c r="H6882" s="104" t="n">
        <v>1350</v>
      </c>
      <c r="I6882" s="29" t="s">
        <v>23</v>
      </c>
      <c r="J6882" s="105" t="s">
        <v>1776</v>
      </c>
      <c r="K6882" s="106" t="n">
        <v>579</v>
      </c>
      <c r="L6882" s="107" t="n">
        <v>2022006138</v>
      </c>
      <c r="M6882" s="73" t="n">
        <v>44817</v>
      </c>
      <c r="N6882" s="74" t="n">
        <v>0</v>
      </c>
      <c r="O6882" s="109" t="n">
        <v>0</v>
      </c>
      <c r="P6882" s="110" t="n">
        <v>0</v>
      </c>
      <c r="Q6882" s="77" t="n">
        <v>0</v>
      </c>
      <c r="R6882" s="78" t="n">
        <v>0</v>
      </c>
      <c r="S6882" s="39" t="n">
        <v>1350</v>
      </c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  <c r="AMG6882" s="0"/>
      <c r="AMH6882" s="0"/>
      <c r="AMI6882" s="0"/>
      <c r="AMJ6882" s="0"/>
    </row>
    <row r="6883" s="4" customFormat="true" ht="37.5" hidden="false" customHeight="true" outlineLevel="0" collapsed="false">
      <c r="A6883" s="23" t="s">
        <v>1337</v>
      </c>
      <c r="B6883" s="108" t="n">
        <v>13202</v>
      </c>
      <c r="C6883" s="25" t="n">
        <f aca="false">VLOOKUP(B6883,[1]Planilha8!$X$4:$Y$6629,2,0)</f>
        <v>2961158</v>
      </c>
      <c r="D6883" s="102" t="s">
        <v>1778</v>
      </c>
      <c r="E6883" s="26" t="str">
        <f aca="false">VLOOKUP(B6883,[1]Planilha8!$X$4:$Z$6629,3,0)</f>
        <v>TRANSPLANTE</v>
      </c>
      <c r="F6883" s="26" t="str">
        <f aca="false">VLOOKUP(B6883,[1]Planilha8!$X$4:$AD$6629,7,0)</f>
        <v>BOM</v>
      </c>
      <c r="G6883" s="103" t="n">
        <v>44817</v>
      </c>
      <c r="H6883" s="104" t="n">
        <v>1490</v>
      </c>
      <c r="I6883" s="29" t="s">
        <v>23</v>
      </c>
      <c r="J6883" s="105" t="s">
        <v>1776</v>
      </c>
      <c r="K6883" s="106" t="n">
        <v>579</v>
      </c>
      <c r="L6883" s="107" t="n">
        <v>2022006138</v>
      </c>
      <c r="M6883" s="73" t="n">
        <v>44817</v>
      </c>
      <c r="N6883" s="74" t="n">
        <v>0</v>
      </c>
      <c r="O6883" s="109" t="n">
        <v>0</v>
      </c>
      <c r="P6883" s="110" t="n">
        <v>0</v>
      </c>
      <c r="Q6883" s="77" t="n">
        <v>0</v>
      </c>
      <c r="R6883" s="78" t="n">
        <v>0</v>
      </c>
      <c r="S6883" s="39" t="n">
        <v>1490</v>
      </c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  <c r="AMG6883" s="0"/>
      <c r="AMH6883" s="0"/>
      <c r="AMI6883" s="0"/>
      <c r="AMJ6883" s="0"/>
    </row>
    <row r="6884" s="4" customFormat="true" ht="37.5" hidden="false" customHeight="true" outlineLevel="0" collapsed="false">
      <c r="A6884" s="23" t="s">
        <v>1337</v>
      </c>
      <c r="B6884" s="108" t="n">
        <v>13203</v>
      </c>
      <c r="C6884" s="25" t="n">
        <f aca="false">VLOOKUP(B6884,[1]Planilha8!$X$4:$Y$6629,2,0)</f>
        <v>2961159</v>
      </c>
      <c r="D6884" s="102" t="s">
        <v>1778</v>
      </c>
      <c r="E6884" s="26" t="str">
        <f aca="false">VLOOKUP(B6884,[1]Planilha8!$X$4:$Z$6629,3,0)</f>
        <v>TRANSPLANTE</v>
      </c>
      <c r="F6884" s="26" t="str">
        <f aca="false">VLOOKUP(B6884,[1]Planilha8!$X$4:$AD$6629,7,0)</f>
        <v>BOM</v>
      </c>
      <c r="G6884" s="103" t="n">
        <v>44817</v>
      </c>
      <c r="H6884" s="104" t="n">
        <v>1490</v>
      </c>
      <c r="I6884" s="29" t="s">
        <v>23</v>
      </c>
      <c r="J6884" s="105" t="s">
        <v>1776</v>
      </c>
      <c r="K6884" s="106" t="n">
        <v>579</v>
      </c>
      <c r="L6884" s="107" t="n">
        <v>2022006138</v>
      </c>
      <c r="M6884" s="73" t="n">
        <v>44817</v>
      </c>
      <c r="N6884" s="74" t="n">
        <v>0</v>
      </c>
      <c r="O6884" s="109" t="n">
        <v>0</v>
      </c>
      <c r="P6884" s="110" t="n">
        <v>0</v>
      </c>
      <c r="Q6884" s="77" t="n">
        <v>0</v>
      </c>
      <c r="R6884" s="78" t="n">
        <v>0</v>
      </c>
      <c r="S6884" s="39" t="n">
        <v>1490</v>
      </c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  <c r="AMG6884" s="0"/>
      <c r="AMH6884" s="0"/>
      <c r="AMI6884" s="0"/>
      <c r="AMJ6884" s="0"/>
    </row>
    <row r="6885" s="4" customFormat="true" ht="37.5" hidden="false" customHeight="true" outlineLevel="0" collapsed="false">
      <c r="A6885" s="23" t="s">
        <v>1337</v>
      </c>
      <c r="B6885" s="108" t="n">
        <v>13204</v>
      </c>
      <c r="C6885" s="25" t="n">
        <f aca="false">VLOOKUP(B6885,[1]Planilha8!$X$4:$Y$6629,2,0)</f>
        <v>2961160</v>
      </c>
      <c r="D6885" s="102" t="s">
        <v>1778</v>
      </c>
      <c r="E6885" s="26" t="str">
        <f aca="false">VLOOKUP(B6885,[1]Planilha8!$X$4:$Z$6629,3,0)</f>
        <v>TRANSPLANTE</v>
      </c>
      <c r="F6885" s="26" t="str">
        <f aca="false">VLOOKUP(B6885,[1]Planilha8!$X$4:$AD$6629,7,0)</f>
        <v>BOM</v>
      </c>
      <c r="G6885" s="103" t="n">
        <v>44817</v>
      </c>
      <c r="H6885" s="104" t="n">
        <v>1490</v>
      </c>
      <c r="I6885" s="29" t="s">
        <v>23</v>
      </c>
      <c r="J6885" s="105" t="s">
        <v>1776</v>
      </c>
      <c r="K6885" s="106" t="n">
        <v>579</v>
      </c>
      <c r="L6885" s="107" t="n">
        <v>2022006138</v>
      </c>
      <c r="M6885" s="73" t="n">
        <v>44817</v>
      </c>
      <c r="N6885" s="74" t="n">
        <v>0</v>
      </c>
      <c r="O6885" s="109" t="n">
        <v>0</v>
      </c>
      <c r="P6885" s="110" t="n">
        <v>0</v>
      </c>
      <c r="Q6885" s="77" t="n">
        <v>0</v>
      </c>
      <c r="R6885" s="78" t="n">
        <v>0</v>
      </c>
      <c r="S6885" s="39" t="n">
        <v>1490</v>
      </c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  <c r="AMG6885" s="0"/>
      <c r="AMH6885" s="0"/>
      <c r="AMI6885" s="0"/>
      <c r="AMJ6885" s="0"/>
    </row>
    <row r="6886" s="4" customFormat="true" ht="37.5" hidden="false" customHeight="true" outlineLevel="0" collapsed="false">
      <c r="A6886" s="23" t="s">
        <v>1337</v>
      </c>
      <c r="B6886" s="108" t="n">
        <v>13205</v>
      </c>
      <c r="C6886" s="25" t="n">
        <f aca="false">VLOOKUP(B6886,[1]Planilha8!$X$4:$Y$6629,2,0)</f>
        <v>2961161</v>
      </c>
      <c r="D6886" s="102" t="s">
        <v>1778</v>
      </c>
      <c r="E6886" s="26" t="str">
        <f aca="false">VLOOKUP(B6886,[1]Planilha8!$X$4:$Z$6629,3,0)</f>
        <v>TRANSPLANTE</v>
      </c>
      <c r="F6886" s="26" t="str">
        <f aca="false">VLOOKUP(B6886,[1]Planilha8!$X$4:$AD$6629,7,0)</f>
        <v>BOM</v>
      </c>
      <c r="G6886" s="103" t="n">
        <v>44817</v>
      </c>
      <c r="H6886" s="104" t="n">
        <v>1490</v>
      </c>
      <c r="I6886" s="29" t="s">
        <v>23</v>
      </c>
      <c r="J6886" s="105" t="s">
        <v>1776</v>
      </c>
      <c r="K6886" s="106" t="n">
        <v>579</v>
      </c>
      <c r="L6886" s="107" t="n">
        <v>2022006138</v>
      </c>
      <c r="M6886" s="73" t="n">
        <v>44817</v>
      </c>
      <c r="N6886" s="74" t="n">
        <v>0</v>
      </c>
      <c r="O6886" s="109" t="n">
        <v>0</v>
      </c>
      <c r="P6886" s="110" t="n">
        <v>0</v>
      </c>
      <c r="Q6886" s="77" t="n">
        <v>0</v>
      </c>
      <c r="R6886" s="78" t="n">
        <v>0</v>
      </c>
      <c r="S6886" s="39" t="n">
        <v>1490</v>
      </c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  <c r="AMG6886" s="0"/>
      <c r="AMH6886" s="0"/>
      <c r="AMI6886" s="0"/>
      <c r="AMJ6886" s="0"/>
    </row>
    <row r="6887" s="4" customFormat="true" ht="37.5" hidden="false" customHeight="true" outlineLevel="0" collapsed="false">
      <c r="A6887" s="23" t="s">
        <v>1337</v>
      </c>
      <c r="B6887" s="108" t="n">
        <v>13206</v>
      </c>
      <c r="C6887" s="25" t="n">
        <f aca="false">VLOOKUP(B6887,[1]Planilha8!$X$4:$Y$6629,2,0)</f>
        <v>2961162</v>
      </c>
      <c r="D6887" s="102" t="s">
        <v>1778</v>
      </c>
      <c r="E6887" s="26" t="str">
        <f aca="false">VLOOKUP(B6887,[1]Planilha8!$X$4:$Z$6629,3,0)</f>
        <v>TRANSPLANTE</v>
      </c>
      <c r="F6887" s="26" t="str">
        <f aca="false">VLOOKUP(B6887,[1]Planilha8!$X$4:$AD$6629,7,0)</f>
        <v>BOM</v>
      </c>
      <c r="G6887" s="103" t="n">
        <v>44817</v>
      </c>
      <c r="H6887" s="104" t="n">
        <v>1490</v>
      </c>
      <c r="I6887" s="29" t="s">
        <v>23</v>
      </c>
      <c r="J6887" s="105" t="s">
        <v>1776</v>
      </c>
      <c r="K6887" s="106" t="n">
        <v>579</v>
      </c>
      <c r="L6887" s="107" t="n">
        <v>2022006138</v>
      </c>
      <c r="M6887" s="73" t="n">
        <v>44817</v>
      </c>
      <c r="N6887" s="74" t="n">
        <v>0</v>
      </c>
      <c r="O6887" s="109" t="n">
        <v>0</v>
      </c>
      <c r="P6887" s="110" t="n">
        <v>0</v>
      </c>
      <c r="Q6887" s="77" t="n">
        <v>0</v>
      </c>
      <c r="R6887" s="78" t="n">
        <v>0</v>
      </c>
      <c r="S6887" s="39" t="n">
        <v>1490</v>
      </c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  <c r="AMG6887" s="0"/>
      <c r="AMH6887" s="0"/>
      <c r="AMI6887" s="0"/>
      <c r="AMJ6887" s="0"/>
    </row>
    <row r="6888" s="4" customFormat="true" ht="37.5" hidden="false" customHeight="true" outlineLevel="0" collapsed="false">
      <c r="A6888" s="23" t="s">
        <v>1337</v>
      </c>
      <c r="B6888" s="108" t="n">
        <v>13281</v>
      </c>
      <c r="C6888" s="25" t="str">
        <f aca="false">VLOOKUP(B6888,[1]Planilha8!$X$4:$Y$6629,2,0)</f>
        <v>-</v>
      </c>
      <c r="D6888" s="102" t="s">
        <v>1779</v>
      </c>
      <c r="E6888" s="26" t="str">
        <f aca="false">VLOOKUP(B6888,[1]Planilha8!$X$4:$Z$6629,3,0)</f>
        <v>FISIOTERAPIA</v>
      </c>
      <c r="F6888" s="26" t="str">
        <f aca="false">VLOOKUP(B6888,[1]Planilha8!$X$4:$AD$6629,7,0)</f>
        <v>BOM</v>
      </c>
      <c r="G6888" s="103" t="n">
        <v>44875</v>
      </c>
      <c r="H6888" s="104" t="n">
        <v>51.9</v>
      </c>
      <c r="I6888" s="29" t="s">
        <v>23</v>
      </c>
      <c r="J6888" s="105" t="s">
        <v>1780</v>
      </c>
      <c r="K6888" s="106" t="n">
        <v>145284</v>
      </c>
      <c r="L6888" s="107" t="n">
        <v>2022005835</v>
      </c>
      <c r="M6888" s="73" t="n">
        <v>44895</v>
      </c>
      <c r="N6888" s="74" t="n">
        <v>0</v>
      </c>
      <c r="O6888" s="109" t="n">
        <v>0</v>
      </c>
      <c r="P6888" s="110" t="n">
        <v>0</v>
      </c>
      <c r="Q6888" s="77" t="n">
        <v>0</v>
      </c>
      <c r="R6888" s="78" t="n">
        <v>0</v>
      </c>
      <c r="S6888" s="39" t="n">
        <f aca="false">H6888</f>
        <v>51.9</v>
      </c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  <c r="AMG6888" s="0"/>
      <c r="AMH6888" s="0"/>
      <c r="AMI6888" s="0"/>
      <c r="AMJ6888" s="0"/>
    </row>
    <row r="6889" s="4" customFormat="true" ht="37.5" hidden="false" customHeight="true" outlineLevel="0" collapsed="false">
      <c r="A6889" s="23" t="s">
        <v>1337</v>
      </c>
      <c r="B6889" s="108" t="n">
        <v>13280</v>
      </c>
      <c r="C6889" s="25" t="str">
        <f aca="false">VLOOKUP(B6889,[1]Planilha8!$X$4:$Y$6629,2,0)</f>
        <v>-</v>
      </c>
      <c r="D6889" s="102" t="s">
        <v>1779</v>
      </c>
      <c r="E6889" s="26" t="str">
        <f aca="false">VLOOKUP(B6889,[1]Planilha8!$X$4:$Z$6629,3,0)</f>
        <v>FISIOTERAPIA</v>
      </c>
      <c r="F6889" s="26" t="str">
        <f aca="false">VLOOKUP(B6889,[1]Planilha8!$X$4:$AD$6629,7,0)</f>
        <v>BOM</v>
      </c>
      <c r="G6889" s="103" t="n">
        <v>44875</v>
      </c>
      <c r="H6889" s="104" t="n">
        <v>51.9</v>
      </c>
      <c r="I6889" s="29" t="s">
        <v>23</v>
      </c>
      <c r="J6889" s="105" t="s">
        <v>1780</v>
      </c>
      <c r="K6889" s="106" t="n">
        <v>145284</v>
      </c>
      <c r="L6889" s="107" t="n">
        <v>2022005835</v>
      </c>
      <c r="M6889" s="73" t="n">
        <v>44895</v>
      </c>
      <c r="N6889" s="74" t="n">
        <v>0</v>
      </c>
      <c r="O6889" s="109" t="n">
        <v>0</v>
      </c>
      <c r="P6889" s="110" t="n">
        <v>0</v>
      </c>
      <c r="Q6889" s="77" t="n">
        <v>0</v>
      </c>
      <c r="R6889" s="78" t="n">
        <v>0</v>
      </c>
      <c r="S6889" s="39" t="n">
        <f aca="false">H6889</f>
        <v>51.9</v>
      </c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  <c r="AMG6889" s="0"/>
      <c r="AMH6889" s="0"/>
      <c r="AMI6889" s="0"/>
      <c r="AMJ6889" s="0"/>
    </row>
    <row r="6890" s="4" customFormat="true" ht="37.5" hidden="false" customHeight="true" outlineLevel="0" collapsed="false">
      <c r="A6890" s="23" t="s">
        <v>1337</v>
      </c>
      <c r="B6890" s="108" t="n">
        <v>13284</v>
      </c>
      <c r="C6890" s="25" t="str">
        <f aca="false">VLOOKUP(B6890,[1]Planilha8!$X$4:$Y$6629,2,0)</f>
        <v>-</v>
      </c>
      <c r="D6890" s="102" t="s">
        <v>1781</v>
      </c>
      <c r="E6890" s="26" t="str">
        <f aca="false">VLOOKUP(B6890,[1]Planilha8!$X$4:$Z$6629,3,0)</f>
        <v>FISIOTERAPIA</v>
      </c>
      <c r="F6890" s="26" t="str">
        <f aca="false">VLOOKUP(B6890,[1]Planilha8!$X$4:$AD$6629,7,0)</f>
        <v>BOM</v>
      </c>
      <c r="G6890" s="103" t="n">
        <v>44875</v>
      </c>
      <c r="H6890" s="104" t="n">
        <v>79.44</v>
      </c>
      <c r="I6890" s="29" t="s">
        <v>23</v>
      </c>
      <c r="J6890" s="105" t="s">
        <v>1780</v>
      </c>
      <c r="K6890" s="106" t="n">
        <v>145284</v>
      </c>
      <c r="L6890" s="107" t="n">
        <v>2022005835</v>
      </c>
      <c r="M6890" s="73" t="n">
        <v>44895</v>
      </c>
      <c r="N6890" s="74" t="n">
        <v>0</v>
      </c>
      <c r="O6890" s="109" t="n">
        <v>0</v>
      </c>
      <c r="P6890" s="110" t="n">
        <v>0</v>
      </c>
      <c r="Q6890" s="77" t="n">
        <v>0</v>
      </c>
      <c r="R6890" s="78" t="n">
        <v>0</v>
      </c>
      <c r="S6890" s="39" t="n">
        <f aca="false">H6890</f>
        <v>79.44</v>
      </c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  <c r="AMG6890" s="0"/>
      <c r="AMH6890" s="0"/>
      <c r="AMI6890" s="0"/>
      <c r="AMJ6890" s="0"/>
    </row>
    <row r="6891" s="4" customFormat="true" ht="37.5" hidden="false" customHeight="true" outlineLevel="0" collapsed="false">
      <c r="A6891" s="23" t="s">
        <v>1337</v>
      </c>
      <c r="B6891" s="108" t="n">
        <v>13285</v>
      </c>
      <c r="C6891" s="25" t="str">
        <f aca="false">VLOOKUP(B6891,[1]Planilha8!$X$4:$Y$6629,2,0)</f>
        <v>-</v>
      </c>
      <c r="D6891" s="102" t="s">
        <v>1781</v>
      </c>
      <c r="E6891" s="26" t="str">
        <f aca="false">VLOOKUP(B6891,[1]Planilha8!$X$4:$Z$6629,3,0)</f>
        <v>FISIOTERAPIA</v>
      </c>
      <c r="F6891" s="26" t="str">
        <f aca="false">VLOOKUP(B6891,[1]Planilha8!$X$4:$AD$6629,7,0)</f>
        <v>BOM</v>
      </c>
      <c r="G6891" s="103" t="n">
        <v>44875</v>
      </c>
      <c r="H6891" s="104" t="n">
        <v>79.44</v>
      </c>
      <c r="I6891" s="29" t="s">
        <v>23</v>
      </c>
      <c r="J6891" s="105" t="s">
        <v>1780</v>
      </c>
      <c r="K6891" s="106" t="n">
        <v>145284</v>
      </c>
      <c r="L6891" s="107" t="n">
        <v>2022005835</v>
      </c>
      <c r="M6891" s="73" t="n">
        <v>44895</v>
      </c>
      <c r="N6891" s="74" t="n">
        <v>0</v>
      </c>
      <c r="O6891" s="109" t="n">
        <v>0</v>
      </c>
      <c r="P6891" s="110" t="n">
        <v>0</v>
      </c>
      <c r="Q6891" s="77" t="n">
        <v>0</v>
      </c>
      <c r="R6891" s="78" t="n">
        <v>0</v>
      </c>
      <c r="S6891" s="39" t="n">
        <f aca="false">H6891</f>
        <v>79.44</v>
      </c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  <c r="AMG6891" s="0"/>
      <c r="AMH6891" s="0"/>
      <c r="AMI6891" s="0"/>
      <c r="AMJ6891" s="0"/>
    </row>
    <row r="6892" s="4" customFormat="true" ht="37.5" hidden="false" customHeight="true" outlineLevel="0" collapsed="false">
      <c r="A6892" s="23" t="s">
        <v>1337</v>
      </c>
      <c r="B6892" s="108" t="n">
        <v>13290</v>
      </c>
      <c r="C6892" s="25" t="str">
        <f aca="false">VLOOKUP(B6892,[1]Planilha8!$X$4:$Y$6629,2,0)</f>
        <v>-</v>
      </c>
      <c r="D6892" s="102" t="s">
        <v>1782</v>
      </c>
      <c r="E6892" s="26" t="str">
        <f aca="false">VLOOKUP(B6892,[1]Planilha8!$X$4:$Z$6629,3,0)</f>
        <v>FISIOTERAPIA</v>
      </c>
      <c r="F6892" s="26" t="str">
        <f aca="false">VLOOKUP(B6892,[1]Planilha8!$X$4:$AD$6629,7,0)</f>
        <v>BOM</v>
      </c>
      <c r="G6892" s="103" t="n">
        <v>44875</v>
      </c>
      <c r="H6892" s="104" t="n">
        <v>174</v>
      </c>
      <c r="I6892" s="29" t="s">
        <v>23</v>
      </c>
      <c r="J6892" s="105" t="s">
        <v>1780</v>
      </c>
      <c r="K6892" s="106" t="n">
        <v>145284</v>
      </c>
      <c r="L6892" s="107" t="n">
        <v>2022005835</v>
      </c>
      <c r="M6892" s="73" t="n">
        <v>44895</v>
      </c>
      <c r="N6892" s="74" t="n">
        <v>0</v>
      </c>
      <c r="O6892" s="109" t="n">
        <v>0</v>
      </c>
      <c r="P6892" s="110" t="n">
        <v>0</v>
      </c>
      <c r="Q6892" s="77" t="n">
        <v>0</v>
      </c>
      <c r="R6892" s="78" t="n">
        <v>0</v>
      </c>
      <c r="S6892" s="39" t="n">
        <f aca="false">H6892</f>
        <v>174</v>
      </c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  <c r="AMG6892" s="0"/>
      <c r="AMH6892" s="0"/>
      <c r="AMI6892" s="0"/>
      <c r="AMJ6892" s="0"/>
    </row>
    <row r="6893" s="4" customFormat="true" ht="37.5" hidden="false" customHeight="true" outlineLevel="0" collapsed="false">
      <c r="A6893" s="23" t="s">
        <v>1337</v>
      </c>
      <c r="B6893" s="108" t="n">
        <v>13293</v>
      </c>
      <c r="C6893" s="25" t="str">
        <f aca="false">VLOOKUP(B6893,[1]Planilha8!$X$4:$Y$6629,2,0)</f>
        <v>-</v>
      </c>
      <c r="D6893" s="102" t="s">
        <v>1782</v>
      </c>
      <c r="E6893" s="26" t="str">
        <f aca="false">VLOOKUP(B6893,[1]Planilha8!$X$4:$Z$6629,3,0)</f>
        <v>FISIOTERAPIA</v>
      </c>
      <c r="F6893" s="26" t="str">
        <f aca="false">VLOOKUP(B6893,[1]Planilha8!$X$4:$AD$6629,7,0)</f>
        <v>BOM</v>
      </c>
      <c r="G6893" s="103" t="n">
        <v>44875</v>
      </c>
      <c r="H6893" s="104" t="n">
        <v>174</v>
      </c>
      <c r="I6893" s="29" t="s">
        <v>23</v>
      </c>
      <c r="J6893" s="105" t="s">
        <v>1780</v>
      </c>
      <c r="K6893" s="106" t="n">
        <v>145284</v>
      </c>
      <c r="L6893" s="107" t="n">
        <v>2022005835</v>
      </c>
      <c r="M6893" s="73" t="n">
        <v>44895</v>
      </c>
      <c r="N6893" s="74" t="n">
        <v>0</v>
      </c>
      <c r="O6893" s="109" t="n">
        <v>0</v>
      </c>
      <c r="P6893" s="110" t="n">
        <v>0</v>
      </c>
      <c r="Q6893" s="77" t="n">
        <v>0</v>
      </c>
      <c r="R6893" s="78" t="n">
        <v>0</v>
      </c>
      <c r="S6893" s="39" t="n">
        <f aca="false">H6893</f>
        <v>174</v>
      </c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  <c r="AMG6893" s="0"/>
      <c r="AMH6893" s="0"/>
      <c r="AMI6893" s="0"/>
      <c r="AMJ6893" s="0"/>
    </row>
    <row r="6894" s="4" customFormat="true" ht="37.5" hidden="false" customHeight="true" outlineLevel="0" collapsed="false">
      <c r="A6894" s="23" t="s">
        <v>1337</v>
      </c>
      <c r="B6894" s="108" t="n">
        <v>13278</v>
      </c>
      <c r="C6894" s="25" t="str">
        <f aca="false">VLOOKUP(B6894,[1]Planilha8!$X$4:$Y$6629,2,0)</f>
        <v>-</v>
      </c>
      <c r="D6894" s="102" t="s">
        <v>1783</v>
      </c>
      <c r="E6894" s="26" t="str">
        <f aca="false">VLOOKUP(B6894,[1]Planilha8!$X$4:$Z$6629,3,0)</f>
        <v>FISIOTERAPIA</v>
      </c>
      <c r="F6894" s="26" t="str">
        <f aca="false">VLOOKUP(B6894,[1]Planilha8!$X$4:$AD$6629,7,0)</f>
        <v>BOM</v>
      </c>
      <c r="G6894" s="103" t="n">
        <v>44875</v>
      </c>
      <c r="H6894" s="104" t="n">
        <v>31.2</v>
      </c>
      <c r="I6894" s="29" t="s">
        <v>23</v>
      </c>
      <c r="J6894" s="105" t="s">
        <v>1780</v>
      </c>
      <c r="K6894" s="106" t="n">
        <v>145284</v>
      </c>
      <c r="L6894" s="107" t="n">
        <v>2022005835</v>
      </c>
      <c r="M6894" s="73" t="n">
        <v>44895</v>
      </c>
      <c r="N6894" s="74" t="n">
        <v>0</v>
      </c>
      <c r="O6894" s="109" t="n">
        <v>0</v>
      </c>
      <c r="P6894" s="110" t="n">
        <v>0</v>
      </c>
      <c r="Q6894" s="77" t="n">
        <v>0</v>
      </c>
      <c r="R6894" s="78" t="n">
        <v>0</v>
      </c>
      <c r="S6894" s="39" t="n">
        <f aca="false">H6894</f>
        <v>31.2</v>
      </c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  <c r="AMG6894" s="0"/>
      <c r="AMH6894" s="0"/>
      <c r="AMI6894" s="0"/>
      <c r="AMJ6894" s="0"/>
    </row>
    <row r="6895" s="4" customFormat="true" ht="37.5" hidden="false" customHeight="true" outlineLevel="0" collapsed="false">
      <c r="A6895" s="23" t="s">
        <v>1337</v>
      </c>
      <c r="B6895" s="108" t="n">
        <v>13279</v>
      </c>
      <c r="C6895" s="25" t="str">
        <f aca="false">VLOOKUP(B6895,[1]Planilha8!$X$4:$Y$6629,2,0)</f>
        <v>-</v>
      </c>
      <c r="D6895" s="102" t="s">
        <v>1783</v>
      </c>
      <c r="E6895" s="26" t="str">
        <f aca="false">VLOOKUP(B6895,[1]Planilha8!$X$4:$Z$6629,3,0)</f>
        <v>FISIOTERAPIA</v>
      </c>
      <c r="F6895" s="26" t="str">
        <f aca="false">VLOOKUP(B6895,[1]Planilha8!$X$4:$AD$6629,7,0)</f>
        <v>BOM</v>
      </c>
      <c r="G6895" s="103" t="n">
        <v>44875</v>
      </c>
      <c r="H6895" s="104" t="n">
        <v>31.2</v>
      </c>
      <c r="I6895" s="29" t="s">
        <v>23</v>
      </c>
      <c r="J6895" s="105" t="s">
        <v>1780</v>
      </c>
      <c r="K6895" s="106" t="n">
        <v>145284</v>
      </c>
      <c r="L6895" s="107" t="n">
        <v>2022005835</v>
      </c>
      <c r="M6895" s="73" t="n">
        <v>44895</v>
      </c>
      <c r="N6895" s="74" t="n">
        <v>0</v>
      </c>
      <c r="O6895" s="109" t="n">
        <v>0</v>
      </c>
      <c r="P6895" s="110" t="n">
        <v>0</v>
      </c>
      <c r="Q6895" s="77" t="n">
        <v>0</v>
      </c>
      <c r="R6895" s="78" t="n">
        <v>0</v>
      </c>
      <c r="S6895" s="39" t="n">
        <f aca="false">H6895</f>
        <v>31.2</v>
      </c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  <c r="AMG6895" s="0"/>
      <c r="AMH6895" s="0"/>
      <c r="AMI6895" s="0"/>
      <c r="AMJ6895" s="0"/>
    </row>
    <row r="6896" s="4" customFormat="true" ht="37.5" hidden="false" customHeight="true" outlineLevel="0" collapsed="false">
      <c r="A6896" s="23" t="s">
        <v>1337</v>
      </c>
      <c r="B6896" s="108" t="n">
        <v>13289</v>
      </c>
      <c r="C6896" s="25" t="str">
        <f aca="false">VLOOKUP(B6896,[1]Planilha8!$X$4:$Y$6629,2,0)</f>
        <v>-</v>
      </c>
      <c r="D6896" s="102" t="s">
        <v>1784</v>
      </c>
      <c r="E6896" s="26" t="str">
        <f aca="false">VLOOKUP(B6896,[1]Planilha8!$X$4:$Z$6629,3,0)</f>
        <v>FISIOTERAPIA</v>
      </c>
      <c r="F6896" s="26" t="str">
        <f aca="false">VLOOKUP(B6896,[1]Planilha8!$X$4:$AD$6629,7,0)</f>
        <v>BOM</v>
      </c>
      <c r="G6896" s="103" t="n">
        <v>44875</v>
      </c>
      <c r="H6896" s="104" t="n">
        <v>196.99</v>
      </c>
      <c r="I6896" s="29" t="s">
        <v>23</v>
      </c>
      <c r="J6896" s="105" t="s">
        <v>1780</v>
      </c>
      <c r="K6896" s="106" t="n">
        <v>145284</v>
      </c>
      <c r="L6896" s="107" t="n">
        <v>2022005835</v>
      </c>
      <c r="M6896" s="73" t="n">
        <v>44895</v>
      </c>
      <c r="N6896" s="74" t="n">
        <v>0</v>
      </c>
      <c r="O6896" s="109" t="n">
        <v>0</v>
      </c>
      <c r="P6896" s="110" t="n">
        <v>0</v>
      </c>
      <c r="Q6896" s="77" t="n">
        <v>0</v>
      </c>
      <c r="R6896" s="78" t="n">
        <v>0</v>
      </c>
      <c r="S6896" s="39" t="n">
        <f aca="false">H6896</f>
        <v>196.99</v>
      </c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  <c r="AMG6896" s="0"/>
      <c r="AMH6896" s="0"/>
      <c r="AMI6896" s="0"/>
      <c r="AMJ6896" s="0"/>
    </row>
    <row r="6897" s="4" customFormat="true" ht="37.5" hidden="false" customHeight="true" outlineLevel="0" collapsed="false">
      <c r="A6897" s="23" t="s">
        <v>1337</v>
      </c>
      <c r="B6897" s="108" t="n">
        <v>13288</v>
      </c>
      <c r="C6897" s="25" t="str">
        <f aca="false">VLOOKUP(B6897,[1]Planilha8!$X$4:$Y$6629,2,0)</f>
        <v>-</v>
      </c>
      <c r="D6897" s="102" t="s">
        <v>1784</v>
      </c>
      <c r="E6897" s="26" t="str">
        <f aca="false">VLOOKUP(B6897,[1]Planilha8!$X$4:$Z$6629,3,0)</f>
        <v>FISIOTERAPIA</v>
      </c>
      <c r="F6897" s="26" t="str">
        <f aca="false">VLOOKUP(B6897,[1]Planilha8!$X$4:$AD$6629,7,0)</f>
        <v>BOM</v>
      </c>
      <c r="G6897" s="103" t="n">
        <v>44875</v>
      </c>
      <c r="H6897" s="104" t="n">
        <v>196.99</v>
      </c>
      <c r="I6897" s="29" t="s">
        <v>23</v>
      </c>
      <c r="J6897" s="105" t="s">
        <v>1780</v>
      </c>
      <c r="K6897" s="106" t="n">
        <v>145284</v>
      </c>
      <c r="L6897" s="107" t="n">
        <v>2022005835</v>
      </c>
      <c r="M6897" s="73" t="n">
        <v>44895</v>
      </c>
      <c r="N6897" s="74" t="n">
        <v>0</v>
      </c>
      <c r="O6897" s="109" t="n">
        <v>0</v>
      </c>
      <c r="P6897" s="110" t="n">
        <v>0</v>
      </c>
      <c r="Q6897" s="77" t="n">
        <v>0</v>
      </c>
      <c r="R6897" s="78" t="n">
        <v>0</v>
      </c>
      <c r="S6897" s="39" t="n">
        <f aca="false">H6897</f>
        <v>196.99</v>
      </c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  <c r="AMG6897" s="0"/>
      <c r="AMH6897" s="0"/>
      <c r="AMI6897" s="0"/>
      <c r="AMJ6897" s="0"/>
    </row>
    <row r="6898" s="4" customFormat="true" ht="37.5" hidden="false" customHeight="true" outlineLevel="0" collapsed="false">
      <c r="A6898" s="23" t="s">
        <v>1337</v>
      </c>
      <c r="B6898" s="108" t="n">
        <v>13287</v>
      </c>
      <c r="C6898" s="25" t="str">
        <f aca="false">VLOOKUP(B6898,[1]Planilha8!$X$4:$Y$6629,2,0)</f>
        <v>-</v>
      </c>
      <c r="D6898" s="102" t="s">
        <v>1785</v>
      </c>
      <c r="E6898" s="26" t="str">
        <f aca="false">VLOOKUP(B6898,[1]Planilha8!$X$4:$Z$6629,3,0)</f>
        <v>FISIOTERAPIA</v>
      </c>
      <c r="F6898" s="26" t="str">
        <f aca="false">VLOOKUP(B6898,[1]Planilha8!$X$4:$AD$6629,7,0)</f>
        <v>BOM</v>
      </c>
      <c r="G6898" s="103" t="n">
        <v>44875</v>
      </c>
      <c r="H6898" s="104" t="n">
        <v>130.9026</v>
      </c>
      <c r="I6898" s="29" t="s">
        <v>23</v>
      </c>
      <c r="J6898" s="105" t="s">
        <v>1780</v>
      </c>
      <c r="K6898" s="106" t="n">
        <v>145284</v>
      </c>
      <c r="L6898" s="107" t="n">
        <v>2022005835</v>
      </c>
      <c r="M6898" s="73" t="n">
        <v>44895</v>
      </c>
      <c r="N6898" s="74" t="n">
        <v>0</v>
      </c>
      <c r="O6898" s="109" t="n">
        <v>0</v>
      </c>
      <c r="P6898" s="110" t="n">
        <v>0</v>
      </c>
      <c r="Q6898" s="77" t="n">
        <v>0</v>
      </c>
      <c r="R6898" s="78" t="n">
        <v>0</v>
      </c>
      <c r="S6898" s="39" t="n">
        <f aca="false">H6898</f>
        <v>130.9026</v>
      </c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  <c r="AMG6898" s="0"/>
      <c r="AMH6898" s="0"/>
      <c r="AMI6898" s="0"/>
      <c r="AMJ6898" s="0"/>
    </row>
    <row r="6899" s="4" customFormat="true" ht="37.5" hidden="false" customHeight="true" outlineLevel="0" collapsed="false">
      <c r="A6899" s="23" t="s">
        <v>1337</v>
      </c>
      <c r="B6899" s="108" t="n">
        <v>13286</v>
      </c>
      <c r="C6899" s="25" t="str">
        <f aca="false">VLOOKUP(B6899,[1]Planilha8!$X$4:$Y$6629,2,0)</f>
        <v>-</v>
      </c>
      <c r="D6899" s="102" t="s">
        <v>1785</v>
      </c>
      <c r="E6899" s="26" t="str">
        <f aca="false">VLOOKUP(B6899,[1]Planilha8!$X$4:$Z$6629,3,0)</f>
        <v>FISIOTERAPIA</v>
      </c>
      <c r="F6899" s="26" t="str">
        <f aca="false">VLOOKUP(B6899,[1]Planilha8!$X$4:$AD$6629,7,0)</f>
        <v>BOM</v>
      </c>
      <c r="G6899" s="103" t="n">
        <v>44875</v>
      </c>
      <c r="H6899" s="104" t="n">
        <v>130.9</v>
      </c>
      <c r="I6899" s="29" t="s">
        <v>23</v>
      </c>
      <c r="J6899" s="105" t="s">
        <v>1780</v>
      </c>
      <c r="K6899" s="106" t="n">
        <v>145284</v>
      </c>
      <c r="L6899" s="107" t="n">
        <v>2022005835</v>
      </c>
      <c r="M6899" s="73" t="n">
        <v>44895</v>
      </c>
      <c r="N6899" s="74" t="n">
        <v>0</v>
      </c>
      <c r="O6899" s="109" t="n">
        <v>0</v>
      </c>
      <c r="P6899" s="110" t="n">
        <v>0</v>
      </c>
      <c r="Q6899" s="77" t="n">
        <v>0</v>
      </c>
      <c r="R6899" s="78" t="n">
        <v>0</v>
      </c>
      <c r="S6899" s="39" t="n">
        <f aca="false">H6899</f>
        <v>130.9</v>
      </c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  <c r="AMG6899" s="0"/>
      <c r="AMH6899" s="0"/>
      <c r="AMI6899" s="0"/>
      <c r="AMJ6899" s="0"/>
    </row>
    <row r="6900" s="4" customFormat="true" ht="37.5" hidden="false" customHeight="true" outlineLevel="0" collapsed="false">
      <c r="A6900" s="23" t="s">
        <v>1337</v>
      </c>
      <c r="B6900" s="108" t="n">
        <v>13365</v>
      </c>
      <c r="C6900" s="25" t="str">
        <f aca="false">VLOOKUP(B6900,[1]Planilha8!$X$4:$Y$6629,2,0)</f>
        <v>-</v>
      </c>
      <c r="D6900" s="102" t="s">
        <v>1786</v>
      </c>
      <c r="E6900" s="26" t="str">
        <f aca="false">VLOOKUP(B6900,[1]Planilha8!$X$4:$Z$6629,3,0)</f>
        <v>LABORATÓRIO</v>
      </c>
      <c r="F6900" s="26" t="str">
        <f aca="false">VLOOKUP(B6900,[1]Planilha8!$X$4:$AD$6629,7,0)</f>
        <v>BOM</v>
      </c>
      <c r="G6900" s="103" t="n">
        <v>44893</v>
      </c>
      <c r="H6900" s="104" t="n">
        <v>815</v>
      </c>
      <c r="I6900" s="29" t="s">
        <v>23</v>
      </c>
      <c r="J6900" s="105" t="s">
        <v>1747</v>
      </c>
      <c r="K6900" s="106" t="n">
        <v>691</v>
      </c>
      <c r="L6900" s="107" t="n">
        <v>2022007614</v>
      </c>
      <c r="M6900" s="73" t="n">
        <v>44895</v>
      </c>
      <c r="N6900" s="74" t="n">
        <v>0</v>
      </c>
      <c r="O6900" s="109" t="n">
        <v>0</v>
      </c>
      <c r="P6900" s="110" t="n">
        <v>0</v>
      </c>
      <c r="Q6900" s="77" t="n">
        <v>0</v>
      </c>
      <c r="R6900" s="78" t="n">
        <v>0</v>
      </c>
      <c r="S6900" s="39" t="n">
        <f aca="false">H6900</f>
        <v>815</v>
      </c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  <c r="AMG6900" s="0"/>
      <c r="AMH6900" s="0"/>
      <c r="AMI6900" s="0"/>
      <c r="AMJ6900" s="0"/>
    </row>
    <row r="6901" s="4" customFormat="true" ht="37.5" hidden="false" customHeight="true" outlineLevel="0" collapsed="false">
      <c r="A6901" s="23" t="s">
        <v>1337</v>
      </c>
      <c r="B6901" s="108" t="n">
        <v>13366</v>
      </c>
      <c r="C6901" s="25" t="str">
        <f aca="false">VLOOKUP(B6901,[1]Planilha8!$X$4:$Y$6629,2,0)</f>
        <v>-</v>
      </c>
      <c r="D6901" s="102" t="s">
        <v>1786</v>
      </c>
      <c r="E6901" s="26" t="str">
        <f aca="false">VLOOKUP(B6901,[1]Planilha8!$X$4:$Z$6629,3,0)</f>
        <v>LABORATÓRIO</v>
      </c>
      <c r="F6901" s="26" t="str">
        <f aca="false">VLOOKUP(B6901,[1]Planilha8!$X$4:$AD$6629,7,0)</f>
        <v>BOM</v>
      </c>
      <c r="G6901" s="103" t="n">
        <v>44893</v>
      </c>
      <c r="H6901" s="104" t="n">
        <v>815</v>
      </c>
      <c r="I6901" s="29" t="s">
        <v>23</v>
      </c>
      <c r="J6901" s="105" t="s">
        <v>1747</v>
      </c>
      <c r="K6901" s="106" t="n">
        <v>691</v>
      </c>
      <c r="L6901" s="107" t="n">
        <v>2022007614</v>
      </c>
      <c r="M6901" s="73" t="n">
        <v>44895</v>
      </c>
      <c r="N6901" s="74" t="n">
        <v>0</v>
      </c>
      <c r="O6901" s="109" t="n">
        <v>0</v>
      </c>
      <c r="P6901" s="110" t="n">
        <v>0</v>
      </c>
      <c r="Q6901" s="77" t="n">
        <v>0</v>
      </c>
      <c r="R6901" s="78" t="n">
        <v>0</v>
      </c>
      <c r="S6901" s="39" t="n">
        <f aca="false">H6901</f>
        <v>815</v>
      </c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  <c r="AMG6901" s="0"/>
      <c r="AMH6901" s="0"/>
      <c r="AMI6901" s="0"/>
      <c r="AMJ6901" s="0"/>
    </row>
    <row r="6902" s="4" customFormat="true" ht="37.5" hidden="false" customHeight="true" outlineLevel="0" collapsed="false">
      <c r="A6902" s="23" t="s">
        <v>1337</v>
      </c>
      <c r="B6902" s="108" t="n">
        <v>13367</v>
      </c>
      <c r="C6902" s="25" t="str">
        <f aca="false">VLOOKUP(B6902,[1]Planilha8!$X$4:$Y$6629,2,0)</f>
        <v>-</v>
      </c>
      <c r="D6902" s="102" t="s">
        <v>1786</v>
      </c>
      <c r="E6902" s="26" t="str">
        <f aca="false">VLOOKUP(B6902,[1]Planilha8!$X$4:$Z$6629,3,0)</f>
        <v>LABORATÓRIO</v>
      </c>
      <c r="F6902" s="26" t="str">
        <f aca="false">VLOOKUP(B6902,[1]Planilha8!$X$4:$AD$6629,7,0)</f>
        <v>BOM</v>
      </c>
      <c r="G6902" s="103" t="n">
        <v>44893</v>
      </c>
      <c r="H6902" s="104" t="n">
        <v>815</v>
      </c>
      <c r="I6902" s="29" t="s">
        <v>23</v>
      </c>
      <c r="J6902" s="105" t="s">
        <v>1747</v>
      </c>
      <c r="K6902" s="106" t="n">
        <v>691</v>
      </c>
      <c r="L6902" s="107" t="n">
        <v>2022007614</v>
      </c>
      <c r="M6902" s="73" t="n">
        <v>44895</v>
      </c>
      <c r="N6902" s="74" t="n">
        <v>0</v>
      </c>
      <c r="O6902" s="109" t="n">
        <v>0</v>
      </c>
      <c r="P6902" s="110" t="n">
        <v>0</v>
      </c>
      <c r="Q6902" s="77" t="n">
        <v>0</v>
      </c>
      <c r="R6902" s="78" t="n">
        <v>0</v>
      </c>
      <c r="S6902" s="39" t="n">
        <f aca="false">H6902</f>
        <v>815</v>
      </c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  <c r="AMG6902" s="0"/>
      <c r="AMH6902" s="0"/>
      <c r="AMI6902" s="0"/>
      <c r="AMJ6902" s="0"/>
    </row>
    <row r="6903" s="4" customFormat="true" ht="37.5" hidden="false" customHeight="true" outlineLevel="0" collapsed="false">
      <c r="A6903" s="23" t="s">
        <v>1337</v>
      </c>
      <c r="B6903" s="108" t="n">
        <v>13368</v>
      </c>
      <c r="C6903" s="25" t="str">
        <f aca="false">VLOOKUP(B6903,[1]Planilha8!$X$4:$Y$6629,2,0)</f>
        <v>-</v>
      </c>
      <c r="D6903" s="102" t="s">
        <v>1786</v>
      </c>
      <c r="E6903" s="26" t="str">
        <f aca="false">VLOOKUP(B6903,[1]Planilha8!$X$4:$Z$6629,3,0)</f>
        <v>LABORATÓRIO</v>
      </c>
      <c r="F6903" s="26" t="str">
        <f aca="false">VLOOKUP(B6903,[1]Planilha8!$X$4:$AD$6629,7,0)</f>
        <v>BOM</v>
      </c>
      <c r="G6903" s="103" t="n">
        <v>44893</v>
      </c>
      <c r="H6903" s="104" t="n">
        <v>815</v>
      </c>
      <c r="I6903" s="29" t="s">
        <v>23</v>
      </c>
      <c r="J6903" s="105" t="s">
        <v>1747</v>
      </c>
      <c r="K6903" s="106" t="n">
        <v>691</v>
      </c>
      <c r="L6903" s="107" t="n">
        <v>2022007614</v>
      </c>
      <c r="M6903" s="73" t="n">
        <v>44895</v>
      </c>
      <c r="N6903" s="74" t="n">
        <v>0</v>
      </c>
      <c r="O6903" s="109" t="n">
        <v>0</v>
      </c>
      <c r="P6903" s="110" t="n">
        <v>0</v>
      </c>
      <c r="Q6903" s="77" t="n">
        <v>0</v>
      </c>
      <c r="R6903" s="78" t="n">
        <v>0</v>
      </c>
      <c r="S6903" s="39" t="n">
        <f aca="false">H6903</f>
        <v>815</v>
      </c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  <c r="AMG6903" s="0"/>
      <c r="AMH6903" s="0"/>
      <c r="AMI6903" s="0"/>
      <c r="AMJ6903" s="0"/>
    </row>
    <row r="6904" s="4" customFormat="true" ht="37.5" hidden="false" customHeight="true" outlineLevel="0" collapsed="false">
      <c r="A6904" s="23" t="s">
        <v>1337</v>
      </c>
      <c r="B6904" s="108" t="n">
        <v>13369</v>
      </c>
      <c r="C6904" s="25" t="str">
        <f aca="false">VLOOKUP(B6904,[1]Planilha8!$X$4:$Y$6629,2,0)</f>
        <v>-</v>
      </c>
      <c r="D6904" s="102" t="s">
        <v>1786</v>
      </c>
      <c r="E6904" s="26" t="str">
        <f aca="false">VLOOKUP(B6904,[1]Planilha8!$X$4:$Z$6629,3,0)</f>
        <v>LABORATÓRIO</v>
      </c>
      <c r="F6904" s="26" t="str">
        <f aca="false">VLOOKUP(B6904,[1]Planilha8!$X$4:$AD$6629,7,0)</f>
        <v>BOM</v>
      </c>
      <c r="G6904" s="103" t="n">
        <v>44893</v>
      </c>
      <c r="H6904" s="104" t="n">
        <v>815</v>
      </c>
      <c r="I6904" s="29" t="s">
        <v>23</v>
      </c>
      <c r="J6904" s="105" t="s">
        <v>1747</v>
      </c>
      <c r="K6904" s="106" t="n">
        <v>691</v>
      </c>
      <c r="L6904" s="107" t="n">
        <v>2022007614</v>
      </c>
      <c r="M6904" s="73" t="n">
        <v>44895</v>
      </c>
      <c r="N6904" s="74" t="n">
        <v>0</v>
      </c>
      <c r="O6904" s="109" t="n">
        <v>0</v>
      </c>
      <c r="P6904" s="110" t="n">
        <v>0</v>
      </c>
      <c r="Q6904" s="77" t="n">
        <v>0</v>
      </c>
      <c r="R6904" s="78" t="n">
        <v>0</v>
      </c>
      <c r="S6904" s="39" t="n">
        <f aca="false">H6904</f>
        <v>815</v>
      </c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  <c r="AMG6904" s="0"/>
      <c r="AMH6904" s="0"/>
      <c r="AMI6904" s="0"/>
      <c r="AMJ6904" s="0"/>
    </row>
    <row r="6905" s="4" customFormat="true" ht="37.5" hidden="false" customHeight="true" outlineLevel="0" collapsed="false">
      <c r="A6905" s="23" t="s">
        <v>1337</v>
      </c>
      <c r="B6905" s="108" t="n">
        <v>13370</v>
      </c>
      <c r="C6905" s="25" t="str">
        <f aca="false">VLOOKUP(B6905,[1]Planilha8!$X$4:$Y$6629,2,0)</f>
        <v>-</v>
      </c>
      <c r="D6905" s="102" t="s">
        <v>1786</v>
      </c>
      <c r="E6905" s="26" t="str">
        <f aca="false">VLOOKUP(B6905,[1]Planilha8!$X$4:$Z$6629,3,0)</f>
        <v>LABORATÓRIO</v>
      </c>
      <c r="F6905" s="26" t="str">
        <f aca="false">VLOOKUP(B6905,[1]Planilha8!$X$4:$AD$6629,7,0)</f>
        <v>BOM</v>
      </c>
      <c r="G6905" s="103" t="n">
        <v>44893</v>
      </c>
      <c r="H6905" s="104" t="n">
        <v>815</v>
      </c>
      <c r="I6905" s="29" t="s">
        <v>23</v>
      </c>
      <c r="J6905" s="105" t="s">
        <v>1747</v>
      </c>
      <c r="K6905" s="106" t="n">
        <v>691</v>
      </c>
      <c r="L6905" s="107" t="n">
        <v>2022007614</v>
      </c>
      <c r="M6905" s="73" t="n">
        <v>44895</v>
      </c>
      <c r="N6905" s="74" t="n">
        <v>0</v>
      </c>
      <c r="O6905" s="109" t="n">
        <v>0</v>
      </c>
      <c r="P6905" s="110" t="n">
        <v>0</v>
      </c>
      <c r="Q6905" s="77" t="n">
        <v>0</v>
      </c>
      <c r="R6905" s="78" t="n">
        <v>0</v>
      </c>
      <c r="S6905" s="39" t="n">
        <f aca="false">H6905</f>
        <v>815</v>
      </c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  <c r="AMG6905" s="0"/>
      <c r="AMH6905" s="0"/>
      <c r="AMI6905" s="0"/>
      <c r="AMJ6905" s="0"/>
    </row>
    <row r="6906" s="4" customFormat="true" ht="37.5" hidden="false" customHeight="true" outlineLevel="0" collapsed="false">
      <c r="A6906" s="23" t="s">
        <v>1337</v>
      </c>
      <c r="B6906" s="108" t="n">
        <v>13371</v>
      </c>
      <c r="C6906" s="25" t="str">
        <f aca="false">VLOOKUP(B6906,[1]Planilha8!$X$4:$Y$6629,2,0)</f>
        <v>-</v>
      </c>
      <c r="D6906" s="102" t="s">
        <v>1786</v>
      </c>
      <c r="E6906" s="26" t="str">
        <f aca="false">VLOOKUP(B6906,[1]Planilha8!$X$4:$Z$6629,3,0)</f>
        <v>LABORATÓRIO</v>
      </c>
      <c r="F6906" s="26" t="str">
        <f aca="false">VLOOKUP(B6906,[1]Planilha8!$X$4:$AD$6629,7,0)</f>
        <v>BOM</v>
      </c>
      <c r="G6906" s="103" t="n">
        <v>44893</v>
      </c>
      <c r="H6906" s="104" t="n">
        <v>815</v>
      </c>
      <c r="I6906" s="29" t="s">
        <v>23</v>
      </c>
      <c r="J6906" s="105" t="s">
        <v>1747</v>
      </c>
      <c r="K6906" s="106" t="n">
        <v>691</v>
      </c>
      <c r="L6906" s="107" t="n">
        <v>2022007614</v>
      </c>
      <c r="M6906" s="73" t="n">
        <v>44895</v>
      </c>
      <c r="N6906" s="74" t="n">
        <v>0</v>
      </c>
      <c r="O6906" s="109" t="n">
        <v>0</v>
      </c>
      <c r="P6906" s="110" t="n">
        <v>0</v>
      </c>
      <c r="Q6906" s="77" t="n">
        <v>0</v>
      </c>
      <c r="R6906" s="78" t="n">
        <v>0</v>
      </c>
      <c r="S6906" s="39" t="n">
        <f aca="false">H6906</f>
        <v>815</v>
      </c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  <c r="AMG6906" s="0"/>
      <c r="AMH6906" s="0"/>
      <c r="AMI6906" s="0"/>
      <c r="AMJ6906" s="0"/>
    </row>
    <row r="6907" s="4" customFormat="true" ht="37.5" hidden="false" customHeight="true" outlineLevel="0" collapsed="false">
      <c r="A6907" s="23" t="s">
        <v>1337</v>
      </c>
      <c r="B6907" s="108" t="n">
        <v>13372</v>
      </c>
      <c r="C6907" s="25" t="str">
        <f aca="false">VLOOKUP(B6907,[1]Planilha8!$X$4:$Y$6629,2,0)</f>
        <v>-</v>
      </c>
      <c r="D6907" s="102" t="s">
        <v>1786</v>
      </c>
      <c r="E6907" s="26" t="str">
        <f aca="false">VLOOKUP(B6907,[1]Planilha8!$X$4:$Z$6629,3,0)</f>
        <v>LABORATÓRIO</v>
      </c>
      <c r="F6907" s="26" t="str">
        <f aca="false">VLOOKUP(B6907,[1]Planilha8!$X$4:$AD$6629,7,0)</f>
        <v>BOM</v>
      </c>
      <c r="G6907" s="103" t="n">
        <v>44893</v>
      </c>
      <c r="H6907" s="104" t="n">
        <v>815</v>
      </c>
      <c r="I6907" s="29" t="s">
        <v>23</v>
      </c>
      <c r="J6907" s="105" t="s">
        <v>1747</v>
      </c>
      <c r="K6907" s="106" t="n">
        <v>691</v>
      </c>
      <c r="L6907" s="107" t="n">
        <v>2022007614</v>
      </c>
      <c r="M6907" s="73" t="n">
        <v>44895</v>
      </c>
      <c r="N6907" s="74" t="n">
        <v>0</v>
      </c>
      <c r="O6907" s="109" t="n">
        <v>0</v>
      </c>
      <c r="P6907" s="110" t="n">
        <v>0</v>
      </c>
      <c r="Q6907" s="77" t="n">
        <v>0</v>
      </c>
      <c r="R6907" s="78" t="n">
        <v>0</v>
      </c>
      <c r="S6907" s="39" t="n">
        <f aca="false">H6907</f>
        <v>815</v>
      </c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  <c r="AMG6907" s="0"/>
      <c r="AMH6907" s="0"/>
      <c r="AMI6907" s="0"/>
      <c r="AMJ6907" s="0"/>
    </row>
    <row r="6908" s="4" customFormat="true" ht="37.5" hidden="false" customHeight="true" outlineLevel="0" collapsed="false">
      <c r="A6908" s="23" t="s">
        <v>1337</v>
      </c>
      <c r="B6908" s="108" t="n">
        <v>13373</v>
      </c>
      <c r="C6908" s="25" t="str">
        <f aca="false">VLOOKUP(B6908,[1]Planilha8!$X$4:$Y$6629,2,0)</f>
        <v>-</v>
      </c>
      <c r="D6908" s="102" t="s">
        <v>1786</v>
      </c>
      <c r="E6908" s="26" t="str">
        <f aca="false">VLOOKUP(B6908,[1]Planilha8!$X$4:$Z$6629,3,0)</f>
        <v>LABORATÓRIO</v>
      </c>
      <c r="F6908" s="26" t="str">
        <f aca="false">VLOOKUP(B6908,[1]Planilha8!$X$4:$AD$6629,7,0)</f>
        <v>BOM</v>
      </c>
      <c r="G6908" s="103" t="n">
        <v>44893</v>
      </c>
      <c r="H6908" s="104" t="n">
        <v>815</v>
      </c>
      <c r="I6908" s="29" t="s">
        <v>23</v>
      </c>
      <c r="J6908" s="105" t="s">
        <v>1747</v>
      </c>
      <c r="K6908" s="106" t="n">
        <v>691</v>
      </c>
      <c r="L6908" s="107" t="n">
        <v>2022007614</v>
      </c>
      <c r="M6908" s="73" t="n">
        <v>44895</v>
      </c>
      <c r="N6908" s="74" t="n">
        <v>0</v>
      </c>
      <c r="O6908" s="109" t="n">
        <v>0</v>
      </c>
      <c r="P6908" s="110" t="n">
        <v>0</v>
      </c>
      <c r="Q6908" s="77" t="n">
        <v>0</v>
      </c>
      <c r="R6908" s="78" t="n">
        <v>0</v>
      </c>
      <c r="S6908" s="39" t="n">
        <f aca="false">H6908</f>
        <v>815</v>
      </c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  <c r="AMG6908" s="0"/>
      <c r="AMH6908" s="0"/>
      <c r="AMI6908" s="0"/>
      <c r="AMJ6908" s="0"/>
    </row>
    <row r="6909" s="4" customFormat="true" ht="37.5" hidden="false" customHeight="true" outlineLevel="0" collapsed="false">
      <c r="A6909" s="23" t="s">
        <v>1337</v>
      </c>
      <c r="B6909" s="108" t="n">
        <v>13374</v>
      </c>
      <c r="C6909" s="25" t="str">
        <f aca="false">VLOOKUP(B6909,[1]Planilha8!$X$4:$Y$6629,2,0)</f>
        <v>-</v>
      </c>
      <c r="D6909" s="102" t="s">
        <v>1787</v>
      </c>
      <c r="E6909" s="26" t="str">
        <f aca="false">VLOOKUP(B6909,[1]Planilha8!$X$4:$Z$6629,3,0)</f>
        <v>LABORATÓRIO</v>
      </c>
      <c r="F6909" s="26" t="str">
        <f aca="false">VLOOKUP(B6909,[1]Planilha8!$X$4:$AD$6629,7,0)</f>
        <v>BOM</v>
      </c>
      <c r="G6909" s="103" t="n">
        <v>44893</v>
      </c>
      <c r="H6909" s="104" t="n">
        <v>645</v>
      </c>
      <c r="I6909" s="29" t="s">
        <v>23</v>
      </c>
      <c r="J6909" s="105" t="s">
        <v>1747</v>
      </c>
      <c r="K6909" s="106" t="n">
        <v>691</v>
      </c>
      <c r="L6909" s="107" t="n">
        <v>2022007614</v>
      </c>
      <c r="M6909" s="73" t="n">
        <v>44895</v>
      </c>
      <c r="N6909" s="74" t="n">
        <v>0</v>
      </c>
      <c r="O6909" s="109" t="n">
        <v>0</v>
      </c>
      <c r="P6909" s="110" t="n">
        <v>0</v>
      </c>
      <c r="Q6909" s="77" t="n">
        <v>0</v>
      </c>
      <c r="R6909" s="78" t="n">
        <v>0</v>
      </c>
      <c r="S6909" s="39" t="n">
        <f aca="false">H6909</f>
        <v>645</v>
      </c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  <c r="AMG6909" s="0"/>
      <c r="AMH6909" s="0"/>
      <c r="AMI6909" s="0"/>
      <c r="AMJ6909" s="0"/>
    </row>
    <row r="6910" s="4" customFormat="true" ht="37.5" hidden="false" customHeight="true" outlineLevel="0" collapsed="false">
      <c r="A6910" s="23" t="s">
        <v>1337</v>
      </c>
      <c r="B6910" s="108" t="n">
        <v>13375</v>
      </c>
      <c r="C6910" s="25" t="str">
        <f aca="false">VLOOKUP(B6910,[1]Planilha8!$X$4:$Y$6629,2,0)</f>
        <v>-</v>
      </c>
      <c r="D6910" s="102" t="s">
        <v>1787</v>
      </c>
      <c r="E6910" s="26" t="str">
        <f aca="false">VLOOKUP(B6910,[1]Planilha8!$X$4:$Z$6629,3,0)</f>
        <v>LABORATÓRIO</v>
      </c>
      <c r="F6910" s="26" t="str">
        <f aca="false">VLOOKUP(B6910,[1]Planilha8!$X$4:$AD$6629,7,0)</f>
        <v>BOM</v>
      </c>
      <c r="G6910" s="103" t="n">
        <v>44893</v>
      </c>
      <c r="H6910" s="104" t="n">
        <v>645</v>
      </c>
      <c r="I6910" s="29" t="s">
        <v>23</v>
      </c>
      <c r="J6910" s="105" t="s">
        <v>1747</v>
      </c>
      <c r="K6910" s="106" t="n">
        <v>691</v>
      </c>
      <c r="L6910" s="107" t="n">
        <v>2022007614</v>
      </c>
      <c r="M6910" s="73" t="n">
        <v>44895</v>
      </c>
      <c r="N6910" s="74" t="n">
        <v>0</v>
      </c>
      <c r="O6910" s="109" t="n">
        <v>0</v>
      </c>
      <c r="P6910" s="110" t="n">
        <v>0</v>
      </c>
      <c r="Q6910" s="77" t="n">
        <v>0</v>
      </c>
      <c r="R6910" s="78" t="n">
        <v>0</v>
      </c>
      <c r="S6910" s="39" t="n">
        <f aca="false">H6910</f>
        <v>645</v>
      </c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  <c r="AMG6910" s="0"/>
      <c r="AMH6910" s="0"/>
      <c r="AMI6910" s="0"/>
      <c r="AMJ6910" s="0"/>
    </row>
    <row r="6911" s="4" customFormat="true" ht="37.5" hidden="false" customHeight="true" outlineLevel="0" collapsed="false">
      <c r="A6911" s="23" t="s">
        <v>1337</v>
      </c>
      <c r="B6911" s="108" t="n">
        <v>13376</v>
      </c>
      <c r="C6911" s="25" t="str">
        <f aca="false">VLOOKUP(B6911,[1]Planilha8!$X$4:$Y$6629,2,0)</f>
        <v>-</v>
      </c>
      <c r="D6911" s="102" t="s">
        <v>1787</v>
      </c>
      <c r="E6911" s="26" t="str">
        <f aca="false">VLOOKUP(B6911,[1]Planilha8!$X$4:$Z$6629,3,0)</f>
        <v>LABORATÓRIO</v>
      </c>
      <c r="F6911" s="26" t="str">
        <f aca="false">VLOOKUP(B6911,[1]Planilha8!$X$4:$AD$6629,7,0)</f>
        <v>BOM</v>
      </c>
      <c r="G6911" s="103" t="n">
        <v>44893</v>
      </c>
      <c r="H6911" s="104" t="n">
        <v>645</v>
      </c>
      <c r="I6911" s="29" t="s">
        <v>23</v>
      </c>
      <c r="J6911" s="105" t="s">
        <v>1747</v>
      </c>
      <c r="K6911" s="106" t="n">
        <v>691</v>
      </c>
      <c r="L6911" s="107" t="n">
        <v>2022007614</v>
      </c>
      <c r="M6911" s="73" t="n">
        <v>44895</v>
      </c>
      <c r="N6911" s="74" t="n">
        <v>0</v>
      </c>
      <c r="O6911" s="109" t="n">
        <v>0</v>
      </c>
      <c r="P6911" s="110" t="n">
        <v>0</v>
      </c>
      <c r="Q6911" s="77" t="n">
        <v>0</v>
      </c>
      <c r="R6911" s="78" t="n">
        <v>0</v>
      </c>
      <c r="S6911" s="39" t="n">
        <f aca="false">H6911</f>
        <v>645</v>
      </c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  <c r="AMG6911" s="0"/>
      <c r="AMH6911" s="0"/>
      <c r="AMI6911" s="0"/>
      <c r="AMJ6911" s="0"/>
    </row>
    <row r="6912" s="4" customFormat="true" ht="37.5" hidden="false" customHeight="true" outlineLevel="0" collapsed="false">
      <c r="A6912" s="23" t="s">
        <v>1337</v>
      </c>
      <c r="B6912" s="108" t="n">
        <v>13377</v>
      </c>
      <c r="C6912" s="25" t="str">
        <f aca="false">VLOOKUP(B6912,[1]Planilha8!$X$4:$Y$6629,2,0)</f>
        <v>-</v>
      </c>
      <c r="D6912" s="102" t="s">
        <v>1787</v>
      </c>
      <c r="E6912" s="26" t="str">
        <f aca="false">VLOOKUP(B6912,[1]Planilha8!$X$4:$Z$6629,3,0)</f>
        <v>LABORATÓRIO</v>
      </c>
      <c r="F6912" s="26" t="str">
        <f aca="false">VLOOKUP(B6912,[1]Planilha8!$X$4:$AD$6629,7,0)</f>
        <v>BOM</v>
      </c>
      <c r="G6912" s="103" t="n">
        <v>44893</v>
      </c>
      <c r="H6912" s="104" t="n">
        <v>645</v>
      </c>
      <c r="I6912" s="29" t="s">
        <v>23</v>
      </c>
      <c r="J6912" s="105" t="s">
        <v>1747</v>
      </c>
      <c r="K6912" s="106" t="n">
        <v>691</v>
      </c>
      <c r="L6912" s="107" t="n">
        <v>2022007614</v>
      </c>
      <c r="M6912" s="73" t="n">
        <v>44895</v>
      </c>
      <c r="N6912" s="74" t="n">
        <v>0</v>
      </c>
      <c r="O6912" s="109" t="n">
        <v>0</v>
      </c>
      <c r="P6912" s="110" t="n">
        <v>0</v>
      </c>
      <c r="Q6912" s="77" t="n">
        <v>0</v>
      </c>
      <c r="R6912" s="78" t="n">
        <v>0</v>
      </c>
      <c r="S6912" s="39" t="n">
        <f aca="false">H6912</f>
        <v>645</v>
      </c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  <c r="AMG6912" s="0"/>
      <c r="AMH6912" s="0"/>
      <c r="AMI6912" s="0"/>
      <c r="AMJ6912" s="0"/>
    </row>
    <row r="6913" s="4" customFormat="true" ht="37.5" hidden="false" customHeight="true" outlineLevel="0" collapsed="false">
      <c r="A6913" s="23" t="s">
        <v>1337</v>
      </c>
      <c r="B6913" s="108" t="n">
        <v>13378</v>
      </c>
      <c r="C6913" s="25" t="str">
        <f aca="false">VLOOKUP(B6913,[1]Planilha8!$X$4:$Y$6629,2,0)</f>
        <v>-</v>
      </c>
      <c r="D6913" s="102" t="s">
        <v>1788</v>
      </c>
      <c r="E6913" s="26" t="str">
        <f aca="false">VLOOKUP(B6913,[1]Planilha8!$X$4:$Z$6629,3,0)</f>
        <v>LABORATÓRIO</v>
      </c>
      <c r="F6913" s="26" t="str">
        <f aca="false">VLOOKUP(B6913,[1]Planilha8!$X$4:$AD$6629,7,0)</f>
        <v>BOM</v>
      </c>
      <c r="G6913" s="103" t="n">
        <v>44893</v>
      </c>
      <c r="H6913" s="104" t="n">
        <v>645</v>
      </c>
      <c r="I6913" s="29" t="s">
        <v>23</v>
      </c>
      <c r="J6913" s="105" t="s">
        <v>1747</v>
      </c>
      <c r="K6913" s="106" t="n">
        <v>691</v>
      </c>
      <c r="L6913" s="107" t="n">
        <v>2022007614</v>
      </c>
      <c r="M6913" s="73" t="n">
        <v>44895</v>
      </c>
      <c r="N6913" s="74" t="n">
        <v>0</v>
      </c>
      <c r="O6913" s="109" t="n">
        <v>0</v>
      </c>
      <c r="P6913" s="110" t="n">
        <v>0</v>
      </c>
      <c r="Q6913" s="77" t="n">
        <v>0</v>
      </c>
      <c r="R6913" s="78" t="n">
        <v>0</v>
      </c>
      <c r="S6913" s="39" t="n">
        <f aca="false">H6913</f>
        <v>645</v>
      </c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  <c r="AMG6913" s="0"/>
      <c r="AMH6913" s="0"/>
      <c r="AMI6913" s="0"/>
      <c r="AMJ6913" s="0"/>
    </row>
    <row r="6914" s="4" customFormat="true" ht="37.5" hidden="false" customHeight="true" outlineLevel="0" collapsed="false">
      <c r="A6914" s="23" t="s">
        <v>1337</v>
      </c>
      <c r="B6914" s="108" t="n">
        <v>13387</v>
      </c>
      <c r="C6914" s="25" t="str">
        <f aca="false">VLOOKUP(B6914,[1]Planilha8!$X$4:$Y$6629,2,0)</f>
        <v>-</v>
      </c>
      <c r="D6914" s="102" t="s">
        <v>1789</v>
      </c>
      <c r="E6914" s="26" t="str">
        <f aca="false">VLOOKUP(B6914,[1]Planilha8!$X$4:$Z$6629,3,0)</f>
        <v>LABORATÓRIO</v>
      </c>
      <c r="F6914" s="26" t="str">
        <f aca="false">VLOOKUP(B6914,[1]Planilha8!$X$4:$AD$6629,7,0)</f>
        <v>BOM</v>
      </c>
      <c r="G6914" s="103" t="n">
        <v>44895</v>
      </c>
      <c r="H6914" s="104" t="n">
        <v>840</v>
      </c>
      <c r="I6914" s="29" t="s">
        <v>23</v>
      </c>
      <c r="J6914" s="105" t="s">
        <v>1747</v>
      </c>
      <c r="K6914" s="106" t="n">
        <v>695</v>
      </c>
      <c r="L6914" s="107" t="n">
        <v>2022007614</v>
      </c>
      <c r="M6914" s="73" t="n">
        <v>44895</v>
      </c>
      <c r="N6914" s="74" t="n">
        <v>0</v>
      </c>
      <c r="O6914" s="109" t="n">
        <v>0</v>
      </c>
      <c r="P6914" s="110" t="n">
        <v>0</v>
      </c>
      <c r="Q6914" s="77" t="n">
        <v>0</v>
      </c>
      <c r="R6914" s="78" t="n">
        <v>0</v>
      </c>
      <c r="S6914" s="39" t="n">
        <f aca="false">H6914</f>
        <v>840</v>
      </c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  <c r="AMG6914" s="0"/>
      <c r="AMH6914" s="0"/>
      <c r="AMI6914" s="0"/>
      <c r="AMJ6914" s="0"/>
    </row>
    <row r="6915" s="4" customFormat="true" ht="37.5" hidden="false" customHeight="true" outlineLevel="0" collapsed="false">
      <c r="A6915" s="23" t="s">
        <v>1337</v>
      </c>
      <c r="B6915" s="108" t="n">
        <v>13388</v>
      </c>
      <c r="C6915" s="25" t="str">
        <f aca="false">VLOOKUP(B6915,[1]Planilha8!$X$4:$Y$6629,2,0)</f>
        <v>-</v>
      </c>
      <c r="D6915" s="102" t="s">
        <v>1789</v>
      </c>
      <c r="E6915" s="26" t="str">
        <f aca="false">VLOOKUP(B6915,[1]Planilha8!$X$4:$Z$6629,3,0)</f>
        <v>LABORATÓRIO</v>
      </c>
      <c r="F6915" s="26" t="str">
        <f aca="false">VLOOKUP(B6915,[1]Planilha8!$X$4:$AD$6629,7,0)</f>
        <v>BOM</v>
      </c>
      <c r="G6915" s="103" t="n">
        <v>44895</v>
      </c>
      <c r="H6915" s="104" t="n">
        <v>840</v>
      </c>
      <c r="I6915" s="29" t="s">
        <v>23</v>
      </c>
      <c r="J6915" s="105" t="s">
        <v>1747</v>
      </c>
      <c r="K6915" s="106" t="n">
        <v>695</v>
      </c>
      <c r="L6915" s="107" t="n">
        <v>2022007614</v>
      </c>
      <c r="M6915" s="73" t="n">
        <v>44895</v>
      </c>
      <c r="N6915" s="74" t="n">
        <v>0</v>
      </c>
      <c r="O6915" s="109" t="n">
        <v>0</v>
      </c>
      <c r="P6915" s="110" t="n">
        <v>0</v>
      </c>
      <c r="Q6915" s="77" t="n">
        <v>0</v>
      </c>
      <c r="R6915" s="78" t="n">
        <v>0</v>
      </c>
      <c r="S6915" s="39" t="n">
        <f aca="false">H6915</f>
        <v>840</v>
      </c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  <c r="AMG6915" s="0"/>
      <c r="AMH6915" s="0"/>
      <c r="AMI6915" s="0"/>
      <c r="AMJ6915" s="0"/>
    </row>
    <row r="6916" s="4" customFormat="true" ht="37.5" hidden="false" customHeight="true" outlineLevel="0" collapsed="false">
      <c r="A6916" s="23" t="s">
        <v>1337</v>
      </c>
      <c r="B6916" s="108" t="n">
        <v>13389</v>
      </c>
      <c r="C6916" s="25" t="str">
        <f aca="false">VLOOKUP(B6916,[1]Planilha8!$X$4:$Y$6629,2,0)</f>
        <v>-</v>
      </c>
      <c r="D6916" s="102" t="s">
        <v>1789</v>
      </c>
      <c r="E6916" s="26" t="str">
        <f aca="false">VLOOKUP(B6916,[1]Planilha8!$X$4:$Z$6629,3,0)</f>
        <v>LABORATÓRIO</v>
      </c>
      <c r="F6916" s="26" t="str">
        <f aca="false">VLOOKUP(B6916,[1]Planilha8!$X$4:$AD$6629,7,0)</f>
        <v>BOM</v>
      </c>
      <c r="G6916" s="103" t="n">
        <v>44895</v>
      </c>
      <c r="H6916" s="104" t="n">
        <v>840</v>
      </c>
      <c r="I6916" s="29" t="s">
        <v>23</v>
      </c>
      <c r="J6916" s="105" t="s">
        <v>1747</v>
      </c>
      <c r="K6916" s="106" t="n">
        <v>695</v>
      </c>
      <c r="L6916" s="107" t="n">
        <v>2022007614</v>
      </c>
      <c r="M6916" s="73" t="n">
        <v>44895</v>
      </c>
      <c r="N6916" s="74" t="n">
        <v>0</v>
      </c>
      <c r="O6916" s="109" t="n">
        <v>0</v>
      </c>
      <c r="P6916" s="110" t="n">
        <v>0</v>
      </c>
      <c r="Q6916" s="77" t="n">
        <v>0</v>
      </c>
      <c r="R6916" s="78" t="n">
        <v>0</v>
      </c>
      <c r="S6916" s="39" t="n">
        <f aca="false">H6916</f>
        <v>840</v>
      </c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  <c r="AMG6916" s="0"/>
      <c r="AMH6916" s="0"/>
      <c r="AMI6916" s="0"/>
      <c r="AMJ6916" s="0"/>
    </row>
    <row r="6917" s="4" customFormat="true" ht="37.5" hidden="false" customHeight="true" outlineLevel="0" collapsed="false">
      <c r="A6917" s="23" t="s">
        <v>1337</v>
      </c>
      <c r="B6917" s="108" t="n">
        <v>13390</v>
      </c>
      <c r="C6917" s="25" t="str">
        <f aca="false">VLOOKUP(B6917,[1]Planilha8!$X$4:$Y$6629,2,0)</f>
        <v>-</v>
      </c>
      <c r="D6917" s="102" t="s">
        <v>1790</v>
      </c>
      <c r="E6917" s="26" t="str">
        <f aca="false">VLOOKUP(B6917,[1]Planilha8!$X$4:$Z$6629,3,0)</f>
        <v>LABORATÓRIO</v>
      </c>
      <c r="F6917" s="26" t="str">
        <f aca="false">VLOOKUP(B6917,[1]Planilha8!$X$4:$AD$6629,7,0)</f>
        <v>BOM</v>
      </c>
      <c r="G6917" s="103" t="n">
        <v>44895</v>
      </c>
      <c r="H6917" s="104" t="n">
        <v>870</v>
      </c>
      <c r="I6917" s="29" t="s">
        <v>23</v>
      </c>
      <c r="J6917" s="105" t="s">
        <v>1747</v>
      </c>
      <c r="K6917" s="106" t="n">
        <v>695</v>
      </c>
      <c r="L6917" s="107" t="n">
        <v>2022007614</v>
      </c>
      <c r="M6917" s="73" t="n">
        <v>44895</v>
      </c>
      <c r="N6917" s="74" t="n">
        <v>0</v>
      </c>
      <c r="O6917" s="109" t="n">
        <v>0</v>
      </c>
      <c r="P6917" s="110" t="n">
        <v>0</v>
      </c>
      <c r="Q6917" s="77" t="n">
        <v>0</v>
      </c>
      <c r="R6917" s="78" t="n">
        <v>0</v>
      </c>
      <c r="S6917" s="39" t="n">
        <f aca="false">H6917</f>
        <v>870</v>
      </c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  <c r="AMG6917" s="0"/>
      <c r="AMH6917" s="0"/>
      <c r="AMI6917" s="0"/>
      <c r="AMJ6917" s="0"/>
    </row>
    <row r="6918" s="4" customFormat="true" ht="37.5" hidden="false" customHeight="true" outlineLevel="0" collapsed="false">
      <c r="A6918" s="23" t="s">
        <v>1337</v>
      </c>
      <c r="B6918" s="108" t="n">
        <v>13391</v>
      </c>
      <c r="C6918" s="25" t="str">
        <f aca="false">VLOOKUP(B6918,[1]Planilha8!$X$4:$Y$6629,2,0)</f>
        <v>-</v>
      </c>
      <c r="D6918" s="102" t="s">
        <v>1790</v>
      </c>
      <c r="E6918" s="26" t="str">
        <f aca="false">VLOOKUP(B6918,[1]Planilha8!$X$4:$Z$6629,3,0)</f>
        <v>LABORATÓRIO</v>
      </c>
      <c r="F6918" s="26" t="str">
        <f aca="false">VLOOKUP(B6918,[1]Planilha8!$X$4:$AD$6629,7,0)</f>
        <v>BOM</v>
      </c>
      <c r="G6918" s="103" t="n">
        <v>44895</v>
      </c>
      <c r="H6918" s="104" t="n">
        <v>870</v>
      </c>
      <c r="I6918" s="29" t="s">
        <v>23</v>
      </c>
      <c r="J6918" s="105" t="s">
        <v>1747</v>
      </c>
      <c r="K6918" s="106" t="n">
        <v>695</v>
      </c>
      <c r="L6918" s="107" t="n">
        <v>2022007614</v>
      </c>
      <c r="M6918" s="73" t="n">
        <v>44895</v>
      </c>
      <c r="N6918" s="74" t="n">
        <v>0</v>
      </c>
      <c r="O6918" s="109" t="n">
        <v>0</v>
      </c>
      <c r="P6918" s="110" t="n">
        <v>0</v>
      </c>
      <c r="Q6918" s="77" t="n">
        <v>0</v>
      </c>
      <c r="R6918" s="78" t="n">
        <v>0</v>
      </c>
      <c r="S6918" s="39" t="n">
        <f aca="false">H6918</f>
        <v>870</v>
      </c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  <c r="AMG6918" s="0"/>
      <c r="AMH6918" s="0"/>
      <c r="AMI6918" s="0"/>
      <c r="AMJ6918" s="0"/>
    </row>
    <row r="6919" s="4" customFormat="true" ht="37.5" hidden="false" customHeight="true" outlineLevel="0" collapsed="false">
      <c r="A6919" s="23" t="s">
        <v>1337</v>
      </c>
      <c r="B6919" s="108" t="n">
        <v>13392</v>
      </c>
      <c r="C6919" s="25" t="str">
        <f aca="false">VLOOKUP(B6919,[1]Planilha8!$X$4:$Y$6629,2,0)</f>
        <v>-</v>
      </c>
      <c r="D6919" s="102" t="s">
        <v>1790</v>
      </c>
      <c r="E6919" s="26" t="str">
        <f aca="false">VLOOKUP(B6919,[1]Planilha8!$X$4:$Z$6629,3,0)</f>
        <v>LABORATÓRIO</v>
      </c>
      <c r="F6919" s="26" t="str">
        <f aca="false">VLOOKUP(B6919,[1]Planilha8!$X$4:$AD$6629,7,0)</f>
        <v>BOM</v>
      </c>
      <c r="G6919" s="103" t="n">
        <v>44895</v>
      </c>
      <c r="H6919" s="104" t="n">
        <v>870</v>
      </c>
      <c r="I6919" s="29" t="s">
        <v>23</v>
      </c>
      <c r="J6919" s="105" t="s">
        <v>1747</v>
      </c>
      <c r="K6919" s="106" t="n">
        <v>695</v>
      </c>
      <c r="L6919" s="107" t="n">
        <v>2022007614</v>
      </c>
      <c r="M6919" s="73" t="n">
        <v>44895</v>
      </c>
      <c r="N6919" s="74" t="n">
        <v>0</v>
      </c>
      <c r="O6919" s="109" t="n">
        <v>0</v>
      </c>
      <c r="P6919" s="110" t="n">
        <v>0</v>
      </c>
      <c r="Q6919" s="77" t="n">
        <v>0</v>
      </c>
      <c r="R6919" s="78" t="n">
        <v>0</v>
      </c>
      <c r="S6919" s="39" t="n">
        <f aca="false">H6919</f>
        <v>870</v>
      </c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  <c r="AMG6919" s="0"/>
      <c r="AMH6919" s="0"/>
      <c r="AMI6919" s="0"/>
      <c r="AMJ6919" s="0"/>
    </row>
    <row r="6920" s="4" customFormat="true" ht="37.5" hidden="false" customHeight="true" outlineLevel="0" collapsed="false">
      <c r="A6920" s="23" t="s">
        <v>1337</v>
      </c>
      <c r="B6920" s="108" t="n">
        <v>13393</v>
      </c>
      <c r="C6920" s="25" t="str">
        <f aca="false">VLOOKUP(B6920,[1]Planilha8!$X$4:$Y$6629,2,0)</f>
        <v>-</v>
      </c>
      <c r="D6920" s="102" t="s">
        <v>1790</v>
      </c>
      <c r="E6920" s="26" t="str">
        <f aca="false">VLOOKUP(B6920,[1]Planilha8!$X$4:$Z$6629,3,0)</f>
        <v>LABORATÓRIO</v>
      </c>
      <c r="F6920" s="26" t="str">
        <f aca="false">VLOOKUP(B6920,[1]Planilha8!$X$4:$AD$6629,7,0)</f>
        <v>BOM</v>
      </c>
      <c r="G6920" s="103" t="n">
        <v>44895</v>
      </c>
      <c r="H6920" s="104" t="n">
        <v>870</v>
      </c>
      <c r="I6920" s="29" t="s">
        <v>23</v>
      </c>
      <c r="J6920" s="105" t="s">
        <v>1747</v>
      </c>
      <c r="K6920" s="106" t="n">
        <v>695</v>
      </c>
      <c r="L6920" s="107" t="n">
        <v>2022007614</v>
      </c>
      <c r="M6920" s="73" t="n">
        <v>44895</v>
      </c>
      <c r="N6920" s="74" t="n">
        <v>0</v>
      </c>
      <c r="O6920" s="109" t="n">
        <v>0</v>
      </c>
      <c r="P6920" s="110" t="n">
        <v>0</v>
      </c>
      <c r="Q6920" s="77" t="n">
        <v>0</v>
      </c>
      <c r="R6920" s="78" t="n">
        <v>0</v>
      </c>
      <c r="S6920" s="39" t="n">
        <f aca="false">H6920</f>
        <v>870</v>
      </c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  <c r="AMG6920" s="0"/>
      <c r="AMH6920" s="0"/>
      <c r="AMI6920" s="0"/>
      <c r="AMJ6920" s="0"/>
    </row>
    <row r="6921" s="4" customFormat="true" ht="37.5" hidden="false" customHeight="true" outlineLevel="0" collapsed="false">
      <c r="A6921" s="23" t="s">
        <v>1337</v>
      </c>
      <c r="B6921" s="108" t="n">
        <v>13394</v>
      </c>
      <c r="C6921" s="25" t="str">
        <f aca="false">VLOOKUP(B6921,[1]Planilha8!$X$4:$Y$6629,2,0)</f>
        <v>-</v>
      </c>
      <c r="D6921" s="102" t="s">
        <v>1790</v>
      </c>
      <c r="E6921" s="26" t="str">
        <f aca="false">VLOOKUP(B6921,[1]Planilha8!$X$4:$Z$6629,3,0)</f>
        <v>LABORATÓRIO</v>
      </c>
      <c r="F6921" s="26" t="str">
        <f aca="false">VLOOKUP(B6921,[1]Planilha8!$X$4:$AD$6629,7,0)</f>
        <v>BOM</v>
      </c>
      <c r="G6921" s="103" t="n">
        <v>44895</v>
      </c>
      <c r="H6921" s="104" t="n">
        <v>870</v>
      </c>
      <c r="I6921" s="29" t="s">
        <v>23</v>
      </c>
      <c r="J6921" s="105" t="s">
        <v>1747</v>
      </c>
      <c r="K6921" s="106" t="n">
        <v>695</v>
      </c>
      <c r="L6921" s="107" t="n">
        <v>2022007614</v>
      </c>
      <c r="M6921" s="73" t="n">
        <v>44895</v>
      </c>
      <c r="N6921" s="74" t="n">
        <v>0</v>
      </c>
      <c r="O6921" s="109" t="n">
        <v>0</v>
      </c>
      <c r="P6921" s="110" t="n">
        <v>0</v>
      </c>
      <c r="Q6921" s="77" t="n">
        <v>0</v>
      </c>
      <c r="R6921" s="78" t="n">
        <v>0</v>
      </c>
      <c r="S6921" s="39" t="n">
        <f aca="false">H6921</f>
        <v>870</v>
      </c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  <c r="AMG6921" s="0"/>
      <c r="AMH6921" s="0"/>
      <c r="AMI6921" s="0"/>
      <c r="AMJ6921" s="0"/>
    </row>
    <row r="6922" s="4" customFormat="true" ht="37.5" hidden="false" customHeight="true" outlineLevel="0" collapsed="false">
      <c r="A6922" s="23" t="s">
        <v>1337</v>
      </c>
      <c r="B6922" s="108" t="n">
        <v>13412</v>
      </c>
      <c r="C6922" s="25" t="str">
        <f aca="false">VLOOKUP(B6922,[1]Planilha8!$X$4:$Y$6629,2,0)</f>
        <v>-</v>
      </c>
      <c r="D6922" s="102" t="s">
        <v>1791</v>
      </c>
      <c r="E6922" s="26" t="str">
        <f aca="false">VLOOKUP(B6922,[1]Planilha8!$X$4:$Z$6629,3,0)</f>
        <v>LABORATÓRIO</v>
      </c>
      <c r="F6922" s="26" t="str">
        <f aca="false">VLOOKUP(B6922,[1]Planilha8!$X$4:$AD$6629,7,0)</f>
        <v>BOM</v>
      </c>
      <c r="G6922" s="103" t="n">
        <v>44911</v>
      </c>
      <c r="H6922" s="104" t="n">
        <v>239.99</v>
      </c>
      <c r="I6922" s="29" t="s">
        <v>23</v>
      </c>
      <c r="J6922" s="105" t="s">
        <v>1439</v>
      </c>
      <c r="K6922" s="106" t="n">
        <v>1177</v>
      </c>
      <c r="L6922" s="107" t="n">
        <v>2022008643</v>
      </c>
      <c r="M6922" s="73" t="n">
        <v>44895</v>
      </c>
      <c r="N6922" s="74" t="n">
        <v>0</v>
      </c>
      <c r="O6922" s="109" t="n">
        <v>0</v>
      </c>
      <c r="P6922" s="110" t="n">
        <v>0</v>
      </c>
      <c r="Q6922" s="77" t="n">
        <v>0</v>
      </c>
      <c r="R6922" s="78" t="n">
        <v>0</v>
      </c>
      <c r="S6922" s="39" t="n">
        <f aca="false">H6922</f>
        <v>239.99</v>
      </c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  <c r="AMG6922" s="0"/>
      <c r="AMH6922" s="0"/>
      <c r="AMI6922" s="0"/>
      <c r="AMJ6922" s="0"/>
    </row>
    <row r="6923" s="4" customFormat="true" ht="37.5" hidden="false" customHeight="true" outlineLevel="0" collapsed="false">
      <c r="A6923" s="23" t="s">
        <v>1337</v>
      </c>
      <c r="B6923" s="108" t="n">
        <v>13413</v>
      </c>
      <c r="C6923" s="25" t="str">
        <f aca="false">VLOOKUP(B6923,[1]Planilha8!$X$4:$Y$6629,2,0)</f>
        <v>-</v>
      </c>
      <c r="D6923" s="102" t="s">
        <v>1792</v>
      </c>
      <c r="E6923" s="26" t="str">
        <f aca="false">VLOOKUP(B6923,[1]Planilha8!$X$4:$Z$6629,3,0)</f>
        <v>LABORATÓRIO</v>
      </c>
      <c r="F6923" s="26" t="str">
        <f aca="false">VLOOKUP(B6923,[1]Planilha8!$X$4:$AD$6629,7,0)</f>
        <v>BOM</v>
      </c>
      <c r="G6923" s="103" t="n">
        <v>44881</v>
      </c>
      <c r="H6923" s="104" t="n">
        <v>240.42</v>
      </c>
      <c r="I6923" s="29" t="s">
        <v>23</v>
      </c>
      <c r="J6923" s="105" t="s">
        <v>1439</v>
      </c>
      <c r="K6923" s="106" t="n">
        <v>1177</v>
      </c>
      <c r="L6923" s="107" t="n">
        <v>2022008643</v>
      </c>
      <c r="M6923" s="73" t="n">
        <v>44895</v>
      </c>
      <c r="N6923" s="74" t="n">
        <v>0</v>
      </c>
      <c r="O6923" s="109" t="n">
        <v>0</v>
      </c>
      <c r="P6923" s="110" t="n">
        <v>0</v>
      </c>
      <c r="Q6923" s="77" t="n">
        <v>0</v>
      </c>
      <c r="R6923" s="78" t="n">
        <v>0</v>
      </c>
      <c r="S6923" s="39" t="n">
        <f aca="false">H6923</f>
        <v>240.42</v>
      </c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  <c r="AMG6923" s="0"/>
      <c r="AMH6923" s="0"/>
      <c r="AMI6923" s="0"/>
      <c r="AMJ6923" s="0"/>
    </row>
    <row r="6924" s="4" customFormat="true" ht="37.5" hidden="false" customHeight="true" outlineLevel="0" collapsed="false">
      <c r="A6924" s="23" t="s">
        <v>1337</v>
      </c>
      <c r="B6924" s="108" t="n">
        <v>13414</v>
      </c>
      <c r="C6924" s="25" t="str">
        <f aca="false">VLOOKUP(B6924,[1]Planilha8!$X$4:$Y$6629,2,0)</f>
        <v>-</v>
      </c>
      <c r="D6924" s="102" t="s">
        <v>1792</v>
      </c>
      <c r="E6924" s="26" t="str">
        <f aca="false">VLOOKUP(B6924,[1]Planilha8!$X$4:$Z$6629,3,0)</f>
        <v>LABORATÓRIO</v>
      </c>
      <c r="F6924" s="26" t="str">
        <f aca="false">VLOOKUP(B6924,[1]Planilha8!$X$4:$AD$6629,7,0)</f>
        <v>BOM</v>
      </c>
      <c r="G6924" s="103" t="n">
        <v>44881</v>
      </c>
      <c r="H6924" s="104" t="n">
        <v>240.42</v>
      </c>
      <c r="I6924" s="29" t="s">
        <v>23</v>
      </c>
      <c r="J6924" s="105" t="s">
        <v>1439</v>
      </c>
      <c r="K6924" s="106" t="n">
        <v>1177</v>
      </c>
      <c r="L6924" s="107" t="n">
        <v>2022008643</v>
      </c>
      <c r="M6924" s="73" t="n">
        <v>44895</v>
      </c>
      <c r="N6924" s="74" t="n">
        <v>0</v>
      </c>
      <c r="O6924" s="109" t="n">
        <v>0</v>
      </c>
      <c r="P6924" s="110" t="n">
        <v>0</v>
      </c>
      <c r="Q6924" s="77" t="n">
        <v>0</v>
      </c>
      <c r="R6924" s="78" t="n">
        <v>0</v>
      </c>
      <c r="S6924" s="39" t="n">
        <f aca="false">H6924</f>
        <v>240.42</v>
      </c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  <c r="AMG6924" s="0"/>
      <c r="AMH6924" s="0"/>
      <c r="AMI6924" s="0"/>
      <c r="AMJ6924" s="0"/>
    </row>
    <row r="6925" s="4" customFormat="true" ht="37.5" hidden="false" customHeight="true" outlineLevel="0" collapsed="false">
      <c r="A6925" s="23" t="s">
        <v>1337</v>
      </c>
      <c r="B6925" s="108" t="n">
        <v>12806</v>
      </c>
      <c r="C6925" s="25" t="s">
        <v>238</v>
      </c>
      <c r="D6925" s="102" t="s">
        <v>1793</v>
      </c>
      <c r="E6925" s="26" t="s">
        <v>1794</v>
      </c>
      <c r="F6925" s="26" t="str">
        <f aca="false">VLOOKUP(B6925,[1]Planilha8!$X$4:$AD$6629,7,0)</f>
        <v>BOM</v>
      </c>
      <c r="G6925" s="103" t="n">
        <v>44589</v>
      </c>
      <c r="H6925" s="104" t="n">
        <v>1110</v>
      </c>
      <c r="I6925" s="29" t="s">
        <v>23</v>
      </c>
      <c r="J6925" s="105" t="s">
        <v>1439</v>
      </c>
      <c r="K6925" s="106" t="n">
        <v>1039</v>
      </c>
      <c r="L6925" s="107" t="n">
        <v>2021005207</v>
      </c>
      <c r="M6925" s="73" t="n">
        <v>44589</v>
      </c>
      <c r="N6925" s="74" t="n">
        <v>0</v>
      </c>
      <c r="O6925" s="109" t="n">
        <v>0</v>
      </c>
      <c r="P6925" s="110" t="n">
        <v>0</v>
      </c>
      <c r="Q6925" s="77" t="n">
        <v>0</v>
      </c>
      <c r="R6925" s="78" t="n">
        <v>0</v>
      </c>
      <c r="S6925" s="39" t="n">
        <f aca="false">H6925</f>
        <v>1110</v>
      </c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  <c r="AMG6925" s="0"/>
      <c r="AMH6925" s="0"/>
      <c r="AMI6925" s="0"/>
      <c r="AMJ6925" s="0"/>
    </row>
    <row r="6926" s="4" customFormat="true" ht="37.5" hidden="false" customHeight="true" outlineLevel="0" collapsed="false">
      <c r="A6926" s="23" t="s">
        <v>1337</v>
      </c>
      <c r="B6926" s="108" t="n">
        <v>12807</v>
      </c>
      <c r="C6926" s="25" t="s">
        <v>238</v>
      </c>
      <c r="D6926" s="102" t="s">
        <v>1795</v>
      </c>
      <c r="E6926" s="26" t="s">
        <v>1794</v>
      </c>
      <c r="F6926" s="26" t="str">
        <f aca="false">VLOOKUP(B6926,[1]Planilha8!$X$4:$AD$6629,7,0)</f>
        <v>BOM</v>
      </c>
      <c r="G6926" s="103" t="n">
        <v>44589</v>
      </c>
      <c r="H6926" s="104" t="n">
        <v>1110</v>
      </c>
      <c r="I6926" s="29" t="s">
        <v>23</v>
      </c>
      <c r="J6926" s="105" t="s">
        <v>1439</v>
      </c>
      <c r="K6926" s="106" t="n">
        <v>1039</v>
      </c>
      <c r="L6926" s="107" t="n">
        <v>2021005207</v>
      </c>
      <c r="M6926" s="73" t="n">
        <v>44589</v>
      </c>
      <c r="N6926" s="74" t="n">
        <v>0</v>
      </c>
      <c r="O6926" s="109" t="n">
        <v>0</v>
      </c>
      <c r="P6926" s="110" t="n">
        <v>0</v>
      </c>
      <c r="Q6926" s="77" t="n">
        <v>0</v>
      </c>
      <c r="R6926" s="78" t="n">
        <v>0</v>
      </c>
      <c r="S6926" s="39" t="n">
        <f aca="false">H6926</f>
        <v>1110</v>
      </c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  <c r="AMG6926" s="0"/>
      <c r="AMH6926" s="0"/>
      <c r="AMI6926" s="0"/>
      <c r="AMJ6926" s="0"/>
    </row>
    <row r="6927" s="4" customFormat="true" ht="37.5" hidden="false" customHeight="true" outlineLevel="0" collapsed="false">
      <c r="A6927" s="23" t="s">
        <v>1337</v>
      </c>
      <c r="B6927" s="108" t="n">
        <v>12808</v>
      </c>
      <c r="C6927" s="25" t="s">
        <v>238</v>
      </c>
      <c r="D6927" s="102" t="s">
        <v>1796</v>
      </c>
      <c r="E6927" s="26" t="s">
        <v>1797</v>
      </c>
      <c r="F6927" s="26" t="str">
        <f aca="false">VLOOKUP(B6927,[1]Planilha8!$X$4:$AD$6629,7,0)</f>
        <v>BOM</v>
      </c>
      <c r="G6927" s="103" t="n">
        <v>44589</v>
      </c>
      <c r="H6927" s="104" t="n">
        <v>377.5</v>
      </c>
      <c r="I6927" s="29" t="s">
        <v>23</v>
      </c>
      <c r="J6927" s="105" t="s">
        <v>1439</v>
      </c>
      <c r="K6927" s="106" t="n">
        <v>1039</v>
      </c>
      <c r="L6927" s="107" t="n">
        <v>2021005207</v>
      </c>
      <c r="M6927" s="73" t="n">
        <v>44589</v>
      </c>
      <c r="N6927" s="74" t="n">
        <v>0</v>
      </c>
      <c r="O6927" s="109" t="n">
        <v>0</v>
      </c>
      <c r="P6927" s="110" t="n">
        <v>0</v>
      </c>
      <c r="Q6927" s="77" t="n">
        <v>0</v>
      </c>
      <c r="R6927" s="78" t="n">
        <v>0</v>
      </c>
      <c r="S6927" s="39" t="n">
        <f aca="false">H6927</f>
        <v>377.5</v>
      </c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  <c r="AMG6927" s="0"/>
      <c r="AMH6927" s="0"/>
      <c r="AMI6927" s="0"/>
      <c r="AMJ6927" s="0"/>
    </row>
    <row r="6928" s="4" customFormat="true" ht="37.5" hidden="false" customHeight="true" outlineLevel="0" collapsed="false">
      <c r="A6928" s="23" t="s">
        <v>1337</v>
      </c>
      <c r="B6928" s="108" t="n">
        <v>12809</v>
      </c>
      <c r="C6928" s="25" t="s">
        <v>238</v>
      </c>
      <c r="D6928" s="102" t="s">
        <v>1798</v>
      </c>
      <c r="E6928" s="26" t="s">
        <v>1797</v>
      </c>
      <c r="F6928" s="26" t="str">
        <f aca="false">VLOOKUP(B6928,[1]Planilha8!$X$4:$AD$6629,7,0)</f>
        <v>BOM</v>
      </c>
      <c r="G6928" s="103" t="n">
        <v>44589</v>
      </c>
      <c r="H6928" s="104" t="n">
        <v>377.5</v>
      </c>
      <c r="I6928" s="29" t="s">
        <v>23</v>
      </c>
      <c r="J6928" s="105" t="s">
        <v>1439</v>
      </c>
      <c r="K6928" s="106" t="n">
        <v>1039</v>
      </c>
      <c r="L6928" s="107" t="n">
        <v>2021005207</v>
      </c>
      <c r="M6928" s="73" t="n">
        <v>44589</v>
      </c>
      <c r="N6928" s="74" t="n">
        <v>0</v>
      </c>
      <c r="O6928" s="109" t="n">
        <v>0</v>
      </c>
      <c r="P6928" s="110" t="n">
        <v>0</v>
      </c>
      <c r="Q6928" s="77" t="n">
        <v>0</v>
      </c>
      <c r="R6928" s="78" t="n">
        <v>0</v>
      </c>
      <c r="S6928" s="39" t="n">
        <f aca="false">H6928</f>
        <v>377.5</v>
      </c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  <c r="AMG6928" s="0"/>
      <c r="AMH6928" s="0"/>
      <c r="AMI6928" s="0"/>
      <c r="AMJ6928" s="0"/>
    </row>
    <row r="6929" s="4" customFormat="true" ht="37.5" hidden="false" customHeight="true" outlineLevel="0" collapsed="false">
      <c r="A6929" s="23" t="s">
        <v>1337</v>
      </c>
      <c r="B6929" s="108" t="n">
        <v>12810</v>
      </c>
      <c r="C6929" s="25" t="s">
        <v>238</v>
      </c>
      <c r="D6929" s="102" t="s">
        <v>1799</v>
      </c>
      <c r="E6929" s="26" t="s">
        <v>1800</v>
      </c>
      <c r="F6929" s="26" t="str">
        <f aca="false">VLOOKUP(B6929,[1]Planilha8!$X$4:$AD$6629,7,0)</f>
        <v>BOM</v>
      </c>
      <c r="G6929" s="103" t="n">
        <v>44589</v>
      </c>
      <c r="H6929" s="104" t="n">
        <v>730</v>
      </c>
      <c r="I6929" s="29" t="s">
        <v>23</v>
      </c>
      <c r="J6929" s="105" t="s">
        <v>1439</v>
      </c>
      <c r="K6929" s="106" t="n">
        <v>1039</v>
      </c>
      <c r="L6929" s="107" t="n">
        <v>2021005207</v>
      </c>
      <c r="M6929" s="73" t="n">
        <v>44589</v>
      </c>
      <c r="N6929" s="74" t="n">
        <v>0</v>
      </c>
      <c r="O6929" s="109" t="n">
        <v>0</v>
      </c>
      <c r="P6929" s="110" t="n">
        <v>0</v>
      </c>
      <c r="Q6929" s="77" t="n">
        <v>0</v>
      </c>
      <c r="R6929" s="78" t="n">
        <v>0</v>
      </c>
      <c r="S6929" s="39" t="n">
        <f aca="false">H6929</f>
        <v>730</v>
      </c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  <c r="AMG6929" s="0"/>
      <c r="AMH6929" s="0"/>
      <c r="AMI6929" s="0"/>
      <c r="AMJ6929" s="0"/>
    </row>
    <row r="6930" s="4" customFormat="true" ht="37.5" hidden="false" customHeight="true" outlineLevel="0" collapsed="false">
      <c r="A6930" s="23" t="s">
        <v>1337</v>
      </c>
      <c r="B6930" s="108" t="n">
        <v>12966</v>
      </c>
      <c r="C6930" s="25" t="s">
        <v>1801</v>
      </c>
      <c r="D6930" s="102" t="s">
        <v>1802</v>
      </c>
      <c r="E6930" s="26" t="s">
        <v>1803</v>
      </c>
      <c r="F6930" s="26" t="e">
        <f aca="false">VLOOKUP(B6930,[1]Planilha8!$X$4:$AD$6629,7,0)</f>
        <v>#N/A</v>
      </c>
      <c r="G6930" s="103" t="n">
        <v>44741</v>
      </c>
      <c r="H6930" s="104" t="n">
        <v>975</v>
      </c>
      <c r="I6930" s="29" t="s">
        <v>23</v>
      </c>
      <c r="J6930" s="105" t="s">
        <v>1143</v>
      </c>
      <c r="K6930" s="106" t="n">
        <v>183</v>
      </c>
      <c r="L6930" s="107" t="n">
        <v>2022002963</v>
      </c>
      <c r="M6930" s="73" t="n">
        <v>44741</v>
      </c>
      <c r="N6930" s="74" t="n">
        <v>0</v>
      </c>
      <c r="O6930" s="109" t="n">
        <v>0</v>
      </c>
      <c r="P6930" s="110" t="n">
        <v>0</v>
      </c>
      <c r="Q6930" s="77" t="n">
        <v>0</v>
      </c>
      <c r="R6930" s="78" t="n">
        <v>0</v>
      </c>
      <c r="S6930" s="39" t="n">
        <f aca="false">H6930</f>
        <v>975</v>
      </c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  <c r="AMG6930" s="0"/>
      <c r="AMH6930" s="0"/>
      <c r="AMI6930" s="0"/>
      <c r="AMJ6930" s="0"/>
    </row>
    <row r="6931" s="4" customFormat="true" ht="37.5" hidden="false" customHeight="true" outlineLevel="0" collapsed="false">
      <c r="A6931" s="23" t="s">
        <v>1337</v>
      </c>
      <c r="B6931" s="108" t="n">
        <v>12967</v>
      </c>
      <c r="C6931" s="25" t="s">
        <v>1801</v>
      </c>
      <c r="D6931" s="102" t="s">
        <v>1802</v>
      </c>
      <c r="E6931" s="26" t="s">
        <v>1803</v>
      </c>
      <c r="F6931" s="26" t="e">
        <f aca="false">VLOOKUP(B6931,[1]Planilha8!$X$4:$AD$6629,7,0)</f>
        <v>#N/A</v>
      </c>
      <c r="G6931" s="103" t="n">
        <v>44741</v>
      </c>
      <c r="H6931" s="104" t="n">
        <v>975</v>
      </c>
      <c r="I6931" s="29" t="s">
        <v>23</v>
      </c>
      <c r="J6931" s="105" t="s">
        <v>1143</v>
      </c>
      <c r="K6931" s="106" t="n">
        <v>183</v>
      </c>
      <c r="L6931" s="107" t="n">
        <v>2022002963</v>
      </c>
      <c r="M6931" s="73" t="n">
        <v>44741</v>
      </c>
      <c r="N6931" s="74" t="n">
        <v>0</v>
      </c>
      <c r="O6931" s="109" t="n">
        <v>0</v>
      </c>
      <c r="P6931" s="110" t="n">
        <v>0</v>
      </c>
      <c r="Q6931" s="77" t="n">
        <v>0</v>
      </c>
      <c r="R6931" s="78" t="n">
        <v>0</v>
      </c>
      <c r="S6931" s="39" t="n">
        <f aca="false">H6931</f>
        <v>975</v>
      </c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  <c r="AMG6931" s="0"/>
      <c r="AMH6931" s="0"/>
      <c r="AMI6931" s="0"/>
      <c r="AMJ6931" s="0"/>
    </row>
    <row r="6932" s="4" customFormat="true" ht="37.5" hidden="false" customHeight="true" outlineLevel="0" collapsed="false">
      <c r="A6932" s="23" t="s">
        <v>1337</v>
      </c>
      <c r="B6932" s="108" t="n">
        <v>12968</v>
      </c>
      <c r="C6932" s="25" t="s">
        <v>1801</v>
      </c>
      <c r="D6932" s="102" t="s">
        <v>1802</v>
      </c>
      <c r="E6932" s="26" t="s">
        <v>1803</v>
      </c>
      <c r="F6932" s="26" t="e">
        <f aca="false">VLOOKUP(B6932,[1]Planilha8!$X$4:$AD$6629,7,0)</f>
        <v>#N/A</v>
      </c>
      <c r="G6932" s="103" t="n">
        <v>44741</v>
      </c>
      <c r="H6932" s="104" t="n">
        <v>975</v>
      </c>
      <c r="I6932" s="29" t="s">
        <v>23</v>
      </c>
      <c r="J6932" s="105" t="s">
        <v>1143</v>
      </c>
      <c r="K6932" s="106" t="n">
        <v>183</v>
      </c>
      <c r="L6932" s="107" t="n">
        <v>2022002963</v>
      </c>
      <c r="M6932" s="73" t="n">
        <v>44741</v>
      </c>
      <c r="N6932" s="74" t="n">
        <v>0</v>
      </c>
      <c r="O6932" s="109" t="n">
        <v>0</v>
      </c>
      <c r="P6932" s="110" t="n">
        <v>0</v>
      </c>
      <c r="Q6932" s="77" t="n">
        <v>0</v>
      </c>
      <c r="R6932" s="78" t="n">
        <v>0</v>
      </c>
      <c r="S6932" s="39" t="n">
        <f aca="false">H6932</f>
        <v>975</v>
      </c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  <c r="AMG6932" s="0"/>
      <c r="AMH6932" s="0"/>
      <c r="AMI6932" s="0"/>
      <c r="AMJ6932" s="0"/>
    </row>
    <row r="6933" s="4" customFormat="true" ht="37.5" hidden="false" customHeight="true" outlineLevel="0" collapsed="false">
      <c r="A6933" s="23" t="s">
        <v>1337</v>
      </c>
      <c r="B6933" s="108" t="n">
        <v>12969</v>
      </c>
      <c r="C6933" s="25" t="s">
        <v>1801</v>
      </c>
      <c r="D6933" s="102" t="s">
        <v>1802</v>
      </c>
      <c r="E6933" s="26" t="s">
        <v>1803</v>
      </c>
      <c r="F6933" s="26" t="e">
        <f aca="false">VLOOKUP(B6933,[1]Planilha8!$X$4:$AD$6629,7,0)</f>
        <v>#N/A</v>
      </c>
      <c r="G6933" s="103" t="n">
        <v>44741</v>
      </c>
      <c r="H6933" s="104" t="n">
        <v>975</v>
      </c>
      <c r="I6933" s="29" t="s">
        <v>23</v>
      </c>
      <c r="J6933" s="105" t="s">
        <v>1143</v>
      </c>
      <c r="K6933" s="106" t="n">
        <v>183</v>
      </c>
      <c r="L6933" s="107" t="n">
        <v>2022002963</v>
      </c>
      <c r="M6933" s="73" t="n">
        <v>44741</v>
      </c>
      <c r="N6933" s="74" t="n">
        <v>0</v>
      </c>
      <c r="O6933" s="109" t="n">
        <v>0</v>
      </c>
      <c r="P6933" s="110" t="n">
        <v>0</v>
      </c>
      <c r="Q6933" s="77" t="n">
        <v>0</v>
      </c>
      <c r="R6933" s="78" t="n">
        <v>0</v>
      </c>
      <c r="S6933" s="39" t="n">
        <f aca="false">H6933</f>
        <v>975</v>
      </c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  <c r="AMG6933" s="0"/>
      <c r="AMH6933" s="0"/>
      <c r="AMI6933" s="0"/>
      <c r="AMJ6933" s="0"/>
    </row>
    <row r="6934" s="4" customFormat="true" ht="37.5" hidden="false" customHeight="true" outlineLevel="0" collapsed="false">
      <c r="A6934" s="23" t="s">
        <v>1337</v>
      </c>
      <c r="B6934" s="108" t="n">
        <v>13094</v>
      </c>
      <c r="C6934" s="25" t="s">
        <v>238</v>
      </c>
      <c r="D6934" s="102" t="s">
        <v>1804</v>
      </c>
      <c r="E6934" s="26" t="s">
        <v>1212</v>
      </c>
      <c r="F6934" s="26" t="str">
        <f aca="false">VLOOKUP(B6934,[1]Planilha8!$X$4:$AD$6629,7,0)</f>
        <v>BOM</v>
      </c>
      <c r="G6934" s="103" t="n">
        <v>44778</v>
      </c>
      <c r="H6934" s="104" t="n">
        <v>1100</v>
      </c>
      <c r="I6934" s="29" t="s">
        <v>23</v>
      </c>
      <c r="J6934" s="105" t="s">
        <v>1143</v>
      </c>
      <c r="K6934" s="106" t="n">
        <v>187</v>
      </c>
      <c r="L6934" s="107" t="n">
        <v>2022002963</v>
      </c>
      <c r="M6934" s="73" t="n">
        <v>44778</v>
      </c>
      <c r="N6934" s="74" t="n">
        <v>0</v>
      </c>
      <c r="O6934" s="109" t="n">
        <v>0</v>
      </c>
      <c r="P6934" s="110" t="n">
        <v>0</v>
      </c>
      <c r="Q6934" s="77" t="n">
        <v>0</v>
      </c>
      <c r="R6934" s="78" t="n">
        <v>0</v>
      </c>
      <c r="S6934" s="39" t="n">
        <f aca="false">H6934</f>
        <v>1100</v>
      </c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  <c r="AMG6934" s="0"/>
      <c r="AMH6934" s="0"/>
      <c r="AMI6934" s="0"/>
      <c r="AMJ6934" s="0"/>
    </row>
    <row r="6935" s="4" customFormat="true" ht="37.5" hidden="false" customHeight="true" outlineLevel="0" collapsed="false">
      <c r="A6935" s="23" t="s">
        <v>1337</v>
      </c>
      <c r="B6935" s="108" t="n">
        <v>13090</v>
      </c>
      <c r="C6935" s="25" t="s">
        <v>238</v>
      </c>
      <c r="D6935" s="102" t="s">
        <v>1805</v>
      </c>
      <c r="E6935" s="26" t="s">
        <v>1201</v>
      </c>
      <c r="F6935" s="26" t="str">
        <f aca="false">VLOOKUP(B6935,[1]Planilha8!$X$4:$AD$6629,7,0)</f>
        <v>BOM</v>
      </c>
      <c r="G6935" s="103" t="n">
        <v>44771</v>
      </c>
      <c r="H6935" s="104" t="n">
        <v>978.92</v>
      </c>
      <c r="I6935" s="29" t="s">
        <v>23</v>
      </c>
      <c r="J6935" s="105" t="s">
        <v>868</v>
      </c>
      <c r="K6935" s="106" t="n">
        <v>63868</v>
      </c>
      <c r="L6935" s="107" t="n">
        <v>2022005342</v>
      </c>
      <c r="M6935" s="73" t="n">
        <v>44771</v>
      </c>
      <c r="N6935" s="74" t="n">
        <v>0</v>
      </c>
      <c r="O6935" s="109" t="n">
        <v>0</v>
      </c>
      <c r="P6935" s="110" t="n">
        <v>0</v>
      </c>
      <c r="Q6935" s="77" t="n">
        <v>0</v>
      </c>
      <c r="R6935" s="78" t="n">
        <v>0</v>
      </c>
      <c r="S6935" s="39" t="n">
        <f aca="false">H6935</f>
        <v>978.92</v>
      </c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  <c r="AMG6935" s="0"/>
      <c r="AMH6935" s="0"/>
      <c r="AMI6935" s="0"/>
      <c r="AMJ6935" s="0"/>
    </row>
    <row r="6936" s="4" customFormat="true" ht="37.5" hidden="false" customHeight="true" outlineLevel="0" collapsed="false">
      <c r="A6936" s="23" t="s">
        <v>1337</v>
      </c>
      <c r="B6936" s="108" t="n">
        <v>13089</v>
      </c>
      <c r="C6936" s="25" t="s">
        <v>238</v>
      </c>
      <c r="D6936" s="102" t="s">
        <v>1805</v>
      </c>
      <c r="E6936" s="26" t="s">
        <v>1201</v>
      </c>
      <c r="F6936" s="26" t="str">
        <f aca="false">VLOOKUP(B6936,[1]Planilha8!$X$4:$AD$6629,7,0)</f>
        <v>BOM</v>
      </c>
      <c r="G6936" s="103" t="n">
        <v>44771</v>
      </c>
      <c r="H6936" s="104" t="n">
        <v>978.92</v>
      </c>
      <c r="I6936" s="29" t="s">
        <v>23</v>
      </c>
      <c r="J6936" s="105" t="s">
        <v>868</v>
      </c>
      <c r="K6936" s="106" t="n">
        <v>63868</v>
      </c>
      <c r="L6936" s="107" t="n">
        <v>2022005342</v>
      </c>
      <c r="M6936" s="73" t="n">
        <v>44771</v>
      </c>
      <c r="N6936" s="74" t="n">
        <v>0</v>
      </c>
      <c r="O6936" s="109" t="n">
        <v>0</v>
      </c>
      <c r="P6936" s="110" t="n">
        <v>0</v>
      </c>
      <c r="Q6936" s="77" t="n">
        <v>0</v>
      </c>
      <c r="R6936" s="78" t="n">
        <v>0</v>
      </c>
      <c r="S6936" s="39" t="n">
        <f aca="false">H6936</f>
        <v>978.92</v>
      </c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  <c r="AMG6936" s="0"/>
      <c r="AMH6936" s="0"/>
      <c r="AMI6936" s="0"/>
      <c r="AMJ6936" s="0"/>
    </row>
    <row r="6937" s="4" customFormat="true" ht="37.5" hidden="false" customHeight="true" outlineLevel="0" collapsed="false">
      <c r="A6937" s="23" t="s">
        <v>1337</v>
      </c>
      <c r="B6937" s="108" t="n">
        <v>13088</v>
      </c>
      <c r="C6937" s="25" t="s">
        <v>238</v>
      </c>
      <c r="D6937" s="102" t="s">
        <v>1805</v>
      </c>
      <c r="E6937" s="26" t="s">
        <v>1201</v>
      </c>
      <c r="F6937" s="26" t="str">
        <f aca="false">VLOOKUP(B6937,[1]Planilha8!$X$4:$AD$6629,7,0)</f>
        <v>BOM</v>
      </c>
      <c r="G6937" s="103" t="n">
        <v>44771</v>
      </c>
      <c r="H6937" s="104" t="n">
        <v>978.92</v>
      </c>
      <c r="I6937" s="29" t="s">
        <v>23</v>
      </c>
      <c r="J6937" s="105" t="s">
        <v>868</v>
      </c>
      <c r="K6937" s="106" t="n">
        <v>63868</v>
      </c>
      <c r="L6937" s="107" t="n">
        <v>2022005342</v>
      </c>
      <c r="M6937" s="73" t="n">
        <v>44771</v>
      </c>
      <c r="N6937" s="74" t="n">
        <v>0</v>
      </c>
      <c r="O6937" s="109" t="n">
        <v>0</v>
      </c>
      <c r="P6937" s="110" t="n">
        <v>0</v>
      </c>
      <c r="Q6937" s="77" t="n">
        <v>0</v>
      </c>
      <c r="R6937" s="78" t="n">
        <v>0</v>
      </c>
      <c r="S6937" s="39" t="n">
        <f aca="false">H6937</f>
        <v>978.92</v>
      </c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  <c r="AMG6937" s="0"/>
      <c r="AMH6937" s="0"/>
      <c r="AMI6937" s="0"/>
      <c r="AMJ6937" s="0"/>
    </row>
    <row r="6938" s="4" customFormat="true" ht="37.5" hidden="false" customHeight="true" outlineLevel="0" collapsed="false">
      <c r="A6938" s="23" t="s">
        <v>1337</v>
      </c>
      <c r="B6938" s="108" t="n">
        <v>13087</v>
      </c>
      <c r="C6938" s="25" t="s">
        <v>238</v>
      </c>
      <c r="D6938" s="102" t="s">
        <v>1805</v>
      </c>
      <c r="E6938" s="26" t="s">
        <v>1201</v>
      </c>
      <c r="F6938" s="26" t="str">
        <f aca="false">VLOOKUP(B6938,[1]Planilha8!$X$4:$AD$6629,7,0)</f>
        <v>BOM</v>
      </c>
      <c r="G6938" s="103" t="n">
        <v>44771</v>
      </c>
      <c r="H6938" s="104" t="n">
        <v>978.92</v>
      </c>
      <c r="I6938" s="29" t="s">
        <v>23</v>
      </c>
      <c r="J6938" s="105" t="s">
        <v>868</v>
      </c>
      <c r="K6938" s="106" t="n">
        <v>63868</v>
      </c>
      <c r="L6938" s="107" t="n">
        <v>2022005342</v>
      </c>
      <c r="M6938" s="73" t="n">
        <v>44771</v>
      </c>
      <c r="N6938" s="74" t="n">
        <v>0</v>
      </c>
      <c r="O6938" s="109" t="n">
        <v>0</v>
      </c>
      <c r="P6938" s="110" t="n">
        <v>0</v>
      </c>
      <c r="Q6938" s="77" t="n">
        <v>0</v>
      </c>
      <c r="R6938" s="78" t="n">
        <v>0</v>
      </c>
      <c r="S6938" s="39" t="n">
        <f aca="false">H6938</f>
        <v>978.92</v>
      </c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  <c r="AMG6938" s="0"/>
      <c r="AMH6938" s="0"/>
      <c r="AMI6938" s="0"/>
      <c r="AMJ6938" s="0"/>
    </row>
    <row r="6939" s="4" customFormat="true" ht="37.5" hidden="false" customHeight="true" outlineLevel="0" collapsed="false">
      <c r="A6939" s="23" t="s">
        <v>1337</v>
      </c>
      <c r="B6939" s="108" t="n">
        <v>13086</v>
      </c>
      <c r="C6939" s="25" t="s">
        <v>238</v>
      </c>
      <c r="D6939" s="102" t="s">
        <v>1805</v>
      </c>
      <c r="E6939" s="26" t="s">
        <v>1201</v>
      </c>
      <c r="F6939" s="26" t="str">
        <f aca="false">VLOOKUP(B6939,[1]Planilha8!$X$4:$AD$6629,7,0)</f>
        <v>BOM</v>
      </c>
      <c r="G6939" s="103" t="n">
        <v>44771</v>
      </c>
      <c r="H6939" s="104" t="n">
        <v>978.92</v>
      </c>
      <c r="I6939" s="29" t="s">
        <v>23</v>
      </c>
      <c r="J6939" s="105" t="s">
        <v>868</v>
      </c>
      <c r="K6939" s="106" t="n">
        <v>63868</v>
      </c>
      <c r="L6939" s="107" t="n">
        <v>2022005342</v>
      </c>
      <c r="M6939" s="73" t="n">
        <v>44771</v>
      </c>
      <c r="N6939" s="74" t="n">
        <v>0</v>
      </c>
      <c r="O6939" s="109" t="n">
        <v>0</v>
      </c>
      <c r="P6939" s="110" t="n">
        <v>0</v>
      </c>
      <c r="Q6939" s="77" t="n">
        <v>0</v>
      </c>
      <c r="R6939" s="78" t="n">
        <v>0</v>
      </c>
      <c r="S6939" s="39" t="n">
        <f aca="false">H6939</f>
        <v>978.92</v>
      </c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  <c r="AMG6939" s="0"/>
      <c r="AMH6939" s="0"/>
      <c r="AMI6939" s="0"/>
      <c r="AMJ6939" s="0"/>
    </row>
    <row r="6940" s="4" customFormat="true" ht="37.5" hidden="false" customHeight="true" outlineLevel="0" collapsed="false">
      <c r="A6940" s="23" t="s">
        <v>1337</v>
      </c>
      <c r="B6940" s="108" t="n">
        <v>13085</v>
      </c>
      <c r="C6940" s="25" t="s">
        <v>238</v>
      </c>
      <c r="D6940" s="102" t="s">
        <v>1805</v>
      </c>
      <c r="E6940" s="26" t="s">
        <v>1201</v>
      </c>
      <c r="F6940" s="26" t="str">
        <f aca="false">VLOOKUP(B6940,[1]Planilha8!$X$4:$AD$6629,7,0)</f>
        <v>BOM</v>
      </c>
      <c r="G6940" s="103" t="n">
        <v>44771</v>
      </c>
      <c r="H6940" s="104" t="n">
        <v>978.92</v>
      </c>
      <c r="I6940" s="29" t="s">
        <v>23</v>
      </c>
      <c r="J6940" s="105" t="s">
        <v>868</v>
      </c>
      <c r="K6940" s="106" t="n">
        <v>63868</v>
      </c>
      <c r="L6940" s="107" t="n">
        <v>2022005342</v>
      </c>
      <c r="M6940" s="73" t="n">
        <v>44771</v>
      </c>
      <c r="N6940" s="74" t="n">
        <v>0</v>
      </c>
      <c r="O6940" s="109" t="n">
        <v>0</v>
      </c>
      <c r="P6940" s="110" t="n">
        <v>0</v>
      </c>
      <c r="Q6940" s="77" t="n">
        <v>0</v>
      </c>
      <c r="R6940" s="78" t="n">
        <v>0</v>
      </c>
      <c r="S6940" s="39" t="n">
        <f aca="false">H6940</f>
        <v>978.92</v>
      </c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  <c r="AMG6940" s="0"/>
      <c r="AMH6940" s="0"/>
      <c r="AMI6940" s="0"/>
      <c r="AMJ6940" s="0"/>
    </row>
    <row r="6941" s="4" customFormat="true" ht="37.5" hidden="false" customHeight="true" outlineLevel="0" collapsed="false">
      <c r="A6941" s="23" t="s">
        <v>1337</v>
      </c>
      <c r="B6941" s="108" t="n">
        <v>13133</v>
      </c>
      <c r="C6941" s="25" t="s">
        <v>238</v>
      </c>
      <c r="D6941" s="102" t="s">
        <v>1806</v>
      </c>
      <c r="E6941" s="26" t="s">
        <v>1201</v>
      </c>
      <c r="F6941" s="26" t="str">
        <f aca="false">VLOOKUP(B6941,[1]Planilha8!$X$4:$AD$6629,7,0)</f>
        <v>BOM</v>
      </c>
      <c r="G6941" s="103" t="n">
        <v>44785</v>
      </c>
      <c r="H6941" s="104" t="n">
        <v>3913</v>
      </c>
      <c r="I6941" s="29" t="s">
        <v>23</v>
      </c>
      <c r="J6941" s="105" t="s">
        <v>1776</v>
      </c>
      <c r="K6941" s="106" t="n">
        <v>576</v>
      </c>
      <c r="L6941" s="107" t="n">
        <v>2022005162</v>
      </c>
      <c r="M6941" s="73" t="n">
        <v>44785</v>
      </c>
      <c r="N6941" s="74" t="n">
        <v>0</v>
      </c>
      <c r="O6941" s="109" t="n">
        <v>0</v>
      </c>
      <c r="P6941" s="110" t="n">
        <v>0</v>
      </c>
      <c r="Q6941" s="77" t="n">
        <v>0</v>
      </c>
      <c r="R6941" s="78" t="n">
        <v>0</v>
      </c>
      <c r="S6941" s="39" t="n">
        <f aca="false">H6941</f>
        <v>3913</v>
      </c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  <c r="AMG6941" s="0"/>
      <c r="AMH6941" s="0"/>
      <c r="AMI6941" s="0"/>
      <c r="AMJ6941" s="0"/>
    </row>
    <row r="6942" s="4" customFormat="true" ht="37.5" hidden="false" customHeight="true" outlineLevel="0" collapsed="false">
      <c r="A6942" s="23" t="s">
        <v>1337</v>
      </c>
      <c r="B6942" s="108" t="n">
        <v>13134</v>
      </c>
      <c r="C6942" s="25" t="s">
        <v>238</v>
      </c>
      <c r="D6942" s="102" t="s">
        <v>1807</v>
      </c>
      <c r="E6942" s="26" t="s">
        <v>1201</v>
      </c>
      <c r="F6942" s="26" t="str">
        <f aca="false">VLOOKUP(B6942,[1]Planilha8!$X$4:$AD$6629,7,0)</f>
        <v>BOM</v>
      </c>
      <c r="G6942" s="103" t="n">
        <v>44785</v>
      </c>
      <c r="H6942" s="104" t="n">
        <v>3913</v>
      </c>
      <c r="I6942" s="29" t="s">
        <v>23</v>
      </c>
      <c r="J6942" s="105" t="s">
        <v>1776</v>
      </c>
      <c r="K6942" s="106" t="n">
        <v>576</v>
      </c>
      <c r="L6942" s="107" t="n">
        <v>2022005162</v>
      </c>
      <c r="M6942" s="73" t="n">
        <v>44785</v>
      </c>
      <c r="N6942" s="74" t="n">
        <v>0</v>
      </c>
      <c r="O6942" s="109" t="n">
        <v>0</v>
      </c>
      <c r="P6942" s="110" t="n">
        <v>0</v>
      </c>
      <c r="Q6942" s="77" t="n">
        <v>0</v>
      </c>
      <c r="R6942" s="78" t="n">
        <v>0</v>
      </c>
      <c r="S6942" s="39" t="n">
        <f aca="false">H6942</f>
        <v>3913</v>
      </c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  <c r="AMG6942" s="0"/>
      <c r="AMH6942" s="0"/>
      <c r="AMI6942" s="0"/>
      <c r="AMJ6942" s="0"/>
    </row>
    <row r="6943" s="4" customFormat="true" ht="37.5" hidden="false" customHeight="true" outlineLevel="0" collapsed="false">
      <c r="A6943" s="23" t="s">
        <v>1337</v>
      </c>
      <c r="B6943" s="108" t="n">
        <v>13135</v>
      </c>
      <c r="C6943" s="25" t="s">
        <v>238</v>
      </c>
      <c r="D6943" s="102" t="s">
        <v>1808</v>
      </c>
      <c r="E6943" s="26" t="s">
        <v>1201</v>
      </c>
      <c r="F6943" s="26" t="str">
        <f aca="false">VLOOKUP(B6943,[1]Planilha8!$X$4:$AD$6629,7,0)</f>
        <v>BOM</v>
      </c>
      <c r="G6943" s="103" t="n">
        <v>44785</v>
      </c>
      <c r="H6943" s="104" t="n">
        <v>3913</v>
      </c>
      <c r="I6943" s="29" t="s">
        <v>23</v>
      </c>
      <c r="J6943" s="105" t="s">
        <v>1776</v>
      </c>
      <c r="K6943" s="106" t="n">
        <v>576</v>
      </c>
      <c r="L6943" s="107" t="n">
        <v>2022005162</v>
      </c>
      <c r="M6943" s="73" t="n">
        <v>44785</v>
      </c>
      <c r="N6943" s="74" t="n">
        <v>0</v>
      </c>
      <c r="O6943" s="109" t="n">
        <v>0</v>
      </c>
      <c r="P6943" s="110" t="n">
        <v>0</v>
      </c>
      <c r="Q6943" s="77" t="n">
        <v>0</v>
      </c>
      <c r="R6943" s="78" t="n">
        <v>0</v>
      </c>
      <c r="S6943" s="39" t="n">
        <f aca="false">H6943</f>
        <v>3913</v>
      </c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  <c r="AMG6943" s="0"/>
      <c r="AMH6943" s="0"/>
      <c r="AMI6943" s="0"/>
      <c r="AMJ6943" s="0"/>
    </row>
    <row r="6944" s="4" customFormat="true" ht="37.5" hidden="false" customHeight="true" outlineLevel="0" collapsed="false">
      <c r="A6944" s="23" t="s">
        <v>1337</v>
      </c>
      <c r="B6944" s="108" t="n">
        <v>13136</v>
      </c>
      <c r="C6944" s="25" t="s">
        <v>238</v>
      </c>
      <c r="D6944" s="102" t="s">
        <v>1809</v>
      </c>
      <c r="E6944" s="26" t="s">
        <v>1201</v>
      </c>
      <c r="F6944" s="26" t="str">
        <f aca="false">VLOOKUP(B6944,[1]Planilha8!$X$4:$AD$6629,7,0)</f>
        <v>BOM</v>
      </c>
      <c r="G6944" s="103" t="n">
        <v>44785</v>
      </c>
      <c r="H6944" s="104" t="n">
        <v>3913</v>
      </c>
      <c r="I6944" s="29" t="s">
        <v>23</v>
      </c>
      <c r="J6944" s="105" t="s">
        <v>1776</v>
      </c>
      <c r="K6944" s="106" t="n">
        <v>576</v>
      </c>
      <c r="L6944" s="107" t="n">
        <v>2022005162</v>
      </c>
      <c r="M6944" s="73" t="n">
        <v>44785</v>
      </c>
      <c r="N6944" s="74" t="n">
        <v>0</v>
      </c>
      <c r="O6944" s="109" t="n">
        <v>0</v>
      </c>
      <c r="P6944" s="110" t="n">
        <v>0</v>
      </c>
      <c r="Q6944" s="77" t="n">
        <v>0</v>
      </c>
      <c r="R6944" s="78" t="n">
        <v>0</v>
      </c>
      <c r="S6944" s="39" t="n">
        <f aca="false">H6944</f>
        <v>3913</v>
      </c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  <c r="AMG6944" s="0"/>
      <c r="AMH6944" s="0"/>
      <c r="AMI6944" s="0"/>
      <c r="AMJ6944" s="0"/>
    </row>
    <row r="6945" s="4" customFormat="true" ht="37.5" hidden="false" customHeight="true" outlineLevel="0" collapsed="false">
      <c r="A6945" s="23" t="s">
        <v>1337</v>
      </c>
      <c r="B6945" s="108" t="n">
        <v>13137</v>
      </c>
      <c r="C6945" s="25" t="s">
        <v>238</v>
      </c>
      <c r="D6945" s="102" t="s">
        <v>1810</v>
      </c>
      <c r="E6945" s="26" t="s">
        <v>1201</v>
      </c>
      <c r="F6945" s="26" t="str">
        <f aca="false">VLOOKUP(B6945,[1]Planilha8!$X$4:$AD$6629,7,0)</f>
        <v>BOM</v>
      </c>
      <c r="G6945" s="103" t="n">
        <v>44785</v>
      </c>
      <c r="H6945" s="104" t="n">
        <v>2566</v>
      </c>
      <c r="I6945" s="29" t="s">
        <v>23</v>
      </c>
      <c r="J6945" s="105" t="s">
        <v>1776</v>
      </c>
      <c r="K6945" s="106" t="n">
        <v>576</v>
      </c>
      <c r="L6945" s="107" t="n">
        <v>2022005162</v>
      </c>
      <c r="M6945" s="73" t="n">
        <v>44785</v>
      </c>
      <c r="N6945" s="74" t="n">
        <v>0</v>
      </c>
      <c r="O6945" s="109" t="n">
        <v>0</v>
      </c>
      <c r="P6945" s="110" t="n">
        <v>0</v>
      </c>
      <c r="Q6945" s="77" t="n">
        <v>0</v>
      </c>
      <c r="R6945" s="78" t="n">
        <v>0</v>
      </c>
      <c r="S6945" s="39" t="n">
        <f aca="false">H6945</f>
        <v>2566</v>
      </c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  <c r="AMG6945" s="0"/>
      <c r="AMH6945" s="0"/>
      <c r="AMI6945" s="0"/>
      <c r="AMJ6945" s="0"/>
    </row>
    <row r="6946" s="4" customFormat="true" ht="37.5" hidden="false" customHeight="true" outlineLevel="0" collapsed="false">
      <c r="A6946" s="23" t="s">
        <v>1337</v>
      </c>
      <c r="B6946" s="108" t="n">
        <v>13138</v>
      </c>
      <c r="C6946" s="25" t="s">
        <v>238</v>
      </c>
      <c r="D6946" s="102" t="s">
        <v>1811</v>
      </c>
      <c r="E6946" s="26" t="s">
        <v>1201</v>
      </c>
      <c r="F6946" s="26" t="str">
        <f aca="false">VLOOKUP(B6946,[1]Planilha8!$X$4:$AD$6629,7,0)</f>
        <v>BOM</v>
      </c>
      <c r="G6946" s="103" t="n">
        <v>44785</v>
      </c>
      <c r="H6946" s="104" t="n">
        <v>2566</v>
      </c>
      <c r="I6946" s="29" t="s">
        <v>23</v>
      </c>
      <c r="J6946" s="105" t="s">
        <v>1776</v>
      </c>
      <c r="K6946" s="106" t="n">
        <v>576</v>
      </c>
      <c r="L6946" s="107" t="n">
        <v>2022005162</v>
      </c>
      <c r="M6946" s="73" t="n">
        <v>44785</v>
      </c>
      <c r="N6946" s="74" t="n">
        <v>0</v>
      </c>
      <c r="O6946" s="109" t="n">
        <v>0</v>
      </c>
      <c r="P6946" s="110" t="n">
        <v>0</v>
      </c>
      <c r="Q6946" s="77" t="n">
        <v>0</v>
      </c>
      <c r="R6946" s="78" t="n">
        <v>0</v>
      </c>
      <c r="S6946" s="39" t="n">
        <f aca="false">H6946</f>
        <v>2566</v>
      </c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  <c r="AMG6946" s="0"/>
      <c r="AMH6946" s="0"/>
      <c r="AMI6946" s="0"/>
      <c r="AMJ6946" s="0"/>
    </row>
    <row r="6947" s="4" customFormat="true" ht="37.5" hidden="false" customHeight="true" outlineLevel="0" collapsed="false">
      <c r="A6947" s="23" t="s">
        <v>1337</v>
      </c>
      <c r="B6947" s="108" t="n">
        <v>13139</v>
      </c>
      <c r="C6947" s="25" t="s">
        <v>238</v>
      </c>
      <c r="D6947" s="102" t="s">
        <v>1812</v>
      </c>
      <c r="E6947" s="26" t="s">
        <v>1201</v>
      </c>
      <c r="F6947" s="26" t="str">
        <f aca="false">VLOOKUP(B6947,[1]Planilha8!$X$4:$AD$6629,7,0)</f>
        <v>BOM</v>
      </c>
      <c r="G6947" s="103" t="n">
        <v>44785</v>
      </c>
      <c r="H6947" s="104" t="n">
        <v>2566</v>
      </c>
      <c r="I6947" s="29" t="s">
        <v>23</v>
      </c>
      <c r="J6947" s="105" t="s">
        <v>1776</v>
      </c>
      <c r="K6947" s="106" t="n">
        <v>576</v>
      </c>
      <c r="L6947" s="107" t="n">
        <v>2022005162</v>
      </c>
      <c r="M6947" s="73" t="n">
        <v>44785</v>
      </c>
      <c r="N6947" s="74" t="n">
        <v>0</v>
      </c>
      <c r="O6947" s="109" t="n">
        <v>0</v>
      </c>
      <c r="P6947" s="110" t="n">
        <v>0</v>
      </c>
      <c r="Q6947" s="77" t="n">
        <v>0</v>
      </c>
      <c r="R6947" s="78" t="n">
        <v>0</v>
      </c>
      <c r="S6947" s="39" t="n">
        <f aca="false">H6947</f>
        <v>2566</v>
      </c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  <c r="AMG6947" s="0"/>
      <c r="AMH6947" s="0"/>
      <c r="AMI6947" s="0"/>
      <c r="AMJ6947" s="0"/>
    </row>
    <row r="6948" s="4" customFormat="true" ht="37.5" hidden="false" customHeight="true" outlineLevel="0" collapsed="false">
      <c r="A6948" s="23" t="s">
        <v>1337</v>
      </c>
      <c r="B6948" s="108" t="n">
        <v>13140</v>
      </c>
      <c r="C6948" s="25" t="s">
        <v>238</v>
      </c>
      <c r="D6948" s="102" t="s">
        <v>1813</v>
      </c>
      <c r="E6948" s="26" t="s">
        <v>1201</v>
      </c>
      <c r="F6948" s="26" t="str">
        <f aca="false">VLOOKUP(B6948,[1]Planilha8!$X$4:$AD$6629,7,0)</f>
        <v>BOM</v>
      </c>
      <c r="G6948" s="103" t="n">
        <v>44785</v>
      </c>
      <c r="H6948" s="104" t="n">
        <v>2566</v>
      </c>
      <c r="I6948" s="29" t="s">
        <v>23</v>
      </c>
      <c r="J6948" s="105" t="s">
        <v>1776</v>
      </c>
      <c r="K6948" s="106" t="n">
        <v>576</v>
      </c>
      <c r="L6948" s="107" t="n">
        <v>2022005162</v>
      </c>
      <c r="M6948" s="73" t="n">
        <v>44785</v>
      </c>
      <c r="N6948" s="74" t="n">
        <v>0</v>
      </c>
      <c r="O6948" s="109" t="n">
        <v>0</v>
      </c>
      <c r="P6948" s="110" t="n">
        <v>0</v>
      </c>
      <c r="Q6948" s="77" t="n">
        <v>0</v>
      </c>
      <c r="R6948" s="78" t="n">
        <v>0</v>
      </c>
      <c r="S6948" s="39" t="n">
        <f aca="false">H6948</f>
        <v>2566</v>
      </c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  <c r="AMG6948" s="0"/>
      <c r="AMH6948" s="0"/>
      <c r="AMI6948" s="0"/>
      <c r="AMJ6948" s="0"/>
    </row>
    <row r="6949" s="4" customFormat="true" ht="37.5" hidden="false" customHeight="true" outlineLevel="0" collapsed="false">
      <c r="A6949" s="23" t="s">
        <v>1337</v>
      </c>
      <c r="B6949" s="108" t="n">
        <v>13141</v>
      </c>
      <c r="C6949" s="25" t="s">
        <v>238</v>
      </c>
      <c r="D6949" s="102" t="s">
        <v>1814</v>
      </c>
      <c r="E6949" s="26" t="s">
        <v>1201</v>
      </c>
      <c r="F6949" s="26" t="str">
        <f aca="false">VLOOKUP(B6949,[1]Planilha8!$X$4:$AD$6629,7,0)</f>
        <v>BOM</v>
      </c>
      <c r="G6949" s="103" t="n">
        <v>44785</v>
      </c>
      <c r="H6949" s="104" t="n">
        <v>2566</v>
      </c>
      <c r="I6949" s="29" t="s">
        <v>23</v>
      </c>
      <c r="J6949" s="105" t="s">
        <v>1776</v>
      </c>
      <c r="K6949" s="106" t="n">
        <v>576</v>
      </c>
      <c r="L6949" s="107" t="n">
        <v>2022005162</v>
      </c>
      <c r="M6949" s="73" t="n">
        <v>44785</v>
      </c>
      <c r="N6949" s="74" t="n">
        <v>0</v>
      </c>
      <c r="O6949" s="109" t="n">
        <v>0</v>
      </c>
      <c r="P6949" s="110" t="n">
        <v>0</v>
      </c>
      <c r="Q6949" s="77" t="n">
        <v>0</v>
      </c>
      <c r="R6949" s="78" t="n">
        <v>0</v>
      </c>
      <c r="S6949" s="39" t="n">
        <f aca="false">H6949</f>
        <v>2566</v>
      </c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  <c r="AMG6949" s="0"/>
      <c r="AMH6949" s="0"/>
      <c r="AMI6949" s="0"/>
      <c r="AMJ6949" s="0"/>
    </row>
    <row r="6950" s="4" customFormat="true" ht="37.5" hidden="false" customHeight="true" outlineLevel="0" collapsed="false">
      <c r="A6950" s="23" t="s">
        <v>1337</v>
      </c>
      <c r="B6950" s="108" t="n">
        <v>13142</v>
      </c>
      <c r="C6950" s="25" t="s">
        <v>238</v>
      </c>
      <c r="D6950" s="102" t="s">
        <v>1815</v>
      </c>
      <c r="E6950" s="26" t="s">
        <v>1201</v>
      </c>
      <c r="F6950" s="26" t="str">
        <f aca="false">VLOOKUP(B6950,[1]Planilha8!$X$4:$AD$6629,7,0)</f>
        <v>BOM</v>
      </c>
      <c r="G6950" s="103" t="n">
        <v>44785</v>
      </c>
      <c r="H6950" s="104" t="n">
        <v>2566</v>
      </c>
      <c r="I6950" s="29" t="s">
        <v>23</v>
      </c>
      <c r="J6950" s="105" t="s">
        <v>1776</v>
      </c>
      <c r="K6950" s="106" t="n">
        <v>576</v>
      </c>
      <c r="L6950" s="107" t="n">
        <v>2022005162</v>
      </c>
      <c r="M6950" s="73" t="n">
        <v>44785</v>
      </c>
      <c r="N6950" s="74" t="n">
        <v>0</v>
      </c>
      <c r="O6950" s="109" t="n">
        <v>0</v>
      </c>
      <c r="P6950" s="110" t="n">
        <v>0</v>
      </c>
      <c r="Q6950" s="77" t="n">
        <v>0</v>
      </c>
      <c r="R6950" s="78" t="n">
        <v>0</v>
      </c>
      <c r="S6950" s="39" t="n">
        <f aca="false">H6950</f>
        <v>2566</v>
      </c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  <c r="AMG6950" s="0"/>
      <c r="AMH6950" s="0"/>
      <c r="AMI6950" s="0"/>
      <c r="AMJ6950" s="0"/>
    </row>
    <row r="6951" s="4" customFormat="true" ht="37.5" hidden="false" customHeight="true" outlineLevel="0" collapsed="false">
      <c r="A6951" s="23" t="s">
        <v>1337</v>
      </c>
      <c r="B6951" s="108" t="n">
        <v>13416</v>
      </c>
      <c r="C6951" s="23" t="n">
        <v>3110160</v>
      </c>
      <c r="D6951" s="102" t="s">
        <v>1816</v>
      </c>
      <c r="E6951" s="26" t="s">
        <v>258</v>
      </c>
      <c r="F6951" s="26" t="s">
        <v>255</v>
      </c>
      <c r="G6951" s="103" t="n">
        <v>44924</v>
      </c>
      <c r="H6951" s="104" t="n">
        <v>1250</v>
      </c>
      <c r="I6951" s="29" t="s">
        <v>23</v>
      </c>
      <c r="J6951" s="105" t="s">
        <v>1143</v>
      </c>
      <c r="K6951" s="106" t="n">
        <v>201</v>
      </c>
      <c r="L6951" s="107" t="n">
        <v>2022008555</v>
      </c>
      <c r="M6951" s="73"/>
      <c r="N6951" s="74" t="n">
        <v>0</v>
      </c>
      <c r="O6951" s="109" t="n">
        <v>0</v>
      </c>
      <c r="P6951" s="110" t="n">
        <v>0</v>
      </c>
      <c r="Q6951" s="77" t="n">
        <v>0</v>
      </c>
      <c r="R6951" s="78" t="n">
        <v>0</v>
      </c>
      <c r="S6951" s="39" t="n">
        <f aca="false">H6951</f>
        <v>1250</v>
      </c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  <c r="AMG6951" s="0"/>
      <c r="AMH6951" s="0"/>
      <c r="AMI6951" s="0"/>
      <c r="AMJ6951" s="0"/>
    </row>
    <row r="6952" s="4" customFormat="true" ht="37.5" hidden="false" customHeight="true" outlineLevel="0" collapsed="false">
      <c r="A6952" s="23" t="s">
        <v>1337</v>
      </c>
      <c r="B6952" s="108" t="n">
        <v>13417</v>
      </c>
      <c r="C6952" s="23" t="n">
        <v>3110161</v>
      </c>
      <c r="D6952" s="102" t="s">
        <v>1816</v>
      </c>
      <c r="E6952" s="26" t="s">
        <v>258</v>
      </c>
      <c r="F6952" s="26" t="s">
        <v>255</v>
      </c>
      <c r="G6952" s="103" t="n">
        <v>44924</v>
      </c>
      <c r="H6952" s="104" t="n">
        <v>1250</v>
      </c>
      <c r="I6952" s="29" t="s">
        <v>23</v>
      </c>
      <c r="J6952" s="105" t="s">
        <v>1143</v>
      </c>
      <c r="K6952" s="106" t="n">
        <v>201</v>
      </c>
      <c r="L6952" s="107" t="n">
        <v>2022008555</v>
      </c>
      <c r="M6952" s="73"/>
      <c r="N6952" s="74" t="n">
        <v>0</v>
      </c>
      <c r="O6952" s="109" t="n">
        <v>0</v>
      </c>
      <c r="P6952" s="110" t="n">
        <v>0</v>
      </c>
      <c r="Q6952" s="77" t="n">
        <v>0</v>
      </c>
      <c r="R6952" s="78" t="n">
        <v>0</v>
      </c>
      <c r="S6952" s="39" t="n">
        <f aca="false">H6952</f>
        <v>1250</v>
      </c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  <c r="AMG6952" s="0"/>
      <c r="AMH6952" s="0"/>
      <c r="AMI6952" s="0"/>
      <c r="AMJ6952" s="0"/>
    </row>
    <row r="6953" s="4" customFormat="true" ht="37.5" hidden="false" customHeight="true" outlineLevel="0" collapsed="false">
      <c r="A6953" s="23" t="s">
        <v>1337</v>
      </c>
      <c r="B6953" s="108" t="n">
        <v>13421</v>
      </c>
      <c r="C6953" s="23" t="n">
        <v>3110092</v>
      </c>
      <c r="D6953" s="102" t="s">
        <v>1786</v>
      </c>
      <c r="E6953" s="26" t="s">
        <v>1817</v>
      </c>
      <c r="F6953" s="26" t="s">
        <v>255</v>
      </c>
      <c r="G6953" s="103" t="n">
        <v>44942</v>
      </c>
      <c r="H6953" s="104" t="n">
        <v>815</v>
      </c>
      <c r="I6953" s="29" t="s">
        <v>23</v>
      </c>
      <c r="J6953" s="105" t="s">
        <v>1747</v>
      </c>
      <c r="K6953" s="106" t="n">
        <v>757</v>
      </c>
      <c r="L6953" s="107" t="n">
        <v>2022007614</v>
      </c>
      <c r="M6953" s="73"/>
      <c r="N6953" s="74" t="n">
        <v>0</v>
      </c>
      <c r="O6953" s="109" t="n">
        <v>0</v>
      </c>
      <c r="P6953" s="110" t="n">
        <v>0</v>
      </c>
      <c r="Q6953" s="77" t="n">
        <v>0</v>
      </c>
      <c r="R6953" s="78" t="n">
        <v>0</v>
      </c>
      <c r="S6953" s="39" t="n">
        <f aca="false">H6953</f>
        <v>815</v>
      </c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  <c r="AMG6953" s="0"/>
      <c r="AMH6953" s="0"/>
      <c r="AMI6953" s="0"/>
      <c r="AMJ6953" s="0"/>
    </row>
    <row r="6954" s="4" customFormat="true" ht="37.5" hidden="false" customHeight="true" outlineLevel="0" collapsed="false">
      <c r="A6954" s="23" t="s">
        <v>1337</v>
      </c>
      <c r="B6954" s="108" t="n">
        <v>13422</v>
      </c>
      <c r="C6954" s="23" t="n">
        <v>3110093</v>
      </c>
      <c r="D6954" s="102" t="s">
        <v>1786</v>
      </c>
      <c r="E6954" s="26" t="s">
        <v>1817</v>
      </c>
      <c r="F6954" s="26" t="s">
        <v>255</v>
      </c>
      <c r="G6954" s="103" t="n">
        <v>44942</v>
      </c>
      <c r="H6954" s="104" t="n">
        <v>815</v>
      </c>
      <c r="I6954" s="29" t="s">
        <v>23</v>
      </c>
      <c r="J6954" s="105" t="s">
        <v>1747</v>
      </c>
      <c r="K6954" s="106" t="n">
        <v>757</v>
      </c>
      <c r="L6954" s="107" t="n">
        <v>2022007614</v>
      </c>
      <c r="M6954" s="73"/>
      <c r="N6954" s="74" t="n">
        <v>0</v>
      </c>
      <c r="O6954" s="109" t="n">
        <v>0</v>
      </c>
      <c r="P6954" s="110" t="n">
        <v>0</v>
      </c>
      <c r="Q6954" s="77" t="n">
        <v>0</v>
      </c>
      <c r="R6954" s="78" t="n">
        <v>0</v>
      </c>
      <c r="S6954" s="39" t="n">
        <f aca="false">H6954</f>
        <v>815</v>
      </c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  <c r="AMG6954" s="0"/>
      <c r="AMH6954" s="0"/>
      <c r="AMI6954" s="0"/>
      <c r="AMJ6954" s="0"/>
    </row>
    <row r="6955" s="4" customFormat="true" ht="37.5" hidden="false" customHeight="true" outlineLevel="0" collapsed="false">
      <c r="A6955" s="23" t="s">
        <v>1337</v>
      </c>
      <c r="B6955" s="108" t="n">
        <v>13432</v>
      </c>
      <c r="C6955" s="23" t="n">
        <v>3110133</v>
      </c>
      <c r="D6955" s="102" t="s">
        <v>1818</v>
      </c>
      <c r="E6955" s="26" t="s">
        <v>1201</v>
      </c>
      <c r="F6955" s="26" t="s">
        <v>255</v>
      </c>
      <c r="G6955" s="103" t="n">
        <v>44951</v>
      </c>
      <c r="H6955" s="104" t="n">
        <v>526.12</v>
      </c>
      <c r="I6955" s="29" t="s">
        <v>23</v>
      </c>
      <c r="J6955" s="105" t="s">
        <v>1733</v>
      </c>
      <c r="K6955" s="106" t="n">
        <v>15395</v>
      </c>
      <c r="L6955" s="107" t="n">
        <v>2022005703</v>
      </c>
      <c r="M6955" s="73"/>
      <c r="N6955" s="74" t="n">
        <v>0</v>
      </c>
      <c r="O6955" s="109" t="n">
        <v>0</v>
      </c>
      <c r="P6955" s="110" t="n">
        <v>0</v>
      </c>
      <c r="Q6955" s="77" t="n">
        <v>0</v>
      </c>
      <c r="R6955" s="78" t="n">
        <v>0</v>
      </c>
      <c r="S6955" s="39" t="n">
        <f aca="false">H6955</f>
        <v>526.12</v>
      </c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  <c r="AMG6955" s="0"/>
      <c r="AMH6955" s="0"/>
      <c r="AMI6955" s="0"/>
      <c r="AMJ6955" s="0"/>
    </row>
    <row r="6956" s="4" customFormat="true" ht="37.5" hidden="false" customHeight="true" outlineLevel="0" collapsed="false">
      <c r="A6956" s="23" t="s">
        <v>1337</v>
      </c>
      <c r="B6956" s="108" t="n">
        <v>13440</v>
      </c>
      <c r="C6956" s="23" t="n">
        <v>3105039</v>
      </c>
      <c r="D6956" s="102" t="s">
        <v>1819</v>
      </c>
      <c r="E6956" s="26" t="s">
        <v>1820</v>
      </c>
      <c r="F6956" s="26" t="s">
        <v>255</v>
      </c>
      <c r="G6956" s="103" t="n">
        <v>44953</v>
      </c>
      <c r="H6956" s="104" t="n">
        <v>3632.0775</v>
      </c>
      <c r="I6956" s="29" t="s">
        <v>23</v>
      </c>
      <c r="J6956" s="105" t="s">
        <v>1821</v>
      </c>
      <c r="K6956" s="106" t="n">
        <v>280972</v>
      </c>
      <c r="L6956" s="107" t="n">
        <v>2022003033</v>
      </c>
      <c r="M6956" s="73"/>
      <c r="N6956" s="74" t="n">
        <v>0</v>
      </c>
      <c r="O6956" s="109" t="n">
        <v>0</v>
      </c>
      <c r="P6956" s="110" t="n">
        <v>0</v>
      </c>
      <c r="Q6956" s="77" t="n">
        <v>0</v>
      </c>
      <c r="R6956" s="78" t="n">
        <v>0</v>
      </c>
      <c r="S6956" s="39" t="n">
        <f aca="false">H6956</f>
        <v>3632.0775</v>
      </c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  <c r="AMG6956" s="0"/>
      <c r="AMH6956" s="0"/>
      <c r="AMI6956" s="0"/>
      <c r="AMJ6956" s="0"/>
    </row>
    <row r="6957" s="4" customFormat="true" ht="37.5" hidden="false" customHeight="true" outlineLevel="0" collapsed="false">
      <c r="A6957" s="23" t="s">
        <v>1337</v>
      </c>
      <c r="B6957" s="108" t="n">
        <v>13441</v>
      </c>
      <c r="C6957" s="23" t="n">
        <v>3105040</v>
      </c>
      <c r="D6957" s="102" t="s">
        <v>1819</v>
      </c>
      <c r="E6957" s="26" t="s">
        <v>1820</v>
      </c>
      <c r="F6957" s="26" t="s">
        <v>255</v>
      </c>
      <c r="G6957" s="103" t="n">
        <v>44953</v>
      </c>
      <c r="H6957" s="104" t="n">
        <v>3632.0775</v>
      </c>
      <c r="I6957" s="29" t="s">
        <v>23</v>
      </c>
      <c r="J6957" s="105" t="s">
        <v>1821</v>
      </c>
      <c r="K6957" s="106" t="n">
        <v>280972</v>
      </c>
      <c r="L6957" s="107" t="n">
        <v>2022003033</v>
      </c>
      <c r="M6957" s="73"/>
      <c r="N6957" s="74" t="n">
        <v>0</v>
      </c>
      <c r="O6957" s="109" t="n">
        <v>0</v>
      </c>
      <c r="P6957" s="110" t="n">
        <v>0</v>
      </c>
      <c r="Q6957" s="77" t="n">
        <v>0</v>
      </c>
      <c r="R6957" s="78" t="n">
        <v>0</v>
      </c>
      <c r="S6957" s="39" t="n">
        <f aca="false">H6957</f>
        <v>3632.0775</v>
      </c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  <c r="AMG6957" s="0"/>
      <c r="AMH6957" s="0"/>
      <c r="AMI6957" s="0"/>
      <c r="AMJ6957" s="0"/>
    </row>
    <row r="6958" s="4" customFormat="true" ht="37.5" hidden="false" customHeight="true" outlineLevel="0" collapsed="false">
      <c r="A6958" s="23" t="s">
        <v>1337</v>
      </c>
      <c r="B6958" s="108" t="n">
        <v>13442</v>
      </c>
      <c r="C6958" s="23" t="n">
        <v>3105041</v>
      </c>
      <c r="D6958" s="102" t="s">
        <v>1819</v>
      </c>
      <c r="E6958" s="26" t="s">
        <v>1820</v>
      </c>
      <c r="F6958" s="26" t="s">
        <v>255</v>
      </c>
      <c r="G6958" s="103" t="n">
        <v>44953</v>
      </c>
      <c r="H6958" s="104" t="n">
        <v>3632.0775</v>
      </c>
      <c r="I6958" s="29" t="s">
        <v>23</v>
      </c>
      <c r="J6958" s="105" t="s">
        <v>1821</v>
      </c>
      <c r="K6958" s="106" t="n">
        <v>280972</v>
      </c>
      <c r="L6958" s="107" t="n">
        <v>2022003033</v>
      </c>
      <c r="M6958" s="73"/>
      <c r="N6958" s="74" t="n">
        <v>0</v>
      </c>
      <c r="O6958" s="109" t="n">
        <v>0</v>
      </c>
      <c r="P6958" s="110" t="n">
        <v>0</v>
      </c>
      <c r="Q6958" s="77" t="n">
        <v>0</v>
      </c>
      <c r="R6958" s="78" t="n">
        <v>0</v>
      </c>
      <c r="S6958" s="39" t="n">
        <f aca="false">H6958</f>
        <v>3632.0775</v>
      </c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  <c r="AMG6958" s="0"/>
      <c r="AMH6958" s="0"/>
      <c r="AMI6958" s="0"/>
      <c r="AMJ6958" s="0"/>
    </row>
    <row r="6959" s="4" customFormat="true" ht="37.5" hidden="false" customHeight="true" outlineLevel="0" collapsed="false">
      <c r="A6959" s="23" t="s">
        <v>1337</v>
      </c>
      <c r="B6959" s="108" t="n">
        <v>13443</v>
      </c>
      <c r="C6959" s="23" t="n">
        <v>3105042</v>
      </c>
      <c r="D6959" s="102" t="s">
        <v>1819</v>
      </c>
      <c r="E6959" s="26" t="s">
        <v>1212</v>
      </c>
      <c r="F6959" s="26" t="s">
        <v>255</v>
      </c>
      <c r="G6959" s="103" t="n">
        <v>44953</v>
      </c>
      <c r="H6959" s="104" t="n">
        <v>3632.0775</v>
      </c>
      <c r="I6959" s="29" t="s">
        <v>23</v>
      </c>
      <c r="J6959" s="105" t="s">
        <v>1821</v>
      </c>
      <c r="K6959" s="106" t="n">
        <v>280972</v>
      </c>
      <c r="L6959" s="107" t="n">
        <v>2022003033</v>
      </c>
      <c r="M6959" s="73"/>
      <c r="N6959" s="74" t="n">
        <v>0</v>
      </c>
      <c r="O6959" s="109" t="n">
        <v>0</v>
      </c>
      <c r="P6959" s="110" t="n">
        <v>0</v>
      </c>
      <c r="Q6959" s="77" t="n">
        <v>0</v>
      </c>
      <c r="R6959" s="78" t="n">
        <v>0</v>
      </c>
      <c r="S6959" s="39" t="n">
        <f aca="false">H6959</f>
        <v>3632.0775</v>
      </c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  <c r="AMG6959" s="0"/>
      <c r="AMH6959" s="0"/>
      <c r="AMI6959" s="0"/>
      <c r="AMJ6959" s="0"/>
    </row>
    <row r="6960" s="4" customFormat="true" ht="37.5" hidden="false" customHeight="true" outlineLevel="0" collapsed="false">
      <c r="A6960" s="23" t="s">
        <v>1337</v>
      </c>
      <c r="B6960" s="108" t="n">
        <v>13516</v>
      </c>
      <c r="C6960" s="23" t="n">
        <v>3125927</v>
      </c>
      <c r="D6960" s="102" t="s">
        <v>1822</v>
      </c>
      <c r="E6960" s="26" t="s">
        <v>1823</v>
      </c>
      <c r="F6960" s="26" t="s">
        <v>255</v>
      </c>
      <c r="G6960" s="103" t="n">
        <v>44980</v>
      </c>
      <c r="H6960" s="104" t="n">
        <v>840</v>
      </c>
      <c r="I6960" s="29" t="s">
        <v>23</v>
      </c>
      <c r="J6960" s="105" t="s">
        <v>1747</v>
      </c>
      <c r="K6960" s="106" t="n">
        <v>847</v>
      </c>
      <c r="L6960" s="107" t="n">
        <v>2022007614</v>
      </c>
      <c r="M6960" s="73"/>
      <c r="N6960" s="74" t="n">
        <v>0</v>
      </c>
      <c r="O6960" s="109" t="n">
        <v>0</v>
      </c>
      <c r="P6960" s="110" t="n">
        <v>0</v>
      </c>
      <c r="Q6960" s="77" t="n">
        <v>0</v>
      </c>
      <c r="R6960" s="78" t="n">
        <v>0</v>
      </c>
      <c r="S6960" s="39" t="n">
        <f aca="false">H6960</f>
        <v>840</v>
      </c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  <c r="AMG6960" s="0"/>
      <c r="AMH6960" s="0"/>
      <c r="AMI6960" s="0"/>
      <c r="AMJ6960" s="0"/>
    </row>
    <row r="6961" s="4" customFormat="true" ht="37.5" hidden="false" customHeight="true" outlineLevel="0" collapsed="false">
      <c r="A6961" s="23" t="s">
        <v>1337</v>
      </c>
      <c r="B6961" s="108" t="n">
        <v>13517</v>
      </c>
      <c r="C6961" s="23" t="n">
        <v>3125928</v>
      </c>
      <c r="D6961" s="102" t="s">
        <v>1822</v>
      </c>
      <c r="E6961" s="26" t="s">
        <v>1196</v>
      </c>
      <c r="F6961" s="26" t="s">
        <v>255</v>
      </c>
      <c r="G6961" s="103" t="n">
        <v>44980</v>
      </c>
      <c r="H6961" s="104" t="n">
        <v>840</v>
      </c>
      <c r="I6961" s="29" t="s">
        <v>23</v>
      </c>
      <c r="J6961" s="105" t="s">
        <v>1747</v>
      </c>
      <c r="K6961" s="106" t="n">
        <v>847</v>
      </c>
      <c r="L6961" s="107" t="n">
        <v>2022007614</v>
      </c>
      <c r="M6961" s="73"/>
      <c r="N6961" s="74" t="n">
        <v>0</v>
      </c>
      <c r="O6961" s="109" t="n">
        <v>0</v>
      </c>
      <c r="P6961" s="110" t="n">
        <v>0</v>
      </c>
      <c r="Q6961" s="77" t="n">
        <v>0</v>
      </c>
      <c r="R6961" s="78" t="n">
        <v>0</v>
      </c>
      <c r="S6961" s="39" t="n">
        <f aca="false">H6961</f>
        <v>840</v>
      </c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  <c r="AI6961" s="3"/>
      <c r="AJ6961" s="3"/>
      <c r="AMG6961" s="0"/>
      <c r="AMH6961" s="0"/>
      <c r="AMI6961" s="0"/>
      <c r="AMJ6961" s="0"/>
    </row>
    <row r="6962" s="4" customFormat="true" ht="37.5" hidden="false" customHeight="true" outlineLevel="0" collapsed="false">
      <c r="A6962" s="23" t="s">
        <v>1337</v>
      </c>
      <c r="B6962" s="108" t="n">
        <v>13518</v>
      </c>
      <c r="C6962" s="23" t="n">
        <v>3125929</v>
      </c>
      <c r="D6962" s="102" t="s">
        <v>1824</v>
      </c>
      <c r="E6962" s="26" t="s">
        <v>1266</v>
      </c>
      <c r="F6962" s="26" t="s">
        <v>255</v>
      </c>
      <c r="G6962" s="103" t="n">
        <v>44980</v>
      </c>
      <c r="H6962" s="104" t="n">
        <v>870</v>
      </c>
      <c r="I6962" s="29" t="s">
        <v>23</v>
      </c>
      <c r="J6962" s="105" t="s">
        <v>1747</v>
      </c>
      <c r="K6962" s="106" t="n">
        <v>847</v>
      </c>
      <c r="L6962" s="107" t="n">
        <v>2022007614</v>
      </c>
      <c r="M6962" s="73"/>
      <c r="N6962" s="74" t="n">
        <v>0</v>
      </c>
      <c r="O6962" s="109" t="n">
        <v>0</v>
      </c>
      <c r="P6962" s="110" t="n">
        <v>0</v>
      </c>
      <c r="Q6962" s="77" t="n">
        <v>0</v>
      </c>
      <c r="R6962" s="78" t="n">
        <v>0</v>
      </c>
      <c r="S6962" s="39" t="n">
        <f aca="false">H6962</f>
        <v>870</v>
      </c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  <c r="AI6962" s="3"/>
      <c r="AJ6962" s="3"/>
      <c r="AMG6962" s="0"/>
      <c r="AMH6962" s="0"/>
      <c r="AMI6962" s="0"/>
      <c r="AMJ6962" s="0"/>
    </row>
    <row r="6963" s="4" customFormat="true" ht="37.5" hidden="false" customHeight="true" outlineLevel="0" collapsed="false">
      <c r="A6963" s="23" t="s">
        <v>1337</v>
      </c>
      <c r="B6963" s="108" t="n">
        <v>13564</v>
      </c>
      <c r="C6963" s="23" t="n">
        <v>3133755</v>
      </c>
      <c r="D6963" s="102" t="s">
        <v>1825</v>
      </c>
      <c r="E6963" s="26" t="s">
        <v>1201</v>
      </c>
      <c r="F6963" s="26" t="s">
        <v>255</v>
      </c>
      <c r="G6963" s="103" t="n">
        <v>45028</v>
      </c>
      <c r="H6963" s="104" t="n">
        <v>700</v>
      </c>
      <c r="I6963" s="29" t="s">
        <v>23</v>
      </c>
      <c r="J6963" s="105" t="s">
        <v>973</v>
      </c>
      <c r="K6963" s="106" t="n">
        <v>10373</v>
      </c>
      <c r="L6963" s="107" t="n">
        <v>2022003918</v>
      </c>
      <c r="M6963" s="73"/>
      <c r="N6963" s="74" t="n">
        <v>0</v>
      </c>
      <c r="O6963" s="109" t="n">
        <v>0</v>
      </c>
      <c r="P6963" s="110" t="n">
        <v>0</v>
      </c>
      <c r="Q6963" s="77" t="n">
        <v>0</v>
      </c>
      <c r="R6963" s="78" t="n">
        <v>0</v>
      </c>
      <c r="S6963" s="39" t="n">
        <f aca="false">H6963</f>
        <v>700</v>
      </c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  <c r="AI6963" s="3"/>
      <c r="AJ6963" s="3"/>
      <c r="AMG6963" s="0"/>
      <c r="AMH6963" s="0"/>
      <c r="AMI6963" s="0"/>
      <c r="AMJ6963" s="0"/>
    </row>
    <row r="6964" s="4" customFormat="true" ht="37.5" hidden="false" customHeight="true" outlineLevel="0" collapsed="false">
      <c r="A6964" s="23" t="s">
        <v>1337</v>
      </c>
      <c r="B6964" s="108" t="n">
        <v>13565</v>
      </c>
      <c r="C6964" s="23" t="n">
        <v>3133756</v>
      </c>
      <c r="D6964" s="102" t="s">
        <v>1825</v>
      </c>
      <c r="E6964" s="26" t="s">
        <v>1201</v>
      </c>
      <c r="F6964" s="26" t="s">
        <v>255</v>
      </c>
      <c r="G6964" s="103" t="n">
        <v>45028</v>
      </c>
      <c r="H6964" s="104" t="n">
        <v>700</v>
      </c>
      <c r="I6964" s="29" t="s">
        <v>23</v>
      </c>
      <c r="J6964" s="105" t="s">
        <v>973</v>
      </c>
      <c r="K6964" s="106" t="n">
        <v>10373</v>
      </c>
      <c r="L6964" s="107" t="n">
        <v>2022003918</v>
      </c>
      <c r="M6964" s="73"/>
      <c r="N6964" s="74" t="n">
        <v>0</v>
      </c>
      <c r="O6964" s="109" t="n">
        <v>0</v>
      </c>
      <c r="P6964" s="110" t="n">
        <v>0</v>
      </c>
      <c r="Q6964" s="77" t="n">
        <v>0</v>
      </c>
      <c r="R6964" s="78" t="n">
        <v>0</v>
      </c>
      <c r="S6964" s="39" t="n">
        <f aca="false">H6964</f>
        <v>700</v>
      </c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  <c r="AI6964" s="3"/>
      <c r="AJ6964" s="3"/>
      <c r="AMG6964" s="0"/>
      <c r="AMH6964" s="0"/>
      <c r="AMI6964" s="0"/>
      <c r="AMJ6964" s="0"/>
    </row>
    <row r="6965" s="4" customFormat="true" ht="37.5" hidden="false" customHeight="true" outlineLevel="0" collapsed="false">
      <c r="A6965" s="23" t="s">
        <v>1337</v>
      </c>
      <c r="B6965" s="108" t="n">
        <v>13566</v>
      </c>
      <c r="C6965" s="23" t="n">
        <v>3133757</v>
      </c>
      <c r="D6965" s="102" t="s">
        <v>1825</v>
      </c>
      <c r="E6965" s="26" t="s">
        <v>1201</v>
      </c>
      <c r="F6965" s="26" t="s">
        <v>255</v>
      </c>
      <c r="G6965" s="103" t="n">
        <v>45028</v>
      </c>
      <c r="H6965" s="104" t="n">
        <v>700</v>
      </c>
      <c r="I6965" s="29" t="s">
        <v>23</v>
      </c>
      <c r="J6965" s="105" t="s">
        <v>973</v>
      </c>
      <c r="K6965" s="106" t="n">
        <v>10373</v>
      </c>
      <c r="L6965" s="107" t="n">
        <v>2022003918</v>
      </c>
      <c r="M6965" s="73"/>
      <c r="N6965" s="74" t="n">
        <v>0</v>
      </c>
      <c r="O6965" s="109" t="n">
        <v>0</v>
      </c>
      <c r="P6965" s="110" t="n">
        <v>0</v>
      </c>
      <c r="Q6965" s="77" t="n">
        <v>0</v>
      </c>
      <c r="R6965" s="78" t="n">
        <v>0</v>
      </c>
      <c r="S6965" s="39" t="n">
        <f aca="false">H6965</f>
        <v>700</v>
      </c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  <c r="AMG6965" s="0"/>
      <c r="AMH6965" s="0"/>
      <c r="AMI6965" s="0"/>
      <c r="AMJ6965" s="0"/>
    </row>
    <row r="6966" s="4" customFormat="true" ht="37.5" hidden="false" customHeight="true" outlineLevel="0" collapsed="false">
      <c r="A6966" s="23" t="s">
        <v>1337</v>
      </c>
      <c r="B6966" s="108" t="n">
        <v>13567</v>
      </c>
      <c r="C6966" s="23" t="n">
        <v>3133758</v>
      </c>
      <c r="D6966" s="102" t="s">
        <v>1825</v>
      </c>
      <c r="E6966" s="26" t="s">
        <v>1201</v>
      </c>
      <c r="F6966" s="26" t="s">
        <v>255</v>
      </c>
      <c r="G6966" s="103" t="n">
        <v>45028</v>
      </c>
      <c r="H6966" s="104" t="n">
        <v>700</v>
      </c>
      <c r="I6966" s="29" t="s">
        <v>23</v>
      </c>
      <c r="J6966" s="105" t="s">
        <v>973</v>
      </c>
      <c r="K6966" s="106" t="n">
        <v>10373</v>
      </c>
      <c r="L6966" s="107" t="n">
        <v>2022003918</v>
      </c>
      <c r="M6966" s="73"/>
      <c r="N6966" s="74" t="n">
        <v>0</v>
      </c>
      <c r="O6966" s="109" t="n">
        <v>0</v>
      </c>
      <c r="P6966" s="110" t="n">
        <v>0</v>
      </c>
      <c r="Q6966" s="77" t="n">
        <v>0</v>
      </c>
      <c r="R6966" s="78" t="n">
        <v>0</v>
      </c>
      <c r="S6966" s="39" t="n">
        <f aca="false">H6966</f>
        <v>700</v>
      </c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  <c r="AI6966" s="3"/>
      <c r="AJ6966" s="3"/>
      <c r="AMG6966" s="0"/>
      <c r="AMH6966" s="0"/>
      <c r="AMI6966" s="0"/>
      <c r="AMJ6966" s="0"/>
    </row>
    <row r="6967" s="4" customFormat="true" ht="37.5" hidden="false" customHeight="true" outlineLevel="0" collapsed="false">
      <c r="A6967" s="23" t="s">
        <v>1337</v>
      </c>
      <c r="B6967" s="108" t="n">
        <v>13568</v>
      </c>
      <c r="C6967" s="23" t="n">
        <v>3133759</v>
      </c>
      <c r="D6967" s="102" t="s">
        <v>1825</v>
      </c>
      <c r="E6967" s="26" t="s">
        <v>1201</v>
      </c>
      <c r="F6967" s="26" t="s">
        <v>255</v>
      </c>
      <c r="G6967" s="103" t="n">
        <v>45028</v>
      </c>
      <c r="H6967" s="104" t="n">
        <v>700</v>
      </c>
      <c r="I6967" s="29" t="s">
        <v>23</v>
      </c>
      <c r="J6967" s="105" t="s">
        <v>973</v>
      </c>
      <c r="K6967" s="106" t="n">
        <v>10373</v>
      </c>
      <c r="L6967" s="107" t="n">
        <v>2022003918</v>
      </c>
      <c r="M6967" s="73"/>
      <c r="N6967" s="74" t="n">
        <v>0</v>
      </c>
      <c r="O6967" s="109" t="n">
        <v>0</v>
      </c>
      <c r="P6967" s="110" t="n">
        <v>0</v>
      </c>
      <c r="Q6967" s="77" t="n">
        <v>0</v>
      </c>
      <c r="R6967" s="78" t="n">
        <v>0</v>
      </c>
      <c r="S6967" s="39" t="n">
        <f aca="false">H6967</f>
        <v>700</v>
      </c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  <c r="AI6967" s="3"/>
      <c r="AJ6967" s="3"/>
      <c r="AMG6967" s="0"/>
      <c r="AMH6967" s="0"/>
      <c r="AMI6967" s="0"/>
      <c r="AMJ6967" s="0"/>
    </row>
    <row r="6968" s="4" customFormat="true" ht="37.5" hidden="false" customHeight="true" outlineLevel="0" collapsed="false">
      <c r="A6968" s="23" t="s">
        <v>1337</v>
      </c>
      <c r="B6968" s="108" t="n">
        <v>13569</v>
      </c>
      <c r="C6968" s="23" t="n">
        <v>3133760</v>
      </c>
      <c r="D6968" s="102" t="s">
        <v>1825</v>
      </c>
      <c r="E6968" s="26" t="s">
        <v>1201</v>
      </c>
      <c r="F6968" s="26" t="s">
        <v>255</v>
      </c>
      <c r="G6968" s="103" t="n">
        <v>45028</v>
      </c>
      <c r="H6968" s="104" t="n">
        <v>700</v>
      </c>
      <c r="I6968" s="29" t="s">
        <v>23</v>
      </c>
      <c r="J6968" s="105" t="s">
        <v>973</v>
      </c>
      <c r="K6968" s="106" t="n">
        <v>10373</v>
      </c>
      <c r="L6968" s="107" t="n">
        <v>2022003918</v>
      </c>
      <c r="M6968" s="73"/>
      <c r="N6968" s="74" t="n">
        <v>0</v>
      </c>
      <c r="O6968" s="109" t="n">
        <v>0</v>
      </c>
      <c r="P6968" s="110" t="n">
        <v>0</v>
      </c>
      <c r="Q6968" s="77" t="n">
        <v>0</v>
      </c>
      <c r="R6968" s="78" t="n">
        <v>0</v>
      </c>
      <c r="S6968" s="39" t="n">
        <f aca="false">H6968</f>
        <v>700</v>
      </c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  <c r="AI6968" s="3"/>
      <c r="AJ6968" s="3"/>
      <c r="AMG6968" s="0"/>
      <c r="AMH6968" s="0"/>
      <c r="AMI6968" s="0"/>
      <c r="AMJ6968" s="0"/>
    </row>
    <row r="6969" s="4" customFormat="true" ht="37.5" hidden="false" customHeight="true" outlineLevel="0" collapsed="false">
      <c r="A6969" s="23" t="s">
        <v>1337</v>
      </c>
      <c r="B6969" s="108" t="n">
        <v>13570</v>
      </c>
      <c r="C6969" s="23" t="n">
        <v>3133761</v>
      </c>
      <c r="D6969" s="102" t="s">
        <v>1825</v>
      </c>
      <c r="E6969" s="26" t="s">
        <v>1201</v>
      </c>
      <c r="F6969" s="26" t="s">
        <v>255</v>
      </c>
      <c r="G6969" s="103" t="n">
        <v>45028</v>
      </c>
      <c r="H6969" s="104" t="n">
        <v>700</v>
      </c>
      <c r="I6969" s="29" t="s">
        <v>23</v>
      </c>
      <c r="J6969" s="105" t="s">
        <v>973</v>
      </c>
      <c r="K6969" s="106" t="n">
        <v>10373</v>
      </c>
      <c r="L6969" s="107" t="n">
        <v>2022003918</v>
      </c>
      <c r="M6969" s="73"/>
      <c r="N6969" s="74" t="n">
        <v>0</v>
      </c>
      <c r="O6969" s="109" t="n">
        <v>0</v>
      </c>
      <c r="P6969" s="110" t="n">
        <v>0</v>
      </c>
      <c r="Q6969" s="77" t="n">
        <v>0</v>
      </c>
      <c r="R6969" s="78" t="n">
        <v>0</v>
      </c>
      <c r="S6969" s="39" t="n">
        <f aca="false">H6969</f>
        <v>700</v>
      </c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  <c r="AMG6969" s="0"/>
      <c r="AMH6969" s="0"/>
      <c r="AMI6969" s="0"/>
      <c r="AMJ6969" s="0"/>
    </row>
    <row r="6970" s="4" customFormat="true" ht="37.5" hidden="false" customHeight="true" outlineLevel="0" collapsed="false">
      <c r="A6970" s="23" t="s">
        <v>1337</v>
      </c>
      <c r="B6970" s="108" t="n">
        <v>13585</v>
      </c>
      <c r="C6970" s="23" t="n">
        <v>3158110</v>
      </c>
      <c r="D6970" s="94" t="s">
        <v>1826</v>
      </c>
      <c r="E6970" s="26" t="s">
        <v>265</v>
      </c>
      <c r="F6970" s="26" t="s">
        <v>255</v>
      </c>
      <c r="G6970" s="103" t="n">
        <v>45050</v>
      </c>
      <c r="H6970" s="104" t="n">
        <v>600</v>
      </c>
      <c r="I6970" s="29" t="s">
        <v>23</v>
      </c>
      <c r="J6970" s="105" t="s">
        <v>1079</v>
      </c>
      <c r="K6970" s="106" t="n">
        <v>17805</v>
      </c>
      <c r="L6970" s="107" t="n">
        <v>20222003918</v>
      </c>
      <c r="M6970" s="73"/>
      <c r="N6970" s="74" t="n">
        <v>0</v>
      </c>
      <c r="O6970" s="109" t="n">
        <v>0</v>
      </c>
      <c r="P6970" s="110" t="n">
        <v>0</v>
      </c>
      <c r="Q6970" s="77" t="n">
        <v>0</v>
      </c>
      <c r="R6970" s="78" t="n">
        <v>0</v>
      </c>
      <c r="S6970" s="39" t="n">
        <f aca="false">H6970</f>
        <v>600</v>
      </c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  <c r="AI6970" s="3"/>
      <c r="AJ6970" s="3"/>
      <c r="AMG6970" s="0"/>
      <c r="AMH6970" s="0"/>
      <c r="AMI6970" s="0"/>
      <c r="AMJ6970" s="0"/>
    </row>
    <row r="6971" s="4" customFormat="true" ht="37.5" hidden="false" customHeight="true" outlineLevel="0" collapsed="false">
      <c r="A6971" s="23" t="s">
        <v>1337</v>
      </c>
      <c r="B6971" s="108" t="n">
        <v>13586</v>
      </c>
      <c r="C6971" s="23" t="n">
        <v>3158111</v>
      </c>
      <c r="D6971" s="94" t="s">
        <v>1826</v>
      </c>
      <c r="E6971" s="26" t="s">
        <v>265</v>
      </c>
      <c r="F6971" s="26" t="s">
        <v>255</v>
      </c>
      <c r="G6971" s="103" t="n">
        <v>45050</v>
      </c>
      <c r="H6971" s="104" t="n">
        <v>600</v>
      </c>
      <c r="I6971" s="29" t="s">
        <v>23</v>
      </c>
      <c r="J6971" s="105" t="s">
        <v>1079</v>
      </c>
      <c r="K6971" s="106" t="n">
        <v>17805</v>
      </c>
      <c r="L6971" s="107" t="n">
        <v>20222003918</v>
      </c>
      <c r="M6971" s="73"/>
      <c r="N6971" s="74" t="n">
        <v>0</v>
      </c>
      <c r="O6971" s="109" t="n">
        <v>0</v>
      </c>
      <c r="P6971" s="110" t="n">
        <v>0</v>
      </c>
      <c r="Q6971" s="77" t="n">
        <v>0</v>
      </c>
      <c r="R6971" s="78" t="n">
        <v>0</v>
      </c>
      <c r="S6971" s="39" t="n">
        <f aca="false">H6971</f>
        <v>600</v>
      </c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  <c r="AI6971" s="3"/>
      <c r="AJ6971" s="3"/>
      <c r="AMG6971" s="0"/>
      <c r="AMH6971" s="0"/>
      <c r="AMI6971" s="0"/>
      <c r="AMJ6971" s="0"/>
    </row>
    <row r="6972" s="4" customFormat="true" ht="37.5" hidden="false" customHeight="true" outlineLevel="0" collapsed="false">
      <c r="A6972" s="23" t="s">
        <v>1337</v>
      </c>
      <c r="B6972" s="108" t="n">
        <v>13587</v>
      </c>
      <c r="C6972" s="23" t="n">
        <v>3158112</v>
      </c>
      <c r="D6972" s="94" t="s">
        <v>1826</v>
      </c>
      <c r="E6972" s="26" t="s">
        <v>265</v>
      </c>
      <c r="F6972" s="26" t="s">
        <v>255</v>
      </c>
      <c r="G6972" s="103" t="n">
        <v>45050</v>
      </c>
      <c r="H6972" s="104" t="n">
        <v>600</v>
      </c>
      <c r="I6972" s="29" t="s">
        <v>23</v>
      </c>
      <c r="J6972" s="105" t="s">
        <v>1079</v>
      </c>
      <c r="K6972" s="106" t="n">
        <v>17805</v>
      </c>
      <c r="L6972" s="107" t="n">
        <v>20222003918</v>
      </c>
      <c r="M6972" s="73"/>
      <c r="N6972" s="74" t="n">
        <v>0</v>
      </c>
      <c r="O6972" s="109" t="n">
        <v>0</v>
      </c>
      <c r="P6972" s="110" t="n">
        <v>0</v>
      </c>
      <c r="Q6972" s="77" t="n">
        <v>0</v>
      </c>
      <c r="R6972" s="78" t="n">
        <v>0</v>
      </c>
      <c r="S6972" s="39" t="n">
        <f aca="false">H6972</f>
        <v>600</v>
      </c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  <c r="AI6972" s="3"/>
      <c r="AJ6972" s="3"/>
      <c r="AMG6972" s="0"/>
      <c r="AMH6972" s="0"/>
      <c r="AMI6972" s="0"/>
      <c r="AMJ6972" s="0"/>
    </row>
    <row r="6973" s="4" customFormat="true" ht="37.5" hidden="false" customHeight="true" outlineLevel="0" collapsed="false">
      <c r="A6973" s="23" t="s">
        <v>1337</v>
      </c>
      <c r="B6973" s="108" t="n">
        <v>13588</v>
      </c>
      <c r="C6973" s="23" t="n">
        <v>3158113</v>
      </c>
      <c r="D6973" s="94" t="s">
        <v>1826</v>
      </c>
      <c r="E6973" s="26" t="s">
        <v>1319</v>
      </c>
      <c r="F6973" s="26" t="s">
        <v>255</v>
      </c>
      <c r="G6973" s="103" t="n">
        <v>45050</v>
      </c>
      <c r="H6973" s="104" t="n">
        <v>600</v>
      </c>
      <c r="I6973" s="29" t="s">
        <v>23</v>
      </c>
      <c r="J6973" s="105" t="s">
        <v>1079</v>
      </c>
      <c r="K6973" s="106" t="n">
        <v>17805</v>
      </c>
      <c r="L6973" s="107" t="n">
        <v>20222003918</v>
      </c>
      <c r="M6973" s="73"/>
      <c r="N6973" s="74" t="n">
        <v>0</v>
      </c>
      <c r="O6973" s="109" t="n">
        <v>0</v>
      </c>
      <c r="P6973" s="110" t="n">
        <v>0</v>
      </c>
      <c r="Q6973" s="77" t="n">
        <v>0</v>
      </c>
      <c r="R6973" s="78" t="n">
        <v>0</v>
      </c>
      <c r="S6973" s="39" t="n">
        <f aca="false">H6973</f>
        <v>600</v>
      </c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  <c r="AI6973" s="3"/>
      <c r="AJ6973" s="3"/>
      <c r="AMG6973" s="0"/>
      <c r="AMH6973" s="0"/>
      <c r="AMI6973" s="0"/>
      <c r="AMJ6973" s="0"/>
    </row>
    <row r="6974" s="4" customFormat="true" ht="37.5" hidden="false" customHeight="true" outlineLevel="0" collapsed="false">
      <c r="A6974" s="23" t="s">
        <v>1337</v>
      </c>
      <c r="B6974" s="108" t="n">
        <v>13589</v>
      </c>
      <c r="C6974" s="23" t="n">
        <v>3158114</v>
      </c>
      <c r="D6974" s="94" t="s">
        <v>1826</v>
      </c>
      <c r="E6974" s="26" t="s">
        <v>1319</v>
      </c>
      <c r="F6974" s="26" t="s">
        <v>255</v>
      </c>
      <c r="G6974" s="103" t="n">
        <v>45050</v>
      </c>
      <c r="H6974" s="104" t="n">
        <v>600</v>
      </c>
      <c r="I6974" s="29" t="s">
        <v>23</v>
      </c>
      <c r="J6974" s="105" t="s">
        <v>1079</v>
      </c>
      <c r="K6974" s="106" t="n">
        <v>17805</v>
      </c>
      <c r="L6974" s="107" t="n">
        <v>20222003918</v>
      </c>
      <c r="M6974" s="73"/>
      <c r="N6974" s="74" t="n">
        <v>0</v>
      </c>
      <c r="O6974" s="109" t="n">
        <v>0</v>
      </c>
      <c r="P6974" s="110" t="n">
        <v>0</v>
      </c>
      <c r="Q6974" s="77" t="n">
        <v>0</v>
      </c>
      <c r="R6974" s="78" t="n">
        <v>0</v>
      </c>
      <c r="S6974" s="39" t="n">
        <f aca="false">H6974</f>
        <v>600</v>
      </c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  <c r="AI6974" s="3"/>
      <c r="AJ6974" s="3"/>
      <c r="AMG6974" s="0"/>
      <c r="AMH6974" s="0"/>
      <c r="AMI6974" s="0"/>
      <c r="AMJ6974" s="0"/>
    </row>
    <row r="6975" s="4" customFormat="true" ht="37.5" hidden="false" customHeight="true" outlineLevel="0" collapsed="false">
      <c r="A6975" s="23" t="s">
        <v>1337</v>
      </c>
      <c r="B6975" s="108" t="n">
        <v>13590</v>
      </c>
      <c r="C6975" s="23" t="n">
        <v>3158115</v>
      </c>
      <c r="D6975" s="94" t="s">
        <v>1826</v>
      </c>
      <c r="E6975" s="26" t="s">
        <v>1319</v>
      </c>
      <c r="F6975" s="26" t="s">
        <v>255</v>
      </c>
      <c r="G6975" s="103" t="n">
        <v>45050</v>
      </c>
      <c r="H6975" s="104" t="n">
        <v>600</v>
      </c>
      <c r="I6975" s="29" t="s">
        <v>23</v>
      </c>
      <c r="J6975" s="105" t="s">
        <v>1079</v>
      </c>
      <c r="K6975" s="106" t="n">
        <v>17805</v>
      </c>
      <c r="L6975" s="107" t="n">
        <v>20222003918</v>
      </c>
      <c r="M6975" s="73"/>
      <c r="N6975" s="74" t="n">
        <v>0</v>
      </c>
      <c r="O6975" s="109" t="n">
        <v>0</v>
      </c>
      <c r="P6975" s="110" t="n">
        <v>0</v>
      </c>
      <c r="Q6975" s="77" t="n">
        <v>0</v>
      </c>
      <c r="R6975" s="78" t="n">
        <v>0</v>
      </c>
      <c r="S6975" s="39" t="n">
        <f aca="false">H6975</f>
        <v>600</v>
      </c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  <c r="AI6975" s="3"/>
      <c r="AJ6975" s="3"/>
      <c r="AMG6975" s="0"/>
      <c r="AMH6975" s="0"/>
      <c r="AMI6975" s="0"/>
      <c r="AMJ6975" s="0"/>
    </row>
    <row r="6976" s="4" customFormat="true" ht="37.5" hidden="false" customHeight="true" outlineLevel="0" collapsed="false">
      <c r="A6976" s="23" t="s">
        <v>1337</v>
      </c>
      <c r="B6976" s="108" t="n">
        <v>13591</v>
      </c>
      <c r="C6976" s="23" t="n">
        <v>3158116</v>
      </c>
      <c r="D6976" s="94" t="s">
        <v>1826</v>
      </c>
      <c r="E6976" s="26" t="s">
        <v>1319</v>
      </c>
      <c r="F6976" s="26" t="s">
        <v>255</v>
      </c>
      <c r="G6976" s="103" t="n">
        <v>45050</v>
      </c>
      <c r="H6976" s="104" t="n">
        <v>600</v>
      </c>
      <c r="I6976" s="29" t="s">
        <v>23</v>
      </c>
      <c r="J6976" s="105" t="s">
        <v>1079</v>
      </c>
      <c r="K6976" s="106" t="n">
        <v>17805</v>
      </c>
      <c r="L6976" s="107" t="n">
        <v>20222003918</v>
      </c>
      <c r="M6976" s="73"/>
      <c r="N6976" s="74" t="n">
        <v>0</v>
      </c>
      <c r="O6976" s="109" t="n">
        <v>0</v>
      </c>
      <c r="P6976" s="110" t="n">
        <v>0</v>
      </c>
      <c r="Q6976" s="77" t="n">
        <v>0</v>
      </c>
      <c r="R6976" s="78" t="n">
        <v>0</v>
      </c>
      <c r="S6976" s="39" t="n">
        <f aca="false">H6976</f>
        <v>600</v>
      </c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  <c r="AI6976" s="3"/>
      <c r="AJ6976" s="3"/>
      <c r="AMG6976" s="0"/>
      <c r="AMH6976" s="0"/>
      <c r="AMI6976" s="0"/>
      <c r="AMJ6976" s="0"/>
    </row>
    <row r="6977" s="4" customFormat="true" ht="37.5" hidden="false" customHeight="true" outlineLevel="0" collapsed="false">
      <c r="A6977" s="23" t="s">
        <v>1337</v>
      </c>
      <c r="B6977" s="108" t="n">
        <v>13592</v>
      </c>
      <c r="C6977" s="23" t="n">
        <v>3158117</v>
      </c>
      <c r="D6977" s="94" t="s">
        <v>1826</v>
      </c>
      <c r="E6977" s="26" t="s">
        <v>1212</v>
      </c>
      <c r="F6977" s="26" t="s">
        <v>255</v>
      </c>
      <c r="G6977" s="103" t="n">
        <v>45050</v>
      </c>
      <c r="H6977" s="104" t="n">
        <v>600</v>
      </c>
      <c r="I6977" s="29" t="s">
        <v>23</v>
      </c>
      <c r="J6977" s="105" t="s">
        <v>1079</v>
      </c>
      <c r="K6977" s="106" t="n">
        <v>17805</v>
      </c>
      <c r="L6977" s="107" t="n">
        <v>20222003918</v>
      </c>
      <c r="M6977" s="73"/>
      <c r="N6977" s="74" t="n">
        <v>0</v>
      </c>
      <c r="O6977" s="109" t="n">
        <v>0</v>
      </c>
      <c r="P6977" s="110" t="n">
        <v>0</v>
      </c>
      <c r="Q6977" s="77" t="n">
        <v>0</v>
      </c>
      <c r="R6977" s="78" t="n">
        <v>0</v>
      </c>
      <c r="S6977" s="39" t="n">
        <f aca="false">H6977</f>
        <v>600</v>
      </c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  <c r="AI6977" s="3"/>
      <c r="AJ6977" s="3"/>
      <c r="AMG6977" s="0"/>
      <c r="AMH6977" s="0"/>
      <c r="AMI6977" s="0"/>
      <c r="AMJ6977" s="0"/>
    </row>
    <row r="6978" s="4" customFormat="true" ht="37.5" hidden="false" customHeight="true" outlineLevel="0" collapsed="false">
      <c r="A6978" s="23" t="s">
        <v>1337</v>
      </c>
      <c r="B6978" s="108" t="n">
        <v>13593</v>
      </c>
      <c r="C6978" s="23" t="n">
        <v>3158118</v>
      </c>
      <c r="D6978" s="94" t="s">
        <v>1826</v>
      </c>
      <c r="E6978" s="26" t="s">
        <v>265</v>
      </c>
      <c r="F6978" s="26" t="s">
        <v>255</v>
      </c>
      <c r="G6978" s="103" t="n">
        <v>45050</v>
      </c>
      <c r="H6978" s="104" t="n">
        <v>600</v>
      </c>
      <c r="I6978" s="29" t="s">
        <v>23</v>
      </c>
      <c r="J6978" s="105" t="s">
        <v>1079</v>
      </c>
      <c r="K6978" s="106" t="n">
        <v>17805</v>
      </c>
      <c r="L6978" s="107" t="n">
        <v>20222003918</v>
      </c>
      <c r="M6978" s="73"/>
      <c r="N6978" s="74" t="n">
        <v>0</v>
      </c>
      <c r="O6978" s="109" t="n">
        <v>0</v>
      </c>
      <c r="P6978" s="110" t="n">
        <v>0</v>
      </c>
      <c r="Q6978" s="77" t="n">
        <v>0</v>
      </c>
      <c r="R6978" s="78" t="n">
        <v>0</v>
      </c>
      <c r="S6978" s="39" t="n">
        <f aca="false">H6978</f>
        <v>600</v>
      </c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  <c r="AI6978" s="3"/>
      <c r="AJ6978" s="3"/>
      <c r="AMG6978" s="0"/>
      <c r="AMH6978" s="0"/>
      <c r="AMI6978" s="0"/>
      <c r="AMJ6978" s="0"/>
    </row>
    <row r="6979" s="4" customFormat="true" ht="37.5" hidden="false" customHeight="true" outlineLevel="0" collapsed="false">
      <c r="A6979" s="23" t="s">
        <v>1337</v>
      </c>
      <c r="B6979" s="108" t="n">
        <v>13594</v>
      </c>
      <c r="C6979" s="23" t="n">
        <v>3158119</v>
      </c>
      <c r="D6979" s="94" t="s">
        <v>1826</v>
      </c>
      <c r="E6979" s="26" t="s">
        <v>1827</v>
      </c>
      <c r="F6979" s="26" t="s">
        <v>255</v>
      </c>
      <c r="G6979" s="103" t="n">
        <v>45050</v>
      </c>
      <c r="H6979" s="104" t="n">
        <v>600</v>
      </c>
      <c r="I6979" s="29" t="s">
        <v>23</v>
      </c>
      <c r="J6979" s="105" t="s">
        <v>1079</v>
      </c>
      <c r="K6979" s="106" t="n">
        <v>17805</v>
      </c>
      <c r="L6979" s="107" t="n">
        <v>20222003918</v>
      </c>
      <c r="M6979" s="73"/>
      <c r="N6979" s="74" t="n">
        <v>0</v>
      </c>
      <c r="O6979" s="109" t="n">
        <v>0</v>
      </c>
      <c r="P6979" s="110" t="n">
        <v>0</v>
      </c>
      <c r="Q6979" s="77" t="n">
        <v>0</v>
      </c>
      <c r="R6979" s="78" t="n">
        <v>0</v>
      </c>
      <c r="S6979" s="39" t="n">
        <f aca="false">H6979</f>
        <v>600</v>
      </c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  <c r="AI6979" s="3"/>
      <c r="AJ6979" s="3"/>
      <c r="AMG6979" s="0"/>
      <c r="AMH6979" s="0"/>
      <c r="AMI6979" s="0"/>
      <c r="AMJ6979" s="0"/>
    </row>
    <row r="6980" s="4" customFormat="true" ht="37.5" hidden="false" customHeight="true" outlineLevel="0" collapsed="false">
      <c r="A6980" s="23" t="s">
        <v>1337</v>
      </c>
      <c r="B6980" s="108" t="n">
        <v>13595</v>
      </c>
      <c r="C6980" s="23" t="n">
        <v>3158120</v>
      </c>
      <c r="D6980" s="94" t="s">
        <v>1826</v>
      </c>
      <c r="E6980" s="26" t="s">
        <v>1827</v>
      </c>
      <c r="F6980" s="26" t="s">
        <v>255</v>
      </c>
      <c r="G6980" s="103" t="n">
        <v>45050</v>
      </c>
      <c r="H6980" s="104" t="n">
        <v>600</v>
      </c>
      <c r="I6980" s="29" t="s">
        <v>23</v>
      </c>
      <c r="J6980" s="105" t="s">
        <v>1079</v>
      </c>
      <c r="K6980" s="106" t="n">
        <v>17805</v>
      </c>
      <c r="L6980" s="107" t="n">
        <v>20222003918</v>
      </c>
      <c r="M6980" s="73"/>
      <c r="N6980" s="74" t="n">
        <v>0</v>
      </c>
      <c r="O6980" s="109" t="n">
        <v>0</v>
      </c>
      <c r="P6980" s="110" t="n">
        <v>0</v>
      </c>
      <c r="Q6980" s="77" t="n">
        <v>0</v>
      </c>
      <c r="R6980" s="78" t="n">
        <v>0</v>
      </c>
      <c r="S6980" s="39" t="n">
        <f aca="false">H6980</f>
        <v>600</v>
      </c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  <c r="AI6980" s="3"/>
      <c r="AJ6980" s="3"/>
      <c r="AMG6980" s="0"/>
      <c r="AMH6980" s="0"/>
      <c r="AMI6980" s="0"/>
      <c r="AMJ6980" s="0"/>
    </row>
    <row r="6981" s="4" customFormat="true" ht="37.5" hidden="false" customHeight="true" outlineLevel="0" collapsed="false">
      <c r="A6981" s="23" t="s">
        <v>1337</v>
      </c>
      <c r="B6981" s="108" t="n">
        <v>13596</v>
      </c>
      <c r="C6981" s="23" t="n">
        <v>3158121</v>
      </c>
      <c r="D6981" s="94" t="s">
        <v>1826</v>
      </c>
      <c r="E6981" s="26" t="s">
        <v>1827</v>
      </c>
      <c r="F6981" s="26" t="s">
        <v>255</v>
      </c>
      <c r="G6981" s="103" t="n">
        <v>45050</v>
      </c>
      <c r="H6981" s="104" t="n">
        <v>600</v>
      </c>
      <c r="I6981" s="29" t="s">
        <v>23</v>
      </c>
      <c r="J6981" s="105" t="s">
        <v>1079</v>
      </c>
      <c r="K6981" s="106" t="n">
        <v>17805</v>
      </c>
      <c r="L6981" s="107" t="n">
        <v>20222003918</v>
      </c>
      <c r="M6981" s="73"/>
      <c r="N6981" s="74" t="n">
        <v>0</v>
      </c>
      <c r="O6981" s="109" t="n">
        <v>0</v>
      </c>
      <c r="P6981" s="110" t="n">
        <v>0</v>
      </c>
      <c r="Q6981" s="77" t="n">
        <v>0</v>
      </c>
      <c r="R6981" s="78" t="n">
        <v>0</v>
      </c>
      <c r="S6981" s="39" t="n">
        <f aca="false">H6981</f>
        <v>600</v>
      </c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  <c r="AI6981" s="3"/>
      <c r="AJ6981" s="3"/>
      <c r="AMG6981" s="0"/>
      <c r="AMH6981" s="0"/>
      <c r="AMI6981" s="0"/>
      <c r="AMJ6981" s="0"/>
    </row>
    <row r="6982" s="4" customFormat="true" ht="37.5" hidden="false" customHeight="true" outlineLevel="0" collapsed="false">
      <c r="A6982" s="23" t="s">
        <v>1337</v>
      </c>
      <c r="B6982" s="108" t="n">
        <v>13597</v>
      </c>
      <c r="C6982" s="23" t="n">
        <v>3158122</v>
      </c>
      <c r="D6982" s="94" t="s">
        <v>1826</v>
      </c>
      <c r="E6982" s="26" t="s">
        <v>1827</v>
      </c>
      <c r="F6982" s="26" t="s">
        <v>255</v>
      </c>
      <c r="G6982" s="103" t="n">
        <v>45050</v>
      </c>
      <c r="H6982" s="104" t="n">
        <v>600</v>
      </c>
      <c r="I6982" s="29" t="s">
        <v>23</v>
      </c>
      <c r="J6982" s="105" t="s">
        <v>1079</v>
      </c>
      <c r="K6982" s="106" t="n">
        <v>17805</v>
      </c>
      <c r="L6982" s="107" t="n">
        <v>20222003918</v>
      </c>
      <c r="M6982" s="73"/>
      <c r="N6982" s="74" t="n">
        <v>0</v>
      </c>
      <c r="O6982" s="109" t="n">
        <v>0</v>
      </c>
      <c r="P6982" s="110" t="n">
        <v>0</v>
      </c>
      <c r="Q6982" s="77" t="n">
        <v>0</v>
      </c>
      <c r="R6982" s="78" t="n">
        <v>0</v>
      </c>
      <c r="S6982" s="39" t="n">
        <f aca="false">H6982</f>
        <v>600</v>
      </c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  <c r="AI6982" s="3"/>
      <c r="AJ6982" s="3"/>
      <c r="AMG6982" s="0"/>
      <c r="AMH6982" s="0"/>
      <c r="AMI6982" s="0"/>
      <c r="AMJ6982" s="0"/>
    </row>
    <row r="6983" s="4" customFormat="true" ht="37.5" hidden="false" customHeight="true" outlineLevel="0" collapsed="false">
      <c r="A6983" s="23" t="s">
        <v>1337</v>
      </c>
      <c r="B6983" s="108" t="n">
        <v>13598</v>
      </c>
      <c r="C6983" s="23" t="n">
        <v>3158123</v>
      </c>
      <c r="D6983" s="94" t="s">
        <v>1826</v>
      </c>
      <c r="E6983" s="26" t="s">
        <v>1827</v>
      </c>
      <c r="F6983" s="26" t="s">
        <v>255</v>
      </c>
      <c r="G6983" s="103" t="n">
        <v>45050</v>
      </c>
      <c r="H6983" s="104" t="n">
        <v>600</v>
      </c>
      <c r="I6983" s="29" t="s">
        <v>23</v>
      </c>
      <c r="J6983" s="105" t="s">
        <v>1079</v>
      </c>
      <c r="K6983" s="106" t="n">
        <v>17805</v>
      </c>
      <c r="L6983" s="107" t="n">
        <v>20222003918</v>
      </c>
      <c r="M6983" s="73"/>
      <c r="N6983" s="74" t="n">
        <v>0</v>
      </c>
      <c r="O6983" s="109" t="n">
        <v>0</v>
      </c>
      <c r="P6983" s="110" t="n">
        <v>0</v>
      </c>
      <c r="Q6983" s="77" t="n">
        <v>0</v>
      </c>
      <c r="R6983" s="78" t="n">
        <v>0</v>
      </c>
      <c r="S6983" s="39" t="n">
        <f aca="false">H6983</f>
        <v>600</v>
      </c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  <c r="AI6983" s="3"/>
      <c r="AJ6983" s="3"/>
      <c r="AMG6983" s="0"/>
      <c r="AMH6983" s="0"/>
      <c r="AMI6983" s="0"/>
      <c r="AMJ6983" s="0"/>
    </row>
    <row r="6984" s="4" customFormat="true" ht="37.5" hidden="false" customHeight="true" outlineLevel="0" collapsed="false">
      <c r="A6984" s="23" t="s">
        <v>1337</v>
      </c>
      <c r="B6984" s="108" t="n">
        <v>13599</v>
      </c>
      <c r="C6984" s="23" t="n">
        <v>3158124</v>
      </c>
      <c r="D6984" s="94" t="s">
        <v>1826</v>
      </c>
      <c r="E6984" s="26" t="s">
        <v>1319</v>
      </c>
      <c r="F6984" s="26" t="s">
        <v>255</v>
      </c>
      <c r="G6984" s="103" t="n">
        <v>45050</v>
      </c>
      <c r="H6984" s="104" t="n">
        <v>600</v>
      </c>
      <c r="I6984" s="29" t="s">
        <v>23</v>
      </c>
      <c r="J6984" s="105" t="s">
        <v>1079</v>
      </c>
      <c r="K6984" s="106" t="n">
        <v>17805</v>
      </c>
      <c r="L6984" s="107" t="n">
        <v>20222003918</v>
      </c>
      <c r="M6984" s="73"/>
      <c r="N6984" s="74" t="n">
        <v>0</v>
      </c>
      <c r="O6984" s="109" t="n">
        <v>0</v>
      </c>
      <c r="P6984" s="110" t="n">
        <v>0</v>
      </c>
      <c r="Q6984" s="77" t="n">
        <v>0</v>
      </c>
      <c r="R6984" s="78" t="n">
        <v>0</v>
      </c>
      <c r="S6984" s="39" t="n">
        <f aca="false">H6984</f>
        <v>600</v>
      </c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  <c r="AI6984" s="3"/>
      <c r="AJ6984" s="3"/>
      <c r="AMG6984" s="0"/>
      <c r="AMH6984" s="0"/>
      <c r="AMI6984" s="0"/>
      <c r="AMJ6984" s="0"/>
    </row>
    <row r="6985" s="4" customFormat="true" ht="37.5" hidden="false" customHeight="true" outlineLevel="0" collapsed="false">
      <c r="A6985" s="23" t="s">
        <v>1337</v>
      </c>
      <c r="B6985" s="108" t="n">
        <v>13600</v>
      </c>
      <c r="C6985" s="23" t="n">
        <v>3158125</v>
      </c>
      <c r="D6985" s="94" t="s">
        <v>1826</v>
      </c>
      <c r="E6985" s="26" t="s">
        <v>1828</v>
      </c>
      <c r="F6985" s="26" t="s">
        <v>255</v>
      </c>
      <c r="G6985" s="103" t="n">
        <v>45050</v>
      </c>
      <c r="H6985" s="104" t="n">
        <v>600</v>
      </c>
      <c r="I6985" s="29" t="s">
        <v>23</v>
      </c>
      <c r="J6985" s="105" t="s">
        <v>1079</v>
      </c>
      <c r="K6985" s="106" t="n">
        <v>17805</v>
      </c>
      <c r="L6985" s="107" t="n">
        <v>20222003918</v>
      </c>
      <c r="M6985" s="73"/>
      <c r="N6985" s="74" t="n">
        <v>0</v>
      </c>
      <c r="O6985" s="109" t="n">
        <v>0</v>
      </c>
      <c r="P6985" s="110" t="n">
        <v>0</v>
      </c>
      <c r="Q6985" s="77" t="n">
        <v>0</v>
      </c>
      <c r="R6985" s="78" t="n">
        <v>0</v>
      </c>
      <c r="S6985" s="39" t="n">
        <f aca="false">H6985</f>
        <v>600</v>
      </c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  <c r="AI6985" s="3"/>
      <c r="AJ6985" s="3"/>
      <c r="AMG6985" s="0"/>
      <c r="AMH6985" s="0"/>
      <c r="AMI6985" s="0"/>
      <c r="AMJ6985" s="0"/>
    </row>
    <row r="6986" s="4" customFormat="true" ht="37.5" hidden="false" customHeight="true" outlineLevel="0" collapsed="false">
      <c r="A6986" s="23" t="s">
        <v>1337</v>
      </c>
      <c r="B6986" s="108" t="n">
        <v>13601</v>
      </c>
      <c r="C6986" s="23" t="n">
        <v>3158126</v>
      </c>
      <c r="D6986" s="94" t="s">
        <v>1826</v>
      </c>
      <c r="E6986" s="26" t="s">
        <v>1319</v>
      </c>
      <c r="F6986" s="26" t="s">
        <v>255</v>
      </c>
      <c r="G6986" s="103" t="n">
        <v>45050</v>
      </c>
      <c r="H6986" s="104" t="n">
        <v>600</v>
      </c>
      <c r="I6986" s="29" t="s">
        <v>23</v>
      </c>
      <c r="J6986" s="105" t="s">
        <v>1079</v>
      </c>
      <c r="K6986" s="106" t="n">
        <v>17805</v>
      </c>
      <c r="L6986" s="107" t="n">
        <v>20222003918</v>
      </c>
      <c r="M6986" s="73"/>
      <c r="N6986" s="74" t="n">
        <v>0</v>
      </c>
      <c r="O6986" s="109" t="n">
        <v>0</v>
      </c>
      <c r="P6986" s="110" t="n">
        <v>0</v>
      </c>
      <c r="Q6986" s="77" t="n">
        <v>0</v>
      </c>
      <c r="R6986" s="78" t="n">
        <v>0</v>
      </c>
      <c r="S6986" s="39" t="n">
        <f aca="false">H6986</f>
        <v>600</v>
      </c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  <c r="AI6986" s="3"/>
      <c r="AJ6986" s="3"/>
      <c r="AMG6986" s="0"/>
      <c r="AMH6986" s="0"/>
      <c r="AMI6986" s="0"/>
      <c r="AMJ6986" s="0"/>
    </row>
    <row r="6987" s="4" customFormat="true" ht="37.5" hidden="false" customHeight="true" outlineLevel="0" collapsed="false">
      <c r="A6987" s="23" t="s">
        <v>1337</v>
      </c>
      <c r="B6987" s="108" t="n">
        <v>13602</v>
      </c>
      <c r="C6987" s="23" t="n">
        <v>3158127</v>
      </c>
      <c r="D6987" s="94" t="s">
        <v>1826</v>
      </c>
      <c r="E6987" s="26" t="s">
        <v>1829</v>
      </c>
      <c r="F6987" s="26" t="s">
        <v>255</v>
      </c>
      <c r="G6987" s="103" t="n">
        <v>45050</v>
      </c>
      <c r="H6987" s="104" t="n">
        <v>600</v>
      </c>
      <c r="I6987" s="29" t="s">
        <v>23</v>
      </c>
      <c r="J6987" s="105" t="s">
        <v>1079</v>
      </c>
      <c r="K6987" s="106" t="n">
        <v>17805</v>
      </c>
      <c r="L6987" s="107" t="n">
        <v>20222003918</v>
      </c>
      <c r="M6987" s="73"/>
      <c r="N6987" s="74" t="n">
        <v>0</v>
      </c>
      <c r="O6987" s="109" t="n">
        <v>0</v>
      </c>
      <c r="P6987" s="110" t="n">
        <v>0</v>
      </c>
      <c r="Q6987" s="77" t="n">
        <v>0</v>
      </c>
      <c r="R6987" s="78" t="n">
        <v>0</v>
      </c>
      <c r="S6987" s="39" t="n">
        <f aca="false">H6987</f>
        <v>600</v>
      </c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  <c r="AI6987" s="3"/>
      <c r="AJ6987" s="3"/>
      <c r="AMG6987" s="0"/>
      <c r="AMH6987" s="0"/>
      <c r="AMI6987" s="0"/>
      <c r="AMJ6987" s="0"/>
    </row>
    <row r="6988" s="4" customFormat="true" ht="37.5" hidden="false" customHeight="true" outlineLevel="0" collapsed="false">
      <c r="A6988" s="23" t="s">
        <v>1337</v>
      </c>
      <c r="B6988" s="108" t="n">
        <v>13603</v>
      </c>
      <c r="C6988" s="23" t="n">
        <v>3158128</v>
      </c>
      <c r="D6988" s="94" t="s">
        <v>1826</v>
      </c>
      <c r="E6988" s="26" t="s">
        <v>1828</v>
      </c>
      <c r="F6988" s="26" t="s">
        <v>255</v>
      </c>
      <c r="G6988" s="103" t="n">
        <v>45050</v>
      </c>
      <c r="H6988" s="104" t="n">
        <v>600</v>
      </c>
      <c r="I6988" s="29" t="s">
        <v>23</v>
      </c>
      <c r="J6988" s="105" t="s">
        <v>1079</v>
      </c>
      <c r="K6988" s="106" t="n">
        <v>17805</v>
      </c>
      <c r="L6988" s="107" t="n">
        <v>20222003918</v>
      </c>
      <c r="M6988" s="73"/>
      <c r="N6988" s="74" t="n">
        <v>0</v>
      </c>
      <c r="O6988" s="109" t="n">
        <v>0</v>
      </c>
      <c r="P6988" s="110" t="n">
        <v>0</v>
      </c>
      <c r="Q6988" s="77" t="n">
        <v>0</v>
      </c>
      <c r="R6988" s="78" t="n">
        <v>0</v>
      </c>
      <c r="S6988" s="39" t="n">
        <f aca="false">H6988</f>
        <v>600</v>
      </c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  <c r="AI6988" s="3"/>
      <c r="AJ6988" s="3"/>
      <c r="AMG6988" s="0"/>
      <c r="AMH6988" s="0"/>
      <c r="AMI6988" s="0"/>
      <c r="AMJ6988" s="0"/>
    </row>
    <row r="6989" s="4" customFormat="true" ht="37.5" hidden="false" customHeight="true" outlineLevel="0" collapsed="false">
      <c r="A6989" s="23" t="s">
        <v>1337</v>
      </c>
      <c r="B6989" s="108" t="n">
        <v>13604</v>
      </c>
      <c r="C6989" s="23" t="n">
        <v>3158129</v>
      </c>
      <c r="D6989" s="94" t="s">
        <v>1826</v>
      </c>
      <c r="E6989" s="26" t="s">
        <v>1830</v>
      </c>
      <c r="F6989" s="26" t="s">
        <v>255</v>
      </c>
      <c r="G6989" s="103" t="n">
        <v>45050</v>
      </c>
      <c r="H6989" s="104" t="n">
        <v>600</v>
      </c>
      <c r="I6989" s="29" t="s">
        <v>23</v>
      </c>
      <c r="J6989" s="105" t="s">
        <v>1079</v>
      </c>
      <c r="K6989" s="106" t="n">
        <v>17805</v>
      </c>
      <c r="L6989" s="107" t="n">
        <v>20222003918</v>
      </c>
      <c r="M6989" s="73"/>
      <c r="N6989" s="74" t="n">
        <v>0</v>
      </c>
      <c r="O6989" s="109" t="n">
        <v>0</v>
      </c>
      <c r="P6989" s="110" t="n">
        <v>0</v>
      </c>
      <c r="Q6989" s="77" t="n">
        <v>0</v>
      </c>
      <c r="R6989" s="78" t="n">
        <v>0</v>
      </c>
      <c r="S6989" s="39" t="n">
        <f aca="false">H6989</f>
        <v>600</v>
      </c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  <c r="AI6989" s="3"/>
      <c r="AJ6989" s="3"/>
      <c r="AMG6989" s="0"/>
      <c r="AMH6989" s="0"/>
      <c r="AMI6989" s="0"/>
      <c r="AMJ6989" s="0"/>
    </row>
    <row r="6990" s="4" customFormat="true" ht="37.5" hidden="false" customHeight="true" outlineLevel="0" collapsed="false">
      <c r="A6990" s="23" t="s">
        <v>1337</v>
      </c>
      <c r="B6990" s="108" t="n">
        <v>13605</v>
      </c>
      <c r="C6990" s="23" t="n">
        <v>3158130</v>
      </c>
      <c r="D6990" s="94" t="s">
        <v>1826</v>
      </c>
      <c r="E6990" s="26" t="s">
        <v>1831</v>
      </c>
      <c r="F6990" s="26" t="s">
        <v>255</v>
      </c>
      <c r="G6990" s="103" t="n">
        <v>45050</v>
      </c>
      <c r="H6990" s="104" t="n">
        <v>600</v>
      </c>
      <c r="I6990" s="29" t="s">
        <v>23</v>
      </c>
      <c r="J6990" s="105" t="s">
        <v>1079</v>
      </c>
      <c r="K6990" s="106" t="n">
        <v>17805</v>
      </c>
      <c r="L6990" s="107" t="n">
        <v>20222003918</v>
      </c>
      <c r="M6990" s="73"/>
      <c r="N6990" s="74" t="n">
        <v>0</v>
      </c>
      <c r="O6990" s="109" t="n">
        <v>0</v>
      </c>
      <c r="P6990" s="110" t="n">
        <v>0</v>
      </c>
      <c r="Q6990" s="77" t="n">
        <v>0</v>
      </c>
      <c r="R6990" s="78" t="n">
        <v>0</v>
      </c>
      <c r="S6990" s="39" t="n">
        <f aca="false">H6990</f>
        <v>600</v>
      </c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  <c r="AI6990" s="3"/>
      <c r="AJ6990" s="3"/>
      <c r="AMG6990" s="0"/>
      <c r="AMH6990" s="0"/>
      <c r="AMI6990" s="0"/>
      <c r="AMJ6990" s="0"/>
    </row>
    <row r="6991" s="4" customFormat="true" ht="37.5" hidden="false" customHeight="true" outlineLevel="0" collapsed="false">
      <c r="A6991" s="23" t="s">
        <v>1337</v>
      </c>
      <c r="B6991" s="108" t="n">
        <v>13606</v>
      </c>
      <c r="C6991" s="23" t="n">
        <v>3158131</v>
      </c>
      <c r="D6991" s="94" t="s">
        <v>1826</v>
      </c>
      <c r="E6991" s="26" t="s">
        <v>1831</v>
      </c>
      <c r="F6991" s="26" t="s">
        <v>255</v>
      </c>
      <c r="G6991" s="103" t="n">
        <v>45050</v>
      </c>
      <c r="H6991" s="104" t="n">
        <v>600</v>
      </c>
      <c r="I6991" s="29" t="s">
        <v>23</v>
      </c>
      <c r="J6991" s="105" t="s">
        <v>1079</v>
      </c>
      <c r="K6991" s="106" t="n">
        <v>17805</v>
      </c>
      <c r="L6991" s="107" t="n">
        <v>20222003918</v>
      </c>
      <c r="M6991" s="73"/>
      <c r="N6991" s="74" t="n">
        <v>0</v>
      </c>
      <c r="O6991" s="109" t="n">
        <v>0</v>
      </c>
      <c r="P6991" s="110" t="n">
        <v>0</v>
      </c>
      <c r="Q6991" s="77" t="n">
        <v>0</v>
      </c>
      <c r="R6991" s="78" t="n">
        <v>0</v>
      </c>
      <c r="S6991" s="39" t="n">
        <f aca="false">H6991</f>
        <v>600</v>
      </c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  <c r="AI6991" s="3"/>
      <c r="AJ6991" s="3"/>
      <c r="AMG6991" s="0"/>
      <c r="AMH6991" s="0"/>
      <c r="AMI6991" s="0"/>
      <c r="AMJ6991" s="0"/>
    </row>
    <row r="6992" s="4" customFormat="true" ht="37.5" hidden="false" customHeight="true" outlineLevel="0" collapsed="false">
      <c r="A6992" s="23" t="s">
        <v>1337</v>
      </c>
      <c r="B6992" s="108" t="n">
        <v>13607</v>
      </c>
      <c r="C6992" s="23" t="n">
        <v>3158132</v>
      </c>
      <c r="D6992" s="94" t="s">
        <v>1826</v>
      </c>
      <c r="E6992" s="26" t="s">
        <v>265</v>
      </c>
      <c r="F6992" s="26" t="s">
        <v>255</v>
      </c>
      <c r="G6992" s="103" t="n">
        <v>45050</v>
      </c>
      <c r="H6992" s="104" t="n">
        <v>600</v>
      </c>
      <c r="I6992" s="29" t="s">
        <v>23</v>
      </c>
      <c r="J6992" s="105" t="s">
        <v>1079</v>
      </c>
      <c r="K6992" s="106" t="n">
        <v>17805</v>
      </c>
      <c r="L6992" s="107" t="n">
        <v>20222003918</v>
      </c>
      <c r="M6992" s="73"/>
      <c r="N6992" s="74" t="n">
        <v>0</v>
      </c>
      <c r="O6992" s="109" t="n">
        <v>0</v>
      </c>
      <c r="P6992" s="110" t="n">
        <v>0</v>
      </c>
      <c r="Q6992" s="77" t="n">
        <v>0</v>
      </c>
      <c r="R6992" s="78" t="n">
        <v>0</v>
      </c>
      <c r="S6992" s="39" t="n">
        <f aca="false">H6992</f>
        <v>600</v>
      </c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  <c r="AI6992" s="3"/>
      <c r="AJ6992" s="3"/>
      <c r="AMG6992" s="0"/>
      <c r="AMH6992" s="0"/>
      <c r="AMI6992" s="0"/>
      <c r="AMJ6992" s="0"/>
    </row>
    <row r="6993" s="4" customFormat="true" ht="37.5" hidden="false" customHeight="true" outlineLevel="0" collapsed="false">
      <c r="A6993" s="23" t="s">
        <v>1337</v>
      </c>
      <c r="B6993" s="108" t="n">
        <v>13608</v>
      </c>
      <c r="C6993" s="23" t="n">
        <v>3158133</v>
      </c>
      <c r="D6993" s="94" t="s">
        <v>1826</v>
      </c>
      <c r="E6993" s="26" t="s">
        <v>265</v>
      </c>
      <c r="F6993" s="26" t="s">
        <v>255</v>
      </c>
      <c r="G6993" s="103" t="n">
        <v>45050</v>
      </c>
      <c r="H6993" s="104" t="n">
        <v>600</v>
      </c>
      <c r="I6993" s="29" t="s">
        <v>23</v>
      </c>
      <c r="J6993" s="105" t="s">
        <v>1079</v>
      </c>
      <c r="K6993" s="106" t="n">
        <v>17805</v>
      </c>
      <c r="L6993" s="107" t="n">
        <v>20222003918</v>
      </c>
      <c r="M6993" s="73"/>
      <c r="N6993" s="74" t="n">
        <v>0</v>
      </c>
      <c r="O6993" s="109" t="n">
        <v>0</v>
      </c>
      <c r="P6993" s="110" t="n">
        <v>0</v>
      </c>
      <c r="Q6993" s="77" t="n">
        <v>0</v>
      </c>
      <c r="R6993" s="78" t="n">
        <v>0</v>
      </c>
      <c r="S6993" s="39" t="n">
        <f aca="false">H6993</f>
        <v>600</v>
      </c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  <c r="AI6993" s="3"/>
      <c r="AJ6993" s="3"/>
      <c r="AMG6993" s="0"/>
      <c r="AMH6993" s="0"/>
      <c r="AMI6993" s="0"/>
      <c r="AMJ6993" s="0"/>
    </row>
    <row r="6994" s="4" customFormat="true" ht="37.5" hidden="false" customHeight="true" outlineLevel="0" collapsed="false">
      <c r="A6994" s="23" t="s">
        <v>1337</v>
      </c>
      <c r="B6994" s="108" t="n">
        <v>13609</v>
      </c>
      <c r="C6994" s="23" t="n">
        <v>3158134</v>
      </c>
      <c r="D6994" s="94" t="s">
        <v>1826</v>
      </c>
      <c r="E6994" s="26" t="s">
        <v>265</v>
      </c>
      <c r="F6994" s="26" t="s">
        <v>255</v>
      </c>
      <c r="G6994" s="103" t="n">
        <v>45050</v>
      </c>
      <c r="H6994" s="104" t="n">
        <v>600</v>
      </c>
      <c r="I6994" s="29" t="s">
        <v>23</v>
      </c>
      <c r="J6994" s="105" t="s">
        <v>1079</v>
      </c>
      <c r="K6994" s="106" t="n">
        <v>17805</v>
      </c>
      <c r="L6994" s="107" t="n">
        <v>20222003918</v>
      </c>
      <c r="M6994" s="73"/>
      <c r="N6994" s="74" t="n">
        <v>0</v>
      </c>
      <c r="O6994" s="109" t="n">
        <v>0</v>
      </c>
      <c r="P6994" s="110" t="n">
        <v>0</v>
      </c>
      <c r="Q6994" s="77" t="n">
        <v>0</v>
      </c>
      <c r="R6994" s="78" t="n">
        <v>0</v>
      </c>
      <c r="S6994" s="39" t="n">
        <f aca="false">H6994</f>
        <v>600</v>
      </c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  <c r="AI6994" s="3"/>
      <c r="AJ6994" s="3"/>
      <c r="AMG6994" s="0"/>
      <c r="AMH6994" s="0"/>
      <c r="AMI6994" s="0"/>
      <c r="AMJ6994" s="0"/>
    </row>
    <row r="6995" s="4" customFormat="true" ht="37.5" hidden="false" customHeight="true" outlineLevel="0" collapsed="false">
      <c r="A6995" s="23" t="s">
        <v>1337</v>
      </c>
      <c r="B6995" s="108" t="n">
        <v>13610</v>
      </c>
      <c r="C6995" s="23" t="n">
        <v>3158135</v>
      </c>
      <c r="D6995" s="94" t="s">
        <v>1826</v>
      </c>
      <c r="E6995" s="26" t="s">
        <v>265</v>
      </c>
      <c r="F6995" s="26" t="s">
        <v>255</v>
      </c>
      <c r="G6995" s="103" t="n">
        <v>45050</v>
      </c>
      <c r="H6995" s="104" t="n">
        <v>600</v>
      </c>
      <c r="I6995" s="29" t="s">
        <v>23</v>
      </c>
      <c r="J6995" s="105" t="s">
        <v>1079</v>
      </c>
      <c r="K6995" s="106" t="n">
        <v>17805</v>
      </c>
      <c r="L6995" s="107" t="n">
        <v>20222003918</v>
      </c>
      <c r="M6995" s="73"/>
      <c r="N6995" s="74" t="n">
        <v>0</v>
      </c>
      <c r="O6995" s="109" t="n">
        <v>0</v>
      </c>
      <c r="P6995" s="110" t="n">
        <v>0</v>
      </c>
      <c r="Q6995" s="77" t="n">
        <v>0</v>
      </c>
      <c r="R6995" s="78" t="n">
        <v>0</v>
      </c>
      <c r="S6995" s="39" t="n">
        <f aca="false">H6995</f>
        <v>600</v>
      </c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  <c r="AI6995" s="3"/>
      <c r="AJ6995" s="3"/>
      <c r="AMG6995" s="0"/>
      <c r="AMH6995" s="0"/>
      <c r="AMI6995" s="0"/>
      <c r="AMJ6995" s="0"/>
    </row>
    <row r="6996" s="4" customFormat="true" ht="37.5" hidden="false" customHeight="true" outlineLevel="0" collapsed="false">
      <c r="A6996" s="23" t="s">
        <v>1337</v>
      </c>
      <c r="B6996" s="108" t="n">
        <v>13611</v>
      </c>
      <c r="C6996" s="23" t="n">
        <v>3158136</v>
      </c>
      <c r="D6996" s="94" t="s">
        <v>1826</v>
      </c>
      <c r="E6996" s="26" t="s">
        <v>265</v>
      </c>
      <c r="F6996" s="26" t="s">
        <v>255</v>
      </c>
      <c r="G6996" s="103" t="n">
        <v>45050</v>
      </c>
      <c r="H6996" s="104" t="n">
        <v>600</v>
      </c>
      <c r="I6996" s="29" t="s">
        <v>23</v>
      </c>
      <c r="J6996" s="105" t="s">
        <v>1079</v>
      </c>
      <c r="K6996" s="106" t="n">
        <v>17805</v>
      </c>
      <c r="L6996" s="107" t="n">
        <v>20222003918</v>
      </c>
      <c r="M6996" s="73"/>
      <c r="N6996" s="74" t="n">
        <v>0</v>
      </c>
      <c r="O6996" s="109" t="n">
        <v>0</v>
      </c>
      <c r="P6996" s="110" t="n">
        <v>0</v>
      </c>
      <c r="Q6996" s="77" t="n">
        <v>0</v>
      </c>
      <c r="R6996" s="78" t="n">
        <v>0</v>
      </c>
      <c r="S6996" s="39" t="n">
        <f aca="false">H6996</f>
        <v>600</v>
      </c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  <c r="AI6996" s="3"/>
      <c r="AJ6996" s="3"/>
      <c r="AMG6996" s="0"/>
      <c r="AMH6996" s="0"/>
      <c r="AMI6996" s="0"/>
      <c r="AMJ6996" s="0"/>
    </row>
    <row r="6997" s="4" customFormat="true" ht="37.5" hidden="false" customHeight="true" outlineLevel="0" collapsed="false">
      <c r="A6997" s="23" t="s">
        <v>1337</v>
      </c>
      <c r="B6997" s="108" t="n">
        <v>13612</v>
      </c>
      <c r="C6997" s="23" t="n">
        <v>3158137</v>
      </c>
      <c r="D6997" s="94" t="s">
        <v>1826</v>
      </c>
      <c r="E6997" s="26" t="s">
        <v>265</v>
      </c>
      <c r="F6997" s="26" t="s">
        <v>255</v>
      </c>
      <c r="G6997" s="103" t="n">
        <v>45050</v>
      </c>
      <c r="H6997" s="104" t="n">
        <v>600</v>
      </c>
      <c r="I6997" s="29" t="s">
        <v>23</v>
      </c>
      <c r="J6997" s="105" t="s">
        <v>1079</v>
      </c>
      <c r="K6997" s="106" t="n">
        <v>17805</v>
      </c>
      <c r="L6997" s="107" t="n">
        <v>20222003918</v>
      </c>
      <c r="M6997" s="73"/>
      <c r="N6997" s="74" t="n">
        <v>0</v>
      </c>
      <c r="O6997" s="109" t="n">
        <v>0</v>
      </c>
      <c r="P6997" s="110" t="n">
        <v>0</v>
      </c>
      <c r="Q6997" s="77" t="n">
        <v>0</v>
      </c>
      <c r="R6997" s="78" t="n">
        <v>0</v>
      </c>
      <c r="S6997" s="39" t="n">
        <f aca="false">H6997</f>
        <v>600</v>
      </c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  <c r="AI6997" s="3"/>
      <c r="AJ6997" s="3"/>
      <c r="AMG6997" s="0"/>
      <c r="AMH6997" s="0"/>
      <c r="AMI6997" s="0"/>
      <c r="AMJ6997" s="0"/>
    </row>
    <row r="6998" s="4" customFormat="true" ht="37.5" hidden="false" customHeight="true" outlineLevel="0" collapsed="false">
      <c r="A6998" s="23" t="s">
        <v>1337</v>
      </c>
      <c r="B6998" s="108" t="n">
        <v>13613</v>
      </c>
      <c r="C6998" s="23" t="n">
        <v>3158138</v>
      </c>
      <c r="D6998" s="94" t="s">
        <v>1826</v>
      </c>
      <c r="E6998" s="26" t="s">
        <v>265</v>
      </c>
      <c r="F6998" s="26" t="s">
        <v>255</v>
      </c>
      <c r="G6998" s="103" t="n">
        <v>45050</v>
      </c>
      <c r="H6998" s="104" t="n">
        <v>600</v>
      </c>
      <c r="I6998" s="29" t="s">
        <v>23</v>
      </c>
      <c r="J6998" s="105" t="s">
        <v>1079</v>
      </c>
      <c r="K6998" s="106" t="n">
        <v>17805</v>
      </c>
      <c r="L6998" s="107" t="n">
        <v>20222003918</v>
      </c>
      <c r="M6998" s="73"/>
      <c r="N6998" s="74" t="n">
        <v>0</v>
      </c>
      <c r="O6998" s="109" t="n">
        <v>0</v>
      </c>
      <c r="P6998" s="110" t="n">
        <v>0</v>
      </c>
      <c r="Q6998" s="77" t="n">
        <v>0</v>
      </c>
      <c r="R6998" s="78" t="n">
        <v>0</v>
      </c>
      <c r="S6998" s="39" t="n">
        <f aca="false">H6998</f>
        <v>600</v>
      </c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  <c r="AI6998" s="3"/>
      <c r="AJ6998" s="3"/>
      <c r="AMG6998" s="0"/>
      <c r="AMH6998" s="0"/>
      <c r="AMI6998" s="0"/>
      <c r="AMJ6998" s="0"/>
    </row>
    <row r="6999" s="4" customFormat="true" ht="37.5" hidden="false" customHeight="true" outlineLevel="0" collapsed="false">
      <c r="A6999" s="23" t="s">
        <v>1337</v>
      </c>
      <c r="B6999" s="108" t="n">
        <v>13614</v>
      </c>
      <c r="C6999" s="23" t="n">
        <v>3158139</v>
      </c>
      <c r="D6999" s="94" t="s">
        <v>1826</v>
      </c>
      <c r="E6999" s="26" t="s">
        <v>265</v>
      </c>
      <c r="F6999" s="26" t="s">
        <v>255</v>
      </c>
      <c r="G6999" s="103" t="n">
        <v>45050</v>
      </c>
      <c r="H6999" s="104" t="n">
        <v>600</v>
      </c>
      <c r="I6999" s="29" t="s">
        <v>23</v>
      </c>
      <c r="J6999" s="105" t="s">
        <v>1079</v>
      </c>
      <c r="K6999" s="106" t="n">
        <v>17805</v>
      </c>
      <c r="L6999" s="107" t="n">
        <v>20222003918</v>
      </c>
      <c r="M6999" s="73"/>
      <c r="N6999" s="74" t="n">
        <v>0</v>
      </c>
      <c r="O6999" s="109" t="n">
        <v>0</v>
      </c>
      <c r="P6999" s="110" t="n">
        <v>0</v>
      </c>
      <c r="Q6999" s="77" t="n">
        <v>0</v>
      </c>
      <c r="R6999" s="78" t="n">
        <v>0</v>
      </c>
      <c r="S6999" s="39" t="n">
        <f aca="false">H6999</f>
        <v>600</v>
      </c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  <c r="AI6999" s="3"/>
      <c r="AJ6999" s="3"/>
      <c r="AMG6999" s="0"/>
      <c r="AMH6999" s="0"/>
      <c r="AMI6999" s="0"/>
      <c r="AMJ6999" s="0"/>
    </row>
    <row r="7000" s="4" customFormat="true" ht="37.5" hidden="false" customHeight="true" outlineLevel="0" collapsed="false">
      <c r="A7000" s="23" t="s">
        <v>1337</v>
      </c>
      <c r="B7000" s="108" t="n">
        <v>13615</v>
      </c>
      <c r="C7000" s="23" t="n">
        <v>3158140</v>
      </c>
      <c r="D7000" s="94" t="s">
        <v>1826</v>
      </c>
      <c r="E7000" s="26" t="s">
        <v>265</v>
      </c>
      <c r="F7000" s="26" t="s">
        <v>255</v>
      </c>
      <c r="G7000" s="103" t="n">
        <v>45050</v>
      </c>
      <c r="H7000" s="104" t="n">
        <v>600</v>
      </c>
      <c r="I7000" s="29" t="s">
        <v>23</v>
      </c>
      <c r="J7000" s="105" t="s">
        <v>1079</v>
      </c>
      <c r="K7000" s="106" t="n">
        <v>17805</v>
      </c>
      <c r="L7000" s="107" t="n">
        <v>20222003918</v>
      </c>
      <c r="M7000" s="73"/>
      <c r="N7000" s="74" t="n">
        <v>0</v>
      </c>
      <c r="O7000" s="109" t="n">
        <v>0</v>
      </c>
      <c r="P7000" s="110" t="n">
        <v>0</v>
      </c>
      <c r="Q7000" s="77" t="n">
        <v>0</v>
      </c>
      <c r="R7000" s="78" t="n">
        <v>0</v>
      </c>
      <c r="S7000" s="39" t="n">
        <f aca="false">H7000</f>
        <v>600</v>
      </c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  <c r="AI7000" s="3"/>
      <c r="AJ7000" s="3"/>
      <c r="AMG7000" s="0"/>
      <c r="AMH7000" s="0"/>
      <c r="AMI7000" s="0"/>
      <c r="AMJ7000" s="0"/>
    </row>
    <row r="7001" s="4" customFormat="true" ht="37.5" hidden="false" customHeight="true" outlineLevel="0" collapsed="false">
      <c r="A7001" s="23" t="s">
        <v>1337</v>
      </c>
      <c r="B7001" s="108" t="n">
        <v>13616</v>
      </c>
      <c r="C7001" s="23" t="n">
        <v>3158141</v>
      </c>
      <c r="D7001" s="94" t="s">
        <v>1826</v>
      </c>
      <c r="E7001" s="26" t="s">
        <v>265</v>
      </c>
      <c r="F7001" s="26" t="s">
        <v>255</v>
      </c>
      <c r="G7001" s="103" t="n">
        <v>45050</v>
      </c>
      <c r="H7001" s="104" t="n">
        <v>600</v>
      </c>
      <c r="I7001" s="29" t="s">
        <v>23</v>
      </c>
      <c r="J7001" s="105" t="s">
        <v>1079</v>
      </c>
      <c r="K7001" s="106" t="n">
        <v>17805</v>
      </c>
      <c r="L7001" s="107" t="n">
        <v>20222003918</v>
      </c>
      <c r="M7001" s="73"/>
      <c r="N7001" s="74" t="n">
        <v>0</v>
      </c>
      <c r="O7001" s="109" t="n">
        <v>0</v>
      </c>
      <c r="P7001" s="110" t="n">
        <v>0</v>
      </c>
      <c r="Q7001" s="77" t="n">
        <v>0</v>
      </c>
      <c r="R7001" s="78" t="n">
        <v>0</v>
      </c>
      <c r="S7001" s="39" t="n">
        <f aca="false">H7001</f>
        <v>600</v>
      </c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  <c r="AI7001" s="3"/>
      <c r="AJ7001" s="3"/>
      <c r="AMG7001" s="0"/>
      <c r="AMH7001" s="0"/>
      <c r="AMI7001" s="0"/>
      <c r="AMJ7001" s="0"/>
    </row>
    <row r="7002" s="4" customFormat="true" ht="37.5" hidden="false" customHeight="true" outlineLevel="0" collapsed="false">
      <c r="A7002" s="23" t="s">
        <v>1337</v>
      </c>
      <c r="B7002" s="108" t="n">
        <v>13617</v>
      </c>
      <c r="C7002" s="23" t="n">
        <v>3158142</v>
      </c>
      <c r="D7002" s="94" t="s">
        <v>1826</v>
      </c>
      <c r="E7002" s="26" t="s">
        <v>265</v>
      </c>
      <c r="F7002" s="26" t="s">
        <v>255</v>
      </c>
      <c r="G7002" s="103" t="n">
        <v>45050</v>
      </c>
      <c r="H7002" s="104" t="n">
        <v>600</v>
      </c>
      <c r="I7002" s="29" t="s">
        <v>23</v>
      </c>
      <c r="J7002" s="105" t="s">
        <v>1079</v>
      </c>
      <c r="K7002" s="106" t="n">
        <v>17805</v>
      </c>
      <c r="L7002" s="107" t="n">
        <v>20222003918</v>
      </c>
      <c r="M7002" s="73"/>
      <c r="N7002" s="74" t="n">
        <v>0</v>
      </c>
      <c r="O7002" s="109" t="n">
        <v>0</v>
      </c>
      <c r="P7002" s="110" t="n">
        <v>0</v>
      </c>
      <c r="Q7002" s="77" t="n">
        <v>0</v>
      </c>
      <c r="R7002" s="78" t="n">
        <v>0</v>
      </c>
      <c r="S7002" s="39" t="n">
        <f aca="false">H7002</f>
        <v>600</v>
      </c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  <c r="AI7002" s="3"/>
      <c r="AJ7002" s="3"/>
      <c r="AMG7002" s="0"/>
      <c r="AMH7002" s="0"/>
      <c r="AMI7002" s="0"/>
      <c r="AMJ7002" s="0"/>
    </row>
    <row r="7003" s="4" customFormat="true" ht="37.5" hidden="false" customHeight="true" outlineLevel="0" collapsed="false">
      <c r="A7003" s="23" t="s">
        <v>1337</v>
      </c>
      <c r="B7003" s="108" t="n">
        <v>13618</v>
      </c>
      <c r="C7003" s="23" t="n">
        <v>3158143</v>
      </c>
      <c r="D7003" s="94" t="s">
        <v>1826</v>
      </c>
      <c r="E7003" s="26" t="s">
        <v>265</v>
      </c>
      <c r="F7003" s="26" t="s">
        <v>255</v>
      </c>
      <c r="G7003" s="103" t="n">
        <v>45050</v>
      </c>
      <c r="H7003" s="104" t="n">
        <v>600</v>
      </c>
      <c r="I7003" s="29" t="s">
        <v>23</v>
      </c>
      <c r="J7003" s="105" t="s">
        <v>1079</v>
      </c>
      <c r="K7003" s="106" t="n">
        <v>17805</v>
      </c>
      <c r="L7003" s="107" t="n">
        <v>20222003918</v>
      </c>
      <c r="M7003" s="73"/>
      <c r="N7003" s="74" t="n">
        <v>0</v>
      </c>
      <c r="O7003" s="109" t="n">
        <v>0</v>
      </c>
      <c r="P7003" s="110" t="n">
        <v>0</v>
      </c>
      <c r="Q7003" s="77" t="n">
        <v>0</v>
      </c>
      <c r="R7003" s="78" t="n">
        <v>0</v>
      </c>
      <c r="S7003" s="39" t="n">
        <f aca="false">H7003</f>
        <v>600</v>
      </c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  <c r="AI7003" s="3"/>
      <c r="AJ7003" s="3"/>
      <c r="AMG7003" s="0"/>
      <c r="AMH7003" s="0"/>
      <c r="AMI7003" s="0"/>
      <c r="AMJ7003" s="0"/>
    </row>
    <row r="7004" s="4" customFormat="true" ht="37.5" hidden="false" customHeight="true" outlineLevel="0" collapsed="false">
      <c r="A7004" s="23" t="s">
        <v>1337</v>
      </c>
      <c r="B7004" s="108" t="n">
        <v>13619</v>
      </c>
      <c r="C7004" s="23" t="n">
        <v>3158144</v>
      </c>
      <c r="D7004" s="94" t="s">
        <v>1826</v>
      </c>
      <c r="E7004" s="26" t="s">
        <v>265</v>
      </c>
      <c r="F7004" s="26" t="s">
        <v>255</v>
      </c>
      <c r="G7004" s="103" t="n">
        <v>45050</v>
      </c>
      <c r="H7004" s="104" t="n">
        <v>600</v>
      </c>
      <c r="I7004" s="29" t="s">
        <v>23</v>
      </c>
      <c r="J7004" s="105" t="s">
        <v>1079</v>
      </c>
      <c r="K7004" s="106" t="n">
        <v>17805</v>
      </c>
      <c r="L7004" s="107" t="n">
        <v>20222003918</v>
      </c>
      <c r="M7004" s="73"/>
      <c r="N7004" s="74" t="n">
        <v>0</v>
      </c>
      <c r="O7004" s="109" t="n">
        <v>0</v>
      </c>
      <c r="P7004" s="110" t="n">
        <v>0</v>
      </c>
      <c r="Q7004" s="77" t="n">
        <v>0</v>
      </c>
      <c r="R7004" s="78" t="n">
        <v>0</v>
      </c>
      <c r="S7004" s="39" t="n">
        <f aca="false">H7004</f>
        <v>600</v>
      </c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  <c r="AI7004" s="3"/>
      <c r="AJ7004" s="3"/>
      <c r="AMG7004" s="0"/>
      <c r="AMH7004" s="0"/>
      <c r="AMI7004" s="0"/>
      <c r="AMJ7004" s="0"/>
    </row>
    <row r="7005" s="4" customFormat="true" ht="37.5" hidden="false" customHeight="true" outlineLevel="0" collapsed="false">
      <c r="A7005" s="23" t="s">
        <v>1337</v>
      </c>
      <c r="B7005" s="108" t="n">
        <v>13620</v>
      </c>
      <c r="C7005" s="23" t="n">
        <v>3158145</v>
      </c>
      <c r="D7005" s="94" t="s">
        <v>1826</v>
      </c>
      <c r="E7005" s="26" t="s">
        <v>1212</v>
      </c>
      <c r="F7005" s="26" t="s">
        <v>255</v>
      </c>
      <c r="G7005" s="103" t="n">
        <v>45050</v>
      </c>
      <c r="H7005" s="104" t="n">
        <v>600</v>
      </c>
      <c r="I7005" s="29" t="s">
        <v>23</v>
      </c>
      <c r="J7005" s="105" t="s">
        <v>1079</v>
      </c>
      <c r="K7005" s="106" t="n">
        <v>17805</v>
      </c>
      <c r="L7005" s="107" t="n">
        <v>20222003918</v>
      </c>
      <c r="M7005" s="73"/>
      <c r="N7005" s="74" t="n">
        <v>0</v>
      </c>
      <c r="O7005" s="109" t="n">
        <v>0</v>
      </c>
      <c r="P7005" s="110" t="n">
        <v>0</v>
      </c>
      <c r="Q7005" s="77" t="n">
        <v>0</v>
      </c>
      <c r="R7005" s="78" t="n">
        <v>0</v>
      </c>
      <c r="S7005" s="39" t="n">
        <f aca="false">H7005</f>
        <v>600</v>
      </c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  <c r="AI7005" s="3"/>
      <c r="AJ7005" s="3"/>
      <c r="AMG7005" s="0"/>
      <c r="AMH7005" s="0"/>
      <c r="AMI7005" s="0"/>
      <c r="AMJ7005" s="0"/>
    </row>
    <row r="7006" s="4" customFormat="true" ht="37.5" hidden="false" customHeight="true" outlineLevel="0" collapsed="false">
      <c r="A7006" s="23" t="s">
        <v>1337</v>
      </c>
      <c r="B7006" s="108" t="n">
        <v>13621</v>
      </c>
      <c r="C7006" s="23" t="n">
        <v>3158146</v>
      </c>
      <c r="D7006" s="94" t="s">
        <v>1826</v>
      </c>
      <c r="E7006" s="26" t="s">
        <v>1212</v>
      </c>
      <c r="F7006" s="26" t="s">
        <v>255</v>
      </c>
      <c r="G7006" s="103" t="n">
        <v>45050</v>
      </c>
      <c r="H7006" s="104" t="n">
        <v>600</v>
      </c>
      <c r="I7006" s="29" t="s">
        <v>23</v>
      </c>
      <c r="J7006" s="105" t="s">
        <v>1079</v>
      </c>
      <c r="K7006" s="106" t="n">
        <v>17805</v>
      </c>
      <c r="L7006" s="107" t="n">
        <v>20222003918</v>
      </c>
      <c r="M7006" s="73"/>
      <c r="N7006" s="74" t="n">
        <v>0</v>
      </c>
      <c r="O7006" s="109" t="n">
        <v>0</v>
      </c>
      <c r="P7006" s="110" t="n">
        <v>0</v>
      </c>
      <c r="Q7006" s="77" t="n">
        <v>0</v>
      </c>
      <c r="R7006" s="78" t="n">
        <v>0</v>
      </c>
      <c r="S7006" s="39" t="n">
        <f aca="false">H7006</f>
        <v>600</v>
      </c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  <c r="AI7006" s="3"/>
      <c r="AJ7006" s="3"/>
      <c r="AMG7006" s="0"/>
      <c r="AMH7006" s="0"/>
      <c r="AMI7006" s="0"/>
      <c r="AMJ7006" s="0"/>
    </row>
    <row r="7007" s="4" customFormat="true" ht="37.5" hidden="false" customHeight="true" outlineLevel="0" collapsed="false">
      <c r="A7007" s="23" t="s">
        <v>1337</v>
      </c>
      <c r="B7007" s="108" t="n">
        <v>13622</v>
      </c>
      <c r="C7007" s="23" t="n">
        <v>3158147</v>
      </c>
      <c r="D7007" s="94" t="s">
        <v>1826</v>
      </c>
      <c r="E7007" s="26" t="s">
        <v>1212</v>
      </c>
      <c r="F7007" s="26" t="s">
        <v>255</v>
      </c>
      <c r="G7007" s="103" t="n">
        <v>45050</v>
      </c>
      <c r="H7007" s="104" t="n">
        <v>600</v>
      </c>
      <c r="I7007" s="29" t="s">
        <v>23</v>
      </c>
      <c r="J7007" s="105" t="s">
        <v>1079</v>
      </c>
      <c r="K7007" s="106" t="n">
        <v>17805</v>
      </c>
      <c r="L7007" s="107" t="n">
        <v>20222003918</v>
      </c>
      <c r="M7007" s="73"/>
      <c r="N7007" s="74" t="n">
        <v>0</v>
      </c>
      <c r="O7007" s="109" t="n">
        <v>0</v>
      </c>
      <c r="P7007" s="110" t="n">
        <v>0</v>
      </c>
      <c r="Q7007" s="77" t="n">
        <v>0</v>
      </c>
      <c r="R7007" s="78" t="n">
        <v>0</v>
      </c>
      <c r="S7007" s="39" t="n">
        <f aca="false">H7007</f>
        <v>600</v>
      </c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  <c r="AI7007" s="3"/>
      <c r="AJ7007" s="3"/>
      <c r="AMG7007" s="0"/>
      <c r="AMH7007" s="0"/>
      <c r="AMI7007" s="0"/>
      <c r="AMJ7007" s="0"/>
    </row>
    <row r="7008" s="4" customFormat="true" ht="37.5" hidden="false" customHeight="true" outlineLevel="0" collapsed="false">
      <c r="A7008" s="23" t="s">
        <v>1337</v>
      </c>
      <c r="B7008" s="108" t="n">
        <v>13623</v>
      </c>
      <c r="C7008" s="23" t="n">
        <v>3158148</v>
      </c>
      <c r="D7008" s="94" t="s">
        <v>1826</v>
      </c>
      <c r="E7008" s="26" t="s">
        <v>1212</v>
      </c>
      <c r="F7008" s="26" t="s">
        <v>255</v>
      </c>
      <c r="G7008" s="103" t="n">
        <v>45050</v>
      </c>
      <c r="H7008" s="104" t="n">
        <v>600</v>
      </c>
      <c r="I7008" s="29" t="s">
        <v>23</v>
      </c>
      <c r="J7008" s="105" t="s">
        <v>1079</v>
      </c>
      <c r="K7008" s="106" t="n">
        <v>17805</v>
      </c>
      <c r="L7008" s="107" t="n">
        <v>20222003918</v>
      </c>
      <c r="M7008" s="73"/>
      <c r="N7008" s="74" t="n">
        <v>0</v>
      </c>
      <c r="O7008" s="109" t="n">
        <v>0</v>
      </c>
      <c r="P7008" s="110" t="n">
        <v>0</v>
      </c>
      <c r="Q7008" s="77" t="n">
        <v>0</v>
      </c>
      <c r="R7008" s="78" t="n">
        <v>0</v>
      </c>
      <c r="S7008" s="39" t="n">
        <f aca="false">H7008</f>
        <v>600</v>
      </c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  <c r="AI7008" s="3"/>
      <c r="AJ7008" s="3"/>
      <c r="AMG7008" s="0"/>
      <c r="AMH7008" s="0"/>
      <c r="AMI7008" s="0"/>
      <c r="AMJ7008" s="0"/>
    </row>
    <row r="7009" s="4" customFormat="true" ht="37.5" hidden="false" customHeight="true" outlineLevel="0" collapsed="false">
      <c r="A7009" s="23" t="s">
        <v>1337</v>
      </c>
      <c r="B7009" s="108" t="n">
        <v>13624</v>
      </c>
      <c r="C7009" s="23" t="n">
        <v>3158149</v>
      </c>
      <c r="D7009" s="94" t="s">
        <v>1826</v>
      </c>
      <c r="E7009" s="26" t="s">
        <v>1212</v>
      </c>
      <c r="F7009" s="26" t="s">
        <v>255</v>
      </c>
      <c r="G7009" s="103" t="n">
        <v>45050</v>
      </c>
      <c r="H7009" s="104" t="n">
        <v>600</v>
      </c>
      <c r="I7009" s="29" t="s">
        <v>23</v>
      </c>
      <c r="J7009" s="105" t="s">
        <v>1079</v>
      </c>
      <c r="K7009" s="106" t="n">
        <v>17805</v>
      </c>
      <c r="L7009" s="107" t="n">
        <v>20222003918</v>
      </c>
      <c r="M7009" s="73"/>
      <c r="N7009" s="74" t="n">
        <v>0</v>
      </c>
      <c r="O7009" s="109" t="n">
        <v>0</v>
      </c>
      <c r="P7009" s="110" t="n">
        <v>0</v>
      </c>
      <c r="Q7009" s="77" t="n">
        <v>0</v>
      </c>
      <c r="R7009" s="78" t="n">
        <v>0</v>
      </c>
      <c r="S7009" s="39" t="n">
        <f aca="false">H7009</f>
        <v>600</v>
      </c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  <c r="AI7009" s="3"/>
      <c r="AJ7009" s="3"/>
      <c r="AMG7009" s="0"/>
      <c r="AMH7009" s="0"/>
      <c r="AMI7009" s="0"/>
      <c r="AMJ7009" s="0"/>
    </row>
    <row r="7010" s="4" customFormat="true" ht="37.5" hidden="false" customHeight="true" outlineLevel="0" collapsed="false">
      <c r="A7010" s="23" t="s">
        <v>1337</v>
      </c>
      <c r="B7010" s="108" t="n">
        <v>13625</v>
      </c>
      <c r="C7010" s="23" t="n">
        <v>3158150</v>
      </c>
      <c r="D7010" s="94" t="s">
        <v>1826</v>
      </c>
      <c r="E7010" s="26" t="s">
        <v>1212</v>
      </c>
      <c r="F7010" s="26" t="s">
        <v>255</v>
      </c>
      <c r="G7010" s="103" t="n">
        <v>45050</v>
      </c>
      <c r="H7010" s="104" t="n">
        <v>600</v>
      </c>
      <c r="I7010" s="29" t="s">
        <v>23</v>
      </c>
      <c r="J7010" s="105" t="s">
        <v>1079</v>
      </c>
      <c r="K7010" s="106" t="n">
        <v>17805</v>
      </c>
      <c r="L7010" s="107" t="n">
        <v>20222003918</v>
      </c>
      <c r="M7010" s="73"/>
      <c r="N7010" s="74" t="n">
        <v>0</v>
      </c>
      <c r="O7010" s="109" t="n">
        <v>0</v>
      </c>
      <c r="P7010" s="110" t="n">
        <v>0</v>
      </c>
      <c r="Q7010" s="77" t="n">
        <v>0</v>
      </c>
      <c r="R7010" s="78" t="n">
        <v>0</v>
      </c>
      <c r="S7010" s="39" t="n">
        <f aca="false">H7010</f>
        <v>600</v>
      </c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  <c r="AI7010" s="3"/>
      <c r="AJ7010" s="3"/>
      <c r="AMG7010" s="0"/>
      <c r="AMH7010" s="0"/>
      <c r="AMI7010" s="0"/>
      <c r="AMJ7010" s="0"/>
    </row>
    <row r="7011" s="4" customFormat="true" ht="37.5" hidden="false" customHeight="true" outlineLevel="0" collapsed="false">
      <c r="A7011" s="23" t="s">
        <v>1337</v>
      </c>
      <c r="B7011" s="108" t="n">
        <v>13626</v>
      </c>
      <c r="C7011" s="23" t="n">
        <v>3158151</v>
      </c>
      <c r="D7011" s="94" t="s">
        <v>1826</v>
      </c>
      <c r="E7011" s="26" t="s">
        <v>1212</v>
      </c>
      <c r="F7011" s="26" t="s">
        <v>255</v>
      </c>
      <c r="G7011" s="103" t="n">
        <v>45050</v>
      </c>
      <c r="H7011" s="104" t="n">
        <v>600</v>
      </c>
      <c r="I7011" s="29" t="s">
        <v>23</v>
      </c>
      <c r="J7011" s="105" t="s">
        <v>1079</v>
      </c>
      <c r="K7011" s="106" t="n">
        <v>17805</v>
      </c>
      <c r="L7011" s="107" t="n">
        <v>20222003918</v>
      </c>
      <c r="M7011" s="73"/>
      <c r="N7011" s="74" t="n">
        <v>0</v>
      </c>
      <c r="O7011" s="109" t="n">
        <v>0</v>
      </c>
      <c r="P7011" s="110" t="n">
        <v>0</v>
      </c>
      <c r="Q7011" s="77" t="n">
        <v>0</v>
      </c>
      <c r="R7011" s="78" t="n">
        <v>0</v>
      </c>
      <c r="S7011" s="39" t="n">
        <f aca="false">H7011</f>
        <v>600</v>
      </c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  <c r="AI7011" s="3"/>
      <c r="AJ7011" s="3"/>
      <c r="AMG7011" s="0"/>
      <c r="AMH7011" s="0"/>
      <c r="AMI7011" s="0"/>
      <c r="AMJ7011" s="0"/>
    </row>
    <row r="7012" s="4" customFormat="true" ht="37.5" hidden="false" customHeight="true" outlineLevel="0" collapsed="false">
      <c r="A7012" s="23" t="s">
        <v>1337</v>
      </c>
      <c r="B7012" s="108" t="n">
        <v>13627</v>
      </c>
      <c r="C7012" s="23" t="n">
        <v>3158152</v>
      </c>
      <c r="D7012" s="94" t="s">
        <v>1826</v>
      </c>
      <c r="E7012" s="26" t="s">
        <v>265</v>
      </c>
      <c r="F7012" s="26" t="s">
        <v>255</v>
      </c>
      <c r="G7012" s="103" t="n">
        <v>45050</v>
      </c>
      <c r="H7012" s="104" t="n">
        <v>600</v>
      </c>
      <c r="I7012" s="29" t="s">
        <v>23</v>
      </c>
      <c r="J7012" s="105" t="s">
        <v>1079</v>
      </c>
      <c r="K7012" s="106" t="n">
        <v>17805</v>
      </c>
      <c r="L7012" s="107" t="n">
        <v>20222003918</v>
      </c>
      <c r="M7012" s="73"/>
      <c r="N7012" s="74" t="n">
        <v>0</v>
      </c>
      <c r="O7012" s="109" t="n">
        <v>0</v>
      </c>
      <c r="P7012" s="110" t="n">
        <v>0</v>
      </c>
      <c r="Q7012" s="77" t="n">
        <v>0</v>
      </c>
      <c r="R7012" s="78" t="n">
        <v>0</v>
      </c>
      <c r="S7012" s="39" t="n">
        <f aca="false">H7012</f>
        <v>600</v>
      </c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  <c r="AI7012" s="3"/>
      <c r="AJ7012" s="3"/>
      <c r="AMG7012" s="0"/>
      <c r="AMH7012" s="0"/>
      <c r="AMI7012" s="0"/>
      <c r="AMJ7012" s="0"/>
    </row>
    <row r="7013" s="4" customFormat="true" ht="37.5" hidden="false" customHeight="true" outlineLevel="0" collapsed="false">
      <c r="A7013" s="23" t="s">
        <v>1337</v>
      </c>
      <c r="B7013" s="108" t="n">
        <v>13628</v>
      </c>
      <c r="C7013" s="23" t="n">
        <v>3158153</v>
      </c>
      <c r="D7013" s="94" t="s">
        <v>1826</v>
      </c>
      <c r="E7013" s="26" t="s">
        <v>265</v>
      </c>
      <c r="F7013" s="26" t="s">
        <v>255</v>
      </c>
      <c r="G7013" s="103" t="n">
        <v>45050</v>
      </c>
      <c r="H7013" s="104" t="n">
        <v>600</v>
      </c>
      <c r="I7013" s="29" t="s">
        <v>23</v>
      </c>
      <c r="J7013" s="105" t="s">
        <v>1079</v>
      </c>
      <c r="K7013" s="106" t="n">
        <v>17805</v>
      </c>
      <c r="L7013" s="107" t="n">
        <v>20222003918</v>
      </c>
      <c r="M7013" s="73"/>
      <c r="N7013" s="74" t="n">
        <v>0</v>
      </c>
      <c r="O7013" s="109" t="n">
        <v>0</v>
      </c>
      <c r="P7013" s="110" t="n">
        <v>0</v>
      </c>
      <c r="Q7013" s="77" t="n">
        <v>0</v>
      </c>
      <c r="R7013" s="78" t="n">
        <v>0</v>
      </c>
      <c r="S7013" s="39" t="n">
        <f aca="false">H7013</f>
        <v>600</v>
      </c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  <c r="AI7013" s="3"/>
      <c r="AJ7013" s="3"/>
      <c r="AMG7013" s="0"/>
      <c r="AMH7013" s="0"/>
      <c r="AMI7013" s="0"/>
      <c r="AMJ7013" s="0"/>
    </row>
    <row r="7014" s="4" customFormat="true" ht="37.5" hidden="false" customHeight="true" outlineLevel="0" collapsed="false">
      <c r="A7014" s="23" t="s">
        <v>1337</v>
      </c>
      <c r="B7014" s="108" t="n">
        <v>13629</v>
      </c>
      <c r="C7014" s="23" t="n">
        <v>3158154</v>
      </c>
      <c r="D7014" s="94" t="s">
        <v>1826</v>
      </c>
      <c r="E7014" s="26" t="s">
        <v>265</v>
      </c>
      <c r="F7014" s="26" t="s">
        <v>255</v>
      </c>
      <c r="G7014" s="103" t="n">
        <v>45050</v>
      </c>
      <c r="H7014" s="104" t="n">
        <v>600</v>
      </c>
      <c r="I7014" s="29" t="s">
        <v>23</v>
      </c>
      <c r="J7014" s="105" t="s">
        <v>1079</v>
      </c>
      <c r="K7014" s="106" t="n">
        <v>17805</v>
      </c>
      <c r="L7014" s="107" t="n">
        <v>20222003918</v>
      </c>
      <c r="M7014" s="73"/>
      <c r="N7014" s="74" t="n">
        <v>0</v>
      </c>
      <c r="O7014" s="109" t="n">
        <v>0</v>
      </c>
      <c r="P7014" s="110" t="n">
        <v>0</v>
      </c>
      <c r="Q7014" s="77" t="n">
        <v>0</v>
      </c>
      <c r="R7014" s="78" t="n">
        <v>0</v>
      </c>
      <c r="S7014" s="39" t="n">
        <f aca="false">H7014</f>
        <v>600</v>
      </c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  <c r="AI7014" s="3"/>
      <c r="AJ7014" s="3"/>
      <c r="AMG7014" s="0"/>
      <c r="AMH7014" s="0"/>
      <c r="AMI7014" s="0"/>
      <c r="AMJ7014" s="0"/>
    </row>
    <row r="7015" s="4" customFormat="true" ht="37.5" hidden="false" customHeight="true" outlineLevel="0" collapsed="false">
      <c r="A7015" s="23" t="s">
        <v>1337</v>
      </c>
      <c r="B7015" s="108" t="n">
        <v>13630</v>
      </c>
      <c r="C7015" s="23" t="n">
        <v>3158155</v>
      </c>
      <c r="D7015" s="94" t="s">
        <v>1826</v>
      </c>
      <c r="E7015" s="26" t="s">
        <v>265</v>
      </c>
      <c r="F7015" s="26" t="s">
        <v>255</v>
      </c>
      <c r="G7015" s="103" t="n">
        <v>45050</v>
      </c>
      <c r="H7015" s="104" t="n">
        <v>600</v>
      </c>
      <c r="I7015" s="29" t="s">
        <v>23</v>
      </c>
      <c r="J7015" s="105" t="s">
        <v>1079</v>
      </c>
      <c r="K7015" s="106" t="n">
        <v>17805</v>
      </c>
      <c r="L7015" s="107" t="n">
        <v>20222003918</v>
      </c>
      <c r="M7015" s="73"/>
      <c r="N7015" s="74" t="n">
        <v>0</v>
      </c>
      <c r="O7015" s="109" t="n">
        <v>0</v>
      </c>
      <c r="P7015" s="110" t="n">
        <v>0</v>
      </c>
      <c r="Q7015" s="77" t="n">
        <v>0</v>
      </c>
      <c r="R7015" s="78" t="n">
        <v>0</v>
      </c>
      <c r="S7015" s="39" t="n">
        <f aca="false">H7015</f>
        <v>600</v>
      </c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  <c r="AMG7015" s="0"/>
      <c r="AMH7015" s="0"/>
      <c r="AMI7015" s="0"/>
      <c r="AMJ7015" s="0"/>
    </row>
    <row r="7016" s="4" customFormat="true" ht="37.5" hidden="false" customHeight="true" outlineLevel="0" collapsed="false">
      <c r="A7016" s="23" t="s">
        <v>1337</v>
      </c>
      <c r="B7016" s="108" t="n">
        <v>13631</v>
      </c>
      <c r="C7016" s="23" t="n">
        <v>3158156</v>
      </c>
      <c r="D7016" s="94" t="s">
        <v>1826</v>
      </c>
      <c r="E7016" s="26" t="s">
        <v>265</v>
      </c>
      <c r="F7016" s="26" t="s">
        <v>255</v>
      </c>
      <c r="G7016" s="103" t="n">
        <v>45050</v>
      </c>
      <c r="H7016" s="104" t="n">
        <v>600</v>
      </c>
      <c r="I7016" s="29" t="s">
        <v>23</v>
      </c>
      <c r="J7016" s="105" t="s">
        <v>1079</v>
      </c>
      <c r="K7016" s="106" t="n">
        <v>17805</v>
      </c>
      <c r="L7016" s="107" t="n">
        <v>20222003918</v>
      </c>
      <c r="M7016" s="73"/>
      <c r="N7016" s="74" t="n">
        <v>0</v>
      </c>
      <c r="O7016" s="109" t="n">
        <v>0</v>
      </c>
      <c r="P7016" s="110" t="n">
        <v>0</v>
      </c>
      <c r="Q7016" s="77" t="n">
        <v>0</v>
      </c>
      <c r="R7016" s="78" t="n">
        <v>0</v>
      </c>
      <c r="S7016" s="39" t="n">
        <f aca="false">H7016</f>
        <v>600</v>
      </c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  <c r="AI7016" s="3"/>
      <c r="AJ7016" s="3"/>
      <c r="AMG7016" s="0"/>
      <c r="AMH7016" s="0"/>
      <c r="AMI7016" s="0"/>
      <c r="AMJ7016" s="0"/>
    </row>
    <row r="7017" s="4" customFormat="true" ht="37.5" hidden="false" customHeight="true" outlineLevel="0" collapsed="false">
      <c r="A7017" s="23" t="s">
        <v>1337</v>
      </c>
      <c r="B7017" s="108" t="n">
        <v>13633</v>
      </c>
      <c r="C7017" s="23" t="n">
        <v>3158106</v>
      </c>
      <c r="D7017" s="102" t="s">
        <v>1832</v>
      </c>
      <c r="E7017" s="26" t="s">
        <v>1306</v>
      </c>
      <c r="F7017" s="26" t="s">
        <v>255</v>
      </c>
      <c r="G7017" s="103" t="n">
        <v>45065</v>
      </c>
      <c r="H7017" s="104" t="n">
        <v>1300</v>
      </c>
      <c r="I7017" s="29" t="s">
        <v>23</v>
      </c>
      <c r="J7017" s="105" t="s">
        <v>1833</v>
      </c>
      <c r="K7017" s="106" t="n">
        <v>5948</v>
      </c>
      <c r="L7017" s="107" t="n">
        <v>2023002343</v>
      </c>
      <c r="M7017" s="73"/>
      <c r="N7017" s="74" t="n">
        <v>0</v>
      </c>
      <c r="O7017" s="109" t="n">
        <v>0</v>
      </c>
      <c r="P7017" s="110" t="n">
        <v>0</v>
      </c>
      <c r="Q7017" s="77" t="n">
        <v>0</v>
      </c>
      <c r="R7017" s="78" t="n">
        <v>0</v>
      </c>
      <c r="S7017" s="39" t="n">
        <f aca="false">H7017</f>
        <v>1300</v>
      </c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  <c r="AI7017" s="3"/>
      <c r="AJ7017" s="3"/>
      <c r="AMG7017" s="0"/>
      <c r="AMH7017" s="0"/>
      <c r="AMI7017" s="0"/>
      <c r="AMJ7017" s="0"/>
    </row>
    <row r="7018" s="4" customFormat="true" ht="37.5" hidden="false" customHeight="true" outlineLevel="0" collapsed="false">
      <c r="A7018" s="23" t="s">
        <v>1337</v>
      </c>
      <c r="B7018" s="108" t="n">
        <v>13741</v>
      </c>
      <c r="C7018" s="23" t="n">
        <v>3267775</v>
      </c>
      <c r="D7018" s="102" t="s">
        <v>1834</v>
      </c>
      <c r="E7018" s="26" t="s">
        <v>275</v>
      </c>
      <c r="F7018" s="26" t="s">
        <v>255</v>
      </c>
      <c r="G7018" s="103" t="n">
        <v>45127</v>
      </c>
      <c r="H7018" s="104" t="n">
        <v>1750</v>
      </c>
      <c r="I7018" s="29" t="s">
        <v>23</v>
      </c>
      <c r="J7018" s="105" t="s">
        <v>1835</v>
      </c>
      <c r="K7018" s="106" t="n">
        <v>1518</v>
      </c>
      <c r="L7018" s="107" t="n">
        <v>2023003155</v>
      </c>
      <c r="M7018" s="73"/>
      <c r="N7018" s="74" t="n">
        <v>0</v>
      </c>
      <c r="O7018" s="109" t="n">
        <v>0</v>
      </c>
      <c r="P7018" s="110" t="n">
        <v>0</v>
      </c>
      <c r="Q7018" s="77" t="n">
        <v>0</v>
      </c>
      <c r="R7018" s="78" t="n">
        <v>0</v>
      </c>
      <c r="S7018" s="39" t="n">
        <f aca="false">H7018</f>
        <v>1750</v>
      </c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  <c r="AI7018" s="3"/>
      <c r="AJ7018" s="3"/>
      <c r="AMG7018" s="0"/>
      <c r="AMH7018" s="0"/>
      <c r="AMI7018" s="0"/>
      <c r="AMJ7018" s="0"/>
    </row>
    <row r="7019" s="4" customFormat="true" ht="37.5" hidden="false" customHeight="true" outlineLevel="0" collapsed="false">
      <c r="A7019" s="23" t="s">
        <v>1337</v>
      </c>
      <c r="B7019" s="108" t="n">
        <v>13742</v>
      </c>
      <c r="C7019" s="23" t="n">
        <v>3267776</v>
      </c>
      <c r="D7019" s="102" t="s">
        <v>1834</v>
      </c>
      <c r="E7019" s="26" t="s">
        <v>275</v>
      </c>
      <c r="F7019" s="26" t="s">
        <v>255</v>
      </c>
      <c r="G7019" s="103" t="n">
        <v>45127</v>
      </c>
      <c r="H7019" s="104" t="n">
        <v>1750</v>
      </c>
      <c r="I7019" s="29" t="s">
        <v>23</v>
      </c>
      <c r="J7019" s="105" t="s">
        <v>1835</v>
      </c>
      <c r="K7019" s="106" t="n">
        <v>1518</v>
      </c>
      <c r="L7019" s="107" t="n">
        <v>2023003155</v>
      </c>
      <c r="M7019" s="73"/>
      <c r="N7019" s="74" t="n">
        <v>0</v>
      </c>
      <c r="O7019" s="109" t="n">
        <v>0</v>
      </c>
      <c r="P7019" s="110" t="n">
        <v>0</v>
      </c>
      <c r="Q7019" s="77" t="n">
        <v>0</v>
      </c>
      <c r="R7019" s="78" t="n">
        <v>0</v>
      </c>
      <c r="S7019" s="39" t="n">
        <f aca="false">H7019</f>
        <v>1750</v>
      </c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  <c r="AI7019" s="3"/>
      <c r="AJ7019" s="3"/>
      <c r="AMG7019" s="0"/>
      <c r="AMH7019" s="0"/>
      <c r="AMI7019" s="0"/>
      <c r="AMJ7019" s="0"/>
    </row>
    <row r="7020" s="4" customFormat="true" ht="37.5" hidden="false" customHeight="true" outlineLevel="0" collapsed="false">
      <c r="A7020" s="23" t="s">
        <v>1337</v>
      </c>
      <c r="B7020" s="108" t="n">
        <v>13743</v>
      </c>
      <c r="C7020" s="23" t="n">
        <v>3267777</v>
      </c>
      <c r="D7020" s="102" t="s">
        <v>1834</v>
      </c>
      <c r="E7020" s="26" t="s">
        <v>275</v>
      </c>
      <c r="F7020" s="26" t="s">
        <v>255</v>
      </c>
      <c r="G7020" s="103" t="n">
        <v>45127</v>
      </c>
      <c r="H7020" s="104" t="n">
        <v>1750</v>
      </c>
      <c r="I7020" s="29" t="s">
        <v>23</v>
      </c>
      <c r="J7020" s="105" t="s">
        <v>1835</v>
      </c>
      <c r="K7020" s="106" t="n">
        <v>1518</v>
      </c>
      <c r="L7020" s="107" t="n">
        <v>2023003155</v>
      </c>
      <c r="M7020" s="73"/>
      <c r="N7020" s="74" t="n">
        <v>0</v>
      </c>
      <c r="O7020" s="109" t="n">
        <v>0</v>
      </c>
      <c r="P7020" s="110" t="n">
        <v>0</v>
      </c>
      <c r="Q7020" s="77" t="n">
        <v>0</v>
      </c>
      <c r="R7020" s="78" t="n">
        <v>0</v>
      </c>
      <c r="S7020" s="39" t="n">
        <f aca="false">H7020</f>
        <v>1750</v>
      </c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  <c r="AI7020" s="3"/>
      <c r="AJ7020" s="3"/>
      <c r="AMG7020" s="0"/>
      <c r="AMH7020" s="0"/>
      <c r="AMI7020" s="0"/>
      <c r="AMJ7020" s="0"/>
    </row>
    <row r="7021" s="4" customFormat="true" ht="37.5" hidden="false" customHeight="true" outlineLevel="0" collapsed="false">
      <c r="A7021" s="23" t="s">
        <v>1337</v>
      </c>
      <c r="B7021" s="108" t="n">
        <v>13744</v>
      </c>
      <c r="C7021" s="23" t="n">
        <v>3267778</v>
      </c>
      <c r="D7021" s="102" t="s">
        <v>1834</v>
      </c>
      <c r="E7021" s="26" t="s">
        <v>275</v>
      </c>
      <c r="F7021" s="26" t="s">
        <v>255</v>
      </c>
      <c r="G7021" s="103" t="n">
        <v>45127</v>
      </c>
      <c r="H7021" s="104" t="n">
        <v>1750</v>
      </c>
      <c r="I7021" s="29" t="s">
        <v>23</v>
      </c>
      <c r="J7021" s="105" t="s">
        <v>1835</v>
      </c>
      <c r="K7021" s="106" t="n">
        <v>1518</v>
      </c>
      <c r="L7021" s="107" t="n">
        <v>2023003155</v>
      </c>
      <c r="M7021" s="73"/>
      <c r="N7021" s="74" t="n">
        <v>0</v>
      </c>
      <c r="O7021" s="109" t="n">
        <v>0</v>
      </c>
      <c r="P7021" s="110" t="n">
        <v>0</v>
      </c>
      <c r="Q7021" s="77" t="n">
        <v>0</v>
      </c>
      <c r="R7021" s="78" t="n">
        <v>0</v>
      </c>
      <c r="S7021" s="39" t="n">
        <f aca="false">H7021</f>
        <v>1750</v>
      </c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  <c r="AI7021" s="3"/>
      <c r="AJ7021" s="3"/>
      <c r="AMG7021" s="0"/>
      <c r="AMH7021" s="0"/>
      <c r="AMI7021" s="0"/>
      <c r="AMJ7021" s="0"/>
    </row>
    <row r="7022" s="4" customFormat="true" ht="37.5" hidden="false" customHeight="true" outlineLevel="0" collapsed="false">
      <c r="A7022" s="23" t="s">
        <v>1337</v>
      </c>
      <c r="B7022" s="108" t="n">
        <v>13745</v>
      </c>
      <c r="C7022" s="23" t="n">
        <v>3267779</v>
      </c>
      <c r="D7022" s="102" t="s">
        <v>1834</v>
      </c>
      <c r="E7022" s="26" t="s">
        <v>275</v>
      </c>
      <c r="F7022" s="26" t="s">
        <v>255</v>
      </c>
      <c r="G7022" s="103" t="n">
        <v>45127</v>
      </c>
      <c r="H7022" s="104" t="n">
        <v>1750</v>
      </c>
      <c r="I7022" s="29" t="s">
        <v>23</v>
      </c>
      <c r="J7022" s="105" t="s">
        <v>1835</v>
      </c>
      <c r="K7022" s="106" t="n">
        <v>1518</v>
      </c>
      <c r="L7022" s="107" t="n">
        <v>2023003155</v>
      </c>
      <c r="M7022" s="73"/>
      <c r="N7022" s="74" t="n">
        <v>0</v>
      </c>
      <c r="O7022" s="109" t="n">
        <v>0</v>
      </c>
      <c r="P7022" s="110" t="n">
        <v>0</v>
      </c>
      <c r="Q7022" s="77" t="n">
        <v>0</v>
      </c>
      <c r="R7022" s="78" t="n">
        <v>0</v>
      </c>
      <c r="S7022" s="39" t="n">
        <f aca="false">H7022</f>
        <v>1750</v>
      </c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  <c r="AI7022" s="3"/>
      <c r="AJ7022" s="3"/>
      <c r="AMG7022" s="0"/>
      <c r="AMH7022" s="0"/>
      <c r="AMI7022" s="0"/>
      <c r="AMJ7022" s="0"/>
    </row>
    <row r="7023" s="4" customFormat="true" ht="37.5" hidden="false" customHeight="true" outlineLevel="0" collapsed="false">
      <c r="A7023" s="23" t="s">
        <v>1337</v>
      </c>
      <c r="B7023" s="108" t="n">
        <v>13746</v>
      </c>
      <c r="C7023" s="23" t="n">
        <v>3267771</v>
      </c>
      <c r="D7023" s="102" t="s">
        <v>1834</v>
      </c>
      <c r="E7023" s="26" t="s">
        <v>1836</v>
      </c>
      <c r="F7023" s="26" t="s">
        <v>255</v>
      </c>
      <c r="G7023" s="103" t="n">
        <v>45127</v>
      </c>
      <c r="H7023" s="104" t="n">
        <v>1750</v>
      </c>
      <c r="I7023" s="29" t="s">
        <v>23</v>
      </c>
      <c r="J7023" s="105" t="s">
        <v>1835</v>
      </c>
      <c r="K7023" s="106" t="n">
        <v>1518</v>
      </c>
      <c r="L7023" s="107" t="n">
        <v>2023003155</v>
      </c>
      <c r="M7023" s="73"/>
      <c r="N7023" s="74" t="n">
        <v>0</v>
      </c>
      <c r="O7023" s="109" t="n">
        <v>0</v>
      </c>
      <c r="P7023" s="110" t="n">
        <v>0</v>
      </c>
      <c r="Q7023" s="77" t="n">
        <v>0</v>
      </c>
      <c r="R7023" s="78" t="n">
        <v>0</v>
      </c>
      <c r="S7023" s="39" t="n">
        <f aca="false">H7023</f>
        <v>1750</v>
      </c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  <c r="AI7023" s="3"/>
      <c r="AJ7023" s="3"/>
      <c r="AMG7023" s="0"/>
      <c r="AMH7023" s="0"/>
      <c r="AMI7023" s="0"/>
      <c r="AMJ7023" s="0"/>
    </row>
    <row r="7024" s="4" customFormat="true" ht="37.5" hidden="false" customHeight="true" outlineLevel="0" collapsed="false">
      <c r="A7024" s="23" t="s">
        <v>1337</v>
      </c>
      <c r="B7024" s="108" t="n">
        <v>13747</v>
      </c>
      <c r="C7024" s="23" t="n">
        <v>3267772</v>
      </c>
      <c r="D7024" s="102" t="s">
        <v>1834</v>
      </c>
      <c r="E7024" s="26" t="s">
        <v>1836</v>
      </c>
      <c r="F7024" s="26" t="s">
        <v>255</v>
      </c>
      <c r="G7024" s="103" t="n">
        <v>45127</v>
      </c>
      <c r="H7024" s="104" t="n">
        <v>1750</v>
      </c>
      <c r="I7024" s="29" t="s">
        <v>23</v>
      </c>
      <c r="J7024" s="105" t="s">
        <v>1835</v>
      </c>
      <c r="K7024" s="106" t="n">
        <v>1518</v>
      </c>
      <c r="L7024" s="107" t="n">
        <v>2023003155</v>
      </c>
      <c r="M7024" s="73"/>
      <c r="N7024" s="74" t="n">
        <v>0</v>
      </c>
      <c r="O7024" s="109" t="n">
        <v>0</v>
      </c>
      <c r="P7024" s="110" t="n">
        <v>0</v>
      </c>
      <c r="Q7024" s="77" t="n">
        <v>0</v>
      </c>
      <c r="R7024" s="78" t="n">
        <v>0</v>
      </c>
      <c r="S7024" s="39" t="n">
        <f aca="false">H7024</f>
        <v>1750</v>
      </c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  <c r="AI7024" s="3"/>
      <c r="AJ7024" s="3"/>
      <c r="AMG7024" s="0"/>
      <c r="AMH7024" s="0"/>
      <c r="AMI7024" s="0"/>
      <c r="AMJ7024" s="0"/>
    </row>
    <row r="7025" s="4" customFormat="true" ht="37.5" hidden="false" customHeight="true" outlineLevel="0" collapsed="false">
      <c r="A7025" s="23" t="s">
        <v>1337</v>
      </c>
      <c r="B7025" s="108" t="n">
        <v>13748</v>
      </c>
      <c r="C7025" s="23" t="n">
        <v>3267773</v>
      </c>
      <c r="D7025" s="102" t="s">
        <v>1834</v>
      </c>
      <c r="E7025" s="26" t="s">
        <v>1836</v>
      </c>
      <c r="F7025" s="26" t="s">
        <v>255</v>
      </c>
      <c r="G7025" s="103" t="n">
        <v>45127</v>
      </c>
      <c r="H7025" s="104" t="n">
        <v>1750</v>
      </c>
      <c r="I7025" s="29" t="s">
        <v>23</v>
      </c>
      <c r="J7025" s="105" t="s">
        <v>1835</v>
      </c>
      <c r="K7025" s="106" t="n">
        <v>1518</v>
      </c>
      <c r="L7025" s="107" t="n">
        <v>2023003155</v>
      </c>
      <c r="M7025" s="73"/>
      <c r="N7025" s="74" t="n">
        <v>0</v>
      </c>
      <c r="O7025" s="109" t="n">
        <v>0</v>
      </c>
      <c r="P7025" s="110" t="n">
        <v>0</v>
      </c>
      <c r="Q7025" s="77" t="n">
        <v>0</v>
      </c>
      <c r="R7025" s="78" t="n">
        <v>0</v>
      </c>
      <c r="S7025" s="39" t="n">
        <f aca="false">H7025</f>
        <v>1750</v>
      </c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  <c r="AI7025" s="3"/>
      <c r="AJ7025" s="3"/>
      <c r="AMG7025" s="0"/>
      <c r="AMH7025" s="0"/>
      <c r="AMI7025" s="0"/>
      <c r="AMJ7025" s="0"/>
    </row>
    <row r="7026" s="4" customFormat="true" ht="37.5" hidden="false" customHeight="true" outlineLevel="0" collapsed="false">
      <c r="A7026" s="23" t="s">
        <v>1337</v>
      </c>
      <c r="B7026" s="108" t="n">
        <v>13749</v>
      </c>
      <c r="C7026" s="23" t="n">
        <v>3267774</v>
      </c>
      <c r="D7026" s="102" t="s">
        <v>1834</v>
      </c>
      <c r="E7026" s="26" t="s">
        <v>1836</v>
      </c>
      <c r="F7026" s="26" t="s">
        <v>255</v>
      </c>
      <c r="G7026" s="103" t="n">
        <v>45127</v>
      </c>
      <c r="H7026" s="104" t="n">
        <v>1750</v>
      </c>
      <c r="I7026" s="29" t="s">
        <v>23</v>
      </c>
      <c r="J7026" s="105" t="s">
        <v>1835</v>
      </c>
      <c r="K7026" s="106" t="n">
        <v>1518</v>
      </c>
      <c r="L7026" s="107" t="n">
        <v>2023003155</v>
      </c>
      <c r="M7026" s="73"/>
      <c r="N7026" s="74" t="n">
        <v>0</v>
      </c>
      <c r="O7026" s="109" t="n">
        <v>0</v>
      </c>
      <c r="P7026" s="110" t="n">
        <v>0</v>
      </c>
      <c r="Q7026" s="77" t="n">
        <v>0</v>
      </c>
      <c r="R7026" s="78" t="n">
        <v>0</v>
      </c>
      <c r="S7026" s="39" t="n">
        <f aca="false">H7026</f>
        <v>1750</v>
      </c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  <c r="AI7026" s="3"/>
      <c r="AJ7026" s="3"/>
      <c r="AMG7026" s="0"/>
      <c r="AMH7026" s="0"/>
      <c r="AMI7026" s="0"/>
      <c r="AMJ7026" s="0"/>
    </row>
    <row r="7027" s="4" customFormat="true" ht="37.5" hidden="false" customHeight="true" outlineLevel="0" collapsed="false">
      <c r="A7027" s="23" t="s">
        <v>1337</v>
      </c>
      <c r="B7027" s="108" t="n">
        <v>13750</v>
      </c>
      <c r="C7027" s="23" t="n">
        <v>3267780</v>
      </c>
      <c r="D7027" s="102" t="s">
        <v>1837</v>
      </c>
      <c r="E7027" s="26" t="s">
        <v>1838</v>
      </c>
      <c r="F7027" s="26" t="s">
        <v>255</v>
      </c>
      <c r="G7027" s="103" t="n">
        <v>45169</v>
      </c>
      <c r="H7027" s="104" t="n">
        <v>166.21</v>
      </c>
      <c r="I7027" s="29" t="s">
        <v>23</v>
      </c>
      <c r="J7027" s="105" t="s">
        <v>1839</v>
      </c>
      <c r="K7027" s="106" t="n">
        <v>19056</v>
      </c>
      <c r="L7027" s="107" t="n">
        <v>2023003531</v>
      </c>
      <c r="M7027" s="73"/>
      <c r="N7027" s="74" t="n">
        <v>0</v>
      </c>
      <c r="O7027" s="109" t="n">
        <v>0</v>
      </c>
      <c r="P7027" s="110" t="n">
        <v>0</v>
      </c>
      <c r="Q7027" s="77" t="n">
        <v>0</v>
      </c>
      <c r="R7027" s="78" t="n">
        <v>0</v>
      </c>
      <c r="S7027" s="39" t="n">
        <f aca="false">H7027</f>
        <v>166.21</v>
      </c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  <c r="AI7027" s="3"/>
      <c r="AJ7027" s="3"/>
      <c r="AMG7027" s="0"/>
      <c r="AMH7027" s="0"/>
      <c r="AMI7027" s="0"/>
      <c r="AMJ7027" s="0"/>
    </row>
    <row r="7028" s="4" customFormat="true" ht="37.5" hidden="false" customHeight="true" outlineLevel="0" collapsed="false">
      <c r="A7028" s="23" t="s">
        <v>1337</v>
      </c>
      <c r="B7028" s="108" t="n">
        <v>13751</v>
      </c>
      <c r="C7028" s="23" t="n">
        <v>3267781</v>
      </c>
      <c r="D7028" s="102" t="s">
        <v>1837</v>
      </c>
      <c r="E7028" s="26" t="s">
        <v>1838</v>
      </c>
      <c r="F7028" s="26" t="s">
        <v>255</v>
      </c>
      <c r="G7028" s="103" t="n">
        <v>45169</v>
      </c>
      <c r="H7028" s="104" t="n">
        <v>166.21</v>
      </c>
      <c r="I7028" s="29" t="s">
        <v>23</v>
      </c>
      <c r="J7028" s="105" t="s">
        <v>1839</v>
      </c>
      <c r="K7028" s="106" t="n">
        <v>19056</v>
      </c>
      <c r="L7028" s="107" t="n">
        <v>2023003531</v>
      </c>
      <c r="M7028" s="73"/>
      <c r="N7028" s="74" t="n">
        <v>0</v>
      </c>
      <c r="O7028" s="109" t="n">
        <v>0</v>
      </c>
      <c r="P7028" s="110" t="n">
        <v>0</v>
      </c>
      <c r="Q7028" s="77" t="n">
        <v>0</v>
      </c>
      <c r="R7028" s="78" t="n">
        <v>0</v>
      </c>
      <c r="S7028" s="39" t="n">
        <f aca="false">H7028</f>
        <v>166.21</v>
      </c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  <c r="AI7028" s="3"/>
      <c r="AJ7028" s="3"/>
      <c r="AMG7028" s="0"/>
      <c r="AMH7028" s="0"/>
      <c r="AMI7028" s="0"/>
      <c r="AMJ7028" s="0"/>
    </row>
    <row r="7029" s="4" customFormat="true" ht="37.5" hidden="false" customHeight="true" outlineLevel="0" collapsed="false">
      <c r="A7029" s="23" t="s">
        <v>1337</v>
      </c>
      <c r="B7029" s="108" t="n">
        <v>13752</v>
      </c>
      <c r="C7029" s="23" t="n">
        <v>3267782</v>
      </c>
      <c r="D7029" s="102" t="s">
        <v>1837</v>
      </c>
      <c r="E7029" s="26" t="s">
        <v>1838</v>
      </c>
      <c r="F7029" s="26" t="s">
        <v>255</v>
      </c>
      <c r="G7029" s="103" t="n">
        <v>45169</v>
      </c>
      <c r="H7029" s="104" t="n">
        <v>166.21</v>
      </c>
      <c r="I7029" s="29" t="s">
        <v>23</v>
      </c>
      <c r="J7029" s="105" t="s">
        <v>1839</v>
      </c>
      <c r="K7029" s="106" t="n">
        <v>19056</v>
      </c>
      <c r="L7029" s="107" t="n">
        <v>2023003531</v>
      </c>
      <c r="M7029" s="73"/>
      <c r="N7029" s="74" t="n">
        <v>0</v>
      </c>
      <c r="O7029" s="109" t="n">
        <v>0</v>
      </c>
      <c r="P7029" s="110" t="n">
        <v>0</v>
      </c>
      <c r="Q7029" s="77" t="n">
        <v>0</v>
      </c>
      <c r="R7029" s="78" t="n">
        <v>0</v>
      </c>
      <c r="S7029" s="39" t="n">
        <f aca="false">H7029</f>
        <v>166.21</v>
      </c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  <c r="AI7029" s="3"/>
      <c r="AJ7029" s="3"/>
      <c r="AMG7029" s="0"/>
      <c r="AMH7029" s="0"/>
      <c r="AMI7029" s="0"/>
      <c r="AMJ7029" s="0"/>
    </row>
    <row r="7030" s="4" customFormat="true" ht="37.5" hidden="false" customHeight="true" outlineLevel="0" collapsed="false">
      <c r="A7030" s="23" t="s">
        <v>1337</v>
      </c>
      <c r="B7030" s="108" t="n">
        <v>13753</v>
      </c>
      <c r="C7030" s="23" t="n">
        <v>3267783</v>
      </c>
      <c r="D7030" s="102" t="s">
        <v>1837</v>
      </c>
      <c r="E7030" s="26" t="s">
        <v>1838</v>
      </c>
      <c r="F7030" s="26" t="s">
        <v>255</v>
      </c>
      <c r="G7030" s="103" t="n">
        <v>45169</v>
      </c>
      <c r="H7030" s="104" t="n">
        <v>166.21</v>
      </c>
      <c r="I7030" s="29" t="s">
        <v>23</v>
      </c>
      <c r="J7030" s="105" t="s">
        <v>1839</v>
      </c>
      <c r="K7030" s="106" t="n">
        <v>19056</v>
      </c>
      <c r="L7030" s="107" t="n">
        <v>2023003531</v>
      </c>
      <c r="M7030" s="73"/>
      <c r="N7030" s="74" t="n">
        <v>0</v>
      </c>
      <c r="O7030" s="109" t="n">
        <v>0</v>
      </c>
      <c r="P7030" s="110" t="n">
        <v>0</v>
      </c>
      <c r="Q7030" s="77" t="n">
        <v>0</v>
      </c>
      <c r="R7030" s="78" t="n">
        <v>0</v>
      </c>
      <c r="S7030" s="39" t="n">
        <f aca="false">H7030</f>
        <v>166.21</v>
      </c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  <c r="AI7030" s="3"/>
      <c r="AJ7030" s="3"/>
      <c r="AMG7030" s="0"/>
      <c r="AMH7030" s="0"/>
      <c r="AMI7030" s="0"/>
      <c r="AMJ7030" s="0"/>
    </row>
    <row r="7031" s="4" customFormat="true" ht="37.5" hidden="false" customHeight="true" outlineLevel="0" collapsed="false">
      <c r="A7031" s="23" t="s">
        <v>1337</v>
      </c>
      <c r="B7031" s="108" t="n">
        <v>13754</v>
      </c>
      <c r="C7031" s="23" t="n">
        <v>3267784</v>
      </c>
      <c r="D7031" s="102" t="s">
        <v>1837</v>
      </c>
      <c r="E7031" s="26" t="s">
        <v>1838</v>
      </c>
      <c r="F7031" s="26" t="s">
        <v>255</v>
      </c>
      <c r="G7031" s="103" t="n">
        <v>45169</v>
      </c>
      <c r="H7031" s="104" t="n">
        <v>166.21</v>
      </c>
      <c r="I7031" s="29" t="s">
        <v>23</v>
      </c>
      <c r="J7031" s="105" t="s">
        <v>1839</v>
      </c>
      <c r="K7031" s="106" t="n">
        <v>19056</v>
      </c>
      <c r="L7031" s="107" t="n">
        <v>2023003531</v>
      </c>
      <c r="M7031" s="73"/>
      <c r="N7031" s="74" t="n">
        <v>0</v>
      </c>
      <c r="O7031" s="109" t="n">
        <v>0</v>
      </c>
      <c r="P7031" s="110" t="n">
        <v>0</v>
      </c>
      <c r="Q7031" s="77" t="n">
        <v>0</v>
      </c>
      <c r="R7031" s="78" t="n">
        <v>0</v>
      </c>
      <c r="S7031" s="39" t="n">
        <f aca="false">H7031</f>
        <v>166.21</v>
      </c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  <c r="AI7031" s="3"/>
      <c r="AJ7031" s="3"/>
      <c r="AMG7031" s="0"/>
      <c r="AMH7031" s="0"/>
      <c r="AMI7031" s="0"/>
      <c r="AMJ7031" s="0"/>
    </row>
    <row r="7032" s="4" customFormat="true" ht="37.5" hidden="false" customHeight="true" outlineLevel="0" collapsed="false">
      <c r="A7032" s="23" t="s">
        <v>1337</v>
      </c>
      <c r="B7032" s="108" t="n">
        <v>13755</v>
      </c>
      <c r="C7032" s="23" t="n">
        <v>3267785</v>
      </c>
      <c r="D7032" s="102" t="s">
        <v>1837</v>
      </c>
      <c r="E7032" s="26" t="s">
        <v>1840</v>
      </c>
      <c r="F7032" s="26" t="s">
        <v>255</v>
      </c>
      <c r="G7032" s="103" t="n">
        <v>45169</v>
      </c>
      <c r="H7032" s="104" t="n">
        <v>166.21</v>
      </c>
      <c r="I7032" s="29" t="s">
        <v>23</v>
      </c>
      <c r="J7032" s="105" t="s">
        <v>1839</v>
      </c>
      <c r="K7032" s="106" t="n">
        <v>19056</v>
      </c>
      <c r="L7032" s="107" t="n">
        <v>2023003531</v>
      </c>
      <c r="M7032" s="73"/>
      <c r="N7032" s="74" t="n">
        <v>0</v>
      </c>
      <c r="O7032" s="109" t="n">
        <v>0</v>
      </c>
      <c r="P7032" s="110" t="n">
        <v>0</v>
      </c>
      <c r="Q7032" s="77" t="n">
        <v>0</v>
      </c>
      <c r="R7032" s="78" t="n">
        <v>0</v>
      </c>
      <c r="S7032" s="39" t="n">
        <f aca="false">H7032</f>
        <v>166.21</v>
      </c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  <c r="AI7032" s="3"/>
      <c r="AJ7032" s="3"/>
      <c r="AMG7032" s="0"/>
      <c r="AMH7032" s="0"/>
      <c r="AMI7032" s="0"/>
      <c r="AMJ7032" s="0"/>
    </row>
    <row r="7033" s="4" customFormat="true" ht="37.5" hidden="false" customHeight="true" outlineLevel="0" collapsed="false">
      <c r="A7033" s="23" t="s">
        <v>1337</v>
      </c>
      <c r="B7033" s="108" t="n">
        <v>13756</v>
      </c>
      <c r="C7033" s="23" t="n">
        <v>3267786</v>
      </c>
      <c r="D7033" s="102" t="s">
        <v>1837</v>
      </c>
      <c r="E7033" s="26" t="s">
        <v>1841</v>
      </c>
      <c r="F7033" s="26" t="s">
        <v>255</v>
      </c>
      <c r="G7033" s="103" t="n">
        <v>45169</v>
      </c>
      <c r="H7033" s="104" t="n">
        <v>166.21</v>
      </c>
      <c r="I7033" s="29" t="s">
        <v>23</v>
      </c>
      <c r="J7033" s="105" t="s">
        <v>1839</v>
      </c>
      <c r="K7033" s="106" t="n">
        <v>19056</v>
      </c>
      <c r="L7033" s="107" t="n">
        <v>2023003531</v>
      </c>
      <c r="M7033" s="73"/>
      <c r="N7033" s="74" t="n">
        <v>0</v>
      </c>
      <c r="O7033" s="109" t="n">
        <v>0</v>
      </c>
      <c r="P7033" s="110" t="n">
        <v>0</v>
      </c>
      <c r="Q7033" s="77" t="n">
        <v>0</v>
      </c>
      <c r="R7033" s="78" t="n">
        <v>0</v>
      </c>
      <c r="S7033" s="39" t="n">
        <f aca="false">H7033</f>
        <v>166.21</v>
      </c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  <c r="AI7033" s="3"/>
      <c r="AJ7033" s="3"/>
      <c r="AMG7033" s="0"/>
      <c r="AMH7033" s="0"/>
      <c r="AMI7033" s="0"/>
      <c r="AMJ7033" s="0"/>
    </row>
    <row r="7034" s="4" customFormat="true" ht="37.5" hidden="false" customHeight="true" outlineLevel="0" collapsed="false">
      <c r="A7034" s="23" t="s">
        <v>1337</v>
      </c>
      <c r="B7034" s="108" t="n">
        <v>13757</v>
      </c>
      <c r="C7034" s="23" t="n">
        <v>3267787</v>
      </c>
      <c r="D7034" s="102" t="s">
        <v>1837</v>
      </c>
      <c r="E7034" s="26" t="s">
        <v>1842</v>
      </c>
      <c r="F7034" s="26" t="s">
        <v>255</v>
      </c>
      <c r="G7034" s="103" t="n">
        <v>45169</v>
      </c>
      <c r="H7034" s="104" t="n">
        <v>166.21</v>
      </c>
      <c r="I7034" s="29" t="s">
        <v>23</v>
      </c>
      <c r="J7034" s="105" t="s">
        <v>1839</v>
      </c>
      <c r="K7034" s="106" t="n">
        <v>19056</v>
      </c>
      <c r="L7034" s="107" t="n">
        <v>2023003531</v>
      </c>
      <c r="M7034" s="73"/>
      <c r="N7034" s="74" t="n">
        <v>0</v>
      </c>
      <c r="O7034" s="109" t="n">
        <v>0</v>
      </c>
      <c r="P7034" s="110" t="n">
        <v>0</v>
      </c>
      <c r="Q7034" s="77" t="n">
        <v>0</v>
      </c>
      <c r="R7034" s="78" t="n">
        <v>0</v>
      </c>
      <c r="S7034" s="39" t="n">
        <f aca="false">H7034</f>
        <v>166.21</v>
      </c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  <c r="AI7034" s="3"/>
      <c r="AJ7034" s="3"/>
      <c r="AMG7034" s="0"/>
      <c r="AMH7034" s="0"/>
      <c r="AMI7034" s="0"/>
      <c r="AMJ7034" s="0"/>
    </row>
    <row r="7035" s="4" customFormat="true" ht="37.5" hidden="false" customHeight="true" outlineLevel="0" collapsed="false">
      <c r="A7035" s="23" t="s">
        <v>1337</v>
      </c>
      <c r="B7035" s="108" t="n">
        <v>13758</v>
      </c>
      <c r="C7035" s="23" t="n">
        <v>3267788</v>
      </c>
      <c r="D7035" s="102" t="s">
        <v>1837</v>
      </c>
      <c r="E7035" s="26" t="s">
        <v>1843</v>
      </c>
      <c r="F7035" s="26" t="s">
        <v>255</v>
      </c>
      <c r="G7035" s="103" t="n">
        <v>45169</v>
      </c>
      <c r="H7035" s="104" t="n">
        <v>166.21</v>
      </c>
      <c r="I7035" s="29" t="s">
        <v>23</v>
      </c>
      <c r="J7035" s="105" t="s">
        <v>1839</v>
      </c>
      <c r="K7035" s="106" t="n">
        <v>19056</v>
      </c>
      <c r="L7035" s="107" t="n">
        <v>2023003531</v>
      </c>
      <c r="M7035" s="73"/>
      <c r="N7035" s="74" t="n">
        <v>0</v>
      </c>
      <c r="O7035" s="109" t="n">
        <v>0</v>
      </c>
      <c r="P7035" s="110" t="n">
        <v>0</v>
      </c>
      <c r="Q7035" s="77" t="n">
        <v>0</v>
      </c>
      <c r="R7035" s="78" t="n">
        <v>0</v>
      </c>
      <c r="S7035" s="39" t="n">
        <f aca="false">H7035</f>
        <v>166.21</v>
      </c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  <c r="AI7035" s="3"/>
      <c r="AJ7035" s="3"/>
      <c r="AMG7035" s="0"/>
      <c r="AMH7035" s="0"/>
      <c r="AMI7035" s="0"/>
      <c r="AMJ7035" s="0"/>
    </row>
    <row r="7036" s="4" customFormat="true" ht="37.5" hidden="false" customHeight="true" outlineLevel="0" collapsed="false">
      <c r="A7036" s="23" t="s">
        <v>1337</v>
      </c>
      <c r="B7036" s="108" t="n">
        <v>13759</v>
      </c>
      <c r="C7036" s="23" t="n">
        <v>3267789</v>
      </c>
      <c r="D7036" s="102" t="s">
        <v>1837</v>
      </c>
      <c r="E7036" s="26" t="s">
        <v>1843</v>
      </c>
      <c r="F7036" s="26" t="s">
        <v>255</v>
      </c>
      <c r="G7036" s="103" t="n">
        <v>45169</v>
      </c>
      <c r="H7036" s="104" t="n">
        <v>166.21</v>
      </c>
      <c r="I7036" s="29" t="s">
        <v>23</v>
      </c>
      <c r="J7036" s="105" t="s">
        <v>1839</v>
      </c>
      <c r="K7036" s="106" t="n">
        <v>19056</v>
      </c>
      <c r="L7036" s="107" t="n">
        <v>2023003531</v>
      </c>
      <c r="M7036" s="73"/>
      <c r="N7036" s="74" t="n">
        <v>0</v>
      </c>
      <c r="O7036" s="109" t="n">
        <v>0</v>
      </c>
      <c r="P7036" s="110" t="n">
        <v>0</v>
      </c>
      <c r="Q7036" s="77" t="n">
        <v>0</v>
      </c>
      <c r="R7036" s="78" t="n">
        <v>0</v>
      </c>
      <c r="S7036" s="39" t="n">
        <f aca="false">H7036</f>
        <v>166.21</v>
      </c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  <c r="AI7036" s="3"/>
      <c r="AJ7036" s="3"/>
      <c r="AMG7036" s="0"/>
      <c r="AMH7036" s="0"/>
      <c r="AMI7036" s="0"/>
      <c r="AMJ7036" s="0"/>
    </row>
    <row r="7037" s="4" customFormat="true" ht="37.5" hidden="false" customHeight="true" outlineLevel="0" collapsed="false">
      <c r="A7037" s="23" t="s">
        <v>1337</v>
      </c>
      <c r="B7037" s="108" t="n">
        <v>13760</v>
      </c>
      <c r="C7037" s="23" t="n">
        <v>3267790</v>
      </c>
      <c r="D7037" s="102" t="s">
        <v>1837</v>
      </c>
      <c r="E7037" s="26" t="s">
        <v>1844</v>
      </c>
      <c r="F7037" s="26" t="s">
        <v>255</v>
      </c>
      <c r="G7037" s="103" t="n">
        <v>45169</v>
      </c>
      <c r="H7037" s="104" t="n">
        <v>166.21</v>
      </c>
      <c r="I7037" s="29" t="s">
        <v>23</v>
      </c>
      <c r="J7037" s="105" t="s">
        <v>1839</v>
      </c>
      <c r="K7037" s="106" t="n">
        <v>19056</v>
      </c>
      <c r="L7037" s="107" t="n">
        <v>2023003531</v>
      </c>
      <c r="M7037" s="73"/>
      <c r="N7037" s="74" t="n">
        <v>0</v>
      </c>
      <c r="O7037" s="109" t="n">
        <v>0</v>
      </c>
      <c r="P7037" s="110" t="n">
        <v>0</v>
      </c>
      <c r="Q7037" s="77" t="n">
        <v>0</v>
      </c>
      <c r="R7037" s="78" t="n">
        <v>0</v>
      </c>
      <c r="S7037" s="39" t="n">
        <f aca="false">H7037</f>
        <v>166.21</v>
      </c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  <c r="AI7037" s="3"/>
      <c r="AJ7037" s="3"/>
      <c r="AMG7037" s="0"/>
      <c r="AMH7037" s="0"/>
      <c r="AMI7037" s="0"/>
      <c r="AMJ7037" s="0"/>
    </row>
    <row r="7038" s="4" customFormat="true" ht="37.5" hidden="false" customHeight="true" outlineLevel="0" collapsed="false">
      <c r="A7038" s="23" t="s">
        <v>1337</v>
      </c>
      <c r="B7038" s="108" t="n">
        <v>13761</v>
      </c>
      <c r="C7038" s="23" t="n">
        <v>3267791</v>
      </c>
      <c r="D7038" s="102" t="s">
        <v>1837</v>
      </c>
      <c r="E7038" s="26" t="s">
        <v>1201</v>
      </c>
      <c r="F7038" s="26" t="s">
        <v>255</v>
      </c>
      <c r="G7038" s="103" t="n">
        <v>45169</v>
      </c>
      <c r="H7038" s="104" t="n">
        <v>166.21</v>
      </c>
      <c r="I7038" s="29" t="s">
        <v>23</v>
      </c>
      <c r="J7038" s="105" t="s">
        <v>1839</v>
      </c>
      <c r="K7038" s="106" t="n">
        <v>19056</v>
      </c>
      <c r="L7038" s="107" t="n">
        <v>2023003531</v>
      </c>
      <c r="M7038" s="73"/>
      <c r="N7038" s="74" t="n">
        <v>0</v>
      </c>
      <c r="O7038" s="109" t="n">
        <v>0</v>
      </c>
      <c r="P7038" s="110" t="n">
        <v>0</v>
      </c>
      <c r="Q7038" s="77" t="n">
        <v>0</v>
      </c>
      <c r="R7038" s="78" t="n">
        <v>0</v>
      </c>
      <c r="S7038" s="39" t="n">
        <f aca="false">H7038</f>
        <v>166.21</v>
      </c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  <c r="AI7038" s="3"/>
      <c r="AJ7038" s="3"/>
      <c r="AMG7038" s="0"/>
      <c r="AMH7038" s="0"/>
      <c r="AMI7038" s="0"/>
      <c r="AMJ7038" s="0"/>
    </row>
    <row r="7039" s="4" customFormat="true" ht="37.5" hidden="false" customHeight="true" outlineLevel="0" collapsed="false">
      <c r="A7039" s="23" t="s">
        <v>1337</v>
      </c>
      <c r="B7039" s="108" t="n">
        <v>13762</v>
      </c>
      <c r="C7039" s="23" t="n">
        <v>3267792</v>
      </c>
      <c r="D7039" s="102" t="s">
        <v>1837</v>
      </c>
      <c r="E7039" s="26" t="s">
        <v>1201</v>
      </c>
      <c r="F7039" s="26" t="s">
        <v>255</v>
      </c>
      <c r="G7039" s="103" t="n">
        <v>45169</v>
      </c>
      <c r="H7039" s="104" t="n">
        <v>166.21</v>
      </c>
      <c r="I7039" s="29" t="s">
        <v>23</v>
      </c>
      <c r="J7039" s="105" t="s">
        <v>1839</v>
      </c>
      <c r="K7039" s="106" t="n">
        <v>19056</v>
      </c>
      <c r="L7039" s="107" t="n">
        <v>2023003531</v>
      </c>
      <c r="M7039" s="73"/>
      <c r="N7039" s="74" t="n">
        <v>0</v>
      </c>
      <c r="O7039" s="109" t="n">
        <v>0</v>
      </c>
      <c r="P7039" s="110" t="n">
        <v>0</v>
      </c>
      <c r="Q7039" s="77" t="n">
        <v>0</v>
      </c>
      <c r="R7039" s="78" t="n">
        <v>0</v>
      </c>
      <c r="S7039" s="39" t="n">
        <f aca="false">H7039</f>
        <v>166.21</v>
      </c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  <c r="AI7039" s="3"/>
      <c r="AJ7039" s="3"/>
      <c r="AMG7039" s="0"/>
      <c r="AMH7039" s="0"/>
      <c r="AMI7039" s="0"/>
      <c r="AMJ7039" s="0"/>
    </row>
    <row r="7040" s="4" customFormat="true" ht="37.5" hidden="false" customHeight="true" outlineLevel="0" collapsed="false">
      <c r="A7040" s="23" t="s">
        <v>1337</v>
      </c>
      <c r="B7040" s="108" t="n">
        <v>13763</v>
      </c>
      <c r="C7040" s="23" t="n">
        <v>3267793</v>
      </c>
      <c r="D7040" s="102" t="s">
        <v>1837</v>
      </c>
      <c r="E7040" s="26" t="s">
        <v>1201</v>
      </c>
      <c r="F7040" s="26" t="s">
        <v>255</v>
      </c>
      <c r="G7040" s="103" t="n">
        <v>45169</v>
      </c>
      <c r="H7040" s="104" t="n">
        <v>166.21</v>
      </c>
      <c r="I7040" s="29" t="s">
        <v>23</v>
      </c>
      <c r="J7040" s="105" t="s">
        <v>1839</v>
      </c>
      <c r="K7040" s="106" t="n">
        <v>19056</v>
      </c>
      <c r="L7040" s="107" t="n">
        <v>2023003531</v>
      </c>
      <c r="M7040" s="73"/>
      <c r="N7040" s="74" t="n">
        <v>0</v>
      </c>
      <c r="O7040" s="109" t="n">
        <v>0</v>
      </c>
      <c r="P7040" s="110" t="n">
        <v>0</v>
      </c>
      <c r="Q7040" s="77" t="n">
        <v>0</v>
      </c>
      <c r="R7040" s="78" t="n">
        <v>0</v>
      </c>
      <c r="S7040" s="39" t="n">
        <f aca="false">H7040</f>
        <v>166.21</v>
      </c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  <c r="AI7040" s="3"/>
      <c r="AJ7040" s="3"/>
      <c r="AMG7040" s="0"/>
      <c r="AMH7040" s="0"/>
      <c r="AMI7040" s="0"/>
      <c r="AMJ7040" s="0"/>
    </row>
    <row r="7041" s="4" customFormat="true" ht="37.5" hidden="false" customHeight="true" outlineLevel="0" collapsed="false">
      <c r="A7041" s="23" t="s">
        <v>1337</v>
      </c>
      <c r="B7041" s="108" t="n">
        <v>13764</v>
      </c>
      <c r="C7041" s="23" t="n">
        <v>3267794</v>
      </c>
      <c r="D7041" s="102" t="s">
        <v>1837</v>
      </c>
      <c r="E7041" s="26" t="s">
        <v>1201</v>
      </c>
      <c r="F7041" s="26" t="s">
        <v>255</v>
      </c>
      <c r="G7041" s="103" t="n">
        <v>45169</v>
      </c>
      <c r="H7041" s="104" t="n">
        <v>166.21</v>
      </c>
      <c r="I7041" s="29" t="s">
        <v>23</v>
      </c>
      <c r="J7041" s="105" t="s">
        <v>1839</v>
      </c>
      <c r="K7041" s="106" t="n">
        <v>19056</v>
      </c>
      <c r="L7041" s="107" t="n">
        <v>2023003531</v>
      </c>
      <c r="M7041" s="73"/>
      <c r="N7041" s="74" t="n">
        <v>0</v>
      </c>
      <c r="O7041" s="109" t="n">
        <v>0</v>
      </c>
      <c r="P7041" s="110" t="n">
        <v>0</v>
      </c>
      <c r="Q7041" s="77" t="n">
        <v>0</v>
      </c>
      <c r="R7041" s="78" t="n">
        <v>0</v>
      </c>
      <c r="S7041" s="39" t="n">
        <f aca="false">H7041</f>
        <v>166.21</v>
      </c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  <c r="AI7041" s="3"/>
      <c r="AJ7041" s="3"/>
      <c r="AMG7041" s="0"/>
      <c r="AMH7041" s="0"/>
      <c r="AMI7041" s="0"/>
      <c r="AMJ7041" s="0"/>
    </row>
    <row r="7042" s="4" customFormat="true" ht="37.5" hidden="false" customHeight="true" outlineLevel="0" collapsed="false">
      <c r="A7042" s="23" t="s">
        <v>1337</v>
      </c>
      <c r="B7042" s="108" t="n">
        <v>13765</v>
      </c>
      <c r="C7042" s="23" t="n">
        <v>3267795</v>
      </c>
      <c r="D7042" s="102" t="s">
        <v>1837</v>
      </c>
      <c r="E7042" s="26" t="s">
        <v>1201</v>
      </c>
      <c r="F7042" s="26" t="s">
        <v>255</v>
      </c>
      <c r="G7042" s="103" t="n">
        <v>45169</v>
      </c>
      <c r="H7042" s="104" t="n">
        <v>166.21</v>
      </c>
      <c r="I7042" s="29" t="s">
        <v>23</v>
      </c>
      <c r="J7042" s="105" t="s">
        <v>1839</v>
      </c>
      <c r="K7042" s="106" t="n">
        <v>19056</v>
      </c>
      <c r="L7042" s="107" t="n">
        <v>2023003531</v>
      </c>
      <c r="M7042" s="73"/>
      <c r="N7042" s="74" t="n">
        <v>0</v>
      </c>
      <c r="O7042" s="109" t="n">
        <v>0</v>
      </c>
      <c r="P7042" s="110" t="n">
        <v>0</v>
      </c>
      <c r="Q7042" s="77" t="n">
        <v>0</v>
      </c>
      <c r="R7042" s="78" t="n">
        <v>0</v>
      </c>
      <c r="S7042" s="39" t="n">
        <f aca="false">H7042</f>
        <v>166.21</v>
      </c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  <c r="AI7042" s="3"/>
      <c r="AJ7042" s="3"/>
      <c r="AMG7042" s="0"/>
      <c r="AMH7042" s="0"/>
      <c r="AMI7042" s="0"/>
      <c r="AMJ7042" s="0"/>
    </row>
    <row r="7043" s="4" customFormat="true" ht="37.5" hidden="false" customHeight="true" outlineLevel="0" collapsed="false">
      <c r="A7043" s="23" t="s">
        <v>1337</v>
      </c>
      <c r="B7043" s="108" t="n">
        <v>13766</v>
      </c>
      <c r="C7043" s="23" t="n">
        <v>3267796</v>
      </c>
      <c r="D7043" s="102" t="s">
        <v>1837</v>
      </c>
      <c r="E7043" s="26" t="s">
        <v>1201</v>
      </c>
      <c r="F7043" s="26" t="s">
        <v>255</v>
      </c>
      <c r="G7043" s="103" t="n">
        <v>45169</v>
      </c>
      <c r="H7043" s="104" t="n">
        <v>166.21</v>
      </c>
      <c r="I7043" s="29" t="s">
        <v>23</v>
      </c>
      <c r="J7043" s="105" t="s">
        <v>1839</v>
      </c>
      <c r="K7043" s="106" t="n">
        <v>19056</v>
      </c>
      <c r="L7043" s="107" t="n">
        <v>2023003531</v>
      </c>
      <c r="M7043" s="73"/>
      <c r="N7043" s="74" t="n">
        <v>0</v>
      </c>
      <c r="O7043" s="109" t="n">
        <v>0</v>
      </c>
      <c r="P7043" s="110" t="n">
        <v>0</v>
      </c>
      <c r="Q7043" s="77" t="n">
        <v>0</v>
      </c>
      <c r="R7043" s="78" t="n">
        <v>0</v>
      </c>
      <c r="S7043" s="39" t="n">
        <f aca="false">H7043</f>
        <v>166.21</v>
      </c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  <c r="AI7043" s="3"/>
      <c r="AJ7043" s="3"/>
      <c r="AMG7043" s="0"/>
      <c r="AMH7043" s="0"/>
      <c r="AMI7043" s="0"/>
      <c r="AMJ7043" s="0"/>
    </row>
    <row r="7044" s="4" customFormat="true" ht="37.5" hidden="false" customHeight="true" outlineLevel="0" collapsed="false">
      <c r="A7044" s="23" t="s">
        <v>1337</v>
      </c>
      <c r="B7044" s="108" t="n">
        <v>13767</v>
      </c>
      <c r="C7044" s="23" t="n">
        <v>3267797</v>
      </c>
      <c r="D7044" s="102" t="s">
        <v>1837</v>
      </c>
      <c r="E7044" s="26" t="s">
        <v>1247</v>
      </c>
      <c r="F7044" s="26" t="s">
        <v>255</v>
      </c>
      <c r="G7044" s="103" t="n">
        <v>45169</v>
      </c>
      <c r="H7044" s="104" t="n">
        <v>166.21</v>
      </c>
      <c r="I7044" s="29" t="s">
        <v>23</v>
      </c>
      <c r="J7044" s="105" t="s">
        <v>1839</v>
      </c>
      <c r="K7044" s="106" t="n">
        <v>19056</v>
      </c>
      <c r="L7044" s="107" t="n">
        <v>2023003531</v>
      </c>
      <c r="M7044" s="73"/>
      <c r="N7044" s="74" t="n">
        <v>0</v>
      </c>
      <c r="O7044" s="109" t="n">
        <v>0</v>
      </c>
      <c r="P7044" s="110" t="n">
        <v>0</v>
      </c>
      <c r="Q7044" s="77" t="n">
        <v>0</v>
      </c>
      <c r="R7044" s="78" t="n">
        <v>0</v>
      </c>
      <c r="S7044" s="39" t="n">
        <f aca="false">H7044</f>
        <v>166.21</v>
      </c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  <c r="AI7044" s="3"/>
      <c r="AJ7044" s="3"/>
      <c r="AMG7044" s="0"/>
      <c r="AMH7044" s="0"/>
      <c r="AMI7044" s="0"/>
      <c r="AMJ7044" s="0"/>
    </row>
    <row r="7045" s="4" customFormat="true" ht="37.5" hidden="false" customHeight="true" outlineLevel="0" collapsed="false">
      <c r="A7045" s="23" t="s">
        <v>1337</v>
      </c>
      <c r="B7045" s="108" t="n">
        <v>13768</v>
      </c>
      <c r="C7045" s="23" t="n">
        <v>3267798</v>
      </c>
      <c r="D7045" s="102" t="s">
        <v>1837</v>
      </c>
      <c r="E7045" s="26" t="s">
        <v>1247</v>
      </c>
      <c r="F7045" s="26" t="s">
        <v>255</v>
      </c>
      <c r="G7045" s="103" t="n">
        <v>45169</v>
      </c>
      <c r="H7045" s="104" t="n">
        <v>166.21</v>
      </c>
      <c r="I7045" s="29" t="s">
        <v>23</v>
      </c>
      <c r="J7045" s="105" t="s">
        <v>1839</v>
      </c>
      <c r="K7045" s="106" t="n">
        <v>19056</v>
      </c>
      <c r="L7045" s="107" t="n">
        <v>2023003531</v>
      </c>
      <c r="M7045" s="73"/>
      <c r="N7045" s="74" t="n">
        <v>0</v>
      </c>
      <c r="O7045" s="109" t="n">
        <v>0</v>
      </c>
      <c r="P7045" s="110" t="n">
        <v>0</v>
      </c>
      <c r="Q7045" s="77" t="n">
        <v>0</v>
      </c>
      <c r="R7045" s="78" t="n">
        <v>0</v>
      </c>
      <c r="S7045" s="39" t="n">
        <f aca="false">H7045</f>
        <v>166.21</v>
      </c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  <c r="AI7045" s="3"/>
      <c r="AJ7045" s="3"/>
      <c r="AMG7045" s="0"/>
      <c r="AMH7045" s="0"/>
      <c r="AMI7045" s="0"/>
      <c r="AMJ7045" s="0"/>
    </row>
    <row r="7046" s="4" customFormat="true" ht="37.5" hidden="false" customHeight="true" outlineLevel="0" collapsed="false">
      <c r="A7046" s="23" t="s">
        <v>1337</v>
      </c>
      <c r="B7046" s="108" t="n">
        <v>13769</v>
      </c>
      <c r="C7046" s="23" t="n">
        <v>3267799</v>
      </c>
      <c r="D7046" s="102" t="s">
        <v>1837</v>
      </c>
      <c r="E7046" s="26" t="s">
        <v>1247</v>
      </c>
      <c r="F7046" s="26" t="s">
        <v>255</v>
      </c>
      <c r="G7046" s="103" t="n">
        <v>45169</v>
      </c>
      <c r="H7046" s="104" t="n">
        <v>166.21</v>
      </c>
      <c r="I7046" s="29" t="s">
        <v>23</v>
      </c>
      <c r="J7046" s="105" t="s">
        <v>1839</v>
      </c>
      <c r="K7046" s="106" t="n">
        <v>19056</v>
      </c>
      <c r="L7046" s="107" t="n">
        <v>2023003531</v>
      </c>
      <c r="M7046" s="73"/>
      <c r="N7046" s="74" t="n">
        <v>0</v>
      </c>
      <c r="O7046" s="109" t="n">
        <v>0</v>
      </c>
      <c r="P7046" s="110" t="n">
        <v>0</v>
      </c>
      <c r="Q7046" s="77" t="n">
        <v>0</v>
      </c>
      <c r="R7046" s="78" t="n">
        <v>0</v>
      </c>
      <c r="S7046" s="39" t="n">
        <f aca="false">H7046</f>
        <v>166.21</v>
      </c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  <c r="AI7046" s="3"/>
      <c r="AJ7046" s="3"/>
      <c r="AMG7046" s="0"/>
      <c r="AMH7046" s="0"/>
      <c r="AMI7046" s="0"/>
      <c r="AMJ7046" s="0"/>
    </row>
    <row r="7047" s="4" customFormat="true" ht="37.5" hidden="false" customHeight="true" outlineLevel="0" collapsed="false">
      <c r="A7047" s="23" t="s">
        <v>1337</v>
      </c>
      <c r="B7047" s="108" t="n">
        <v>13770</v>
      </c>
      <c r="C7047" s="23" t="n">
        <v>3267800</v>
      </c>
      <c r="D7047" s="102" t="s">
        <v>1837</v>
      </c>
      <c r="E7047" s="26" t="s">
        <v>275</v>
      </c>
      <c r="F7047" s="26" t="s">
        <v>255</v>
      </c>
      <c r="G7047" s="103" t="n">
        <v>45169</v>
      </c>
      <c r="H7047" s="104" t="n">
        <v>166.21</v>
      </c>
      <c r="I7047" s="29" t="s">
        <v>23</v>
      </c>
      <c r="J7047" s="105" t="s">
        <v>1839</v>
      </c>
      <c r="K7047" s="106" t="n">
        <v>19056</v>
      </c>
      <c r="L7047" s="107" t="n">
        <v>2023003531</v>
      </c>
      <c r="M7047" s="73"/>
      <c r="N7047" s="74" t="n">
        <v>0</v>
      </c>
      <c r="O7047" s="109" t="n">
        <v>0</v>
      </c>
      <c r="P7047" s="110" t="n">
        <v>0</v>
      </c>
      <c r="Q7047" s="77" t="n">
        <v>0</v>
      </c>
      <c r="R7047" s="78" t="n">
        <v>0</v>
      </c>
      <c r="S7047" s="39" t="n">
        <f aca="false">H7047</f>
        <v>166.21</v>
      </c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  <c r="AI7047" s="3"/>
      <c r="AJ7047" s="3"/>
      <c r="AMG7047" s="0"/>
      <c r="AMH7047" s="0"/>
      <c r="AMI7047" s="0"/>
      <c r="AMJ7047" s="0"/>
    </row>
    <row r="7048" s="4" customFormat="true" ht="37.5" hidden="false" customHeight="true" outlineLevel="0" collapsed="false">
      <c r="A7048" s="23" t="s">
        <v>1337</v>
      </c>
      <c r="B7048" s="108" t="n">
        <v>13771</v>
      </c>
      <c r="C7048" s="23" t="n">
        <v>3267801</v>
      </c>
      <c r="D7048" s="102" t="s">
        <v>1837</v>
      </c>
      <c r="E7048" s="26" t="s">
        <v>1214</v>
      </c>
      <c r="F7048" s="26" t="s">
        <v>255</v>
      </c>
      <c r="G7048" s="103" t="n">
        <v>45169</v>
      </c>
      <c r="H7048" s="104" t="n">
        <v>166.21</v>
      </c>
      <c r="I7048" s="29" t="s">
        <v>23</v>
      </c>
      <c r="J7048" s="105" t="s">
        <v>1839</v>
      </c>
      <c r="K7048" s="106" t="n">
        <v>19056</v>
      </c>
      <c r="L7048" s="107" t="n">
        <v>2023003531</v>
      </c>
      <c r="M7048" s="73"/>
      <c r="N7048" s="74" t="n">
        <v>0</v>
      </c>
      <c r="O7048" s="109" t="n">
        <v>0</v>
      </c>
      <c r="P7048" s="110" t="n">
        <v>0</v>
      </c>
      <c r="Q7048" s="77" t="n">
        <v>0</v>
      </c>
      <c r="R7048" s="78" t="n">
        <v>0</v>
      </c>
      <c r="S7048" s="39" t="n">
        <f aca="false">H7048</f>
        <v>166.21</v>
      </c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  <c r="AI7048" s="3"/>
      <c r="AJ7048" s="3"/>
      <c r="AMG7048" s="0"/>
      <c r="AMH7048" s="0"/>
      <c r="AMI7048" s="0"/>
      <c r="AMJ7048" s="0"/>
    </row>
    <row r="7049" s="4" customFormat="true" ht="37.5" hidden="false" customHeight="true" outlineLevel="0" collapsed="false">
      <c r="A7049" s="23" t="s">
        <v>1337</v>
      </c>
      <c r="B7049" s="108" t="n">
        <v>13772</v>
      </c>
      <c r="C7049" s="23" t="n">
        <v>3267802</v>
      </c>
      <c r="D7049" s="102" t="s">
        <v>1837</v>
      </c>
      <c r="E7049" s="26" t="s">
        <v>1214</v>
      </c>
      <c r="F7049" s="26" t="s">
        <v>255</v>
      </c>
      <c r="G7049" s="103" t="n">
        <v>45169</v>
      </c>
      <c r="H7049" s="104" t="n">
        <v>166.21</v>
      </c>
      <c r="I7049" s="29" t="s">
        <v>23</v>
      </c>
      <c r="J7049" s="105" t="s">
        <v>1839</v>
      </c>
      <c r="K7049" s="106" t="n">
        <v>19056</v>
      </c>
      <c r="L7049" s="107" t="n">
        <v>2023003531</v>
      </c>
      <c r="M7049" s="73"/>
      <c r="N7049" s="74" t="n">
        <v>0</v>
      </c>
      <c r="O7049" s="109" t="n">
        <v>0</v>
      </c>
      <c r="P7049" s="110" t="n">
        <v>0</v>
      </c>
      <c r="Q7049" s="77" t="n">
        <v>0</v>
      </c>
      <c r="R7049" s="78" t="n">
        <v>0</v>
      </c>
      <c r="S7049" s="39" t="n">
        <f aca="false">H7049</f>
        <v>166.21</v>
      </c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  <c r="AI7049" s="3"/>
      <c r="AJ7049" s="3"/>
      <c r="AMG7049" s="0"/>
      <c r="AMH7049" s="0"/>
      <c r="AMI7049" s="0"/>
      <c r="AMJ7049" s="0"/>
    </row>
    <row r="7050" s="4" customFormat="true" ht="37.5" hidden="false" customHeight="true" outlineLevel="0" collapsed="false">
      <c r="A7050" s="23" t="s">
        <v>1337</v>
      </c>
      <c r="B7050" s="108" t="n">
        <v>13773</v>
      </c>
      <c r="C7050" s="23" t="n">
        <v>3267803</v>
      </c>
      <c r="D7050" s="102" t="s">
        <v>1837</v>
      </c>
      <c r="E7050" s="26" t="s">
        <v>1214</v>
      </c>
      <c r="F7050" s="26" t="s">
        <v>255</v>
      </c>
      <c r="G7050" s="103" t="n">
        <v>45169</v>
      </c>
      <c r="H7050" s="104" t="n">
        <v>166.21</v>
      </c>
      <c r="I7050" s="29" t="s">
        <v>23</v>
      </c>
      <c r="J7050" s="105" t="s">
        <v>1839</v>
      </c>
      <c r="K7050" s="106" t="n">
        <v>19056</v>
      </c>
      <c r="L7050" s="107" t="n">
        <v>2023003531</v>
      </c>
      <c r="M7050" s="73"/>
      <c r="N7050" s="74" t="n">
        <v>0</v>
      </c>
      <c r="O7050" s="109" t="n">
        <v>0</v>
      </c>
      <c r="P7050" s="110" t="n">
        <v>0</v>
      </c>
      <c r="Q7050" s="77" t="n">
        <v>0</v>
      </c>
      <c r="R7050" s="78" t="n">
        <v>0</v>
      </c>
      <c r="S7050" s="39" t="n">
        <f aca="false">H7050</f>
        <v>166.21</v>
      </c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  <c r="AI7050" s="3"/>
      <c r="AJ7050" s="3"/>
      <c r="AMG7050" s="0"/>
      <c r="AMH7050" s="0"/>
      <c r="AMI7050" s="0"/>
      <c r="AMJ7050" s="0"/>
    </row>
    <row r="7051" s="4" customFormat="true" ht="37.5" hidden="false" customHeight="true" outlineLevel="0" collapsed="false">
      <c r="A7051" s="23" t="s">
        <v>1337</v>
      </c>
      <c r="B7051" s="108" t="n">
        <v>13774</v>
      </c>
      <c r="C7051" s="23" t="n">
        <v>3267804</v>
      </c>
      <c r="D7051" s="102" t="s">
        <v>1837</v>
      </c>
      <c r="E7051" s="26" t="s">
        <v>1214</v>
      </c>
      <c r="F7051" s="26" t="s">
        <v>255</v>
      </c>
      <c r="G7051" s="103" t="n">
        <v>45169</v>
      </c>
      <c r="H7051" s="104" t="n">
        <v>166.21</v>
      </c>
      <c r="I7051" s="29" t="s">
        <v>23</v>
      </c>
      <c r="J7051" s="105" t="s">
        <v>1839</v>
      </c>
      <c r="K7051" s="106" t="n">
        <v>19056</v>
      </c>
      <c r="L7051" s="107" t="n">
        <v>2023003531</v>
      </c>
      <c r="M7051" s="73"/>
      <c r="N7051" s="74" t="n">
        <v>0</v>
      </c>
      <c r="O7051" s="109" t="n">
        <v>0</v>
      </c>
      <c r="P7051" s="110" t="n">
        <v>0</v>
      </c>
      <c r="Q7051" s="77" t="n">
        <v>0</v>
      </c>
      <c r="R7051" s="78" t="n">
        <v>0</v>
      </c>
      <c r="S7051" s="39" t="n">
        <f aca="false">H7051</f>
        <v>166.21</v>
      </c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  <c r="AI7051" s="3"/>
      <c r="AJ7051" s="3"/>
      <c r="AMG7051" s="0"/>
      <c r="AMH7051" s="0"/>
      <c r="AMI7051" s="0"/>
      <c r="AMJ7051" s="0"/>
    </row>
    <row r="7052" s="4" customFormat="true" ht="37.5" hidden="false" customHeight="true" outlineLevel="0" collapsed="false">
      <c r="A7052" s="23" t="s">
        <v>1337</v>
      </c>
      <c r="B7052" s="108" t="n">
        <v>13775</v>
      </c>
      <c r="C7052" s="23" t="n">
        <v>3267805</v>
      </c>
      <c r="D7052" s="102" t="s">
        <v>1837</v>
      </c>
      <c r="E7052" s="26" t="s">
        <v>1845</v>
      </c>
      <c r="F7052" s="26" t="s">
        <v>255</v>
      </c>
      <c r="G7052" s="103" t="n">
        <v>45169</v>
      </c>
      <c r="H7052" s="104" t="n">
        <v>166.21</v>
      </c>
      <c r="I7052" s="29" t="s">
        <v>23</v>
      </c>
      <c r="J7052" s="105" t="s">
        <v>1839</v>
      </c>
      <c r="K7052" s="106" t="n">
        <v>19056</v>
      </c>
      <c r="L7052" s="107" t="n">
        <v>2023003531</v>
      </c>
      <c r="M7052" s="73"/>
      <c r="N7052" s="74" t="n">
        <v>0</v>
      </c>
      <c r="O7052" s="109" t="n">
        <v>0</v>
      </c>
      <c r="P7052" s="110" t="n">
        <v>0</v>
      </c>
      <c r="Q7052" s="77" t="n">
        <v>0</v>
      </c>
      <c r="R7052" s="78" t="n">
        <v>0</v>
      </c>
      <c r="S7052" s="39" t="n">
        <f aca="false">H7052</f>
        <v>166.21</v>
      </c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  <c r="AI7052" s="3"/>
      <c r="AJ7052" s="3"/>
      <c r="AMG7052" s="0"/>
      <c r="AMH7052" s="0"/>
      <c r="AMI7052" s="0"/>
      <c r="AMJ7052" s="0"/>
    </row>
    <row r="7053" s="4" customFormat="true" ht="37.5" hidden="false" customHeight="true" outlineLevel="0" collapsed="false">
      <c r="A7053" s="23" t="s">
        <v>1337</v>
      </c>
      <c r="B7053" s="108" t="n">
        <v>13776</v>
      </c>
      <c r="C7053" s="23" t="n">
        <v>3267806</v>
      </c>
      <c r="D7053" s="102" t="s">
        <v>1837</v>
      </c>
      <c r="E7053" s="26" t="s">
        <v>1838</v>
      </c>
      <c r="F7053" s="26" t="s">
        <v>255</v>
      </c>
      <c r="G7053" s="103" t="n">
        <v>45169</v>
      </c>
      <c r="H7053" s="104" t="n">
        <v>166.21</v>
      </c>
      <c r="I7053" s="29" t="s">
        <v>23</v>
      </c>
      <c r="J7053" s="105" t="s">
        <v>1839</v>
      </c>
      <c r="K7053" s="106" t="n">
        <v>19056</v>
      </c>
      <c r="L7053" s="107" t="n">
        <v>2023003531</v>
      </c>
      <c r="M7053" s="73"/>
      <c r="N7053" s="74" t="n">
        <v>0</v>
      </c>
      <c r="O7053" s="109" t="n">
        <v>0</v>
      </c>
      <c r="P7053" s="110" t="n">
        <v>0</v>
      </c>
      <c r="Q7053" s="77" t="n">
        <v>0</v>
      </c>
      <c r="R7053" s="78" t="n">
        <v>0</v>
      </c>
      <c r="S7053" s="39" t="n">
        <f aca="false">H7053</f>
        <v>166.21</v>
      </c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  <c r="AI7053" s="3"/>
      <c r="AJ7053" s="3"/>
      <c r="AMG7053" s="0"/>
      <c r="AMH7053" s="0"/>
      <c r="AMI7053" s="0"/>
      <c r="AMJ7053" s="0"/>
    </row>
    <row r="7054" s="4" customFormat="true" ht="37.5" hidden="false" customHeight="true" outlineLevel="0" collapsed="false">
      <c r="A7054" s="23" t="s">
        <v>1337</v>
      </c>
      <c r="B7054" s="108" t="n">
        <v>13777</v>
      </c>
      <c r="C7054" s="23" t="n">
        <v>3267807</v>
      </c>
      <c r="D7054" s="102" t="s">
        <v>1837</v>
      </c>
      <c r="E7054" s="26" t="s">
        <v>1838</v>
      </c>
      <c r="F7054" s="26" t="s">
        <v>255</v>
      </c>
      <c r="G7054" s="103" t="n">
        <v>45169</v>
      </c>
      <c r="H7054" s="104" t="n">
        <v>166.21</v>
      </c>
      <c r="I7054" s="29" t="s">
        <v>23</v>
      </c>
      <c r="J7054" s="105" t="s">
        <v>1839</v>
      </c>
      <c r="K7054" s="106" t="n">
        <v>19056</v>
      </c>
      <c r="L7054" s="107" t="n">
        <v>2023003531</v>
      </c>
      <c r="M7054" s="73"/>
      <c r="N7054" s="74" t="n">
        <v>0</v>
      </c>
      <c r="O7054" s="109" t="n">
        <v>0</v>
      </c>
      <c r="P7054" s="110" t="n">
        <v>0</v>
      </c>
      <c r="Q7054" s="77" t="n">
        <v>0</v>
      </c>
      <c r="R7054" s="78" t="n">
        <v>0</v>
      </c>
      <c r="S7054" s="39" t="n">
        <f aca="false">H7054</f>
        <v>166.21</v>
      </c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  <c r="AI7054" s="3"/>
      <c r="AJ7054" s="3"/>
      <c r="AMG7054" s="0"/>
      <c r="AMH7054" s="0"/>
      <c r="AMI7054" s="0"/>
      <c r="AMJ7054" s="0"/>
    </row>
    <row r="7055" s="4" customFormat="true" ht="37.5" hidden="false" customHeight="true" outlineLevel="0" collapsed="false">
      <c r="A7055" s="23" t="s">
        <v>1337</v>
      </c>
      <c r="B7055" s="108" t="n">
        <v>13778</v>
      </c>
      <c r="C7055" s="23" t="n">
        <v>3267808</v>
      </c>
      <c r="D7055" s="102" t="s">
        <v>1837</v>
      </c>
      <c r="E7055" s="26" t="s">
        <v>1838</v>
      </c>
      <c r="F7055" s="26" t="s">
        <v>255</v>
      </c>
      <c r="G7055" s="103" t="n">
        <v>45169</v>
      </c>
      <c r="H7055" s="104" t="n">
        <v>166.21</v>
      </c>
      <c r="I7055" s="29" t="s">
        <v>23</v>
      </c>
      <c r="J7055" s="105" t="s">
        <v>1839</v>
      </c>
      <c r="K7055" s="106" t="n">
        <v>19056</v>
      </c>
      <c r="L7055" s="107" t="n">
        <v>2023003531</v>
      </c>
      <c r="M7055" s="73"/>
      <c r="N7055" s="74" t="n">
        <v>0</v>
      </c>
      <c r="O7055" s="109" t="n">
        <v>0</v>
      </c>
      <c r="P7055" s="110" t="n">
        <v>0</v>
      </c>
      <c r="Q7055" s="77" t="n">
        <v>0</v>
      </c>
      <c r="R7055" s="78" t="n">
        <v>0</v>
      </c>
      <c r="S7055" s="39" t="n">
        <f aca="false">H7055</f>
        <v>166.21</v>
      </c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  <c r="AI7055" s="3"/>
      <c r="AJ7055" s="3"/>
      <c r="AMG7055" s="0"/>
      <c r="AMH7055" s="0"/>
      <c r="AMI7055" s="0"/>
      <c r="AMJ7055" s="0"/>
    </row>
    <row r="7056" s="4" customFormat="true" ht="37.5" hidden="false" customHeight="true" outlineLevel="0" collapsed="false">
      <c r="A7056" s="23" t="s">
        <v>1337</v>
      </c>
      <c r="B7056" s="108" t="n">
        <v>13779</v>
      </c>
      <c r="C7056" s="23" t="n">
        <v>3267809</v>
      </c>
      <c r="D7056" s="102" t="s">
        <v>1837</v>
      </c>
      <c r="E7056" s="26" t="s">
        <v>1838</v>
      </c>
      <c r="F7056" s="26" t="s">
        <v>255</v>
      </c>
      <c r="G7056" s="103" t="n">
        <v>45169</v>
      </c>
      <c r="H7056" s="104" t="n">
        <v>166.21</v>
      </c>
      <c r="I7056" s="29" t="s">
        <v>23</v>
      </c>
      <c r="J7056" s="105" t="s">
        <v>1839</v>
      </c>
      <c r="K7056" s="106" t="n">
        <v>19056</v>
      </c>
      <c r="L7056" s="107" t="n">
        <v>2023003531</v>
      </c>
      <c r="M7056" s="73"/>
      <c r="N7056" s="74" t="n">
        <v>0</v>
      </c>
      <c r="O7056" s="109" t="n">
        <v>0</v>
      </c>
      <c r="P7056" s="110" t="n">
        <v>0</v>
      </c>
      <c r="Q7056" s="77" t="n">
        <v>0</v>
      </c>
      <c r="R7056" s="78" t="n">
        <v>0</v>
      </c>
      <c r="S7056" s="39" t="n">
        <f aca="false">H7056</f>
        <v>166.21</v>
      </c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  <c r="AI7056" s="3"/>
      <c r="AJ7056" s="3"/>
      <c r="AMG7056" s="0"/>
      <c r="AMH7056" s="0"/>
      <c r="AMI7056" s="0"/>
      <c r="AMJ7056" s="0"/>
    </row>
    <row r="7057" s="4" customFormat="true" ht="37.5" hidden="false" customHeight="true" outlineLevel="0" collapsed="false">
      <c r="A7057" s="23" t="s">
        <v>1337</v>
      </c>
      <c r="B7057" s="108" t="n">
        <v>13780</v>
      </c>
      <c r="C7057" s="23" t="n">
        <v>3267810</v>
      </c>
      <c r="D7057" s="102" t="s">
        <v>1837</v>
      </c>
      <c r="E7057" s="26" t="s">
        <v>1846</v>
      </c>
      <c r="F7057" s="26" t="s">
        <v>255</v>
      </c>
      <c r="G7057" s="103" t="n">
        <v>45169</v>
      </c>
      <c r="H7057" s="104" t="n">
        <v>166.21</v>
      </c>
      <c r="I7057" s="29" t="s">
        <v>23</v>
      </c>
      <c r="J7057" s="105" t="s">
        <v>1839</v>
      </c>
      <c r="K7057" s="106" t="n">
        <v>19056</v>
      </c>
      <c r="L7057" s="107" t="n">
        <v>2023003531</v>
      </c>
      <c r="M7057" s="73"/>
      <c r="N7057" s="74" t="n">
        <v>0</v>
      </c>
      <c r="O7057" s="109" t="n">
        <v>0</v>
      </c>
      <c r="P7057" s="110" t="n">
        <v>0</v>
      </c>
      <c r="Q7057" s="77" t="n">
        <v>0</v>
      </c>
      <c r="R7057" s="78" t="n">
        <v>0</v>
      </c>
      <c r="S7057" s="39" t="n">
        <f aca="false">H7057</f>
        <v>166.21</v>
      </c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  <c r="AI7057" s="3"/>
      <c r="AJ7057" s="3"/>
      <c r="AMG7057" s="0"/>
      <c r="AMH7057" s="0"/>
      <c r="AMI7057" s="0"/>
      <c r="AMJ7057" s="0"/>
    </row>
    <row r="7058" s="4" customFormat="true" ht="37.5" hidden="false" customHeight="true" outlineLevel="0" collapsed="false">
      <c r="A7058" s="23" t="s">
        <v>1337</v>
      </c>
      <c r="B7058" s="108" t="n">
        <v>13781</v>
      </c>
      <c r="C7058" s="23" t="n">
        <v>3267811</v>
      </c>
      <c r="D7058" s="102" t="s">
        <v>1837</v>
      </c>
      <c r="E7058" s="26" t="s">
        <v>1847</v>
      </c>
      <c r="F7058" s="26" t="s">
        <v>255</v>
      </c>
      <c r="G7058" s="103" t="n">
        <v>45169</v>
      </c>
      <c r="H7058" s="104" t="n">
        <v>166.21</v>
      </c>
      <c r="I7058" s="29" t="s">
        <v>23</v>
      </c>
      <c r="J7058" s="105" t="s">
        <v>1839</v>
      </c>
      <c r="K7058" s="106" t="n">
        <v>19056</v>
      </c>
      <c r="L7058" s="107" t="n">
        <v>2023003531</v>
      </c>
      <c r="M7058" s="73"/>
      <c r="N7058" s="74" t="n">
        <v>0</v>
      </c>
      <c r="O7058" s="109" t="n">
        <v>0</v>
      </c>
      <c r="P7058" s="110" t="n">
        <v>0</v>
      </c>
      <c r="Q7058" s="77" t="n">
        <v>0</v>
      </c>
      <c r="R7058" s="78" t="n">
        <v>0</v>
      </c>
      <c r="S7058" s="39" t="n">
        <f aca="false">H7058</f>
        <v>166.21</v>
      </c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  <c r="AI7058" s="3"/>
      <c r="AJ7058" s="3"/>
      <c r="AMG7058" s="0"/>
      <c r="AMH7058" s="0"/>
      <c r="AMI7058" s="0"/>
      <c r="AMJ7058" s="0"/>
    </row>
    <row r="7059" s="4" customFormat="true" ht="37.5" hidden="false" customHeight="true" outlineLevel="0" collapsed="false">
      <c r="A7059" s="23" t="s">
        <v>1337</v>
      </c>
      <c r="B7059" s="108" t="n">
        <v>13782</v>
      </c>
      <c r="C7059" s="23" t="n">
        <v>3267812</v>
      </c>
      <c r="D7059" s="102" t="s">
        <v>1837</v>
      </c>
      <c r="E7059" s="26" t="s">
        <v>275</v>
      </c>
      <c r="F7059" s="26" t="s">
        <v>255</v>
      </c>
      <c r="G7059" s="103" t="n">
        <v>45169</v>
      </c>
      <c r="H7059" s="104" t="n">
        <v>166.21</v>
      </c>
      <c r="I7059" s="29" t="s">
        <v>23</v>
      </c>
      <c r="J7059" s="105" t="s">
        <v>1839</v>
      </c>
      <c r="K7059" s="106" t="n">
        <v>19056</v>
      </c>
      <c r="L7059" s="107" t="n">
        <v>2023003531</v>
      </c>
      <c r="M7059" s="73"/>
      <c r="N7059" s="74" t="n">
        <v>0</v>
      </c>
      <c r="O7059" s="109" t="n">
        <v>0</v>
      </c>
      <c r="P7059" s="110" t="n">
        <v>0</v>
      </c>
      <c r="Q7059" s="77" t="n">
        <v>0</v>
      </c>
      <c r="R7059" s="78" t="n">
        <v>0</v>
      </c>
      <c r="S7059" s="39" t="n">
        <f aca="false">H7059</f>
        <v>166.21</v>
      </c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  <c r="AI7059" s="3"/>
      <c r="AJ7059" s="3"/>
      <c r="AMG7059" s="0"/>
      <c r="AMH7059" s="0"/>
      <c r="AMI7059" s="0"/>
      <c r="AMJ7059" s="0"/>
    </row>
    <row r="7060" s="4" customFormat="true" ht="37.5" hidden="false" customHeight="true" outlineLevel="0" collapsed="false">
      <c r="A7060" s="23" t="s">
        <v>1337</v>
      </c>
      <c r="B7060" s="108" t="n">
        <v>13783</v>
      </c>
      <c r="C7060" s="23" t="n">
        <v>3267813</v>
      </c>
      <c r="D7060" s="102" t="s">
        <v>1837</v>
      </c>
      <c r="E7060" s="26" t="s">
        <v>275</v>
      </c>
      <c r="F7060" s="26" t="s">
        <v>255</v>
      </c>
      <c r="G7060" s="103" t="n">
        <v>45169</v>
      </c>
      <c r="H7060" s="104" t="n">
        <v>166.21</v>
      </c>
      <c r="I7060" s="29" t="s">
        <v>23</v>
      </c>
      <c r="J7060" s="105" t="s">
        <v>1839</v>
      </c>
      <c r="K7060" s="106" t="n">
        <v>19056</v>
      </c>
      <c r="L7060" s="107" t="n">
        <v>2023003531</v>
      </c>
      <c r="M7060" s="73"/>
      <c r="N7060" s="74" t="n">
        <v>0</v>
      </c>
      <c r="O7060" s="109" t="n">
        <v>0</v>
      </c>
      <c r="P7060" s="110" t="n">
        <v>0</v>
      </c>
      <c r="Q7060" s="77" t="n">
        <v>0</v>
      </c>
      <c r="R7060" s="78" t="n">
        <v>0</v>
      </c>
      <c r="S7060" s="39" t="n">
        <f aca="false">H7060</f>
        <v>166.21</v>
      </c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  <c r="AI7060" s="3"/>
      <c r="AJ7060" s="3"/>
      <c r="AMG7060" s="0"/>
      <c r="AMH7060" s="0"/>
      <c r="AMI7060" s="0"/>
      <c r="AMJ7060" s="0"/>
    </row>
    <row r="7061" s="4" customFormat="true" ht="37.5" hidden="false" customHeight="true" outlineLevel="0" collapsed="false">
      <c r="A7061" s="23" t="s">
        <v>1337</v>
      </c>
      <c r="B7061" s="108" t="n">
        <v>13784</v>
      </c>
      <c r="C7061" s="23" t="n">
        <v>3267814</v>
      </c>
      <c r="D7061" s="102" t="s">
        <v>1837</v>
      </c>
      <c r="E7061" s="26" t="s">
        <v>1846</v>
      </c>
      <c r="F7061" s="26" t="s">
        <v>255</v>
      </c>
      <c r="G7061" s="103" t="n">
        <v>45169</v>
      </c>
      <c r="H7061" s="104" t="n">
        <v>166.21</v>
      </c>
      <c r="I7061" s="29" t="s">
        <v>23</v>
      </c>
      <c r="J7061" s="105" t="s">
        <v>1839</v>
      </c>
      <c r="K7061" s="106" t="n">
        <v>19056</v>
      </c>
      <c r="L7061" s="107" t="n">
        <v>2023003531</v>
      </c>
      <c r="M7061" s="73"/>
      <c r="N7061" s="74" t="n">
        <v>0</v>
      </c>
      <c r="O7061" s="109" t="n">
        <v>0</v>
      </c>
      <c r="P7061" s="110" t="n">
        <v>0</v>
      </c>
      <c r="Q7061" s="77" t="n">
        <v>0</v>
      </c>
      <c r="R7061" s="78" t="n">
        <v>0</v>
      </c>
      <c r="S7061" s="39" t="n">
        <f aca="false">H7061</f>
        <v>166.21</v>
      </c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  <c r="AI7061" s="3"/>
      <c r="AJ7061" s="3"/>
      <c r="AMG7061" s="0"/>
      <c r="AMH7061" s="0"/>
      <c r="AMI7061" s="0"/>
      <c r="AMJ7061" s="0"/>
    </row>
    <row r="7062" s="4" customFormat="true" ht="37.5" hidden="false" customHeight="true" outlineLevel="0" collapsed="false">
      <c r="A7062" s="23" t="s">
        <v>1337</v>
      </c>
      <c r="B7062" s="108" t="n">
        <v>13785</v>
      </c>
      <c r="C7062" s="23" t="n">
        <v>3267815</v>
      </c>
      <c r="D7062" s="102" t="s">
        <v>1837</v>
      </c>
      <c r="E7062" s="26" t="s">
        <v>1847</v>
      </c>
      <c r="F7062" s="26" t="s">
        <v>255</v>
      </c>
      <c r="G7062" s="103" t="n">
        <v>45169</v>
      </c>
      <c r="H7062" s="104" t="n">
        <v>166.21</v>
      </c>
      <c r="I7062" s="29" t="s">
        <v>23</v>
      </c>
      <c r="J7062" s="105" t="s">
        <v>1839</v>
      </c>
      <c r="K7062" s="106" t="n">
        <v>19056</v>
      </c>
      <c r="L7062" s="107" t="n">
        <v>2023003531</v>
      </c>
      <c r="M7062" s="73"/>
      <c r="N7062" s="74" t="n">
        <v>0</v>
      </c>
      <c r="O7062" s="109" t="n">
        <v>0</v>
      </c>
      <c r="P7062" s="110" t="n">
        <v>0</v>
      </c>
      <c r="Q7062" s="77" t="n">
        <v>0</v>
      </c>
      <c r="R7062" s="78" t="n">
        <v>0</v>
      </c>
      <c r="S7062" s="39" t="n">
        <f aca="false">H7062</f>
        <v>166.21</v>
      </c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  <c r="AI7062" s="3"/>
      <c r="AJ7062" s="3"/>
      <c r="AMG7062" s="0"/>
      <c r="AMH7062" s="0"/>
      <c r="AMI7062" s="0"/>
      <c r="AMJ7062" s="0"/>
    </row>
    <row r="7063" s="4" customFormat="true" ht="37.5" hidden="false" customHeight="true" outlineLevel="0" collapsed="false">
      <c r="A7063" s="23" t="s">
        <v>1337</v>
      </c>
      <c r="B7063" s="108" t="n">
        <v>13786</v>
      </c>
      <c r="C7063" s="23" t="n">
        <v>3267816</v>
      </c>
      <c r="D7063" s="102" t="s">
        <v>1837</v>
      </c>
      <c r="E7063" s="26" t="s">
        <v>1848</v>
      </c>
      <c r="F7063" s="26" t="s">
        <v>255</v>
      </c>
      <c r="G7063" s="103" t="n">
        <v>45169</v>
      </c>
      <c r="H7063" s="104" t="n">
        <v>166.21</v>
      </c>
      <c r="I7063" s="29" t="s">
        <v>23</v>
      </c>
      <c r="J7063" s="105" t="s">
        <v>1839</v>
      </c>
      <c r="K7063" s="106" t="n">
        <v>19056</v>
      </c>
      <c r="L7063" s="107" t="n">
        <v>2023003531</v>
      </c>
      <c r="M7063" s="73"/>
      <c r="N7063" s="74" t="n">
        <v>0</v>
      </c>
      <c r="O7063" s="109" t="n">
        <v>0</v>
      </c>
      <c r="P7063" s="110" t="n">
        <v>0</v>
      </c>
      <c r="Q7063" s="77" t="n">
        <v>0</v>
      </c>
      <c r="R7063" s="78" t="n">
        <v>0</v>
      </c>
      <c r="S7063" s="39" t="n">
        <f aca="false">H7063</f>
        <v>166.21</v>
      </c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  <c r="AI7063" s="3"/>
      <c r="AJ7063" s="3"/>
      <c r="AMG7063" s="0"/>
      <c r="AMH7063" s="0"/>
      <c r="AMI7063" s="0"/>
      <c r="AMJ7063" s="0"/>
    </row>
    <row r="7064" s="4" customFormat="true" ht="37.5" hidden="false" customHeight="true" outlineLevel="0" collapsed="false">
      <c r="A7064" s="23" t="s">
        <v>1337</v>
      </c>
      <c r="B7064" s="108" t="n">
        <v>13787</v>
      </c>
      <c r="C7064" s="23" t="n">
        <v>3267817</v>
      </c>
      <c r="D7064" s="102" t="s">
        <v>1837</v>
      </c>
      <c r="E7064" s="26" t="s">
        <v>1849</v>
      </c>
      <c r="F7064" s="26" t="s">
        <v>255</v>
      </c>
      <c r="G7064" s="103" t="n">
        <v>45169</v>
      </c>
      <c r="H7064" s="104" t="n">
        <v>166.21</v>
      </c>
      <c r="I7064" s="29" t="s">
        <v>23</v>
      </c>
      <c r="J7064" s="105" t="s">
        <v>1839</v>
      </c>
      <c r="K7064" s="106" t="n">
        <v>19056</v>
      </c>
      <c r="L7064" s="107" t="n">
        <v>2023003531</v>
      </c>
      <c r="M7064" s="73"/>
      <c r="N7064" s="74" t="n">
        <v>0</v>
      </c>
      <c r="O7064" s="109" t="n">
        <v>0</v>
      </c>
      <c r="P7064" s="110" t="n">
        <v>0</v>
      </c>
      <c r="Q7064" s="77" t="n">
        <v>0</v>
      </c>
      <c r="R7064" s="78" t="n">
        <v>0</v>
      </c>
      <c r="S7064" s="39" t="n">
        <f aca="false">H7064</f>
        <v>166.21</v>
      </c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  <c r="AI7064" s="3"/>
      <c r="AJ7064" s="3"/>
      <c r="AMG7064" s="0"/>
      <c r="AMH7064" s="0"/>
      <c r="AMI7064" s="0"/>
      <c r="AMJ7064" s="0"/>
    </row>
    <row r="7065" s="4" customFormat="true" ht="37.5" hidden="false" customHeight="true" outlineLevel="0" collapsed="false">
      <c r="A7065" s="23" t="s">
        <v>1337</v>
      </c>
      <c r="B7065" s="108" t="n">
        <v>13788</v>
      </c>
      <c r="C7065" s="23" t="n">
        <v>3267818</v>
      </c>
      <c r="D7065" s="102" t="s">
        <v>1837</v>
      </c>
      <c r="E7065" s="26" t="s">
        <v>1846</v>
      </c>
      <c r="F7065" s="26" t="s">
        <v>255</v>
      </c>
      <c r="G7065" s="103" t="n">
        <v>45169</v>
      </c>
      <c r="H7065" s="104" t="n">
        <v>166.21</v>
      </c>
      <c r="I7065" s="29" t="s">
        <v>23</v>
      </c>
      <c r="J7065" s="105" t="s">
        <v>1839</v>
      </c>
      <c r="K7065" s="106" t="n">
        <v>19056</v>
      </c>
      <c r="L7065" s="107" t="n">
        <v>2023003531</v>
      </c>
      <c r="M7065" s="73"/>
      <c r="N7065" s="74" t="n">
        <v>0</v>
      </c>
      <c r="O7065" s="109" t="n">
        <v>0</v>
      </c>
      <c r="P7065" s="110" t="n">
        <v>0</v>
      </c>
      <c r="Q7065" s="77" t="n">
        <v>0</v>
      </c>
      <c r="R7065" s="78" t="n">
        <v>0</v>
      </c>
      <c r="S7065" s="39" t="n">
        <f aca="false">H7065</f>
        <v>166.21</v>
      </c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  <c r="AI7065" s="3"/>
      <c r="AJ7065" s="3"/>
      <c r="AMG7065" s="0"/>
      <c r="AMH7065" s="0"/>
      <c r="AMI7065" s="0"/>
      <c r="AMJ7065" s="0"/>
    </row>
    <row r="7066" s="4" customFormat="true" ht="37.5" hidden="false" customHeight="true" outlineLevel="0" collapsed="false">
      <c r="A7066" s="23" t="s">
        <v>1337</v>
      </c>
      <c r="B7066" s="108" t="n">
        <v>13789</v>
      </c>
      <c r="C7066" s="23" t="n">
        <v>3267819</v>
      </c>
      <c r="D7066" s="102" t="s">
        <v>1837</v>
      </c>
      <c r="E7066" s="26" t="s">
        <v>267</v>
      </c>
      <c r="F7066" s="26" t="s">
        <v>255</v>
      </c>
      <c r="G7066" s="103" t="n">
        <v>45169</v>
      </c>
      <c r="H7066" s="104" t="n">
        <v>166.21</v>
      </c>
      <c r="I7066" s="29" t="s">
        <v>23</v>
      </c>
      <c r="J7066" s="105" t="s">
        <v>1839</v>
      </c>
      <c r="K7066" s="106" t="n">
        <v>19056</v>
      </c>
      <c r="L7066" s="107" t="n">
        <v>2023003531</v>
      </c>
      <c r="M7066" s="73"/>
      <c r="N7066" s="74" t="n">
        <v>0</v>
      </c>
      <c r="O7066" s="109" t="n">
        <v>0</v>
      </c>
      <c r="P7066" s="110" t="n">
        <v>0</v>
      </c>
      <c r="Q7066" s="77" t="n">
        <v>0</v>
      </c>
      <c r="R7066" s="78" t="n">
        <v>0</v>
      </c>
      <c r="S7066" s="39" t="n">
        <f aca="false">H7066</f>
        <v>166.21</v>
      </c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  <c r="AI7066" s="3"/>
      <c r="AJ7066" s="3"/>
      <c r="AMG7066" s="0"/>
      <c r="AMH7066" s="0"/>
      <c r="AMI7066" s="0"/>
      <c r="AMJ7066" s="0"/>
    </row>
    <row r="7067" s="4" customFormat="true" ht="37.5" hidden="false" customHeight="true" outlineLevel="0" collapsed="false">
      <c r="A7067" s="23" t="s">
        <v>1337</v>
      </c>
      <c r="B7067" s="108" t="n">
        <v>13790</v>
      </c>
      <c r="C7067" s="23" t="n">
        <v>3267820</v>
      </c>
      <c r="D7067" s="102" t="s">
        <v>1837</v>
      </c>
      <c r="E7067" s="26" t="s">
        <v>258</v>
      </c>
      <c r="F7067" s="26" t="s">
        <v>255</v>
      </c>
      <c r="G7067" s="103" t="n">
        <v>45169</v>
      </c>
      <c r="H7067" s="104" t="n">
        <v>166.21</v>
      </c>
      <c r="I7067" s="29" t="s">
        <v>23</v>
      </c>
      <c r="J7067" s="105" t="s">
        <v>1839</v>
      </c>
      <c r="K7067" s="106" t="n">
        <v>19056</v>
      </c>
      <c r="L7067" s="107" t="n">
        <v>2023003531</v>
      </c>
      <c r="M7067" s="73"/>
      <c r="N7067" s="74" t="n">
        <v>0</v>
      </c>
      <c r="O7067" s="109" t="n">
        <v>0</v>
      </c>
      <c r="P7067" s="110" t="n">
        <v>0</v>
      </c>
      <c r="Q7067" s="77" t="n">
        <v>0</v>
      </c>
      <c r="R7067" s="78" t="n">
        <v>0</v>
      </c>
      <c r="S7067" s="39" t="n">
        <f aca="false">H7067</f>
        <v>166.21</v>
      </c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  <c r="AMG7067" s="0"/>
      <c r="AMH7067" s="0"/>
      <c r="AMI7067" s="0"/>
      <c r="AMJ7067" s="0"/>
    </row>
    <row r="7068" s="4" customFormat="true" ht="37.5" hidden="false" customHeight="true" outlineLevel="0" collapsed="false">
      <c r="A7068" s="23" t="s">
        <v>1337</v>
      </c>
      <c r="B7068" s="108" t="n">
        <v>13791</v>
      </c>
      <c r="C7068" s="23" t="n">
        <v>3267821</v>
      </c>
      <c r="D7068" s="102" t="s">
        <v>1837</v>
      </c>
      <c r="E7068" s="26" t="s">
        <v>258</v>
      </c>
      <c r="F7068" s="26" t="s">
        <v>255</v>
      </c>
      <c r="G7068" s="103" t="n">
        <v>45169</v>
      </c>
      <c r="H7068" s="104" t="n">
        <v>166.21</v>
      </c>
      <c r="I7068" s="29" t="s">
        <v>23</v>
      </c>
      <c r="J7068" s="105" t="s">
        <v>1839</v>
      </c>
      <c r="K7068" s="106" t="n">
        <v>19056</v>
      </c>
      <c r="L7068" s="107" t="n">
        <v>2023003531</v>
      </c>
      <c r="M7068" s="73"/>
      <c r="N7068" s="74" t="n">
        <v>0</v>
      </c>
      <c r="O7068" s="109" t="n">
        <v>0</v>
      </c>
      <c r="P7068" s="110" t="n">
        <v>0</v>
      </c>
      <c r="Q7068" s="77" t="n">
        <v>0</v>
      </c>
      <c r="R7068" s="78" t="n">
        <v>0</v>
      </c>
      <c r="S7068" s="39" t="n">
        <f aca="false">H7068</f>
        <v>166.21</v>
      </c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  <c r="AI7068" s="3"/>
      <c r="AJ7068" s="3"/>
      <c r="AMG7068" s="0"/>
      <c r="AMH7068" s="0"/>
      <c r="AMI7068" s="0"/>
      <c r="AMJ7068" s="0"/>
    </row>
    <row r="7069" s="4" customFormat="true" ht="37.5" hidden="false" customHeight="true" outlineLevel="0" collapsed="false">
      <c r="A7069" s="23" t="s">
        <v>1337</v>
      </c>
      <c r="B7069" s="108" t="n">
        <v>13792</v>
      </c>
      <c r="C7069" s="23" t="n">
        <v>3267822</v>
      </c>
      <c r="D7069" s="102" t="s">
        <v>1837</v>
      </c>
      <c r="E7069" s="26" t="s">
        <v>258</v>
      </c>
      <c r="F7069" s="26" t="s">
        <v>255</v>
      </c>
      <c r="G7069" s="103" t="n">
        <v>45169</v>
      </c>
      <c r="H7069" s="104" t="n">
        <v>166.21</v>
      </c>
      <c r="I7069" s="29" t="s">
        <v>23</v>
      </c>
      <c r="J7069" s="105" t="s">
        <v>1839</v>
      </c>
      <c r="K7069" s="106" t="n">
        <v>19056</v>
      </c>
      <c r="L7069" s="107" t="n">
        <v>2023003531</v>
      </c>
      <c r="M7069" s="73"/>
      <c r="N7069" s="74" t="n">
        <v>0</v>
      </c>
      <c r="O7069" s="109" t="n">
        <v>0</v>
      </c>
      <c r="P7069" s="110" t="n">
        <v>0</v>
      </c>
      <c r="Q7069" s="77" t="n">
        <v>0</v>
      </c>
      <c r="R7069" s="78" t="n">
        <v>0</v>
      </c>
      <c r="S7069" s="39" t="n">
        <f aca="false">H7069</f>
        <v>166.21</v>
      </c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  <c r="AI7069" s="3"/>
      <c r="AJ7069" s="3"/>
      <c r="AMG7069" s="0"/>
      <c r="AMH7069" s="0"/>
      <c r="AMI7069" s="0"/>
      <c r="AMJ7069" s="0"/>
    </row>
    <row r="7070" s="4" customFormat="true" ht="37.5" hidden="false" customHeight="true" outlineLevel="0" collapsed="false">
      <c r="A7070" s="23" t="s">
        <v>1337</v>
      </c>
      <c r="B7070" s="108" t="n">
        <v>13793</v>
      </c>
      <c r="C7070" s="23" t="n">
        <v>3267823</v>
      </c>
      <c r="D7070" s="102" t="s">
        <v>1837</v>
      </c>
      <c r="E7070" s="26" t="s">
        <v>258</v>
      </c>
      <c r="F7070" s="26" t="s">
        <v>255</v>
      </c>
      <c r="G7070" s="103" t="n">
        <v>45169</v>
      </c>
      <c r="H7070" s="104" t="n">
        <v>166.21</v>
      </c>
      <c r="I7070" s="29" t="s">
        <v>23</v>
      </c>
      <c r="J7070" s="105" t="s">
        <v>1839</v>
      </c>
      <c r="K7070" s="106" t="n">
        <v>19056</v>
      </c>
      <c r="L7070" s="107" t="n">
        <v>2023003531</v>
      </c>
      <c r="M7070" s="73"/>
      <c r="N7070" s="74" t="n">
        <v>0</v>
      </c>
      <c r="O7070" s="109" t="n">
        <v>0</v>
      </c>
      <c r="P7070" s="110" t="n">
        <v>0</v>
      </c>
      <c r="Q7070" s="77" t="n">
        <v>0</v>
      </c>
      <c r="R7070" s="78" t="n">
        <v>0</v>
      </c>
      <c r="S7070" s="39" t="n">
        <f aca="false">H7070</f>
        <v>166.21</v>
      </c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  <c r="AI7070" s="3"/>
      <c r="AJ7070" s="3"/>
      <c r="AMG7070" s="0"/>
      <c r="AMH7070" s="0"/>
      <c r="AMI7070" s="0"/>
      <c r="AMJ7070" s="0"/>
    </row>
    <row r="7071" s="4" customFormat="true" ht="37.5" hidden="false" customHeight="true" outlineLevel="0" collapsed="false">
      <c r="A7071" s="23" t="s">
        <v>1337</v>
      </c>
      <c r="B7071" s="108" t="n">
        <v>13794</v>
      </c>
      <c r="C7071" s="23" t="n">
        <v>3267824</v>
      </c>
      <c r="D7071" s="102" t="s">
        <v>1837</v>
      </c>
      <c r="E7071" s="26" t="s">
        <v>258</v>
      </c>
      <c r="F7071" s="26" t="s">
        <v>255</v>
      </c>
      <c r="G7071" s="103" t="n">
        <v>45169</v>
      </c>
      <c r="H7071" s="104" t="n">
        <v>166.21</v>
      </c>
      <c r="I7071" s="29" t="s">
        <v>23</v>
      </c>
      <c r="J7071" s="105" t="s">
        <v>1839</v>
      </c>
      <c r="K7071" s="106" t="n">
        <v>19056</v>
      </c>
      <c r="L7071" s="107" t="n">
        <v>2023003531</v>
      </c>
      <c r="M7071" s="73"/>
      <c r="N7071" s="74" t="n">
        <v>0</v>
      </c>
      <c r="O7071" s="109" t="n">
        <v>0</v>
      </c>
      <c r="P7071" s="110" t="n">
        <v>0</v>
      </c>
      <c r="Q7071" s="77" t="n">
        <v>0</v>
      </c>
      <c r="R7071" s="78" t="n">
        <v>0</v>
      </c>
      <c r="S7071" s="39" t="n">
        <f aca="false">H7071</f>
        <v>166.21</v>
      </c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  <c r="AI7071" s="3"/>
      <c r="AJ7071" s="3"/>
      <c r="AMG7071" s="0"/>
      <c r="AMH7071" s="0"/>
      <c r="AMI7071" s="0"/>
      <c r="AMJ7071" s="0"/>
    </row>
    <row r="7072" s="4" customFormat="true" ht="37.5" hidden="false" customHeight="true" outlineLevel="0" collapsed="false">
      <c r="A7072" s="23" t="s">
        <v>1337</v>
      </c>
      <c r="B7072" s="108" t="n">
        <v>13795</v>
      </c>
      <c r="C7072" s="23" t="n">
        <v>3267825</v>
      </c>
      <c r="D7072" s="102" t="s">
        <v>1837</v>
      </c>
      <c r="E7072" s="26" t="s">
        <v>258</v>
      </c>
      <c r="F7072" s="26" t="s">
        <v>255</v>
      </c>
      <c r="G7072" s="103" t="n">
        <v>45169</v>
      </c>
      <c r="H7072" s="104" t="n">
        <v>166.21</v>
      </c>
      <c r="I7072" s="29" t="s">
        <v>23</v>
      </c>
      <c r="J7072" s="105" t="s">
        <v>1839</v>
      </c>
      <c r="K7072" s="106" t="n">
        <v>19056</v>
      </c>
      <c r="L7072" s="107" t="n">
        <v>2023003531</v>
      </c>
      <c r="M7072" s="73"/>
      <c r="N7072" s="74" t="n">
        <v>0</v>
      </c>
      <c r="O7072" s="109" t="n">
        <v>0</v>
      </c>
      <c r="P7072" s="110" t="n">
        <v>0</v>
      </c>
      <c r="Q7072" s="77" t="n">
        <v>0</v>
      </c>
      <c r="R7072" s="78" t="n">
        <v>0</v>
      </c>
      <c r="S7072" s="39" t="n">
        <f aca="false">H7072</f>
        <v>166.21</v>
      </c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  <c r="AI7072" s="3"/>
      <c r="AJ7072" s="3"/>
      <c r="AMG7072" s="0"/>
      <c r="AMH7072" s="0"/>
      <c r="AMI7072" s="0"/>
      <c r="AMJ7072" s="0"/>
    </row>
    <row r="7073" s="4" customFormat="true" ht="37.5" hidden="false" customHeight="true" outlineLevel="0" collapsed="false">
      <c r="A7073" s="23" t="s">
        <v>1337</v>
      </c>
      <c r="B7073" s="108" t="n">
        <v>13796</v>
      </c>
      <c r="C7073" s="23" t="n">
        <v>3267826</v>
      </c>
      <c r="D7073" s="102" t="s">
        <v>1837</v>
      </c>
      <c r="E7073" s="26" t="s">
        <v>258</v>
      </c>
      <c r="F7073" s="26" t="s">
        <v>255</v>
      </c>
      <c r="G7073" s="103" t="n">
        <v>45169</v>
      </c>
      <c r="H7073" s="104" t="n">
        <v>166.21</v>
      </c>
      <c r="I7073" s="29" t="s">
        <v>23</v>
      </c>
      <c r="J7073" s="105" t="s">
        <v>1839</v>
      </c>
      <c r="K7073" s="106" t="n">
        <v>19056</v>
      </c>
      <c r="L7073" s="107" t="n">
        <v>2023003531</v>
      </c>
      <c r="M7073" s="73"/>
      <c r="N7073" s="74" t="n">
        <v>0</v>
      </c>
      <c r="O7073" s="109" t="n">
        <v>0</v>
      </c>
      <c r="P7073" s="110" t="n">
        <v>0</v>
      </c>
      <c r="Q7073" s="77" t="n">
        <v>0</v>
      </c>
      <c r="R7073" s="78" t="n">
        <v>0</v>
      </c>
      <c r="S7073" s="39" t="n">
        <f aca="false">H7073</f>
        <v>166.21</v>
      </c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  <c r="AI7073" s="3"/>
      <c r="AJ7073" s="3"/>
      <c r="AMG7073" s="0"/>
      <c r="AMH7073" s="0"/>
      <c r="AMI7073" s="0"/>
      <c r="AMJ7073" s="0"/>
    </row>
    <row r="7074" s="4" customFormat="true" ht="37.5" hidden="false" customHeight="true" outlineLevel="0" collapsed="false">
      <c r="A7074" s="23" t="s">
        <v>1337</v>
      </c>
      <c r="B7074" s="108" t="n">
        <v>13797</v>
      </c>
      <c r="C7074" s="23" t="n">
        <v>3267827</v>
      </c>
      <c r="D7074" s="102" t="s">
        <v>1837</v>
      </c>
      <c r="E7074" s="26" t="s">
        <v>258</v>
      </c>
      <c r="F7074" s="26" t="s">
        <v>255</v>
      </c>
      <c r="G7074" s="103" t="n">
        <v>45169</v>
      </c>
      <c r="H7074" s="104" t="n">
        <v>166.21</v>
      </c>
      <c r="I7074" s="29" t="s">
        <v>23</v>
      </c>
      <c r="J7074" s="105" t="s">
        <v>1839</v>
      </c>
      <c r="K7074" s="106" t="n">
        <v>19056</v>
      </c>
      <c r="L7074" s="107" t="n">
        <v>2023003531</v>
      </c>
      <c r="M7074" s="73"/>
      <c r="N7074" s="74" t="n">
        <v>0</v>
      </c>
      <c r="O7074" s="109" t="n">
        <v>0</v>
      </c>
      <c r="P7074" s="110" t="n">
        <v>0</v>
      </c>
      <c r="Q7074" s="77" t="n">
        <v>0</v>
      </c>
      <c r="R7074" s="78" t="n">
        <v>0</v>
      </c>
      <c r="S7074" s="39" t="n">
        <f aca="false">H7074</f>
        <v>166.21</v>
      </c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  <c r="AI7074" s="3"/>
      <c r="AJ7074" s="3"/>
      <c r="AMG7074" s="0"/>
      <c r="AMH7074" s="0"/>
      <c r="AMI7074" s="0"/>
      <c r="AMJ7074" s="0"/>
    </row>
    <row r="7075" s="4" customFormat="true" ht="37.5" hidden="false" customHeight="true" outlineLevel="0" collapsed="false">
      <c r="A7075" s="23" t="s">
        <v>1337</v>
      </c>
      <c r="B7075" s="108" t="n">
        <v>13798</v>
      </c>
      <c r="C7075" s="23" t="n">
        <v>3267828</v>
      </c>
      <c r="D7075" s="102" t="s">
        <v>1837</v>
      </c>
      <c r="E7075" s="26" t="s">
        <v>258</v>
      </c>
      <c r="F7075" s="26" t="s">
        <v>255</v>
      </c>
      <c r="G7075" s="103" t="n">
        <v>45169</v>
      </c>
      <c r="H7075" s="104" t="n">
        <v>166.21</v>
      </c>
      <c r="I7075" s="29" t="s">
        <v>23</v>
      </c>
      <c r="J7075" s="105" t="s">
        <v>1839</v>
      </c>
      <c r="K7075" s="106" t="n">
        <v>19056</v>
      </c>
      <c r="L7075" s="107" t="n">
        <v>2023003531</v>
      </c>
      <c r="M7075" s="73"/>
      <c r="N7075" s="74" t="n">
        <v>0</v>
      </c>
      <c r="O7075" s="109" t="n">
        <v>0</v>
      </c>
      <c r="P7075" s="110" t="n">
        <v>0</v>
      </c>
      <c r="Q7075" s="77" t="n">
        <v>0</v>
      </c>
      <c r="R7075" s="78" t="n">
        <v>0</v>
      </c>
      <c r="S7075" s="39" t="n">
        <f aca="false">H7075</f>
        <v>166.21</v>
      </c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  <c r="AI7075" s="3"/>
      <c r="AJ7075" s="3"/>
      <c r="AMG7075" s="0"/>
      <c r="AMH7075" s="0"/>
      <c r="AMI7075" s="0"/>
      <c r="AMJ7075" s="0"/>
    </row>
    <row r="7076" s="4" customFormat="true" ht="37.5" hidden="false" customHeight="true" outlineLevel="0" collapsed="false">
      <c r="A7076" s="23" t="s">
        <v>1337</v>
      </c>
      <c r="B7076" s="108" t="n">
        <v>13799</v>
      </c>
      <c r="C7076" s="23" t="n">
        <v>3267829</v>
      </c>
      <c r="D7076" s="102" t="s">
        <v>1837</v>
      </c>
      <c r="E7076" s="26" t="s">
        <v>258</v>
      </c>
      <c r="F7076" s="26" t="s">
        <v>255</v>
      </c>
      <c r="G7076" s="103" t="n">
        <v>45169</v>
      </c>
      <c r="H7076" s="104" t="n">
        <v>166.21</v>
      </c>
      <c r="I7076" s="29" t="s">
        <v>23</v>
      </c>
      <c r="J7076" s="105" t="s">
        <v>1839</v>
      </c>
      <c r="K7076" s="106" t="n">
        <v>19056</v>
      </c>
      <c r="L7076" s="107" t="n">
        <v>2023003531</v>
      </c>
      <c r="M7076" s="73"/>
      <c r="N7076" s="74" t="n">
        <v>0</v>
      </c>
      <c r="O7076" s="109" t="n">
        <v>0</v>
      </c>
      <c r="P7076" s="110" t="n">
        <v>0</v>
      </c>
      <c r="Q7076" s="77" t="n">
        <v>0</v>
      </c>
      <c r="R7076" s="78" t="n">
        <v>0</v>
      </c>
      <c r="S7076" s="39" t="n">
        <f aca="false">H7076</f>
        <v>166.21</v>
      </c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  <c r="AI7076" s="3"/>
      <c r="AJ7076" s="3"/>
      <c r="AMG7076" s="0"/>
      <c r="AMH7076" s="0"/>
      <c r="AMI7076" s="0"/>
      <c r="AMJ7076" s="0"/>
    </row>
    <row r="7077" s="4" customFormat="true" ht="37.5" hidden="false" customHeight="true" outlineLevel="0" collapsed="false">
      <c r="A7077" s="23" t="s">
        <v>1337</v>
      </c>
      <c r="B7077" s="108" t="n">
        <v>13800</v>
      </c>
      <c r="C7077" s="23" t="n">
        <v>3267830</v>
      </c>
      <c r="D7077" s="102" t="s">
        <v>1837</v>
      </c>
      <c r="E7077" s="26" t="s">
        <v>258</v>
      </c>
      <c r="F7077" s="26" t="s">
        <v>255</v>
      </c>
      <c r="G7077" s="103" t="n">
        <v>45169</v>
      </c>
      <c r="H7077" s="104" t="n">
        <v>166.21</v>
      </c>
      <c r="I7077" s="29" t="s">
        <v>23</v>
      </c>
      <c r="J7077" s="105" t="s">
        <v>1839</v>
      </c>
      <c r="K7077" s="106" t="n">
        <v>19056</v>
      </c>
      <c r="L7077" s="107" t="n">
        <v>2023003531</v>
      </c>
      <c r="M7077" s="73"/>
      <c r="N7077" s="74" t="n">
        <v>0</v>
      </c>
      <c r="O7077" s="109" t="n">
        <v>0</v>
      </c>
      <c r="P7077" s="110" t="n">
        <v>0</v>
      </c>
      <c r="Q7077" s="77" t="n">
        <v>0</v>
      </c>
      <c r="R7077" s="78" t="n">
        <v>0</v>
      </c>
      <c r="S7077" s="39" t="n">
        <f aca="false">H7077</f>
        <v>166.21</v>
      </c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  <c r="AI7077" s="3"/>
      <c r="AJ7077" s="3"/>
      <c r="AMG7077" s="0"/>
      <c r="AMH7077" s="0"/>
      <c r="AMI7077" s="0"/>
      <c r="AMJ7077" s="0"/>
    </row>
    <row r="7078" s="4" customFormat="true" ht="37.5" hidden="false" customHeight="true" outlineLevel="0" collapsed="false">
      <c r="A7078" s="23" t="s">
        <v>1337</v>
      </c>
      <c r="B7078" s="108" t="n">
        <v>13801</v>
      </c>
      <c r="C7078" s="23" t="n">
        <v>3267831</v>
      </c>
      <c r="D7078" s="102" t="s">
        <v>1837</v>
      </c>
      <c r="E7078" s="26" t="s">
        <v>258</v>
      </c>
      <c r="F7078" s="26" t="s">
        <v>255</v>
      </c>
      <c r="G7078" s="103" t="n">
        <v>45169</v>
      </c>
      <c r="H7078" s="104" t="n">
        <v>166.21</v>
      </c>
      <c r="I7078" s="29" t="s">
        <v>23</v>
      </c>
      <c r="J7078" s="105" t="s">
        <v>1839</v>
      </c>
      <c r="K7078" s="106" t="n">
        <v>19056</v>
      </c>
      <c r="L7078" s="107" t="n">
        <v>2023003531</v>
      </c>
      <c r="M7078" s="73"/>
      <c r="N7078" s="74" t="n">
        <v>0</v>
      </c>
      <c r="O7078" s="109" t="n">
        <v>0</v>
      </c>
      <c r="P7078" s="110" t="n">
        <v>0</v>
      </c>
      <c r="Q7078" s="77" t="n">
        <v>0</v>
      </c>
      <c r="R7078" s="78" t="n">
        <v>0</v>
      </c>
      <c r="S7078" s="39" t="n">
        <f aca="false">H7078</f>
        <v>166.21</v>
      </c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  <c r="AI7078" s="3"/>
      <c r="AJ7078" s="3"/>
      <c r="AMG7078" s="0"/>
      <c r="AMH7078" s="0"/>
      <c r="AMI7078" s="0"/>
      <c r="AMJ7078" s="0"/>
    </row>
    <row r="7079" s="4" customFormat="true" ht="37.5" hidden="false" customHeight="true" outlineLevel="0" collapsed="false">
      <c r="A7079" s="23" t="s">
        <v>1337</v>
      </c>
      <c r="B7079" s="108" t="n">
        <v>13802</v>
      </c>
      <c r="C7079" s="23" t="n">
        <v>3267832</v>
      </c>
      <c r="D7079" s="102" t="s">
        <v>1837</v>
      </c>
      <c r="E7079" s="26" t="s">
        <v>258</v>
      </c>
      <c r="F7079" s="26" t="s">
        <v>255</v>
      </c>
      <c r="G7079" s="103" t="n">
        <v>45169</v>
      </c>
      <c r="H7079" s="104" t="n">
        <v>166.21</v>
      </c>
      <c r="I7079" s="29" t="s">
        <v>23</v>
      </c>
      <c r="J7079" s="105" t="s">
        <v>1839</v>
      </c>
      <c r="K7079" s="106" t="n">
        <v>19056</v>
      </c>
      <c r="L7079" s="107" t="n">
        <v>2023003531</v>
      </c>
      <c r="M7079" s="73"/>
      <c r="N7079" s="74" t="n">
        <v>0</v>
      </c>
      <c r="O7079" s="109" t="n">
        <v>0</v>
      </c>
      <c r="P7079" s="110" t="n">
        <v>0</v>
      </c>
      <c r="Q7079" s="77" t="n">
        <v>0</v>
      </c>
      <c r="R7079" s="78" t="n">
        <v>0</v>
      </c>
      <c r="S7079" s="39" t="n">
        <f aca="false">H7079</f>
        <v>166.21</v>
      </c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  <c r="AI7079" s="3"/>
      <c r="AJ7079" s="3"/>
      <c r="AMG7079" s="0"/>
      <c r="AMH7079" s="0"/>
      <c r="AMI7079" s="0"/>
      <c r="AMJ7079" s="0"/>
    </row>
    <row r="7080" s="4" customFormat="true" ht="37.5" hidden="false" customHeight="true" outlineLevel="0" collapsed="false">
      <c r="A7080" s="23" t="s">
        <v>1337</v>
      </c>
      <c r="B7080" s="108" t="n">
        <v>13803</v>
      </c>
      <c r="C7080" s="23" t="n">
        <v>3267833</v>
      </c>
      <c r="D7080" s="102" t="s">
        <v>1837</v>
      </c>
      <c r="E7080" s="26" t="s">
        <v>258</v>
      </c>
      <c r="F7080" s="26" t="s">
        <v>255</v>
      </c>
      <c r="G7080" s="103" t="n">
        <v>45169</v>
      </c>
      <c r="H7080" s="104" t="n">
        <v>166.21</v>
      </c>
      <c r="I7080" s="29" t="s">
        <v>23</v>
      </c>
      <c r="J7080" s="105" t="s">
        <v>1839</v>
      </c>
      <c r="K7080" s="106" t="n">
        <v>19056</v>
      </c>
      <c r="L7080" s="107" t="n">
        <v>2023003531</v>
      </c>
      <c r="M7080" s="73"/>
      <c r="N7080" s="74" t="n">
        <v>0</v>
      </c>
      <c r="O7080" s="109" t="n">
        <v>0</v>
      </c>
      <c r="P7080" s="110" t="n">
        <v>0</v>
      </c>
      <c r="Q7080" s="77" t="n">
        <v>0</v>
      </c>
      <c r="R7080" s="78" t="n">
        <v>0</v>
      </c>
      <c r="S7080" s="39" t="n">
        <f aca="false">H7080</f>
        <v>166.21</v>
      </c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  <c r="AI7080" s="3"/>
      <c r="AJ7080" s="3"/>
      <c r="AMG7080" s="0"/>
      <c r="AMH7080" s="0"/>
      <c r="AMI7080" s="0"/>
      <c r="AMJ7080" s="0"/>
    </row>
    <row r="7081" s="4" customFormat="true" ht="37.5" hidden="false" customHeight="true" outlineLevel="0" collapsed="false">
      <c r="A7081" s="23" t="s">
        <v>1337</v>
      </c>
      <c r="B7081" s="108" t="n">
        <v>13804</v>
      </c>
      <c r="C7081" s="23" t="n">
        <v>3267834</v>
      </c>
      <c r="D7081" s="102" t="s">
        <v>1837</v>
      </c>
      <c r="E7081" s="26" t="s">
        <v>258</v>
      </c>
      <c r="F7081" s="26" t="s">
        <v>255</v>
      </c>
      <c r="G7081" s="103" t="n">
        <v>45169</v>
      </c>
      <c r="H7081" s="104" t="n">
        <v>166.21</v>
      </c>
      <c r="I7081" s="29" t="s">
        <v>23</v>
      </c>
      <c r="J7081" s="105" t="s">
        <v>1839</v>
      </c>
      <c r="K7081" s="106" t="n">
        <v>19056</v>
      </c>
      <c r="L7081" s="107" t="n">
        <v>2023003531</v>
      </c>
      <c r="M7081" s="73"/>
      <c r="N7081" s="74" t="n">
        <v>0</v>
      </c>
      <c r="O7081" s="109" t="n">
        <v>0</v>
      </c>
      <c r="P7081" s="110" t="n">
        <v>0</v>
      </c>
      <c r="Q7081" s="77" t="n">
        <v>0</v>
      </c>
      <c r="R7081" s="78" t="n">
        <v>0</v>
      </c>
      <c r="S7081" s="39" t="n">
        <f aca="false">H7081</f>
        <v>166.21</v>
      </c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  <c r="AI7081" s="3"/>
      <c r="AJ7081" s="3"/>
      <c r="AMG7081" s="0"/>
      <c r="AMH7081" s="0"/>
      <c r="AMI7081" s="0"/>
      <c r="AMJ7081" s="0"/>
    </row>
    <row r="7082" s="4" customFormat="true" ht="37.5" hidden="false" customHeight="true" outlineLevel="0" collapsed="false">
      <c r="A7082" s="23" t="s">
        <v>1337</v>
      </c>
      <c r="B7082" s="108" t="n">
        <v>13805</v>
      </c>
      <c r="C7082" s="23" t="n">
        <v>3267835</v>
      </c>
      <c r="D7082" s="102" t="s">
        <v>1837</v>
      </c>
      <c r="E7082" s="26" t="s">
        <v>258</v>
      </c>
      <c r="F7082" s="26" t="s">
        <v>255</v>
      </c>
      <c r="G7082" s="103" t="n">
        <v>45169</v>
      </c>
      <c r="H7082" s="104" t="n">
        <v>166.21</v>
      </c>
      <c r="I7082" s="29" t="s">
        <v>23</v>
      </c>
      <c r="J7082" s="105" t="s">
        <v>1839</v>
      </c>
      <c r="K7082" s="106" t="n">
        <v>19056</v>
      </c>
      <c r="L7082" s="107" t="n">
        <v>2023003531</v>
      </c>
      <c r="M7082" s="73"/>
      <c r="N7082" s="74" t="n">
        <v>0</v>
      </c>
      <c r="O7082" s="109" t="n">
        <v>0</v>
      </c>
      <c r="P7082" s="110" t="n">
        <v>0</v>
      </c>
      <c r="Q7082" s="77" t="n">
        <v>0</v>
      </c>
      <c r="R7082" s="78" t="n">
        <v>0</v>
      </c>
      <c r="S7082" s="39" t="n">
        <f aca="false">H7082</f>
        <v>166.21</v>
      </c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  <c r="AI7082" s="3"/>
      <c r="AJ7082" s="3"/>
      <c r="AMG7082" s="0"/>
      <c r="AMH7082" s="0"/>
      <c r="AMI7082" s="0"/>
      <c r="AMJ7082" s="0"/>
    </row>
    <row r="7083" s="4" customFormat="true" ht="37.5" hidden="false" customHeight="true" outlineLevel="0" collapsed="false">
      <c r="A7083" s="23" t="s">
        <v>1337</v>
      </c>
      <c r="B7083" s="108" t="n">
        <v>13806</v>
      </c>
      <c r="C7083" s="23" t="n">
        <v>3267836</v>
      </c>
      <c r="D7083" s="102" t="s">
        <v>1837</v>
      </c>
      <c r="E7083" s="26" t="s">
        <v>258</v>
      </c>
      <c r="F7083" s="26" t="s">
        <v>255</v>
      </c>
      <c r="G7083" s="103" t="n">
        <v>45169</v>
      </c>
      <c r="H7083" s="104" t="n">
        <v>166.21</v>
      </c>
      <c r="I7083" s="29" t="s">
        <v>23</v>
      </c>
      <c r="J7083" s="105" t="s">
        <v>1839</v>
      </c>
      <c r="K7083" s="106" t="n">
        <v>19056</v>
      </c>
      <c r="L7083" s="107" t="n">
        <v>2023003531</v>
      </c>
      <c r="M7083" s="73"/>
      <c r="N7083" s="74" t="n">
        <v>0</v>
      </c>
      <c r="O7083" s="109" t="n">
        <v>0</v>
      </c>
      <c r="P7083" s="110" t="n">
        <v>0</v>
      </c>
      <c r="Q7083" s="77" t="n">
        <v>0</v>
      </c>
      <c r="R7083" s="78" t="n">
        <v>0</v>
      </c>
      <c r="S7083" s="39" t="n">
        <f aca="false">H7083</f>
        <v>166.21</v>
      </c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  <c r="AI7083" s="3"/>
      <c r="AJ7083" s="3"/>
      <c r="AMG7083" s="0"/>
      <c r="AMH7083" s="0"/>
      <c r="AMI7083" s="0"/>
      <c r="AMJ7083" s="0"/>
    </row>
    <row r="7084" s="4" customFormat="true" ht="37.5" hidden="false" customHeight="true" outlineLevel="0" collapsed="false">
      <c r="A7084" s="23" t="s">
        <v>1337</v>
      </c>
      <c r="B7084" s="108" t="n">
        <v>13807</v>
      </c>
      <c r="C7084" s="23" t="n">
        <v>3267837</v>
      </c>
      <c r="D7084" s="102" t="s">
        <v>1837</v>
      </c>
      <c r="E7084" s="26" t="s">
        <v>258</v>
      </c>
      <c r="F7084" s="26" t="s">
        <v>255</v>
      </c>
      <c r="G7084" s="103" t="n">
        <v>45169</v>
      </c>
      <c r="H7084" s="104" t="n">
        <v>166.21</v>
      </c>
      <c r="I7084" s="29" t="s">
        <v>23</v>
      </c>
      <c r="J7084" s="105" t="s">
        <v>1839</v>
      </c>
      <c r="K7084" s="106" t="n">
        <v>19056</v>
      </c>
      <c r="L7084" s="107" t="n">
        <v>2023003531</v>
      </c>
      <c r="M7084" s="73"/>
      <c r="N7084" s="74" t="n">
        <v>0</v>
      </c>
      <c r="O7084" s="109" t="n">
        <v>0</v>
      </c>
      <c r="P7084" s="110" t="n">
        <v>0</v>
      </c>
      <c r="Q7084" s="77" t="n">
        <v>0</v>
      </c>
      <c r="R7084" s="78" t="n">
        <v>0</v>
      </c>
      <c r="S7084" s="39" t="n">
        <f aca="false">H7084</f>
        <v>166.21</v>
      </c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  <c r="AI7084" s="3"/>
      <c r="AJ7084" s="3"/>
      <c r="AMG7084" s="0"/>
      <c r="AMH7084" s="0"/>
      <c r="AMI7084" s="0"/>
      <c r="AMJ7084" s="0"/>
    </row>
    <row r="7085" s="4" customFormat="true" ht="37.5" hidden="false" customHeight="true" outlineLevel="0" collapsed="false">
      <c r="A7085" s="23" t="s">
        <v>1337</v>
      </c>
      <c r="B7085" s="108" t="n">
        <v>13808</v>
      </c>
      <c r="C7085" s="23" t="n">
        <v>3267838</v>
      </c>
      <c r="D7085" s="102" t="s">
        <v>1837</v>
      </c>
      <c r="E7085" s="26" t="s">
        <v>258</v>
      </c>
      <c r="F7085" s="26" t="s">
        <v>255</v>
      </c>
      <c r="G7085" s="103" t="n">
        <v>45169</v>
      </c>
      <c r="H7085" s="104" t="n">
        <v>166.21</v>
      </c>
      <c r="I7085" s="29" t="s">
        <v>23</v>
      </c>
      <c r="J7085" s="105" t="s">
        <v>1839</v>
      </c>
      <c r="K7085" s="106" t="n">
        <v>19056</v>
      </c>
      <c r="L7085" s="107" t="n">
        <v>2023003531</v>
      </c>
      <c r="M7085" s="73"/>
      <c r="N7085" s="74" t="n">
        <v>0</v>
      </c>
      <c r="O7085" s="109" t="n">
        <v>0</v>
      </c>
      <c r="P7085" s="110" t="n">
        <v>0</v>
      </c>
      <c r="Q7085" s="77" t="n">
        <v>0</v>
      </c>
      <c r="R7085" s="78" t="n">
        <v>0</v>
      </c>
      <c r="S7085" s="39" t="n">
        <f aca="false">H7085</f>
        <v>166.21</v>
      </c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  <c r="AI7085" s="3"/>
      <c r="AJ7085" s="3"/>
      <c r="AMG7085" s="0"/>
      <c r="AMH7085" s="0"/>
      <c r="AMI7085" s="0"/>
      <c r="AMJ7085" s="0"/>
    </row>
    <row r="7086" s="4" customFormat="true" ht="37.5" hidden="false" customHeight="true" outlineLevel="0" collapsed="false">
      <c r="A7086" s="23" t="s">
        <v>1337</v>
      </c>
      <c r="B7086" s="108" t="n">
        <v>13809</v>
      </c>
      <c r="C7086" s="23" t="n">
        <v>3267839</v>
      </c>
      <c r="D7086" s="102" t="s">
        <v>1837</v>
      </c>
      <c r="E7086" s="26" t="s">
        <v>258</v>
      </c>
      <c r="F7086" s="26" t="s">
        <v>255</v>
      </c>
      <c r="G7086" s="103" t="n">
        <v>45169</v>
      </c>
      <c r="H7086" s="104" t="n">
        <v>166.21</v>
      </c>
      <c r="I7086" s="29" t="s">
        <v>23</v>
      </c>
      <c r="J7086" s="105" t="s">
        <v>1839</v>
      </c>
      <c r="K7086" s="106" t="n">
        <v>19056</v>
      </c>
      <c r="L7086" s="107" t="n">
        <v>2023003531</v>
      </c>
      <c r="M7086" s="73"/>
      <c r="N7086" s="74" t="n">
        <v>0</v>
      </c>
      <c r="O7086" s="109" t="n">
        <v>0</v>
      </c>
      <c r="P7086" s="110" t="n">
        <v>0</v>
      </c>
      <c r="Q7086" s="77" t="n">
        <v>0</v>
      </c>
      <c r="R7086" s="78" t="n">
        <v>0</v>
      </c>
      <c r="S7086" s="39" t="n">
        <f aca="false">H7086</f>
        <v>166.21</v>
      </c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  <c r="AI7086" s="3"/>
      <c r="AJ7086" s="3"/>
      <c r="AMG7086" s="0"/>
      <c r="AMH7086" s="0"/>
      <c r="AMI7086" s="0"/>
      <c r="AMJ7086" s="0"/>
    </row>
    <row r="7087" s="4" customFormat="true" ht="37.5" hidden="false" customHeight="true" outlineLevel="0" collapsed="false">
      <c r="A7087" s="23" t="s">
        <v>1337</v>
      </c>
      <c r="B7087" s="108" t="n">
        <v>13810</v>
      </c>
      <c r="C7087" s="23" t="n">
        <v>3267840</v>
      </c>
      <c r="D7087" s="102" t="s">
        <v>1837</v>
      </c>
      <c r="E7087" s="26" t="s">
        <v>258</v>
      </c>
      <c r="F7087" s="26" t="s">
        <v>255</v>
      </c>
      <c r="G7087" s="103" t="n">
        <v>45169</v>
      </c>
      <c r="H7087" s="104" t="n">
        <v>166.21</v>
      </c>
      <c r="I7087" s="29" t="s">
        <v>23</v>
      </c>
      <c r="J7087" s="105" t="s">
        <v>1839</v>
      </c>
      <c r="K7087" s="106" t="n">
        <v>19056</v>
      </c>
      <c r="L7087" s="107" t="n">
        <v>2023003531</v>
      </c>
      <c r="M7087" s="73"/>
      <c r="N7087" s="74" t="n">
        <v>0</v>
      </c>
      <c r="O7087" s="109" t="n">
        <v>0</v>
      </c>
      <c r="P7087" s="110" t="n">
        <v>0</v>
      </c>
      <c r="Q7087" s="77" t="n">
        <v>0</v>
      </c>
      <c r="R7087" s="78" t="n">
        <v>0</v>
      </c>
      <c r="S7087" s="39" t="n">
        <f aca="false">H7087</f>
        <v>166.21</v>
      </c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  <c r="AI7087" s="3"/>
      <c r="AJ7087" s="3"/>
      <c r="AMG7087" s="0"/>
      <c r="AMH7087" s="0"/>
      <c r="AMI7087" s="0"/>
      <c r="AMJ7087" s="0"/>
    </row>
    <row r="7088" s="4" customFormat="true" ht="37.5" hidden="false" customHeight="true" outlineLevel="0" collapsed="false">
      <c r="A7088" s="23" t="s">
        <v>1337</v>
      </c>
      <c r="B7088" s="108" t="n">
        <v>13811</v>
      </c>
      <c r="C7088" s="23" t="n">
        <v>3267841</v>
      </c>
      <c r="D7088" s="102" t="s">
        <v>1837</v>
      </c>
      <c r="E7088" s="26" t="s">
        <v>258</v>
      </c>
      <c r="F7088" s="26" t="s">
        <v>255</v>
      </c>
      <c r="G7088" s="103" t="n">
        <v>45169</v>
      </c>
      <c r="H7088" s="104" t="n">
        <v>166.21</v>
      </c>
      <c r="I7088" s="29" t="s">
        <v>23</v>
      </c>
      <c r="J7088" s="105" t="s">
        <v>1839</v>
      </c>
      <c r="K7088" s="106" t="n">
        <v>19056</v>
      </c>
      <c r="L7088" s="107" t="n">
        <v>2023003531</v>
      </c>
      <c r="M7088" s="73"/>
      <c r="N7088" s="74" t="n">
        <v>0</v>
      </c>
      <c r="O7088" s="109" t="n">
        <v>0</v>
      </c>
      <c r="P7088" s="110" t="n">
        <v>0</v>
      </c>
      <c r="Q7088" s="77" t="n">
        <v>0</v>
      </c>
      <c r="R7088" s="78" t="n">
        <v>0</v>
      </c>
      <c r="S7088" s="39" t="n">
        <f aca="false">H7088</f>
        <v>166.21</v>
      </c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  <c r="AI7088" s="3"/>
      <c r="AJ7088" s="3"/>
      <c r="AMG7088" s="0"/>
      <c r="AMH7088" s="0"/>
      <c r="AMI7088" s="0"/>
      <c r="AMJ7088" s="0"/>
    </row>
    <row r="7089" s="4" customFormat="true" ht="37.5" hidden="false" customHeight="true" outlineLevel="0" collapsed="false">
      <c r="A7089" s="23" t="s">
        <v>1337</v>
      </c>
      <c r="B7089" s="108" t="n">
        <v>13812</v>
      </c>
      <c r="C7089" s="23" t="n">
        <v>3267842</v>
      </c>
      <c r="D7089" s="102" t="s">
        <v>1837</v>
      </c>
      <c r="E7089" s="26" t="s">
        <v>258</v>
      </c>
      <c r="F7089" s="26" t="s">
        <v>255</v>
      </c>
      <c r="G7089" s="103" t="n">
        <v>45169</v>
      </c>
      <c r="H7089" s="104" t="n">
        <v>166.21</v>
      </c>
      <c r="I7089" s="29" t="s">
        <v>23</v>
      </c>
      <c r="J7089" s="105" t="s">
        <v>1839</v>
      </c>
      <c r="K7089" s="106" t="n">
        <v>19056</v>
      </c>
      <c r="L7089" s="107" t="n">
        <v>2023003531</v>
      </c>
      <c r="M7089" s="73"/>
      <c r="N7089" s="74" t="n">
        <v>0</v>
      </c>
      <c r="O7089" s="109" t="n">
        <v>0</v>
      </c>
      <c r="P7089" s="110" t="n">
        <v>0</v>
      </c>
      <c r="Q7089" s="77" t="n">
        <v>0</v>
      </c>
      <c r="R7089" s="78" t="n">
        <v>0</v>
      </c>
      <c r="S7089" s="39" t="n">
        <f aca="false">H7089</f>
        <v>166.21</v>
      </c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  <c r="AI7089" s="3"/>
      <c r="AJ7089" s="3"/>
      <c r="AMG7089" s="0"/>
      <c r="AMH7089" s="0"/>
      <c r="AMI7089" s="0"/>
      <c r="AMJ7089" s="0"/>
    </row>
    <row r="7090" s="4" customFormat="true" ht="37.5" hidden="false" customHeight="true" outlineLevel="0" collapsed="false">
      <c r="A7090" s="23" t="s">
        <v>1337</v>
      </c>
      <c r="B7090" s="108" t="n">
        <v>13813</v>
      </c>
      <c r="C7090" s="23" t="n">
        <v>3267843</v>
      </c>
      <c r="D7090" s="102" t="s">
        <v>1837</v>
      </c>
      <c r="E7090" s="26" t="s">
        <v>258</v>
      </c>
      <c r="F7090" s="26" t="s">
        <v>255</v>
      </c>
      <c r="G7090" s="103" t="n">
        <v>45169</v>
      </c>
      <c r="H7090" s="104" t="n">
        <v>166.21</v>
      </c>
      <c r="I7090" s="29" t="s">
        <v>23</v>
      </c>
      <c r="J7090" s="105" t="s">
        <v>1839</v>
      </c>
      <c r="K7090" s="106" t="n">
        <v>19056</v>
      </c>
      <c r="L7090" s="107" t="n">
        <v>2023003531</v>
      </c>
      <c r="M7090" s="73"/>
      <c r="N7090" s="74" t="n">
        <v>0</v>
      </c>
      <c r="O7090" s="109" t="n">
        <v>0</v>
      </c>
      <c r="P7090" s="110" t="n">
        <v>0</v>
      </c>
      <c r="Q7090" s="77" t="n">
        <v>0</v>
      </c>
      <c r="R7090" s="78" t="n">
        <v>0</v>
      </c>
      <c r="S7090" s="39" t="n">
        <f aca="false">H7090</f>
        <v>166.21</v>
      </c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  <c r="AI7090" s="3"/>
      <c r="AJ7090" s="3"/>
      <c r="AMG7090" s="0"/>
      <c r="AMH7090" s="0"/>
      <c r="AMI7090" s="0"/>
      <c r="AMJ7090" s="0"/>
    </row>
    <row r="7091" s="4" customFormat="true" ht="37.5" hidden="false" customHeight="true" outlineLevel="0" collapsed="false">
      <c r="A7091" s="23" t="s">
        <v>1337</v>
      </c>
      <c r="B7091" s="108" t="n">
        <v>13814</v>
      </c>
      <c r="C7091" s="23" t="n">
        <v>3267844</v>
      </c>
      <c r="D7091" s="102" t="s">
        <v>1837</v>
      </c>
      <c r="E7091" s="26" t="s">
        <v>258</v>
      </c>
      <c r="F7091" s="26" t="s">
        <v>255</v>
      </c>
      <c r="G7091" s="103" t="n">
        <v>45169</v>
      </c>
      <c r="H7091" s="104" t="n">
        <v>166.21</v>
      </c>
      <c r="I7091" s="29" t="s">
        <v>23</v>
      </c>
      <c r="J7091" s="105" t="s">
        <v>1839</v>
      </c>
      <c r="K7091" s="106" t="n">
        <v>19056</v>
      </c>
      <c r="L7091" s="107" t="n">
        <v>2023003531</v>
      </c>
      <c r="M7091" s="73"/>
      <c r="N7091" s="74" t="n">
        <v>0</v>
      </c>
      <c r="O7091" s="109" t="n">
        <v>0</v>
      </c>
      <c r="P7091" s="110" t="n">
        <v>0</v>
      </c>
      <c r="Q7091" s="77" t="n">
        <v>0</v>
      </c>
      <c r="R7091" s="78" t="n">
        <v>0</v>
      </c>
      <c r="S7091" s="39" t="n">
        <f aca="false">H7091</f>
        <v>166.21</v>
      </c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  <c r="AI7091" s="3"/>
      <c r="AJ7091" s="3"/>
      <c r="AMG7091" s="0"/>
      <c r="AMH7091" s="0"/>
      <c r="AMI7091" s="0"/>
      <c r="AMJ7091" s="0"/>
    </row>
    <row r="7092" s="4" customFormat="true" ht="37.5" hidden="false" customHeight="true" outlineLevel="0" collapsed="false">
      <c r="A7092" s="23" t="s">
        <v>1337</v>
      </c>
      <c r="B7092" s="108" t="n">
        <v>13815</v>
      </c>
      <c r="C7092" s="23" t="n">
        <v>3267845</v>
      </c>
      <c r="D7092" s="102" t="s">
        <v>1837</v>
      </c>
      <c r="E7092" s="26" t="s">
        <v>258</v>
      </c>
      <c r="F7092" s="26" t="s">
        <v>255</v>
      </c>
      <c r="G7092" s="103" t="n">
        <v>45169</v>
      </c>
      <c r="H7092" s="104" t="n">
        <v>166.21</v>
      </c>
      <c r="I7092" s="29" t="s">
        <v>23</v>
      </c>
      <c r="J7092" s="105" t="s">
        <v>1839</v>
      </c>
      <c r="K7092" s="106" t="n">
        <v>19056</v>
      </c>
      <c r="L7092" s="107" t="n">
        <v>2023003531</v>
      </c>
      <c r="M7092" s="73"/>
      <c r="N7092" s="74" t="n">
        <v>0</v>
      </c>
      <c r="O7092" s="109" t="n">
        <v>0</v>
      </c>
      <c r="P7092" s="110" t="n">
        <v>0</v>
      </c>
      <c r="Q7092" s="77" t="n">
        <v>0</v>
      </c>
      <c r="R7092" s="78" t="n">
        <v>0</v>
      </c>
      <c r="S7092" s="39" t="n">
        <f aca="false">H7092</f>
        <v>166.21</v>
      </c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  <c r="AI7092" s="3"/>
      <c r="AJ7092" s="3"/>
      <c r="AMG7092" s="0"/>
      <c r="AMH7092" s="0"/>
      <c r="AMI7092" s="0"/>
      <c r="AMJ7092" s="0"/>
    </row>
    <row r="7093" s="4" customFormat="true" ht="37.5" hidden="false" customHeight="true" outlineLevel="0" collapsed="false">
      <c r="A7093" s="23" t="s">
        <v>1337</v>
      </c>
      <c r="B7093" s="108" t="n">
        <v>13816</v>
      </c>
      <c r="C7093" s="23" t="n">
        <v>3267846</v>
      </c>
      <c r="D7093" s="102" t="s">
        <v>1837</v>
      </c>
      <c r="E7093" s="26" t="s">
        <v>258</v>
      </c>
      <c r="F7093" s="26" t="s">
        <v>255</v>
      </c>
      <c r="G7093" s="103" t="n">
        <v>45169</v>
      </c>
      <c r="H7093" s="104" t="n">
        <v>166.21</v>
      </c>
      <c r="I7093" s="29" t="s">
        <v>23</v>
      </c>
      <c r="J7093" s="105" t="s">
        <v>1839</v>
      </c>
      <c r="K7093" s="106" t="n">
        <v>19056</v>
      </c>
      <c r="L7093" s="107" t="n">
        <v>2023003531</v>
      </c>
      <c r="M7093" s="73"/>
      <c r="N7093" s="74" t="n">
        <v>0</v>
      </c>
      <c r="O7093" s="109" t="n">
        <v>0</v>
      </c>
      <c r="P7093" s="110" t="n">
        <v>0</v>
      </c>
      <c r="Q7093" s="77" t="n">
        <v>0</v>
      </c>
      <c r="R7093" s="78" t="n">
        <v>0</v>
      </c>
      <c r="S7093" s="39" t="n">
        <f aca="false">H7093</f>
        <v>166.21</v>
      </c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  <c r="AI7093" s="3"/>
      <c r="AJ7093" s="3"/>
      <c r="AMG7093" s="0"/>
      <c r="AMH7093" s="0"/>
      <c r="AMI7093" s="0"/>
      <c r="AMJ7093" s="0"/>
    </row>
    <row r="7094" s="4" customFormat="true" ht="37.5" hidden="false" customHeight="true" outlineLevel="0" collapsed="false">
      <c r="A7094" s="23" t="s">
        <v>1337</v>
      </c>
      <c r="B7094" s="108" t="n">
        <v>13817</v>
      </c>
      <c r="C7094" s="23" t="n">
        <v>3267847</v>
      </c>
      <c r="D7094" s="102" t="s">
        <v>1837</v>
      </c>
      <c r="E7094" s="26" t="s">
        <v>258</v>
      </c>
      <c r="F7094" s="26" t="s">
        <v>255</v>
      </c>
      <c r="G7094" s="103" t="n">
        <v>45169</v>
      </c>
      <c r="H7094" s="104" t="n">
        <v>166.21</v>
      </c>
      <c r="I7094" s="29" t="s">
        <v>23</v>
      </c>
      <c r="J7094" s="105" t="s">
        <v>1839</v>
      </c>
      <c r="K7094" s="106" t="n">
        <v>19056</v>
      </c>
      <c r="L7094" s="107" t="n">
        <v>2023003531</v>
      </c>
      <c r="M7094" s="73"/>
      <c r="N7094" s="74" t="n">
        <v>0</v>
      </c>
      <c r="O7094" s="109" t="n">
        <v>0</v>
      </c>
      <c r="P7094" s="110" t="n">
        <v>0</v>
      </c>
      <c r="Q7094" s="77" t="n">
        <v>0</v>
      </c>
      <c r="R7094" s="78" t="n">
        <v>0</v>
      </c>
      <c r="S7094" s="39" t="n">
        <f aca="false">H7094</f>
        <v>166.21</v>
      </c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  <c r="AI7094" s="3"/>
      <c r="AJ7094" s="3"/>
      <c r="AMG7094" s="0"/>
      <c r="AMH7094" s="0"/>
      <c r="AMI7094" s="0"/>
      <c r="AMJ7094" s="0"/>
    </row>
    <row r="7095" s="4" customFormat="true" ht="37.5" hidden="false" customHeight="true" outlineLevel="0" collapsed="false">
      <c r="A7095" s="23" t="s">
        <v>1337</v>
      </c>
      <c r="B7095" s="108" t="n">
        <v>13818</v>
      </c>
      <c r="C7095" s="23" t="n">
        <v>3267848</v>
      </c>
      <c r="D7095" s="102" t="s">
        <v>1837</v>
      </c>
      <c r="E7095" s="26" t="s">
        <v>258</v>
      </c>
      <c r="F7095" s="26" t="s">
        <v>255</v>
      </c>
      <c r="G7095" s="103" t="n">
        <v>45169</v>
      </c>
      <c r="H7095" s="104" t="n">
        <v>166.21</v>
      </c>
      <c r="I7095" s="29" t="s">
        <v>23</v>
      </c>
      <c r="J7095" s="105" t="s">
        <v>1839</v>
      </c>
      <c r="K7095" s="106" t="n">
        <v>19056</v>
      </c>
      <c r="L7095" s="107" t="n">
        <v>2023003531</v>
      </c>
      <c r="M7095" s="73"/>
      <c r="N7095" s="74" t="n">
        <v>0</v>
      </c>
      <c r="O7095" s="109" t="n">
        <v>0</v>
      </c>
      <c r="P7095" s="110" t="n">
        <v>0</v>
      </c>
      <c r="Q7095" s="77" t="n">
        <v>0</v>
      </c>
      <c r="R7095" s="78" t="n">
        <v>0</v>
      </c>
      <c r="S7095" s="39" t="n">
        <f aca="false">H7095</f>
        <v>166.21</v>
      </c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  <c r="AI7095" s="3"/>
      <c r="AJ7095" s="3"/>
      <c r="AMG7095" s="0"/>
      <c r="AMH7095" s="0"/>
      <c r="AMI7095" s="0"/>
      <c r="AMJ7095" s="0"/>
    </row>
    <row r="7096" s="4" customFormat="true" ht="37.5" hidden="false" customHeight="true" outlineLevel="0" collapsed="false">
      <c r="A7096" s="23" t="s">
        <v>1337</v>
      </c>
      <c r="B7096" s="108" t="n">
        <v>13819</v>
      </c>
      <c r="C7096" s="23" t="n">
        <v>3267849</v>
      </c>
      <c r="D7096" s="102" t="s">
        <v>1837</v>
      </c>
      <c r="E7096" s="26" t="s">
        <v>258</v>
      </c>
      <c r="F7096" s="26" t="s">
        <v>255</v>
      </c>
      <c r="G7096" s="103" t="n">
        <v>45169</v>
      </c>
      <c r="H7096" s="104" t="n">
        <v>166.21</v>
      </c>
      <c r="I7096" s="29" t="s">
        <v>23</v>
      </c>
      <c r="J7096" s="105" t="s">
        <v>1839</v>
      </c>
      <c r="K7096" s="106" t="n">
        <v>19056</v>
      </c>
      <c r="L7096" s="107" t="n">
        <v>2023003531</v>
      </c>
      <c r="M7096" s="73"/>
      <c r="N7096" s="74" t="n">
        <v>0</v>
      </c>
      <c r="O7096" s="109" t="n">
        <v>0</v>
      </c>
      <c r="P7096" s="110" t="n">
        <v>0</v>
      </c>
      <c r="Q7096" s="77" t="n">
        <v>0</v>
      </c>
      <c r="R7096" s="78" t="n">
        <v>0</v>
      </c>
      <c r="S7096" s="39" t="n">
        <f aca="false">H7096</f>
        <v>166.21</v>
      </c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  <c r="AI7096" s="3"/>
      <c r="AJ7096" s="3"/>
      <c r="AMG7096" s="0"/>
      <c r="AMH7096" s="0"/>
      <c r="AMI7096" s="0"/>
      <c r="AMJ7096" s="0"/>
    </row>
    <row r="7097" s="4" customFormat="true" ht="37.5" hidden="false" customHeight="true" outlineLevel="0" collapsed="false">
      <c r="A7097" s="23" t="s">
        <v>1337</v>
      </c>
      <c r="B7097" s="108" t="n">
        <v>13820</v>
      </c>
      <c r="C7097" s="23" t="n">
        <v>3267850</v>
      </c>
      <c r="D7097" s="102" t="s">
        <v>1837</v>
      </c>
      <c r="E7097" s="26" t="s">
        <v>258</v>
      </c>
      <c r="F7097" s="26" t="s">
        <v>255</v>
      </c>
      <c r="G7097" s="103" t="n">
        <v>45169</v>
      </c>
      <c r="H7097" s="104" t="n">
        <v>166.21</v>
      </c>
      <c r="I7097" s="29" t="s">
        <v>23</v>
      </c>
      <c r="J7097" s="105" t="s">
        <v>1839</v>
      </c>
      <c r="K7097" s="106" t="n">
        <v>19056</v>
      </c>
      <c r="L7097" s="107" t="n">
        <v>2023003531</v>
      </c>
      <c r="M7097" s="73"/>
      <c r="N7097" s="74" t="n">
        <v>0</v>
      </c>
      <c r="O7097" s="109" t="n">
        <v>0</v>
      </c>
      <c r="P7097" s="110" t="n">
        <v>0</v>
      </c>
      <c r="Q7097" s="77" t="n">
        <v>0</v>
      </c>
      <c r="R7097" s="78" t="n">
        <v>0</v>
      </c>
      <c r="S7097" s="39" t="n">
        <f aca="false">H7097</f>
        <v>166.21</v>
      </c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  <c r="AI7097" s="3"/>
      <c r="AJ7097" s="3"/>
      <c r="AMG7097" s="0"/>
      <c r="AMH7097" s="0"/>
      <c r="AMI7097" s="0"/>
      <c r="AMJ7097" s="0"/>
    </row>
    <row r="7098" s="4" customFormat="true" ht="37.5" hidden="false" customHeight="true" outlineLevel="0" collapsed="false">
      <c r="A7098" s="23" t="s">
        <v>1337</v>
      </c>
      <c r="B7098" s="108" t="n">
        <v>13821</v>
      </c>
      <c r="C7098" s="23" t="n">
        <v>3267851</v>
      </c>
      <c r="D7098" s="102" t="s">
        <v>1837</v>
      </c>
      <c r="E7098" s="26" t="s">
        <v>258</v>
      </c>
      <c r="F7098" s="26" t="s">
        <v>255</v>
      </c>
      <c r="G7098" s="103" t="n">
        <v>45169</v>
      </c>
      <c r="H7098" s="104" t="n">
        <v>166.21</v>
      </c>
      <c r="I7098" s="29" t="s">
        <v>23</v>
      </c>
      <c r="J7098" s="105" t="s">
        <v>1839</v>
      </c>
      <c r="K7098" s="106" t="n">
        <v>19056</v>
      </c>
      <c r="L7098" s="107" t="n">
        <v>2023003531</v>
      </c>
      <c r="M7098" s="73"/>
      <c r="N7098" s="74" t="n">
        <v>0</v>
      </c>
      <c r="O7098" s="109" t="n">
        <v>0</v>
      </c>
      <c r="P7098" s="110" t="n">
        <v>0</v>
      </c>
      <c r="Q7098" s="77" t="n">
        <v>0</v>
      </c>
      <c r="R7098" s="78" t="n">
        <v>0</v>
      </c>
      <c r="S7098" s="39" t="n">
        <f aca="false">H7098</f>
        <v>166.21</v>
      </c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  <c r="AI7098" s="3"/>
      <c r="AJ7098" s="3"/>
      <c r="AMG7098" s="0"/>
      <c r="AMH7098" s="0"/>
      <c r="AMI7098" s="0"/>
      <c r="AMJ7098" s="0"/>
    </row>
    <row r="7099" s="4" customFormat="true" ht="37.5" hidden="false" customHeight="true" outlineLevel="0" collapsed="false">
      <c r="A7099" s="23" t="s">
        <v>1337</v>
      </c>
      <c r="B7099" s="108" t="n">
        <v>13822</v>
      </c>
      <c r="C7099" s="23" t="n">
        <v>3267852</v>
      </c>
      <c r="D7099" s="102" t="s">
        <v>1837</v>
      </c>
      <c r="E7099" s="26" t="s">
        <v>258</v>
      </c>
      <c r="F7099" s="26" t="s">
        <v>255</v>
      </c>
      <c r="G7099" s="103" t="n">
        <v>45169</v>
      </c>
      <c r="H7099" s="104" t="n">
        <v>166.21</v>
      </c>
      <c r="I7099" s="29" t="s">
        <v>23</v>
      </c>
      <c r="J7099" s="105" t="s">
        <v>1839</v>
      </c>
      <c r="K7099" s="106" t="n">
        <v>19056</v>
      </c>
      <c r="L7099" s="107" t="n">
        <v>2023003531</v>
      </c>
      <c r="M7099" s="73"/>
      <c r="N7099" s="74" t="n">
        <v>0</v>
      </c>
      <c r="O7099" s="109" t="n">
        <v>0</v>
      </c>
      <c r="P7099" s="110" t="n">
        <v>0</v>
      </c>
      <c r="Q7099" s="77" t="n">
        <v>0</v>
      </c>
      <c r="R7099" s="78" t="n">
        <v>0</v>
      </c>
      <c r="S7099" s="39" t="n">
        <f aca="false">H7099</f>
        <v>166.21</v>
      </c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  <c r="AI7099" s="3"/>
      <c r="AJ7099" s="3"/>
      <c r="AMG7099" s="0"/>
      <c r="AMH7099" s="0"/>
      <c r="AMI7099" s="0"/>
      <c r="AMJ7099" s="0"/>
    </row>
    <row r="7100" s="4" customFormat="true" ht="37.5" hidden="false" customHeight="true" outlineLevel="0" collapsed="false">
      <c r="A7100" s="23" t="s">
        <v>1337</v>
      </c>
      <c r="B7100" s="108" t="n">
        <v>13823</v>
      </c>
      <c r="C7100" s="23" t="n">
        <v>3267853</v>
      </c>
      <c r="D7100" s="102" t="s">
        <v>1837</v>
      </c>
      <c r="E7100" s="26" t="s">
        <v>258</v>
      </c>
      <c r="F7100" s="26" t="s">
        <v>255</v>
      </c>
      <c r="G7100" s="103" t="n">
        <v>45169</v>
      </c>
      <c r="H7100" s="104" t="n">
        <v>166.21</v>
      </c>
      <c r="I7100" s="29" t="s">
        <v>23</v>
      </c>
      <c r="J7100" s="105" t="s">
        <v>1839</v>
      </c>
      <c r="K7100" s="106" t="n">
        <v>19056</v>
      </c>
      <c r="L7100" s="107" t="n">
        <v>2023003531</v>
      </c>
      <c r="M7100" s="73"/>
      <c r="N7100" s="74" t="n">
        <v>0</v>
      </c>
      <c r="O7100" s="109" t="n">
        <v>0</v>
      </c>
      <c r="P7100" s="110" t="n">
        <v>0</v>
      </c>
      <c r="Q7100" s="77" t="n">
        <v>0</v>
      </c>
      <c r="R7100" s="78" t="n">
        <v>0</v>
      </c>
      <c r="S7100" s="39" t="n">
        <f aca="false">H7100</f>
        <v>166.21</v>
      </c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  <c r="AI7100" s="3"/>
      <c r="AJ7100" s="3"/>
      <c r="AMG7100" s="0"/>
      <c r="AMH7100" s="0"/>
      <c r="AMI7100" s="0"/>
      <c r="AMJ7100" s="0"/>
    </row>
    <row r="7101" s="4" customFormat="true" ht="37.5" hidden="false" customHeight="true" outlineLevel="0" collapsed="false">
      <c r="A7101" s="23" t="s">
        <v>1337</v>
      </c>
      <c r="B7101" s="108" t="n">
        <v>13824</v>
      </c>
      <c r="C7101" s="23" t="n">
        <v>3267854</v>
      </c>
      <c r="D7101" s="102" t="s">
        <v>1837</v>
      </c>
      <c r="E7101" s="26" t="s">
        <v>258</v>
      </c>
      <c r="F7101" s="26" t="s">
        <v>255</v>
      </c>
      <c r="G7101" s="103" t="n">
        <v>45169</v>
      </c>
      <c r="H7101" s="104" t="n">
        <v>166.21</v>
      </c>
      <c r="I7101" s="29" t="s">
        <v>23</v>
      </c>
      <c r="J7101" s="105" t="s">
        <v>1839</v>
      </c>
      <c r="K7101" s="106" t="n">
        <v>19056</v>
      </c>
      <c r="L7101" s="107" t="n">
        <v>2023003531</v>
      </c>
      <c r="M7101" s="73"/>
      <c r="N7101" s="74" t="n">
        <v>0</v>
      </c>
      <c r="O7101" s="109" t="n">
        <v>0</v>
      </c>
      <c r="P7101" s="110" t="n">
        <v>0</v>
      </c>
      <c r="Q7101" s="77" t="n">
        <v>0</v>
      </c>
      <c r="R7101" s="78" t="n">
        <v>0</v>
      </c>
      <c r="S7101" s="39" t="n">
        <f aca="false">H7101</f>
        <v>166.21</v>
      </c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  <c r="AI7101" s="3"/>
      <c r="AJ7101" s="3"/>
      <c r="AMG7101" s="0"/>
      <c r="AMH7101" s="0"/>
      <c r="AMI7101" s="0"/>
      <c r="AMJ7101" s="0"/>
    </row>
    <row r="7102" s="4" customFormat="true" ht="37.5" hidden="false" customHeight="true" outlineLevel="0" collapsed="false">
      <c r="A7102" s="23" t="s">
        <v>1337</v>
      </c>
      <c r="B7102" s="108" t="n">
        <v>13825</v>
      </c>
      <c r="C7102" s="23" t="n">
        <v>3267855</v>
      </c>
      <c r="D7102" s="102" t="s">
        <v>1837</v>
      </c>
      <c r="E7102" s="26" t="s">
        <v>258</v>
      </c>
      <c r="F7102" s="26" t="s">
        <v>255</v>
      </c>
      <c r="G7102" s="103" t="n">
        <v>45169</v>
      </c>
      <c r="H7102" s="104" t="n">
        <v>166.21</v>
      </c>
      <c r="I7102" s="29" t="s">
        <v>23</v>
      </c>
      <c r="J7102" s="105" t="s">
        <v>1839</v>
      </c>
      <c r="K7102" s="106" t="n">
        <v>19056</v>
      </c>
      <c r="L7102" s="107" t="n">
        <v>2023003531</v>
      </c>
      <c r="M7102" s="73"/>
      <c r="N7102" s="74" t="n">
        <v>0</v>
      </c>
      <c r="O7102" s="109" t="n">
        <v>0</v>
      </c>
      <c r="P7102" s="110" t="n">
        <v>0</v>
      </c>
      <c r="Q7102" s="77" t="n">
        <v>0</v>
      </c>
      <c r="R7102" s="78" t="n">
        <v>0</v>
      </c>
      <c r="S7102" s="39" t="n">
        <f aca="false">H7102</f>
        <v>166.21</v>
      </c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  <c r="AI7102" s="3"/>
      <c r="AJ7102" s="3"/>
      <c r="AMG7102" s="0"/>
      <c r="AMH7102" s="0"/>
      <c r="AMI7102" s="0"/>
      <c r="AMJ7102" s="0"/>
    </row>
    <row r="7103" s="4" customFormat="true" ht="37.5" hidden="false" customHeight="true" outlineLevel="0" collapsed="false">
      <c r="A7103" s="23" t="s">
        <v>1337</v>
      </c>
      <c r="B7103" s="108" t="n">
        <v>13826</v>
      </c>
      <c r="C7103" s="23" t="n">
        <v>3267856</v>
      </c>
      <c r="D7103" s="102" t="s">
        <v>1837</v>
      </c>
      <c r="E7103" s="26" t="s">
        <v>258</v>
      </c>
      <c r="F7103" s="26" t="s">
        <v>255</v>
      </c>
      <c r="G7103" s="103" t="n">
        <v>45169</v>
      </c>
      <c r="H7103" s="104" t="n">
        <v>166.21</v>
      </c>
      <c r="I7103" s="29" t="s">
        <v>23</v>
      </c>
      <c r="J7103" s="105" t="s">
        <v>1839</v>
      </c>
      <c r="K7103" s="106" t="n">
        <v>19056</v>
      </c>
      <c r="L7103" s="107" t="n">
        <v>2023003531</v>
      </c>
      <c r="M7103" s="73"/>
      <c r="N7103" s="74" t="n">
        <v>0</v>
      </c>
      <c r="O7103" s="109" t="n">
        <v>0</v>
      </c>
      <c r="P7103" s="110" t="n">
        <v>0</v>
      </c>
      <c r="Q7103" s="77" t="n">
        <v>0</v>
      </c>
      <c r="R7103" s="78" t="n">
        <v>0</v>
      </c>
      <c r="S7103" s="39" t="n">
        <f aca="false">H7103</f>
        <v>166.21</v>
      </c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  <c r="AI7103" s="3"/>
      <c r="AJ7103" s="3"/>
      <c r="AMG7103" s="0"/>
      <c r="AMH7103" s="0"/>
      <c r="AMI7103" s="0"/>
      <c r="AMJ7103" s="0"/>
    </row>
    <row r="7104" s="4" customFormat="true" ht="37.5" hidden="false" customHeight="true" outlineLevel="0" collapsed="false">
      <c r="A7104" s="23" t="s">
        <v>1337</v>
      </c>
      <c r="B7104" s="108" t="n">
        <v>13827</v>
      </c>
      <c r="C7104" s="23" t="n">
        <v>3267857</v>
      </c>
      <c r="D7104" s="102" t="s">
        <v>1837</v>
      </c>
      <c r="E7104" s="26" t="s">
        <v>258</v>
      </c>
      <c r="F7104" s="26" t="s">
        <v>255</v>
      </c>
      <c r="G7104" s="103" t="n">
        <v>45169</v>
      </c>
      <c r="H7104" s="104" t="n">
        <v>166.21</v>
      </c>
      <c r="I7104" s="29" t="s">
        <v>23</v>
      </c>
      <c r="J7104" s="105" t="s">
        <v>1839</v>
      </c>
      <c r="K7104" s="106" t="n">
        <v>19056</v>
      </c>
      <c r="L7104" s="107" t="n">
        <v>2023003531</v>
      </c>
      <c r="M7104" s="73"/>
      <c r="N7104" s="74" t="n">
        <v>0</v>
      </c>
      <c r="O7104" s="109" t="n">
        <v>0</v>
      </c>
      <c r="P7104" s="110" t="n">
        <v>0</v>
      </c>
      <c r="Q7104" s="77" t="n">
        <v>0</v>
      </c>
      <c r="R7104" s="78" t="n">
        <v>0</v>
      </c>
      <c r="S7104" s="39" t="n">
        <f aca="false">H7104</f>
        <v>166.21</v>
      </c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  <c r="AI7104" s="3"/>
      <c r="AJ7104" s="3"/>
      <c r="AMG7104" s="0"/>
      <c r="AMH7104" s="0"/>
      <c r="AMI7104" s="0"/>
      <c r="AMJ7104" s="0"/>
    </row>
    <row r="7105" s="4" customFormat="true" ht="37.5" hidden="false" customHeight="true" outlineLevel="0" collapsed="false">
      <c r="A7105" s="23" t="s">
        <v>1337</v>
      </c>
      <c r="B7105" s="108" t="n">
        <v>13828</v>
      </c>
      <c r="C7105" s="23" t="n">
        <v>3267858</v>
      </c>
      <c r="D7105" s="102" t="s">
        <v>1837</v>
      </c>
      <c r="E7105" s="26" t="s">
        <v>258</v>
      </c>
      <c r="F7105" s="26" t="s">
        <v>255</v>
      </c>
      <c r="G7105" s="103" t="n">
        <v>45169</v>
      </c>
      <c r="H7105" s="104" t="n">
        <v>166.21</v>
      </c>
      <c r="I7105" s="29" t="s">
        <v>23</v>
      </c>
      <c r="J7105" s="105" t="s">
        <v>1839</v>
      </c>
      <c r="K7105" s="106" t="n">
        <v>19056</v>
      </c>
      <c r="L7105" s="107" t="n">
        <v>2023003531</v>
      </c>
      <c r="M7105" s="73"/>
      <c r="N7105" s="74" t="n">
        <v>0</v>
      </c>
      <c r="O7105" s="109" t="n">
        <v>0</v>
      </c>
      <c r="P7105" s="110" t="n">
        <v>0</v>
      </c>
      <c r="Q7105" s="77" t="n">
        <v>0</v>
      </c>
      <c r="R7105" s="78" t="n">
        <v>0</v>
      </c>
      <c r="S7105" s="39" t="n">
        <f aca="false">H7105</f>
        <v>166.21</v>
      </c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  <c r="AI7105" s="3"/>
      <c r="AJ7105" s="3"/>
      <c r="AMG7105" s="0"/>
      <c r="AMH7105" s="0"/>
      <c r="AMI7105" s="0"/>
      <c r="AMJ7105" s="0"/>
    </row>
    <row r="7106" s="4" customFormat="true" ht="37.5" hidden="false" customHeight="true" outlineLevel="0" collapsed="false">
      <c r="A7106" s="23" t="s">
        <v>1337</v>
      </c>
      <c r="B7106" s="108" t="n">
        <v>13829</v>
      </c>
      <c r="C7106" s="23" t="n">
        <v>3267859</v>
      </c>
      <c r="D7106" s="102" t="s">
        <v>1837</v>
      </c>
      <c r="E7106" s="26" t="s">
        <v>258</v>
      </c>
      <c r="F7106" s="26" t="s">
        <v>255</v>
      </c>
      <c r="G7106" s="103" t="n">
        <v>45169</v>
      </c>
      <c r="H7106" s="104" t="n">
        <v>166.21</v>
      </c>
      <c r="I7106" s="29" t="s">
        <v>23</v>
      </c>
      <c r="J7106" s="105" t="s">
        <v>1839</v>
      </c>
      <c r="K7106" s="106" t="n">
        <v>19056</v>
      </c>
      <c r="L7106" s="107" t="n">
        <v>2023003531</v>
      </c>
      <c r="M7106" s="73"/>
      <c r="N7106" s="74" t="n">
        <v>0</v>
      </c>
      <c r="O7106" s="109" t="n">
        <v>0</v>
      </c>
      <c r="P7106" s="110" t="n">
        <v>0</v>
      </c>
      <c r="Q7106" s="77" t="n">
        <v>0</v>
      </c>
      <c r="R7106" s="78" t="n">
        <v>0</v>
      </c>
      <c r="S7106" s="39" t="n">
        <f aca="false">H7106</f>
        <v>166.21</v>
      </c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  <c r="AMG7106" s="0"/>
      <c r="AMH7106" s="0"/>
      <c r="AMI7106" s="0"/>
      <c r="AMJ7106" s="0"/>
    </row>
    <row r="7107" s="4" customFormat="true" ht="37.5" hidden="false" customHeight="true" outlineLevel="0" collapsed="false">
      <c r="A7107" s="23" t="s">
        <v>1337</v>
      </c>
      <c r="B7107" s="108" t="n">
        <v>13830</v>
      </c>
      <c r="C7107" s="23" t="n">
        <v>3267860</v>
      </c>
      <c r="D7107" s="102" t="s">
        <v>1837</v>
      </c>
      <c r="E7107" s="26" t="s">
        <v>258</v>
      </c>
      <c r="F7107" s="26" t="s">
        <v>255</v>
      </c>
      <c r="G7107" s="103" t="n">
        <v>45169</v>
      </c>
      <c r="H7107" s="104" t="n">
        <v>166.21</v>
      </c>
      <c r="I7107" s="29" t="s">
        <v>23</v>
      </c>
      <c r="J7107" s="105" t="s">
        <v>1839</v>
      </c>
      <c r="K7107" s="106" t="n">
        <v>19056</v>
      </c>
      <c r="L7107" s="107" t="n">
        <v>2023003531</v>
      </c>
      <c r="M7107" s="73"/>
      <c r="N7107" s="74" t="n">
        <v>0</v>
      </c>
      <c r="O7107" s="109" t="n">
        <v>0</v>
      </c>
      <c r="P7107" s="110" t="n">
        <v>0</v>
      </c>
      <c r="Q7107" s="77" t="n">
        <v>0</v>
      </c>
      <c r="R7107" s="78" t="n">
        <v>0</v>
      </c>
      <c r="S7107" s="39" t="n">
        <f aca="false">H7107</f>
        <v>166.21</v>
      </c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  <c r="AI7107" s="3"/>
      <c r="AJ7107" s="3"/>
      <c r="AMG7107" s="0"/>
      <c r="AMH7107" s="0"/>
      <c r="AMI7107" s="0"/>
      <c r="AMJ7107" s="0"/>
    </row>
    <row r="7108" s="4" customFormat="true" ht="37.5" hidden="false" customHeight="true" outlineLevel="0" collapsed="false">
      <c r="A7108" s="23" t="s">
        <v>1337</v>
      </c>
      <c r="B7108" s="108" t="n">
        <v>13831</v>
      </c>
      <c r="C7108" s="23" t="n">
        <v>3267861</v>
      </c>
      <c r="D7108" s="102" t="s">
        <v>1837</v>
      </c>
      <c r="E7108" s="26" t="s">
        <v>258</v>
      </c>
      <c r="F7108" s="26" t="s">
        <v>255</v>
      </c>
      <c r="G7108" s="103" t="n">
        <v>45169</v>
      </c>
      <c r="H7108" s="104" t="n">
        <v>166.21</v>
      </c>
      <c r="I7108" s="29" t="s">
        <v>23</v>
      </c>
      <c r="J7108" s="105" t="s">
        <v>1839</v>
      </c>
      <c r="K7108" s="106" t="n">
        <v>19056</v>
      </c>
      <c r="L7108" s="107" t="n">
        <v>2023003531</v>
      </c>
      <c r="M7108" s="73"/>
      <c r="N7108" s="74" t="n">
        <v>0</v>
      </c>
      <c r="O7108" s="109" t="n">
        <v>0</v>
      </c>
      <c r="P7108" s="110" t="n">
        <v>0</v>
      </c>
      <c r="Q7108" s="77" t="n">
        <v>0</v>
      </c>
      <c r="R7108" s="78" t="n">
        <v>0</v>
      </c>
      <c r="S7108" s="39" t="n">
        <f aca="false">H7108</f>
        <v>166.21</v>
      </c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  <c r="AI7108" s="3"/>
      <c r="AJ7108" s="3"/>
      <c r="AMG7108" s="0"/>
      <c r="AMH7108" s="0"/>
      <c r="AMI7108" s="0"/>
      <c r="AMJ7108" s="0"/>
    </row>
    <row r="7109" s="4" customFormat="true" ht="37.5" hidden="false" customHeight="true" outlineLevel="0" collapsed="false">
      <c r="A7109" s="23" t="s">
        <v>1337</v>
      </c>
      <c r="B7109" s="108" t="n">
        <v>13832</v>
      </c>
      <c r="C7109" s="23" t="n">
        <v>3267862</v>
      </c>
      <c r="D7109" s="102" t="s">
        <v>1837</v>
      </c>
      <c r="E7109" s="26" t="s">
        <v>258</v>
      </c>
      <c r="F7109" s="26" t="s">
        <v>255</v>
      </c>
      <c r="G7109" s="103" t="n">
        <v>45169</v>
      </c>
      <c r="H7109" s="104" t="n">
        <v>166.21</v>
      </c>
      <c r="I7109" s="29" t="s">
        <v>23</v>
      </c>
      <c r="J7109" s="105" t="s">
        <v>1839</v>
      </c>
      <c r="K7109" s="106" t="n">
        <v>19056</v>
      </c>
      <c r="L7109" s="107" t="n">
        <v>2023003531</v>
      </c>
      <c r="M7109" s="73"/>
      <c r="N7109" s="74" t="n">
        <v>0</v>
      </c>
      <c r="O7109" s="109" t="n">
        <v>0</v>
      </c>
      <c r="P7109" s="110" t="n">
        <v>0</v>
      </c>
      <c r="Q7109" s="77" t="n">
        <v>0</v>
      </c>
      <c r="R7109" s="78" t="n">
        <v>0</v>
      </c>
      <c r="S7109" s="39" t="n">
        <f aca="false">H7109</f>
        <v>166.21</v>
      </c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  <c r="AI7109" s="3"/>
      <c r="AJ7109" s="3"/>
      <c r="AMG7109" s="0"/>
      <c r="AMH7109" s="0"/>
      <c r="AMI7109" s="0"/>
      <c r="AMJ7109" s="0"/>
    </row>
    <row r="7110" s="4" customFormat="true" ht="37.5" hidden="false" customHeight="true" outlineLevel="0" collapsed="false">
      <c r="A7110" s="23" t="s">
        <v>1337</v>
      </c>
      <c r="B7110" s="108" t="n">
        <v>13833</v>
      </c>
      <c r="C7110" s="23" t="n">
        <v>3267863</v>
      </c>
      <c r="D7110" s="102" t="s">
        <v>1837</v>
      </c>
      <c r="E7110" s="26" t="s">
        <v>258</v>
      </c>
      <c r="F7110" s="26" t="s">
        <v>255</v>
      </c>
      <c r="G7110" s="103" t="n">
        <v>45169</v>
      </c>
      <c r="H7110" s="104" t="n">
        <v>166.21</v>
      </c>
      <c r="I7110" s="29" t="s">
        <v>23</v>
      </c>
      <c r="J7110" s="105" t="s">
        <v>1839</v>
      </c>
      <c r="K7110" s="106" t="n">
        <v>19056</v>
      </c>
      <c r="L7110" s="107" t="n">
        <v>2023003531</v>
      </c>
      <c r="M7110" s="73"/>
      <c r="N7110" s="74" t="n">
        <v>0</v>
      </c>
      <c r="O7110" s="109" t="n">
        <v>0</v>
      </c>
      <c r="P7110" s="110" t="n">
        <v>0</v>
      </c>
      <c r="Q7110" s="77" t="n">
        <v>0</v>
      </c>
      <c r="R7110" s="78" t="n">
        <v>0</v>
      </c>
      <c r="S7110" s="39" t="n">
        <f aca="false">H7110</f>
        <v>166.21</v>
      </c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  <c r="AI7110" s="3"/>
      <c r="AJ7110" s="3"/>
      <c r="AMG7110" s="0"/>
      <c r="AMH7110" s="0"/>
      <c r="AMI7110" s="0"/>
      <c r="AMJ7110" s="0"/>
    </row>
    <row r="7111" s="4" customFormat="true" ht="37.5" hidden="false" customHeight="true" outlineLevel="0" collapsed="false">
      <c r="A7111" s="23" t="s">
        <v>1337</v>
      </c>
      <c r="B7111" s="108" t="n">
        <v>13834</v>
      </c>
      <c r="C7111" s="23" t="n">
        <v>3267864</v>
      </c>
      <c r="D7111" s="102" t="s">
        <v>1837</v>
      </c>
      <c r="E7111" s="26" t="s">
        <v>258</v>
      </c>
      <c r="F7111" s="26" t="s">
        <v>255</v>
      </c>
      <c r="G7111" s="103" t="n">
        <v>45169</v>
      </c>
      <c r="H7111" s="104" t="n">
        <v>166.21</v>
      </c>
      <c r="I7111" s="29" t="s">
        <v>23</v>
      </c>
      <c r="J7111" s="105" t="s">
        <v>1839</v>
      </c>
      <c r="K7111" s="106" t="n">
        <v>19056</v>
      </c>
      <c r="L7111" s="107" t="n">
        <v>2023003531</v>
      </c>
      <c r="M7111" s="73"/>
      <c r="N7111" s="74" t="n">
        <v>0</v>
      </c>
      <c r="O7111" s="109" t="n">
        <v>0</v>
      </c>
      <c r="P7111" s="110" t="n">
        <v>0</v>
      </c>
      <c r="Q7111" s="77" t="n">
        <v>0</v>
      </c>
      <c r="R7111" s="78" t="n">
        <v>0</v>
      </c>
      <c r="S7111" s="39" t="n">
        <f aca="false">H7111</f>
        <v>166.21</v>
      </c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  <c r="AI7111" s="3"/>
      <c r="AJ7111" s="3"/>
      <c r="AMG7111" s="0"/>
      <c r="AMH7111" s="0"/>
      <c r="AMI7111" s="0"/>
      <c r="AMJ7111" s="0"/>
    </row>
    <row r="7112" s="4" customFormat="true" ht="37.5" hidden="false" customHeight="true" outlineLevel="0" collapsed="false">
      <c r="A7112" s="23" t="s">
        <v>1337</v>
      </c>
      <c r="B7112" s="108" t="n">
        <v>13835</v>
      </c>
      <c r="C7112" s="23" t="n">
        <v>3267865</v>
      </c>
      <c r="D7112" s="102" t="s">
        <v>1837</v>
      </c>
      <c r="E7112" s="26" t="s">
        <v>258</v>
      </c>
      <c r="F7112" s="26" t="s">
        <v>255</v>
      </c>
      <c r="G7112" s="103" t="n">
        <v>45169</v>
      </c>
      <c r="H7112" s="104" t="n">
        <v>166.21</v>
      </c>
      <c r="I7112" s="29" t="s">
        <v>23</v>
      </c>
      <c r="J7112" s="105" t="s">
        <v>1839</v>
      </c>
      <c r="K7112" s="106" t="n">
        <v>19056</v>
      </c>
      <c r="L7112" s="107" t="n">
        <v>2023003531</v>
      </c>
      <c r="M7112" s="73"/>
      <c r="N7112" s="74" t="n">
        <v>0</v>
      </c>
      <c r="O7112" s="109" t="n">
        <v>0</v>
      </c>
      <c r="P7112" s="110" t="n">
        <v>0</v>
      </c>
      <c r="Q7112" s="77" t="n">
        <v>0</v>
      </c>
      <c r="R7112" s="78" t="n">
        <v>0</v>
      </c>
      <c r="S7112" s="39" t="n">
        <f aca="false">H7112</f>
        <v>166.21</v>
      </c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  <c r="AI7112" s="3"/>
      <c r="AJ7112" s="3"/>
      <c r="AMG7112" s="0"/>
      <c r="AMH7112" s="0"/>
      <c r="AMI7112" s="0"/>
      <c r="AMJ7112" s="0"/>
    </row>
    <row r="7113" s="4" customFormat="true" ht="37.5" hidden="false" customHeight="true" outlineLevel="0" collapsed="false">
      <c r="A7113" s="23" t="s">
        <v>1337</v>
      </c>
      <c r="B7113" s="108" t="n">
        <v>13836</v>
      </c>
      <c r="C7113" s="23" t="n">
        <v>3267866</v>
      </c>
      <c r="D7113" s="102" t="s">
        <v>1837</v>
      </c>
      <c r="E7113" s="26" t="s">
        <v>258</v>
      </c>
      <c r="F7113" s="26" t="s">
        <v>255</v>
      </c>
      <c r="G7113" s="103" t="n">
        <v>45169</v>
      </c>
      <c r="H7113" s="104" t="n">
        <v>166.21</v>
      </c>
      <c r="I7113" s="29" t="s">
        <v>23</v>
      </c>
      <c r="J7113" s="105" t="s">
        <v>1839</v>
      </c>
      <c r="K7113" s="106" t="n">
        <v>19056</v>
      </c>
      <c r="L7113" s="107" t="n">
        <v>2023003531</v>
      </c>
      <c r="M7113" s="73"/>
      <c r="N7113" s="74" t="n">
        <v>0</v>
      </c>
      <c r="O7113" s="109" t="n">
        <v>0</v>
      </c>
      <c r="P7113" s="110" t="n">
        <v>0</v>
      </c>
      <c r="Q7113" s="77" t="n">
        <v>0</v>
      </c>
      <c r="R7113" s="78" t="n">
        <v>0</v>
      </c>
      <c r="S7113" s="39" t="n">
        <f aca="false">H7113</f>
        <v>166.21</v>
      </c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  <c r="AI7113" s="3"/>
      <c r="AJ7113" s="3"/>
      <c r="AMG7113" s="0"/>
      <c r="AMH7113" s="0"/>
      <c r="AMI7113" s="0"/>
      <c r="AMJ7113" s="0"/>
    </row>
    <row r="7114" s="4" customFormat="true" ht="37.5" hidden="false" customHeight="true" outlineLevel="0" collapsed="false">
      <c r="A7114" s="23" t="s">
        <v>1337</v>
      </c>
      <c r="B7114" s="108" t="n">
        <v>13837</v>
      </c>
      <c r="C7114" s="23" t="n">
        <v>3267867</v>
      </c>
      <c r="D7114" s="102" t="s">
        <v>1837</v>
      </c>
      <c r="E7114" s="26" t="s">
        <v>258</v>
      </c>
      <c r="F7114" s="26" t="s">
        <v>255</v>
      </c>
      <c r="G7114" s="103" t="n">
        <v>45169</v>
      </c>
      <c r="H7114" s="104" t="n">
        <v>166.21</v>
      </c>
      <c r="I7114" s="29" t="s">
        <v>23</v>
      </c>
      <c r="J7114" s="105" t="s">
        <v>1839</v>
      </c>
      <c r="K7114" s="106" t="n">
        <v>19056</v>
      </c>
      <c r="L7114" s="107" t="n">
        <v>2023003531</v>
      </c>
      <c r="M7114" s="73"/>
      <c r="N7114" s="74" t="n">
        <v>0</v>
      </c>
      <c r="O7114" s="109" t="n">
        <v>0</v>
      </c>
      <c r="P7114" s="110" t="n">
        <v>0</v>
      </c>
      <c r="Q7114" s="77" t="n">
        <v>0</v>
      </c>
      <c r="R7114" s="78" t="n">
        <v>0</v>
      </c>
      <c r="S7114" s="39" t="n">
        <f aca="false">H7114</f>
        <v>166.21</v>
      </c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  <c r="AI7114" s="3"/>
      <c r="AJ7114" s="3"/>
      <c r="AMG7114" s="0"/>
      <c r="AMH7114" s="0"/>
      <c r="AMI7114" s="0"/>
      <c r="AMJ7114" s="0"/>
    </row>
    <row r="7115" s="4" customFormat="true" ht="37.5" hidden="false" customHeight="true" outlineLevel="0" collapsed="false">
      <c r="A7115" s="23" t="s">
        <v>1337</v>
      </c>
      <c r="B7115" s="108" t="n">
        <v>13838</v>
      </c>
      <c r="C7115" s="23" t="n">
        <v>3267868</v>
      </c>
      <c r="D7115" s="102" t="s">
        <v>1837</v>
      </c>
      <c r="E7115" s="26" t="s">
        <v>258</v>
      </c>
      <c r="F7115" s="26" t="s">
        <v>255</v>
      </c>
      <c r="G7115" s="103" t="n">
        <v>45169</v>
      </c>
      <c r="H7115" s="104" t="n">
        <v>166.21</v>
      </c>
      <c r="I7115" s="29" t="s">
        <v>23</v>
      </c>
      <c r="J7115" s="105" t="s">
        <v>1839</v>
      </c>
      <c r="K7115" s="106" t="n">
        <v>19056</v>
      </c>
      <c r="L7115" s="107" t="n">
        <v>2023003531</v>
      </c>
      <c r="M7115" s="73"/>
      <c r="N7115" s="74" t="n">
        <v>0</v>
      </c>
      <c r="O7115" s="109" t="n">
        <v>0</v>
      </c>
      <c r="P7115" s="110" t="n">
        <v>0</v>
      </c>
      <c r="Q7115" s="77" t="n">
        <v>0</v>
      </c>
      <c r="R7115" s="78" t="n">
        <v>0</v>
      </c>
      <c r="S7115" s="39" t="n">
        <f aca="false">H7115</f>
        <v>166.21</v>
      </c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  <c r="AI7115" s="3"/>
      <c r="AJ7115" s="3"/>
      <c r="AMG7115" s="0"/>
      <c r="AMH7115" s="0"/>
      <c r="AMI7115" s="0"/>
      <c r="AMJ7115" s="0"/>
    </row>
    <row r="7116" s="4" customFormat="true" ht="37.5" hidden="false" customHeight="true" outlineLevel="0" collapsed="false">
      <c r="A7116" s="23" t="s">
        <v>1337</v>
      </c>
      <c r="B7116" s="108" t="n">
        <v>13839</v>
      </c>
      <c r="C7116" s="23" t="n">
        <v>3267869</v>
      </c>
      <c r="D7116" s="102" t="s">
        <v>1837</v>
      </c>
      <c r="E7116" s="26" t="s">
        <v>258</v>
      </c>
      <c r="F7116" s="26" t="s">
        <v>255</v>
      </c>
      <c r="G7116" s="103" t="n">
        <v>45169</v>
      </c>
      <c r="H7116" s="104" t="n">
        <v>166.21</v>
      </c>
      <c r="I7116" s="29" t="s">
        <v>23</v>
      </c>
      <c r="J7116" s="105" t="s">
        <v>1839</v>
      </c>
      <c r="K7116" s="106" t="n">
        <v>19056</v>
      </c>
      <c r="L7116" s="107" t="n">
        <v>2023003531</v>
      </c>
      <c r="M7116" s="73"/>
      <c r="N7116" s="74" t="n">
        <v>0</v>
      </c>
      <c r="O7116" s="109" t="n">
        <v>0</v>
      </c>
      <c r="P7116" s="110" t="n">
        <v>0</v>
      </c>
      <c r="Q7116" s="77" t="n">
        <v>0</v>
      </c>
      <c r="R7116" s="78" t="n">
        <v>0</v>
      </c>
      <c r="S7116" s="39" t="n">
        <f aca="false">H7116</f>
        <v>166.21</v>
      </c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  <c r="AI7116" s="3"/>
      <c r="AJ7116" s="3"/>
      <c r="AMG7116" s="0"/>
      <c r="AMH7116" s="0"/>
      <c r="AMI7116" s="0"/>
      <c r="AMJ7116" s="0"/>
    </row>
    <row r="7117" s="4" customFormat="true" ht="37.5" hidden="false" customHeight="true" outlineLevel="0" collapsed="false">
      <c r="A7117" s="23" t="s">
        <v>1337</v>
      </c>
      <c r="B7117" s="108" t="n">
        <v>13840</v>
      </c>
      <c r="C7117" s="23" t="n">
        <v>3267870</v>
      </c>
      <c r="D7117" s="102" t="s">
        <v>1837</v>
      </c>
      <c r="E7117" s="26" t="s">
        <v>258</v>
      </c>
      <c r="F7117" s="26" t="s">
        <v>255</v>
      </c>
      <c r="G7117" s="103" t="n">
        <v>45169</v>
      </c>
      <c r="H7117" s="104" t="n">
        <v>166.21</v>
      </c>
      <c r="I7117" s="29" t="s">
        <v>23</v>
      </c>
      <c r="J7117" s="105" t="s">
        <v>1839</v>
      </c>
      <c r="K7117" s="106" t="n">
        <v>19056</v>
      </c>
      <c r="L7117" s="107" t="n">
        <v>2023003531</v>
      </c>
      <c r="M7117" s="73"/>
      <c r="N7117" s="74" t="n">
        <v>0</v>
      </c>
      <c r="O7117" s="109" t="n">
        <v>0</v>
      </c>
      <c r="P7117" s="110" t="n">
        <v>0</v>
      </c>
      <c r="Q7117" s="77" t="n">
        <v>0</v>
      </c>
      <c r="R7117" s="78" t="n">
        <v>0</v>
      </c>
      <c r="S7117" s="39" t="n">
        <f aca="false">H7117</f>
        <v>166.21</v>
      </c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  <c r="AI7117" s="3"/>
      <c r="AJ7117" s="3"/>
      <c r="AMG7117" s="0"/>
      <c r="AMH7117" s="0"/>
      <c r="AMI7117" s="0"/>
      <c r="AMJ7117" s="0"/>
    </row>
    <row r="7118" s="4" customFormat="true" ht="37.5" hidden="false" customHeight="true" outlineLevel="0" collapsed="false">
      <c r="A7118" s="23" t="s">
        <v>1337</v>
      </c>
      <c r="B7118" s="108" t="n">
        <v>13841</v>
      </c>
      <c r="C7118" s="23" t="n">
        <v>3267871</v>
      </c>
      <c r="D7118" s="102" t="s">
        <v>1837</v>
      </c>
      <c r="E7118" s="26" t="s">
        <v>258</v>
      </c>
      <c r="F7118" s="26" t="s">
        <v>255</v>
      </c>
      <c r="G7118" s="103" t="n">
        <v>45169</v>
      </c>
      <c r="H7118" s="104" t="n">
        <v>166.21</v>
      </c>
      <c r="I7118" s="29" t="s">
        <v>23</v>
      </c>
      <c r="J7118" s="105" t="s">
        <v>1839</v>
      </c>
      <c r="K7118" s="106" t="n">
        <v>19056</v>
      </c>
      <c r="L7118" s="107" t="n">
        <v>2023003531</v>
      </c>
      <c r="M7118" s="73"/>
      <c r="N7118" s="74" t="n">
        <v>0</v>
      </c>
      <c r="O7118" s="109" t="n">
        <v>0</v>
      </c>
      <c r="P7118" s="110" t="n">
        <v>0</v>
      </c>
      <c r="Q7118" s="77" t="n">
        <v>0</v>
      </c>
      <c r="R7118" s="78" t="n">
        <v>0</v>
      </c>
      <c r="S7118" s="39" t="n">
        <f aca="false">H7118</f>
        <v>166.21</v>
      </c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  <c r="AI7118" s="3"/>
      <c r="AJ7118" s="3"/>
      <c r="AMG7118" s="0"/>
      <c r="AMH7118" s="0"/>
      <c r="AMI7118" s="0"/>
      <c r="AMJ7118" s="0"/>
    </row>
    <row r="7119" s="4" customFormat="true" ht="37.5" hidden="false" customHeight="true" outlineLevel="0" collapsed="false">
      <c r="A7119" s="23" t="s">
        <v>1337</v>
      </c>
      <c r="B7119" s="108" t="n">
        <v>13842</v>
      </c>
      <c r="C7119" s="23" t="n">
        <v>3267872</v>
      </c>
      <c r="D7119" s="102" t="s">
        <v>1837</v>
      </c>
      <c r="E7119" s="26" t="s">
        <v>258</v>
      </c>
      <c r="F7119" s="26" t="s">
        <v>255</v>
      </c>
      <c r="G7119" s="103" t="n">
        <v>45169</v>
      </c>
      <c r="H7119" s="104" t="n">
        <v>166.21</v>
      </c>
      <c r="I7119" s="29" t="s">
        <v>23</v>
      </c>
      <c r="J7119" s="105" t="s">
        <v>1839</v>
      </c>
      <c r="K7119" s="106" t="n">
        <v>19056</v>
      </c>
      <c r="L7119" s="107" t="n">
        <v>2023003531</v>
      </c>
      <c r="M7119" s="73"/>
      <c r="N7119" s="74" t="n">
        <v>0</v>
      </c>
      <c r="O7119" s="109" t="n">
        <v>0</v>
      </c>
      <c r="P7119" s="110" t="n">
        <v>0</v>
      </c>
      <c r="Q7119" s="77" t="n">
        <v>0</v>
      </c>
      <c r="R7119" s="78" t="n">
        <v>0</v>
      </c>
      <c r="S7119" s="39" t="n">
        <f aca="false">H7119</f>
        <v>166.21</v>
      </c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  <c r="AI7119" s="3"/>
      <c r="AJ7119" s="3"/>
      <c r="AMG7119" s="0"/>
      <c r="AMH7119" s="0"/>
      <c r="AMI7119" s="0"/>
      <c r="AMJ7119" s="0"/>
    </row>
    <row r="7120" s="4" customFormat="true" ht="37.5" hidden="false" customHeight="true" outlineLevel="0" collapsed="false">
      <c r="A7120" s="23" t="s">
        <v>1337</v>
      </c>
      <c r="B7120" s="108" t="n">
        <v>13843</v>
      </c>
      <c r="C7120" s="23" t="n">
        <v>3267873</v>
      </c>
      <c r="D7120" s="102" t="s">
        <v>1837</v>
      </c>
      <c r="E7120" s="26" t="s">
        <v>258</v>
      </c>
      <c r="F7120" s="26" t="s">
        <v>255</v>
      </c>
      <c r="G7120" s="103" t="n">
        <v>45169</v>
      </c>
      <c r="H7120" s="104" t="n">
        <v>166.21</v>
      </c>
      <c r="I7120" s="29" t="s">
        <v>23</v>
      </c>
      <c r="J7120" s="105" t="s">
        <v>1839</v>
      </c>
      <c r="K7120" s="106" t="n">
        <v>19056</v>
      </c>
      <c r="L7120" s="107" t="n">
        <v>2023003531</v>
      </c>
      <c r="M7120" s="73"/>
      <c r="N7120" s="74" t="n">
        <v>0</v>
      </c>
      <c r="O7120" s="109" t="n">
        <v>0</v>
      </c>
      <c r="P7120" s="110" t="n">
        <v>0</v>
      </c>
      <c r="Q7120" s="77" t="n">
        <v>0</v>
      </c>
      <c r="R7120" s="78" t="n">
        <v>0</v>
      </c>
      <c r="S7120" s="39" t="n">
        <f aca="false">H7120</f>
        <v>166.21</v>
      </c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  <c r="AI7120" s="3"/>
      <c r="AJ7120" s="3"/>
      <c r="AMG7120" s="0"/>
      <c r="AMH7120" s="0"/>
      <c r="AMI7120" s="0"/>
      <c r="AMJ7120" s="0"/>
    </row>
    <row r="7121" s="4" customFormat="true" ht="37.5" hidden="false" customHeight="true" outlineLevel="0" collapsed="false">
      <c r="A7121" s="23" t="s">
        <v>1337</v>
      </c>
      <c r="B7121" s="108" t="n">
        <v>13844</v>
      </c>
      <c r="C7121" s="23" t="n">
        <v>3267874</v>
      </c>
      <c r="D7121" s="102" t="s">
        <v>1837</v>
      </c>
      <c r="E7121" s="26" t="s">
        <v>258</v>
      </c>
      <c r="F7121" s="26" t="s">
        <v>255</v>
      </c>
      <c r="G7121" s="103" t="n">
        <v>45169</v>
      </c>
      <c r="H7121" s="104" t="n">
        <v>166.21</v>
      </c>
      <c r="I7121" s="29" t="s">
        <v>23</v>
      </c>
      <c r="J7121" s="105" t="s">
        <v>1839</v>
      </c>
      <c r="K7121" s="106" t="n">
        <v>19056</v>
      </c>
      <c r="L7121" s="107" t="n">
        <v>2023003531</v>
      </c>
      <c r="M7121" s="73"/>
      <c r="N7121" s="74" t="n">
        <v>0</v>
      </c>
      <c r="O7121" s="109" t="n">
        <v>0</v>
      </c>
      <c r="P7121" s="110" t="n">
        <v>0</v>
      </c>
      <c r="Q7121" s="77" t="n">
        <v>0</v>
      </c>
      <c r="R7121" s="78" t="n">
        <v>0</v>
      </c>
      <c r="S7121" s="39" t="n">
        <f aca="false">H7121</f>
        <v>166.21</v>
      </c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  <c r="AI7121" s="3"/>
      <c r="AJ7121" s="3"/>
      <c r="AMG7121" s="0"/>
      <c r="AMH7121" s="0"/>
      <c r="AMI7121" s="0"/>
      <c r="AMJ7121" s="0"/>
    </row>
    <row r="7122" s="4" customFormat="true" ht="37.5" hidden="false" customHeight="true" outlineLevel="0" collapsed="false">
      <c r="A7122" s="23" t="s">
        <v>1337</v>
      </c>
      <c r="B7122" s="108" t="n">
        <v>13845</v>
      </c>
      <c r="C7122" s="23" t="n">
        <v>3267875</v>
      </c>
      <c r="D7122" s="102" t="s">
        <v>1837</v>
      </c>
      <c r="E7122" s="26" t="s">
        <v>258</v>
      </c>
      <c r="F7122" s="26" t="s">
        <v>255</v>
      </c>
      <c r="G7122" s="103" t="n">
        <v>45169</v>
      </c>
      <c r="H7122" s="104" t="n">
        <v>166.21</v>
      </c>
      <c r="I7122" s="29" t="s">
        <v>23</v>
      </c>
      <c r="J7122" s="105" t="s">
        <v>1839</v>
      </c>
      <c r="K7122" s="106" t="n">
        <v>19056</v>
      </c>
      <c r="L7122" s="107" t="n">
        <v>2023003531</v>
      </c>
      <c r="M7122" s="73"/>
      <c r="N7122" s="74" t="n">
        <v>0</v>
      </c>
      <c r="O7122" s="109" t="n">
        <v>0</v>
      </c>
      <c r="P7122" s="110" t="n">
        <v>0</v>
      </c>
      <c r="Q7122" s="77" t="n">
        <v>0</v>
      </c>
      <c r="R7122" s="78" t="n">
        <v>0</v>
      </c>
      <c r="S7122" s="39" t="n">
        <f aca="false">H7122</f>
        <v>166.21</v>
      </c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  <c r="AI7122" s="3"/>
      <c r="AJ7122" s="3"/>
      <c r="AMG7122" s="0"/>
      <c r="AMH7122" s="0"/>
      <c r="AMI7122" s="0"/>
      <c r="AMJ7122" s="0"/>
    </row>
    <row r="7123" s="4" customFormat="true" ht="37.5" hidden="false" customHeight="true" outlineLevel="0" collapsed="false">
      <c r="A7123" s="23" t="s">
        <v>1337</v>
      </c>
      <c r="B7123" s="108" t="n">
        <v>13846</v>
      </c>
      <c r="C7123" s="23" t="n">
        <v>3267876</v>
      </c>
      <c r="D7123" s="102" t="s">
        <v>1837</v>
      </c>
      <c r="E7123" s="26" t="s">
        <v>258</v>
      </c>
      <c r="F7123" s="26" t="s">
        <v>255</v>
      </c>
      <c r="G7123" s="103" t="n">
        <v>45169</v>
      </c>
      <c r="H7123" s="104" t="n">
        <v>166.21</v>
      </c>
      <c r="I7123" s="29" t="s">
        <v>23</v>
      </c>
      <c r="J7123" s="105" t="s">
        <v>1839</v>
      </c>
      <c r="K7123" s="106" t="n">
        <v>19056</v>
      </c>
      <c r="L7123" s="107" t="n">
        <v>2023003531</v>
      </c>
      <c r="M7123" s="73"/>
      <c r="N7123" s="74" t="n">
        <v>0</v>
      </c>
      <c r="O7123" s="109" t="n">
        <v>0</v>
      </c>
      <c r="P7123" s="110" t="n">
        <v>0</v>
      </c>
      <c r="Q7123" s="77" t="n">
        <v>0</v>
      </c>
      <c r="R7123" s="78" t="n">
        <v>0</v>
      </c>
      <c r="S7123" s="39" t="n">
        <f aca="false">H7123</f>
        <v>166.21</v>
      </c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  <c r="AI7123" s="3"/>
      <c r="AJ7123" s="3"/>
      <c r="AMG7123" s="0"/>
      <c r="AMH7123" s="0"/>
      <c r="AMI7123" s="0"/>
      <c r="AMJ7123" s="0"/>
    </row>
    <row r="7124" s="4" customFormat="true" ht="37.5" hidden="false" customHeight="true" outlineLevel="0" collapsed="false">
      <c r="A7124" s="23" t="s">
        <v>1337</v>
      </c>
      <c r="B7124" s="108" t="n">
        <v>13847</v>
      </c>
      <c r="C7124" s="23" t="n">
        <v>3267877</v>
      </c>
      <c r="D7124" s="102" t="s">
        <v>1837</v>
      </c>
      <c r="E7124" s="26" t="s">
        <v>258</v>
      </c>
      <c r="F7124" s="26" t="s">
        <v>255</v>
      </c>
      <c r="G7124" s="103" t="n">
        <v>45169</v>
      </c>
      <c r="H7124" s="104" t="n">
        <v>166.21</v>
      </c>
      <c r="I7124" s="29" t="s">
        <v>23</v>
      </c>
      <c r="J7124" s="105" t="s">
        <v>1839</v>
      </c>
      <c r="K7124" s="106" t="n">
        <v>19056</v>
      </c>
      <c r="L7124" s="107" t="n">
        <v>2023003531</v>
      </c>
      <c r="M7124" s="73"/>
      <c r="N7124" s="74" t="n">
        <v>0</v>
      </c>
      <c r="O7124" s="109" t="n">
        <v>0</v>
      </c>
      <c r="P7124" s="110" t="n">
        <v>0</v>
      </c>
      <c r="Q7124" s="77" t="n">
        <v>0</v>
      </c>
      <c r="R7124" s="78" t="n">
        <v>0</v>
      </c>
      <c r="S7124" s="39" t="n">
        <f aca="false">H7124</f>
        <v>166.21</v>
      </c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  <c r="AI7124" s="3"/>
      <c r="AJ7124" s="3"/>
      <c r="AMG7124" s="0"/>
      <c r="AMH7124" s="0"/>
      <c r="AMI7124" s="0"/>
      <c r="AMJ7124" s="0"/>
    </row>
    <row r="7125" s="4" customFormat="true" ht="37.5" hidden="false" customHeight="true" outlineLevel="0" collapsed="false">
      <c r="A7125" s="23" t="s">
        <v>1337</v>
      </c>
      <c r="B7125" s="108" t="n">
        <v>13848</v>
      </c>
      <c r="C7125" s="23" t="n">
        <v>3267878</v>
      </c>
      <c r="D7125" s="102" t="s">
        <v>1837</v>
      </c>
      <c r="E7125" s="26" t="s">
        <v>258</v>
      </c>
      <c r="F7125" s="26" t="s">
        <v>255</v>
      </c>
      <c r="G7125" s="103" t="n">
        <v>45169</v>
      </c>
      <c r="H7125" s="104" t="n">
        <v>166.21</v>
      </c>
      <c r="I7125" s="29" t="s">
        <v>23</v>
      </c>
      <c r="J7125" s="105" t="s">
        <v>1839</v>
      </c>
      <c r="K7125" s="106" t="n">
        <v>19056</v>
      </c>
      <c r="L7125" s="107" t="n">
        <v>2023003531</v>
      </c>
      <c r="M7125" s="73"/>
      <c r="N7125" s="74" t="n">
        <v>0</v>
      </c>
      <c r="O7125" s="109" t="n">
        <v>0</v>
      </c>
      <c r="P7125" s="110" t="n">
        <v>0</v>
      </c>
      <c r="Q7125" s="77" t="n">
        <v>0</v>
      </c>
      <c r="R7125" s="78" t="n">
        <v>0</v>
      </c>
      <c r="S7125" s="39" t="n">
        <f aca="false">H7125</f>
        <v>166.21</v>
      </c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  <c r="AI7125" s="3"/>
      <c r="AJ7125" s="3"/>
      <c r="AMG7125" s="0"/>
      <c r="AMH7125" s="0"/>
      <c r="AMI7125" s="0"/>
      <c r="AMJ7125" s="0"/>
    </row>
    <row r="7126" s="4" customFormat="true" ht="37.5" hidden="false" customHeight="true" outlineLevel="0" collapsed="false">
      <c r="A7126" s="23" t="s">
        <v>1337</v>
      </c>
      <c r="B7126" s="108" t="n">
        <v>13849</v>
      </c>
      <c r="C7126" s="23" t="n">
        <v>3267879</v>
      </c>
      <c r="D7126" s="102" t="s">
        <v>1837</v>
      </c>
      <c r="E7126" s="26" t="s">
        <v>258</v>
      </c>
      <c r="F7126" s="26" t="s">
        <v>255</v>
      </c>
      <c r="G7126" s="103" t="n">
        <v>45169</v>
      </c>
      <c r="H7126" s="104" t="n">
        <v>166.21</v>
      </c>
      <c r="I7126" s="29" t="s">
        <v>23</v>
      </c>
      <c r="J7126" s="105" t="s">
        <v>1839</v>
      </c>
      <c r="K7126" s="106" t="n">
        <v>19056</v>
      </c>
      <c r="L7126" s="107" t="n">
        <v>2023003531</v>
      </c>
      <c r="M7126" s="73"/>
      <c r="N7126" s="74" t="n">
        <v>0</v>
      </c>
      <c r="O7126" s="109" t="n">
        <v>0</v>
      </c>
      <c r="P7126" s="110" t="n">
        <v>0</v>
      </c>
      <c r="Q7126" s="77" t="n">
        <v>0</v>
      </c>
      <c r="R7126" s="78" t="n">
        <v>0</v>
      </c>
      <c r="S7126" s="39" t="n">
        <f aca="false">H7126</f>
        <v>166.21</v>
      </c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  <c r="AI7126" s="3"/>
      <c r="AJ7126" s="3"/>
      <c r="AMG7126" s="0"/>
      <c r="AMH7126" s="0"/>
      <c r="AMI7126" s="0"/>
      <c r="AMJ7126" s="0"/>
    </row>
    <row r="7127" s="4" customFormat="true" ht="37.5" hidden="false" customHeight="true" outlineLevel="0" collapsed="false">
      <c r="A7127" s="23" t="s">
        <v>1337</v>
      </c>
      <c r="B7127" s="108" t="n">
        <v>13850</v>
      </c>
      <c r="C7127" s="23" t="n">
        <v>3267880</v>
      </c>
      <c r="D7127" s="102" t="s">
        <v>1837</v>
      </c>
      <c r="E7127" s="26" t="s">
        <v>258</v>
      </c>
      <c r="F7127" s="26" t="s">
        <v>255</v>
      </c>
      <c r="G7127" s="103" t="n">
        <v>45169</v>
      </c>
      <c r="H7127" s="104" t="n">
        <v>166.21</v>
      </c>
      <c r="I7127" s="29" t="s">
        <v>23</v>
      </c>
      <c r="J7127" s="105" t="s">
        <v>1839</v>
      </c>
      <c r="K7127" s="106" t="n">
        <v>19056</v>
      </c>
      <c r="L7127" s="107" t="n">
        <v>2023003531</v>
      </c>
      <c r="M7127" s="73"/>
      <c r="N7127" s="74" t="n">
        <v>0</v>
      </c>
      <c r="O7127" s="109" t="n">
        <v>0</v>
      </c>
      <c r="P7127" s="110" t="n">
        <v>0</v>
      </c>
      <c r="Q7127" s="77" t="n">
        <v>0</v>
      </c>
      <c r="R7127" s="78" t="n">
        <v>0</v>
      </c>
      <c r="S7127" s="39" t="n">
        <f aca="false">H7127</f>
        <v>166.21</v>
      </c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  <c r="AI7127" s="3"/>
      <c r="AJ7127" s="3"/>
      <c r="AMG7127" s="0"/>
      <c r="AMH7127" s="0"/>
      <c r="AMI7127" s="0"/>
      <c r="AMJ7127" s="0"/>
    </row>
    <row r="7128" s="4" customFormat="true" ht="37.5" hidden="false" customHeight="true" outlineLevel="0" collapsed="false">
      <c r="A7128" s="23" t="s">
        <v>1337</v>
      </c>
      <c r="B7128" s="108" t="n">
        <v>13851</v>
      </c>
      <c r="C7128" s="23" t="n">
        <v>3267881</v>
      </c>
      <c r="D7128" s="102" t="s">
        <v>1837</v>
      </c>
      <c r="E7128" s="26" t="s">
        <v>258</v>
      </c>
      <c r="F7128" s="26" t="s">
        <v>255</v>
      </c>
      <c r="G7128" s="103" t="n">
        <v>45169</v>
      </c>
      <c r="H7128" s="104" t="n">
        <v>166.21</v>
      </c>
      <c r="I7128" s="29" t="s">
        <v>23</v>
      </c>
      <c r="J7128" s="105" t="s">
        <v>1839</v>
      </c>
      <c r="K7128" s="106" t="n">
        <v>19056</v>
      </c>
      <c r="L7128" s="107" t="n">
        <v>2023003531</v>
      </c>
      <c r="M7128" s="73"/>
      <c r="N7128" s="74" t="n">
        <v>0</v>
      </c>
      <c r="O7128" s="109" t="n">
        <v>0</v>
      </c>
      <c r="P7128" s="110" t="n">
        <v>0</v>
      </c>
      <c r="Q7128" s="77" t="n">
        <v>0</v>
      </c>
      <c r="R7128" s="78" t="n">
        <v>0</v>
      </c>
      <c r="S7128" s="39" t="n">
        <f aca="false">H7128</f>
        <v>166.21</v>
      </c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  <c r="AI7128" s="3"/>
      <c r="AJ7128" s="3"/>
      <c r="AMG7128" s="0"/>
      <c r="AMH7128" s="0"/>
      <c r="AMI7128" s="0"/>
      <c r="AMJ7128" s="0"/>
    </row>
    <row r="7129" s="4" customFormat="true" ht="37.5" hidden="false" customHeight="true" outlineLevel="0" collapsed="false">
      <c r="A7129" s="23" t="s">
        <v>1337</v>
      </c>
      <c r="B7129" s="108" t="n">
        <v>13852</v>
      </c>
      <c r="C7129" s="23" t="n">
        <v>3267882</v>
      </c>
      <c r="D7129" s="102" t="s">
        <v>1837</v>
      </c>
      <c r="E7129" s="26" t="s">
        <v>258</v>
      </c>
      <c r="F7129" s="26" t="s">
        <v>255</v>
      </c>
      <c r="G7129" s="103" t="n">
        <v>45169</v>
      </c>
      <c r="H7129" s="104" t="n">
        <v>166.21</v>
      </c>
      <c r="I7129" s="29" t="s">
        <v>23</v>
      </c>
      <c r="J7129" s="105" t="s">
        <v>1839</v>
      </c>
      <c r="K7129" s="106" t="n">
        <v>19056</v>
      </c>
      <c r="L7129" s="107" t="n">
        <v>2023003531</v>
      </c>
      <c r="M7129" s="73"/>
      <c r="N7129" s="74" t="n">
        <v>0</v>
      </c>
      <c r="O7129" s="109" t="n">
        <v>0</v>
      </c>
      <c r="P7129" s="110" t="n">
        <v>0</v>
      </c>
      <c r="Q7129" s="77" t="n">
        <v>0</v>
      </c>
      <c r="R7129" s="78" t="n">
        <v>0</v>
      </c>
      <c r="S7129" s="39" t="n">
        <f aca="false">H7129</f>
        <v>166.21</v>
      </c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  <c r="AI7129" s="3"/>
      <c r="AJ7129" s="3"/>
      <c r="AMG7129" s="0"/>
      <c r="AMH7129" s="0"/>
      <c r="AMI7129" s="0"/>
      <c r="AMJ7129" s="0"/>
    </row>
    <row r="7130" s="4" customFormat="true" ht="37.5" hidden="false" customHeight="true" outlineLevel="0" collapsed="false">
      <c r="A7130" s="23" t="s">
        <v>1337</v>
      </c>
      <c r="B7130" s="108" t="n">
        <v>13853</v>
      </c>
      <c r="C7130" s="23" t="n">
        <v>3267883</v>
      </c>
      <c r="D7130" s="102" t="s">
        <v>1837</v>
      </c>
      <c r="E7130" s="26" t="s">
        <v>258</v>
      </c>
      <c r="F7130" s="26" t="s">
        <v>255</v>
      </c>
      <c r="G7130" s="103" t="n">
        <v>45169</v>
      </c>
      <c r="H7130" s="104" t="n">
        <v>166.21</v>
      </c>
      <c r="I7130" s="29" t="s">
        <v>23</v>
      </c>
      <c r="J7130" s="105" t="s">
        <v>1839</v>
      </c>
      <c r="K7130" s="106" t="n">
        <v>19056</v>
      </c>
      <c r="L7130" s="107" t="n">
        <v>2023003531</v>
      </c>
      <c r="M7130" s="73"/>
      <c r="N7130" s="74" t="n">
        <v>0</v>
      </c>
      <c r="O7130" s="109" t="n">
        <v>0</v>
      </c>
      <c r="P7130" s="110" t="n">
        <v>0</v>
      </c>
      <c r="Q7130" s="77" t="n">
        <v>0</v>
      </c>
      <c r="R7130" s="78" t="n">
        <v>0</v>
      </c>
      <c r="S7130" s="39" t="n">
        <f aca="false">H7130</f>
        <v>166.21</v>
      </c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  <c r="AI7130" s="3"/>
      <c r="AJ7130" s="3"/>
      <c r="AMG7130" s="0"/>
      <c r="AMH7130" s="0"/>
      <c r="AMI7130" s="0"/>
      <c r="AMJ7130" s="0"/>
    </row>
    <row r="7131" s="4" customFormat="true" ht="37.5" hidden="false" customHeight="true" outlineLevel="0" collapsed="false">
      <c r="A7131" s="23" t="s">
        <v>1337</v>
      </c>
      <c r="B7131" s="108" t="n">
        <v>13854</v>
      </c>
      <c r="C7131" s="23" t="n">
        <v>3267884</v>
      </c>
      <c r="D7131" s="102" t="s">
        <v>1837</v>
      </c>
      <c r="E7131" s="26" t="s">
        <v>258</v>
      </c>
      <c r="F7131" s="26" t="s">
        <v>255</v>
      </c>
      <c r="G7131" s="103" t="n">
        <v>45169</v>
      </c>
      <c r="H7131" s="104" t="n">
        <v>166.21</v>
      </c>
      <c r="I7131" s="29" t="s">
        <v>23</v>
      </c>
      <c r="J7131" s="105" t="s">
        <v>1839</v>
      </c>
      <c r="K7131" s="106" t="n">
        <v>19056</v>
      </c>
      <c r="L7131" s="107" t="n">
        <v>2023003531</v>
      </c>
      <c r="M7131" s="73"/>
      <c r="N7131" s="74" t="n">
        <v>0</v>
      </c>
      <c r="O7131" s="109" t="n">
        <v>0</v>
      </c>
      <c r="P7131" s="110" t="n">
        <v>0</v>
      </c>
      <c r="Q7131" s="77" t="n">
        <v>0</v>
      </c>
      <c r="R7131" s="78" t="n">
        <v>0</v>
      </c>
      <c r="S7131" s="39" t="n">
        <f aca="false">H7131</f>
        <v>166.21</v>
      </c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  <c r="AI7131" s="3"/>
      <c r="AJ7131" s="3"/>
      <c r="AMG7131" s="0"/>
      <c r="AMH7131" s="0"/>
      <c r="AMI7131" s="0"/>
      <c r="AMJ7131" s="0"/>
    </row>
    <row r="7132" s="4" customFormat="true" ht="37.5" hidden="false" customHeight="true" outlineLevel="0" collapsed="false">
      <c r="A7132" s="23" t="s">
        <v>1337</v>
      </c>
      <c r="B7132" s="108" t="n">
        <v>13855</v>
      </c>
      <c r="C7132" s="23" t="n">
        <v>3267885</v>
      </c>
      <c r="D7132" s="102" t="s">
        <v>1837</v>
      </c>
      <c r="E7132" s="26" t="s">
        <v>258</v>
      </c>
      <c r="F7132" s="26" t="s">
        <v>255</v>
      </c>
      <c r="G7132" s="103" t="n">
        <v>45169</v>
      </c>
      <c r="H7132" s="104" t="n">
        <v>166.21</v>
      </c>
      <c r="I7132" s="29" t="s">
        <v>23</v>
      </c>
      <c r="J7132" s="105" t="s">
        <v>1839</v>
      </c>
      <c r="K7132" s="106" t="n">
        <v>19056</v>
      </c>
      <c r="L7132" s="107" t="n">
        <v>2023003531</v>
      </c>
      <c r="M7132" s="73"/>
      <c r="N7132" s="74" t="n">
        <v>0</v>
      </c>
      <c r="O7132" s="109" t="n">
        <v>0</v>
      </c>
      <c r="P7132" s="110" t="n">
        <v>0</v>
      </c>
      <c r="Q7132" s="77" t="n">
        <v>0</v>
      </c>
      <c r="R7132" s="78" t="n">
        <v>0</v>
      </c>
      <c r="S7132" s="39" t="n">
        <f aca="false">H7132</f>
        <v>166.21</v>
      </c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  <c r="AI7132" s="3"/>
      <c r="AJ7132" s="3"/>
      <c r="AMG7132" s="0"/>
      <c r="AMH7132" s="0"/>
      <c r="AMI7132" s="0"/>
      <c r="AMJ7132" s="0"/>
    </row>
    <row r="7133" s="4" customFormat="true" ht="37.5" hidden="false" customHeight="true" outlineLevel="0" collapsed="false">
      <c r="A7133" s="23" t="s">
        <v>1337</v>
      </c>
      <c r="B7133" s="108" t="n">
        <v>13856</v>
      </c>
      <c r="C7133" s="23" t="n">
        <v>3267886</v>
      </c>
      <c r="D7133" s="102" t="s">
        <v>1837</v>
      </c>
      <c r="E7133" s="26" t="s">
        <v>258</v>
      </c>
      <c r="F7133" s="26" t="s">
        <v>255</v>
      </c>
      <c r="G7133" s="103" t="n">
        <v>45169</v>
      </c>
      <c r="H7133" s="104" t="n">
        <v>166.21</v>
      </c>
      <c r="I7133" s="29" t="s">
        <v>23</v>
      </c>
      <c r="J7133" s="105" t="s">
        <v>1839</v>
      </c>
      <c r="K7133" s="106" t="n">
        <v>19056</v>
      </c>
      <c r="L7133" s="107" t="n">
        <v>2023003531</v>
      </c>
      <c r="M7133" s="73"/>
      <c r="N7133" s="74" t="n">
        <v>0</v>
      </c>
      <c r="O7133" s="109" t="n">
        <v>0</v>
      </c>
      <c r="P7133" s="110" t="n">
        <v>0</v>
      </c>
      <c r="Q7133" s="77" t="n">
        <v>0</v>
      </c>
      <c r="R7133" s="78" t="n">
        <v>0</v>
      </c>
      <c r="S7133" s="39" t="n">
        <f aca="false">H7133</f>
        <v>166.21</v>
      </c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  <c r="AI7133" s="3"/>
      <c r="AJ7133" s="3"/>
      <c r="AMG7133" s="0"/>
      <c r="AMH7133" s="0"/>
      <c r="AMI7133" s="0"/>
      <c r="AMJ7133" s="0"/>
    </row>
    <row r="7134" s="4" customFormat="true" ht="37.5" hidden="false" customHeight="true" outlineLevel="0" collapsed="false">
      <c r="A7134" s="23" t="s">
        <v>1337</v>
      </c>
      <c r="B7134" s="108" t="n">
        <v>13857</v>
      </c>
      <c r="C7134" s="23" t="n">
        <v>3267887</v>
      </c>
      <c r="D7134" s="102" t="s">
        <v>1837</v>
      </c>
      <c r="E7134" s="26" t="s">
        <v>258</v>
      </c>
      <c r="F7134" s="26" t="s">
        <v>255</v>
      </c>
      <c r="G7134" s="103" t="n">
        <v>45169</v>
      </c>
      <c r="H7134" s="104" t="n">
        <v>166.21</v>
      </c>
      <c r="I7134" s="29" t="s">
        <v>23</v>
      </c>
      <c r="J7134" s="105" t="s">
        <v>1839</v>
      </c>
      <c r="K7134" s="106" t="n">
        <v>19056</v>
      </c>
      <c r="L7134" s="107" t="n">
        <v>2023003531</v>
      </c>
      <c r="M7134" s="73"/>
      <c r="N7134" s="74" t="n">
        <v>0</v>
      </c>
      <c r="O7134" s="109" t="n">
        <v>0</v>
      </c>
      <c r="P7134" s="110" t="n">
        <v>0</v>
      </c>
      <c r="Q7134" s="77" t="n">
        <v>0</v>
      </c>
      <c r="R7134" s="78" t="n">
        <v>0</v>
      </c>
      <c r="S7134" s="39" t="n">
        <f aca="false">H7134</f>
        <v>166.21</v>
      </c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  <c r="AI7134" s="3"/>
      <c r="AJ7134" s="3"/>
      <c r="AMG7134" s="0"/>
      <c r="AMH7134" s="0"/>
      <c r="AMI7134" s="0"/>
      <c r="AMJ7134" s="0"/>
    </row>
    <row r="7135" s="4" customFormat="true" ht="37.5" hidden="false" customHeight="true" outlineLevel="0" collapsed="false">
      <c r="A7135" s="23" t="s">
        <v>1337</v>
      </c>
      <c r="B7135" s="108" t="n">
        <v>13858</v>
      </c>
      <c r="C7135" s="23" t="n">
        <v>3267888</v>
      </c>
      <c r="D7135" s="102" t="s">
        <v>1837</v>
      </c>
      <c r="E7135" s="26" t="s">
        <v>258</v>
      </c>
      <c r="F7135" s="26" t="s">
        <v>255</v>
      </c>
      <c r="G7135" s="103" t="n">
        <v>45169</v>
      </c>
      <c r="H7135" s="104" t="n">
        <v>166.21</v>
      </c>
      <c r="I7135" s="29" t="s">
        <v>23</v>
      </c>
      <c r="J7135" s="105" t="s">
        <v>1839</v>
      </c>
      <c r="K7135" s="106" t="n">
        <v>19056</v>
      </c>
      <c r="L7135" s="107" t="n">
        <v>2023003531</v>
      </c>
      <c r="M7135" s="73"/>
      <c r="N7135" s="74" t="n">
        <v>0</v>
      </c>
      <c r="O7135" s="109" t="n">
        <v>0</v>
      </c>
      <c r="P7135" s="110" t="n">
        <v>0</v>
      </c>
      <c r="Q7135" s="77" t="n">
        <v>0</v>
      </c>
      <c r="R7135" s="78" t="n">
        <v>0</v>
      </c>
      <c r="S7135" s="39" t="n">
        <f aca="false">H7135</f>
        <v>166.21</v>
      </c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  <c r="AI7135" s="3"/>
      <c r="AJ7135" s="3"/>
      <c r="AMG7135" s="0"/>
      <c r="AMH7135" s="0"/>
      <c r="AMI7135" s="0"/>
      <c r="AMJ7135" s="0"/>
    </row>
    <row r="7136" s="4" customFormat="true" ht="37.5" hidden="false" customHeight="true" outlineLevel="0" collapsed="false">
      <c r="A7136" s="23" t="s">
        <v>1337</v>
      </c>
      <c r="B7136" s="108" t="n">
        <v>13859</v>
      </c>
      <c r="C7136" s="23" t="n">
        <v>3267889</v>
      </c>
      <c r="D7136" s="102" t="s">
        <v>1837</v>
      </c>
      <c r="E7136" s="26" t="s">
        <v>258</v>
      </c>
      <c r="F7136" s="26" t="s">
        <v>255</v>
      </c>
      <c r="G7136" s="103" t="n">
        <v>45169</v>
      </c>
      <c r="H7136" s="104" t="n">
        <v>166.21</v>
      </c>
      <c r="I7136" s="29" t="s">
        <v>23</v>
      </c>
      <c r="J7136" s="105" t="s">
        <v>1839</v>
      </c>
      <c r="K7136" s="106" t="n">
        <v>19056</v>
      </c>
      <c r="L7136" s="107" t="n">
        <v>2023003531</v>
      </c>
      <c r="M7136" s="73"/>
      <c r="N7136" s="74" t="n">
        <v>0</v>
      </c>
      <c r="O7136" s="109" t="n">
        <v>0</v>
      </c>
      <c r="P7136" s="110" t="n">
        <v>0</v>
      </c>
      <c r="Q7136" s="77" t="n">
        <v>0</v>
      </c>
      <c r="R7136" s="78" t="n">
        <v>0</v>
      </c>
      <c r="S7136" s="39" t="n">
        <f aca="false">H7136</f>
        <v>166.21</v>
      </c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  <c r="AI7136" s="3"/>
      <c r="AJ7136" s="3"/>
      <c r="AMG7136" s="0"/>
      <c r="AMH7136" s="0"/>
      <c r="AMI7136" s="0"/>
      <c r="AMJ7136" s="0"/>
    </row>
    <row r="7137" s="4" customFormat="true" ht="37.5" hidden="false" customHeight="true" outlineLevel="0" collapsed="false">
      <c r="A7137" s="23" t="s">
        <v>1337</v>
      </c>
      <c r="B7137" s="108" t="n">
        <v>13915</v>
      </c>
      <c r="C7137" s="23" t="s">
        <v>238</v>
      </c>
      <c r="D7137" s="102" t="s">
        <v>1850</v>
      </c>
      <c r="E7137" s="26" t="s">
        <v>1843</v>
      </c>
      <c r="F7137" s="26" t="s">
        <v>255</v>
      </c>
      <c r="G7137" s="103" t="n">
        <v>45250</v>
      </c>
      <c r="H7137" s="104" t="n">
        <v>479</v>
      </c>
      <c r="I7137" s="29" t="s">
        <v>23</v>
      </c>
      <c r="J7137" s="105" t="s">
        <v>1851</v>
      </c>
      <c r="K7137" s="106" t="n">
        <v>24</v>
      </c>
      <c r="L7137" s="107" t="n">
        <v>2023005978</v>
      </c>
      <c r="M7137" s="73"/>
      <c r="N7137" s="74" t="n">
        <v>0</v>
      </c>
      <c r="O7137" s="109" t="n">
        <v>0</v>
      </c>
      <c r="P7137" s="110" t="n">
        <v>0</v>
      </c>
      <c r="Q7137" s="77" t="n">
        <v>0</v>
      </c>
      <c r="R7137" s="78" t="n">
        <v>0</v>
      </c>
      <c r="S7137" s="39" t="n">
        <f aca="false">H7137</f>
        <v>479</v>
      </c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  <c r="AI7137" s="3"/>
      <c r="AJ7137" s="3"/>
      <c r="AMG7137" s="0"/>
      <c r="AMH7137" s="0"/>
      <c r="AMI7137" s="0"/>
      <c r="AMJ7137" s="0"/>
    </row>
    <row r="7138" s="4" customFormat="true" ht="37.5" hidden="false" customHeight="true" outlineLevel="0" collapsed="false">
      <c r="A7138" s="23" t="s">
        <v>1337</v>
      </c>
      <c r="B7138" s="108" t="n">
        <v>13916</v>
      </c>
      <c r="C7138" s="23" t="s">
        <v>238</v>
      </c>
      <c r="D7138" s="102" t="s">
        <v>1850</v>
      </c>
      <c r="E7138" s="26" t="s">
        <v>1843</v>
      </c>
      <c r="F7138" s="26" t="s">
        <v>255</v>
      </c>
      <c r="G7138" s="103" t="n">
        <v>45250</v>
      </c>
      <c r="H7138" s="104" t="n">
        <v>479</v>
      </c>
      <c r="I7138" s="29" t="s">
        <v>23</v>
      </c>
      <c r="J7138" s="105" t="s">
        <v>1851</v>
      </c>
      <c r="K7138" s="106" t="n">
        <v>24</v>
      </c>
      <c r="L7138" s="107" t="n">
        <v>2023005978</v>
      </c>
      <c r="M7138" s="73"/>
      <c r="N7138" s="74" t="n">
        <v>0</v>
      </c>
      <c r="O7138" s="109" t="n">
        <v>0</v>
      </c>
      <c r="P7138" s="110" t="n">
        <v>0</v>
      </c>
      <c r="Q7138" s="77" t="n">
        <v>0</v>
      </c>
      <c r="R7138" s="78" t="n">
        <v>0</v>
      </c>
      <c r="S7138" s="39" t="n">
        <f aca="false">H7138</f>
        <v>479</v>
      </c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  <c r="AI7138" s="3"/>
      <c r="AJ7138" s="3"/>
      <c r="AMG7138" s="0"/>
      <c r="AMH7138" s="0"/>
      <c r="AMI7138" s="0"/>
      <c r="AMJ7138" s="0"/>
    </row>
    <row r="7139" s="4" customFormat="true" ht="37.5" hidden="false" customHeight="true" outlineLevel="0" collapsed="false">
      <c r="A7139" s="23" t="s">
        <v>1337</v>
      </c>
      <c r="B7139" s="108" t="n">
        <v>13917</v>
      </c>
      <c r="C7139" s="23" t="s">
        <v>238</v>
      </c>
      <c r="D7139" s="102" t="s">
        <v>1850</v>
      </c>
      <c r="E7139" s="26" t="s">
        <v>1843</v>
      </c>
      <c r="F7139" s="26" t="s">
        <v>255</v>
      </c>
      <c r="G7139" s="103" t="n">
        <v>45250</v>
      </c>
      <c r="H7139" s="104" t="n">
        <v>479</v>
      </c>
      <c r="I7139" s="29" t="s">
        <v>23</v>
      </c>
      <c r="J7139" s="105" t="s">
        <v>1851</v>
      </c>
      <c r="K7139" s="106" t="n">
        <v>24</v>
      </c>
      <c r="L7139" s="107" t="n">
        <v>2023005978</v>
      </c>
      <c r="M7139" s="73"/>
      <c r="N7139" s="74" t="n">
        <v>0</v>
      </c>
      <c r="O7139" s="109" t="n">
        <v>0</v>
      </c>
      <c r="P7139" s="110" t="n">
        <v>0</v>
      </c>
      <c r="Q7139" s="77" t="n">
        <v>0</v>
      </c>
      <c r="R7139" s="78" t="n">
        <v>0</v>
      </c>
      <c r="S7139" s="39" t="n">
        <f aca="false">H7139</f>
        <v>479</v>
      </c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  <c r="AI7139" s="3"/>
      <c r="AJ7139" s="3"/>
      <c r="AMG7139" s="0"/>
      <c r="AMH7139" s="0"/>
      <c r="AMI7139" s="0"/>
      <c r="AMJ7139" s="0"/>
    </row>
    <row r="7140" s="4" customFormat="true" ht="37.5" hidden="false" customHeight="true" outlineLevel="0" collapsed="false">
      <c r="A7140" s="23" t="s">
        <v>1337</v>
      </c>
      <c r="B7140" s="108" t="n">
        <v>13918</v>
      </c>
      <c r="C7140" s="23" t="s">
        <v>238</v>
      </c>
      <c r="D7140" s="102" t="s">
        <v>1850</v>
      </c>
      <c r="E7140" s="26" t="s">
        <v>1843</v>
      </c>
      <c r="F7140" s="26" t="s">
        <v>255</v>
      </c>
      <c r="G7140" s="103" t="n">
        <v>45250</v>
      </c>
      <c r="H7140" s="104" t="n">
        <v>479</v>
      </c>
      <c r="I7140" s="29" t="s">
        <v>23</v>
      </c>
      <c r="J7140" s="105" t="s">
        <v>1851</v>
      </c>
      <c r="K7140" s="106" t="n">
        <v>24</v>
      </c>
      <c r="L7140" s="107" t="n">
        <v>2023005978</v>
      </c>
      <c r="M7140" s="73"/>
      <c r="N7140" s="74" t="n">
        <v>0</v>
      </c>
      <c r="O7140" s="109" t="n">
        <v>0</v>
      </c>
      <c r="P7140" s="110" t="n">
        <v>0</v>
      </c>
      <c r="Q7140" s="77" t="n">
        <v>0</v>
      </c>
      <c r="R7140" s="78" t="n">
        <v>0</v>
      </c>
      <c r="S7140" s="39" t="n">
        <f aca="false">H7140</f>
        <v>479</v>
      </c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  <c r="AI7140" s="3"/>
      <c r="AJ7140" s="3"/>
      <c r="AMG7140" s="0"/>
      <c r="AMH7140" s="0"/>
      <c r="AMI7140" s="0"/>
      <c r="AMJ7140" s="0"/>
    </row>
    <row r="7141" s="4" customFormat="true" ht="37.5" hidden="false" customHeight="true" outlineLevel="0" collapsed="false">
      <c r="A7141" s="23" t="s">
        <v>1337</v>
      </c>
      <c r="B7141" s="108" t="n">
        <v>13919</v>
      </c>
      <c r="C7141" s="23" t="s">
        <v>238</v>
      </c>
      <c r="D7141" s="102" t="s">
        <v>1850</v>
      </c>
      <c r="E7141" s="26" t="s">
        <v>1843</v>
      </c>
      <c r="F7141" s="26" t="s">
        <v>255</v>
      </c>
      <c r="G7141" s="103" t="n">
        <v>45250</v>
      </c>
      <c r="H7141" s="104" t="n">
        <v>479</v>
      </c>
      <c r="I7141" s="29" t="s">
        <v>23</v>
      </c>
      <c r="J7141" s="105" t="s">
        <v>1851</v>
      </c>
      <c r="K7141" s="106" t="n">
        <v>24</v>
      </c>
      <c r="L7141" s="107" t="n">
        <v>2023005978</v>
      </c>
      <c r="M7141" s="73"/>
      <c r="N7141" s="74" t="n">
        <v>0</v>
      </c>
      <c r="O7141" s="109" t="n">
        <v>0</v>
      </c>
      <c r="P7141" s="110" t="n">
        <v>0</v>
      </c>
      <c r="Q7141" s="77" t="n">
        <v>0</v>
      </c>
      <c r="R7141" s="78" t="n">
        <v>0</v>
      </c>
      <c r="S7141" s="39" t="n">
        <f aca="false">H7141</f>
        <v>479</v>
      </c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  <c r="AI7141" s="3"/>
      <c r="AJ7141" s="3"/>
      <c r="AMG7141" s="0"/>
      <c r="AMH7141" s="0"/>
      <c r="AMI7141" s="0"/>
      <c r="AMJ7141" s="0"/>
    </row>
    <row r="7142" s="4" customFormat="true" ht="37.5" hidden="false" customHeight="true" outlineLevel="0" collapsed="false">
      <c r="A7142" s="23" t="s">
        <v>1337</v>
      </c>
      <c r="B7142" s="108" t="n">
        <v>13920</v>
      </c>
      <c r="C7142" s="23" t="s">
        <v>238</v>
      </c>
      <c r="D7142" s="102" t="s">
        <v>1850</v>
      </c>
      <c r="E7142" s="26" t="s">
        <v>1843</v>
      </c>
      <c r="F7142" s="26" t="s">
        <v>255</v>
      </c>
      <c r="G7142" s="103" t="n">
        <v>45250</v>
      </c>
      <c r="H7142" s="104" t="n">
        <v>479</v>
      </c>
      <c r="I7142" s="29" t="s">
        <v>23</v>
      </c>
      <c r="J7142" s="105" t="s">
        <v>1851</v>
      </c>
      <c r="K7142" s="106" t="n">
        <v>24</v>
      </c>
      <c r="L7142" s="107" t="n">
        <v>2023005978</v>
      </c>
      <c r="M7142" s="73"/>
      <c r="N7142" s="74" t="n">
        <v>0</v>
      </c>
      <c r="O7142" s="109" t="n">
        <v>0</v>
      </c>
      <c r="P7142" s="110" t="n">
        <v>0</v>
      </c>
      <c r="Q7142" s="77" t="n">
        <v>0</v>
      </c>
      <c r="R7142" s="78" t="n">
        <v>0</v>
      </c>
      <c r="S7142" s="39" t="n">
        <f aca="false">H7142</f>
        <v>479</v>
      </c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  <c r="AI7142" s="3"/>
      <c r="AJ7142" s="3"/>
      <c r="AMG7142" s="0"/>
      <c r="AMH7142" s="0"/>
      <c r="AMI7142" s="0"/>
      <c r="AMJ7142" s="0"/>
    </row>
    <row r="7143" s="4" customFormat="true" ht="37.5" hidden="false" customHeight="true" outlineLevel="0" collapsed="false">
      <c r="A7143" s="23" t="s">
        <v>1337</v>
      </c>
      <c r="B7143" s="108" t="n">
        <v>13921</v>
      </c>
      <c r="C7143" s="23" t="s">
        <v>238</v>
      </c>
      <c r="D7143" s="102" t="s">
        <v>1850</v>
      </c>
      <c r="E7143" s="26" t="s">
        <v>1843</v>
      </c>
      <c r="F7143" s="26" t="s">
        <v>255</v>
      </c>
      <c r="G7143" s="103" t="n">
        <v>45250</v>
      </c>
      <c r="H7143" s="104" t="n">
        <v>479</v>
      </c>
      <c r="I7143" s="29" t="s">
        <v>23</v>
      </c>
      <c r="J7143" s="105" t="s">
        <v>1851</v>
      </c>
      <c r="K7143" s="106" t="n">
        <v>24</v>
      </c>
      <c r="L7143" s="107" t="n">
        <v>2023005978</v>
      </c>
      <c r="M7143" s="73"/>
      <c r="N7143" s="74" t="n">
        <v>0</v>
      </c>
      <c r="O7143" s="109" t="n">
        <v>0</v>
      </c>
      <c r="P7143" s="110" t="n">
        <v>0</v>
      </c>
      <c r="Q7143" s="77" t="n">
        <v>0</v>
      </c>
      <c r="R7143" s="78" t="n">
        <v>0</v>
      </c>
      <c r="S7143" s="39" t="n">
        <f aca="false">H7143</f>
        <v>479</v>
      </c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  <c r="AI7143" s="3"/>
      <c r="AJ7143" s="3"/>
      <c r="AMG7143" s="0"/>
      <c r="AMH7143" s="0"/>
      <c r="AMI7143" s="0"/>
      <c r="AMJ7143" s="0"/>
    </row>
    <row r="7144" s="4" customFormat="true" ht="37.5" hidden="false" customHeight="true" outlineLevel="0" collapsed="false">
      <c r="A7144" s="23" t="s">
        <v>1337</v>
      </c>
      <c r="B7144" s="108" t="n">
        <v>13922</v>
      </c>
      <c r="C7144" s="23" t="s">
        <v>238</v>
      </c>
      <c r="D7144" s="102" t="s">
        <v>1850</v>
      </c>
      <c r="E7144" s="26" t="s">
        <v>1843</v>
      </c>
      <c r="F7144" s="26" t="s">
        <v>255</v>
      </c>
      <c r="G7144" s="103" t="n">
        <v>45250</v>
      </c>
      <c r="H7144" s="104" t="n">
        <v>479</v>
      </c>
      <c r="I7144" s="29" t="s">
        <v>23</v>
      </c>
      <c r="J7144" s="105" t="s">
        <v>1851</v>
      </c>
      <c r="K7144" s="106" t="n">
        <v>24</v>
      </c>
      <c r="L7144" s="107" t="n">
        <v>2023005978</v>
      </c>
      <c r="M7144" s="73"/>
      <c r="N7144" s="74" t="n">
        <v>0</v>
      </c>
      <c r="O7144" s="109" t="n">
        <v>0</v>
      </c>
      <c r="P7144" s="110" t="n">
        <v>0</v>
      </c>
      <c r="Q7144" s="77" t="n">
        <v>0</v>
      </c>
      <c r="R7144" s="78" t="n">
        <v>0</v>
      </c>
      <c r="S7144" s="39" t="n">
        <f aca="false">H7144</f>
        <v>479</v>
      </c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  <c r="AI7144" s="3"/>
      <c r="AJ7144" s="3"/>
      <c r="AMG7144" s="0"/>
      <c r="AMH7144" s="0"/>
      <c r="AMI7144" s="0"/>
      <c r="AMJ7144" s="0"/>
    </row>
    <row r="7145" s="4" customFormat="true" ht="37.5" hidden="false" customHeight="true" outlineLevel="0" collapsed="false">
      <c r="A7145" s="23" t="s">
        <v>1337</v>
      </c>
      <c r="B7145" s="108" t="n">
        <v>13923</v>
      </c>
      <c r="C7145" s="23" t="s">
        <v>238</v>
      </c>
      <c r="D7145" s="102" t="s">
        <v>1850</v>
      </c>
      <c r="E7145" s="26" t="s">
        <v>1843</v>
      </c>
      <c r="F7145" s="26" t="s">
        <v>255</v>
      </c>
      <c r="G7145" s="103" t="n">
        <v>45250</v>
      </c>
      <c r="H7145" s="104" t="n">
        <v>479</v>
      </c>
      <c r="I7145" s="29" t="s">
        <v>23</v>
      </c>
      <c r="J7145" s="105" t="s">
        <v>1851</v>
      </c>
      <c r="K7145" s="106" t="n">
        <v>24</v>
      </c>
      <c r="L7145" s="107" t="n">
        <v>2023005978</v>
      </c>
      <c r="M7145" s="73"/>
      <c r="N7145" s="74" t="n">
        <v>0</v>
      </c>
      <c r="O7145" s="109" t="n">
        <v>0</v>
      </c>
      <c r="P7145" s="110" t="n">
        <v>0</v>
      </c>
      <c r="Q7145" s="77" t="n">
        <v>0</v>
      </c>
      <c r="R7145" s="78" t="n">
        <v>0</v>
      </c>
      <c r="S7145" s="39" t="n">
        <f aca="false">H7145</f>
        <v>479</v>
      </c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  <c r="AI7145" s="3"/>
      <c r="AJ7145" s="3"/>
      <c r="AMG7145" s="0"/>
      <c r="AMH7145" s="0"/>
      <c r="AMI7145" s="0"/>
      <c r="AMJ7145" s="0"/>
    </row>
    <row r="7146" s="4" customFormat="true" ht="37.5" hidden="false" customHeight="true" outlineLevel="0" collapsed="false">
      <c r="A7146" s="23" t="s">
        <v>1337</v>
      </c>
      <c r="B7146" s="108" t="n">
        <v>13924</v>
      </c>
      <c r="C7146" s="23" t="s">
        <v>238</v>
      </c>
      <c r="D7146" s="102" t="s">
        <v>1850</v>
      </c>
      <c r="E7146" s="26" t="s">
        <v>1843</v>
      </c>
      <c r="F7146" s="26" t="s">
        <v>255</v>
      </c>
      <c r="G7146" s="103" t="n">
        <v>45250</v>
      </c>
      <c r="H7146" s="104" t="n">
        <v>479</v>
      </c>
      <c r="I7146" s="29" t="s">
        <v>23</v>
      </c>
      <c r="J7146" s="105" t="s">
        <v>1851</v>
      </c>
      <c r="K7146" s="106" t="n">
        <v>24</v>
      </c>
      <c r="L7146" s="107" t="n">
        <v>2023005978</v>
      </c>
      <c r="M7146" s="73"/>
      <c r="N7146" s="74" t="n">
        <v>0</v>
      </c>
      <c r="O7146" s="109" t="n">
        <v>0</v>
      </c>
      <c r="P7146" s="110" t="n">
        <v>0</v>
      </c>
      <c r="Q7146" s="77" t="n">
        <v>0</v>
      </c>
      <c r="R7146" s="78" t="n">
        <v>0</v>
      </c>
      <c r="S7146" s="39" t="n">
        <f aca="false">H7146</f>
        <v>479</v>
      </c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  <c r="AI7146" s="3"/>
      <c r="AJ7146" s="3"/>
      <c r="AMG7146" s="0"/>
      <c r="AMH7146" s="0"/>
      <c r="AMI7146" s="0"/>
      <c r="AMJ7146" s="0"/>
    </row>
    <row r="7147" s="4" customFormat="true" ht="37.5" hidden="false" customHeight="true" outlineLevel="0" collapsed="false">
      <c r="A7147" s="23" t="s">
        <v>1337</v>
      </c>
      <c r="B7147" s="108" t="n">
        <v>13929</v>
      </c>
      <c r="C7147" s="23" t="s">
        <v>238</v>
      </c>
      <c r="D7147" s="102" t="s">
        <v>1852</v>
      </c>
      <c r="E7147" s="26" t="s">
        <v>1853</v>
      </c>
      <c r="F7147" s="26" t="s">
        <v>255</v>
      </c>
      <c r="G7147" s="103" t="n">
        <v>45253</v>
      </c>
      <c r="H7147" s="104" t="n">
        <v>280</v>
      </c>
      <c r="I7147" s="29" t="s">
        <v>23</v>
      </c>
      <c r="J7147" s="105" t="s">
        <v>1854</v>
      </c>
      <c r="K7147" s="106" t="n">
        <v>8864</v>
      </c>
      <c r="L7147" s="107" t="n">
        <v>2023006142</v>
      </c>
      <c r="M7147" s="73"/>
      <c r="N7147" s="74" t="n">
        <v>0</v>
      </c>
      <c r="O7147" s="109" t="n">
        <v>0</v>
      </c>
      <c r="P7147" s="110" t="n">
        <v>0</v>
      </c>
      <c r="Q7147" s="77" t="n">
        <v>0</v>
      </c>
      <c r="R7147" s="78" t="n">
        <v>0</v>
      </c>
      <c r="S7147" s="39" t="n">
        <f aca="false">H7147</f>
        <v>280</v>
      </c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  <c r="AI7147" s="3"/>
      <c r="AJ7147" s="3"/>
      <c r="AMG7147" s="0"/>
      <c r="AMH7147" s="0"/>
      <c r="AMI7147" s="0"/>
      <c r="AMJ7147" s="0"/>
    </row>
    <row r="7148" s="4" customFormat="true" ht="37.5" hidden="false" customHeight="true" outlineLevel="0" collapsed="false">
      <c r="A7148" s="23" t="s">
        <v>1337</v>
      </c>
      <c r="B7148" s="108" t="n">
        <v>13930</v>
      </c>
      <c r="C7148" s="23" t="s">
        <v>238</v>
      </c>
      <c r="D7148" s="102" t="s">
        <v>1852</v>
      </c>
      <c r="E7148" s="26" t="s">
        <v>1853</v>
      </c>
      <c r="F7148" s="26" t="s">
        <v>255</v>
      </c>
      <c r="G7148" s="103" t="n">
        <v>45253</v>
      </c>
      <c r="H7148" s="104" t="n">
        <v>280</v>
      </c>
      <c r="I7148" s="29" t="s">
        <v>23</v>
      </c>
      <c r="J7148" s="105" t="s">
        <v>1854</v>
      </c>
      <c r="K7148" s="106" t="n">
        <v>8864</v>
      </c>
      <c r="L7148" s="107" t="n">
        <v>2023006142</v>
      </c>
      <c r="M7148" s="73"/>
      <c r="N7148" s="74" t="n">
        <v>0</v>
      </c>
      <c r="O7148" s="109" t="n">
        <v>0</v>
      </c>
      <c r="P7148" s="110" t="n">
        <v>0</v>
      </c>
      <c r="Q7148" s="77" t="n">
        <v>0</v>
      </c>
      <c r="R7148" s="78" t="n">
        <v>0</v>
      </c>
      <c r="S7148" s="39" t="n">
        <f aca="false">H7148</f>
        <v>280</v>
      </c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  <c r="AI7148" s="3"/>
      <c r="AJ7148" s="3"/>
      <c r="AMG7148" s="0"/>
      <c r="AMH7148" s="0"/>
      <c r="AMI7148" s="0"/>
      <c r="AMJ7148" s="0"/>
    </row>
    <row r="7149" s="4" customFormat="true" ht="37.5" hidden="false" customHeight="true" outlineLevel="0" collapsed="false">
      <c r="A7149" s="23" t="s">
        <v>1337</v>
      </c>
      <c r="B7149" s="108" t="n">
        <v>13931</v>
      </c>
      <c r="C7149" s="23" t="s">
        <v>238</v>
      </c>
      <c r="D7149" s="102" t="s">
        <v>1852</v>
      </c>
      <c r="E7149" s="26" t="s">
        <v>1853</v>
      </c>
      <c r="F7149" s="26" t="s">
        <v>255</v>
      </c>
      <c r="G7149" s="103" t="n">
        <v>45253</v>
      </c>
      <c r="H7149" s="104" t="n">
        <v>280</v>
      </c>
      <c r="I7149" s="29" t="s">
        <v>23</v>
      </c>
      <c r="J7149" s="105" t="s">
        <v>1854</v>
      </c>
      <c r="K7149" s="106" t="n">
        <v>8864</v>
      </c>
      <c r="L7149" s="107" t="n">
        <v>2023006142</v>
      </c>
      <c r="M7149" s="73"/>
      <c r="N7149" s="74" t="n">
        <v>0</v>
      </c>
      <c r="O7149" s="109" t="n">
        <v>0</v>
      </c>
      <c r="P7149" s="110" t="n">
        <v>0</v>
      </c>
      <c r="Q7149" s="77" t="n">
        <v>0</v>
      </c>
      <c r="R7149" s="78" t="n">
        <v>0</v>
      </c>
      <c r="S7149" s="39" t="n">
        <f aca="false">H7149</f>
        <v>280</v>
      </c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  <c r="AI7149" s="3"/>
      <c r="AJ7149" s="3"/>
      <c r="AMG7149" s="0"/>
      <c r="AMH7149" s="0"/>
      <c r="AMI7149" s="0"/>
      <c r="AMJ7149" s="0"/>
    </row>
    <row r="7150" s="4" customFormat="true" ht="37.5" hidden="false" customHeight="true" outlineLevel="0" collapsed="false">
      <c r="A7150" s="23" t="s">
        <v>1337</v>
      </c>
      <c r="B7150" s="108" t="n">
        <v>13932</v>
      </c>
      <c r="C7150" s="23" t="s">
        <v>238</v>
      </c>
      <c r="D7150" s="102" t="s">
        <v>1852</v>
      </c>
      <c r="E7150" s="26" t="s">
        <v>1853</v>
      </c>
      <c r="F7150" s="26" t="s">
        <v>255</v>
      </c>
      <c r="G7150" s="103" t="n">
        <v>45253</v>
      </c>
      <c r="H7150" s="104" t="n">
        <v>280</v>
      </c>
      <c r="I7150" s="29" t="s">
        <v>23</v>
      </c>
      <c r="J7150" s="105" t="s">
        <v>1854</v>
      </c>
      <c r="K7150" s="106" t="n">
        <v>8864</v>
      </c>
      <c r="L7150" s="107" t="n">
        <v>2023006142</v>
      </c>
      <c r="M7150" s="73"/>
      <c r="N7150" s="74" t="n">
        <v>0</v>
      </c>
      <c r="O7150" s="109" t="n">
        <v>0</v>
      </c>
      <c r="P7150" s="110" t="n">
        <v>0</v>
      </c>
      <c r="Q7150" s="77" t="n">
        <v>0</v>
      </c>
      <c r="R7150" s="78" t="n">
        <v>0</v>
      </c>
      <c r="S7150" s="39" t="n">
        <f aca="false">H7150</f>
        <v>280</v>
      </c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  <c r="AI7150" s="3"/>
      <c r="AJ7150" s="3"/>
      <c r="AMG7150" s="0"/>
      <c r="AMH7150" s="0"/>
      <c r="AMI7150" s="0"/>
      <c r="AMJ7150" s="0"/>
    </row>
    <row r="7151" s="4" customFormat="true" ht="37.5" hidden="false" customHeight="true" outlineLevel="0" collapsed="false">
      <c r="A7151" s="23" t="s">
        <v>1337</v>
      </c>
      <c r="B7151" s="108" t="n">
        <v>13933</v>
      </c>
      <c r="C7151" s="23" t="s">
        <v>238</v>
      </c>
      <c r="D7151" s="102" t="s">
        <v>1852</v>
      </c>
      <c r="E7151" s="26" t="s">
        <v>1853</v>
      </c>
      <c r="F7151" s="26" t="s">
        <v>255</v>
      </c>
      <c r="G7151" s="103" t="n">
        <v>45253</v>
      </c>
      <c r="H7151" s="104" t="n">
        <v>280</v>
      </c>
      <c r="I7151" s="29" t="s">
        <v>23</v>
      </c>
      <c r="J7151" s="105" t="s">
        <v>1854</v>
      </c>
      <c r="K7151" s="106" t="n">
        <v>8864</v>
      </c>
      <c r="L7151" s="107" t="n">
        <v>2023006142</v>
      </c>
      <c r="M7151" s="73"/>
      <c r="N7151" s="74" t="n">
        <v>0</v>
      </c>
      <c r="O7151" s="109" t="n">
        <v>0</v>
      </c>
      <c r="P7151" s="110" t="n">
        <v>0</v>
      </c>
      <c r="Q7151" s="77" t="n">
        <v>0</v>
      </c>
      <c r="R7151" s="78" t="n">
        <v>0</v>
      </c>
      <c r="S7151" s="39" t="n">
        <f aca="false">H7151</f>
        <v>280</v>
      </c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  <c r="AI7151" s="3"/>
      <c r="AJ7151" s="3"/>
      <c r="AMG7151" s="0"/>
      <c r="AMH7151" s="0"/>
      <c r="AMI7151" s="0"/>
      <c r="AMJ7151" s="0"/>
    </row>
    <row r="7152" s="4" customFormat="true" ht="37.5" hidden="false" customHeight="true" outlineLevel="0" collapsed="false">
      <c r="A7152" s="23" t="s">
        <v>1337</v>
      </c>
      <c r="B7152" s="108" t="n">
        <v>13934</v>
      </c>
      <c r="C7152" s="23" t="s">
        <v>238</v>
      </c>
      <c r="D7152" s="102" t="s">
        <v>1852</v>
      </c>
      <c r="E7152" s="26" t="s">
        <v>1853</v>
      </c>
      <c r="F7152" s="26" t="s">
        <v>255</v>
      </c>
      <c r="G7152" s="103" t="n">
        <v>45253</v>
      </c>
      <c r="H7152" s="104" t="n">
        <v>280</v>
      </c>
      <c r="I7152" s="29" t="s">
        <v>23</v>
      </c>
      <c r="J7152" s="105" t="s">
        <v>1854</v>
      </c>
      <c r="K7152" s="106" t="n">
        <v>8864</v>
      </c>
      <c r="L7152" s="107" t="n">
        <v>2023006142</v>
      </c>
      <c r="M7152" s="73"/>
      <c r="N7152" s="74" t="n">
        <v>0</v>
      </c>
      <c r="O7152" s="109" t="n">
        <v>0</v>
      </c>
      <c r="P7152" s="110" t="n">
        <v>0</v>
      </c>
      <c r="Q7152" s="77" t="n">
        <v>0</v>
      </c>
      <c r="R7152" s="78" t="n">
        <v>0</v>
      </c>
      <c r="S7152" s="39" t="n">
        <f aca="false">H7152</f>
        <v>280</v>
      </c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  <c r="AI7152" s="3"/>
      <c r="AJ7152" s="3"/>
      <c r="AMG7152" s="0"/>
      <c r="AMH7152" s="0"/>
      <c r="AMI7152" s="0"/>
      <c r="AMJ7152" s="0"/>
    </row>
    <row r="7153" s="4" customFormat="true" ht="37.5" hidden="false" customHeight="true" outlineLevel="0" collapsed="false">
      <c r="A7153" s="23" t="s">
        <v>1337</v>
      </c>
      <c r="B7153" s="108" t="n">
        <v>13935</v>
      </c>
      <c r="C7153" s="23" t="s">
        <v>238</v>
      </c>
      <c r="D7153" s="102" t="s">
        <v>1852</v>
      </c>
      <c r="E7153" s="26" t="s">
        <v>1853</v>
      </c>
      <c r="F7153" s="26" t="s">
        <v>255</v>
      </c>
      <c r="G7153" s="103" t="n">
        <v>45253</v>
      </c>
      <c r="H7153" s="104" t="n">
        <v>280</v>
      </c>
      <c r="I7153" s="29" t="s">
        <v>23</v>
      </c>
      <c r="J7153" s="105" t="s">
        <v>1854</v>
      </c>
      <c r="K7153" s="106" t="n">
        <v>8864</v>
      </c>
      <c r="L7153" s="107" t="n">
        <v>2023006142</v>
      </c>
      <c r="M7153" s="73"/>
      <c r="N7153" s="74" t="n">
        <v>0</v>
      </c>
      <c r="O7153" s="109" t="n">
        <v>0</v>
      </c>
      <c r="P7153" s="110" t="n">
        <v>0</v>
      </c>
      <c r="Q7153" s="77" t="n">
        <v>0</v>
      </c>
      <c r="R7153" s="78" t="n">
        <v>0</v>
      </c>
      <c r="S7153" s="39" t="n">
        <f aca="false">H7153</f>
        <v>280</v>
      </c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  <c r="AI7153" s="3"/>
      <c r="AJ7153" s="3"/>
      <c r="AMG7153" s="0"/>
      <c r="AMH7153" s="0"/>
      <c r="AMI7153" s="0"/>
      <c r="AMJ7153" s="0"/>
    </row>
    <row r="7154" s="4" customFormat="true" ht="37.5" hidden="false" customHeight="true" outlineLevel="0" collapsed="false">
      <c r="A7154" s="23" t="s">
        <v>1337</v>
      </c>
      <c r="B7154" s="108" t="n">
        <v>13936</v>
      </c>
      <c r="C7154" s="23" t="s">
        <v>238</v>
      </c>
      <c r="D7154" s="102" t="s">
        <v>1852</v>
      </c>
      <c r="E7154" s="26" t="s">
        <v>1853</v>
      </c>
      <c r="F7154" s="26" t="s">
        <v>255</v>
      </c>
      <c r="G7154" s="103" t="n">
        <v>45253</v>
      </c>
      <c r="H7154" s="104" t="n">
        <v>280</v>
      </c>
      <c r="I7154" s="29" t="s">
        <v>23</v>
      </c>
      <c r="J7154" s="105" t="s">
        <v>1854</v>
      </c>
      <c r="K7154" s="106" t="n">
        <v>8864</v>
      </c>
      <c r="L7154" s="107" t="n">
        <v>2023006142</v>
      </c>
      <c r="M7154" s="73"/>
      <c r="N7154" s="74" t="n">
        <v>0</v>
      </c>
      <c r="O7154" s="109" t="n">
        <v>0</v>
      </c>
      <c r="P7154" s="110" t="n">
        <v>0</v>
      </c>
      <c r="Q7154" s="77" t="n">
        <v>0</v>
      </c>
      <c r="R7154" s="78" t="n">
        <v>0</v>
      </c>
      <c r="S7154" s="39" t="n">
        <f aca="false">H7154</f>
        <v>280</v>
      </c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  <c r="AI7154" s="3"/>
      <c r="AJ7154" s="3"/>
      <c r="AMG7154" s="0"/>
      <c r="AMH7154" s="0"/>
      <c r="AMI7154" s="0"/>
      <c r="AMJ7154" s="0"/>
    </row>
    <row r="7155" s="4" customFormat="true" ht="37.5" hidden="false" customHeight="true" outlineLevel="0" collapsed="false">
      <c r="A7155" s="23" t="s">
        <v>1337</v>
      </c>
      <c r="B7155" s="108" t="n">
        <v>13937</v>
      </c>
      <c r="C7155" s="23" t="s">
        <v>238</v>
      </c>
      <c r="D7155" s="102" t="s">
        <v>1852</v>
      </c>
      <c r="E7155" s="26" t="s">
        <v>1853</v>
      </c>
      <c r="F7155" s="26" t="s">
        <v>255</v>
      </c>
      <c r="G7155" s="103" t="n">
        <v>45253</v>
      </c>
      <c r="H7155" s="104" t="n">
        <v>280</v>
      </c>
      <c r="I7155" s="29" t="s">
        <v>23</v>
      </c>
      <c r="J7155" s="105" t="s">
        <v>1854</v>
      </c>
      <c r="K7155" s="106" t="n">
        <v>8864</v>
      </c>
      <c r="L7155" s="107" t="n">
        <v>2023006142</v>
      </c>
      <c r="M7155" s="73"/>
      <c r="N7155" s="74" t="n">
        <v>0</v>
      </c>
      <c r="O7155" s="109" t="n">
        <v>0</v>
      </c>
      <c r="P7155" s="110" t="n">
        <v>0</v>
      </c>
      <c r="Q7155" s="77" t="n">
        <v>0</v>
      </c>
      <c r="R7155" s="78" t="n">
        <v>0</v>
      </c>
      <c r="S7155" s="39" t="n">
        <f aca="false">H7155</f>
        <v>280</v>
      </c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  <c r="AI7155" s="3"/>
      <c r="AJ7155" s="3"/>
      <c r="AMG7155" s="0"/>
      <c r="AMH7155" s="0"/>
      <c r="AMI7155" s="0"/>
      <c r="AMJ7155" s="0"/>
    </row>
    <row r="7156" s="4" customFormat="true" ht="37.5" hidden="false" customHeight="true" outlineLevel="0" collapsed="false">
      <c r="A7156" s="23" t="s">
        <v>1337</v>
      </c>
      <c r="B7156" s="108" t="n">
        <v>13938</v>
      </c>
      <c r="C7156" s="23" t="s">
        <v>238</v>
      </c>
      <c r="D7156" s="102" t="s">
        <v>1852</v>
      </c>
      <c r="E7156" s="26" t="s">
        <v>1853</v>
      </c>
      <c r="F7156" s="26" t="s">
        <v>255</v>
      </c>
      <c r="G7156" s="103" t="n">
        <v>45253</v>
      </c>
      <c r="H7156" s="104" t="n">
        <v>280</v>
      </c>
      <c r="I7156" s="29" t="s">
        <v>23</v>
      </c>
      <c r="J7156" s="105" t="s">
        <v>1854</v>
      </c>
      <c r="K7156" s="106" t="n">
        <v>8864</v>
      </c>
      <c r="L7156" s="107" t="n">
        <v>2023006142</v>
      </c>
      <c r="M7156" s="73"/>
      <c r="N7156" s="74" t="n">
        <v>0</v>
      </c>
      <c r="O7156" s="109" t="n">
        <v>0</v>
      </c>
      <c r="P7156" s="110" t="n">
        <v>0</v>
      </c>
      <c r="Q7156" s="77" t="n">
        <v>0</v>
      </c>
      <c r="R7156" s="78" t="n">
        <v>0</v>
      </c>
      <c r="S7156" s="39" t="n">
        <f aca="false">H7156</f>
        <v>280</v>
      </c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  <c r="AI7156" s="3"/>
      <c r="AJ7156" s="3"/>
      <c r="AMG7156" s="0"/>
      <c r="AMH7156" s="0"/>
      <c r="AMI7156" s="0"/>
      <c r="AMJ7156" s="0"/>
    </row>
    <row r="7157" s="4" customFormat="true" ht="37.5" hidden="false" customHeight="true" outlineLevel="0" collapsed="false">
      <c r="A7157" s="23" t="s">
        <v>1337</v>
      </c>
      <c r="B7157" s="108" t="n">
        <v>13939</v>
      </c>
      <c r="C7157" s="23" t="s">
        <v>238</v>
      </c>
      <c r="D7157" s="102" t="s">
        <v>1852</v>
      </c>
      <c r="E7157" s="26" t="s">
        <v>1853</v>
      </c>
      <c r="F7157" s="26" t="s">
        <v>255</v>
      </c>
      <c r="G7157" s="103" t="n">
        <v>45253</v>
      </c>
      <c r="H7157" s="104" t="n">
        <v>280</v>
      </c>
      <c r="I7157" s="29" t="s">
        <v>23</v>
      </c>
      <c r="J7157" s="105" t="s">
        <v>1854</v>
      </c>
      <c r="K7157" s="106" t="n">
        <v>8864</v>
      </c>
      <c r="L7157" s="107" t="n">
        <v>2023006142</v>
      </c>
      <c r="M7157" s="73"/>
      <c r="N7157" s="74" t="n">
        <v>0</v>
      </c>
      <c r="O7157" s="109" t="n">
        <v>0</v>
      </c>
      <c r="P7157" s="110" t="n">
        <v>0</v>
      </c>
      <c r="Q7157" s="77" t="n">
        <v>0</v>
      </c>
      <c r="R7157" s="78" t="n">
        <v>0</v>
      </c>
      <c r="S7157" s="39" t="n">
        <f aca="false">H7157</f>
        <v>280</v>
      </c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  <c r="AI7157" s="3"/>
      <c r="AJ7157" s="3"/>
      <c r="AMG7157" s="0"/>
      <c r="AMH7157" s="0"/>
      <c r="AMI7157" s="0"/>
      <c r="AMJ7157" s="0"/>
    </row>
    <row r="7158" s="4" customFormat="true" ht="37.5" hidden="false" customHeight="true" outlineLevel="0" collapsed="false">
      <c r="A7158" s="23" t="s">
        <v>1337</v>
      </c>
      <c r="B7158" s="108" t="n">
        <v>13940</v>
      </c>
      <c r="C7158" s="23" t="s">
        <v>238</v>
      </c>
      <c r="D7158" s="102" t="s">
        <v>1852</v>
      </c>
      <c r="E7158" s="26" t="s">
        <v>1853</v>
      </c>
      <c r="F7158" s="26" t="s">
        <v>255</v>
      </c>
      <c r="G7158" s="103" t="n">
        <v>45253</v>
      </c>
      <c r="H7158" s="104" t="n">
        <v>280</v>
      </c>
      <c r="I7158" s="29" t="s">
        <v>23</v>
      </c>
      <c r="J7158" s="105" t="s">
        <v>1854</v>
      </c>
      <c r="K7158" s="106" t="n">
        <v>8864</v>
      </c>
      <c r="L7158" s="107" t="n">
        <v>2023006142</v>
      </c>
      <c r="M7158" s="73"/>
      <c r="N7158" s="74" t="n">
        <v>0</v>
      </c>
      <c r="O7158" s="109" t="n">
        <v>0</v>
      </c>
      <c r="P7158" s="110" t="n">
        <v>0</v>
      </c>
      <c r="Q7158" s="77" t="n">
        <v>0</v>
      </c>
      <c r="R7158" s="78" t="n">
        <v>0</v>
      </c>
      <c r="S7158" s="39" t="n">
        <f aca="false">H7158</f>
        <v>280</v>
      </c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  <c r="AI7158" s="3"/>
      <c r="AJ7158" s="3"/>
      <c r="AMG7158" s="0"/>
      <c r="AMH7158" s="0"/>
      <c r="AMI7158" s="0"/>
      <c r="AMJ7158" s="0"/>
    </row>
    <row r="7159" s="4" customFormat="true" ht="37.5" hidden="false" customHeight="true" outlineLevel="0" collapsed="false">
      <c r="A7159" s="23" t="s">
        <v>1337</v>
      </c>
      <c r="B7159" s="108" t="n">
        <v>13941</v>
      </c>
      <c r="C7159" s="23" t="s">
        <v>238</v>
      </c>
      <c r="D7159" s="102" t="s">
        <v>1852</v>
      </c>
      <c r="E7159" s="26" t="s">
        <v>1853</v>
      </c>
      <c r="F7159" s="26" t="s">
        <v>255</v>
      </c>
      <c r="G7159" s="103" t="n">
        <v>45253</v>
      </c>
      <c r="H7159" s="104" t="n">
        <v>280</v>
      </c>
      <c r="I7159" s="29" t="s">
        <v>23</v>
      </c>
      <c r="J7159" s="105" t="s">
        <v>1854</v>
      </c>
      <c r="K7159" s="106" t="n">
        <v>8864</v>
      </c>
      <c r="L7159" s="107" t="n">
        <v>2023006142</v>
      </c>
      <c r="M7159" s="73"/>
      <c r="N7159" s="74" t="n">
        <v>0</v>
      </c>
      <c r="O7159" s="109" t="n">
        <v>0</v>
      </c>
      <c r="P7159" s="110" t="n">
        <v>0</v>
      </c>
      <c r="Q7159" s="77" t="n">
        <v>0</v>
      </c>
      <c r="R7159" s="78" t="n">
        <v>0</v>
      </c>
      <c r="S7159" s="39" t="n">
        <f aca="false">H7159</f>
        <v>280</v>
      </c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  <c r="AI7159" s="3"/>
      <c r="AJ7159" s="3"/>
      <c r="AMG7159" s="0"/>
      <c r="AMH7159" s="0"/>
      <c r="AMI7159" s="0"/>
      <c r="AMJ7159" s="0"/>
    </row>
    <row r="7160" s="4" customFormat="true" ht="37.5" hidden="false" customHeight="true" outlineLevel="0" collapsed="false">
      <c r="A7160" s="23" t="s">
        <v>1337</v>
      </c>
      <c r="B7160" s="108" t="n">
        <v>13942</v>
      </c>
      <c r="C7160" s="23" t="s">
        <v>238</v>
      </c>
      <c r="D7160" s="102" t="s">
        <v>1852</v>
      </c>
      <c r="E7160" s="26" t="s">
        <v>1853</v>
      </c>
      <c r="F7160" s="26" t="s">
        <v>255</v>
      </c>
      <c r="G7160" s="103" t="n">
        <v>45253</v>
      </c>
      <c r="H7160" s="104" t="n">
        <v>280</v>
      </c>
      <c r="I7160" s="29" t="s">
        <v>23</v>
      </c>
      <c r="J7160" s="105" t="s">
        <v>1854</v>
      </c>
      <c r="K7160" s="106" t="n">
        <v>8864</v>
      </c>
      <c r="L7160" s="107" t="n">
        <v>2023006142</v>
      </c>
      <c r="M7160" s="73"/>
      <c r="N7160" s="74" t="n">
        <v>0</v>
      </c>
      <c r="O7160" s="109" t="n">
        <v>0</v>
      </c>
      <c r="P7160" s="110" t="n">
        <v>0</v>
      </c>
      <c r="Q7160" s="77" t="n">
        <v>0</v>
      </c>
      <c r="R7160" s="78" t="n">
        <v>0</v>
      </c>
      <c r="S7160" s="39" t="n">
        <f aca="false">H7160</f>
        <v>280</v>
      </c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  <c r="AI7160" s="3"/>
      <c r="AJ7160" s="3"/>
      <c r="AMG7160" s="0"/>
      <c r="AMH7160" s="0"/>
      <c r="AMI7160" s="0"/>
      <c r="AMJ7160" s="0"/>
    </row>
    <row r="7161" s="4" customFormat="true" ht="37.5" hidden="false" customHeight="true" outlineLevel="0" collapsed="false">
      <c r="A7161" s="23" t="s">
        <v>1337</v>
      </c>
      <c r="B7161" s="108" t="n">
        <v>13970</v>
      </c>
      <c r="C7161" s="23" t="s">
        <v>238</v>
      </c>
      <c r="D7161" s="102" t="s">
        <v>1855</v>
      </c>
      <c r="E7161" s="26" t="s">
        <v>258</v>
      </c>
      <c r="F7161" s="26" t="s">
        <v>255</v>
      </c>
      <c r="G7161" s="103" t="n">
        <v>45244</v>
      </c>
      <c r="H7161" s="104" t="n">
        <v>3480</v>
      </c>
      <c r="I7161" s="29" t="s">
        <v>23</v>
      </c>
      <c r="J7161" s="105" t="s">
        <v>1254</v>
      </c>
      <c r="K7161" s="106" t="n">
        <v>3876</v>
      </c>
      <c r="L7161" s="107" t="n">
        <v>2023006142</v>
      </c>
      <c r="M7161" s="73"/>
      <c r="N7161" s="74" t="n">
        <v>0</v>
      </c>
      <c r="O7161" s="109" t="n">
        <v>0</v>
      </c>
      <c r="P7161" s="110" t="n">
        <v>0</v>
      </c>
      <c r="Q7161" s="77" t="n">
        <v>0</v>
      </c>
      <c r="R7161" s="78" t="n">
        <v>0</v>
      </c>
      <c r="S7161" s="39" t="n">
        <f aca="false">H7161</f>
        <v>3480</v>
      </c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  <c r="AI7161" s="3"/>
      <c r="AJ7161" s="3"/>
      <c r="AMG7161" s="0"/>
      <c r="AMH7161" s="0"/>
      <c r="AMI7161" s="0"/>
      <c r="AMJ7161" s="0"/>
    </row>
    <row r="7162" s="4" customFormat="true" ht="37.5" hidden="false" customHeight="true" outlineLevel="0" collapsed="false">
      <c r="A7162" s="23" t="s">
        <v>1337</v>
      </c>
      <c r="B7162" s="108" t="n">
        <v>13971</v>
      </c>
      <c r="C7162" s="23" t="s">
        <v>238</v>
      </c>
      <c r="D7162" s="102" t="s">
        <v>1855</v>
      </c>
      <c r="E7162" s="26" t="s">
        <v>258</v>
      </c>
      <c r="F7162" s="26" t="s">
        <v>255</v>
      </c>
      <c r="G7162" s="103" t="n">
        <v>45244</v>
      </c>
      <c r="H7162" s="104" t="n">
        <v>3480</v>
      </c>
      <c r="I7162" s="29" t="s">
        <v>23</v>
      </c>
      <c r="J7162" s="105" t="s">
        <v>1254</v>
      </c>
      <c r="K7162" s="106" t="n">
        <v>3876</v>
      </c>
      <c r="L7162" s="107" t="n">
        <v>2023006142</v>
      </c>
      <c r="M7162" s="73"/>
      <c r="N7162" s="74" t="n">
        <v>0</v>
      </c>
      <c r="O7162" s="109" t="n">
        <v>0</v>
      </c>
      <c r="P7162" s="110" t="n">
        <v>0</v>
      </c>
      <c r="Q7162" s="77" t="n">
        <v>0</v>
      </c>
      <c r="R7162" s="78" t="n">
        <v>0</v>
      </c>
      <c r="S7162" s="39" t="n">
        <f aca="false">H7162</f>
        <v>3480</v>
      </c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  <c r="AI7162" s="3"/>
      <c r="AJ7162" s="3"/>
      <c r="AMG7162" s="0"/>
      <c r="AMH7162" s="0"/>
      <c r="AMI7162" s="0"/>
      <c r="AMJ7162" s="0"/>
    </row>
    <row r="7163" s="4" customFormat="true" ht="37.5" hidden="false" customHeight="true" outlineLevel="0" collapsed="false">
      <c r="A7163" s="23" t="s">
        <v>1337</v>
      </c>
      <c r="B7163" s="108" t="n">
        <v>13949</v>
      </c>
      <c r="C7163" s="23" t="s">
        <v>238</v>
      </c>
      <c r="D7163" s="102" t="s">
        <v>1856</v>
      </c>
      <c r="E7163" s="26" t="s">
        <v>258</v>
      </c>
      <c r="F7163" s="26" t="s">
        <v>255</v>
      </c>
      <c r="G7163" s="103" t="n">
        <v>45254</v>
      </c>
      <c r="H7163" s="104" t="n">
        <v>3730.42</v>
      </c>
      <c r="I7163" s="29" t="s">
        <v>23</v>
      </c>
      <c r="J7163" s="105" t="s">
        <v>1821</v>
      </c>
      <c r="K7163" s="106" t="n">
        <v>298625</v>
      </c>
      <c r="L7163" s="107" t="n">
        <v>2023007420</v>
      </c>
      <c r="M7163" s="73"/>
      <c r="N7163" s="74" t="n">
        <v>0</v>
      </c>
      <c r="O7163" s="109" t="n">
        <v>0</v>
      </c>
      <c r="P7163" s="110" t="n">
        <v>0</v>
      </c>
      <c r="Q7163" s="77" t="n">
        <v>0</v>
      </c>
      <c r="R7163" s="78" t="n">
        <v>0</v>
      </c>
      <c r="S7163" s="39" t="n">
        <f aca="false">H7163</f>
        <v>3730.42</v>
      </c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  <c r="AI7163" s="3"/>
      <c r="AJ7163" s="3"/>
      <c r="AMG7163" s="0"/>
      <c r="AMH7163" s="0"/>
      <c r="AMI7163" s="0"/>
      <c r="AMJ7163" s="0"/>
    </row>
    <row r="7164" s="4" customFormat="true" ht="37.5" hidden="false" customHeight="true" outlineLevel="0" collapsed="false">
      <c r="A7164" s="23" t="s">
        <v>1337</v>
      </c>
      <c r="B7164" s="108" t="n">
        <v>13950</v>
      </c>
      <c r="C7164" s="23" t="s">
        <v>238</v>
      </c>
      <c r="D7164" s="102" t="s">
        <v>1856</v>
      </c>
      <c r="E7164" s="26" t="s">
        <v>258</v>
      </c>
      <c r="F7164" s="26" t="s">
        <v>255</v>
      </c>
      <c r="G7164" s="103" t="n">
        <v>45254</v>
      </c>
      <c r="H7164" s="104" t="n">
        <v>3730.42</v>
      </c>
      <c r="I7164" s="29" t="s">
        <v>23</v>
      </c>
      <c r="J7164" s="105" t="s">
        <v>1821</v>
      </c>
      <c r="K7164" s="106" t="n">
        <v>298625</v>
      </c>
      <c r="L7164" s="107" t="n">
        <v>2023007420</v>
      </c>
      <c r="M7164" s="73"/>
      <c r="N7164" s="74" t="n">
        <v>0</v>
      </c>
      <c r="O7164" s="109" t="n">
        <v>0</v>
      </c>
      <c r="P7164" s="110" t="n">
        <v>0</v>
      </c>
      <c r="Q7164" s="77" t="n">
        <v>0</v>
      </c>
      <c r="R7164" s="78" t="n">
        <v>0</v>
      </c>
      <c r="S7164" s="39" t="n">
        <f aca="false">H7164</f>
        <v>3730.42</v>
      </c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  <c r="AI7164" s="3"/>
      <c r="AJ7164" s="3"/>
      <c r="AMG7164" s="0"/>
      <c r="AMH7164" s="0"/>
      <c r="AMI7164" s="0"/>
      <c r="AMJ7164" s="0"/>
    </row>
    <row r="7165" s="4" customFormat="true" ht="37.5" hidden="false" customHeight="true" outlineLevel="0" collapsed="false">
      <c r="A7165" s="23" t="s">
        <v>1337</v>
      </c>
      <c r="B7165" s="108" t="n">
        <v>13951</v>
      </c>
      <c r="C7165" s="23" t="s">
        <v>238</v>
      </c>
      <c r="D7165" s="102" t="s">
        <v>1856</v>
      </c>
      <c r="E7165" s="26" t="s">
        <v>258</v>
      </c>
      <c r="F7165" s="26" t="s">
        <v>255</v>
      </c>
      <c r="G7165" s="103" t="n">
        <v>45254</v>
      </c>
      <c r="H7165" s="104" t="n">
        <v>3730.42</v>
      </c>
      <c r="I7165" s="29" t="s">
        <v>23</v>
      </c>
      <c r="J7165" s="105" t="s">
        <v>1821</v>
      </c>
      <c r="K7165" s="106" t="n">
        <v>298625</v>
      </c>
      <c r="L7165" s="107" t="n">
        <v>2023007420</v>
      </c>
      <c r="M7165" s="73"/>
      <c r="N7165" s="74" t="n">
        <v>0</v>
      </c>
      <c r="O7165" s="109" t="n">
        <v>0</v>
      </c>
      <c r="P7165" s="110" t="n">
        <v>0</v>
      </c>
      <c r="Q7165" s="77" t="n">
        <v>0</v>
      </c>
      <c r="R7165" s="78" t="n">
        <v>0</v>
      </c>
      <c r="S7165" s="39" t="n">
        <f aca="false">H7165</f>
        <v>3730.42</v>
      </c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  <c r="AMG7165" s="0"/>
      <c r="AMH7165" s="0"/>
      <c r="AMI7165" s="0"/>
      <c r="AMJ7165" s="0"/>
    </row>
    <row r="7166" s="4" customFormat="true" ht="37.5" hidden="false" customHeight="true" outlineLevel="0" collapsed="false">
      <c r="A7166" s="23" t="s">
        <v>1337</v>
      </c>
      <c r="B7166" s="108" t="n">
        <v>13952</v>
      </c>
      <c r="C7166" s="23" t="s">
        <v>238</v>
      </c>
      <c r="D7166" s="102" t="s">
        <v>1856</v>
      </c>
      <c r="E7166" s="26" t="s">
        <v>258</v>
      </c>
      <c r="F7166" s="26" t="s">
        <v>255</v>
      </c>
      <c r="G7166" s="103" t="n">
        <v>45254</v>
      </c>
      <c r="H7166" s="104" t="n">
        <v>3730.42</v>
      </c>
      <c r="I7166" s="29" t="s">
        <v>23</v>
      </c>
      <c r="J7166" s="105" t="s">
        <v>1821</v>
      </c>
      <c r="K7166" s="106" t="n">
        <v>298625</v>
      </c>
      <c r="L7166" s="107" t="n">
        <v>2023007420</v>
      </c>
      <c r="M7166" s="73"/>
      <c r="N7166" s="74" t="n">
        <v>0</v>
      </c>
      <c r="O7166" s="109" t="n">
        <v>0</v>
      </c>
      <c r="P7166" s="110" t="n">
        <v>0</v>
      </c>
      <c r="Q7166" s="77" t="n">
        <v>0</v>
      </c>
      <c r="R7166" s="78" t="n">
        <v>0</v>
      </c>
      <c r="S7166" s="39" t="n">
        <f aca="false">H7166</f>
        <v>3730.42</v>
      </c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  <c r="AI7166" s="3"/>
      <c r="AJ7166" s="3"/>
      <c r="AMG7166" s="0"/>
      <c r="AMH7166" s="0"/>
      <c r="AMI7166" s="0"/>
      <c r="AMJ7166" s="0"/>
    </row>
    <row r="7167" s="4" customFormat="true" ht="37.5" hidden="false" customHeight="true" outlineLevel="0" collapsed="false">
      <c r="A7167" s="23" t="s">
        <v>1337</v>
      </c>
      <c r="B7167" s="108" t="n">
        <v>13953</v>
      </c>
      <c r="C7167" s="23" t="s">
        <v>238</v>
      </c>
      <c r="D7167" s="102" t="s">
        <v>1856</v>
      </c>
      <c r="E7167" s="26" t="s">
        <v>258</v>
      </c>
      <c r="F7167" s="26" t="s">
        <v>255</v>
      </c>
      <c r="G7167" s="103" t="n">
        <v>45254</v>
      </c>
      <c r="H7167" s="104" t="n">
        <v>3730.42</v>
      </c>
      <c r="I7167" s="29" t="s">
        <v>23</v>
      </c>
      <c r="J7167" s="105" t="s">
        <v>1821</v>
      </c>
      <c r="K7167" s="106" t="n">
        <v>298625</v>
      </c>
      <c r="L7167" s="107" t="n">
        <v>2023007420</v>
      </c>
      <c r="M7167" s="73"/>
      <c r="N7167" s="74" t="n">
        <v>0</v>
      </c>
      <c r="O7167" s="109" t="n">
        <v>0</v>
      </c>
      <c r="P7167" s="110" t="n">
        <v>0</v>
      </c>
      <c r="Q7167" s="77" t="n">
        <v>0</v>
      </c>
      <c r="R7167" s="78" t="n">
        <v>0</v>
      </c>
      <c r="S7167" s="39" t="n">
        <f aca="false">H7167</f>
        <v>3730.42</v>
      </c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  <c r="AI7167" s="3"/>
      <c r="AJ7167" s="3"/>
      <c r="AMG7167" s="0"/>
      <c r="AMH7167" s="0"/>
      <c r="AMI7167" s="0"/>
      <c r="AMJ7167" s="0"/>
    </row>
    <row r="7168" s="4" customFormat="true" ht="37.5" hidden="false" customHeight="true" outlineLevel="0" collapsed="false">
      <c r="A7168" s="23" t="s">
        <v>1337</v>
      </c>
      <c r="B7168" s="108" t="n">
        <v>13954</v>
      </c>
      <c r="C7168" s="23" t="s">
        <v>238</v>
      </c>
      <c r="D7168" s="102" t="s">
        <v>1856</v>
      </c>
      <c r="E7168" s="26" t="s">
        <v>258</v>
      </c>
      <c r="F7168" s="26" t="s">
        <v>255</v>
      </c>
      <c r="G7168" s="103" t="n">
        <v>45254</v>
      </c>
      <c r="H7168" s="104" t="n">
        <v>3730.42</v>
      </c>
      <c r="I7168" s="29" t="s">
        <v>23</v>
      </c>
      <c r="J7168" s="105" t="s">
        <v>1821</v>
      </c>
      <c r="K7168" s="106" t="n">
        <v>298625</v>
      </c>
      <c r="L7168" s="107" t="n">
        <v>2023007420</v>
      </c>
      <c r="M7168" s="73"/>
      <c r="N7168" s="74" t="n">
        <v>0</v>
      </c>
      <c r="O7168" s="109" t="n">
        <v>0</v>
      </c>
      <c r="P7168" s="110" t="n">
        <v>0</v>
      </c>
      <c r="Q7168" s="77" t="n">
        <v>0</v>
      </c>
      <c r="R7168" s="78" t="n">
        <v>0</v>
      </c>
      <c r="S7168" s="39" t="n">
        <f aca="false">H7168</f>
        <v>3730.42</v>
      </c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  <c r="AI7168" s="3"/>
      <c r="AJ7168" s="3"/>
      <c r="AMG7168" s="0"/>
      <c r="AMH7168" s="0"/>
      <c r="AMI7168" s="0"/>
      <c r="AMJ7168" s="0"/>
    </row>
    <row r="7169" s="4" customFormat="true" ht="37.5" hidden="false" customHeight="true" outlineLevel="0" collapsed="false">
      <c r="A7169" s="23" t="s">
        <v>1337</v>
      </c>
      <c r="B7169" s="108" t="n">
        <v>13955</v>
      </c>
      <c r="C7169" s="23" t="s">
        <v>238</v>
      </c>
      <c r="D7169" s="102" t="s">
        <v>1856</v>
      </c>
      <c r="E7169" s="26" t="s">
        <v>258</v>
      </c>
      <c r="F7169" s="26" t="s">
        <v>255</v>
      </c>
      <c r="G7169" s="103" t="n">
        <v>45254</v>
      </c>
      <c r="H7169" s="104" t="n">
        <v>3730.42</v>
      </c>
      <c r="I7169" s="29" t="s">
        <v>23</v>
      </c>
      <c r="J7169" s="105" t="s">
        <v>1821</v>
      </c>
      <c r="K7169" s="106" t="n">
        <v>298625</v>
      </c>
      <c r="L7169" s="107" t="n">
        <v>2023007420</v>
      </c>
      <c r="M7169" s="73"/>
      <c r="N7169" s="74" t="n">
        <v>0</v>
      </c>
      <c r="O7169" s="109" t="n">
        <v>0</v>
      </c>
      <c r="P7169" s="110" t="n">
        <v>0</v>
      </c>
      <c r="Q7169" s="77" t="n">
        <v>0</v>
      </c>
      <c r="R7169" s="78" t="n">
        <v>0</v>
      </c>
      <c r="S7169" s="39" t="n">
        <f aca="false">H7169</f>
        <v>3730.42</v>
      </c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  <c r="AI7169" s="3"/>
      <c r="AJ7169" s="3"/>
      <c r="AMG7169" s="0"/>
      <c r="AMH7169" s="0"/>
      <c r="AMI7169" s="0"/>
      <c r="AMJ7169" s="0"/>
    </row>
    <row r="7170" s="4" customFormat="true" ht="37.5" hidden="false" customHeight="true" outlineLevel="0" collapsed="false">
      <c r="A7170" s="23" t="s">
        <v>1337</v>
      </c>
      <c r="B7170" s="108" t="n">
        <v>13956</v>
      </c>
      <c r="C7170" s="23" t="s">
        <v>238</v>
      </c>
      <c r="D7170" s="102" t="s">
        <v>1856</v>
      </c>
      <c r="E7170" s="26" t="s">
        <v>258</v>
      </c>
      <c r="F7170" s="26" t="s">
        <v>255</v>
      </c>
      <c r="G7170" s="103" t="n">
        <v>45254</v>
      </c>
      <c r="H7170" s="104" t="n">
        <v>3730.42</v>
      </c>
      <c r="I7170" s="29" t="s">
        <v>23</v>
      </c>
      <c r="J7170" s="105" t="s">
        <v>1821</v>
      </c>
      <c r="K7170" s="106" t="n">
        <v>298625</v>
      </c>
      <c r="L7170" s="107" t="n">
        <v>2023007420</v>
      </c>
      <c r="M7170" s="73"/>
      <c r="N7170" s="74" t="n">
        <v>0</v>
      </c>
      <c r="O7170" s="109" t="n">
        <v>0</v>
      </c>
      <c r="P7170" s="110" t="n">
        <v>0</v>
      </c>
      <c r="Q7170" s="77" t="n">
        <v>0</v>
      </c>
      <c r="R7170" s="78" t="n">
        <v>0</v>
      </c>
      <c r="S7170" s="39" t="n">
        <f aca="false">H7170</f>
        <v>3730.42</v>
      </c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  <c r="AI7170" s="3"/>
      <c r="AJ7170" s="3"/>
      <c r="AMG7170" s="0"/>
      <c r="AMH7170" s="0"/>
      <c r="AMI7170" s="0"/>
      <c r="AMJ7170" s="0"/>
    </row>
    <row r="7171" s="4" customFormat="true" ht="37.5" hidden="false" customHeight="true" outlineLevel="0" collapsed="false">
      <c r="A7171" s="23" t="s">
        <v>1337</v>
      </c>
      <c r="B7171" s="108" t="n">
        <v>13957</v>
      </c>
      <c r="C7171" s="23" t="s">
        <v>238</v>
      </c>
      <c r="D7171" s="102" t="s">
        <v>1856</v>
      </c>
      <c r="E7171" s="26" t="s">
        <v>258</v>
      </c>
      <c r="F7171" s="26" t="s">
        <v>255</v>
      </c>
      <c r="G7171" s="103" t="n">
        <v>45254</v>
      </c>
      <c r="H7171" s="104" t="n">
        <v>3730.42</v>
      </c>
      <c r="I7171" s="29" t="s">
        <v>23</v>
      </c>
      <c r="J7171" s="105" t="s">
        <v>1821</v>
      </c>
      <c r="K7171" s="106" t="n">
        <v>298625</v>
      </c>
      <c r="L7171" s="107" t="n">
        <v>2023007420</v>
      </c>
      <c r="M7171" s="73"/>
      <c r="N7171" s="74" t="n">
        <v>0</v>
      </c>
      <c r="O7171" s="109" t="n">
        <v>0</v>
      </c>
      <c r="P7171" s="110" t="n">
        <v>0</v>
      </c>
      <c r="Q7171" s="77" t="n">
        <v>0</v>
      </c>
      <c r="R7171" s="78" t="n">
        <v>0</v>
      </c>
      <c r="S7171" s="39" t="n">
        <f aca="false">H7171</f>
        <v>3730.42</v>
      </c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  <c r="AI7171" s="3"/>
      <c r="AJ7171" s="3"/>
      <c r="AMG7171" s="0"/>
      <c r="AMH7171" s="0"/>
      <c r="AMI7171" s="0"/>
      <c r="AMJ7171" s="0"/>
    </row>
    <row r="7172" s="4" customFormat="true" ht="37.5" hidden="false" customHeight="true" outlineLevel="0" collapsed="false">
      <c r="A7172" s="23" t="s">
        <v>1337</v>
      </c>
      <c r="B7172" s="108" t="n">
        <v>13958</v>
      </c>
      <c r="C7172" s="23" t="s">
        <v>238</v>
      </c>
      <c r="D7172" s="102" t="s">
        <v>1856</v>
      </c>
      <c r="E7172" s="26" t="s">
        <v>258</v>
      </c>
      <c r="F7172" s="26" t="s">
        <v>255</v>
      </c>
      <c r="G7172" s="103" t="n">
        <v>45254</v>
      </c>
      <c r="H7172" s="104" t="n">
        <v>3730.42</v>
      </c>
      <c r="I7172" s="29" t="s">
        <v>23</v>
      </c>
      <c r="J7172" s="105" t="s">
        <v>1821</v>
      </c>
      <c r="K7172" s="106" t="n">
        <v>298625</v>
      </c>
      <c r="L7172" s="107" t="n">
        <v>2023007420</v>
      </c>
      <c r="M7172" s="73"/>
      <c r="N7172" s="74" t="n">
        <v>0</v>
      </c>
      <c r="O7172" s="109" t="n">
        <v>0</v>
      </c>
      <c r="P7172" s="110" t="n">
        <v>0</v>
      </c>
      <c r="Q7172" s="77" t="n">
        <v>0</v>
      </c>
      <c r="R7172" s="78" t="n">
        <v>0</v>
      </c>
      <c r="S7172" s="39" t="n">
        <f aca="false">H7172</f>
        <v>3730.42</v>
      </c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  <c r="AI7172" s="3"/>
      <c r="AJ7172" s="3"/>
      <c r="AMG7172" s="0"/>
      <c r="AMH7172" s="0"/>
      <c r="AMI7172" s="0"/>
      <c r="AMJ7172" s="0"/>
    </row>
    <row r="7173" s="4" customFormat="true" ht="37.5" hidden="false" customHeight="true" outlineLevel="0" collapsed="false">
      <c r="A7173" s="23" t="s">
        <v>1337</v>
      </c>
      <c r="B7173" s="108" t="n">
        <v>13959</v>
      </c>
      <c r="C7173" s="23" t="s">
        <v>238</v>
      </c>
      <c r="D7173" s="102" t="s">
        <v>1856</v>
      </c>
      <c r="E7173" s="26" t="s">
        <v>258</v>
      </c>
      <c r="F7173" s="26" t="s">
        <v>255</v>
      </c>
      <c r="G7173" s="103" t="n">
        <v>45254</v>
      </c>
      <c r="H7173" s="104" t="n">
        <v>3730.42</v>
      </c>
      <c r="I7173" s="29" t="s">
        <v>23</v>
      </c>
      <c r="J7173" s="105" t="s">
        <v>1821</v>
      </c>
      <c r="K7173" s="106" t="n">
        <v>298625</v>
      </c>
      <c r="L7173" s="107" t="n">
        <v>2023007420</v>
      </c>
      <c r="M7173" s="73"/>
      <c r="N7173" s="74" t="n">
        <v>0</v>
      </c>
      <c r="O7173" s="109" t="n">
        <v>0</v>
      </c>
      <c r="P7173" s="110" t="n">
        <v>0</v>
      </c>
      <c r="Q7173" s="77" t="n">
        <v>0</v>
      </c>
      <c r="R7173" s="78" t="n">
        <v>0</v>
      </c>
      <c r="S7173" s="39" t="n">
        <f aca="false">H7173</f>
        <v>3730.42</v>
      </c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  <c r="AI7173" s="3"/>
      <c r="AJ7173" s="3"/>
      <c r="AMG7173" s="0"/>
      <c r="AMH7173" s="0"/>
      <c r="AMI7173" s="0"/>
      <c r="AMJ7173" s="0"/>
    </row>
    <row r="7174" s="4" customFormat="true" ht="37.5" hidden="false" customHeight="true" outlineLevel="0" collapsed="false">
      <c r="A7174" s="23" t="s">
        <v>1337</v>
      </c>
      <c r="B7174" s="108" t="n">
        <v>13960</v>
      </c>
      <c r="C7174" s="23" t="s">
        <v>238</v>
      </c>
      <c r="D7174" s="102" t="s">
        <v>1856</v>
      </c>
      <c r="E7174" s="26" t="s">
        <v>258</v>
      </c>
      <c r="F7174" s="26" t="s">
        <v>255</v>
      </c>
      <c r="G7174" s="103" t="n">
        <v>45254</v>
      </c>
      <c r="H7174" s="104" t="n">
        <v>3730.42</v>
      </c>
      <c r="I7174" s="29" t="s">
        <v>23</v>
      </c>
      <c r="J7174" s="105" t="s">
        <v>1821</v>
      </c>
      <c r="K7174" s="106" t="n">
        <v>298625</v>
      </c>
      <c r="L7174" s="107" t="n">
        <v>2023007420</v>
      </c>
      <c r="M7174" s="73"/>
      <c r="N7174" s="74" t="n">
        <v>0</v>
      </c>
      <c r="O7174" s="109" t="n">
        <v>0</v>
      </c>
      <c r="P7174" s="110" t="n">
        <v>0</v>
      </c>
      <c r="Q7174" s="77" t="n">
        <v>0</v>
      </c>
      <c r="R7174" s="78" t="n">
        <v>0</v>
      </c>
      <c r="S7174" s="39" t="n">
        <f aca="false">H7174</f>
        <v>3730.42</v>
      </c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  <c r="AI7174" s="3"/>
      <c r="AJ7174" s="3"/>
      <c r="AMG7174" s="0"/>
      <c r="AMH7174" s="0"/>
      <c r="AMI7174" s="0"/>
      <c r="AMJ7174" s="0"/>
    </row>
    <row r="7175" s="4" customFormat="true" ht="37.5" hidden="false" customHeight="true" outlineLevel="0" collapsed="false">
      <c r="A7175" s="23" t="s">
        <v>1337</v>
      </c>
      <c r="B7175" s="108" t="n">
        <v>13961</v>
      </c>
      <c r="C7175" s="23" t="s">
        <v>238</v>
      </c>
      <c r="D7175" s="102" t="s">
        <v>1856</v>
      </c>
      <c r="E7175" s="26" t="s">
        <v>258</v>
      </c>
      <c r="F7175" s="26" t="s">
        <v>255</v>
      </c>
      <c r="G7175" s="103" t="n">
        <v>45254</v>
      </c>
      <c r="H7175" s="104" t="n">
        <v>3730.42</v>
      </c>
      <c r="I7175" s="29" t="s">
        <v>23</v>
      </c>
      <c r="J7175" s="105" t="s">
        <v>1821</v>
      </c>
      <c r="K7175" s="106" t="n">
        <v>298625</v>
      </c>
      <c r="L7175" s="107" t="n">
        <v>2023007420</v>
      </c>
      <c r="M7175" s="73"/>
      <c r="N7175" s="74" t="n">
        <v>0</v>
      </c>
      <c r="O7175" s="109" t="n">
        <v>0</v>
      </c>
      <c r="P7175" s="110" t="n">
        <v>0</v>
      </c>
      <c r="Q7175" s="77" t="n">
        <v>0</v>
      </c>
      <c r="R7175" s="78" t="n">
        <v>0</v>
      </c>
      <c r="S7175" s="39" t="n">
        <f aca="false">H7175</f>
        <v>3730.42</v>
      </c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  <c r="AI7175" s="3"/>
      <c r="AJ7175" s="3"/>
      <c r="AMG7175" s="0"/>
      <c r="AMH7175" s="0"/>
      <c r="AMI7175" s="0"/>
      <c r="AMJ7175" s="0"/>
    </row>
    <row r="7176" s="4" customFormat="true" ht="37.5" hidden="false" customHeight="true" outlineLevel="0" collapsed="false">
      <c r="A7176" s="23" t="s">
        <v>1337</v>
      </c>
      <c r="B7176" s="108" t="n">
        <v>13962</v>
      </c>
      <c r="C7176" s="23" t="s">
        <v>238</v>
      </c>
      <c r="D7176" s="102" t="s">
        <v>1856</v>
      </c>
      <c r="E7176" s="26" t="s">
        <v>258</v>
      </c>
      <c r="F7176" s="26" t="s">
        <v>255</v>
      </c>
      <c r="G7176" s="103" t="n">
        <v>45254</v>
      </c>
      <c r="H7176" s="104" t="n">
        <v>3730.42</v>
      </c>
      <c r="I7176" s="29" t="s">
        <v>23</v>
      </c>
      <c r="J7176" s="105" t="s">
        <v>1821</v>
      </c>
      <c r="K7176" s="106" t="n">
        <v>298625</v>
      </c>
      <c r="L7176" s="107" t="n">
        <v>2023007420</v>
      </c>
      <c r="M7176" s="73"/>
      <c r="N7176" s="74" t="n">
        <v>0</v>
      </c>
      <c r="O7176" s="109" t="n">
        <v>0</v>
      </c>
      <c r="P7176" s="110" t="n">
        <v>0</v>
      </c>
      <c r="Q7176" s="77" t="n">
        <v>0</v>
      </c>
      <c r="R7176" s="78" t="n">
        <v>0</v>
      </c>
      <c r="S7176" s="39" t="n">
        <f aca="false">H7176</f>
        <v>3730.42</v>
      </c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  <c r="AI7176" s="3"/>
      <c r="AJ7176" s="3"/>
      <c r="AMG7176" s="0"/>
      <c r="AMH7176" s="0"/>
      <c r="AMI7176" s="0"/>
      <c r="AMJ7176" s="0"/>
    </row>
    <row r="7177" s="4" customFormat="true" ht="37.5" hidden="false" customHeight="true" outlineLevel="0" collapsed="false">
      <c r="A7177" s="23" t="s">
        <v>1337</v>
      </c>
      <c r="B7177" s="108" t="n">
        <v>13963</v>
      </c>
      <c r="C7177" s="23" t="s">
        <v>238</v>
      </c>
      <c r="D7177" s="102" t="s">
        <v>1856</v>
      </c>
      <c r="E7177" s="26" t="s">
        <v>258</v>
      </c>
      <c r="F7177" s="26" t="s">
        <v>255</v>
      </c>
      <c r="G7177" s="103" t="n">
        <v>45254</v>
      </c>
      <c r="H7177" s="104" t="n">
        <v>3730.42</v>
      </c>
      <c r="I7177" s="29" t="s">
        <v>23</v>
      </c>
      <c r="J7177" s="105" t="s">
        <v>1821</v>
      </c>
      <c r="K7177" s="106" t="n">
        <v>298625</v>
      </c>
      <c r="L7177" s="107" t="n">
        <v>2023007420</v>
      </c>
      <c r="M7177" s="73"/>
      <c r="N7177" s="74" t="n">
        <v>0</v>
      </c>
      <c r="O7177" s="109" t="n">
        <v>0</v>
      </c>
      <c r="P7177" s="110" t="n">
        <v>0</v>
      </c>
      <c r="Q7177" s="77" t="n">
        <v>0</v>
      </c>
      <c r="R7177" s="78" t="n">
        <v>0</v>
      </c>
      <c r="S7177" s="39" t="n">
        <f aca="false">H7177</f>
        <v>3730.42</v>
      </c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  <c r="AI7177" s="3"/>
      <c r="AJ7177" s="3"/>
      <c r="AMG7177" s="0"/>
      <c r="AMH7177" s="0"/>
      <c r="AMI7177" s="0"/>
      <c r="AMJ7177" s="0"/>
    </row>
    <row r="7178" s="4" customFormat="true" ht="37.5" hidden="false" customHeight="true" outlineLevel="0" collapsed="false">
      <c r="A7178" s="23" t="s">
        <v>1337</v>
      </c>
      <c r="B7178" s="108" t="n">
        <v>13964</v>
      </c>
      <c r="C7178" s="23" t="s">
        <v>238</v>
      </c>
      <c r="D7178" s="102" t="s">
        <v>1856</v>
      </c>
      <c r="E7178" s="26" t="s">
        <v>258</v>
      </c>
      <c r="F7178" s="26" t="s">
        <v>255</v>
      </c>
      <c r="G7178" s="103" t="n">
        <v>45254</v>
      </c>
      <c r="H7178" s="104" t="n">
        <v>3730.42</v>
      </c>
      <c r="I7178" s="29" t="s">
        <v>23</v>
      </c>
      <c r="J7178" s="105" t="s">
        <v>1821</v>
      </c>
      <c r="K7178" s="106" t="n">
        <v>298625</v>
      </c>
      <c r="L7178" s="107" t="n">
        <v>2023007420</v>
      </c>
      <c r="M7178" s="73"/>
      <c r="N7178" s="74" t="n">
        <v>0</v>
      </c>
      <c r="O7178" s="109" t="n">
        <v>0</v>
      </c>
      <c r="P7178" s="110" t="n">
        <v>0</v>
      </c>
      <c r="Q7178" s="77" t="n">
        <v>0</v>
      </c>
      <c r="R7178" s="78" t="n">
        <v>0</v>
      </c>
      <c r="S7178" s="39" t="n">
        <f aca="false">H7178</f>
        <v>3730.42</v>
      </c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  <c r="AI7178" s="3"/>
      <c r="AJ7178" s="3"/>
      <c r="AMG7178" s="0"/>
      <c r="AMH7178" s="0"/>
      <c r="AMI7178" s="0"/>
      <c r="AMJ7178" s="0"/>
    </row>
    <row r="7179" s="4" customFormat="true" ht="37.5" hidden="false" customHeight="true" outlineLevel="0" collapsed="false">
      <c r="A7179" s="23" t="s">
        <v>1337</v>
      </c>
      <c r="B7179" s="108" t="n">
        <v>14036</v>
      </c>
      <c r="C7179" s="23" t="s">
        <v>238</v>
      </c>
      <c r="D7179" s="102" t="s">
        <v>1857</v>
      </c>
      <c r="E7179" s="26" t="s">
        <v>258</v>
      </c>
      <c r="F7179" s="26" t="s">
        <v>255</v>
      </c>
      <c r="G7179" s="103" t="n">
        <v>45278</v>
      </c>
      <c r="H7179" s="104" t="n">
        <v>979.99</v>
      </c>
      <c r="I7179" s="29" t="s">
        <v>23</v>
      </c>
      <c r="J7179" s="105" t="s">
        <v>1858</v>
      </c>
      <c r="K7179" s="106" t="n">
        <v>2344</v>
      </c>
      <c r="L7179" s="107" t="n">
        <v>2023005797</v>
      </c>
      <c r="M7179" s="73"/>
      <c r="N7179" s="74" t="n">
        <v>0</v>
      </c>
      <c r="O7179" s="109" t="n">
        <v>0</v>
      </c>
      <c r="P7179" s="110" t="n">
        <v>0</v>
      </c>
      <c r="Q7179" s="77" t="n">
        <v>0</v>
      </c>
      <c r="R7179" s="78" t="n">
        <v>0</v>
      </c>
      <c r="S7179" s="39" t="n">
        <f aca="false">H7179</f>
        <v>979.99</v>
      </c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  <c r="AI7179" s="3"/>
      <c r="AJ7179" s="3"/>
      <c r="AMG7179" s="0"/>
      <c r="AMH7179" s="0"/>
      <c r="AMI7179" s="0"/>
      <c r="AMJ7179" s="0"/>
    </row>
    <row r="7180" s="4" customFormat="true" ht="37.5" hidden="false" customHeight="true" outlineLevel="0" collapsed="false">
      <c r="A7180" s="23" t="s">
        <v>1337</v>
      </c>
      <c r="B7180" s="108" t="n">
        <v>14037</v>
      </c>
      <c r="C7180" s="23" t="s">
        <v>238</v>
      </c>
      <c r="D7180" s="102" t="s">
        <v>1857</v>
      </c>
      <c r="E7180" s="26" t="s">
        <v>258</v>
      </c>
      <c r="F7180" s="26" t="s">
        <v>255</v>
      </c>
      <c r="G7180" s="103" t="n">
        <v>45278</v>
      </c>
      <c r="H7180" s="104" t="n">
        <v>979.99</v>
      </c>
      <c r="I7180" s="29" t="s">
        <v>23</v>
      </c>
      <c r="J7180" s="105" t="s">
        <v>1858</v>
      </c>
      <c r="K7180" s="106" t="n">
        <v>2344</v>
      </c>
      <c r="L7180" s="107" t="n">
        <v>2023005797</v>
      </c>
      <c r="M7180" s="73"/>
      <c r="N7180" s="74" t="n">
        <v>0</v>
      </c>
      <c r="O7180" s="109" t="n">
        <v>0</v>
      </c>
      <c r="P7180" s="110" t="n">
        <v>0</v>
      </c>
      <c r="Q7180" s="77" t="n">
        <v>0</v>
      </c>
      <c r="R7180" s="78" t="n">
        <v>0</v>
      </c>
      <c r="S7180" s="39" t="n">
        <f aca="false">H7180</f>
        <v>979.99</v>
      </c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  <c r="AI7180" s="3"/>
      <c r="AJ7180" s="3"/>
      <c r="AMG7180" s="0"/>
      <c r="AMH7180" s="0"/>
      <c r="AMI7180" s="0"/>
      <c r="AMJ7180" s="0"/>
    </row>
    <row r="7181" s="4" customFormat="true" ht="15" hidden="false" customHeight="true" outlineLevel="0" collapsed="false">
      <c r="A7181" s="42"/>
      <c r="B7181" s="42"/>
      <c r="C7181" s="42"/>
      <c r="D7181" s="43" t="s">
        <v>1859</v>
      </c>
      <c r="E7181" s="44"/>
      <c r="F7181" s="44"/>
      <c r="G7181" s="44"/>
      <c r="H7181" s="45"/>
      <c r="I7181" s="44"/>
      <c r="J7181" s="44"/>
      <c r="K7181" s="44"/>
      <c r="L7181" s="44"/>
      <c r="M7181" s="44"/>
      <c r="N7181" s="44"/>
      <c r="O7181" s="44"/>
      <c r="P7181" s="44"/>
      <c r="Q7181" s="44"/>
      <c r="R7181" s="46"/>
      <c r="S7181" s="112" t="n">
        <f aca="false">SUM(S4492:S7180)</f>
        <v>1468622.10765429</v>
      </c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  <c r="AI7181" s="3"/>
      <c r="AJ7181" s="3"/>
      <c r="AMG7181" s="0"/>
      <c r="AMH7181" s="0"/>
      <c r="AMI7181" s="0"/>
      <c r="AMJ7181" s="0"/>
    </row>
    <row r="7182" s="4" customFormat="true" ht="82.5" hidden="false" customHeight="true" outlineLevel="0" collapsed="false">
      <c r="A7182" s="23" t="s">
        <v>1860</v>
      </c>
      <c r="B7182" s="82" t="n">
        <v>12694</v>
      </c>
      <c r="C7182" s="25" t="n">
        <f aca="false">VLOOKUP(B7182,[1]Planilha8!$X$4:$Y$6629,2,0)</f>
        <v>2624223</v>
      </c>
      <c r="D7182" s="102" t="s">
        <v>1861</v>
      </c>
      <c r="E7182" s="26" t="str">
        <f aca="false">VLOOKUP(B7182,[1]Planilha8!$X$4:$Z$6629,3,0)</f>
        <v>SEGURANÇA E TRANSPORTE</v>
      </c>
      <c r="F7182" s="26" t="str">
        <f aca="false">VLOOKUP(B7182,[1]Planilha8!$X$4:$AD$6629,7,0)</f>
        <v>BOM</v>
      </c>
      <c r="G7182" s="113" t="n">
        <v>44523</v>
      </c>
      <c r="H7182" s="114" t="n">
        <f aca="false">165043+29000</f>
        <v>194043</v>
      </c>
      <c r="I7182" s="29" t="s">
        <v>23</v>
      </c>
      <c r="J7182" s="105" t="s">
        <v>1862</v>
      </c>
      <c r="K7182" s="106" t="n">
        <v>1027341</v>
      </c>
      <c r="L7182" s="107" t="n">
        <v>2020002868</v>
      </c>
      <c r="M7182" s="115" t="n">
        <v>44523</v>
      </c>
      <c r="N7182" s="116" t="n">
        <v>0</v>
      </c>
      <c r="O7182" s="117" t="n">
        <v>0</v>
      </c>
      <c r="P7182" s="118" t="n">
        <v>0</v>
      </c>
      <c r="Q7182" s="119" t="n">
        <v>0</v>
      </c>
      <c r="R7182" s="120" t="n">
        <v>0</v>
      </c>
      <c r="S7182" s="39" t="n">
        <f aca="false">H7182</f>
        <v>194043</v>
      </c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  <c r="AI7182" s="3"/>
      <c r="AJ7182" s="3"/>
      <c r="AMG7182" s="0"/>
      <c r="AMH7182" s="0"/>
      <c r="AMI7182" s="0"/>
      <c r="AMJ7182" s="0"/>
    </row>
    <row r="7183" s="4" customFormat="true" ht="82.5" hidden="false" customHeight="true" outlineLevel="0" collapsed="false">
      <c r="A7183" s="23" t="s">
        <v>1860</v>
      </c>
      <c r="B7183" s="82" t="n">
        <v>12695</v>
      </c>
      <c r="C7183" s="25" t="n">
        <f aca="false">VLOOKUP(B7183,[1]Planilha8!$X$4:$Y$6629,2,0)</f>
        <v>2624224</v>
      </c>
      <c r="D7183" s="102" t="s">
        <v>1863</v>
      </c>
      <c r="E7183" s="26" t="str">
        <f aca="false">VLOOKUP(B7183,[1]Planilha8!$X$4:$Z$6629,3,0)</f>
        <v>SEGURANÇA E TRANSPORTE</v>
      </c>
      <c r="F7183" s="26" t="str">
        <f aca="false">VLOOKUP(B7183,[1]Planilha8!$X$4:$AD$6629,7,0)</f>
        <v>BOM</v>
      </c>
      <c r="G7183" s="113" t="n">
        <v>44523</v>
      </c>
      <c r="H7183" s="114" t="n">
        <f aca="false">165043+29000</f>
        <v>194043</v>
      </c>
      <c r="I7183" s="29" t="s">
        <v>23</v>
      </c>
      <c r="J7183" s="105" t="s">
        <v>1862</v>
      </c>
      <c r="K7183" s="106" t="n">
        <v>1027342</v>
      </c>
      <c r="L7183" s="107" t="n">
        <v>2020002868</v>
      </c>
      <c r="M7183" s="115" t="n">
        <v>44523</v>
      </c>
      <c r="N7183" s="116" t="n">
        <v>0</v>
      </c>
      <c r="O7183" s="117" t="n">
        <v>0</v>
      </c>
      <c r="P7183" s="118" t="n">
        <v>0</v>
      </c>
      <c r="Q7183" s="119" t="n">
        <v>0</v>
      </c>
      <c r="R7183" s="120" t="n">
        <v>0</v>
      </c>
      <c r="S7183" s="39" t="n">
        <f aca="false">H7183</f>
        <v>194043</v>
      </c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  <c r="AI7183" s="3"/>
      <c r="AJ7183" s="3"/>
      <c r="AMG7183" s="0"/>
      <c r="AMH7183" s="0"/>
      <c r="AMI7183" s="0"/>
      <c r="AMJ7183" s="0"/>
    </row>
    <row r="7184" s="4" customFormat="true" ht="82.5" hidden="false" customHeight="true" outlineLevel="0" collapsed="false">
      <c r="A7184" s="23" t="s">
        <v>1860</v>
      </c>
      <c r="B7184" s="82" t="n">
        <v>13187</v>
      </c>
      <c r="C7184" s="25" t="n">
        <f aca="false">VLOOKUP(B7184,[1]Planilha8!$X$4:$Y$6629,2,0)</f>
        <v>2961245</v>
      </c>
      <c r="D7184" s="102" t="s">
        <v>1864</v>
      </c>
      <c r="E7184" s="26" t="str">
        <f aca="false">VLOOKUP(B7184,[1]Planilha8!$X$4:$Z$6629,3,0)</f>
        <v>SEGURANÇA E TRANSPORTE</v>
      </c>
      <c r="F7184" s="26" t="str">
        <f aca="false">VLOOKUP(B7184,[1]Planilha8!$X$4:$AD$6629,7,0)</f>
        <v>BOM</v>
      </c>
      <c r="G7184" s="113" t="n">
        <v>44784</v>
      </c>
      <c r="H7184" s="114" t="n">
        <v>230500</v>
      </c>
      <c r="I7184" s="29" t="s">
        <v>23</v>
      </c>
      <c r="J7184" s="105" t="s">
        <v>1865</v>
      </c>
      <c r="K7184" s="106" t="n">
        <v>104176</v>
      </c>
      <c r="L7184" s="107" t="n">
        <v>2022004007</v>
      </c>
      <c r="M7184" s="115" t="n">
        <v>44784</v>
      </c>
      <c r="N7184" s="116" t="n">
        <v>0</v>
      </c>
      <c r="O7184" s="117" t="n">
        <v>0</v>
      </c>
      <c r="P7184" s="118" t="n">
        <v>0</v>
      </c>
      <c r="Q7184" s="119" t="n">
        <v>0</v>
      </c>
      <c r="R7184" s="120" t="n">
        <v>0</v>
      </c>
      <c r="S7184" s="39" t="n">
        <v>230500</v>
      </c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  <c r="AI7184" s="3"/>
      <c r="AJ7184" s="3"/>
      <c r="AMG7184" s="0"/>
      <c r="AMH7184" s="0"/>
      <c r="AMI7184" s="0"/>
      <c r="AMJ7184" s="0"/>
    </row>
    <row r="7185" s="4" customFormat="true" ht="15" hidden="false" customHeight="true" outlineLevel="0" collapsed="false">
      <c r="A7185" s="42"/>
      <c r="B7185" s="42"/>
      <c r="C7185" s="42"/>
      <c r="D7185" s="43" t="s">
        <v>1866</v>
      </c>
      <c r="E7185" s="44"/>
      <c r="F7185" s="44"/>
      <c r="G7185" s="44"/>
      <c r="H7185" s="45"/>
      <c r="I7185" s="44"/>
      <c r="J7185" s="44"/>
      <c r="K7185" s="44"/>
      <c r="L7185" s="44"/>
      <c r="M7185" s="44"/>
      <c r="N7185" s="44"/>
      <c r="O7185" s="44"/>
      <c r="P7185" s="44"/>
      <c r="Q7185" s="44"/>
      <c r="R7185" s="44"/>
      <c r="S7185" s="112" t="n">
        <f aca="false">SUM(S7182:S7184)</f>
        <v>618586</v>
      </c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  <c r="AI7185" s="3"/>
      <c r="AJ7185" s="3"/>
      <c r="AMG7185" s="0"/>
      <c r="AMH7185" s="0"/>
      <c r="AMI7185" s="0"/>
      <c r="AMJ7185" s="0"/>
    </row>
    <row r="7186" s="4" customFormat="true" ht="22.45" hidden="false" customHeight="false" outlineLevel="0" collapsed="false">
      <c r="A7186" s="121" t="s">
        <v>1867</v>
      </c>
      <c r="B7186" s="121" t="n">
        <v>6607</v>
      </c>
      <c r="C7186" s="122"/>
      <c r="D7186" s="123" t="s">
        <v>1868</v>
      </c>
      <c r="E7186" s="124" t="s">
        <v>1869</v>
      </c>
      <c r="F7186" s="124"/>
      <c r="G7186" s="125" t="n">
        <v>41479</v>
      </c>
      <c r="H7186" s="126" t="n">
        <v>15000</v>
      </c>
      <c r="I7186" s="127" t="s">
        <v>1870</v>
      </c>
      <c r="J7186" s="128" t="s">
        <v>1871</v>
      </c>
      <c r="K7186" s="121" t="n">
        <v>128375</v>
      </c>
      <c r="L7186" s="121" t="n">
        <v>2013001672</v>
      </c>
      <c r="M7186" s="115"/>
      <c r="N7186" s="116" t="n">
        <v>0</v>
      </c>
      <c r="O7186" s="117" t="n">
        <v>0</v>
      </c>
      <c r="P7186" s="118" t="n">
        <v>0</v>
      </c>
      <c r="Q7186" s="119" t="n">
        <v>0</v>
      </c>
      <c r="R7186" s="120" t="n">
        <v>0</v>
      </c>
      <c r="S7186" s="126" t="n">
        <v>15000</v>
      </c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</row>
    <row r="7187" s="4" customFormat="true" ht="22.45" hidden="false" customHeight="false" outlineLevel="0" collapsed="false">
      <c r="A7187" s="121" t="s">
        <v>1867</v>
      </c>
      <c r="B7187" s="121" t="n">
        <v>8790</v>
      </c>
      <c r="C7187" s="122"/>
      <c r="D7187" s="123" t="s">
        <v>1872</v>
      </c>
      <c r="E7187" s="124" t="s">
        <v>1869</v>
      </c>
      <c r="F7187" s="124"/>
      <c r="G7187" s="125" t="n">
        <v>41816</v>
      </c>
      <c r="H7187" s="129" t="n">
        <v>2000</v>
      </c>
      <c r="I7187" s="127" t="s">
        <v>1870</v>
      </c>
      <c r="J7187" s="128" t="s">
        <v>1873</v>
      </c>
      <c r="K7187" s="121" t="n">
        <v>243148</v>
      </c>
      <c r="L7187" s="121" t="n">
        <v>2014002831</v>
      </c>
      <c r="M7187" s="115"/>
      <c r="N7187" s="116" t="n">
        <v>0</v>
      </c>
      <c r="O7187" s="117" t="n">
        <v>0</v>
      </c>
      <c r="P7187" s="118" t="n">
        <v>0</v>
      </c>
      <c r="Q7187" s="119" t="n">
        <v>0</v>
      </c>
      <c r="R7187" s="120" t="n">
        <v>0</v>
      </c>
      <c r="S7187" s="129" t="n">
        <v>2000</v>
      </c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</row>
    <row r="7188" s="4" customFormat="true" ht="32.8" hidden="false" customHeight="false" outlineLevel="0" collapsed="false">
      <c r="A7188" s="121" t="s">
        <v>1867</v>
      </c>
      <c r="B7188" s="121" t="n">
        <v>9744</v>
      </c>
      <c r="C7188" s="122"/>
      <c r="D7188" s="123" t="s">
        <v>1874</v>
      </c>
      <c r="E7188" s="124" t="s">
        <v>1869</v>
      </c>
      <c r="F7188" s="124"/>
      <c r="G7188" s="125" t="n">
        <v>42808</v>
      </c>
      <c r="H7188" s="129" t="n">
        <v>2200</v>
      </c>
      <c r="I7188" s="127" t="s">
        <v>1870</v>
      </c>
      <c r="J7188" s="128" t="s">
        <v>1875</v>
      </c>
      <c r="K7188" s="121" t="s">
        <v>1876</v>
      </c>
      <c r="L7188" s="121" t="n">
        <v>2017001594</v>
      </c>
      <c r="M7188" s="115"/>
      <c r="N7188" s="116" t="n">
        <v>0</v>
      </c>
      <c r="O7188" s="117" t="n">
        <v>0</v>
      </c>
      <c r="P7188" s="118" t="n">
        <v>0</v>
      </c>
      <c r="Q7188" s="119" t="n">
        <v>0</v>
      </c>
      <c r="R7188" s="120" t="n">
        <v>0</v>
      </c>
      <c r="S7188" s="129" t="n">
        <v>2200</v>
      </c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</row>
    <row r="7189" s="4" customFormat="true" ht="32.8" hidden="false" customHeight="false" outlineLevel="0" collapsed="false">
      <c r="A7189" s="121" t="s">
        <v>1867</v>
      </c>
      <c r="B7189" s="121" t="n">
        <v>9745</v>
      </c>
      <c r="C7189" s="122"/>
      <c r="D7189" s="123" t="s">
        <v>1877</v>
      </c>
      <c r="E7189" s="124" t="s">
        <v>1869</v>
      </c>
      <c r="F7189" s="124"/>
      <c r="G7189" s="125" t="n">
        <v>42808</v>
      </c>
      <c r="H7189" s="129" t="n">
        <v>5000</v>
      </c>
      <c r="I7189" s="127" t="s">
        <v>1870</v>
      </c>
      <c r="J7189" s="128" t="s">
        <v>1878</v>
      </c>
      <c r="K7189" s="121" t="s">
        <v>1876</v>
      </c>
      <c r="L7189" s="121" t="n">
        <v>2017001594</v>
      </c>
      <c r="M7189" s="115"/>
      <c r="N7189" s="116" t="n">
        <v>0</v>
      </c>
      <c r="O7189" s="117" t="n">
        <v>0</v>
      </c>
      <c r="P7189" s="118" t="n">
        <v>0</v>
      </c>
      <c r="Q7189" s="119" t="n">
        <v>0</v>
      </c>
      <c r="R7189" s="120" t="n">
        <v>0</v>
      </c>
      <c r="S7189" s="129" t="n">
        <v>5000</v>
      </c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</row>
    <row r="7190" s="4" customFormat="true" ht="32.8" hidden="false" customHeight="false" outlineLevel="0" collapsed="false">
      <c r="A7190" s="121" t="s">
        <v>1867</v>
      </c>
      <c r="B7190" s="121" t="n">
        <v>9746</v>
      </c>
      <c r="C7190" s="122"/>
      <c r="D7190" s="123" t="s">
        <v>1879</v>
      </c>
      <c r="E7190" s="124" t="s">
        <v>1869</v>
      </c>
      <c r="F7190" s="124"/>
      <c r="G7190" s="125" t="n">
        <v>42808</v>
      </c>
      <c r="H7190" s="129" t="n">
        <v>5700</v>
      </c>
      <c r="I7190" s="127" t="s">
        <v>1870</v>
      </c>
      <c r="J7190" s="128" t="s">
        <v>1880</v>
      </c>
      <c r="K7190" s="121" t="s">
        <v>1876</v>
      </c>
      <c r="L7190" s="121" t="n">
        <v>2017001594</v>
      </c>
      <c r="M7190" s="115"/>
      <c r="N7190" s="116" t="n">
        <v>0</v>
      </c>
      <c r="O7190" s="117" t="n">
        <v>0</v>
      </c>
      <c r="P7190" s="118" t="n">
        <v>0</v>
      </c>
      <c r="Q7190" s="119" t="n">
        <v>0</v>
      </c>
      <c r="R7190" s="120" t="n">
        <v>0</v>
      </c>
      <c r="S7190" s="129" t="n">
        <v>5700</v>
      </c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</row>
    <row r="7191" s="4" customFormat="true" ht="32.8" hidden="false" customHeight="false" outlineLevel="0" collapsed="false">
      <c r="A7191" s="121" t="s">
        <v>1867</v>
      </c>
      <c r="B7191" s="121" t="n">
        <v>9747</v>
      </c>
      <c r="C7191" s="122"/>
      <c r="D7191" s="123" t="s">
        <v>1881</v>
      </c>
      <c r="E7191" s="124" t="s">
        <v>1869</v>
      </c>
      <c r="F7191" s="124"/>
      <c r="G7191" s="125" t="n">
        <v>42808</v>
      </c>
      <c r="H7191" s="129" t="n">
        <v>2800</v>
      </c>
      <c r="I7191" s="127" t="s">
        <v>1870</v>
      </c>
      <c r="J7191" s="128" t="s">
        <v>1882</v>
      </c>
      <c r="K7191" s="121" t="s">
        <v>1876</v>
      </c>
      <c r="L7191" s="121" t="n">
        <v>2017001594</v>
      </c>
      <c r="M7191" s="115"/>
      <c r="N7191" s="116" t="n">
        <v>0</v>
      </c>
      <c r="O7191" s="117" t="n">
        <v>0</v>
      </c>
      <c r="P7191" s="118" t="n">
        <v>0</v>
      </c>
      <c r="Q7191" s="119" t="n">
        <v>0</v>
      </c>
      <c r="R7191" s="120" t="n">
        <v>0</v>
      </c>
      <c r="S7191" s="129" t="n">
        <v>2800</v>
      </c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</row>
    <row r="7192" s="4" customFormat="true" ht="32.8" hidden="false" customHeight="false" outlineLevel="0" collapsed="false">
      <c r="A7192" s="121" t="s">
        <v>1867</v>
      </c>
      <c r="B7192" s="121" t="n">
        <v>9748</v>
      </c>
      <c r="C7192" s="122"/>
      <c r="D7192" s="123" t="s">
        <v>1883</v>
      </c>
      <c r="E7192" s="124" t="s">
        <v>1869</v>
      </c>
      <c r="F7192" s="124"/>
      <c r="G7192" s="125" t="n">
        <v>42808</v>
      </c>
      <c r="H7192" s="129" t="n">
        <v>500</v>
      </c>
      <c r="I7192" s="127" t="s">
        <v>1870</v>
      </c>
      <c r="J7192" s="128" t="s">
        <v>1884</v>
      </c>
      <c r="K7192" s="121" t="s">
        <v>1876</v>
      </c>
      <c r="L7192" s="121" t="n">
        <v>2017001594</v>
      </c>
      <c r="M7192" s="115"/>
      <c r="N7192" s="116" t="n">
        <v>0</v>
      </c>
      <c r="O7192" s="117" t="n">
        <v>0</v>
      </c>
      <c r="P7192" s="118" t="n">
        <v>0</v>
      </c>
      <c r="Q7192" s="119" t="n">
        <v>0</v>
      </c>
      <c r="R7192" s="120" t="n">
        <v>0</v>
      </c>
      <c r="S7192" s="129" t="n">
        <v>500</v>
      </c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</row>
    <row r="7193" s="4" customFormat="true" ht="32.8" hidden="false" customHeight="false" outlineLevel="0" collapsed="false">
      <c r="A7193" s="121" t="s">
        <v>1867</v>
      </c>
      <c r="B7193" s="121" t="n">
        <v>9749</v>
      </c>
      <c r="C7193" s="122"/>
      <c r="D7193" s="123" t="s">
        <v>1885</v>
      </c>
      <c r="E7193" s="124" t="s">
        <v>1869</v>
      </c>
      <c r="F7193" s="124"/>
      <c r="G7193" s="125" t="n">
        <v>42808</v>
      </c>
      <c r="H7193" s="129" t="n">
        <v>500</v>
      </c>
      <c r="I7193" s="127" t="s">
        <v>1870</v>
      </c>
      <c r="J7193" s="128" t="s">
        <v>1884</v>
      </c>
      <c r="K7193" s="121" t="s">
        <v>1876</v>
      </c>
      <c r="L7193" s="121" t="n">
        <v>2017001594</v>
      </c>
      <c r="M7193" s="115"/>
      <c r="N7193" s="116" t="n">
        <v>0</v>
      </c>
      <c r="O7193" s="117" t="n">
        <v>0</v>
      </c>
      <c r="P7193" s="118" t="n">
        <v>0</v>
      </c>
      <c r="Q7193" s="119" t="n">
        <v>0</v>
      </c>
      <c r="R7193" s="120" t="n">
        <v>0</v>
      </c>
      <c r="S7193" s="129" t="n">
        <v>500</v>
      </c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</row>
    <row r="7194" s="4" customFormat="true" ht="32.8" hidden="false" customHeight="false" outlineLevel="0" collapsed="false">
      <c r="A7194" s="121" t="s">
        <v>1867</v>
      </c>
      <c r="B7194" s="121" t="n">
        <v>9750</v>
      </c>
      <c r="C7194" s="122"/>
      <c r="D7194" s="123" t="s">
        <v>1886</v>
      </c>
      <c r="E7194" s="124" t="s">
        <v>1869</v>
      </c>
      <c r="F7194" s="124"/>
      <c r="G7194" s="125" t="n">
        <v>42808</v>
      </c>
      <c r="H7194" s="129" t="n">
        <v>3000</v>
      </c>
      <c r="I7194" s="127" t="s">
        <v>1870</v>
      </c>
      <c r="J7194" s="128" t="s">
        <v>1887</v>
      </c>
      <c r="K7194" s="121" t="s">
        <v>1876</v>
      </c>
      <c r="L7194" s="121" t="n">
        <v>2017001594</v>
      </c>
      <c r="M7194" s="115"/>
      <c r="N7194" s="116" t="n">
        <v>0</v>
      </c>
      <c r="O7194" s="117" t="n">
        <v>0</v>
      </c>
      <c r="P7194" s="118" t="n">
        <v>0</v>
      </c>
      <c r="Q7194" s="119" t="n">
        <v>0</v>
      </c>
      <c r="R7194" s="120" t="n">
        <v>0</v>
      </c>
      <c r="S7194" s="129" t="n">
        <v>3000</v>
      </c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</row>
    <row r="7195" s="4" customFormat="true" ht="32.8" hidden="false" customHeight="false" outlineLevel="0" collapsed="false">
      <c r="A7195" s="121" t="s">
        <v>1867</v>
      </c>
      <c r="B7195" s="121" t="n">
        <v>9751</v>
      </c>
      <c r="C7195" s="122"/>
      <c r="D7195" s="123" t="s">
        <v>1888</v>
      </c>
      <c r="E7195" s="124" t="s">
        <v>1869</v>
      </c>
      <c r="F7195" s="124"/>
      <c r="G7195" s="125" t="n">
        <v>42808</v>
      </c>
      <c r="H7195" s="129" t="n">
        <v>4000</v>
      </c>
      <c r="I7195" s="127" t="s">
        <v>1870</v>
      </c>
      <c r="J7195" s="128" t="s">
        <v>1889</v>
      </c>
      <c r="K7195" s="121" t="s">
        <v>1876</v>
      </c>
      <c r="L7195" s="121" t="n">
        <v>2017001594</v>
      </c>
      <c r="M7195" s="115"/>
      <c r="N7195" s="116" t="n">
        <v>0</v>
      </c>
      <c r="O7195" s="117" t="n">
        <v>0</v>
      </c>
      <c r="P7195" s="118" t="n">
        <v>0</v>
      </c>
      <c r="Q7195" s="119" t="n">
        <v>0</v>
      </c>
      <c r="R7195" s="120" t="n">
        <v>0</v>
      </c>
      <c r="S7195" s="129" t="n">
        <v>4000</v>
      </c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</row>
    <row r="7196" s="4" customFormat="true" ht="32.8" hidden="false" customHeight="false" outlineLevel="0" collapsed="false">
      <c r="A7196" s="121" t="s">
        <v>1867</v>
      </c>
      <c r="B7196" s="121" t="n">
        <v>9752</v>
      </c>
      <c r="C7196" s="122"/>
      <c r="D7196" s="123" t="s">
        <v>1890</v>
      </c>
      <c r="E7196" s="124" t="s">
        <v>1869</v>
      </c>
      <c r="F7196" s="124"/>
      <c r="G7196" s="125" t="n">
        <v>42808</v>
      </c>
      <c r="H7196" s="129" t="n">
        <v>1800</v>
      </c>
      <c r="I7196" s="127" t="s">
        <v>1870</v>
      </c>
      <c r="J7196" s="128" t="s">
        <v>1891</v>
      </c>
      <c r="K7196" s="121" t="s">
        <v>1876</v>
      </c>
      <c r="L7196" s="121" t="n">
        <v>2017001594</v>
      </c>
      <c r="M7196" s="115"/>
      <c r="N7196" s="116" t="n">
        <v>0</v>
      </c>
      <c r="O7196" s="117" t="n">
        <v>0</v>
      </c>
      <c r="P7196" s="118" t="n">
        <v>0</v>
      </c>
      <c r="Q7196" s="119" t="n">
        <v>0</v>
      </c>
      <c r="R7196" s="120" t="n">
        <v>0</v>
      </c>
      <c r="S7196" s="129" t="n">
        <v>1800</v>
      </c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</row>
    <row r="7197" s="4" customFormat="true" ht="32.8" hidden="false" customHeight="false" outlineLevel="0" collapsed="false">
      <c r="A7197" s="121" t="s">
        <v>1867</v>
      </c>
      <c r="B7197" s="121" t="n">
        <v>9753</v>
      </c>
      <c r="C7197" s="122"/>
      <c r="D7197" s="123" t="s">
        <v>1892</v>
      </c>
      <c r="E7197" s="124" t="s">
        <v>1869</v>
      </c>
      <c r="F7197" s="124"/>
      <c r="G7197" s="125" t="n">
        <v>42808</v>
      </c>
      <c r="H7197" s="129" t="n">
        <v>2000</v>
      </c>
      <c r="I7197" s="127" t="s">
        <v>1870</v>
      </c>
      <c r="J7197" s="128" t="s">
        <v>1893</v>
      </c>
      <c r="K7197" s="121" t="s">
        <v>1876</v>
      </c>
      <c r="L7197" s="121" t="n">
        <v>2017001594</v>
      </c>
      <c r="M7197" s="115"/>
      <c r="N7197" s="116" t="n">
        <v>0</v>
      </c>
      <c r="O7197" s="117" t="n">
        <v>0</v>
      </c>
      <c r="P7197" s="118" t="n">
        <v>0</v>
      </c>
      <c r="Q7197" s="119" t="n">
        <v>0</v>
      </c>
      <c r="R7197" s="120" t="n">
        <v>0</v>
      </c>
      <c r="S7197" s="129" t="n">
        <v>2000</v>
      </c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</row>
    <row r="7198" s="4" customFormat="true" ht="32.8" hidden="false" customHeight="false" outlineLevel="0" collapsed="false">
      <c r="A7198" s="121" t="s">
        <v>1867</v>
      </c>
      <c r="B7198" s="121" t="n">
        <v>9754</v>
      </c>
      <c r="C7198" s="122"/>
      <c r="D7198" s="123" t="s">
        <v>1894</v>
      </c>
      <c r="E7198" s="124" t="s">
        <v>1869</v>
      </c>
      <c r="F7198" s="124"/>
      <c r="G7198" s="125" t="n">
        <v>42808</v>
      </c>
      <c r="H7198" s="129" t="n">
        <v>6790</v>
      </c>
      <c r="I7198" s="127" t="s">
        <v>1870</v>
      </c>
      <c r="J7198" s="128" t="s">
        <v>1893</v>
      </c>
      <c r="K7198" s="121" t="s">
        <v>1876</v>
      </c>
      <c r="L7198" s="121" t="n">
        <v>2017001594</v>
      </c>
      <c r="M7198" s="115"/>
      <c r="N7198" s="116" t="n">
        <v>0</v>
      </c>
      <c r="O7198" s="117" t="n">
        <v>0</v>
      </c>
      <c r="P7198" s="118" t="n">
        <v>0</v>
      </c>
      <c r="Q7198" s="119" t="n">
        <v>0</v>
      </c>
      <c r="R7198" s="120" t="n">
        <v>0</v>
      </c>
      <c r="S7198" s="129" t="n">
        <v>6790</v>
      </c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</row>
    <row r="7199" s="4" customFormat="true" ht="32.8" hidden="false" customHeight="false" outlineLevel="0" collapsed="false">
      <c r="A7199" s="121" t="s">
        <v>1867</v>
      </c>
      <c r="B7199" s="121" t="n">
        <v>9755</v>
      </c>
      <c r="C7199" s="122"/>
      <c r="D7199" s="123" t="s">
        <v>1895</v>
      </c>
      <c r="E7199" s="124" t="s">
        <v>1869</v>
      </c>
      <c r="F7199" s="124"/>
      <c r="G7199" s="125" t="n">
        <v>42808</v>
      </c>
      <c r="H7199" s="129" t="n">
        <v>1800</v>
      </c>
      <c r="I7199" s="127" t="s">
        <v>1870</v>
      </c>
      <c r="J7199" s="128" t="s">
        <v>1896</v>
      </c>
      <c r="K7199" s="121" t="s">
        <v>1876</v>
      </c>
      <c r="L7199" s="121" t="n">
        <v>2017001594</v>
      </c>
      <c r="M7199" s="115"/>
      <c r="N7199" s="116" t="n">
        <v>0</v>
      </c>
      <c r="O7199" s="117" t="n">
        <v>0</v>
      </c>
      <c r="P7199" s="118" t="n">
        <v>0</v>
      </c>
      <c r="Q7199" s="119" t="n">
        <v>0</v>
      </c>
      <c r="R7199" s="120" t="n">
        <v>0</v>
      </c>
      <c r="S7199" s="129" t="n">
        <v>1800</v>
      </c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</row>
    <row r="7200" s="4" customFormat="true" ht="32.8" hidden="false" customHeight="false" outlineLevel="0" collapsed="false">
      <c r="A7200" s="121" t="s">
        <v>1867</v>
      </c>
      <c r="B7200" s="121" t="n">
        <v>9756</v>
      </c>
      <c r="C7200" s="122"/>
      <c r="D7200" s="123" t="s">
        <v>1897</v>
      </c>
      <c r="E7200" s="124" t="s">
        <v>1869</v>
      </c>
      <c r="F7200" s="124"/>
      <c r="G7200" s="125" t="n">
        <v>42808</v>
      </c>
      <c r="H7200" s="129" t="n">
        <v>1800</v>
      </c>
      <c r="I7200" s="127" t="s">
        <v>1870</v>
      </c>
      <c r="J7200" s="128" t="s">
        <v>1896</v>
      </c>
      <c r="K7200" s="121" t="s">
        <v>1876</v>
      </c>
      <c r="L7200" s="121" t="n">
        <v>2017001594</v>
      </c>
      <c r="M7200" s="115"/>
      <c r="N7200" s="116" t="n">
        <v>0</v>
      </c>
      <c r="O7200" s="117" t="n">
        <v>0</v>
      </c>
      <c r="P7200" s="118" t="n">
        <v>0</v>
      </c>
      <c r="Q7200" s="119" t="n">
        <v>0</v>
      </c>
      <c r="R7200" s="120" t="n">
        <v>0</v>
      </c>
      <c r="S7200" s="129" t="n">
        <v>1800</v>
      </c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</row>
    <row r="7201" s="4" customFormat="true" ht="32.8" hidden="false" customHeight="false" outlineLevel="0" collapsed="false">
      <c r="A7201" s="121" t="s">
        <v>1867</v>
      </c>
      <c r="B7201" s="121" t="n">
        <v>9757</v>
      </c>
      <c r="C7201" s="122"/>
      <c r="D7201" s="123" t="s">
        <v>1898</v>
      </c>
      <c r="E7201" s="124" t="s">
        <v>1869</v>
      </c>
      <c r="F7201" s="124"/>
      <c r="G7201" s="125" t="n">
        <v>42808</v>
      </c>
      <c r="H7201" s="129" t="n">
        <v>1890</v>
      </c>
      <c r="I7201" s="127" t="s">
        <v>1870</v>
      </c>
      <c r="J7201" s="128" t="s">
        <v>1899</v>
      </c>
      <c r="K7201" s="121" t="s">
        <v>1876</v>
      </c>
      <c r="L7201" s="121" t="n">
        <v>2017001594</v>
      </c>
      <c r="M7201" s="115"/>
      <c r="N7201" s="116" t="n">
        <v>0</v>
      </c>
      <c r="O7201" s="117" t="n">
        <v>0</v>
      </c>
      <c r="P7201" s="118" t="n">
        <v>0</v>
      </c>
      <c r="Q7201" s="119" t="n">
        <v>0</v>
      </c>
      <c r="R7201" s="120" t="n">
        <v>0</v>
      </c>
      <c r="S7201" s="129" t="n">
        <v>1890</v>
      </c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</row>
    <row r="7202" s="4" customFormat="true" ht="32.8" hidden="false" customHeight="false" outlineLevel="0" collapsed="false">
      <c r="A7202" s="121" t="s">
        <v>1867</v>
      </c>
      <c r="B7202" s="121" t="n">
        <v>9758</v>
      </c>
      <c r="C7202" s="122"/>
      <c r="D7202" s="123" t="s">
        <v>1900</v>
      </c>
      <c r="E7202" s="124" t="s">
        <v>1869</v>
      </c>
      <c r="F7202" s="124"/>
      <c r="G7202" s="125" t="n">
        <v>42808</v>
      </c>
      <c r="H7202" s="129" t="n">
        <v>1200</v>
      </c>
      <c r="I7202" s="127" t="s">
        <v>1870</v>
      </c>
      <c r="J7202" s="128" t="s">
        <v>1901</v>
      </c>
      <c r="K7202" s="121" t="s">
        <v>1876</v>
      </c>
      <c r="L7202" s="121" t="n">
        <v>2017001594</v>
      </c>
      <c r="M7202" s="115"/>
      <c r="N7202" s="116" t="n">
        <v>0</v>
      </c>
      <c r="O7202" s="117" t="n">
        <v>0</v>
      </c>
      <c r="P7202" s="118" t="n">
        <v>0</v>
      </c>
      <c r="Q7202" s="119" t="n">
        <v>0</v>
      </c>
      <c r="R7202" s="120" t="n">
        <v>0</v>
      </c>
      <c r="S7202" s="129" t="n">
        <v>1200</v>
      </c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</row>
    <row r="7203" s="4" customFormat="true" ht="32.8" hidden="false" customHeight="false" outlineLevel="0" collapsed="false">
      <c r="A7203" s="121" t="s">
        <v>1867</v>
      </c>
      <c r="B7203" s="121" t="n">
        <v>9759</v>
      </c>
      <c r="C7203" s="122"/>
      <c r="D7203" s="123" t="s">
        <v>1902</v>
      </c>
      <c r="E7203" s="124" t="s">
        <v>1869</v>
      </c>
      <c r="F7203" s="124"/>
      <c r="G7203" s="125" t="n">
        <v>42808</v>
      </c>
      <c r="H7203" s="129" t="n">
        <v>15000</v>
      </c>
      <c r="I7203" s="127" t="s">
        <v>1870</v>
      </c>
      <c r="J7203" s="128" t="s">
        <v>1903</v>
      </c>
      <c r="K7203" s="121" t="s">
        <v>1876</v>
      </c>
      <c r="L7203" s="121" t="n">
        <v>2017001594</v>
      </c>
      <c r="M7203" s="115"/>
      <c r="N7203" s="116" t="n">
        <v>0</v>
      </c>
      <c r="O7203" s="117" t="n">
        <v>0</v>
      </c>
      <c r="P7203" s="118" t="n">
        <v>0</v>
      </c>
      <c r="Q7203" s="119" t="n">
        <v>0</v>
      </c>
      <c r="R7203" s="120" t="n">
        <v>0</v>
      </c>
      <c r="S7203" s="129" t="n">
        <v>15000</v>
      </c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</row>
    <row r="7204" s="4" customFormat="true" ht="32.8" hidden="false" customHeight="false" outlineLevel="0" collapsed="false">
      <c r="A7204" s="121" t="s">
        <v>1867</v>
      </c>
      <c r="B7204" s="121" t="n">
        <v>9760</v>
      </c>
      <c r="C7204" s="122"/>
      <c r="D7204" s="123" t="s">
        <v>1904</v>
      </c>
      <c r="E7204" s="124" t="s">
        <v>1869</v>
      </c>
      <c r="F7204" s="124"/>
      <c r="G7204" s="125" t="n">
        <v>42808</v>
      </c>
      <c r="H7204" s="129" t="n">
        <v>800</v>
      </c>
      <c r="I7204" s="127" t="s">
        <v>1870</v>
      </c>
      <c r="J7204" s="128" t="s">
        <v>1905</v>
      </c>
      <c r="K7204" s="121" t="s">
        <v>1876</v>
      </c>
      <c r="L7204" s="121" t="n">
        <v>2017001594</v>
      </c>
      <c r="M7204" s="115"/>
      <c r="N7204" s="116" t="n">
        <v>0</v>
      </c>
      <c r="O7204" s="117" t="n">
        <v>0</v>
      </c>
      <c r="P7204" s="118" t="n">
        <v>0</v>
      </c>
      <c r="Q7204" s="119" t="n">
        <v>0</v>
      </c>
      <c r="R7204" s="120" t="n">
        <v>0</v>
      </c>
      <c r="S7204" s="129" t="n">
        <v>800</v>
      </c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</row>
    <row r="7205" s="4" customFormat="true" ht="32.8" hidden="false" customHeight="false" outlineLevel="0" collapsed="false">
      <c r="A7205" s="121" t="s">
        <v>1867</v>
      </c>
      <c r="B7205" s="121" t="n">
        <v>9761</v>
      </c>
      <c r="C7205" s="122"/>
      <c r="D7205" s="123" t="s">
        <v>1906</v>
      </c>
      <c r="E7205" s="124" t="s">
        <v>1869</v>
      </c>
      <c r="F7205" s="124"/>
      <c r="G7205" s="125" t="n">
        <v>42808</v>
      </c>
      <c r="H7205" s="129" t="n">
        <v>1400</v>
      </c>
      <c r="I7205" s="127" t="s">
        <v>1870</v>
      </c>
      <c r="J7205" s="128" t="s">
        <v>1907</v>
      </c>
      <c r="K7205" s="121" t="s">
        <v>1876</v>
      </c>
      <c r="L7205" s="121" t="n">
        <v>2017001594</v>
      </c>
      <c r="M7205" s="115"/>
      <c r="N7205" s="116" t="n">
        <v>0</v>
      </c>
      <c r="O7205" s="117" t="n">
        <v>0</v>
      </c>
      <c r="P7205" s="118" t="n">
        <v>0</v>
      </c>
      <c r="Q7205" s="119" t="n">
        <v>0</v>
      </c>
      <c r="R7205" s="120" t="n">
        <v>0</v>
      </c>
      <c r="S7205" s="129" t="n">
        <v>1400</v>
      </c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</row>
    <row r="7206" s="4" customFormat="true" ht="43.1" hidden="false" customHeight="false" outlineLevel="0" collapsed="false">
      <c r="A7206" s="121" t="s">
        <v>1867</v>
      </c>
      <c r="B7206" s="121" t="n">
        <v>9762</v>
      </c>
      <c r="C7206" s="122"/>
      <c r="D7206" s="123" t="s">
        <v>1908</v>
      </c>
      <c r="E7206" s="124" t="s">
        <v>1869</v>
      </c>
      <c r="F7206" s="124"/>
      <c r="G7206" s="125" t="n">
        <v>42808</v>
      </c>
      <c r="H7206" s="129" t="n">
        <v>1000</v>
      </c>
      <c r="I7206" s="127" t="s">
        <v>1870</v>
      </c>
      <c r="J7206" s="128" t="s">
        <v>1909</v>
      </c>
      <c r="K7206" s="121" t="s">
        <v>1876</v>
      </c>
      <c r="L7206" s="121" t="n">
        <v>2017001594</v>
      </c>
      <c r="M7206" s="115"/>
      <c r="N7206" s="116" t="n">
        <v>0</v>
      </c>
      <c r="O7206" s="117" t="n">
        <v>0</v>
      </c>
      <c r="P7206" s="118" t="n">
        <v>0</v>
      </c>
      <c r="Q7206" s="119" t="n">
        <v>0</v>
      </c>
      <c r="R7206" s="120" t="n">
        <v>0</v>
      </c>
      <c r="S7206" s="129" t="n">
        <v>1000</v>
      </c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</row>
    <row r="7207" s="4" customFormat="true" ht="32.8" hidden="false" customHeight="false" outlineLevel="0" collapsed="false">
      <c r="A7207" s="121" t="s">
        <v>1867</v>
      </c>
      <c r="B7207" s="121" t="n">
        <v>9763</v>
      </c>
      <c r="C7207" s="122"/>
      <c r="D7207" s="123" t="s">
        <v>1910</v>
      </c>
      <c r="E7207" s="124" t="s">
        <v>1869</v>
      </c>
      <c r="F7207" s="124"/>
      <c r="G7207" s="125" t="n">
        <v>42808</v>
      </c>
      <c r="H7207" s="129" t="n">
        <v>2200</v>
      </c>
      <c r="I7207" s="127" t="s">
        <v>1870</v>
      </c>
      <c r="J7207" s="128" t="s">
        <v>1911</v>
      </c>
      <c r="K7207" s="121" t="s">
        <v>1876</v>
      </c>
      <c r="L7207" s="121" t="n">
        <v>2017001594</v>
      </c>
      <c r="M7207" s="115"/>
      <c r="N7207" s="116" t="n">
        <v>0</v>
      </c>
      <c r="O7207" s="117" t="n">
        <v>0</v>
      </c>
      <c r="P7207" s="118" t="n">
        <v>0</v>
      </c>
      <c r="Q7207" s="119" t="n">
        <v>0</v>
      </c>
      <c r="R7207" s="120" t="n">
        <v>0</v>
      </c>
      <c r="S7207" s="129" t="n">
        <v>2200</v>
      </c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</row>
    <row r="7208" s="4" customFormat="true" ht="32.8" hidden="false" customHeight="false" outlineLevel="0" collapsed="false">
      <c r="A7208" s="121" t="s">
        <v>1867</v>
      </c>
      <c r="B7208" s="121" t="n">
        <v>9764</v>
      </c>
      <c r="C7208" s="122"/>
      <c r="D7208" s="123" t="s">
        <v>1912</v>
      </c>
      <c r="E7208" s="124" t="s">
        <v>1869</v>
      </c>
      <c r="F7208" s="124"/>
      <c r="G7208" s="125" t="n">
        <v>42808</v>
      </c>
      <c r="H7208" s="129" t="n">
        <v>3500</v>
      </c>
      <c r="I7208" s="127" t="s">
        <v>1870</v>
      </c>
      <c r="J7208" s="128" t="s">
        <v>1913</v>
      </c>
      <c r="K7208" s="121" t="s">
        <v>1876</v>
      </c>
      <c r="L7208" s="121" t="n">
        <v>2017001594</v>
      </c>
      <c r="M7208" s="115"/>
      <c r="N7208" s="116" t="n">
        <v>0</v>
      </c>
      <c r="O7208" s="117" t="n">
        <v>0</v>
      </c>
      <c r="P7208" s="118" t="n">
        <v>0</v>
      </c>
      <c r="Q7208" s="119" t="n">
        <v>0</v>
      </c>
      <c r="R7208" s="120" t="n">
        <v>0</v>
      </c>
      <c r="S7208" s="129" t="n">
        <v>3500</v>
      </c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</row>
    <row r="7209" s="4" customFormat="true" ht="32.8" hidden="false" customHeight="false" outlineLevel="0" collapsed="false">
      <c r="A7209" s="121" t="s">
        <v>1867</v>
      </c>
      <c r="B7209" s="121" t="n">
        <v>9765</v>
      </c>
      <c r="C7209" s="122"/>
      <c r="D7209" s="123" t="s">
        <v>1914</v>
      </c>
      <c r="E7209" s="124" t="s">
        <v>1869</v>
      </c>
      <c r="F7209" s="124"/>
      <c r="G7209" s="125" t="n">
        <v>42808</v>
      </c>
      <c r="H7209" s="129" t="n">
        <v>3000</v>
      </c>
      <c r="I7209" s="127" t="s">
        <v>1870</v>
      </c>
      <c r="J7209" s="128" t="s">
        <v>1915</v>
      </c>
      <c r="K7209" s="121" t="s">
        <v>1876</v>
      </c>
      <c r="L7209" s="121" t="n">
        <v>2017001594</v>
      </c>
      <c r="M7209" s="115"/>
      <c r="N7209" s="116" t="n">
        <v>0</v>
      </c>
      <c r="O7209" s="117" t="n">
        <v>0</v>
      </c>
      <c r="P7209" s="118" t="n">
        <v>0</v>
      </c>
      <c r="Q7209" s="119" t="n">
        <v>0</v>
      </c>
      <c r="R7209" s="120" t="n">
        <v>0</v>
      </c>
      <c r="S7209" s="129" t="n">
        <v>3000</v>
      </c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</row>
    <row r="7210" s="4" customFormat="true" ht="32.8" hidden="false" customHeight="false" outlineLevel="0" collapsed="false">
      <c r="A7210" s="121" t="s">
        <v>1867</v>
      </c>
      <c r="B7210" s="121" t="n">
        <v>9766</v>
      </c>
      <c r="C7210" s="122"/>
      <c r="D7210" s="123" t="s">
        <v>1916</v>
      </c>
      <c r="E7210" s="124" t="s">
        <v>1869</v>
      </c>
      <c r="F7210" s="124"/>
      <c r="G7210" s="125" t="n">
        <v>42809</v>
      </c>
      <c r="H7210" s="129" t="n">
        <v>600</v>
      </c>
      <c r="I7210" s="127" t="s">
        <v>1870</v>
      </c>
      <c r="J7210" s="128" t="s">
        <v>1917</v>
      </c>
      <c r="K7210" s="121" t="s">
        <v>1876</v>
      </c>
      <c r="L7210" s="121" t="n">
        <v>2017001594</v>
      </c>
      <c r="M7210" s="115"/>
      <c r="N7210" s="116" t="n">
        <v>0</v>
      </c>
      <c r="O7210" s="117" t="n">
        <v>0</v>
      </c>
      <c r="P7210" s="118" t="n">
        <v>0</v>
      </c>
      <c r="Q7210" s="119" t="n">
        <v>0</v>
      </c>
      <c r="R7210" s="120" t="n">
        <v>0</v>
      </c>
      <c r="S7210" s="129" t="n">
        <v>600</v>
      </c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</row>
    <row r="7211" s="4" customFormat="true" ht="32.8" hidden="false" customHeight="false" outlineLevel="0" collapsed="false">
      <c r="A7211" s="121" t="s">
        <v>1867</v>
      </c>
      <c r="B7211" s="121" t="n">
        <v>9767</v>
      </c>
      <c r="C7211" s="122"/>
      <c r="D7211" s="123" t="s">
        <v>1918</v>
      </c>
      <c r="E7211" s="124" t="s">
        <v>1869</v>
      </c>
      <c r="F7211" s="124"/>
      <c r="G7211" s="125" t="n">
        <v>42810</v>
      </c>
      <c r="H7211" s="129" t="n">
        <v>8000</v>
      </c>
      <c r="I7211" s="127" t="s">
        <v>1870</v>
      </c>
      <c r="J7211" s="128" t="s">
        <v>1919</v>
      </c>
      <c r="K7211" s="121" t="s">
        <v>1876</v>
      </c>
      <c r="L7211" s="121" t="n">
        <v>2017001594</v>
      </c>
      <c r="M7211" s="115"/>
      <c r="N7211" s="116" t="n">
        <v>0</v>
      </c>
      <c r="O7211" s="117" t="n">
        <v>0</v>
      </c>
      <c r="P7211" s="118" t="n">
        <v>0</v>
      </c>
      <c r="Q7211" s="119" t="n">
        <v>0</v>
      </c>
      <c r="R7211" s="120" t="n">
        <v>0</v>
      </c>
      <c r="S7211" s="129" t="n">
        <v>8000</v>
      </c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</row>
    <row r="7212" s="4" customFormat="true" ht="43.1" hidden="false" customHeight="false" outlineLevel="0" collapsed="false">
      <c r="A7212" s="121" t="s">
        <v>1867</v>
      </c>
      <c r="B7212" s="121" t="n">
        <v>9768</v>
      </c>
      <c r="C7212" s="122"/>
      <c r="D7212" s="123" t="s">
        <v>1920</v>
      </c>
      <c r="E7212" s="124" t="s">
        <v>1869</v>
      </c>
      <c r="F7212" s="124"/>
      <c r="G7212" s="125" t="n">
        <v>42811</v>
      </c>
      <c r="H7212" s="129" t="n">
        <v>700</v>
      </c>
      <c r="I7212" s="127" t="s">
        <v>1870</v>
      </c>
      <c r="J7212" s="128" t="s">
        <v>1921</v>
      </c>
      <c r="K7212" s="121" t="s">
        <v>1876</v>
      </c>
      <c r="L7212" s="121" t="n">
        <v>2017001594</v>
      </c>
      <c r="M7212" s="115"/>
      <c r="N7212" s="116" t="n">
        <v>0</v>
      </c>
      <c r="O7212" s="117" t="n">
        <v>0</v>
      </c>
      <c r="P7212" s="118" t="n">
        <v>0</v>
      </c>
      <c r="Q7212" s="119" t="n">
        <v>0</v>
      </c>
      <c r="R7212" s="120" t="n">
        <v>0</v>
      </c>
      <c r="S7212" s="129" t="n">
        <v>700</v>
      </c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</row>
    <row r="7213" s="4" customFormat="true" ht="32.8" hidden="false" customHeight="false" outlineLevel="0" collapsed="false">
      <c r="A7213" s="121" t="s">
        <v>1867</v>
      </c>
      <c r="B7213" s="121" t="n">
        <v>9769</v>
      </c>
      <c r="C7213" s="122"/>
      <c r="D7213" s="123" t="s">
        <v>1922</v>
      </c>
      <c r="E7213" s="124" t="s">
        <v>1869</v>
      </c>
      <c r="F7213" s="124"/>
      <c r="G7213" s="125" t="n">
        <v>42812</v>
      </c>
      <c r="H7213" s="129" t="n">
        <v>1600</v>
      </c>
      <c r="I7213" s="127" t="s">
        <v>1870</v>
      </c>
      <c r="J7213" s="128" t="s">
        <v>1923</v>
      </c>
      <c r="K7213" s="121" t="s">
        <v>1876</v>
      </c>
      <c r="L7213" s="121" t="n">
        <v>2017001594</v>
      </c>
      <c r="M7213" s="115"/>
      <c r="N7213" s="116" t="n">
        <v>0</v>
      </c>
      <c r="O7213" s="117" t="n">
        <v>0</v>
      </c>
      <c r="P7213" s="118" t="n">
        <v>0</v>
      </c>
      <c r="Q7213" s="119" t="n">
        <v>0</v>
      </c>
      <c r="R7213" s="120" t="n">
        <v>0</v>
      </c>
      <c r="S7213" s="129" t="n">
        <v>1600</v>
      </c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</row>
    <row r="7214" s="4" customFormat="true" ht="32.8" hidden="false" customHeight="false" outlineLevel="0" collapsed="false">
      <c r="A7214" s="121" t="s">
        <v>1867</v>
      </c>
      <c r="B7214" s="121" t="n">
        <v>9770</v>
      </c>
      <c r="C7214" s="122"/>
      <c r="D7214" s="123" t="s">
        <v>1924</v>
      </c>
      <c r="E7214" s="124" t="s">
        <v>1869</v>
      </c>
      <c r="F7214" s="124"/>
      <c r="G7214" s="125" t="n">
        <v>42813</v>
      </c>
      <c r="H7214" s="129" t="n">
        <v>15000</v>
      </c>
      <c r="I7214" s="127" t="s">
        <v>1870</v>
      </c>
      <c r="J7214" s="128" t="s">
        <v>1925</v>
      </c>
      <c r="K7214" s="121" t="s">
        <v>1876</v>
      </c>
      <c r="L7214" s="121" t="n">
        <v>2017001594</v>
      </c>
      <c r="M7214" s="115"/>
      <c r="N7214" s="116" t="n">
        <v>0</v>
      </c>
      <c r="O7214" s="117" t="n">
        <v>0</v>
      </c>
      <c r="P7214" s="118" t="n">
        <v>0</v>
      </c>
      <c r="Q7214" s="119" t="n">
        <v>0</v>
      </c>
      <c r="R7214" s="120" t="n">
        <v>0</v>
      </c>
      <c r="S7214" s="129" t="n">
        <v>15000</v>
      </c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</row>
    <row r="7215" s="4" customFormat="true" ht="32.8" hidden="false" customHeight="false" outlineLevel="0" collapsed="false">
      <c r="A7215" s="121" t="s">
        <v>1867</v>
      </c>
      <c r="B7215" s="121" t="n">
        <v>11615</v>
      </c>
      <c r="C7215" s="122"/>
      <c r="D7215" s="123" t="s">
        <v>1926</v>
      </c>
      <c r="E7215" s="124" t="s">
        <v>1869</v>
      </c>
      <c r="F7215" s="124"/>
      <c r="G7215" s="125" t="n">
        <v>43326</v>
      </c>
      <c r="H7215" s="129" t="n">
        <v>2000</v>
      </c>
      <c r="I7215" s="127" t="s">
        <v>1870</v>
      </c>
      <c r="J7215" s="128" t="s">
        <v>1927</v>
      </c>
      <c r="K7215" s="121" t="s">
        <v>1876</v>
      </c>
      <c r="L7215" s="121" t="n">
        <v>2017001594</v>
      </c>
      <c r="M7215" s="115"/>
      <c r="N7215" s="116" t="n">
        <v>0</v>
      </c>
      <c r="O7215" s="117" t="n">
        <v>0</v>
      </c>
      <c r="P7215" s="118" t="n">
        <v>0</v>
      </c>
      <c r="Q7215" s="119" t="n">
        <v>0</v>
      </c>
      <c r="R7215" s="120" t="n">
        <v>0</v>
      </c>
      <c r="S7215" s="129" t="n">
        <v>2000</v>
      </c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</row>
    <row r="7216" s="4" customFormat="true" ht="32.8" hidden="false" customHeight="false" outlineLevel="0" collapsed="false">
      <c r="A7216" s="121" t="s">
        <v>1867</v>
      </c>
      <c r="B7216" s="121" t="n">
        <v>11616</v>
      </c>
      <c r="C7216" s="122"/>
      <c r="D7216" s="123" t="s">
        <v>1928</v>
      </c>
      <c r="E7216" s="124" t="s">
        <v>1869</v>
      </c>
      <c r="F7216" s="124"/>
      <c r="G7216" s="125" t="n">
        <v>43326</v>
      </c>
      <c r="H7216" s="129" t="n">
        <v>700</v>
      </c>
      <c r="I7216" s="127" t="s">
        <v>1870</v>
      </c>
      <c r="J7216" s="128" t="s">
        <v>1929</v>
      </c>
      <c r="K7216" s="121" t="s">
        <v>1876</v>
      </c>
      <c r="L7216" s="121" t="n">
        <v>2017001594</v>
      </c>
      <c r="M7216" s="115"/>
      <c r="N7216" s="116" t="n">
        <v>0</v>
      </c>
      <c r="O7216" s="117" t="n">
        <v>0</v>
      </c>
      <c r="P7216" s="118" t="n">
        <v>0</v>
      </c>
      <c r="Q7216" s="119" t="n">
        <v>0</v>
      </c>
      <c r="R7216" s="120" t="n">
        <v>0</v>
      </c>
      <c r="S7216" s="129" t="n">
        <v>700</v>
      </c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</row>
    <row r="7217" s="4" customFormat="true" ht="32.8" hidden="false" customHeight="false" outlineLevel="0" collapsed="false">
      <c r="A7217" s="121" t="s">
        <v>1867</v>
      </c>
      <c r="B7217" s="121" t="n">
        <v>11617</v>
      </c>
      <c r="C7217" s="122"/>
      <c r="D7217" s="123" t="s">
        <v>1930</v>
      </c>
      <c r="E7217" s="124" t="s">
        <v>1869</v>
      </c>
      <c r="F7217" s="124"/>
      <c r="G7217" s="125" t="n">
        <v>43326</v>
      </c>
      <c r="H7217" s="129" t="n">
        <v>900</v>
      </c>
      <c r="I7217" s="127" t="s">
        <v>1870</v>
      </c>
      <c r="J7217" s="128" t="s">
        <v>1931</v>
      </c>
      <c r="K7217" s="121" t="s">
        <v>1876</v>
      </c>
      <c r="L7217" s="121" t="n">
        <v>2017001594</v>
      </c>
      <c r="M7217" s="115"/>
      <c r="N7217" s="116" t="n">
        <v>0</v>
      </c>
      <c r="O7217" s="117" t="n">
        <v>0</v>
      </c>
      <c r="P7217" s="118" t="n">
        <v>0</v>
      </c>
      <c r="Q7217" s="119" t="n">
        <v>0</v>
      </c>
      <c r="R7217" s="120" t="n">
        <v>0</v>
      </c>
      <c r="S7217" s="129" t="n">
        <v>900</v>
      </c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</row>
    <row r="7218" s="4" customFormat="true" ht="32.8" hidden="false" customHeight="false" outlineLevel="0" collapsed="false">
      <c r="A7218" s="121" t="s">
        <v>1867</v>
      </c>
      <c r="B7218" s="121" t="n">
        <v>11618</v>
      </c>
      <c r="C7218" s="122"/>
      <c r="D7218" s="123" t="s">
        <v>1932</v>
      </c>
      <c r="E7218" s="124" t="s">
        <v>1869</v>
      </c>
      <c r="F7218" s="124"/>
      <c r="G7218" s="125" t="n">
        <v>43326</v>
      </c>
      <c r="H7218" s="129" t="n">
        <v>1500</v>
      </c>
      <c r="I7218" s="127" t="s">
        <v>1870</v>
      </c>
      <c r="J7218" s="128" t="s">
        <v>1933</v>
      </c>
      <c r="K7218" s="121" t="s">
        <v>1876</v>
      </c>
      <c r="L7218" s="121" t="n">
        <v>2017001594</v>
      </c>
      <c r="M7218" s="115"/>
      <c r="N7218" s="116" t="n">
        <v>0</v>
      </c>
      <c r="O7218" s="117" t="n">
        <v>0</v>
      </c>
      <c r="P7218" s="118" t="n">
        <v>0</v>
      </c>
      <c r="Q7218" s="119" t="n">
        <v>0</v>
      </c>
      <c r="R7218" s="120" t="n">
        <v>0</v>
      </c>
      <c r="S7218" s="129" t="n">
        <v>1500</v>
      </c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</row>
    <row r="7219" s="4" customFormat="true" ht="32.8" hidden="false" customHeight="false" outlineLevel="0" collapsed="false">
      <c r="A7219" s="121" t="s">
        <v>1867</v>
      </c>
      <c r="B7219" s="121" t="n">
        <v>11619</v>
      </c>
      <c r="C7219" s="122"/>
      <c r="D7219" s="123" t="s">
        <v>1934</v>
      </c>
      <c r="E7219" s="124" t="s">
        <v>1869</v>
      </c>
      <c r="F7219" s="124"/>
      <c r="G7219" s="125" t="n">
        <v>43326</v>
      </c>
      <c r="H7219" s="129" t="n">
        <v>1200</v>
      </c>
      <c r="I7219" s="127" t="s">
        <v>1870</v>
      </c>
      <c r="J7219" s="128" t="s">
        <v>1935</v>
      </c>
      <c r="K7219" s="121" t="s">
        <v>1876</v>
      </c>
      <c r="L7219" s="121" t="n">
        <v>2017001594</v>
      </c>
      <c r="M7219" s="115"/>
      <c r="N7219" s="116" t="n">
        <v>0</v>
      </c>
      <c r="O7219" s="117" t="n">
        <v>0</v>
      </c>
      <c r="P7219" s="118" t="n">
        <v>0</v>
      </c>
      <c r="Q7219" s="119" t="n">
        <v>0</v>
      </c>
      <c r="R7219" s="120" t="n">
        <v>0</v>
      </c>
      <c r="S7219" s="129" t="n">
        <v>1200</v>
      </c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</row>
    <row r="7220" s="4" customFormat="true" ht="32.8" hidden="false" customHeight="false" outlineLevel="0" collapsed="false">
      <c r="A7220" s="121" t="s">
        <v>1867</v>
      </c>
      <c r="B7220" s="121" t="n">
        <v>11620</v>
      </c>
      <c r="C7220" s="122"/>
      <c r="D7220" s="123" t="s">
        <v>1936</v>
      </c>
      <c r="E7220" s="124" t="s">
        <v>1869</v>
      </c>
      <c r="F7220" s="124"/>
      <c r="G7220" s="125" t="n">
        <v>43326</v>
      </c>
      <c r="H7220" s="129" t="n">
        <v>500</v>
      </c>
      <c r="I7220" s="127" t="s">
        <v>1870</v>
      </c>
      <c r="J7220" s="128" t="s">
        <v>1937</v>
      </c>
      <c r="K7220" s="121" t="s">
        <v>1876</v>
      </c>
      <c r="L7220" s="121" t="n">
        <v>2017001594</v>
      </c>
      <c r="M7220" s="115"/>
      <c r="N7220" s="116" t="n">
        <v>0</v>
      </c>
      <c r="O7220" s="117" t="n">
        <v>0</v>
      </c>
      <c r="P7220" s="118" t="n">
        <v>0</v>
      </c>
      <c r="Q7220" s="119" t="n">
        <v>0</v>
      </c>
      <c r="R7220" s="120" t="n">
        <v>0</v>
      </c>
      <c r="S7220" s="129" t="n">
        <v>500</v>
      </c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</row>
    <row r="7221" s="4" customFormat="true" ht="32.8" hidden="false" customHeight="false" outlineLevel="0" collapsed="false">
      <c r="A7221" s="121" t="s">
        <v>1867</v>
      </c>
      <c r="B7221" s="121" t="n">
        <v>11621</v>
      </c>
      <c r="C7221" s="122"/>
      <c r="D7221" s="123" t="s">
        <v>1938</v>
      </c>
      <c r="E7221" s="124" t="s">
        <v>1869</v>
      </c>
      <c r="F7221" s="124"/>
      <c r="G7221" s="125" t="n">
        <v>43326</v>
      </c>
      <c r="H7221" s="129" t="n">
        <v>20000</v>
      </c>
      <c r="I7221" s="127" t="s">
        <v>1870</v>
      </c>
      <c r="J7221" s="128" t="s">
        <v>1939</v>
      </c>
      <c r="K7221" s="121" t="s">
        <v>1876</v>
      </c>
      <c r="L7221" s="121" t="n">
        <v>2017001594</v>
      </c>
      <c r="M7221" s="115"/>
      <c r="N7221" s="116" t="n">
        <v>0</v>
      </c>
      <c r="O7221" s="117" t="n">
        <v>0</v>
      </c>
      <c r="P7221" s="118" t="n">
        <v>0</v>
      </c>
      <c r="Q7221" s="119" t="n">
        <v>0</v>
      </c>
      <c r="R7221" s="120" t="n">
        <v>0</v>
      </c>
      <c r="S7221" s="129" t="n">
        <v>20000</v>
      </c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</row>
    <row r="7222" s="4" customFormat="true" ht="43.1" hidden="false" customHeight="false" outlineLevel="0" collapsed="false">
      <c r="A7222" s="121" t="s">
        <v>1867</v>
      </c>
      <c r="B7222" s="121" t="n">
        <v>11622</v>
      </c>
      <c r="C7222" s="122"/>
      <c r="D7222" s="130" t="s">
        <v>1940</v>
      </c>
      <c r="E7222" s="124" t="s">
        <v>1869</v>
      </c>
      <c r="F7222" s="124"/>
      <c r="G7222" s="125" t="n">
        <v>43326</v>
      </c>
      <c r="H7222" s="129" t="n">
        <v>1</v>
      </c>
      <c r="I7222" s="127" t="s">
        <v>1870</v>
      </c>
      <c r="J7222" s="128" t="s">
        <v>1941</v>
      </c>
      <c r="K7222" s="121" t="s">
        <v>1942</v>
      </c>
      <c r="L7222" s="121" t="n">
        <v>2017001594</v>
      </c>
      <c r="M7222" s="115"/>
      <c r="N7222" s="116" t="n">
        <v>0</v>
      </c>
      <c r="O7222" s="117" t="n">
        <v>0</v>
      </c>
      <c r="P7222" s="118" t="n">
        <v>0</v>
      </c>
      <c r="Q7222" s="119" t="n">
        <v>0</v>
      </c>
      <c r="R7222" s="120" t="n">
        <v>0</v>
      </c>
      <c r="S7222" s="129" t="n">
        <v>1</v>
      </c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</row>
    <row r="7223" s="4" customFormat="true" ht="43.1" hidden="false" customHeight="false" outlineLevel="0" collapsed="false">
      <c r="A7223" s="121" t="s">
        <v>1867</v>
      </c>
      <c r="B7223" s="121" t="n">
        <v>11623</v>
      </c>
      <c r="C7223" s="122"/>
      <c r="D7223" s="130" t="s">
        <v>1943</v>
      </c>
      <c r="E7223" s="124" t="s">
        <v>1869</v>
      </c>
      <c r="F7223" s="124"/>
      <c r="G7223" s="125" t="n">
        <v>43326</v>
      </c>
      <c r="H7223" s="129" t="n">
        <v>1</v>
      </c>
      <c r="I7223" s="127" t="s">
        <v>1870</v>
      </c>
      <c r="J7223" s="128" t="s">
        <v>1944</v>
      </c>
      <c r="K7223" s="121" t="s">
        <v>1942</v>
      </c>
      <c r="L7223" s="121" t="n">
        <v>2017001594</v>
      </c>
      <c r="M7223" s="115"/>
      <c r="N7223" s="116" t="n">
        <v>0</v>
      </c>
      <c r="O7223" s="117" t="n">
        <v>0</v>
      </c>
      <c r="P7223" s="118" t="n">
        <v>0</v>
      </c>
      <c r="Q7223" s="119" t="n">
        <v>0</v>
      </c>
      <c r="R7223" s="120" t="n">
        <v>0</v>
      </c>
      <c r="S7223" s="129" t="n">
        <v>1</v>
      </c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</row>
    <row r="7224" s="4" customFormat="true" ht="32.8" hidden="false" customHeight="false" outlineLevel="0" collapsed="false">
      <c r="A7224" s="121" t="s">
        <v>1867</v>
      </c>
      <c r="B7224" s="131" t="n">
        <v>11878</v>
      </c>
      <c r="C7224" s="122"/>
      <c r="D7224" s="123" t="s">
        <v>1945</v>
      </c>
      <c r="E7224" s="124" t="s">
        <v>1869</v>
      </c>
      <c r="F7224" s="124"/>
      <c r="G7224" s="125" t="n">
        <v>43728</v>
      </c>
      <c r="H7224" s="129" t="n">
        <v>500</v>
      </c>
      <c r="I7224" s="127" t="s">
        <v>1870</v>
      </c>
      <c r="J7224" s="128" t="s">
        <v>1946</v>
      </c>
      <c r="K7224" s="121" t="s">
        <v>1876</v>
      </c>
      <c r="L7224" s="121" t="n">
        <v>2017001594</v>
      </c>
      <c r="M7224" s="115"/>
      <c r="N7224" s="116" t="n">
        <v>0</v>
      </c>
      <c r="O7224" s="117" t="n">
        <v>0</v>
      </c>
      <c r="P7224" s="118" t="n">
        <v>0</v>
      </c>
      <c r="Q7224" s="119" t="n">
        <v>0</v>
      </c>
      <c r="R7224" s="120" t="n">
        <v>0</v>
      </c>
      <c r="S7224" s="129" t="n">
        <v>500</v>
      </c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</row>
    <row r="7225" s="4" customFormat="true" ht="32.8" hidden="false" customHeight="false" outlineLevel="0" collapsed="false">
      <c r="A7225" s="121" t="s">
        <v>1867</v>
      </c>
      <c r="B7225" s="131" t="n">
        <v>11879</v>
      </c>
      <c r="C7225" s="122"/>
      <c r="D7225" s="123" t="s">
        <v>1947</v>
      </c>
      <c r="E7225" s="124" t="s">
        <v>1869</v>
      </c>
      <c r="F7225" s="124"/>
      <c r="G7225" s="125" t="n">
        <v>43728</v>
      </c>
      <c r="H7225" s="129" t="n">
        <v>2000</v>
      </c>
      <c r="I7225" s="127" t="s">
        <v>1870</v>
      </c>
      <c r="J7225" s="128" t="s">
        <v>1948</v>
      </c>
      <c r="K7225" s="121" t="s">
        <v>1876</v>
      </c>
      <c r="L7225" s="121" t="n">
        <v>2017001594</v>
      </c>
      <c r="M7225" s="115"/>
      <c r="N7225" s="116" t="n">
        <v>0</v>
      </c>
      <c r="O7225" s="117" t="n">
        <v>0</v>
      </c>
      <c r="P7225" s="118" t="n">
        <v>0</v>
      </c>
      <c r="Q7225" s="119" t="n">
        <v>0</v>
      </c>
      <c r="R7225" s="120" t="n">
        <v>0</v>
      </c>
      <c r="S7225" s="129" t="n">
        <v>2000</v>
      </c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</row>
    <row r="7226" s="4" customFormat="true" ht="32.8" hidden="false" customHeight="false" outlineLevel="0" collapsed="false">
      <c r="A7226" s="121" t="s">
        <v>1867</v>
      </c>
      <c r="B7226" s="131" t="n">
        <v>11880</v>
      </c>
      <c r="C7226" s="122"/>
      <c r="D7226" s="123" t="s">
        <v>1949</v>
      </c>
      <c r="E7226" s="124" t="s">
        <v>1869</v>
      </c>
      <c r="F7226" s="124"/>
      <c r="G7226" s="125" t="n">
        <v>43728</v>
      </c>
      <c r="H7226" s="129" t="n">
        <v>1000</v>
      </c>
      <c r="I7226" s="127" t="s">
        <v>1870</v>
      </c>
      <c r="J7226" s="128" t="s">
        <v>1893</v>
      </c>
      <c r="K7226" s="121" t="s">
        <v>1876</v>
      </c>
      <c r="L7226" s="121" t="n">
        <v>2017001594</v>
      </c>
      <c r="M7226" s="115"/>
      <c r="N7226" s="116" t="n">
        <v>0</v>
      </c>
      <c r="O7226" s="117" t="n">
        <v>0</v>
      </c>
      <c r="P7226" s="118" t="n">
        <v>0</v>
      </c>
      <c r="Q7226" s="119" t="n">
        <v>0</v>
      </c>
      <c r="R7226" s="120" t="n">
        <v>0</v>
      </c>
      <c r="S7226" s="129" t="n">
        <v>1000</v>
      </c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</row>
    <row r="7227" s="4" customFormat="true" ht="32.8" hidden="false" customHeight="false" outlineLevel="0" collapsed="false">
      <c r="A7227" s="121" t="s">
        <v>1867</v>
      </c>
      <c r="B7227" s="131" t="n">
        <v>11881</v>
      </c>
      <c r="C7227" s="122"/>
      <c r="D7227" s="123" t="s">
        <v>1950</v>
      </c>
      <c r="E7227" s="124" t="s">
        <v>1869</v>
      </c>
      <c r="F7227" s="124"/>
      <c r="G7227" s="125" t="n">
        <v>43728</v>
      </c>
      <c r="H7227" s="129" t="n">
        <v>800</v>
      </c>
      <c r="I7227" s="127" t="s">
        <v>1870</v>
      </c>
      <c r="J7227" s="128" t="s">
        <v>1893</v>
      </c>
      <c r="K7227" s="121" t="s">
        <v>1876</v>
      </c>
      <c r="L7227" s="121" t="n">
        <v>2017001594</v>
      </c>
      <c r="M7227" s="115"/>
      <c r="N7227" s="116" t="n">
        <v>0</v>
      </c>
      <c r="O7227" s="117" t="n">
        <v>0</v>
      </c>
      <c r="P7227" s="118" t="n">
        <v>0</v>
      </c>
      <c r="Q7227" s="119" t="n">
        <v>0</v>
      </c>
      <c r="R7227" s="120" t="n">
        <v>0</v>
      </c>
      <c r="S7227" s="129" t="n">
        <v>800</v>
      </c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</row>
    <row r="7228" s="4" customFormat="true" ht="32.8" hidden="false" customHeight="false" outlineLevel="0" collapsed="false">
      <c r="A7228" s="121" t="s">
        <v>1867</v>
      </c>
      <c r="B7228" s="131" t="n">
        <v>11882</v>
      </c>
      <c r="C7228" s="122"/>
      <c r="D7228" s="123" t="s">
        <v>1951</v>
      </c>
      <c r="E7228" s="124" t="s">
        <v>1869</v>
      </c>
      <c r="F7228" s="124"/>
      <c r="G7228" s="125" t="n">
        <v>43728</v>
      </c>
      <c r="H7228" s="129" t="n">
        <v>500</v>
      </c>
      <c r="I7228" s="127" t="s">
        <v>1870</v>
      </c>
      <c r="J7228" s="128" t="s">
        <v>1893</v>
      </c>
      <c r="K7228" s="121" t="s">
        <v>1876</v>
      </c>
      <c r="L7228" s="121" t="n">
        <v>2017001594</v>
      </c>
      <c r="M7228" s="115"/>
      <c r="N7228" s="116" t="n">
        <v>0</v>
      </c>
      <c r="O7228" s="117" t="n">
        <v>0</v>
      </c>
      <c r="P7228" s="118" t="n">
        <v>0</v>
      </c>
      <c r="Q7228" s="119" t="n">
        <v>0</v>
      </c>
      <c r="R7228" s="120" t="n">
        <v>0</v>
      </c>
      <c r="S7228" s="129" t="n">
        <v>500</v>
      </c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</row>
    <row r="7229" s="4" customFormat="true" ht="32.8" hidden="false" customHeight="false" outlineLevel="0" collapsed="false">
      <c r="A7229" s="121" t="s">
        <v>1867</v>
      </c>
      <c r="B7229" s="131" t="n">
        <v>11883</v>
      </c>
      <c r="C7229" s="122"/>
      <c r="D7229" s="123" t="s">
        <v>1952</v>
      </c>
      <c r="E7229" s="124" t="s">
        <v>1869</v>
      </c>
      <c r="F7229" s="124"/>
      <c r="G7229" s="125" t="n">
        <v>43728</v>
      </c>
      <c r="H7229" s="129" t="n">
        <v>1200</v>
      </c>
      <c r="I7229" s="127" t="s">
        <v>1870</v>
      </c>
      <c r="J7229" s="128" t="s">
        <v>1953</v>
      </c>
      <c r="K7229" s="121" t="s">
        <v>1876</v>
      </c>
      <c r="L7229" s="121" t="n">
        <v>2017001594</v>
      </c>
      <c r="M7229" s="115"/>
      <c r="N7229" s="116" t="n">
        <v>0</v>
      </c>
      <c r="O7229" s="117" t="n">
        <v>0</v>
      </c>
      <c r="P7229" s="118" t="n">
        <v>0</v>
      </c>
      <c r="Q7229" s="119" t="n">
        <v>0</v>
      </c>
      <c r="R7229" s="120" t="n">
        <v>0</v>
      </c>
      <c r="S7229" s="129" t="n">
        <v>1200</v>
      </c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</row>
    <row r="7230" s="4" customFormat="true" ht="32.8" hidden="false" customHeight="false" outlineLevel="0" collapsed="false">
      <c r="A7230" s="121" t="s">
        <v>1867</v>
      </c>
      <c r="B7230" s="131" t="n">
        <v>11884</v>
      </c>
      <c r="C7230" s="122"/>
      <c r="D7230" s="123" t="s">
        <v>1954</v>
      </c>
      <c r="E7230" s="124" t="s">
        <v>1869</v>
      </c>
      <c r="F7230" s="124"/>
      <c r="G7230" s="125" t="n">
        <v>43728</v>
      </c>
      <c r="H7230" s="129" t="n">
        <v>100</v>
      </c>
      <c r="I7230" s="127" t="s">
        <v>1870</v>
      </c>
      <c r="J7230" s="128" t="s">
        <v>1893</v>
      </c>
      <c r="K7230" s="121" t="s">
        <v>1876</v>
      </c>
      <c r="L7230" s="121" t="n">
        <v>2017001594</v>
      </c>
      <c r="M7230" s="115"/>
      <c r="N7230" s="116" t="n">
        <v>0</v>
      </c>
      <c r="O7230" s="117" t="n">
        <v>0</v>
      </c>
      <c r="P7230" s="118" t="n">
        <v>0</v>
      </c>
      <c r="Q7230" s="119" t="n">
        <v>0</v>
      </c>
      <c r="R7230" s="120" t="n">
        <v>0</v>
      </c>
      <c r="S7230" s="129" t="n">
        <v>100</v>
      </c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</row>
    <row r="7231" s="4" customFormat="true" ht="32.8" hidden="false" customHeight="false" outlineLevel="0" collapsed="false">
      <c r="A7231" s="132" t="s">
        <v>1867</v>
      </c>
      <c r="B7231" s="133" t="n">
        <v>11885</v>
      </c>
      <c r="C7231" s="122"/>
      <c r="D7231" s="134" t="s">
        <v>1955</v>
      </c>
      <c r="E7231" s="124" t="s">
        <v>1869</v>
      </c>
      <c r="F7231" s="124"/>
      <c r="G7231" s="135" t="n">
        <v>43728</v>
      </c>
      <c r="H7231" s="136" t="n">
        <v>100</v>
      </c>
      <c r="I7231" s="127" t="s">
        <v>1870</v>
      </c>
      <c r="J7231" s="137" t="s">
        <v>1893</v>
      </c>
      <c r="K7231" s="132" t="s">
        <v>1876</v>
      </c>
      <c r="L7231" s="132" t="n">
        <v>2017001594</v>
      </c>
      <c r="M7231" s="115"/>
      <c r="N7231" s="116" t="n">
        <v>0</v>
      </c>
      <c r="O7231" s="117" t="n">
        <v>0</v>
      </c>
      <c r="P7231" s="118" t="n">
        <v>0</v>
      </c>
      <c r="Q7231" s="119" t="n">
        <v>0</v>
      </c>
      <c r="R7231" s="120" t="n">
        <v>0</v>
      </c>
      <c r="S7231" s="136" t="n">
        <v>100</v>
      </c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</row>
    <row r="7232" s="4" customFormat="true" ht="32.8" hidden="false" customHeight="false" outlineLevel="0" collapsed="false">
      <c r="A7232" s="121" t="s">
        <v>1867</v>
      </c>
      <c r="B7232" s="131" t="n">
        <v>11886</v>
      </c>
      <c r="C7232" s="122"/>
      <c r="D7232" s="123" t="s">
        <v>1956</v>
      </c>
      <c r="E7232" s="124" t="s">
        <v>1869</v>
      </c>
      <c r="F7232" s="124"/>
      <c r="G7232" s="125" t="n">
        <v>43728</v>
      </c>
      <c r="H7232" s="129" t="n">
        <v>100</v>
      </c>
      <c r="I7232" s="127" t="s">
        <v>1870</v>
      </c>
      <c r="J7232" s="128" t="s">
        <v>1893</v>
      </c>
      <c r="K7232" s="121" t="s">
        <v>1876</v>
      </c>
      <c r="L7232" s="121" t="n">
        <v>2017001594</v>
      </c>
      <c r="M7232" s="115"/>
      <c r="N7232" s="116" t="n">
        <v>0</v>
      </c>
      <c r="O7232" s="117" t="n">
        <v>0</v>
      </c>
      <c r="P7232" s="118" t="n">
        <v>0</v>
      </c>
      <c r="Q7232" s="119" t="n">
        <v>0</v>
      </c>
      <c r="R7232" s="120" t="n">
        <v>0</v>
      </c>
      <c r="S7232" s="129" t="n">
        <v>100</v>
      </c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</row>
    <row r="7233" s="4" customFormat="true" ht="32.8" hidden="false" customHeight="false" outlineLevel="0" collapsed="false">
      <c r="A7233" s="121" t="s">
        <v>1867</v>
      </c>
      <c r="B7233" s="131" t="n">
        <v>11887</v>
      </c>
      <c r="C7233" s="122"/>
      <c r="D7233" s="123" t="s">
        <v>1957</v>
      </c>
      <c r="E7233" s="124" t="s">
        <v>1869</v>
      </c>
      <c r="F7233" s="124"/>
      <c r="G7233" s="125" t="n">
        <v>43728</v>
      </c>
      <c r="H7233" s="129" t="n">
        <v>800</v>
      </c>
      <c r="I7233" s="127" t="s">
        <v>1870</v>
      </c>
      <c r="J7233" s="128" t="s">
        <v>1893</v>
      </c>
      <c r="K7233" s="121" t="s">
        <v>1876</v>
      </c>
      <c r="L7233" s="121" t="n">
        <v>2017001594</v>
      </c>
      <c r="M7233" s="115"/>
      <c r="N7233" s="116" t="n">
        <v>0</v>
      </c>
      <c r="O7233" s="117" t="n">
        <v>0</v>
      </c>
      <c r="P7233" s="118" t="n">
        <v>0</v>
      </c>
      <c r="Q7233" s="119" t="n">
        <v>0</v>
      </c>
      <c r="R7233" s="120" t="n">
        <v>0</v>
      </c>
      <c r="S7233" s="129" t="n">
        <v>800</v>
      </c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</row>
    <row r="7234" s="4" customFormat="true" ht="32.8" hidden="false" customHeight="false" outlineLevel="0" collapsed="false">
      <c r="A7234" s="121" t="s">
        <v>1867</v>
      </c>
      <c r="B7234" s="131" t="n">
        <v>11989</v>
      </c>
      <c r="C7234" s="122"/>
      <c r="D7234" s="123" t="s">
        <v>1958</v>
      </c>
      <c r="E7234" s="124" t="s">
        <v>1869</v>
      </c>
      <c r="F7234" s="124"/>
      <c r="G7234" s="125" t="n">
        <v>43955</v>
      </c>
      <c r="H7234" s="129" t="n">
        <v>1</v>
      </c>
      <c r="I7234" s="127" t="s">
        <v>1870</v>
      </c>
      <c r="J7234" s="128" t="s">
        <v>1925</v>
      </c>
      <c r="K7234" s="121" t="s">
        <v>1876</v>
      </c>
      <c r="L7234" s="121" t="n">
        <v>2017001594</v>
      </c>
      <c r="M7234" s="115"/>
      <c r="N7234" s="116" t="n">
        <v>0</v>
      </c>
      <c r="O7234" s="117" t="n">
        <v>0</v>
      </c>
      <c r="P7234" s="118" t="n">
        <v>0</v>
      </c>
      <c r="Q7234" s="119" t="n">
        <v>0</v>
      </c>
      <c r="R7234" s="120" t="n">
        <v>0</v>
      </c>
      <c r="S7234" s="129" t="n">
        <v>1</v>
      </c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</row>
    <row r="7235" s="4" customFormat="true" ht="32.8" hidden="false" customHeight="false" outlineLevel="0" collapsed="false">
      <c r="A7235" s="121" t="s">
        <v>1867</v>
      </c>
      <c r="B7235" s="131" t="n">
        <v>11990</v>
      </c>
      <c r="C7235" s="122"/>
      <c r="D7235" s="123" t="s">
        <v>1959</v>
      </c>
      <c r="E7235" s="124" t="s">
        <v>1869</v>
      </c>
      <c r="F7235" s="124"/>
      <c r="G7235" s="125" t="n">
        <v>43955</v>
      </c>
      <c r="H7235" s="129" t="n">
        <v>1800</v>
      </c>
      <c r="I7235" s="127" t="s">
        <v>1870</v>
      </c>
      <c r="J7235" s="128" t="s">
        <v>1960</v>
      </c>
      <c r="K7235" s="121" t="s">
        <v>1876</v>
      </c>
      <c r="L7235" s="121" t="n">
        <v>2017001594</v>
      </c>
      <c r="M7235" s="115"/>
      <c r="N7235" s="116" t="n">
        <v>0</v>
      </c>
      <c r="O7235" s="117" t="n">
        <v>0</v>
      </c>
      <c r="P7235" s="118" t="n">
        <v>0</v>
      </c>
      <c r="Q7235" s="119" t="n">
        <v>0</v>
      </c>
      <c r="R7235" s="120" t="n">
        <v>0</v>
      </c>
      <c r="S7235" s="129" t="n">
        <v>1800</v>
      </c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</row>
    <row r="7236" s="4" customFormat="true" ht="43.1" hidden="false" customHeight="false" outlineLevel="0" collapsed="false">
      <c r="A7236" s="132" t="s">
        <v>1867</v>
      </c>
      <c r="B7236" s="133" t="n">
        <v>11991</v>
      </c>
      <c r="C7236" s="122"/>
      <c r="D7236" s="134" t="s">
        <v>1961</v>
      </c>
      <c r="E7236" s="124" t="s">
        <v>1869</v>
      </c>
      <c r="F7236" s="124"/>
      <c r="G7236" s="135" t="n">
        <v>43955</v>
      </c>
      <c r="H7236" s="136" t="n">
        <v>1800</v>
      </c>
      <c r="I7236" s="127" t="s">
        <v>1870</v>
      </c>
      <c r="J7236" s="137" t="s">
        <v>1960</v>
      </c>
      <c r="K7236" s="132" t="s">
        <v>1876</v>
      </c>
      <c r="L7236" s="132" t="n">
        <v>2017001594</v>
      </c>
      <c r="M7236" s="115"/>
      <c r="N7236" s="116" t="n">
        <v>0</v>
      </c>
      <c r="O7236" s="117" t="n">
        <v>0</v>
      </c>
      <c r="P7236" s="118" t="n">
        <v>0</v>
      </c>
      <c r="Q7236" s="119" t="n">
        <v>0</v>
      </c>
      <c r="R7236" s="120" t="n">
        <v>0</v>
      </c>
      <c r="S7236" s="136" t="n">
        <v>1800</v>
      </c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</row>
    <row r="7237" s="4" customFormat="true" ht="32.8" hidden="false" customHeight="false" outlineLevel="0" collapsed="false">
      <c r="A7237" s="121" t="s">
        <v>1867</v>
      </c>
      <c r="B7237" s="131" t="n">
        <v>11992</v>
      </c>
      <c r="C7237" s="122"/>
      <c r="D7237" s="123" t="s">
        <v>1962</v>
      </c>
      <c r="E7237" s="124" t="s">
        <v>1869</v>
      </c>
      <c r="F7237" s="124"/>
      <c r="G7237" s="125" t="n">
        <v>43955</v>
      </c>
      <c r="H7237" s="129" t="n">
        <v>800</v>
      </c>
      <c r="I7237" s="127" t="s">
        <v>1870</v>
      </c>
      <c r="J7237" s="128" t="s">
        <v>1901</v>
      </c>
      <c r="K7237" s="121" t="s">
        <v>1876</v>
      </c>
      <c r="L7237" s="121" t="n">
        <v>2017001594</v>
      </c>
      <c r="M7237" s="115"/>
      <c r="N7237" s="116" t="n">
        <v>0</v>
      </c>
      <c r="O7237" s="117" t="n">
        <v>0</v>
      </c>
      <c r="P7237" s="118" t="n">
        <v>0</v>
      </c>
      <c r="Q7237" s="119" t="n">
        <v>0</v>
      </c>
      <c r="R7237" s="120" t="n">
        <v>0</v>
      </c>
      <c r="S7237" s="129" t="n">
        <v>800</v>
      </c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</row>
    <row r="7238" s="4" customFormat="true" ht="32.8" hidden="false" customHeight="false" outlineLevel="0" collapsed="false">
      <c r="A7238" s="121" t="s">
        <v>1867</v>
      </c>
      <c r="B7238" s="131" t="n">
        <v>12210</v>
      </c>
      <c r="C7238" s="122"/>
      <c r="D7238" s="123" t="s">
        <v>1963</v>
      </c>
      <c r="E7238" s="124" t="s">
        <v>1869</v>
      </c>
      <c r="F7238" s="124"/>
      <c r="G7238" s="125" t="n">
        <v>44054</v>
      </c>
      <c r="H7238" s="129" t="n">
        <v>600</v>
      </c>
      <c r="I7238" s="127" t="s">
        <v>1870</v>
      </c>
      <c r="J7238" s="128" t="s">
        <v>1929</v>
      </c>
      <c r="K7238" s="121" t="s">
        <v>1876</v>
      </c>
      <c r="L7238" s="121" t="n">
        <v>2017001594</v>
      </c>
      <c r="M7238" s="115"/>
      <c r="N7238" s="116" t="n">
        <v>0</v>
      </c>
      <c r="O7238" s="117" t="n">
        <v>0</v>
      </c>
      <c r="P7238" s="118" t="n">
        <v>0</v>
      </c>
      <c r="Q7238" s="119" t="n">
        <v>0</v>
      </c>
      <c r="R7238" s="120" t="n">
        <v>0</v>
      </c>
      <c r="S7238" s="129" t="n">
        <v>600</v>
      </c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</row>
    <row r="7239" s="4" customFormat="true" ht="32.8" hidden="false" customHeight="false" outlineLevel="0" collapsed="false">
      <c r="A7239" s="121" t="s">
        <v>1867</v>
      </c>
      <c r="B7239" s="131" t="n">
        <v>12211</v>
      </c>
      <c r="C7239" s="122"/>
      <c r="D7239" s="123" t="s">
        <v>1964</v>
      </c>
      <c r="E7239" s="124" t="s">
        <v>1869</v>
      </c>
      <c r="F7239" s="124"/>
      <c r="G7239" s="125" t="n">
        <v>44054</v>
      </c>
      <c r="H7239" s="129" t="n">
        <v>600</v>
      </c>
      <c r="I7239" s="127" t="s">
        <v>1870</v>
      </c>
      <c r="J7239" s="128" t="s">
        <v>1937</v>
      </c>
      <c r="K7239" s="121" t="s">
        <v>1876</v>
      </c>
      <c r="L7239" s="121" t="n">
        <v>2017001594</v>
      </c>
      <c r="M7239" s="115"/>
      <c r="N7239" s="116" t="n">
        <v>0</v>
      </c>
      <c r="O7239" s="117" t="n">
        <v>0</v>
      </c>
      <c r="P7239" s="118" t="n">
        <v>0</v>
      </c>
      <c r="Q7239" s="119" t="n">
        <v>0</v>
      </c>
      <c r="R7239" s="120" t="n">
        <v>0</v>
      </c>
      <c r="S7239" s="129" t="n">
        <v>600</v>
      </c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</row>
    <row r="7240" s="4" customFormat="true" ht="32.8" hidden="false" customHeight="false" outlineLevel="0" collapsed="false">
      <c r="A7240" s="121" t="s">
        <v>1867</v>
      </c>
      <c r="B7240" s="131" t="n">
        <v>13275</v>
      </c>
      <c r="C7240" s="122"/>
      <c r="D7240" s="123" t="s">
        <v>1965</v>
      </c>
      <c r="E7240" s="124" t="s">
        <v>1869</v>
      </c>
      <c r="F7240" s="124"/>
      <c r="G7240" s="125" t="n">
        <v>44601</v>
      </c>
      <c r="H7240" s="129" t="n">
        <v>1000</v>
      </c>
      <c r="I7240" s="127" t="s">
        <v>1870</v>
      </c>
      <c r="J7240" s="128" t="s">
        <v>1893</v>
      </c>
      <c r="K7240" s="121" t="s">
        <v>1876</v>
      </c>
      <c r="L7240" s="121" t="n">
        <v>2017001594</v>
      </c>
      <c r="M7240" s="115"/>
      <c r="N7240" s="116" t="n">
        <v>0</v>
      </c>
      <c r="O7240" s="117" t="n">
        <v>0</v>
      </c>
      <c r="P7240" s="118" t="n">
        <v>0</v>
      </c>
      <c r="Q7240" s="119" t="n">
        <v>0</v>
      </c>
      <c r="R7240" s="120" t="n">
        <v>0</v>
      </c>
      <c r="S7240" s="129" t="n">
        <v>1000</v>
      </c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</row>
    <row r="7241" s="4" customFormat="true" ht="32.8" hidden="false" customHeight="false" outlineLevel="0" collapsed="false">
      <c r="A7241" s="121" t="s">
        <v>1867</v>
      </c>
      <c r="B7241" s="138" t="s">
        <v>238</v>
      </c>
      <c r="C7241" s="122"/>
      <c r="D7241" s="92" t="s">
        <v>1886</v>
      </c>
      <c r="E7241" s="124" t="s">
        <v>1869</v>
      </c>
      <c r="F7241" s="124"/>
      <c r="G7241" s="125" t="n">
        <v>42808</v>
      </c>
      <c r="H7241" s="129" t="n">
        <v>3000</v>
      </c>
      <c r="I7241" s="127" t="s">
        <v>1870</v>
      </c>
      <c r="J7241" s="139" t="s">
        <v>1887</v>
      </c>
      <c r="K7241" s="140" t="s">
        <v>1876</v>
      </c>
      <c r="L7241" s="140" t="n">
        <v>2017001594</v>
      </c>
      <c r="M7241" s="115"/>
      <c r="N7241" s="116" t="n">
        <v>0</v>
      </c>
      <c r="O7241" s="117" t="n">
        <v>0</v>
      </c>
      <c r="P7241" s="118" t="n">
        <v>0</v>
      </c>
      <c r="Q7241" s="119" t="n">
        <v>0</v>
      </c>
      <c r="R7241" s="120" t="n">
        <v>0</v>
      </c>
      <c r="S7241" s="129" t="n">
        <v>3000</v>
      </c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</row>
    <row r="7242" s="4" customFormat="true" ht="32.8" hidden="false" customHeight="false" outlineLevel="0" collapsed="false">
      <c r="A7242" s="121" t="s">
        <v>1867</v>
      </c>
      <c r="B7242" s="138" t="s">
        <v>238</v>
      </c>
      <c r="C7242" s="122"/>
      <c r="D7242" s="92" t="s">
        <v>1914</v>
      </c>
      <c r="E7242" s="124" t="s">
        <v>1869</v>
      </c>
      <c r="F7242" s="124"/>
      <c r="G7242" s="125" t="n">
        <v>42808</v>
      </c>
      <c r="H7242" s="129" t="n">
        <v>3000</v>
      </c>
      <c r="I7242" s="127" t="s">
        <v>1870</v>
      </c>
      <c r="J7242" s="139" t="s">
        <v>1915</v>
      </c>
      <c r="K7242" s="140" t="s">
        <v>1876</v>
      </c>
      <c r="L7242" s="140" t="n">
        <v>2017001594</v>
      </c>
      <c r="M7242" s="115"/>
      <c r="N7242" s="116" t="n">
        <v>0</v>
      </c>
      <c r="O7242" s="117" t="n">
        <v>0</v>
      </c>
      <c r="P7242" s="118" t="n">
        <v>0</v>
      </c>
      <c r="Q7242" s="119" t="n">
        <v>0</v>
      </c>
      <c r="R7242" s="120" t="n">
        <v>0</v>
      </c>
      <c r="S7242" s="129" t="n">
        <v>3000</v>
      </c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</row>
    <row r="7243" s="4" customFormat="true" ht="32.8" hidden="false" customHeight="false" outlineLevel="0" collapsed="false">
      <c r="A7243" s="23" t="s">
        <v>1966</v>
      </c>
      <c r="B7243" s="82" t="n">
        <v>13632</v>
      </c>
      <c r="C7243" s="23" t="n">
        <v>3158079</v>
      </c>
      <c r="D7243" s="102" t="s">
        <v>1967</v>
      </c>
      <c r="E7243" s="26" t="s">
        <v>1869</v>
      </c>
      <c r="F7243" s="26" t="s">
        <v>255</v>
      </c>
      <c r="G7243" s="113" t="n">
        <v>45057</v>
      </c>
      <c r="H7243" s="114" t="n">
        <v>1680</v>
      </c>
      <c r="I7243" s="29" t="s">
        <v>1870</v>
      </c>
      <c r="J7243" s="105" t="s">
        <v>1899</v>
      </c>
      <c r="K7243" s="106" t="s">
        <v>1876</v>
      </c>
      <c r="L7243" s="107" t="n">
        <v>2017001594</v>
      </c>
      <c r="M7243" s="115"/>
      <c r="N7243" s="116" t="n">
        <v>0</v>
      </c>
      <c r="O7243" s="117" t="n">
        <v>0</v>
      </c>
      <c r="P7243" s="118" t="n">
        <v>0</v>
      </c>
      <c r="Q7243" s="119" t="n">
        <v>0</v>
      </c>
      <c r="R7243" s="120" t="n">
        <v>0</v>
      </c>
      <c r="S7243" s="39" t="n">
        <f aca="false">H7243</f>
        <v>1680</v>
      </c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  <c r="AI7243" s="3"/>
      <c r="AJ7243" s="3"/>
      <c r="AMG7243" s="0"/>
      <c r="AMH7243" s="0"/>
      <c r="AMI7243" s="0"/>
      <c r="AMJ7243" s="0"/>
    </row>
    <row r="7244" s="4" customFormat="true" ht="15" hidden="false" customHeight="true" outlineLevel="0" collapsed="false">
      <c r="A7244" s="42"/>
      <c r="B7244" s="42"/>
      <c r="C7244" s="42"/>
      <c r="D7244" s="43" t="s">
        <v>1968</v>
      </c>
      <c r="E7244" s="44"/>
      <c r="F7244" s="44"/>
      <c r="G7244" s="44"/>
      <c r="H7244" s="45"/>
      <c r="I7244" s="44"/>
      <c r="J7244" s="44"/>
      <c r="K7244" s="44"/>
      <c r="L7244" s="44"/>
      <c r="M7244" s="44"/>
      <c r="N7244" s="44"/>
      <c r="O7244" s="44"/>
      <c r="P7244" s="44"/>
      <c r="Q7244" s="44"/>
      <c r="R7244" s="46"/>
      <c r="S7244" s="112" t="n">
        <f aca="false">SUM(S7186:S7243)</f>
        <v>158963</v>
      </c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  <c r="AI7244" s="3"/>
      <c r="AJ7244" s="3"/>
      <c r="AMG7244" s="0"/>
      <c r="AMH7244" s="0"/>
      <c r="AMI7244" s="0"/>
      <c r="AMJ7244" s="0"/>
    </row>
    <row r="7245" s="4" customFormat="true" ht="15" hidden="false" customHeight="true" outlineLevel="0" collapsed="false">
      <c r="A7245" s="141"/>
      <c r="B7245" s="141"/>
      <c r="C7245" s="141"/>
      <c r="D7245" s="142"/>
      <c r="E7245" s="143"/>
      <c r="F7245" s="143"/>
      <c r="G7245" s="143"/>
      <c r="H7245" s="144"/>
      <c r="I7245" s="143"/>
      <c r="J7245" s="143"/>
      <c r="K7245" s="143"/>
      <c r="L7245" s="143"/>
      <c r="M7245" s="143"/>
      <c r="N7245" s="143"/>
      <c r="O7245" s="143"/>
      <c r="P7245" s="143"/>
      <c r="Q7245" s="143"/>
      <c r="R7245" s="145"/>
      <c r="S7245" s="146" t="n">
        <f aca="false">S1285+S1434+S1436+S4491+S7181+S7185+S7244</f>
        <v>30313524.964095</v>
      </c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  <c r="AI7245" s="3"/>
      <c r="AJ7245" s="3"/>
      <c r="AMG7245" s="0"/>
      <c r="AMH7245" s="0"/>
      <c r="AMI7245" s="0"/>
      <c r="AMJ7245" s="0"/>
    </row>
    <row r="7246" s="4" customFormat="true" ht="15" hidden="false" customHeight="true" outlineLevel="0" collapsed="false">
      <c r="A7246" s="141"/>
      <c r="B7246" s="141"/>
      <c r="C7246" s="141"/>
      <c r="D7246" s="142"/>
      <c r="E7246" s="143"/>
      <c r="F7246" s="143"/>
      <c r="G7246" s="143"/>
      <c r="H7246" s="144"/>
      <c r="I7246" s="143"/>
      <c r="J7246" s="143"/>
      <c r="K7246" s="143"/>
      <c r="L7246" s="143"/>
      <c r="M7246" s="143"/>
      <c r="N7246" s="143"/>
      <c r="O7246" s="143"/>
      <c r="P7246" s="143"/>
      <c r="Q7246" s="143"/>
      <c r="R7246" s="145"/>
      <c r="S7246" s="146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  <c r="AI7246" s="3"/>
      <c r="AJ7246" s="3"/>
      <c r="AMG7246" s="0"/>
      <c r="AMH7246" s="0"/>
      <c r="AMI7246" s="0"/>
      <c r="AMJ7246" s="0"/>
    </row>
    <row r="7247" s="4" customFormat="true" ht="15" hidden="false" customHeight="true" outlineLevel="0" collapsed="false">
      <c r="H7247" s="147"/>
      <c r="I7247" s="148"/>
      <c r="P7247" s="149"/>
      <c r="S7247" s="150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  <c r="AI7247" s="3"/>
      <c r="AJ7247" s="3"/>
      <c r="AMG7247" s="0"/>
      <c r="AMH7247" s="0"/>
      <c r="AMI7247" s="0"/>
      <c r="AMJ7247" s="0"/>
    </row>
    <row r="7248" s="4" customFormat="true" ht="15" hidden="false" customHeight="true" outlineLevel="0" collapsed="false">
      <c r="H7248" s="147"/>
      <c r="I7248" s="148"/>
      <c r="K7248" s="3"/>
      <c r="N7248" s="151"/>
      <c r="P7248" s="149"/>
      <c r="S7248" s="150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  <c r="AI7248" s="3"/>
      <c r="AJ7248" s="3"/>
      <c r="AMG7248" s="0"/>
      <c r="AMH7248" s="0"/>
      <c r="AMI7248" s="0"/>
      <c r="AMJ7248" s="0"/>
    </row>
    <row r="7249" s="4" customFormat="true" ht="15" hidden="false" customHeight="true" outlineLevel="0" collapsed="false">
      <c r="H7249" s="147"/>
      <c r="I7249" s="148"/>
      <c r="K7249" s="152"/>
      <c r="N7249" s="151"/>
      <c r="P7249" s="149"/>
      <c r="Q7249" s="151"/>
      <c r="S7249" s="150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  <c r="AI7249" s="3"/>
      <c r="AJ7249" s="3"/>
      <c r="AMG7249" s="0"/>
      <c r="AMH7249" s="0"/>
      <c r="AMI7249" s="0"/>
      <c r="AMJ7249" s="0"/>
    </row>
    <row r="7250" s="4" customFormat="true" ht="15" hidden="false" customHeight="true" outlineLevel="0" collapsed="false">
      <c r="D7250" s="42" t="s">
        <v>1969</v>
      </c>
      <c r="E7250" s="42" t="s">
        <v>1970</v>
      </c>
      <c r="F7250" s="153" t="s">
        <v>1971</v>
      </c>
      <c r="H7250" s="147"/>
      <c r="I7250" s="148"/>
      <c r="K7250" s="154"/>
      <c r="N7250" s="151"/>
      <c r="P7250" s="149"/>
      <c r="Q7250" s="151"/>
      <c r="S7250" s="150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  <c r="AI7250" s="3"/>
      <c r="AJ7250" s="3"/>
      <c r="AMG7250" s="0"/>
      <c r="AMH7250" s="0"/>
      <c r="AMI7250" s="0"/>
      <c r="AMJ7250" s="0"/>
    </row>
    <row r="7251" s="4" customFormat="true" ht="15" hidden="false" customHeight="true" outlineLevel="0" collapsed="false">
      <c r="D7251" s="155" t="s">
        <v>1972</v>
      </c>
      <c r="E7251" s="156" t="n">
        <f aca="false">COUNTA(A4492:A7180)</f>
        <v>2689</v>
      </c>
      <c r="F7251" s="157" t="n">
        <f aca="false">S7181</f>
        <v>1468622.10765429</v>
      </c>
      <c r="H7251" s="147"/>
      <c r="I7251" s="148"/>
      <c r="K7251" s="154"/>
      <c r="N7251" s="151"/>
      <c r="P7251" s="149"/>
      <c r="Q7251" s="151"/>
      <c r="S7251" s="150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  <c r="AI7251" s="3"/>
      <c r="AJ7251" s="3"/>
      <c r="AMG7251" s="0"/>
      <c r="AMH7251" s="0"/>
      <c r="AMI7251" s="0"/>
      <c r="AMJ7251" s="0"/>
    </row>
    <row r="7252" s="4" customFormat="true" ht="20.75" hidden="false" customHeight="false" outlineLevel="0" collapsed="false">
      <c r="D7252" s="158" t="s">
        <v>1973</v>
      </c>
      <c r="E7252" s="159" t="n">
        <f aca="false">COUNTA(A1286:A1433)</f>
        <v>148</v>
      </c>
      <c r="F7252" s="160" t="n">
        <f aca="false">S1434</f>
        <v>1292680.80012778</v>
      </c>
      <c r="H7252" s="147"/>
      <c r="I7252" s="148"/>
      <c r="K7252" s="154"/>
      <c r="N7252" s="151"/>
      <c r="P7252" s="149"/>
      <c r="S7252" s="161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  <c r="AI7252" s="3"/>
      <c r="AJ7252" s="3"/>
      <c r="AMG7252" s="0"/>
      <c r="AMH7252" s="0"/>
      <c r="AMI7252" s="0"/>
      <c r="AMJ7252" s="0"/>
    </row>
    <row r="7253" s="4" customFormat="true" ht="13.8" hidden="false" customHeight="false" outlineLevel="0" collapsed="false">
      <c r="D7253" s="158" t="s">
        <v>1974</v>
      </c>
      <c r="E7253" s="159" t="n">
        <f aca="false">COUNTA(A1435)</f>
        <v>1</v>
      </c>
      <c r="F7253" s="160" t="n">
        <f aca="false">S1436</f>
        <v>7048.16666666634</v>
      </c>
      <c r="H7253" s="147"/>
      <c r="I7253" s="148"/>
      <c r="K7253" s="152"/>
      <c r="N7253" s="151"/>
      <c r="P7253" s="149"/>
      <c r="Q7253" s="162"/>
      <c r="S7253" s="150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  <c r="AI7253" s="3"/>
      <c r="AJ7253" s="3"/>
      <c r="AMG7253" s="0"/>
      <c r="AMH7253" s="0"/>
      <c r="AMI7253" s="0"/>
      <c r="AMJ7253" s="0"/>
    </row>
    <row r="7254" s="4" customFormat="true" ht="20.75" hidden="false" customHeight="false" outlineLevel="0" collapsed="false">
      <c r="D7254" s="158" t="s">
        <v>1975</v>
      </c>
      <c r="E7254" s="159" t="n">
        <f aca="false">COUNTA(A1437:A4490)</f>
        <v>3054</v>
      </c>
      <c r="F7254" s="160" t="n">
        <f aca="false">S4491</f>
        <v>25244582.3413403</v>
      </c>
      <c r="H7254" s="147"/>
      <c r="I7254" s="148"/>
      <c r="K7254" s="152"/>
      <c r="N7254" s="151"/>
      <c r="P7254" s="149"/>
      <c r="Q7254" s="162"/>
      <c r="S7254" s="150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  <c r="AI7254" s="3"/>
      <c r="AJ7254" s="3"/>
      <c r="AMG7254" s="0"/>
      <c r="AMH7254" s="0"/>
      <c r="AMI7254" s="0"/>
      <c r="AMJ7254" s="0"/>
    </row>
    <row r="7255" s="4" customFormat="true" ht="20.75" hidden="false" customHeight="false" outlineLevel="0" collapsed="false">
      <c r="D7255" s="158" t="s">
        <v>1976</v>
      </c>
      <c r="E7255" s="159" t="n">
        <f aca="false">COUNTA(A5:A1284)</f>
        <v>1280</v>
      </c>
      <c r="F7255" s="160" t="n">
        <f aca="false">S1285</f>
        <v>1523042.54830595</v>
      </c>
      <c r="H7255" s="147"/>
      <c r="I7255" s="148"/>
      <c r="K7255" s="3"/>
      <c r="N7255" s="151"/>
      <c r="P7255" s="149"/>
      <c r="S7255" s="150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  <c r="AI7255" s="3"/>
      <c r="AJ7255" s="3"/>
      <c r="AMG7255" s="0"/>
      <c r="AMH7255" s="0"/>
      <c r="AMI7255" s="0"/>
      <c r="AMJ7255" s="0"/>
    </row>
    <row r="7256" s="4" customFormat="true" ht="13.8" hidden="false" customHeight="false" outlineLevel="0" collapsed="false">
      <c r="D7256" s="158" t="s">
        <v>1977</v>
      </c>
      <c r="E7256" s="159" t="n">
        <f aca="false">COUNTA(A7182:A7184)</f>
        <v>3</v>
      </c>
      <c r="F7256" s="160" t="n">
        <f aca="false">S7185</f>
        <v>618586</v>
      </c>
      <c r="H7256" s="147"/>
      <c r="I7256" s="148"/>
      <c r="N7256" s="151"/>
      <c r="P7256" s="149"/>
      <c r="Q7256" s="162"/>
      <c r="S7256" s="150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  <c r="AI7256" s="3"/>
      <c r="AJ7256" s="3"/>
      <c r="AMG7256" s="0"/>
      <c r="AMH7256" s="0"/>
      <c r="AMI7256" s="0"/>
      <c r="AMJ7256" s="0"/>
    </row>
    <row r="7257" s="4" customFormat="true" ht="13.8" hidden="false" customHeight="false" outlineLevel="0" collapsed="false">
      <c r="D7257" s="163" t="s">
        <v>1978</v>
      </c>
      <c r="E7257" s="164" t="n">
        <f aca="false">COUNTA(A7186:A7243)</f>
        <v>58</v>
      </c>
      <c r="F7257" s="165" t="n">
        <v>158963</v>
      </c>
      <c r="H7257" s="147"/>
      <c r="I7257" s="148"/>
      <c r="N7257" s="151"/>
      <c r="P7257" s="149"/>
      <c r="Q7257" s="162"/>
      <c r="S7257" s="150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  <c r="AI7257" s="3"/>
      <c r="AJ7257" s="3"/>
      <c r="AMG7257" s="0"/>
      <c r="AMH7257" s="0"/>
      <c r="AMI7257" s="0"/>
      <c r="AMJ7257" s="0"/>
    </row>
    <row r="7258" s="4" customFormat="true" ht="15" hidden="false" customHeight="true" outlineLevel="0" collapsed="false">
      <c r="D7258" s="166" t="s">
        <v>1979</v>
      </c>
      <c r="E7258" s="42" t="n">
        <f aca="false">SUM(E7251:E7257)</f>
        <v>7233</v>
      </c>
      <c r="F7258" s="167" t="n">
        <f aca="false">SUBTOTAL(9,F7251:F7257)</f>
        <v>30313524.964095</v>
      </c>
      <c r="H7258" s="147"/>
      <c r="I7258" s="148"/>
      <c r="J7258" s="162"/>
      <c r="N7258" s="151"/>
      <c r="P7258" s="149"/>
      <c r="S7258" s="150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  <c r="AI7258" s="3"/>
      <c r="AJ7258" s="3"/>
      <c r="AMG7258" s="0"/>
      <c r="AMH7258" s="0"/>
      <c r="AMI7258" s="0"/>
      <c r="AMJ7258" s="0"/>
    </row>
    <row r="7259" s="4" customFormat="true" ht="15" hidden="false" customHeight="true" outlineLevel="0" collapsed="false">
      <c r="D7259" s="168" t="s">
        <v>1980</v>
      </c>
      <c r="E7259" s="169"/>
      <c r="F7259" s="170" t="n">
        <f aca="false">30260343.86+53181.1</f>
        <v>30313524.96</v>
      </c>
      <c r="H7259" s="147"/>
      <c r="I7259" s="148"/>
      <c r="N7259" s="151"/>
      <c r="P7259" s="149"/>
      <c r="S7259" s="150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  <c r="AI7259" s="3"/>
      <c r="AJ7259" s="3"/>
      <c r="AMG7259" s="0"/>
      <c r="AMH7259" s="0"/>
      <c r="AMI7259" s="0"/>
      <c r="AMJ7259" s="0"/>
    </row>
    <row r="7260" s="4" customFormat="true" ht="15" hidden="false" customHeight="true" outlineLevel="0" collapsed="false">
      <c r="E7260" s="171" t="s">
        <v>1981</v>
      </c>
      <c r="F7260" s="172" t="n">
        <f aca="false">F7258-F7259</f>
        <v>0.00409498065710068</v>
      </c>
      <c r="H7260" s="1"/>
      <c r="I7260" s="148"/>
      <c r="N7260" s="151"/>
      <c r="P7260" s="149"/>
      <c r="S7260" s="150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  <c r="AI7260" s="3"/>
      <c r="AJ7260" s="3"/>
      <c r="AMG7260" s="0"/>
      <c r="AMH7260" s="0"/>
      <c r="AMI7260" s="0"/>
      <c r="AMJ7260" s="0"/>
    </row>
    <row r="7261" s="4" customFormat="true" ht="15" hidden="false" customHeight="true" outlineLevel="0" collapsed="false">
      <c r="A7261" s="173" t="s">
        <v>1982</v>
      </c>
      <c r="F7261" s="174"/>
      <c r="H7261" s="147"/>
      <c r="I7261" s="148"/>
      <c r="N7261" s="151"/>
      <c r="P7261" s="149"/>
      <c r="S7261" s="150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  <c r="AI7261" s="3"/>
      <c r="AJ7261" s="3"/>
      <c r="AMG7261" s="0"/>
      <c r="AMH7261" s="0"/>
      <c r="AMI7261" s="0"/>
      <c r="AMJ7261" s="0"/>
    </row>
  </sheetData>
  <mergeCells count="2">
    <mergeCell ref="A1:S1"/>
    <mergeCell ref="A3:S3"/>
  </mergeCells>
  <conditionalFormatting sqref="S7244 R4492:R6072 Q4492:Q6074 S4491:S6072 Q1435:R1435 S1434:S2143 S4 S1285 Q1286:S1433 S7181 R7182:S7184 Q5:S1284 Q1437:R4490 R6073:S7180 G5257:H5577 G5579:H6069 S7185 R7243:S7243">
    <cfRule type="cellIs" priority="2" operator="lessThan" aboveAverage="0" equalAverage="0" bottom="0" percent="0" rank="0" text="" dxfId="0">
      <formula>0</formula>
    </cfRule>
  </conditionalFormatting>
  <conditionalFormatting sqref="B1569:B1570">
    <cfRule type="duplicateValues" priority="3" aboveAverage="0" equalAverage="0" bottom="0" percent="0" rank="0" text="" dxfId="0"/>
  </conditionalFormatting>
  <conditionalFormatting sqref="B1559:B1568">
    <cfRule type="duplicateValues" priority="4" aboveAverage="0" equalAverage="0" bottom="0" percent="0" rank="0" text="" dxfId="0"/>
  </conditionalFormatting>
  <conditionalFormatting sqref="B1571:B1578">
    <cfRule type="duplicateValues" priority="5" aboveAverage="0" equalAverage="0" bottom="0" percent="0" rank="0" text="" dxfId="0"/>
  </conditionalFormatting>
  <conditionalFormatting sqref="B1579">
    <cfRule type="duplicateValues" priority="6" aboveAverage="0" equalAverage="0" bottom="0" percent="0" rank="0" text="" dxfId="0"/>
  </conditionalFormatting>
  <conditionalFormatting sqref="B1580:B1582">
    <cfRule type="duplicateValues" priority="7" aboveAverage="0" equalAverage="0" bottom="0" percent="0" rank="0" text="" dxfId="0"/>
  </conditionalFormatting>
  <conditionalFormatting sqref="B1583:B1592">
    <cfRule type="duplicateValues" priority="8" aboveAverage="0" equalAverage="0" bottom="0" percent="0" rank="0" text="" dxfId="0"/>
  </conditionalFormatting>
  <conditionalFormatting sqref="B1593">
    <cfRule type="duplicateValues" priority="9" aboveAverage="0" equalAverage="0" bottom="0" percent="0" rank="0" text="" dxfId="0"/>
  </conditionalFormatting>
  <conditionalFormatting sqref="B5156:B5214">
    <cfRule type="duplicateValues" priority="10" aboveAverage="0" equalAverage="0" bottom="0" percent="0" rank="0" text="" dxfId="0"/>
  </conditionalFormatting>
  <conditionalFormatting sqref="B5155">
    <cfRule type="duplicateValues" priority="11" aboveAverage="0" equalAverage="0" bottom="0" percent="0" rank="0" text="" dxfId="0"/>
  </conditionalFormatting>
  <conditionalFormatting sqref="B5215:B5283">
    <cfRule type="duplicateValues" priority="12" aboveAverage="0" equalAverage="0" bottom="0" percent="0" rank="0" text="" dxfId="0"/>
  </conditionalFormatting>
  <conditionalFormatting sqref="B5284:B5404 B5410:B5577">
    <cfRule type="duplicateValues" priority="13" aboveAverage="0" equalAverage="0" bottom="0" percent="0" rank="0" text="" dxfId="0"/>
  </conditionalFormatting>
  <conditionalFormatting sqref="B5410:B5551 B5284:B5404 B5554:B5577">
    <cfRule type="duplicateValues" priority="14" aboveAverage="0" equalAverage="0" bottom="0" percent="0" rank="0" text="" dxfId="0"/>
  </conditionalFormatting>
  <conditionalFormatting sqref="B5284">
    <cfRule type="duplicateValues" priority="15" aboveAverage="0" equalAverage="0" bottom="0" percent="0" rank="0" text="" dxfId="0"/>
  </conditionalFormatting>
  <conditionalFormatting sqref="B5410:B5577 B5284:B5404">
    <cfRule type="duplicateValues" priority="16" aboveAverage="0" equalAverage="0" bottom="0" percent="0" rank="0" text="" dxfId="0"/>
  </conditionalFormatting>
  <conditionalFormatting sqref="B5552">
    <cfRule type="duplicateValues" priority="17" aboveAverage="0" equalAverage="0" bottom="0" percent="0" rank="0" text="" dxfId="0"/>
  </conditionalFormatting>
  <conditionalFormatting sqref="B5553">
    <cfRule type="duplicateValues" priority="18" aboveAverage="0" equalAverage="0" bottom="0" percent="0" rank="0" text="" dxfId="0"/>
  </conditionalFormatting>
  <conditionalFormatting sqref="B5405:B5409">
    <cfRule type="duplicateValues" priority="19" aboveAverage="0" equalAverage="0" bottom="0" percent="0" rank="0" text="" dxfId="0"/>
  </conditionalFormatting>
  <conditionalFormatting sqref="B5579:B5681">
    <cfRule type="duplicateValues" priority="20" aboveAverage="0" equalAverage="0" bottom="0" percent="0" rank="0" text="" dxfId="0"/>
  </conditionalFormatting>
  <conditionalFormatting sqref="B5682:B5795">
    <cfRule type="duplicateValues" priority="21" aboveAverage="0" equalAverage="0" bottom="0" percent="0" rank="0" text="" dxfId="0"/>
  </conditionalFormatting>
  <conditionalFormatting sqref="B5682:B5790">
    <cfRule type="duplicateValues" priority="22" aboveAverage="0" equalAverage="0" bottom="0" percent="0" rank="0" text="" dxfId="0"/>
  </conditionalFormatting>
  <conditionalFormatting sqref="B5796:B5812">
    <cfRule type="duplicateValues" priority="23" aboveAverage="0" equalAverage="0" bottom="0" percent="0" rank="0" text="" dxfId="0"/>
  </conditionalFormatting>
  <conditionalFormatting sqref="B5873:B5947 B5813:B5859">
    <cfRule type="duplicateValues" priority="24" aboveAverage="0" equalAverage="0" bottom="0" percent="0" rank="0" text="" dxfId="0"/>
  </conditionalFormatting>
  <conditionalFormatting sqref="B5860:B5872">
    <cfRule type="duplicateValues" priority="25" aboveAverage="0" equalAverage="0" bottom="0" percent="0" rank="0" text="" dxfId="0"/>
  </conditionalFormatting>
  <conditionalFormatting sqref="B5948:B5972">
    <cfRule type="duplicateValues" priority="26" aboveAverage="0" equalAverage="0" bottom="0" percent="0" rank="0" text="" dxfId="0"/>
  </conditionalFormatting>
  <conditionalFormatting sqref="B5948:B5987">
    <cfRule type="duplicateValues" priority="27" aboveAverage="0" equalAverage="0" bottom="0" percent="0" rank="0" text="" dxfId="0"/>
  </conditionalFormatting>
  <conditionalFormatting sqref="B5973">
    <cfRule type="duplicateValues" priority="28" aboveAverage="0" equalAverage="0" bottom="0" percent="0" rank="0" text="" dxfId="0"/>
  </conditionalFormatting>
  <conditionalFormatting sqref="B5974:B5975">
    <cfRule type="duplicateValues" priority="29" aboveAverage="0" equalAverage="0" bottom="0" percent="0" rank="0" text="" dxfId="0"/>
  </conditionalFormatting>
  <conditionalFormatting sqref="B5976:B5977">
    <cfRule type="duplicateValues" priority="30" aboveAverage="0" equalAverage="0" bottom="0" percent="0" rank="0" text="" dxfId="0"/>
  </conditionalFormatting>
  <conditionalFormatting sqref="B5978:B5981">
    <cfRule type="duplicateValues" priority="31" aboveAverage="0" equalAverage="0" bottom="0" percent="0" rank="0" text="" dxfId="0"/>
  </conditionalFormatting>
  <conditionalFormatting sqref="B5982">
    <cfRule type="duplicateValues" priority="32" aboveAverage="0" equalAverage="0" bottom="0" percent="0" rank="0" text="" dxfId="0"/>
  </conditionalFormatting>
  <conditionalFormatting sqref="C4">
    <cfRule type="duplicateValues" priority="33" aboveAverage="0" equalAverage="0" bottom="0" percent="0" rank="0" text="" dxfId="0"/>
  </conditionalFormatting>
  <conditionalFormatting sqref="C7186:C7242">
    <cfRule type="duplicateValues" priority="34" aboveAverage="0" equalAverage="0" bottom="0" percent="0" rank="0" text="" dxfId="1"/>
  </conditionalFormatting>
  <conditionalFormatting sqref="O7182:O7184 O6075:O7180 O7243">
    <cfRule type="duplicateValues" priority="35" aboveAverage="0" equalAverage="0" bottom="0" percent="0" rank="0" text="" dxfId="0"/>
  </conditionalFormatting>
  <conditionalFormatting sqref="C4492:C7180 B1437:C2143 B1435:C1435 B4 C2144:C4490 B1286:C1433 B5:C1284 C7182:C7184 C7186:C7243">
    <cfRule type="duplicateValues" priority="36" aboveAverage="0" equalAverage="0" bottom="0" percent="0" rank="0" text="" dxfId="0"/>
  </conditionalFormatting>
  <conditionalFormatting sqref="C4492:C7180 C1435 C1437:C4490 C1286:C1433 C5:C1284 C7182:C7184 C7186:C7243">
    <cfRule type="duplicateValues" priority="37" aboveAverage="0" equalAverage="0" bottom="0" percent="0" rank="0" text="" dxfId="0"/>
  </conditionalFormatting>
  <conditionalFormatting sqref="C4492:C7180 B1437:C1750 B1435:C1435 C1751:C4490 B1286:C1433 B5:C1284 C7182:C7184 C7186:C7243">
    <cfRule type="duplicateValues" priority="38" aboveAverage="0" equalAverage="0" bottom="0" percent="0" rank="0" text="" dxfId="0"/>
  </conditionalFormatting>
  <conditionalFormatting sqref="C4492:C7180 B1604:B2143 B1437:C1558 B1435:C1435 B4 C1559:C4490 B1286:C1433 B5:C1284 C7182:C7184 C7186:C7243">
    <cfRule type="duplicateValues" priority="39" aboveAverage="0" equalAverage="0" bottom="0" percent="0" rank="0" text="" dxfId="0"/>
  </conditionalFormatting>
  <conditionalFormatting sqref="B6075:B7180 B7182:B7184 B7186:B7243">
    <cfRule type="duplicateValues" priority="40" aboveAverage="0" equalAverage="0" bottom="0" percent="0" rank="0" text="" dxfId="0"/>
  </conditionalFormatting>
  <conditionalFormatting sqref="R7186:R7242">
    <cfRule type="cellIs" priority="41" operator="lessThan" aboveAverage="0" equalAverage="0" bottom="0" percent="0" rank="0" text="" dxfId="0">
      <formula>0</formula>
    </cfRule>
  </conditionalFormatting>
  <conditionalFormatting sqref="O7186:O7242">
    <cfRule type="duplicateValues" priority="42" aboveAverage="0" equalAverage="0" bottom="0" percent="0" rank="0" text="" dxfId="0"/>
  </conditionalFormatting>
  <printOptions headings="false" gridLines="false" gridLinesSet="true" horizontalCentered="false" verticalCentered="false"/>
  <pageMargins left="0.0798611111111111" right="0.0361111111111111" top="0.09375" bottom="0.093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20"/>
  <sheetViews>
    <sheetView showFormulas="false" showGridLines="false" showRowColHeaders="true" showZeros="true" rightToLeft="false" tabSelected="false" showOutlineSymbols="true" defaultGridColor="true" view="normal" topLeftCell="A88" colorId="64" zoomScale="65" zoomScaleNormal="65" zoomScalePageLayoutView="100" workbookViewId="0">
      <selection pane="topLeft" activeCell="K11" activeCellId="0" sqref="K11"/>
    </sheetView>
  </sheetViews>
  <sheetFormatPr defaultColWidth="8.6953125" defaultRowHeight="15" zeroHeight="false" outlineLevelRow="0" outlineLevelCol="0"/>
  <cols>
    <col collapsed="false" customWidth="true" hidden="false" outlineLevel="0" max="19" min="19" style="0" width="11.71"/>
  </cols>
  <sheetData>
    <row r="1" s="4" customFormat="true" ht="15" hidden="false" customHeight="true" outlineLevel="0" collapsed="false">
      <c r="A1" s="16" t="s">
        <v>2</v>
      </c>
      <c r="B1" s="17" t="s">
        <v>3</v>
      </c>
      <c r="C1" s="17" t="s">
        <v>4</v>
      </c>
      <c r="D1" s="18" t="s">
        <v>5</v>
      </c>
      <c r="E1" s="18" t="s">
        <v>6</v>
      </c>
      <c r="F1" s="18" t="s">
        <v>7</v>
      </c>
      <c r="G1" s="19" t="s">
        <v>8</v>
      </c>
      <c r="H1" s="20" t="s">
        <v>9</v>
      </c>
      <c r="I1" s="19" t="s">
        <v>10</v>
      </c>
      <c r="J1" s="18" t="s">
        <v>11</v>
      </c>
      <c r="K1" s="17" t="s">
        <v>12</v>
      </c>
      <c r="L1" s="18" t="s">
        <v>13</v>
      </c>
      <c r="M1" s="19" t="s">
        <v>14</v>
      </c>
      <c r="N1" s="16" t="s">
        <v>15</v>
      </c>
      <c r="O1" s="16" t="s">
        <v>16</v>
      </c>
      <c r="P1" s="21" t="s">
        <v>17</v>
      </c>
      <c r="Q1" s="16" t="s">
        <v>18</v>
      </c>
      <c r="R1" s="16" t="s">
        <v>19</v>
      </c>
      <c r="S1" s="22" t="s">
        <v>20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MG1" s="0"/>
      <c r="AMH1" s="0"/>
      <c r="AMI1" s="0"/>
      <c r="AMJ1" s="0"/>
    </row>
    <row r="2" s="4" customFormat="true" ht="15" hidden="false" customHeight="true" outlineLevel="0" collapsed="false">
      <c r="A2" s="23" t="s">
        <v>287</v>
      </c>
      <c r="B2" s="23" t="n">
        <v>13635</v>
      </c>
      <c r="C2" s="23" t="n">
        <v>2023001886</v>
      </c>
      <c r="D2" s="48" t="s">
        <v>395</v>
      </c>
      <c r="E2" s="26" t="s">
        <v>377</v>
      </c>
      <c r="F2" s="26" t="s">
        <v>255</v>
      </c>
      <c r="G2" s="27" t="n">
        <v>45069</v>
      </c>
      <c r="H2" s="28" t="n">
        <v>4000</v>
      </c>
      <c r="I2" s="29" t="s">
        <v>23</v>
      </c>
      <c r="J2" s="30" t="s">
        <v>394</v>
      </c>
      <c r="K2" s="31" t="n">
        <v>1437</v>
      </c>
      <c r="L2" s="32" t="n">
        <v>2023001886</v>
      </c>
      <c r="M2" s="33"/>
      <c r="N2" s="34" t="n">
        <v>0</v>
      </c>
      <c r="O2" s="35" t="n">
        <v>0</v>
      </c>
      <c r="P2" s="36" t="n">
        <v>0</v>
      </c>
      <c r="Q2" s="37" t="n">
        <v>0</v>
      </c>
      <c r="R2" s="38" t="n">
        <v>0</v>
      </c>
      <c r="S2" s="175" t="n">
        <v>4000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MG2" s="0"/>
      <c r="AMH2" s="0"/>
      <c r="AMI2" s="0"/>
      <c r="AMJ2" s="0"/>
    </row>
    <row r="3" s="93" customFormat="true" ht="15" hidden="false" customHeight="true" outlineLevel="0" collapsed="false">
      <c r="A3" s="23" t="s">
        <v>401</v>
      </c>
      <c r="B3" s="82" t="n">
        <v>13864</v>
      </c>
      <c r="C3" s="23" t="s">
        <v>238</v>
      </c>
      <c r="D3" s="26" t="s">
        <v>1312</v>
      </c>
      <c r="E3" s="26" t="s">
        <v>1313</v>
      </c>
      <c r="F3" s="26" t="s">
        <v>255</v>
      </c>
      <c r="G3" s="27" t="n">
        <v>45230</v>
      </c>
      <c r="H3" s="83" t="n">
        <v>4150</v>
      </c>
      <c r="I3" s="29" t="s">
        <v>23</v>
      </c>
      <c r="J3" s="30" t="s">
        <v>1314</v>
      </c>
      <c r="K3" s="31" t="n">
        <v>631</v>
      </c>
      <c r="L3" s="32" t="n">
        <v>2023006383</v>
      </c>
      <c r="M3" s="33"/>
      <c r="N3" s="84" t="n">
        <v>0</v>
      </c>
      <c r="O3" s="85" t="n">
        <v>0</v>
      </c>
      <c r="P3" s="86" t="n">
        <v>0</v>
      </c>
      <c r="Q3" s="87" t="n">
        <v>0</v>
      </c>
      <c r="R3" s="88" t="n">
        <v>0</v>
      </c>
      <c r="S3" s="176" t="n">
        <v>4150</v>
      </c>
      <c r="AMG3" s="0"/>
    </row>
    <row r="4" s="93" customFormat="true" ht="15" hidden="false" customHeight="true" outlineLevel="0" collapsed="false">
      <c r="A4" s="23" t="s">
        <v>401</v>
      </c>
      <c r="B4" s="82" t="n">
        <v>13908</v>
      </c>
      <c r="C4" s="23" t="s">
        <v>238</v>
      </c>
      <c r="D4" s="26" t="s">
        <v>1315</v>
      </c>
      <c r="E4" s="26" t="s">
        <v>1316</v>
      </c>
      <c r="F4" s="26" t="s">
        <v>255</v>
      </c>
      <c r="G4" s="27" t="n">
        <v>45230</v>
      </c>
      <c r="H4" s="83" t="n">
        <v>4150</v>
      </c>
      <c r="I4" s="29" t="s">
        <v>23</v>
      </c>
      <c r="J4" s="30" t="s">
        <v>1314</v>
      </c>
      <c r="K4" s="31" t="n">
        <v>631</v>
      </c>
      <c r="L4" s="32" t="n">
        <v>2023006383</v>
      </c>
      <c r="M4" s="33"/>
      <c r="N4" s="84" t="n">
        <v>0</v>
      </c>
      <c r="O4" s="85" t="n">
        <v>0</v>
      </c>
      <c r="P4" s="86" t="n">
        <v>0</v>
      </c>
      <c r="Q4" s="87" t="n">
        <v>0</v>
      </c>
      <c r="R4" s="88" t="n">
        <v>0</v>
      </c>
      <c r="S4" s="176" t="n">
        <v>4150</v>
      </c>
      <c r="AMG4" s="0"/>
    </row>
    <row r="5" s="93" customFormat="true" ht="15" hidden="false" customHeight="true" outlineLevel="0" collapsed="false">
      <c r="A5" s="23" t="s">
        <v>401</v>
      </c>
      <c r="B5" s="82" t="n">
        <v>13862</v>
      </c>
      <c r="C5" s="23" t="s">
        <v>238</v>
      </c>
      <c r="D5" s="26" t="s">
        <v>1315</v>
      </c>
      <c r="E5" s="26" t="s">
        <v>1316</v>
      </c>
      <c r="F5" s="26" t="s">
        <v>255</v>
      </c>
      <c r="G5" s="27" t="n">
        <v>45230</v>
      </c>
      <c r="H5" s="83" t="n">
        <v>4150</v>
      </c>
      <c r="I5" s="29" t="s">
        <v>23</v>
      </c>
      <c r="J5" s="30" t="s">
        <v>1314</v>
      </c>
      <c r="K5" s="31" t="n">
        <v>631</v>
      </c>
      <c r="L5" s="32" t="n">
        <v>2023006383</v>
      </c>
      <c r="M5" s="33"/>
      <c r="N5" s="84" t="n">
        <v>0</v>
      </c>
      <c r="O5" s="85" t="n">
        <v>0</v>
      </c>
      <c r="P5" s="86" t="n">
        <v>0</v>
      </c>
      <c r="Q5" s="87" t="n">
        <v>0</v>
      </c>
      <c r="R5" s="88" t="n">
        <v>0</v>
      </c>
      <c r="S5" s="176" t="n">
        <v>4150</v>
      </c>
      <c r="AMG5" s="0"/>
    </row>
    <row r="6" s="93" customFormat="true" ht="15" hidden="false" customHeight="true" outlineLevel="0" collapsed="false">
      <c r="A6" s="23" t="s">
        <v>401</v>
      </c>
      <c r="B6" s="82" t="n">
        <v>13909</v>
      </c>
      <c r="C6" s="23" t="s">
        <v>238</v>
      </c>
      <c r="D6" s="26" t="s">
        <v>1315</v>
      </c>
      <c r="E6" s="26" t="s">
        <v>1317</v>
      </c>
      <c r="F6" s="26" t="s">
        <v>255</v>
      </c>
      <c r="G6" s="27" t="n">
        <v>45230</v>
      </c>
      <c r="H6" s="83" t="n">
        <v>4150</v>
      </c>
      <c r="I6" s="29" t="s">
        <v>23</v>
      </c>
      <c r="J6" s="30" t="s">
        <v>1314</v>
      </c>
      <c r="K6" s="31" t="n">
        <v>632</v>
      </c>
      <c r="L6" s="32" t="n">
        <v>2023006383</v>
      </c>
      <c r="M6" s="33"/>
      <c r="N6" s="84" t="n">
        <v>0</v>
      </c>
      <c r="O6" s="85" t="n">
        <v>0</v>
      </c>
      <c r="P6" s="86" t="n">
        <v>0</v>
      </c>
      <c r="Q6" s="87" t="n">
        <v>0</v>
      </c>
      <c r="R6" s="88" t="n">
        <v>0</v>
      </c>
      <c r="S6" s="176" t="n">
        <v>4150</v>
      </c>
      <c r="AMG6" s="0"/>
    </row>
    <row r="7" s="93" customFormat="true" ht="15" hidden="false" customHeight="true" outlineLevel="0" collapsed="false">
      <c r="A7" s="23" t="s">
        <v>401</v>
      </c>
      <c r="B7" s="82" t="n">
        <v>13910</v>
      </c>
      <c r="C7" s="23" t="s">
        <v>238</v>
      </c>
      <c r="D7" s="26" t="s">
        <v>1315</v>
      </c>
      <c r="E7" s="26" t="s">
        <v>273</v>
      </c>
      <c r="F7" s="26" t="s">
        <v>255</v>
      </c>
      <c r="G7" s="27" t="n">
        <v>45230</v>
      </c>
      <c r="H7" s="83" t="n">
        <v>4150</v>
      </c>
      <c r="I7" s="29" t="s">
        <v>23</v>
      </c>
      <c r="J7" s="30" t="s">
        <v>1314</v>
      </c>
      <c r="K7" s="31" t="n">
        <v>632</v>
      </c>
      <c r="L7" s="32" t="n">
        <v>2023006383</v>
      </c>
      <c r="M7" s="33"/>
      <c r="N7" s="84" t="n">
        <v>0</v>
      </c>
      <c r="O7" s="85" t="n">
        <v>0</v>
      </c>
      <c r="P7" s="86" t="n">
        <v>0</v>
      </c>
      <c r="Q7" s="87" t="n">
        <v>0</v>
      </c>
      <c r="R7" s="88" t="n">
        <v>0</v>
      </c>
      <c r="S7" s="176" t="n">
        <v>4150</v>
      </c>
      <c r="AMG7" s="0"/>
    </row>
    <row r="8" s="93" customFormat="true" ht="15" hidden="false" customHeight="true" outlineLevel="0" collapsed="false">
      <c r="A8" s="23" t="s">
        <v>401</v>
      </c>
      <c r="B8" s="82" t="n">
        <v>13863</v>
      </c>
      <c r="C8" s="23" t="s">
        <v>238</v>
      </c>
      <c r="D8" s="26" t="s">
        <v>1315</v>
      </c>
      <c r="E8" s="26" t="s">
        <v>273</v>
      </c>
      <c r="F8" s="26" t="s">
        <v>255</v>
      </c>
      <c r="G8" s="27" t="n">
        <v>45230</v>
      </c>
      <c r="H8" s="83" t="n">
        <v>4150</v>
      </c>
      <c r="I8" s="29" t="s">
        <v>23</v>
      </c>
      <c r="J8" s="30" t="s">
        <v>1314</v>
      </c>
      <c r="K8" s="31" t="n">
        <v>632</v>
      </c>
      <c r="L8" s="32" t="n">
        <v>2023006383</v>
      </c>
      <c r="M8" s="33"/>
      <c r="N8" s="84" t="n">
        <v>0</v>
      </c>
      <c r="O8" s="85" t="n">
        <v>0</v>
      </c>
      <c r="P8" s="86" t="n">
        <v>0</v>
      </c>
      <c r="Q8" s="87" t="n">
        <v>0</v>
      </c>
      <c r="R8" s="88" t="n">
        <v>0</v>
      </c>
      <c r="S8" s="176" t="n">
        <v>4150</v>
      </c>
      <c r="AMG8" s="0"/>
    </row>
    <row r="9" s="93" customFormat="true" ht="15" hidden="false" customHeight="true" outlineLevel="0" collapsed="false">
      <c r="A9" s="23" t="s">
        <v>401</v>
      </c>
      <c r="B9" s="82" t="n">
        <v>13860</v>
      </c>
      <c r="C9" s="23" t="s">
        <v>238</v>
      </c>
      <c r="D9" s="26" t="s">
        <v>1318</v>
      </c>
      <c r="E9" s="26" t="s">
        <v>1319</v>
      </c>
      <c r="F9" s="26" t="s">
        <v>255</v>
      </c>
      <c r="G9" s="27" t="n">
        <v>45230</v>
      </c>
      <c r="H9" s="83" t="n">
        <v>2999</v>
      </c>
      <c r="I9" s="29" t="s">
        <v>23</v>
      </c>
      <c r="J9" s="30" t="s">
        <v>1314</v>
      </c>
      <c r="K9" s="31" t="n">
        <v>632</v>
      </c>
      <c r="L9" s="32" t="n">
        <v>2023006383</v>
      </c>
      <c r="M9" s="33"/>
      <c r="N9" s="84" t="n">
        <v>0</v>
      </c>
      <c r="O9" s="85" t="n">
        <v>0</v>
      </c>
      <c r="P9" s="86" t="n">
        <v>0</v>
      </c>
      <c r="Q9" s="87" t="n">
        <v>0</v>
      </c>
      <c r="R9" s="88" t="n">
        <v>0</v>
      </c>
      <c r="S9" s="176" t="n">
        <v>2999</v>
      </c>
      <c r="AMG9" s="0"/>
    </row>
    <row r="10" s="93" customFormat="true" ht="15" hidden="false" customHeight="true" outlineLevel="0" collapsed="false">
      <c r="A10" s="23" t="s">
        <v>401</v>
      </c>
      <c r="B10" s="82" t="n">
        <v>13861</v>
      </c>
      <c r="C10" s="23" t="s">
        <v>238</v>
      </c>
      <c r="D10" s="26" t="s">
        <v>1318</v>
      </c>
      <c r="E10" s="26" t="s">
        <v>1319</v>
      </c>
      <c r="F10" s="26" t="s">
        <v>255</v>
      </c>
      <c r="G10" s="27" t="n">
        <v>45230</v>
      </c>
      <c r="H10" s="83" t="n">
        <v>2999</v>
      </c>
      <c r="I10" s="29" t="s">
        <v>23</v>
      </c>
      <c r="J10" s="30" t="s">
        <v>1314</v>
      </c>
      <c r="K10" s="31" t="n">
        <v>632</v>
      </c>
      <c r="L10" s="32" t="n">
        <v>2023006383</v>
      </c>
      <c r="M10" s="33"/>
      <c r="N10" s="84" t="n">
        <v>0</v>
      </c>
      <c r="O10" s="85" t="n">
        <v>0</v>
      </c>
      <c r="P10" s="86" t="n">
        <v>0</v>
      </c>
      <c r="Q10" s="87" t="n">
        <v>0</v>
      </c>
      <c r="R10" s="88" t="n">
        <v>0</v>
      </c>
      <c r="S10" s="176" t="n">
        <v>2999</v>
      </c>
      <c r="AMG10" s="0"/>
    </row>
    <row r="11" s="4" customFormat="true" ht="15" hidden="false" customHeight="true" outlineLevel="0" collapsed="false">
      <c r="A11" s="23" t="s">
        <v>1337</v>
      </c>
      <c r="B11" s="108" t="n">
        <v>13750</v>
      </c>
      <c r="C11" s="23" t="n">
        <v>3267780</v>
      </c>
      <c r="D11" s="102" t="s">
        <v>1837</v>
      </c>
      <c r="E11" s="26" t="s">
        <v>1838</v>
      </c>
      <c r="F11" s="26" t="s">
        <v>255</v>
      </c>
      <c r="G11" s="103" t="n">
        <v>45169</v>
      </c>
      <c r="H11" s="104" t="n">
        <v>166.21</v>
      </c>
      <c r="I11" s="29" t="s">
        <v>23</v>
      </c>
      <c r="J11" s="105" t="s">
        <v>1839</v>
      </c>
      <c r="K11" s="106" t="n">
        <v>19056</v>
      </c>
      <c r="L11" s="107" t="n">
        <v>2023003531</v>
      </c>
      <c r="M11" s="73"/>
      <c r="N11" s="74" t="n">
        <v>0</v>
      </c>
      <c r="O11" s="109" t="n">
        <v>0</v>
      </c>
      <c r="P11" s="110" t="n">
        <v>0</v>
      </c>
      <c r="Q11" s="77" t="n">
        <v>0</v>
      </c>
      <c r="R11" s="78" t="n">
        <v>0</v>
      </c>
      <c r="S11" s="175" t="n">
        <v>166.21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MG11" s="0"/>
      <c r="AMH11" s="0"/>
      <c r="AMI11" s="0"/>
      <c r="AMJ11" s="0"/>
    </row>
    <row r="12" s="4" customFormat="true" ht="15" hidden="false" customHeight="true" outlineLevel="0" collapsed="false">
      <c r="A12" s="23" t="s">
        <v>1337</v>
      </c>
      <c r="B12" s="108" t="n">
        <v>13751</v>
      </c>
      <c r="C12" s="23" t="n">
        <v>3267781</v>
      </c>
      <c r="D12" s="102" t="s">
        <v>1837</v>
      </c>
      <c r="E12" s="26" t="s">
        <v>1838</v>
      </c>
      <c r="F12" s="26" t="s">
        <v>255</v>
      </c>
      <c r="G12" s="103" t="n">
        <v>45169</v>
      </c>
      <c r="H12" s="104" t="n">
        <v>166.21</v>
      </c>
      <c r="I12" s="29" t="s">
        <v>23</v>
      </c>
      <c r="J12" s="105" t="s">
        <v>1839</v>
      </c>
      <c r="K12" s="106" t="n">
        <v>19056</v>
      </c>
      <c r="L12" s="107" t="n">
        <v>2023003531</v>
      </c>
      <c r="M12" s="73"/>
      <c r="N12" s="74" t="n">
        <v>0</v>
      </c>
      <c r="O12" s="109" t="n">
        <v>0</v>
      </c>
      <c r="P12" s="110" t="n">
        <v>0</v>
      </c>
      <c r="Q12" s="77" t="n">
        <v>0</v>
      </c>
      <c r="R12" s="78" t="n">
        <v>0</v>
      </c>
      <c r="S12" s="175" t="n">
        <v>166.21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MG12" s="0"/>
      <c r="AMH12" s="0"/>
      <c r="AMI12" s="0"/>
      <c r="AMJ12" s="0"/>
    </row>
    <row r="13" s="4" customFormat="true" ht="15" hidden="false" customHeight="true" outlineLevel="0" collapsed="false">
      <c r="A13" s="23" t="s">
        <v>1337</v>
      </c>
      <c r="B13" s="108" t="n">
        <v>13752</v>
      </c>
      <c r="C13" s="23" t="n">
        <v>3267782</v>
      </c>
      <c r="D13" s="102" t="s">
        <v>1837</v>
      </c>
      <c r="E13" s="26" t="s">
        <v>1838</v>
      </c>
      <c r="F13" s="26" t="s">
        <v>255</v>
      </c>
      <c r="G13" s="103" t="n">
        <v>45169</v>
      </c>
      <c r="H13" s="104" t="n">
        <v>166.21</v>
      </c>
      <c r="I13" s="29" t="s">
        <v>23</v>
      </c>
      <c r="J13" s="105" t="s">
        <v>1839</v>
      </c>
      <c r="K13" s="106" t="n">
        <v>19056</v>
      </c>
      <c r="L13" s="107" t="n">
        <v>2023003531</v>
      </c>
      <c r="M13" s="73"/>
      <c r="N13" s="74" t="n">
        <v>0</v>
      </c>
      <c r="O13" s="109" t="n">
        <v>0</v>
      </c>
      <c r="P13" s="110" t="n">
        <v>0</v>
      </c>
      <c r="Q13" s="77" t="n">
        <v>0</v>
      </c>
      <c r="R13" s="78" t="n">
        <v>0</v>
      </c>
      <c r="S13" s="175" t="n">
        <v>166.21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MG13" s="0"/>
      <c r="AMH13" s="0"/>
      <c r="AMI13" s="0"/>
      <c r="AMJ13" s="0"/>
    </row>
    <row r="14" s="4" customFormat="true" ht="15" hidden="false" customHeight="true" outlineLevel="0" collapsed="false">
      <c r="A14" s="23" t="s">
        <v>1337</v>
      </c>
      <c r="B14" s="108" t="n">
        <v>13753</v>
      </c>
      <c r="C14" s="23" t="n">
        <v>3267783</v>
      </c>
      <c r="D14" s="102" t="s">
        <v>1837</v>
      </c>
      <c r="E14" s="26" t="s">
        <v>1838</v>
      </c>
      <c r="F14" s="26" t="s">
        <v>255</v>
      </c>
      <c r="G14" s="103" t="n">
        <v>45169</v>
      </c>
      <c r="H14" s="104" t="n">
        <v>166.21</v>
      </c>
      <c r="I14" s="29" t="s">
        <v>23</v>
      </c>
      <c r="J14" s="105" t="s">
        <v>1839</v>
      </c>
      <c r="K14" s="106" t="n">
        <v>19056</v>
      </c>
      <c r="L14" s="107" t="n">
        <v>2023003531</v>
      </c>
      <c r="M14" s="73"/>
      <c r="N14" s="74" t="n">
        <v>0</v>
      </c>
      <c r="O14" s="109" t="n">
        <v>0</v>
      </c>
      <c r="P14" s="110" t="n">
        <v>0</v>
      </c>
      <c r="Q14" s="77" t="n">
        <v>0</v>
      </c>
      <c r="R14" s="78" t="n">
        <v>0</v>
      </c>
      <c r="S14" s="175" t="n">
        <v>166.21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MG14" s="0"/>
      <c r="AMH14" s="0"/>
      <c r="AMI14" s="0"/>
      <c r="AMJ14" s="0"/>
    </row>
    <row r="15" s="4" customFormat="true" ht="15" hidden="false" customHeight="true" outlineLevel="0" collapsed="false">
      <c r="A15" s="23" t="s">
        <v>1337</v>
      </c>
      <c r="B15" s="108" t="n">
        <v>13754</v>
      </c>
      <c r="C15" s="23" t="n">
        <v>3267784</v>
      </c>
      <c r="D15" s="102" t="s">
        <v>1837</v>
      </c>
      <c r="E15" s="26" t="s">
        <v>1838</v>
      </c>
      <c r="F15" s="26" t="s">
        <v>255</v>
      </c>
      <c r="G15" s="103" t="n">
        <v>45169</v>
      </c>
      <c r="H15" s="104" t="n">
        <v>166.21</v>
      </c>
      <c r="I15" s="29" t="s">
        <v>23</v>
      </c>
      <c r="J15" s="105" t="s">
        <v>1839</v>
      </c>
      <c r="K15" s="106" t="n">
        <v>19056</v>
      </c>
      <c r="L15" s="107" t="n">
        <v>2023003531</v>
      </c>
      <c r="M15" s="73"/>
      <c r="N15" s="74" t="n">
        <v>0</v>
      </c>
      <c r="O15" s="109" t="n">
        <v>0</v>
      </c>
      <c r="P15" s="110" t="n">
        <v>0</v>
      </c>
      <c r="Q15" s="77" t="n">
        <v>0</v>
      </c>
      <c r="R15" s="78" t="n">
        <v>0</v>
      </c>
      <c r="S15" s="175" t="n">
        <v>166.21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MG15" s="0"/>
      <c r="AMH15" s="0"/>
      <c r="AMI15" s="0"/>
      <c r="AMJ15" s="0"/>
    </row>
    <row r="16" s="4" customFormat="true" ht="15" hidden="false" customHeight="true" outlineLevel="0" collapsed="false">
      <c r="A16" s="23" t="s">
        <v>1337</v>
      </c>
      <c r="B16" s="108" t="n">
        <v>13755</v>
      </c>
      <c r="C16" s="23" t="n">
        <v>3267785</v>
      </c>
      <c r="D16" s="102" t="s">
        <v>1837</v>
      </c>
      <c r="E16" s="26" t="s">
        <v>1840</v>
      </c>
      <c r="F16" s="26" t="s">
        <v>255</v>
      </c>
      <c r="G16" s="103" t="n">
        <v>45169</v>
      </c>
      <c r="H16" s="104" t="n">
        <v>166.21</v>
      </c>
      <c r="I16" s="29" t="s">
        <v>23</v>
      </c>
      <c r="J16" s="105" t="s">
        <v>1839</v>
      </c>
      <c r="K16" s="106" t="n">
        <v>19056</v>
      </c>
      <c r="L16" s="107" t="n">
        <v>2023003531</v>
      </c>
      <c r="M16" s="73"/>
      <c r="N16" s="74" t="n">
        <v>0</v>
      </c>
      <c r="O16" s="109" t="n">
        <v>0</v>
      </c>
      <c r="P16" s="110" t="n">
        <v>0</v>
      </c>
      <c r="Q16" s="77" t="n">
        <v>0</v>
      </c>
      <c r="R16" s="78" t="n">
        <v>0</v>
      </c>
      <c r="S16" s="175" t="n">
        <v>166.21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MG16" s="0"/>
      <c r="AMH16" s="0"/>
      <c r="AMI16" s="0"/>
      <c r="AMJ16" s="0"/>
    </row>
    <row r="17" s="4" customFormat="true" ht="15" hidden="false" customHeight="true" outlineLevel="0" collapsed="false">
      <c r="A17" s="23" t="s">
        <v>1337</v>
      </c>
      <c r="B17" s="108" t="n">
        <v>13756</v>
      </c>
      <c r="C17" s="23" t="n">
        <v>3267786</v>
      </c>
      <c r="D17" s="102" t="s">
        <v>1837</v>
      </c>
      <c r="E17" s="26" t="s">
        <v>1841</v>
      </c>
      <c r="F17" s="26" t="s">
        <v>255</v>
      </c>
      <c r="G17" s="103" t="n">
        <v>45169</v>
      </c>
      <c r="H17" s="104" t="n">
        <v>166.21</v>
      </c>
      <c r="I17" s="29" t="s">
        <v>23</v>
      </c>
      <c r="J17" s="105" t="s">
        <v>1839</v>
      </c>
      <c r="K17" s="106" t="n">
        <v>19056</v>
      </c>
      <c r="L17" s="107" t="n">
        <v>2023003531</v>
      </c>
      <c r="M17" s="73"/>
      <c r="N17" s="74" t="n">
        <v>0</v>
      </c>
      <c r="O17" s="109" t="n">
        <v>0</v>
      </c>
      <c r="P17" s="110" t="n">
        <v>0</v>
      </c>
      <c r="Q17" s="77" t="n">
        <v>0</v>
      </c>
      <c r="R17" s="78" t="n">
        <v>0</v>
      </c>
      <c r="S17" s="175" t="n">
        <v>166.21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MG17" s="0"/>
      <c r="AMH17" s="0"/>
      <c r="AMI17" s="0"/>
      <c r="AMJ17" s="0"/>
    </row>
    <row r="18" s="4" customFormat="true" ht="15" hidden="false" customHeight="true" outlineLevel="0" collapsed="false">
      <c r="A18" s="23" t="s">
        <v>1337</v>
      </c>
      <c r="B18" s="108" t="n">
        <v>13757</v>
      </c>
      <c r="C18" s="23" t="n">
        <v>3267787</v>
      </c>
      <c r="D18" s="102" t="s">
        <v>1837</v>
      </c>
      <c r="E18" s="26" t="s">
        <v>1842</v>
      </c>
      <c r="F18" s="26" t="s">
        <v>255</v>
      </c>
      <c r="G18" s="103" t="n">
        <v>45169</v>
      </c>
      <c r="H18" s="104" t="n">
        <v>166.21</v>
      </c>
      <c r="I18" s="29" t="s">
        <v>23</v>
      </c>
      <c r="J18" s="105" t="s">
        <v>1839</v>
      </c>
      <c r="K18" s="106" t="n">
        <v>19056</v>
      </c>
      <c r="L18" s="107" t="n">
        <v>2023003531</v>
      </c>
      <c r="M18" s="73"/>
      <c r="N18" s="74" t="n">
        <v>0</v>
      </c>
      <c r="O18" s="109" t="n">
        <v>0</v>
      </c>
      <c r="P18" s="110" t="n">
        <v>0</v>
      </c>
      <c r="Q18" s="77" t="n">
        <v>0</v>
      </c>
      <c r="R18" s="78" t="n">
        <v>0</v>
      </c>
      <c r="S18" s="175" t="n">
        <v>166.21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MG18" s="0"/>
      <c r="AMH18" s="0"/>
      <c r="AMI18" s="0"/>
      <c r="AMJ18" s="0"/>
    </row>
    <row r="19" s="4" customFormat="true" ht="15" hidden="false" customHeight="true" outlineLevel="0" collapsed="false">
      <c r="A19" s="23" t="s">
        <v>1337</v>
      </c>
      <c r="B19" s="108" t="n">
        <v>13758</v>
      </c>
      <c r="C19" s="23" t="n">
        <v>3267788</v>
      </c>
      <c r="D19" s="102" t="s">
        <v>1837</v>
      </c>
      <c r="E19" s="26" t="s">
        <v>1843</v>
      </c>
      <c r="F19" s="26" t="s">
        <v>255</v>
      </c>
      <c r="G19" s="103" t="n">
        <v>45169</v>
      </c>
      <c r="H19" s="104" t="n">
        <v>166.21</v>
      </c>
      <c r="I19" s="29" t="s">
        <v>23</v>
      </c>
      <c r="J19" s="105" t="s">
        <v>1839</v>
      </c>
      <c r="K19" s="106" t="n">
        <v>19056</v>
      </c>
      <c r="L19" s="107" t="n">
        <v>2023003531</v>
      </c>
      <c r="M19" s="73"/>
      <c r="N19" s="74" t="n">
        <v>0</v>
      </c>
      <c r="O19" s="109" t="n">
        <v>0</v>
      </c>
      <c r="P19" s="110" t="n">
        <v>0</v>
      </c>
      <c r="Q19" s="77" t="n">
        <v>0</v>
      </c>
      <c r="R19" s="78" t="n">
        <v>0</v>
      </c>
      <c r="S19" s="175" t="n">
        <v>166.21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MG19" s="0"/>
      <c r="AMH19" s="0"/>
      <c r="AMI19" s="0"/>
      <c r="AMJ19" s="0"/>
    </row>
    <row r="20" s="4" customFormat="true" ht="15" hidden="false" customHeight="true" outlineLevel="0" collapsed="false">
      <c r="A20" s="23" t="s">
        <v>1337</v>
      </c>
      <c r="B20" s="108" t="n">
        <v>13759</v>
      </c>
      <c r="C20" s="23" t="n">
        <v>3267789</v>
      </c>
      <c r="D20" s="102" t="s">
        <v>1837</v>
      </c>
      <c r="E20" s="26" t="s">
        <v>1843</v>
      </c>
      <c r="F20" s="26" t="s">
        <v>255</v>
      </c>
      <c r="G20" s="103" t="n">
        <v>45169</v>
      </c>
      <c r="H20" s="104" t="n">
        <v>166.21</v>
      </c>
      <c r="I20" s="29" t="s">
        <v>23</v>
      </c>
      <c r="J20" s="105" t="s">
        <v>1839</v>
      </c>
      <c r="K20" s="106" t="n">
        <v>19056</v>
      </c>
      <c r="L20" s="107" t="n">
        <v>2023003531</v>
      </c>
      <c r="M20" s="73"/>
      <c r="N20" s="74" t="n">
        <v>0</v>
      </c>
      <c r="O20" s="109" t="n">
        <v>0</v>
      </c>
      <c r="P20" s="110" t="n">
        <v>0</v>
      </c>
      <c r="Q20" s="77" t="n">
        <v>0</v>
      </c>
      <c r="R20" s="78" t="n">
        <v>0</v>
      </c>
      <c r="S20" s="175" t="n">
        <v>166.21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MG20" s="0"/>
      <c r="AMH20" s="0"/>
      <c r="AMI20" s="0"/>
      <c r="AMJ20" s="0"/>
    </row>
    <row r="21" s="4" customFormat="true" ht="15" hidden="false" customHeight="true" outlineLevel="0" collapsed="false">
      <c r="A21" s="23" t="s">
        <v>1337</v>
      </c>
      <c r="B21" s="108" t="n">
        <v>13760</v>
      </c>
      <c r="C21" s="23" t="n">
        <v>3267790</v>
      </c>
      <c r="D21" s="102" t="s">
        <v>1837</v>
      </c>
      <c r="E21" s="26" t="s">
        <v>1844</v>
      </c>
      <c r="F21" s="26" t="s">
        <v>255</v>
      </c>
      <c r="G21" s="103" t="n">
        <v>45169</v>
      </c>
      <c r="H21" s="104" t="n">
        <v>166.21</v>
      </c>
      <c r="I21" s="29" t="s">
        <v>23</v>
      </c>
      <c r="J21" s="105" t="s">
        <v>1839</v>
      </c>
      <c r="K21" s="106" t="n">
        <v>19056</v>
      </c>
      <c r="L21" s="107" t="n">
        <v>2023003531</v>
      </c>
      <c r="M21" s="73"/>
      <c r="N21" s="74" t="n">
        <v>0</v>
      </c>
      <c r="O21" s="109" t="n">
        <v>0</v>
      </c>
      <c r="P21" s="110" t="n">
        <v>0</v>
      </c>
      <c r="Q21" s="77" t="n">
        <v>0</v>
      </c>
      <c r="R21" s="78" t="n">
        <v>0</v>
      </c>
      <c r="S21" s="175" t="n">
        <v>166.21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MG21" s="0"/>
      <c r="AMH21" s="0"/>
      <c r="AMI21" s="0"/>
      <c r="AMJ21" s="0"/>
    </row>
    <row r="22" s="4" customFormat="true" ht="15" hidden="false" customHeight="true" outlineLevel="0" collapsed="false">
      <c r="A22" s="23" t="s">
        <v>1337</v>
      </c>
      <c r="B22" s="108" t="n">
        <v>13761</v>
      </c>
      <c r="C22" s="23" t="n">
        <v>3267791</v>
      </c>
      <c r="D22" s="102" t="s">
        <v>1837</v>
      </c>
      <c r="E22" s="26" t="s">
        <v>1201</v>
      </c>
      <c r="F22" s="26" t="s">
        <v>255</v>
      </c>
      <c r="G22" s="103" t="n">
        <v>45169</v>
      </c>
      <c r="H22" s="104" t="n">
        <v>166.21</v>
      </c>
      <c r="I22" s="29" t="s">
        <v>23</v>
      </c>
      <c r="J22" s="105" t="s">
        <v>1839</v>
      </c>
      <c r="K22" s="106" t="n">
        <v>19056</v>
      </c>
      <c r="L22" s="107" t="n">
        <v>2023003531</v>
      </c>
      <c r="M22" s="73"/>
      <c r="N22" s="74" t="n">
        <v>0</v>
      </c>
      <c r="O22" s="109" t="n">
        <v>0</v>
      </c>
      <c r="P22" s="110" t="n">
        <v>0</v>
      </c>
      <c r="Q22" s="77" t="n">
        <v>0</v>
      </c>
      <c r="R22" s="78" t="n">
        <v>0</v>
      </c>
      <c r="S22" s="175" t="n">
        <v>166.21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MG22" s="0"/>
      <c r="AMH22" s="0"/>
      <c r="AMI22" s="0"/>
      <c r="AMJ22" s="0"/>
    </row>
    <row r="23" s="4" customFormat="true" ht="15" hidden="false" customHeight="true" outlineLevel="0" collapsed="false">
      <c r="A23" s="23" t="s">
        <v>1337</v>
      </c>
      <c r="B23" s="108" t="n">
        <v>13762</v>
      </c>
      <c r="C23" s="23" t="n">
        <v>3267792</v>
      </c>
      <c r="D23" s="102" t="s">
        <v>1837</v>
      </c>
      <c r="E23" s="26" t="s">
        <v>1201</v>
      </c>
      <c r="F23" s="26" t="s">
        <v>255</v>
      </c>
      <c r="G23" s="103" t="n">
        <v>45169</v>
      </c>
      <c r="H23" s="104" t="n">
        <v>166.21</v>
      </c>
      <c r="I23" s="29" t="s">
        <v>23</v>
      </c>
      <c r="J23" s="105" t="s">
        <v>1839</v>
      </c>
      <c r="K23" s="106" t="n">
        <v>19056</v>
      </c>
      <c r="L23" s="107" t="n">
        <v>2023003531</v>
      </c>
      <c r="M23" s="73"/>
      <c r="N23" s="74" t="n">
        <v>0</v>
      </c>
      <c r="O23" s="109" t="n">
        <v>0</v>
      </c>
      <c r="P23" s="110" t="n">
        <v>0</v>
      </c>
      <c r="Q23" s="77" t="n">
        <v>0</v>
      </c>
      <c r="R23" s="78" t="n">
        <v>0</v>
      </c>
      <c r="S23" s="175" t="n">
        <v>166.21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MG23" s="0"/>
      <c r="AMH23" s="0"/>
      <c r="AMI23" s="0"/>
      <c r="AMJ23" s="0"/>
    </row>
    <row r="24" s="4" customFormat="true" ht="15" hidden="false" customHeight="true" outlineLevel="0" collapsed="false">
      <c r="A24" s="23" t="s">
        <v>1337</v>
      </c>
      <c r="B24" s="108" t="n">
        <v>13763</v>
      </c>
      <c r="C24" s="23" t="n">
        <v>3267793</v>
      </c>
      <c r="D24" s="102" t="s">
        <v>1837</v>
      </c>
      <c r="E24" s="26" t="s">
        <v>1201</v>
      </c>
      <c r="F24" s="26" t="s">
        <v>255</v>
      </c>
      <c r="G24" s="103" t="n">
        <v>45169</v>
      </c>
      <c r="H24" s="104" t="n">
        <v>166.21</v>
      </c>
      <c r="I24" s="29" t="s">
        <v>23</v>
      </c>
      <c r="J24" s="105" t="s">
        <v>1839</v>
      </c>
      <c r="K24" s="106" t="n">
        <v>19056</v>
      </c>
      <c r="L24" s="107" t="n">
        <v>2023003531</v>
      </c>
      <c r="M24" s="73"/>
      <c r="N24" s="74" t="n">
        <v>0</v>
      </c>
      <c r="O24" s="109" t="n">
        <v>0</v>
      </c>
      <c r="P24" s="110" t="n">
        <v>0</v>
      </c>
      <c r="Q24" s="77" t="n">
        <v>0</v>
      </c>
      <c r="R24" s="78" t="n">
        <v>0</v>
      </c>
      <c r="S24" s="175" t="n">
        <v>166.21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MG24" s="0"/>
      <c r="AMH24" s="0"/>
      <c r="AMI24" s="0"/>
      <c r="AMJ24" s="0"/>
    </row>
    <row r="25" s="4" customFormat="true" ht="15" hidden="false" customHeight="true" outlineLevel="0" collapsed="false">
      <c r="A25" s="23" t="s">
        <v>1337</v>
      </c>
      <c r="B25" s="108" t="n">
        <v>13764</v>
      </c>
      <c r="C25" s="23" t="n">
        <v>3267794</v>
      </c>
      <c r="D25" s="102" t="s">
        <v>1837</v>
      </c>
      <c r="E25" s="26" t="s">
        <v>1201</v>
      </c>
      <c r="F25" s="26" t="s">
        <v>255</v>
      </c>
      <c r="G25" s="103" t="n">
        <v>45169</v>
      </c>
      <c r="H25" s="104" t="n">
        <v>166.21</v>
      </c>
      <c r="I25" s="29" t="s">
        <v>23</v>
      </c>
      <c r="J25" s="105" t="s">
        <v>1839</v>
      </c>
      <c r="K25" s="106" t="n">
        <v>19056</v>
      </c>
      <c r="L25" s="107" t="n">
        <v>2023003531</v>
      </c>
      <c r="M25" s="73"/>
      <c r="N25" s="74" t="n">
        <v>0</v>
      </c>
      <c r="O25" s="109" t="n">
        <v>0</v>
      </c>
      <c r="P25" s="110" t="n">
        <v>0</v>
      </c>
      <c r="Q25" s="77" t="n">
        <v>0</v>
      </c>
      <c r="R25" s="78" t="n">
        <v>0</v>
      </c>
      <c r="S25" s="175" t="n">
        <v>166.21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MG25" s="0"/>
      <c r="AMH25" s="0"/>
      <c r="AMI25" s="0"/>
      <c r="AMJ25" s="0"/>
    </row>
    <row r="26" s="4" customFormat="true" ht="15" hidden="false" customHeight="true" outlineLevel="0" collapsed="false">
      <c r="A26" s="23" t="s">
        <v>1337</v>
      </c>
      <c r="B26" s="108" t="n">
        <v>13765</v>
      </c>
      <c r="C26" s="23" t="n">
        <v>3267795</v>
      </c>
      <c r="D26" s="102" t="s">
        <v>1837</v>
      </c>
      <c r="E26" s="26" t="s">
        <v>1201</v>
      </c>
      <c r="F26" s="26" t="s">
        <v>255</v>
      </c>
      <c r="G26" s="103" t="n">
        <v>45169</v>
      </c>
      <c r="H26" s="104" t="n">
        <v>166.21</v>
      </c>
      <c r="I26" s="29" t="s">
        <v>23</v>
      </c>
      <c r="J26" s="105" t="s">
        <v>1839</v>
      </c>
      <c r="K26" s="106" t="n">
        <v>19056</v>
      </c>
      <c r="L26" s="107" t="n">
        <v>2023003531</v>
      </c>
      <c r="M26" s="73"/>
      <c r="N26" s="74" t="n">
        <v>0</v>
      </c>
      <c r="O26" s="109" t="n">
        <v>0</v>
      </c>
      <c r="P26" s="110" t="n">
        <v>0</v>
      </c>
      <c r="Q26" s="77" t="n">
        <v>0</v>
      </c>
      <c r="R26" s="78" t="n">
        <v>0</v>
      </c>
      <c r="S26" s="175" t="n">
        <v>166.21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MG26" s="0"/>
      <c r="AMH26" s="0"/>
      <c r="AMI26" s="0"/>
      <c r="AMJ26" s="0"/>
    </row>
    <row r="27" s="4" customFormat="true" ht="15" hidden="false" customHeight="true" outlineLevel="0" collapsed="false">
      <c r="A27" s="23" t="s">
        <v>1337</v>
      </c>
      <c r="B27" s="108" t="n">
        <v>13766</v>
      </c>
      <c r="C27" s="23" t="n">
        <v>3267796</v>
      </c>
      <c r="D27" s="102" t="s">
        <v>1837</v>
      </c>
      <c r="E27" s="26" t="s">
        <v>1201</v>
      </c>
      <c r="F27" s="26" t="s">
        <v>255</v>
      </c>
      <c r="G27" s="103" t="n">
        <v>45169</v>
      </c>
      <c r="H27" s="104" t="n">
        <v>166.21</v>
      </c>
      <c r="I27" s="29" t="s">
        <v>23</v>
      </c>
      <c r="J27" s="105" t="s">
        <v>1839</v>
      </c>
      <c r="K27" s="106" t="n">
        <v>19056</v>
      </c>
      <c r="L27" s="107" t="n">
        <v>2023003531</v>
      </c>
      <c r="M27" s="73"/>
      <c r="N27" s="74" t="n">
        <v>0</v>
      </c>
      <c r="O27" s="109" t="n">
        <v>0</v>
      </c>
      <c r="P27" s="110" t="n">
        <v>0</v>
      </c>
      <c r="Q27" s="77" t="n">
        <v>0</v>
      </c>
      <c r="R27" s="78" t="n">
        <v>0</v>
      </c>
      <c r="S27" s="175" t="n">
        <v>166.21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MG27" s="0"/>
      <c r="AMH27" s="0"/>
      <c r="AMI27" s="0"/>
      <c r="AMJ27" s="0"/>
    </row>
    <row r="28" s="4" customFormat="true" ht="15" hidden="false" customHeight="true" outlineLevel="0" collapsed="false">
      <c r="A28" s="23" t="s">
        <v>1337</v>
      </c>
      <c r="B28" s="108" t="n">
        <v>13767</v>
      </c>
      <c r="C28" s="23" t="n">
        <v>3267797</v>
      </c>
      <c r="D28" s="102" t="s">
        <v>1837</v>
      </c>
      <c r="E28" s="26" t="s">
        <v>1247</v>
      </c>
      <c r="F28" s="26" t="s">
        <v>255</v>
      </c>
      <c r="G28" s="103" t="n">
        <v>45169</v>
      </c>
      <c r="H28" s="104" t="n">
        <v>166.21</v>
      </c>
      <c r="I28" s="29" t="s">
        <v>23</v>
      </c>
      <c r="J28" s="105" t="s">
        <v>1839</v>
      </c>
      <c r="K28" s="106" t="n">
        <v>19056</v>
      </c>
      <c r="L28" s="107" t="n">
        <v>2023003531</v>
      </c>
      <c r="M28" s="73"/>
      <c r="N28" s="74" t="n">
        <v>0</v>
      </c>
      <c r="O28" s="109" t="n">
        <v>0</v>
      </c>
      <c r="P28" s="110" t="n">
        <v>0</v>
      </c>
      <c r="Q28" s="77" t="n">
        <v>0</v>
      </c>
      <c r="R28" s="78" t="n">
        <v>0</v>
      </c>
      <c r="S28" s="175" t="n">
        <v>166.21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MG28" s="0"/>
      <c r="AMH28" s="0"/>
      <c r="AMI28" s="0"/>
      <c r="AMJ28" s="0"/>
    </row>
    <row r="29" s="4" customFormat="true" ht="15" hidden="false" customHeight="true" outlineLevel="0" collapsed="false">
      <c r="A29" s="23" t="s">
        <v>1337</v>
      </c>
      <c r="B29" s="108" t="n">
        <v>13768</v>
      </c>
      <c r="C29" s="23" t="n">
        <v>3267798</v>
      </c>
      <c r="D29" s="102" t="s">
        <v>1837</v>
      </c>
      <c r="E29" s="26" t="s">
        <v>1247</v>
      </c>
      <c r="F29" s="26" t="s">
        <v>255</v>
      </c>
      <c r="G29" s="103" t="n">
        <v>45169</v>
      </c>
      <c r="H29" s="104" t="n">
        <v>166.21</v>
      </c>
      <c r="I29" s="29" t="s">
        <v>23</v>
      </c>
      <c r="J29" s="105" t="s">
        <v>1839</v>
      </c>
      <c r="K29" s="106" t="n">
        <v>19056</v>
      </c>
      <c r="L29" s="107" t="n">
        <v>2023003531</v>
      </c>
      <c r="M29" s="73"/>
      <c r="N29" s="74" t="n">
        <v>0</v>
      </c>
      <c r="O29" s="109" t="n">
        <v>0</v>
      </c>
      <c r="P29" s="110" t="n">
        <v>0</v>
      </c>
      <c r="Q29" s="77" t="n">
        <v>0</v>
      </c>
      <c r="R29" s="78" t="n">
        <v>0</v>
      </c>
      <c r="S29" s="175" t="n">
        <v>166.21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MG29" s="0"/>
      <c r="AMH29" s="0"/>
      <c r="AMI29" s="0"/>
      <c r="AMJ29" s="0"/>
    </row>
    <row r="30" s="4" customFormat="true" ht="15" hidden="false" customHeight="true" outlineLevel="0" collapsed="false">
      <c r="A30" s="23" t="s">
        <v>1337</v>
      </c>
      <c r="B30" s="108" t="n">
        <v>13769</v>
      </c>
      <c r="C30" s="23" t="n">
        <v>3267799</v>
      </c>
      <c r="D30" s="102" t="s">
        <v>1837</v>
      </c>
      <c r="E30" s="26" t="s">
        <v>1247</v>
      </c>
      <c r="F30" s="26" t="s">
        <v>255</v>
      </c>
      <c r="G30" s="103" t="n">
        <v>45169</v>
      </c>
      <c r="H30" s="104" t="n">
        <v>166.21</v>
      </c>
      <c r="I30" s="29" t="s">
        <v>23</v>
      </c>
      <c r="J30" s="105" t="s">
        <v>1839</v>
      </c>
      <c r="K30" s="106" t="n">
        <v>19056</v>
      </c>
      <c r="L30" s="107" t="n">
        <v>2023003531</v>
      </c>
      <c r="M30" s="73"/>
      <c r="N30" s="74" t="n">
        <v>0</v>
      </c>
      <c r="O30" s="109" t="n">
        <v>0</v>
      </c>
      <c r="P30" s="110" t="n">
        <v>0</v>
      </c>
      <c r="Q30" s="77" t="n">
        <v>0</v>
      </c>
      <c r="R30" s="78" t="n">
        <v>0</v>
      </c>
      <c r="S30" s="175" t="n">
        <v>166.21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MG30" s="0"/>
      <c r="AMH30" s="0"/>
      <c r="AMI30" s="0"/>
      <c r="AMJ30" s="0"/>
    </row>
    <row r="31" s="4" customFormat="true" ht="15" hidden="false" customHeight="true" outlineLevel="0" collapsed="false">
      <c r="A31" s="23" t="s">
        <v>1337</v>
      </c>
      <c r="B31" s="108" t="n">
        <v>13770</v>
      </c>
      <c r="C31" s="23" t="n">
        <v>3267800</v>
      </c>
      <c r="D31" s="102" t="s">
        <v>1837</v>
      </c>
      <c r="E31" s="26" t="s">
        <v>275</v>
      </c>
      <c r="F31" s="26" t="s">
        <v>255</v>
      </c>
      <c r="G31" s="103" t="n">
        <v>45169</v>
      </c>
      <c r="H31" s="104" t="n">
        <v>166.21</v>
      </c>
      <c r="I31" s="29" t="s">
        <v>23</v>
      </c>
      <c r="J31" s="105" t="s">
        <v>1839</v>
      </c>
      <c r="K31" s="106" t="n">
        <v>19056</v>
      </c>
      <c r="L31" s="107" t="n">
        <v>2023003531</v>
      </c>
      <c r="M31" s="73"/>
      <c r="N31" s="74" t="n">
        <v>0</v>
      </c>
      <c r="O31" s="109" t="n">
        <v>0</v>
      </c>
      <c r="P31" s="110" t="n">
        <v>0</v>
      </c>
      <c r="Q31" s="77" t="n">
        <v>0</v>
      </c>
      <c r="R31" s="78" t="n">
        <v>0</v>
      </c>
      <c r="S31" s="175" t="n">
        <v>166.21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MG31" s="0"/>
      <c r="AMH31" s="0"/>
      <c r="AMI31" s="0"/>
      <c r="AMJ31" s="0"/>
    </row>
    <row r="32" s="4" customFormat="true" ht="15" hidden="false" customHeight="true" outlineLevel="0" collapsed="false">
      <c r="A32" s="23" t="s">
        <v>1337</v>
      </c>
      <c r="B32" s="108" t="n">
        <v>13771</v>
      </c>
      <c r="C32" s="23" t="n">
        <v>3267801</v>
      </c>
      <c r="D32" s="102" t="s">
        <v>1837</v>
      </c>
      <c r="E32" s="26" t="s">
        <v>1214</v>
      </c>
      <c r="F32" s="26" t="s">
        <v>255</v>
      </c>
      <c r="G32" s="103" t="n">
        <v>45169</v>
      </c>
      <c r="H32" s="104" t="n">
        <v>166.21</v>
      </c>
      <c r="I32" s="29" t="s">
        <v>23</v>
      </c>
      <c r="J32" s="105" t="s">
        <v>1839</v>
      </c>
      <c r="K32" s="106" t="n">
        <v>19056</v>
      </c>
      <c r="L32" s="107" t="n">
        <v>2023003531</v>
      </c>
      <c r="M32" s="73"/>
      <c r="N32" s="74" t="n">
        <v>0</v>
      </c>
      <c r="O32" s="109" t="n">
        <v>0</v>
      </c>
      <c r="P32" s="110" t="n">
        <v>0</v>
      </c>
      <c r="Q32" s="77" t="n">
        <v>0</v>
      </c>
      <c r="R32" s="78" t="n">
        <v>0</v>
      </c>
      <c r="S32" s="175" t="n">
        <v>166.21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MG32" s="0"/>
      <c r="AMH32" s="0"/>
      <c r="AMI32" s="0"/>
      <c r="AMJ32" s="0"/>
    </row>
    <row r="33" s="4" customFormat="true" ht="15" hidden="false" customHeight="true" outlineLevel="0" collapsed="false">
      <c r="A33" s="23" t="s">
        <v>1337</v>
      </c>
      <c r="B33" s="108" t="n">
        <v>13772</v>
      </c>
      <c r="C33" s="23" t="n">
        <v>3267802</v>
      </c>
      <c r="D33" s="102" t="s">
        <v>1837</v>
      </c>
      <c r="E33" s="26" t="s">
        <v>1214</v>
      </c>
      <c r="F33" s="26" t="s">
        <v>255</v>
      </c>
      <c r="G33" s="103" t="n">
        <v>45169</v>
      </c>
      <c r="H33" s="104" t="n">
        <v>166.21</v>
      </c>
      <c r="I33" s="29" t="s">
        <v>23</v>
      </c>
      <c r="J33" s="105" t="s">
        <v>1839</v>
      </c>
      <c r="K33" s="106" t="n">
        <v>19056</v>
      </c>
      <c r="L33" s="107" t="n">
        <v>2023003531</v>
      </c>
      <c r="M33" s="73"/>
      <c r="N33" s="74" t="n">
        <v>0</v>
      </c>
      <c r="O33" s="109" t="n">
        <v>0</v>
      </c>
      <c r="P33" s="110" t="n">
        <v>0</v>
      </c>
      <c r="Q33" s="77" t="n">
        <v>0</v>
      </c>
      <c r="R33" s="78" t="n">
        <v>0</v>
      </c>
      <c r="S33" s="175" t="n">
        <v>166.21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MG33" s="0"/>
      <c r="AMH33" s="0"/>
      <c r="AMI33" s="0"/>
      <c r="AMJ33" s="0"/>
    </row>
    <row r="34" s="4" customFormat="true" ht="15" hidden="false" customHeight="true" outlineLevel="0" collapsed="false">
      <c r="A34" s="23" t="s">
        <v>1337</v>
      </c>
      <c r="B34" s="108" t="n">
        <v>13773</v>
      </c>
      <c r="C34" s="23" t="n">
        <v>3267803</v>
      </c>
      <c r="D34" s="102" t="s">
        <v>1837</v>
      </c>
      <c r="E34" s="26" t="s">
        <v>1214</v>
      </c>
      <c r="F34" s="26" t="s">
        <v>255</v>
      </c>
      <c r="G34" s="103" t="n">
        <v>45169</v>
      </c>
      <c r="H34" s="104" t="n">
        <v>166.21</v>
      </c>
      <c r="I34" s="29" t="s">
        <v>23</v>
      </c>
      <c r="J34" s="105" t="s">
        <v>1839</v>
      </c>
      <c r="K34" s="106" t="n">
        <v>19056</v>
      </c>
      <c r="L34" s="107" t="n">
        <v>2023003531</v>
      </c>
      <c r="M34" s="73"/>
      <c r="N34" s="74" t="n">
        <v>0</v>
      </c>
      <c r="O34" s="109" t="n">
        <v>0</v>
      </c>
      <c r="P34" s="110" t="n">
        <v>0</v>
      </c>
      <c r="Q34" s="77" t="n">
        <v>0</v>
      </c>
      <c r="R34" s="78" t="n">
        <v>0</v>
      </c>
      <c r="S34" s="175" t="n">
        <v>166.21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MG34" s="0"/>
      <c r="AMH34" s="0"/>
      <c r="AMI34" s="0"/>
      <c r="AMJ34" s="0"/>
    </row>
    <row r="35" s="4" customFormat="true" ht="15" hidden="false" customHeight="true" outlineLevel="0" collapsed="false">
      <c r="A35" s="23" t="s">
        <v>1337</v>
      </c>
      <c r="B35" s="108" t="n">
        <v>13774</v>
      </c>
      <c r="C35" s="23" t="n">
        <v>3267804</v>
      </c>
      <c r="D35" s="102" t="s">
        <v>1837</v>
      </c>
      <c r="E35" s="26" t="s">
        <v>1214</v>
      </c>
      <c r="F35" s="26" t="s">
        <v>255</v>
      </c>
      <c r="G35" s="103" t="n">
        <v>45169</v>
      </c>
      <c r="H35" s="104" t="n">
        <v>166.21</v>
      </c>
      <c r="I35" s="29" t="s">
        <v>23</v>
      </c>
      <c r="J35" s="105" t="s">
        <v>1839</v>
      </c>
      <c r="K35" s="106" t="n">
        <v>19056</v>
      </c>
      <c r="L35" s="107" t="n">
        <v>2023003531</v>
      </c>
      <c r="M35" s="73"/>
      <c r="N35" s="74" t="n">
        <v>0</v>
      </c>
      <c r="O35" s="109" t="n">
        <v>0</v>
      </c>
      <c r="P35" s="110" t="n">
        <v>0</v>
      </c>
      <c r="Q35" s="77" t="n">
        <v>0</v>
      </c>
      <c r="R35" s="78" t="n">
        <v>0</v>
      </c>
      <c r="S35" s="175" t="n">
        <v>166.21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MG35" s="0"/>
      <c r="AMH35" s="0"/>
      <c r="AMI35" s="0"/>
      <c r="AMJ35" s="0"/>
    </row>
    <row r="36" s="4" customFormat="true" ht="15" hidden="false" customHeight="true" outlineLevel="0" collapsed="false">
      <c r="A36" s="23" t="s">
        <v>1337</v>
      </c>
      <c r="B36" s="108" t="n">
        <v>13775</v>
      </c>
      <c r="C36" s="23" t="n">
        <v>3267805</v>
      </c>
      <c r="D36" s="102" t="s">
        <v>1837</v>
      </c>
      <c r="E36" s="26" t="s">
        <v>1845</v>
      </c>
      <c r="F36" s="26" t="s">
        <v>255</v>
      </c>
      <c r="G36" s="103" t="n">
        <v>45169</v>
      </c>
      <c r="H36" s="104" t="n">
        <v>166.21</v>
      </c>
      <c r="I36" s="29" t="s">
        <v>23</v>
      </c>
      <c r="J36" s="105" t="s">
        <v>1839</v>
      </c>
      <c r="K36" s="106" t="n">
        <v>19056</v>
      </c>
      <c r="L36" s="107" t="n">
        <v>2023003531</v>
      </c>
      <c r="M36" s="73"/>
      <c r="N36" s="74" t="n">
        <v>0</v>
      </c>
      <c r="O36" s="109" t="n">
        <v>0</v>
      </c>
      <c r="P36" s="110" t="n">
        <v>0</v>
      </c>
      <c r="Q36" s="77" t="n">
        <v>0</v>
      </c>
      <c r="R36" s="78" t="n">
        <v>0</v>
      </c>
      <c r="S36" s="175" t="n">
        <v>166.21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MG36" s="0"/>
      <c r="AMH36" s="0"/>
      <c r="AMI36" s="0"/>
      <c r="AMJ36" s="0"/>
    </row>
    <row r="37" s="4" customFormat="true" ht="15" hidden="false" customHeight="true" outlineLevel="0" collapsed="false">
      <c r="A37" s="23" t="s">
        <v>1337</v>
      </c>
      <c r="B37" s="108" t="n">
        <v>13776</v>
      </c>
      <c r="C37" s="23" t="n">
        <v>3267806</v>
      </c>
      <c r="D37" s="102" t="s">
        <v>1837</v>
      </c>
      <c r="E37" s="26" t="s">
        <v>1838</v>
      </c>
      <c r="F37" s="26" t="s">
        <v>255</v>
      </c>
      <c r="G37" s="103" t="n">
        <v>45169</v>
      </c>
      <c r="H37" s="104" t="n">
        <v>166.21</v>
      </c>
      <c r="I37" s="29" t="s">
        <v>23</v>
      </c>
      <c r="J37" s="105" t="s">
        <v>1839</v>
      </c>
      <c r="K37" s="106" t="n">
        <v>19056</v>
      </c>
      <c r="L37" s="107" t="n">
        <v>2023003531</v>
      </c>
      <c r="M37" s="73"/>
      <c r="N37" s="74" t="n">
        <v>0</v>
      </c>
      <c r="O37" s="109" t="n">
        <v>0</v>
      </c>
      <c r="P37" s="110" t="n">
        <v>0</v>
      </c>
      <c r="Q37" s="77" t="n">
        <v>0</v>
      </c>
      <c r="R37" s="78" t="n">
        <v>0</v>
      </c>
      <c r="S37" s="175" t="n">
        <v>166.21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MG37" s="0"/>
      <c r="AMH37" s="0"/>
      <c r="AMI37" s="0"/>
      <c r="AMJ37" s="0"/>
    </row>
    <row r="38" s="4" customFormat="true" ht="15" hidden="false" customHeight="true" outlineLevel="0" collapsed="false">
      <c r="A38" s="23" t="s">
        <v>1337</v>
      </c>
      <c r="B38" s="108" t="n">
        <v>13777</v>
      </c>
      <c r="C38" s="23" t="n">
        <v>3267807</v>
      </c>
      <c r="D38" s="102" t="s">
        <v>1837</v>
      </c>
      <c r="E38" s="26" t="s">
        <v>1838</v>
      </c>
      <c r="F38" s="26" t="s">
        <v>255</v>
      </c>
      <c r="G38" s="103" t="n">
        <v>45169</v>
      </c>
      <c r="H38" s="104" t="n">
        <v>166.21</v>
      </c>
      <c r="I38" s="29" t="s">
        <v>23</v>
      </c>
      <c r="J38" s="105" t="s">
        <v>1839</v>
      </c>
      <c r="K38" s="106" t="n">
        <v>19056</v>
      </c>
      <c r="L38" s="107" t="n">
        <v>2023003531</v>
      </c>
      <c r="M38" s="73"/>
      <c r="N38" s="74" t="n">
        <v>0</v>
      </c>
      <c r="O38" s="109" t="n">
        <v>0</v>
      </c>
      <c r="P38" s="110" t="n">
        <v>0</v>
      </c>
      <c r="Q38" s="77" t="n">
        <v>0</v>
      </c>
      <c r="R38" s="78" t="n">
        <v>0</v>
      </c>
      <c r="S38" s="175" t="n">
        <v>166.21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MG38" s="0"/>
      <c r="AMH38" s="0"/>
      <c r="AMI38" s="0"/>
      <c r="AMJ38" s="0"/>
    </row>
    <row r="39" s="4" customFormat="true" ht="15" hidden="false" customHeight="true" outlineLevel="0" collapsed="false">
      <c r="A39" s="23" t="s">
        <v>1337</v>
      </c>
      <c r="B39" s="108" t="n">
        <v>13778</v>
      </c>
      <c r="C39" s="23" t="n">
        <v>3267808</v>
      </c>
      <c r="D39" s="102" t="s">
        <v>1837</v>
      </c>
      <c r="E39" s="26" t="s">
        <v>1838</v>
      </c>
      <c r="F39" s="26" t="s">
        <v>255</v>
      </c>
      <c r="G39" s="103" t="n">
        <v>45169</v>
      </c>
      <c r="H39" s="104" t="n">
        <v>166.21</v>
      </c>
      <c r="I39" s="29" t="s">
        <v>23</v>
      </c>
      <c r="J39" s="105" t="s">
        <v>1839</v>
      </c>
      <c r="K39" s="106" t="n">
        <v>19056</v>
      </c>
      <c r="L39" s="107" t="n">
        <v>2023003531</v>
      </c>
      <c r="M39" s="73"/>
      <c r="N39" s="74" t="n">
        <v>0</v>
      </c>
      <c r="O39" s="109" t="n">
        <v>0</v>
      </c>
      <c r="P39" s="110" t="n">
        <v>0</v>
      </c>
      <c r="Q39" s="77" t="n">
        <v>0</v>
      </c>
      <c r="R39" s="78" t="n">
        <v>0</v>
      </c>
      <c r="S39" s="175" t="n">
        <v>166.21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MG39" s="0"/>
      <c r="AMH39" s="0"/>
      <c r="AMI39" s="0"/>
      <c r="AMJ39" s="0"/>
    </row>
    <row r="40" s="4" customFormat="true" ht="15" hidden="false" customHeight="true" outlineLevel="0" collapsed="false">
      <c r="A40" s="23" t="s">
        <v>1337</v>
      </c>
      <c r="B40" s="108" t="n">
        <v>13779</v>
      </c>
      <c r="C40" s="23" t="n">
        <v>3267809</v>
      </c>
      <c r="D40" s="102" t="s">
        <v>1837</v>
      </c>
      <c r="E40" s="26" t="s">
        <v>1838</v>
      </c>
      <c r="F40" s="26" t="s">
        <v>255</v>
      </c>
      <c r="G40" s="103" t="n">
        <v>45169</v>
      </c>
      <c r="H40" s="104" t="n">
        <v>166.21</v>
      </c>
      <c r="I40" s="29" t="s">
        <v>23</v>
      </c>
      <c r="J40" s="105" t="s">
        <v>1839</v>
      </c>
      <c r="K40" s="106" t="n">
        <v>19056</v>
      </c>
      <c r="L40" s="107" t="n">
        <v>2023003531</v>
      </c>
      <c r="M40" s="73"/>
      <c r="N40" s="74" t="n">
        <v>0</v>
      </c>
      <c r="O40" s="109" t="n">
        <v>0</v>
      </c>
      <c r="P40" s="110" t="n">
        <v>0</v>
      </c>
      <c r="Q40" s="77" t="n">
        <v>0</v>
      </c>
      <c r="R40" s="78" t="n">
        <v>0</v>
      </c>
      <c r="S40" s="175" t="n">
        <v>166.21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MG40" s="0"/>
      <c r="AMH40" s="0"/>
      <c r="AMI40" s="0"/>
      <c r="AMJ40" s="0"/>
    </row>
    <row r="41" s="4" customFormat="true" ht="15" hidden="false" customHeight="true" outlineLevel="0" collapsed="false">
      <c r="A41" s="23" t="s">
        <v>1337</v>
      </c>
      <c r="B41" s="108" t="n">
        <v>13780</v>
      </c>
      <c r="C41" s="23" t="n">
        <v>3267810</v>
      </c>
      <c r="D41" s="102" t="s">
        <v>1837</v>
      </c>
      <c r="E41" s="26" t="s">
        <v>1846</v>
      </c>
      <c r="F41" s="26" t="s">
        <v>255</v>
      </c>
      <c r="G41" s="103" t="n">
        <v>45169</v>
      </c>
      <c r="H41" s="104" t="n">
        <v>166.21</v>
      </c>
      <c r="I41" s="29" t="s">
        <v>23</v>
      </c>
      <c r="J41" s="105" t="s">
        <v>1839</v>
      </c>
      <c r="K41" s="106" t="n">
        <v>19056</v>
      </c>
      <c r="L41" s="107" t="n">
        <v>2023003531</v>
      </c>
      <c r="M41" s="73"/>
      <c r="N41" s="74" t="n">
        <v>0</v>
      </c>
      <c r="O41" s="109" t="n">
        <v>0</v>
      </c>
      <c r="P41" s="110" t="n">
        <v>0</v>
      </c>
      <c r="Q41" s="77" t="n">
        <v>0</v>
      </c>
      <c r="R41" s="78" t="n">
        <v>0</v>
      </c>
      <c r="S41" s="175" t="n">
        <v>166.21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MG41" s="0"/>
      <c r="AMH41" s="0"/>
      <c r="AMI41" s="0"/>
      <c r="AMJ41" s="0"/>
    </row>
    <row r="42" s="4" customFormat="true" ht="15" hidden="false" customHeight="true" outlineLevel="0" collapsed="false">
      <c r="A42" s="23" t="s">
        <v>1337</v>
      </c>
      <c r="B42" s="108" t="n">
        <v>13781</v>
      </c>
      <c r="C42" s="23" t="n">
        <v>3267811</v>
      </c>
      <c r="D42" s="102" t="s">
        <v>1837</v>
      </c>
      <c r="E42" s="26" t="s">
        <v>1847</v>
      </c>
      <c r="F42" s="26" t="s">
        <v>255</v>
      </c>
      <c r="G42" s="103" t="n">
        <v>45169</v>
      </c>
      <c r="H42" s="104" t="n">
        <v>166.21</v>
      </c>
      <c r="I42" s="29" t="s">
        <v>23</v>
      </c>
      <c r="J42" s="105" t="s">
        <v>1839</v>
      </c>
      <c r="K42" s="106" t="n">
        <v>19056</v>
      </c>
      <c r="L42" s="107" t="n">
        <v>2023003531</v>
      </c>
      <c r="M42" s="73"/>
      <c r="N42" s="74" t="n">
        <v>0</v>
      </c>
      <c r="O42" s="109" t="n">
        <v>0</v>
      </c>
      <c r="P42" s="110" t="n">
        <v>0</v>
      </c>
      <c r="Q42" s="77" t="n">
        <v>0</v>
      </c>
      <c r="R42" s="78" t="n">
        <v>0</v>
      </c>
      <c r="S42" s="175" t="n">
        <v>166.21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MG42" s="0"/>
      <c r="AMH42" s="0"/>
      <c r="AMI42" s="0"/>
      <c r="AMJ42" s="0"/>
    </row>
    <row r="43" s="4" customFormat="true" ht="15" hidden="false" customHeight="true" outlineLevel="0" collapsed="false">
      <c r="A43" s="23" t="s">
        <v>1337</v>
      </c>
      <c r="B43" s="108" t="n">
        <v>13782</v>
      </c>
      <c r="C43" s="23" t="n">
        <v>3267812</v>
      </c>
      <c r="D43" s="102" t="s">
        <v>1837</v>
      </c>
      <c r="E43" s="26" t="s">
        <v>275</v>
      </c>
      <c r="F43" s="26" t="s">
        <v>255</v>
      </c>
      <c r="G43" s="103" t="n">
        <v>45169</v>
      </c>
      <c r="H43" s="104" t="n">
        <v>166.21</v>
      </c>
      <c r="I43" s="29" t="s">
        <v>23</v>
      </c>
      <c r="J43" s="105" t="s">
        <v>1839</v>
      </c>
      <c r="K43" s="106" t="n">
        <v>19056</v>
      </c>
      <c r="L43" s="107" t="n">
        <v>2023003531</v>
      </c>
      <c r="M43" s="73"/>
      <c r="N43" s="74" t="n">
        <v>0</v>
      </c>
      <c r="O43" s="109" t="n">
        <v>0</v>
      </c>
      <c r="P43" s="110" t="n">
        <v>0</v>
      </c>
      <c r="Q43" s="77" t="n">
        <v>0</v>
      </c>
      <c r="R43" s="78" t="n">
        <v>0</v>
      </c>
      <c r="S43" s="175" t="n">
        <v>166.21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MG43" s="0"/>
      <c r="AMH43" s="0"/>
      <c r="AMI43" s="0"/>
      <c r="AMJ43" s="0"/>
    </row>
    <row r="44" s="4" customFormat="true" ht="15" hidden="false" customHeight="true" outlineLevel="0" collapsed="false">
      <c r="A44" s="23" t="s">
        <v>1337</v>
      </c>
      <c r="B44" s="108" t="n">
        <v>13783</v>
      </c>
      <c r="C44" s="23" t="n">
        <v>3267813</v>
      </c>
      <c r="D44" s="102" t="s">
        <v>1837</v>
      </c>
      <c r="E44" s="26" t="s">
        <v>275</v>
      </c>
      <c r="F44" s="26" t="s">
        <v>255</v>
      </c>
      <c r="G44" s="103" t="n">
        <v>45169</v>
      </c>
      <c r="H44" s="104" t="n">
        <v>166.21</v>
      </c>
      <c r="I44" s="29" t="s">
        <v>23</v>
      </c>
      <c r="J44" s="105" t="s">
        <v>1839</v>
      </c>
      <c r="K44" s="106" t="n">
        <v>19056</v>
      </c>
      <c r="L44" s="107" t="n">
        <v>2023003531</v>
      </c>
      <c r="M44" s="73"/>
      <c r="N44" s="74" t="n">
        <v>0</v>
      </c>
      <c r="O44" s="109" t="n">
        <v>0</v>
      </c>
      <c r="P44" s="110" t="n">
        <v>0</v>
      </c>
      <c r="Q44" s="77" t="n">
        <v>0</v>
      </c>
      <c r="R44" s="78" t="n">
        <v>0</v>
      </c>
      <c r="S44" s="175" t="n">
        <v>166.21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MG44" s="0"/>
      <c r="AMH44" s="0"/>
      <c r="AMI44" s="0"/>
      <c r="AMJ44" s="0"/>
    </row>
    <row r="45" s="4" customFormat="true" ht="15" hidden="false" customHeight="true" outlineLevel="0" collapsed="false">
      <c r="A45" s="23" t="s">
        <v>1337</v>
      </c>
      <c r="B45" s="108" t="n">
        <v>13784</v>
      </c>
      <c r="C45" s="23" t="n">
        <v>3267814</v>
      </c>
      <c r="D45" s="102" t="s">
        <v>1837</v>
      </c>
      <c r="E45" s="26" t="s">
        <v>1846</v>
      </c>
      <c r="F45" s="26" t="s">
        <v>255</v>
      </c>
      <c r="G45" s="103" t="n">
        <v>45169</v>
      </c>
      <c r="H45" s="104" t="n">
        <v>166.21</v>
      </c>
      <c r="I45" s="29" t="s">
        <v>23</v>
      </c>
      <c r="J45" s="105" t="s">
        <v>1839</v>
      </c>
      <c r="K45" s="106" t="n">
        <v>19056</v>
      </c>
      <c r="L45" s="107" t="n">
        <v>2023003531</v>
      </c>
      <c r="M45" s="73"/>
      <c r="N45" s="74" t="n">
        <v>0</v>
      </c>
      <c r="O45" s="109" t="n">
        <v>0</v>
      </c>
      <c r="P45" s="110" t="n">
        <v>0</v>
      </c>
      <c r="Q45" s="77" t="n">
        <v>0</v>
      </c>
      <c r="R45" s="78" t="n">
        <v>0</v>
      </c>
      <c r="S45" s="175" t="n">
        <v>166.21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MG45" s="0"/>
      <c r="AMH45" s="0"/>
      <c r="AMI45" s="0"/>
      <c r="AMJ45" s="0"/>
    </row>
    <row r="46" s="4" customFormat="true" ht="15" hidden="false" customHeight="true" outlineLevel="0" collapsed="false">
      <c r="A46" s="23" t="s">
        <v>1337</v>
      </c>
      <c r="B46" s="108" t="n">
        <v>13785</v>
      </c>
      <c r="C46" s="23" t="n">
        <v>3267815</v>
      </c>
      <c r="D46" s="102" t="s">
        <v>1837</v>
      </c>
      <c r="E46" s="26" t="s">
        <v>1847</v>
      </c>
      <c r="F46" s="26" t="s">
        <v>255</v>
      </c>
      <c r="G46" s="103" t="n">
        <v>45169</v>
      </c>
      <c r="H46" s="104" t="n">
        <v>166.21</v>
      </c>
      <c r="I46" s="29" t="s">
        <v>23</v>
      </c>
      <c r="J46" s="105" t="s">
        <v>1839</v>
      </c>
      <c r="K46" s="106" t="n">
        <v>19056</v>
      </c>
      <c r="L46" s="107" t="n">
        <v>2023003531</v>
      </c>
      <c r="M46" s="73"/>
      <c r="N46" s="74" t="n">
        <v>0</v>
      </c>
      <c r="O46" s="109" t="n">
        <v>0</v>
      </c>
      <c r="P46" s="110" t="n">
        <v>0</v>
      </c>
      <c r="Q46" s="77" t="n">
        <v>0</v>
      </c>
      <c r="R46" s="78" t="n">
        <v>0</v>
      </c>
      <c r="S46" s="175" t="n">
        <v>166.21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MG46" s="0"/>
      <c r="AMH46" s="0"/>
      <c r="AMI46" s="0"/>
      <c r="AMJ46" s="0"/>
    </row>
    <row r="47" s="4" customFormat="true" ht="15" hidden="false" customHeight="true" outlineLevel="0" collapsed="false">
      <c r="A47" s="23" t="s">
        <v>1337</v>
      </c>
      <c r="B47" s="108" t="n">
        <v>13786</v>
      </c>
      <c r="C47" s="23" t="n">
        <v>3267816</v>
      </c>
      <c r="D47" s="102" t="s">
        <v>1837</v>
      </c>
      <c r="E47" s="26" t="s">
        <v>1848</v>
      </c>
      <c r="F47" s="26" t="s">
        <v>255</v>
      </c>
      <c r="G47" s="103" t="n">
        <v>45169</v>
      </c>
      <c r="H47" s="104" t="n">
        <v>166.21</v>
      </c>
      <c r="I47" s="29" t="s">
        <v>23</v>
      </c>
      <c r="J47" s="105" t="s">
        <v>1839</v>
      </c>
      <c r="K47" s="106" t="n">
        <v>19056</v>
      </c>
      <c r="L47" s="107" t="n">
        <v>2023003531</v>
      </c>
      <c r="M47" s="73"/>
      <c r="N47" s="74" t="n">
        <v>0</v>
      </c>
      <c r="O47" s="109" t="n">
        <v>0</v>
      </c>
      <c r="P47" s="110" t="n">
        <v>0</v>
      </c>
      <c r="Q47" s="77" t="n">
        <v>0</v>
      </c>
      <c r="R47" s="78" t="n">
        <v>0</v>
      </c>
      <c r="S47" s="175" t="n">
        <v>166.21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MG47" s="0"/>
      <c r="AMH47" s="0"/>
      <c r="AMI47" s="0"/>
      <c r="AMJ47" s="0"/>
    </row>
    <row r="48" s="4" customFormat="true" ht="15" hidden="false" customHeight="true" outlineLevel="0" collapsed="false">
      <c r="A48" s="23" t="s">
        <v>1337</v>
      </c>
      <c r="B48" s="108" t="n">
        <v>13787</v>
      </c>
      <c r="C48" s="23" t="n">
        <v>3267817</v>
      </c>
      <c r="D48" s="102" t="s">
        <v>1837</v>
      </c>
      <c r="E48" s="26" t="s">
        <v>1849</v>
      </c>
      <c r="F48" s="26" t="s">
        <v>255</v>
      </c>
      <c r="G48" s="103" t="n">
        <v>45169</v>
      </c>
      <c r="H48" s="104" t="n">
        <v>166.21</v>
      </c>
      <c r="I48" s="29" t="s">
        <v>23</v>
      </c>
      <c r="J48" s="105" t="s">
        <v>1839</v>
      </c>
      <c r="K48" s="106" t="n">
        <v>19056</v>
      </c>
      <c r="L48" s="107" t="n">
        <v>2023003531</v>
      </c>
      <c r="M48" s="73"/>
      <c r="N48" s="74" t="n">
        <v>0</v>
      </c>
      <c r="O48" s="109" t="n">
        <v>0</v>
      </c>
      <c r="P48" s="110" t="n">
        <v>0</v>
      </c>
      <c r="Q48" s="77" t="n">
        <v>0</v>
      </c>
      <c r="R48" s="78" t="n">
        <v>0</v>
      </c>
      <c r="S48" s="175" t="n">
        <v>166.21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MG48" s="0"/>
      <c r="AMH48" s="0"/>
      <c r="AMI48" s="0"/>
      <c r="AMJ48" s="0"/>
    </row>
    <row r="49" s="4" customFormat="true" ht="15" hidden="false" customHeight="true" outlineLevel="0" collapsed="false">
      <c r="A49" s="23" t="s">
        <v>1337</v>
      </c>
      <c r="B49" s="108" t="n">
        <v>13788</v>
      </c>
      <c r="C49" s="23" t="n">
        <v>3267818</v>
      </c>
      <c r="D49" s="102" t="s">
        <v>1837</v>
      </c>
      <c r="E49" s="26" t="s">
        <v>1846</v>
      </c>
      <c r="F49" s="26" t="s">
        <v>255</v>
      </c>
      <c r="G49" s="103" t="n">
        <v>45169</v>
      </c>
      <c r="H49" s="104" t="n">
        <v>166.21</v>
      </c>
      <c r="I49" s="29" t="s">
        <v>23</v>
      </c>
      <c r="J49" s="105" t="s">
        <v>1839</v>
      </c>
      <c r="K49" s="106" t="n">
        <v>19056</v>
      </c>
      <c r="L49" s="107" t="n">
        <v>2023003531</v>
      </c>
      <c r="M49" s="73"/>
      <c r="N49" s="74" t="n">
        <v>0</v>
      </c>
      <c r="O49" s="109" t="n">
        <v>0</v>
      </c>
      <c r="P49" s="110" t="n">
        <v>0</v>
      </c>
      <c r="Q49" s="77" t="n">
        <v>0</v>
      </c>
      <c r="R49" s="78" t="n">
        <v>0</v>
      </c>
      <c r="S49" s="175" t="n">
        <v>166.21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MG49" s="0"/>
      <c r="AMH49" s="0"/>
      <c r="AMI49" s="0"/>
      <c r="AMJ49" s="0"/>
    </row>
    <row r="50" s="4" customFormat="true" ht="15" hidden="false" customHeight="true" outlineLevel="0" collapsed="false">
      <c r="A50" s="23" t="s">
        <v>1337</v>
      </c>
      <c r="B50" s="108" t="n">
        <v>13789</v>
      </c>
      <c r="C50" s="23" t="n">
        <v>3267819</v>
      </c>
      <c r="D50" s="102" t="s">
        <v>1837</v>
      </c>
      <c r="E50" s="26" t="s">
        <v>267</v>
      </c>
      <c r="F50" s="26" t="s">
        <v>255</v>
      </c>
      <c r="G50" s="103" t="n">
        <v>45169</v>
      </c>
      <c r="H50" s="104" t="n">
        <v>166.21</v>
      </c>
      <c r="I50" s="29" t="s">
        <v>23</v>
      </c>
      <c r="J50" s="105" t="s">
        <v>1839</v>
      </c>
      <c r="K50" s="106" t="n">
        <v>19056</v>
      </c>
      <c r="L50" s="107" t="n">
        <v>2023003531</v>
      </c>
      <c r="M50" s="73"/>
      <c r="N50" s="74" t="n">
        <v>0</v>
      </c>
      <c r="O50" s="109" t="n">
        <v>0</v>
      </c>
      <c r="P50" s="110" t="n">
        <v>0</v>
      </c>
      <c r="Q50" s="77" t="n">
        <v>0</v>
      </c>
      <c r="R50" s="78" t="n">
        <v>0</v>
      </c>
      <c r="S50" s="175" t="n">
        <v>166.21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MG50" s="0"/>
      <c r="AMH50" s="0"/>
      <c r="AMI50" s="0"/>
      <c r="AMJ50" s="0"/>
    </row>
    <row r="51" s="4" customFormat="true" ht="15" hidden="false" customHeight="true" outlineLevel="0" collapsed="false">
      <c r="A51" s="23" t="s">
        <v>1337</v>
      </c>
      <c r="B51" s="108" t="n">
        <v>13790</v>
      </c>
      <c r="C51" s="23" t="n">
        <v>3267820</v>
      </c>
      <c r="D51" s="102" t="s">
        <v>1837</v>
      </c>
      <c r="E51" s="26" t="s">
        <v>258</v>
      </c>
      <c r="F51" s="26" t="s">
        <v>255</v>
      </c>
      <c r="G51" s="103" t="n">
        <v>45169</v>
      </c>
      <c r="H51" s="104" t="n">
        <v>166.21</v>
      </c>
      <c r="I51" s="29" t="s">
        <v>23</v>
      </c>
      <c r="J51" s="105" t="s">
        <v>1839</v>
      </c>
      <c r="K51" s="106" t="n">
        <v>19056</v>
      </c>
      <c r="L51" s="107" t="n">
        <v>2023003531</v>
      </c>
      <c r="M51" s="73"/>
      <c r="N51" s="74" t="n">
        <v>0</v>
      </c>
      <c r="O51" s="109" t="n">
        <v>0</v>
      </c>
      <c r="P51" s="110" t="n">
        <v>0</v>
      </c>
      <c r="Q51" s="77" t="n">
        <v>0</v>
      </c>
      <c r="R51" s="78" t="n">
        <v>0</v>
      </c>
      <c r="S51" s="175" t="n">
        <v>166.21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MG51" s="0"/>
      <c r="AMH51" s="0"/>
      <c r="AMI51" s="0"/>
      <c r="AMJ51" s="0"/>
    </row>
    <row r="52" s="4" customFormat="true" ht="15" hidden="false" customHeight="true" outlineLevel="0" collapsed="false">
      <c r="A52" s="23" t="s">
        <v>1337</v>
      </c>
      <c r="B52" s="108" t="n">
        <v>13791</v>
      </c>
      <c r="C52" s="23" t="n">
        <v>3267821</v>
      </c>
      <c r="D52" s="102" t="s">
        <v>1837</v>
      </c>
      <c r="E52" s="26" t="s">
        <v>258</v>
      </c>
      <c r="F52" s="26" t="s">
        <v>255</v>
      </c>
      <c r="G52" s="103" t="n">
        <v>45169</v>
      </c>
      <c r="H52" s="104" t="n">
        <v>166.21</v>
      </c>
      <c r="I52" s="29" t="s">
        <v>23</v>
      </c>
      <c r="J52" s="105" t="s">
        <v>1839</v>
      </c>
      <c r="K52" s="106" t="n">
        <v>19056</v>
      </c>
      <c r="L52" s="107" t="n">
        <v>2023003531</v>
      </c>
      <c r="M52" s="73"/>
      <c r="N52" s="74" t="n">
        <v>0</v>
      </c>
      <c r="O52" s="109" t="n">
        <v>0</v>
      </c>
      <c r="P52" s="110" t="n">
        <v>0</v>
      </c>
      <c r="Q52" s="77" t="n">
        <v>0</v>
      </c>
      <c r="R52" s="78" t="n">
        <v>0</v>
      </c>
      <c r="S52" s="175" t="n">
        <v>166.21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MG52" s="0"/>
      <c r="AMH52" s="0"/>
      <c r="AMI52" s="0"/>
      <c r="AMJ52" s="0"/>
    </row>
    <row r="53" s="4" customFormat="true" ht="15" hidden="false" customHeight="true" outlineLevel="0" collapsed="false">
      <c r="A53" s="23" t="s">
        <v>1337</v>
      </c>
      <c r="B53" s="108" t="n">
        <v>13792</v>
      </c>
      <c r="C53" s="23" t="n">
        <v>3267822</v>
      </c>
      <c r="D53" s="102" t="s">
        <v>1837</v>
      </c>
      <c r="E53" s="26" t="s">
        <v>258</v>
      </c>
      <c r="F53" s="26" t="s">
        <v>255</v>
      </c>
      <c r="G53" s="103" t="n">
        <v>45169</v>
      </c>
      <c r="H53" s="104" t="n">
        <v>166.21</v>
      </c>
      <c r="I53" s="29" t="s">
        <v>23</v>
      </c>
      <c r="J53" s="105" t="s">
        <v>1839</v>
      </c>
      <c r="K53" s="106" t="n">
        <v>19056</v>
      </c>
      <c r="L53" s="107" t="n">
        <v>2023003531</v>
      </c>
      <c r="M53" s="73"/>
      <c r="N53" s="74" t="n">
        <v>0</v>
      </c>
      <c r="O53" s="109" t="n">
        <v>0</v>
      </c>
      <c r="P53" s="110" t="n">
        <v>0</v>
      </c>
      <c r="Q53" s="77" t="n">
        <v>0</v>
      </c>
      <c r="R53" s="78" t="n">
        <v>0</v>
      </c>
      <c r="S53" s="175" t="n">
        <v>166.21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MG53" s="0"/>
      <c r="AMH53" s="0"/>
      <c r="AMI53" s="0"/>
      <c r="AMJ53" s="0"/>
    </row>
    <row r="54" s="4" customFormat="true" ht="15" hidden="false" customHeight="true" outlineLevel="0" collapsed="false">
      <c r="A54" s="23" t="s">
        <v>1337</v>
      </c>
      <c r="B54" s="108" t="n">
        <v>13793</v>
      </c>
      <c r="C54" s="23" t="n">
        <v>3267823</v>
      </c>
      <c r="D54" s="102" t="s">
        <v>1837</v>
      </c>
      <c r="E54" s="26" t="s">
        <v>258</v>
      </c>
      <c r="F54" s="26" t="s">
        <v>255</v>
      </c>
      <c r="G54" s="103" t="n">
        <v>45169</v>
      </c>
      <c r="H54" s="104" t="n">
        <v>166.21</v>
      </c>
      <c r="I54" s="29" t="s">
        <v>23</v>
      </c>
      <c r="J54" s="105" t="s">
        <v>1839</v>
      </c>
      <c r="K54" s="106" t="n">
        <v>19056</v>
      </c>
      <c r="L54" s="107" t="n">
        <v>2023003531</v>
      </c>
      <c r="M54" s="73"/>
      <c r="N54" s="74" t="n">
        <v>0</v>
      </c>
      <c r="O54" s="109" t="n">
        <v>0</v>
      </c>
      <c r="P54" s="110" t="n">
        <v>0</v>
      </c>
      <c r="Q54" s="77" t="n">
        <v>0</v>
      </c>
      <c r="R54" s="78" t="n">
        <v>0</v>
      </c>
      <c r="S54" s="175" t="n">
        <v>166.21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MG54" s="0"/>
      <c r="AMH54" s="0"/>
      <c r="AMI54" s="0"/>
      <c r="AMJ54" s="0"/>
    </row>
    <row r="55" s="4" customFormat="true" ht="15" hidden="false" customHeight="true" outlineLevel="0" collapsed="false">
      <c r="A55" s="23" t="s">
        <v>1337</v>
      </c>
      <c r="B55" s="108" t="n">
        <v>13794</v>
      </c>
      <c r="C55" s="23" t="n">
        <v>3267824</v>
      </c>
      <c r="D55" s="102" t="s">
        <v>1837</v>
      </c>
      <c r="E55" s="26" t="s">
        <v>258</v>
      </c>
      <c r="F55" s="26" t="s">
        <v>255</v>
      </c>
      <c r="G55" s="103" t="n">
        <v>45169</v>
      </c>
      <c r="H55" s="104" t="n">
        <v>166.21</v>
      </c>
      <c r="I55" s="29" t="s">
        <v>23</v>
      </c>
      <c r="J55" s="105" t="s">
        <v>1839</v>
      </c>
      <c r="K55" s="106" t="n">
        <v>19056</v>
      </c>
      <c r="L55" s="107" t="n">
        <v>2023003531</v>
      </c>
      <c r="M55" s="73"/>
      <c r="N55" s="74" t="n">
        <v>0</v>
      </c>
      <c r="O55" s="109" t="n">
        <v>0</v>
      </c>
      <c r="P55" s="110" t="n">
        <v>0</v>
      </c>
      <c r="Q55" s="77" t="n">
        <v>0</v>
      </c>
      <c r="R55" s="78" t="n">
        <v>0</v>
      </c>
      <c r="S55" s="175" t="n">
        <v>166.21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MG55" s="0"/>
      <c r="AMH55" s="0"/>
      <c r="AMI55" s="0"/>
      <c r="AMJ55" s="0"/>
    </row>
    <row r="56" s="4" customFormat="true" ht="15" hidden="false" customHeight="true" outlineLevel="0" collapsed="false">
      <c r="A56" s="23" t="s">
        <v>1337</v>
      </c>
      <c r="B56" s="108" t="n">
        <v>13795</v>
      </c>
      <c r="C56" s="23" t="n">
        <v>3267825</v>
      </c>
      <c r="D56" s="102" t="s">
        <v>1837</v>
      </c>
      <c r="E56" s="26" t="s">
        <v>258</v>
      </c>
      <c r="F56" s="26" t="s">
        <v>255</v>
      </c>
      <c r="G56" s="103" t="n">
        <v>45169</v>
      </c>
      <c r="H56" s="104" t="n">
        <v>166.21</v>
      </c>
      <c r="I56" s="29" t="s">
        <v>23</v>
      </c>
      <c r="J56" s="105" t="s">
        <v>1839</v>
      </c>
      <c r="K56" s="106" t="n">
        <v>19056</v>
      </c>
      <c r="L56" s="107" t="n">
        <v>2023003531</v>
      </c>
      <c r="M56" s="73"/>
      <c r="N56" s="74" t="n">
        <v>0</v>
      </c>
      <c r="O56" s="109" t="n">
        <v>0</v>
      </c>
      <c r="P56" s="110" t="n">
        <v>0</v>
      </c>
      <c r="Q56" s="77" t="n">
        <v>0</v>
      </c>
      <c r="R56" s="78" t="n">
        <v>0</v>
      </c>
      <c r="S56" s="175" t="n">
        <v>166.21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MG56" s="0"/>
      <c r="AMH56" s="0"/>
      <c r="AMI56" s="0"/>
      <c r="AMJ56" s="0"/>
    </row>
    <row r="57" s="4" customFormat="true" ht="15" hidden="false" customHeight="true" outlineLevel="0" collapsed="false">
      <c r="A57" s="23" t="s">
        <v>1337</v>
      </c>
      <c r="B57" s="108" t="n">
        <v>13796</v>
      </c>
      <c r="C57" s="23" t="n">
        <v>3267826</v>
      </c>
      <c r="D57" s="102" t="s">
        <v>1837</v>
      </c>
      <c r="E57" s="26" t="s">
        <v>258</v>
      </c>
      <c r="F57" s="26" t="s">
        <v>255</v>
      </c>
      <c r="G57" s="103" t="n">
        <v>45169</v>
      </c>
      <c r="H57" s="104" t="n">
        <v>166.21</v>
      </c>
      <c r="I57" s="29" t="s">
        <v>23</v>
      </c>
      <c r="J57" s="105" t="s">
        <v>1839</v>
      </c>
      <c r="K57" s="106" t="n">
        <v>19056</v>
      </c>
      <c r="L57" s="107" t="n">
        <v>2023003531</v>
      </c>
      <c r="M57" s="73"/>
      <c r="N57" s="74" t="n">
        <v>0</v>
      </c>
      <c r="O57" s="109" t="n">
        <v>0</v>
      </c>
      <c r="P57" s="110" t="n">
        <v>0</v>
      </c>
      <c r="Q57" s="77" t="n">
        <v>0</v>
      </c>
      <c r="R57" s="78" t="n">
        <v>0</v>
      </c>
      <c r="S57" s="175" t="n">
        <v>166.21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MG57" s="0"/>
      <c r="AMH57" s="0"/>
      <c r="AMI57" s="0"/>
      <c r="AMJ57" s="0"/>
    </row>
    <row r="58" s="4" customFormat="true" ht="15" hidden="false" customHeight="true" outlineLevel="0" collapsed="false">
      <c r="A58" s="23" t="s">
        <v>1337</v>
      </c>
      <c r="B58" s="108" t="n">
        <v>13797</v>
      </c>
      <c r="C58" s="23" t="n">
        <v>3267827</v>
      </c>
      <c r="D58" s="102" t="s">
        <v>1837</v>
      </c>
      <c r="E58" s="26" t="s">
        <v>258</v>
      </c>
      <c r="F58" s="26" t="s">
        <v>255</v>
      </c>
      <c r="G58" s="103" t="n">
        <v>45169</v>
      </c>
      <c r="H58" s="104" t="n">
        <v>166.21</v>
      </c>
      <c r="I58" s="29" t="s">
        <v>23</v>
      </c>
      <c r="J58" s="105" t="s">
        <v>1839</v>
      </c>
      <c r="K58" s="106" t="n">
        <v>19056</v>
      </c>
      <c r="L58" s="107" t="n">
        <v>2023003531</v>
      </c>
      <c r="M58" s="73"/>
      <c r="N58" s="74" t="n">
        <v>0</v>
      </c>
      <c r="O58" s="109" t="n">
        <v>0</v>
      </c>
      <c r="P58" s="110" t="n">
        <v>0</v>
      </c>
      <c r="Q58" s="77" t="n">
        <v>0</v>
      </c>
      <c r="R58" s="78" t="n">
        <v>0</v>
      </c>
      <c r="S58" s="175" t="n">
        <v>166.21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MG58" s="0"/>
      <c r="AMH58" s="0"/>
      <c r="AMI58" s="0"/>
      <c r="AMJ58" s="0"/>
    </row>
    <row r="59" s="4" customFormat="true" ht="15" hidden="false" customHeight="true" outlineLevel="0" collapsed="false">
      <c r="A59" s="23" t="s">
        <v>1337</v>
      </c>
      <c r="B59" s="108" t="n">
        <v>13798</v>
      </c>
      <c r="C59" s="23" t="n">
        <v>3267828</v>
      </c>
      <c r="D59" s="102" t="s">
        <v>1837</v>
      </c>
      <c r="E59" s="26" t="s">
        <v>258</v>
      </c>
      <c r="F59" s="26" t="s">
        <v>255</v>
      </c>
      <c r="G59" s="103" t="n">
        <v>45169</v>
      </c>
      <c r="H59" s="104" t="n">
        <v>166.21</v>
      </c>
      <c r="I59" s="29" t="s">
        <v>23</v>
      </c>
      <c r="J59" s="105" t="s">
        <v>1839</v>
      </c>
      <c r="K59" s="106" t="n">
        <v>19056</v>
      </c>
      <c r="L59" s="107" t="n">
        <v>2023003531</v>
      </c>
      <c r="M59" s="73"/>
      <c r="N59" s="74" t="n">
        <v>0</v>
      </c>
      <c r="O59" s="109" t="n">
        <v>0</v>
      </c>
      <c r="P59" s="110" t="n">
        <v>0</v>
      </c>
      <c r="Q59" s="77" t="n">
        <v>0</v>
      </c>
      <c r="R59" s="78" t="n">
        <v>0</v>
      </c>
      <c r="S59" s="175" t="n">
        <v>166.21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MG59" s="0"/>
      <c r="AMH59" s="0"/>
      <c r="AMI59" s="0"/>
      <c r="AMJ59" s="0"/>
    </row>
    <row r="60" s="4" customFormat="true" ht="15" hidden="false" customHeight="true" outlineLevel="0" collapsed="false">
      <c r="A60" s="23" t="s">
        <v>1337</v>
      </c>
      <c r="B60" s="108" t="n">
        <v>13799</v>
      </c>
      <c r="C60" s="23" t="n">
        <v>3267829</v>
      </c>
      <c r="D60" s="102" t="s">
        <v>1837</v>
      </c>
      <c r="E60" s="26" t="s">
        <v>258</v>
      </c>
      <c r="F60" s="26" t="s">
        <v>255</v>
      </c>
      <c r="G60" s="103" t="n">
        <v>45169</v>
      </c>
      <c r="H60" s="104" t="n">
        <v>166.21</v>
      </c>
      <c r="I60" s="29" t="s">
        <v>23</v>
      </c>
      <c r="J60" s="105" t="s">
        <v>1839</v>
      </c>
      <c r="K60" s="106" t="n">
        <v>19056</v>
      </c>
      <c r="L60" s="107" t="n">
        <v>2023003531</v>
      </c>
      <c r="M60" s="73"/>
      <c r="N60" s="74" t="n">
        <v>0</v>
      </c>
      <c r="O60" s="109" t="n">
        <v>0</v>
      </c>
      <c r="P60" s="110" t="n">
        <v>0</v>
      </c>
      <c r="Q60" s="77" t="n">
        <v>0</v>
      </c>
      <c r="R60" s="78" t="n">
        <v>0</v>
      </c>
      <c r="S60" s="175" t="n">
        <v>166.21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MG60" s="0"/>
      <c r="AMH60" s="0"/>
      <c r="AMI60" s="0"/>
      <c r="AMJ60" s="0"/>
    </row>
    <row r="61" s="4" customFormat="true" ht="15" hidden="false" customHeight="true" outlineLevel="0" collapsed="false">
      <c r="A61" s="23" t="s">
        <v>1337</v>
      </c>
      <c r="B61" s="108" t="n">
        <v>13800</v>
      </c>
      <c r="C61" s="23" t="n">
        <v>3267830</v>
      </c>
      <c r="D61" s="102" t="s">
        <v>1837</v>
      </c>
      <c r="E61" s="26" t="s">
        <v>258</v>
      </c>
      <c r="F61" s="26" t="s">
        <v>255</v>
      </c>
      <c r="G61" s="103" t="n">
        <v>45169</v>
      </c>
      <c r="H61" s="104" t="n">
        <v>166.21</v>
      </c>
      <c r="I61" s="29" t="s">
        <v>23</v>
      </c>
      <c r="J61" s="105" t="s">
        <v>1839</v>
      </c>
      <c r="K61" s="106" t="n">
        <v>19056</v>
      </c>
      <c r="L61" s="107" t="n">
        <v>2023003531</v>
      </c>
      <c r="M61" s="73"/>
      <c r="N61" s="74" t="n">
        <v>0</v>
      </c>
      <c r="O61" s="109" t="n">
        <v>0</v>
      </c>
      <c r="P61" s="110" t="n">
        <v>0</v>
      </c>
      <c r="Q61" s="77" t="n">
        <v>0</v>
      </c>
      <c r="R61" s="78" t="n">
        <v>0</v>
      </c>
      <c r="S61" s="175" t="n">
        <v>166.21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MG61" s="0"/>
      <c r="AMH61" s="0"/>
      <c r="AMI61" s="0"/>
      <c r="AMJ61" s="0"/>
    </row>
    <row r="62" s="4" customFormat="true" ht="15" hidden="false" customHeight="true" outlineLevel="0" collapsed="false">
      <c r="A62" s="23" t="s">
        <v>1337</v>
      </c>
      <c r="B62" s="108" t="n">
        <v>13801</v>
      </c>
      <c r="C62" s="23" t="n">
        <v>3267831</v>
      </c>
      <c r="D62" s="102" t="s">
        <v>1837</v>
      </c>
      <c r="E62" s="26" t="s">
        <v>258</v>
      </c>
      <c r="F62" s="26" t="s">
        <v>255</v>
      </c>
      <c r="G62" s="103" t="n">
        <v>45169</v>
      </c>
      <c r="H62" s="104" t="n">
        <v>166.21</v>
      </c>
      <c r="I62" s="29" t="s">
        <v>23</v>
      </c>
      <c r="J62" s="105" t="s">
        <v>1839</v>
      </c>
      <c r="K62" s="106" t="n">
        <v>19056</v>
      </c>
      <c r="L62" s="107" t="n">
        <v>2023003531</v>
      </c>
      <c r="M62" s="73"/>
      <c r="N62" s="74" t="n">
        <v>0</v>
      </c>
      <c r="O62" s="109" t="n">
        <v>0</v>
      </c>
      <c r="P62" s="110" t="n">
        <v>0</v>
      </c>
      <c r="Q62" s="77" t="n">
        <v>0</v>
      </c>
      <c r="R62" s="78" t="n">
        <v>0</v>
      </c>
      <c r="S62" s="175" t="n">
        <v>166.21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MG62" s="0"/>
      <c r="AMH62" s="0"/>
      <c r="AMI62" s="0"/>
      <c r="AMJ62" s="0"/>
    </row>
    <row r="63" s="4" customFormat="true" ht="15" hidden="false" customHeight="true" outlineLevel="0" collapsed="false">
      <c r="A63" s="23" t="s">
        <v>1337</v>
      </c>
      <c r="B63" s="108" t="n">
        <v>13802</v>
      </c>
      <c r="C63" s="23" t="n">
        <v>3267832</v>
      </c>
      <c r="D63" s="102" t="s">
        <v>1837</v>
      </c>
      <c r="E63" s="26" t="s">
        <v>258</v>
      </c>
      <c r="F63" s="26" t="s">
        <v>255</v>
      </c>
      <c r="G63" s="103" t="n">
        <v>45169</v>
      </c>
      <c r="H63" s="104" t="n">
        <v>166.21</v>
      </c>
      <c r="I63" s="29" t="s">
        <v>23</v>
      </c>
      <c r="J63" s="105" t="s">
        <v>1839</v>
      </c>
      <c r="K63" s="106" t="n">
        <v>19056</v>
      </c>
      <c r="L63" s="107" t="n">
        <v>2023003531</v>
      </c>
      <c r="M63" s="73"/>
      <c r="N63" s="74" t="n">
        <v>0</v>
      </c>
      <c r="O63" s="109" t="n">
        <v>0</v>
      </c>
      <c r="P63" s="110" t="n">
        <v>0</v>
      </c>
      <c r="Q63" s="77" t="n">
        <v>0</v>
      </c>
      <c r="R63" s="78" t="n">
        <v>0</v>
      </c>
      <c r="S63" s="175" t="n">
        <v>166.21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MG63" s="0"/>
      <c r="AMH63" s="0"/>
      <c r="AMI63" s="0"/>
      <c r="AMJ63" s="0"/>
    </row>
    <row r="64" s="4" customFormat="true" ht="15" hidden="false" customHeight="true" outlineLevel="0" collapsed="false">
      <c r="A64" s="23" t="s">
        <v>1337</v>
      </c>
      <c r="B64" s="108" t="n">
        <v>13803</v>
      </c>
      <c r="C64" s="23" t="n">
        <v>3267833</v>
      </c>
      <c r="D64" s="102" t="s">
        <v>1837</v>
      </c>
      <c r="E64" s="26" t="s">
        <v>258</v>
      </c>
      <c r="F64" s="26" t="s">
        <v>255</v>
      </c>
      <c r="G64" s="103" t="n">
        <v>45169</v>
      </c>
      <c r="H64" s="104" t="n">
        <v>166.21</v>
      </c>
      <c r="I64" s="29" t="s">
        <v>23</v>
      </c>
      <c r="J64" s="105" t="s">
        <v>1839</v>
      </c>
      <c r="K64" s="106" t="n">
        <v>19056</v>
      </c>
      <c r="L64" s="107" t="n">
        <v>2023003531</v>
      </c>
      <c r="M64" s="73"/>
      <c r="N64" s="74" t="n">
        <v>0</v>
      </c>
      <c r="O64" s="109" t="n">
        <v>0</v>
      </c>
      <c r="P64" s="110" t="n">
        <v>0</v>
      </c>
      <c r="Q64" s="77" t="n">
        <v>0</v>
      </c>
      <c r="R64" s="78" t="n">
        <v>0</v>
      </c>
      <c r="S64" s="175" t="n">
        <v>166.21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MG64" s="0"/>
      <c r="AMH64" s="0"/>
      <c r="AMI64" s="0"/>
      <c r="AMJ64" s="0"/>
    </row>
    <row r="65" s="4" customFormat="true" ht="15" hidden="false" customHeight="true" outlineLevel="0" collapsed="false">
      <c r="A65" s="23" t="s">
        <v>1337</v>
      </c>
      <c r="B65" s="108" t="n">
        <v>13804</v>
      </c>
      <c r="C65" s="23" t="n">
        <v>3267834</v>
      </c>
      <c r="D65" s="102" t="s">
        <v>1837</v>
      </c>
      <c r="E65" s="26" t="s">
        <v>258</v>
      </c>
      <c r="F65" s="26" t="s">
        <v>255</v>
      </c>
      <c r="G65" s="103" t="n">
        <v>45169</v>
      </c>
      <c r="H65" s="104" t="n">
        <v>166.21</v>
      </c>
      <c r="I65" s="29" t="s">
        <v>23</v>
      </c>
      <c r="J65" s="105" t="s">
        <v>1839</v>
      </c>
      <c r="K65" s="106" t="n">
        <v>19056</v>
      </c>
      <c r="L65" s="107" t="n">
        <v>2023003531</v>
      </c>
      <c r="M65" s="73"/>
      <c r="N65" s="74" t="n">
        <v>0</v>
      </c>
      <c r="O65" s="109" t="n">
        <v>0</v>
      </c>
      <c r="P65" s="110" t="n">
        <v>0</v>
      </c>
      <c r="Q65" s="77" t="n">
        <v>0</v>
      </c>
      <c r="R65" s="78" t="n">
        <v>0</v>
      </c>
      <c r="S65" s="175" t="n">
        <v>166.21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MG65" s="0"/>
      <c r="AMH65" s="0"/>
      <c r="AMI65" s="0"/>
      <c r="AMJ65" s="0"/>
    </row>
    <row r="66" s="4" customFormat="true" ht="15" hidden="false" customHeight="true" outlineLevel="0" collapsed="false">
      <c r="A66" s="23" t="s">
        <v>1337</v>
      </c>
      <c r="B66" s="108" t="n">
        <v>13805</v>
      </c>
      <c r="C66" s="23" t="n">
        <v>3267835</v>
      </c>
      <c r="D66" s="102" t="s">
        <v>1837</v>
      </c>
      <c r="E66" s="26" t="s">
        <v>258</v>
      </c>
      <c r="F66" s="26" t="s">
        <v>255</v>
      </c>
      <c r="G66" s="103" t="n">
        <v>45169</v>
      </c>
      <c r="H66" s="104" t="n">
        <v>166.21</v>
      </c>
      <c r="I66" s="29" t="s">
        <v>23</v>
      </c>
      <c r="J66" s="105" t="s">
        <v>1839</v>
      </c>
      <c r="K66" s="106" t="n">
        <v>19056</v>
      </c>
      <c r="L66" s="107" t="n">
        <v>2023003531</v>
      </c>
      <c r="M66" s="73"/>
      <c r="N66" s="74" t="n">
        <v>0</v>
      </c>
      <c r="O66" s="109" t="n">
        <v>0</v>
      </c>
      <c r="P66" s="110" t="n">
        <v>0</v>
      </c>
      <c r="Q66" s="77" t="n">
        <v>0</v>
      </c>
      <c r="R66" s="78" t="n">
        <v>0</v>
      </c>
      <c r="S66" s="175" t="n">
        <v>166.21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MG66" s="0"/>
      <c r="AMH66" s="0"/>
      <c r="AMI66" s="0"/>
      <c r="AMJ66" s="0"/>
    </row>
    <row r="67" s="4" customFormat="true" ht="15" hidden="false" customHeight="true" outlineLevel="0" collapsed="false">
      <c r="A67" s="23" t="s">
        <v>1337</v>
      </c>
      <c r="B67" s="108" t="n">
        <v>13806</v>
      </c>
      <c r="C67" s="23" t="n">
        <v>3267836</v>
      </c>
      <c r="D67" s="102" t="s">
        <v>1837</v>
      </c>
      <c r="E67" s="26" t="s">
        <v>258</v>
      </c>
      <c r="F67" s="26" t="s">
        <v>255</v>
      </c>
      <c r="G67" s="103" t="n">
        <v>45169</v>
      </c>
      <c r="H67" s="104" t="n">
        <v>166.21</v>
      </c>
      <c r="I67" s="29" t="s">
        <v>23</v>
      </c>
      <c r="J67" s="105" t="s">
        <v>1839</v>
      </c>
      <c r="K67" s="106" t="n">
        <v>19056</v>
      </c>
      <c r="L67" s="107" t="n">
        <v>2023003531</v>
      </c>
      <c r="M67" s="73"/>
      <c r="N67" s="74" t="n">
        <v>0</v>
      </c>
      <c r="O67" s="109" t="n">
        <v>0</v>
      </c>
      <c r="P67" s="110" t="n">
        <v>0</v>
      </c>
      <c r="Q67" s="77" t="n">
        <v>0</v>
      </c>
      <c r="R67" s="78" t="n">
        <v>0</v>
      </c>
      <c r="S67" s="175" t="n">
        <v>166.21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MG67" s="0"/>
      <c r="AMH67" s="0"/>
      <c r="AMI67" s="0"/>
      <c r="AMJ67" s="0"/>
    </row>
    <row r="68" s="4" customFormat="true" ht="15" hidden="false" customHeight="true" outlineLevel="0" collapsed="false">
      <c r="A68" s="23" t="s">
        <v>1337</v>
      </c>
      <c r="B68" s="108" t="n">
        <v>13807</v>
      </c>
      <c r="C68" s="23" t="n">
        <v>3267837</v>
      </c>
      <c r="D68" s="102" t="s">
        <v>1837</v>
      </c>
      <c r="E68" s="26" t="s">
        <v>258</v>
      </c>
      <c r="F68" s="26" t="s">
        <v>255</v>
      </c>
      <c r="G68" s="103" t="n">
        <v>45169</v>
      </c>
      <c r="H68" s="104" t="n">
        <v>166.21</v>
      </c>
      <c r="I68" s="29" t="s">
        <v>23</v>
      </c>
      <c r="J68" s="105" t="s">
        <v>1839</v>
      </c>
      <c r="K68" s="106" t="n">
        <v>19056</v>
      </c>
      <c r="L68" s="107" t="n">
        <v>2023003531</v>
      </c>
      <c r="M68" s="73"/>
      <c r="N68" s="74" t="n">
        <v>0</v>
      </c>
      <c r="O68" s="109" t="n">
        <v>0</v>
      </c>
      <c r="P68" s="110" t="n">
        <v>0</v>
      </c>
      <c r="Q68" s="77" t="n">
        <v>0</v>
      </c>
      <c r="R68" s="78" t="n">
        <v>0</v>
      </c>
      <c r="S68" s="175" t="n">
        <v>166.21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MG68" s="0"/>
      <c r="AMH68" s="0"/>
      <c r="AMI68" s="0"/>
      <c r="AMJ68" s="0"/>
    </row>
    <row r="69" s="4" customFormat="true" ht="15" hidden="false" customHeight="true" outlineLevel="0" collapsed="false">
      <c r="A69" s="23" t="s">
        <v>1337</v>
      </c>
      <c r="B69" s="108" t="n">
        <v>13808</v>
      </c>
      <c r="C69" s="23" t="n">
        <v>3267838</v>
      </c>
      <c r="D69" s="102" t="s">
        <v>1837</v>
      </c>
      <c r="E69" s="26" t="s">
        <v>258</v>
      </c>
      <c r="F69" s="26" t="s">
        <v>255</v>
      </c>
      <c r="G69" s="103" t="n">
        <v>45169</v>
      </c>
      <c r="H69" s="104" t="n">
        <v>166.21</v>
      </c>
      <c r="I69" s="29" t="s">
        <v>23</v>
      </c>
      <c r="J69" s="105" t="s">
        <v>1839</v>
      </c>
      <c r="K69" s="106" t="n">
        <v>19056</v>
      </c>
      <c r="L69" s="107" t="n">
        <v>2023003531</v>
      </c>
      <c r="M69" s="73"/>
      <c r="N69" s="74" t="n">
        <v>0</v>
      </c>
      <c r="O69" s="109" t="n">
        <v>0</v>
      </c>
      <c r="P69" s="110" t="n">
        <v>0</v>
      </c>
      <c r="Q69" s="77" t="n">
        <v>0</v>
      </c>
      <c r="R69" s="78" t="n">
        <v>0</v>
      </c>
      <c r="S69" s="175" t="n">
        <v>166.21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MG69" s="0"/>
      <c r="AMH69" s="0"/>
      <c r="AMI69" s="0"/>
      <c r="AMJ69" s="0"/>
    </row>
    <row r="70" s="4" customFormat="true" ht="15" hidden="false" customHeight="true" outlineLevel="0" collapsed="false">
      <c r="A70" s="23" t="s">
        <v>1337</v>
      </c>
      <c r="B70" s="108" t="n">
        <v>13809</v>
      </c>
      <c r="C70" s="23" t="n">
        <v>3267839</v>
      </c>
      <c r="D70" s="102" t="s">
        <v>1837</v>
      </c>
      <c r="E70" s="26" t="s">
        <v>258</v>
      </c>
      <c r="F70" s="26" t="s">
        <v>255</v>
      </c>
      <c r="G70" s="103" t="n">
        <v>45169</v>
      </c>
      <c r="H70" s="104" t="n">
        <v>166.21</v>
      </c>
      <c r="I70" s="29" t="s">
        <v>23</v>
      </c>
      <c r="J70" s="105" t="s">
        <v>1839</v>
      </c>
      <c r="K70" s="106" t="n">
        <v>19056</v>
      </c>
      <c r="L70" s="107" t="n">
        <v>2023003531</v>
      </c>
      <c r="M70" s="73"/>
      <c r="N70" s="74" t="n">
        <v>0</v>
      </c>
      <c r="O70" s="109" t="n">
        <v>0</v>
      </c>
      <c r="P70" s="110" t="n">
        <v>0</v>
      </c>
      <c r="Q70" s="77" t="n">
        <v>0</v>
      </c>
      <c r="R70" s="78" t="n">
        <v>0</v>
      </c>
      <c r="S70" s="175" t="n">
        <v>166.21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MG70" s="0"/>
      <c r="AMH70" s="0"/>
      <c r="AMI70" s="0"/>
      <c r="AMJ70" s="0"/>
    </row>
    <row r="71" s="4" customFormat="true" ht="15" hidden="false" customHeight="true" outlineLevel="0" collapsed="false">
      <c r="A71" s="23" t="s">
        <v>1337</v>
      </c>
      <c r="B71" s="108" t="n">
        <v>13810</v>
      </c>
      <c r="C71" s="23" t="n">
        <v>3267840</v>
      </c>
      <c r="D71" s="102" t="s">
        <v>1837</v>
      </c>
      <c r="E71" s="26" t="s">
        <v>258</v>
      </c>
      <c r="F71" s="26" t="s">
        <v>255</v>
      </c>
      <c r="G71" s="103" t="n">
        <v>45169</v>
      </c>
      <c r="H71" s="104" t="n">
        <v>166.21</v>
      </c>
      <c r="I71" s="29" t="s">
        <v>23</v>
      </c>
      <c r="J71" s="105" t="s">
        <v>1839</v>
      </c>
      <c r="K71" s="106" t="n">
        <v>19056</v>
      </c>
      <c r="L71" s="107" t="n">
        <v>2023003531</v>
      </c>
      <c r="M71" s="73"/>
      <c r="N71" s="74" t="n">
        <v>0</v>
      </c>
      <c r="O71" s="109" t="n">
        <v>0</v>
      </c>
      <c r="P71" s="110" t="n">
        <v>0</v>
      </c>
      <c r="Q71" s="77" t="n">
        <v>0</v>
      </c>
      <c r="R71" s="78" t="n">
        <v>0</v>
      </c>
      <c r="S71" s="175" t="n">
        <v>166.21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MG71" s="0"/>
      <c r="AMH71" s="0"/>
      <c r="AMI71" s="0"/>
      <c r="AMJ71" s="0"/>
    </row>
    <row r="72" s="4" customFormat="true" ht="15" hidden="false" customHeight="true" outlineLevel="0" collapsed="false">
      <c r="A72" s="23" t="s">
        <v>1337</v>
      </c>
      <c r="B72" s="108" t="n">
        <v>13811</v>
      </c>
      <c r="C72" s="23" t="n">
        <v>3267841</v>
      </c>
      <c r="D72" s="102" t="s">
        <v>1837</v>
      </c>
      <c r="E72" s="26" t="s">
        <v>258</v>
      </c>
      <c r="F72" s="26" t="s">
        <v>255</v>
      </c>
      <c r="G72" s="103" t="n">
        <v>45169</v>
      </c>
      <c r="H72" s="104" t="n">
        <v>166.21</v>
      </c>
      <c r="I72" s="29" t="s">
        <v>23</v>
      </c>
      <c r="J72" s="105" t="s">
        <v>1839</v>
      </c>
      <c r="K72" s="106" t="n">
        <v>19056</v>
      </c>
      <c r="L72" s="107" t="n">
        <v>2023003531</v>
      </c>
      <c r="M72" s="73"/>
      <c r="N72" s="74" t="n">
        <v>0</v>
      </c>
      <c r="O72" s="109" t="n">
        <v>0</v>
      </c>
      <c r="P72" s="110" t="n">
        <v>0</v>
      </c>
      <c r="Q72" s="77" t="n">
        <v>0</v>
      </c>
      <c r="R72" s="78" t="n">
        <v>0</v>
      </c>
      <c r="S72" s="175" t="n">
        <v>166.21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MG72" s="0"/>
      <c r="AMH72" s="0"/>
      <c r="AMI72" s="0"/>
      <c r="AMJ72" s="0"/>
    </row>
    <row r="73" s="4" customFormat="true" ht="15" hidden="false" customHeight="true" outlineLevel="0" collapsed="false">
      <c r="A73" s="23" t="s">
        <v>1337</v>
      </c>
      <c r="B73" s="108" t="n">
        <v>13812</v>
      </c>
      <c r="C73" s="23" t="n">
        <v>3267842</v>
      </c>
      <c r="D73" s="102" t="s">
        <v>1837</v>
      </c>
      <c r="E73" s="26" t="s">
        <v>258</v>
      </c>
      <c r="F73" s="26" t="s">
        <v>255</v>
      </c>
      <c r="G73" s="103" t="n">
        <v>45169</v>
      </c>
      <c r="H73" s="104" t="n">
        <v>166.21</v>
      </c>
      <c r="I73" s="29" t="s">
        <v>23</v>
      </c>
      <c r="J73" s="105" t="s">
        <v>1839</v>
      </c>
      <c r="K73" s="106" t="n">
        <v>19056</v>
      </c>
      <c r="L73" s="107" t="n">
        <v>2023003531</v>
      </c>
      <c r="M73" s="73"/>
      <c r="N73" s="74" t="n">
        <v>0</v>
      </c>
      <c r="O73" s="109" t="n">
        <v>0</v>
      </c>
      <c r="P73" s="110" t="n">
        <v>0</v>
      </c>
      <c r="Q73" s="77" t="n">
        <v>0</v>
      </c>
      <c r="R73" s="78" t="n">
        <v>0</v>
      </c>
      <c r="S73" s="175" t="n">
        <v>166.21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MG73" s="0"/>
      <c r="AMH73" s="0"/>
      <c r="AMI73" s="0"/>
      <c r="AMJ73" s="0"/>
    </row>
    <row r="74" s="4" customFormat="true" ht="15" hidden="false" customHeight="true" outlineLevel="0" collapsed="false">
      <c r="A74" s="23" t="s">
        <v>1337</v>
      </c>
      <c r="B74" s="108" t="n">
        <v>13813</v>
      </c>
      <c r="C74" s="23" t="n">
        <v>3267843</v>
      </c>
      <c r="D74" s="102" t="s">
        <v>1837</v>
      </c>
      <c r="E74" s="26" t="s">
        <v>258</v>
      </c>
      <c r="F74" s="26" t="s">
        <v>255</v>
      </c>
      <c r="G74" s="103" t="n">
        <v>45169</v>
      </c>
      <c r="H74" s="104" t="n">
        <v>166.21</v>
      </c>
      <c r="I74" s="29" t="s">
        <v>23</v>
      </c>
      <c r="J74" s="105" t="s">
        <v>1839</v>
      </c>
      <c r="K74" s="106" t="n">
        <v>19056</v>
      </c>
      <c r="L74" s="107" t="n">
        <v>2023003531</v>
      </c>
      <c r="M74" s="73"/>
      <c r="N74" s="74" t="n">
        <v>0</v>
      </c>
      <c r="O74" s="109" t="n">
        <v>0</v>
      </c>
      <c r="P74" s="110" t="n">
        <v>0</v>
      </c>
      <c r="Q74" s="77" t="n">
        <v>0</v>
      </c>
      <c r="R74" s="78" t="n">
        <v>0</v>
      </c>
      <c r="S74" s="175" t="n">
        <v>166.21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MG74" s="0"/>
      <c r="AMH74" s="0"/>
      <c r="AMI74" s="0"/>
      <c r="AMJ74" s="0"/>
    </row>
    <row r="75" s="4" customFormat="true" ht="15" hidden="false" customHeight="true" outlineLevel="0" collapsed="false">
      <c r="A75" s="23" t="s">
        <v>1337</v>
      </c>
      <c r="B75" s="108" t="n">
        <v>13814</v>
      </c>
      <c r="C75" s="23" t="n">
        <v>3267844</v>
      </c>
      <c r="D75" s="102" t="s">
        <v>1837</v>
      </c>
      <c r="E75" s="26" t="s">
        <v>258</v>
      </c>
      <c r="F75" s="26" t="s">
        <v>255</v>
      </c>
      <c r="G75" s="103" t="n">
        <v>45169</v>
      </c>
      <c r="H75" s="104" t="n">
        <v>166.21</v>
      </c>
      <c r="I75" s="29" t="s">
        <v>23</v>
      </c>
      <c r="J75" s="105" t="s">
        <v>1839</v>
      </c>
      <c r="K75" s="106" t="n">
        <v>19056</v>
      </c>
      <c r="L75" s="107" t="n">
        <v>2023003531</v>
      </c>
      <c r="M75" s="73"/>
      <c r="N75" s="74" t="n">
        <v>0</v>
      </c>
      <c r="O75" s="109" t="n">
        <v>0</v>
      </c>
      <c r="P75" s="110" t="n">
        <v>0</v>
      </c>
      <c r="Q75" s="77" t="n">
        <v>0</v>
      </c>
      <c r="R75" s="78" t="n">
        <v>0</v>
      </c>
      <c r="S75" s="175" t="n">
        <v>166.21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MG75" s="0"/>
      <c r="AMH75" s="0"/>
      <c r="AMI75" s="0"/>
      <c r="AMJ75" s="0"/>
    </row>
    <row r="76" s="4" customFormat="true" ht="15" hidden="false" customHeight="true" outlineLevel="0" collapsed="false">
      <c r="A76" s="23" t="s">
        <v>1337</v>
      </c>
      <c r="B76" s="108" t="n">
        <v>13815</v>
      </c>
      <c r="C76" s="23" t="n">
        <v>3267845</v>
      </c>
      <c r="D76" s="102" t="s">
        <v>1837</v>
      </c>
      <c r="E76" s="26" t="s">
        <v>258</v>
      </c>
      <c r="F76" s="26" t="s">
        <v>255</v>
      </c>
      <c r="G76" s="103" t="n">
        <v>45169</v>
      </c>
      <c r="H76" s="104" t="n">
        <v>166.21</v>
      </c>
      <c r="I76" s="29" t="s">
        <v>23</v>
      </c>
      <c r="J76" s="105" t="s">
        <v>1839</v>
      </c>
      <c r="K76" s="106" t="n">
        <v>19056</v>
      </c>
      <c r="L76" s="107" t="n">
        <v>2023003531</v>
      </c>
      <c r="M76" s="73"/>
      <c r="N76" s="74" t="n">
        <v>0</v>
      </c>
      <c r="O76" s="109" t="n">
        <v>0</v>
      </c>
      <c r="P76" s="110" t="n">
        <v>0</v>
      </c>
      <c r="Q76" s="77" t="n">
        <v>0</v>
      </c>
      <c r="R76" s="78" t="n">
        <v>0</v>
      </c>
      <c r="S76" s="175" t="n">
        <v>166.21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MG76" s="0"/>
      <c r="AMH76" s="0"/>
      <c r="AMI76" s="0"/>
      <c r="AMJ76" s="0"/>
    </row>
    <row r="77" s="4" customFormat="true" ht="15" hidden="false" customHeight="true" outlineLevel="0" collapsed="false">
      <c r="A77" s="23" t="s">
        <v>1337</v>
      </c>
      <c r="B77" s="108" t="n">
        <v>13816</v>
      </c>
      <c r="C77" s="23" t="n">
        <v>3267846</v>
      </c>
      <c r="D77" s="102" t="s">
        <v>1837</v>
      </c>
      <c r="E77" s="26" t="s">
        <v>258</v>
      </c>
      <c r="F77" s="26" t="s">
        <v>255</v>
      </c>
      <c r="G77" s="103" t="n">
        <v>45169</v>
      </c>
      <c r="H77" s="104" t="n">
        <v>166.21</v>
      </c>
      <c r="I77" s="29" t="s">
        <v>23</v>
      </c>
      <c r="J77" s="105" t="s">
        <v>1839</v>
      </c>
      <c r="K77" s="106" t="n">
        <v>19056</v>
      </c>
      <c r="L77" s="107" t="n">
        <v>2023003531</v>
      </c>
      <c r="M77" s="73"/>
      <c r="N77" s="74" t="n">
        <v>0</v>
      </c>
      <c r="O77" s="109" t="n">
        <v>0</v>
      </c>
      <c r="P77" s="110" t="n">
        <v>0</v>
      </c>
      <c r="Q77" s="77" t="n">
        <v>0</v>
      </c>
      <c r="R77" s="78" t="n">
        <v>0</v>
      </c>
      <c r="S77" s="175" t="n">
        <v>166.21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MG77" s="0"/>
      <c r="AMH77" s="0"/>
      <c r="AMI77" s="0"/>
      <c r="AMJ77" s="0"/>
    </row>
    <row r="78" s="4" customFormat="true" ht="15" hidden="false" customHeight="true" outlineLevel="0" collapsed="false">
      <c r="A78" s="23" t="s">
        <v>1337</v>
      </c>
      <c r="B78" s="108" t="n">
        <v>13817</v>
      </c>
      <c r="C78" s="23" t="n">
        <v>3267847</v>
      </c>
      <c r="D78" s="102" t="s">
        <v>1837</v>
      </c>
      <c r="E78" s="26" t="s">
        <v>258</v>
      </c>
      <c r="F78" s="26" t="s">
        <v>255</v>
      </c>
      <c r="G78" s="103" t="n">
        <v>45169</v>
      </c>
      <c r="H78" s="104" t="n">
        <v>166.21</v>
      </c>
      <c r="I78" s="29" t="s">
        <v>23</v>
      </c>
      <c r="J78" s="105" t="s">
        <v>1839</v>
      </c>
      <c r="K78" s="106" t="n">
        <v>19056</v>
      </c>
      <c r="L78" s="107" t="n">
        <v>2023003531</v>
      </c>
      <c r="M78" s="73"/>
      <c r="N78" s="74" t="n">
        <v>0</v>
      </c>
      <c r="O78" s="109" t="n">
        <v>0</v>
      </c>
      <c r="P78" s="110" t="n">
        <v>0</v>
      </c>
      <c r="Q78" s="77" t="n">
        <v>0</v>
      </c>
      <c r="R78" s="78" t="n">
        <v>0</v>
      </c>
      <c r="S78" s="175" t="n">
        <v>166.21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MG78" s="0"/>
      <c r="AMH78" s="0"/>
      <c r="AMI78" s="0"/>
      <c r="AMJ78" s="0"/>
    </row>
    <row r="79" s="4" customFormat="true" ht="15" hidden="false" customHeight="true" outlineLevel="0" collapsed="false">
      <c r="A79" s="23" t="s">
        <v>1337</v>
      </c>
      <c r="B79" s="108" t="n">
        <v>13818</v>
      </c>
      <c r="C79" s="23" t="n">
        <v>3267848</v>
      </c>
      <c r="D79" s="102" t="s">
        <v>1837</v>
      </c>
      <c r="E79" s="26" t="s">
        <v>258</v>
      </c>
      <c r="F79" s="26" t="s">
        <v>255</v>
      </c>
      <c r="G79" s="103" t="n">
        <v>45169</v>
      </c>
      <c r="H79" s="104" t="n">
        <v>166.21</v>
      </c>
      <c r="I79" s="29" t="s">
        <v>23</v>
      </c>
      <c r="J79" s="105" t="s">
        <v>1839</v>
      </c>
      <c r="K79" s="106" t="n">
        <v>19056</v>
      </c>
      <c r="L79" s="107" t="n">
        <v>2023003531</v>
      </c>
      <c r="M79" s="73"/>
      <c r="N79" s="74" t="n">
        <v>0</v>
      </c>
      <c r="O79" s="109" t="n">
        <v>0</v>
      </c>
      <c r="P79" s="110" t="n">
        <v>0</v>
      </c>
      <c r="Q79" s="77" t="n">
        <v>0</v>
      </c>
      <c r="R79" s="78" t="n">
        <v>0</v>
      </c>
      <c r="S79" s="175" t="n">
        <v>166.21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MG79" s="0"/>
      <c r="AMH79" s="0"/>
      <c r="AMI79" s="0"/>
      <c r="AMJ79" s="0"/>
    </row>
    <row r="80" s="4" customFormat="true" ht="15" hidden="false" customHeight="true" outlineLevel="0" collapsed="false">
      <c r="A80" s="23" t="s">
        <v>1337</v>
      </c>
      <c r="B80" s="108" t="n">
        <v>13819</v>
      </c>
      <c r="C80" s="23" t="n">
        <v>3267849</v>
      </c>
      <c r="D80" s="102" t="s">
        <v>1837</v>
      </c>
      <c r="E80" s="26" t="s">
        <v>258</v>
      </c>
      <c r="F80" s="26" t="s">
        <v>255</v>
      </c>
      <c r="G80" s="103" t="n">
        <v>45169</v>
      </c>
      <c r="H80" s="104" t="n">
        <v>166.21</v>
      </c>
      <c r="I80" s="29" t="s">
        <v>23</v>
      </c>
      <c r="J80" s="105" t="s">
        <v>1839</v>
      </c>
      <c r="K80" s="106" t="n">
        <v>19056</v>
      </c>
      <c r="L80" s="107" t="n">
        <v>2023003531</v>
      </c>
      <c r="M80" s="73"/>
      <c r="N80" s="74" t="n">
        <v>0</v>
      </c>
      <c r="O80" s="109" t="n">
        <v>0</v>
      </c>
      <c r="P80" s="110" t="n">
        <v>0</v>
      </c>
      <c r="Q80" s="77" t="n">
        <v>0</v>
      </c>
      <c r="R80" s="78" t="n">
        <v>0</v>
      </c>
      <c r="S80" s="175" t="n">
        <v>166.21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MG80" s="0"/>
      <c r="AMH80" s="0"/>
      <c r="AMI80" s="0"/>
      <c r="AMJ80" s="0"/>
    </row>
    <row r="81" s="4" customFormat="true" ht="15" hidden="false" customHeight="true" outlineLevel="0" collapsed="false">
      <c r="A81" s="23" t="s">
        <v>1337</v>
      </c>
      <c r="B81" s="108" t="n">
        <v>13820</v>
      </c>
      <c r="C81" s="23" t="n">
        <v>3267850</v>
      </c>
      <c r="D81" s="102" t="s">
        <v>1837</v>
      </c>
      <c r="E81" s="26" t="s">
        <v>258</v>
      </c>
      <c r="F81" s="26" t="s">
        <v>255</v>
      </c>
      <c r="G81" s="103" t="n">
        <v>45169</v>
      </c>
      <c r="H81" s="104" t="n">
        <v>166.21</v>
      </c>
      <c r="I81" s="29" t="s">
        <v>23</v>
      </c>
      <c r="J81" s="105" t="s">
        <v>1839</v>
      </c>
      <c r="K81" s="106" t="n">
        <v>19056</v>
      </c>
      <c r="L81" s="107" t="n">
        <v>2023003531</v>
      </c>
      <c r="M81" s="73"/>
      <c r="N81" s="74" t="n">
        <v>0</v>
      </c>
      <c r="O81" s="109" t="n">
        <v>0</v>
      </c>
      <c r="P81" s="110" t="n">
        <v>0</v>
      </c>
      <c r="Q81" s="77" t="n">
        <v>0</v>
      </c>
      <c r="R81" s="78" t="n">
        <v>0</v>
      </c>
      <c r="S81" s="175" t="n">
        <v>166.21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MG81" s="0"/>
      <c r="AMH81" s="0"/>
      <c r="AMI81" s="0"/>
      <c r="AMJ81" s="0"/>
    </row>
    <row r="82" s="4" customFormat="true" ht="15" hidden="false" customHeight="true" outlineLevel="0" collapsed="false">
      <c r="A82" s="23" t="s">
        <v>1337</v>
      </c>
      <c r="B82" s="108" t="n">
        <v>13821</v>
      </c>
      <c r="C82" s="23" t="n">
        <v>3267851</v>
      </c>
      <c r="D82" s="102" t="s">
        <v>1837</v>
      </c>
      <c r="E82" s="26" t="s">
        <v>258</v>
      </c>
      <c r="F82" s="26" t="s">
        <v>255</v>
      </c>
      <c r="G82" s="103" t="n">
        <v>45169</v>
      </c>
      <c r="H82" s="104" t="n">
        <v>166.21</v>
      </c>
      <c r="I82" s="29" t="s">
        <v>23</v>
      </c>
      <c r="J82" s="105" t="s">
        <v>1839</v>
      </c>
      <c r="K82" s="106" t="n">
        <v>19056</v>
      </c>
      <c r="L82" s="107" t="n">
        <v>2023003531</v>
      </c>
      <c r="M82" s="73"/>
      <c r="N82" s="74" t="n">
        <v>0</v>
      </c>
      <c r="O82" s="109" t="n">
        <v>0</v>
      </c>
      <c r="P82" s="110" t="n">
        <v>0</v>
      </c>
      <c r="Q82" s="77" t="n">
        <v>0</v>
      </c>
      <c r="R82" s="78" t="n">
        <v>0</v>
      </c>
      <c r="S82" s="175" t="n">
        <v>166.21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MG82" s="0"/>
      <c r="AMH82" s="0"/>
      <c r="AMI82" s="0"/>
      <c r="AMJ82" s="0"/>
    </row>
    <row r="83" s="4" customFormat="true" ht="15" hidden="false" customHeight="true" outlineLevel="0" collapsed="false">
      <c r="A83" s="23" t="s">
        <v>1337</v>
      </c>
      <c r="B83" s="108" t="n">
        <v>13822</v>
      </c>
      <c r="C83" s="23" t="n">
        <v>3267852</v>
      </c>
      <c r="D83" s="102" t="s">
        <v>1837</v>
      </c>
      <c r="E83" s="26" t="s">
        <v>258</v>
      </c>
      <c r="F83" s="26" t="s">
        <v>255</v>
      </c>
      <c r="G83" s="103" t="n">
        <v>45169</v>
      </c>
      <c r="H83" s="104" t="n">
        <v>166.21</v>
      </c>
      <c r="I83" s="29" t="s">
        <v>23</v>
      </c>
      <c r="J83" s="105" t="s">
        <v>1839</v>
      </c>
      <c r="K83" s="106" t="n">
        <v>19056</v>
      </c>
      <c r="L83" s="107" t="n">
        <v>2023003531</v>
      </c>
      <c r="M83" s="73"/>
      <c r="N83" s="74" t="n">
        <v>0</v>
      </c>
      <c r="O83" s="109" t="n">
        <v>0</v>
      </c>
      <c r="P83" s="110" t="n">
        <v>0</v>
      </c>
      <c r="Q83" s="77" t="n">
        <v>0</v>
      </c>
      <c r="R83" s="78" t="n">
        <v>0</v>
      </c>
      <c r="S83" s="175" t="n">
        <v>166.21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MG83" s="0"/>
      <c r="AMH83" s="0"/>
      <c r="AMI83" s="0"/>
      <c r="AMJ83" s="0"/>
    </row>
    <row r="84" s="4" customFormat="true" ht="15" hidden="false" customHeight="true" outlineLevel="0" collapsed="false">
      <c r="A84" s="23" t="s">
        <v>1337</v>
      </c>
      <c r="B84" s="108" t="n">
        <v>13823</v>
      </c>
      <c r="C84" s="23" t="n">
        <v>3267853</v>
      </c>
      <c r="D84" s="102" t="s">
        <v>1837</v>
      </c>
      <c r="E84" s="26" t="s">
        <v>258</v>
      </c>
      <c r="F84" s="26" t="s">
        <v>255</v>
      </c>
      <c r="G84" s="103" t="n">
        <v>45169</v>
      </c>
      <c r="H84" s="104" t="n">
        <v>166.21</v>
      </c>
      <c r="I84" s="29" t="s">
        <v>23</v>
      </c>
      <c r="J84" s="105" t="s">
        <v>1839</v>
      </c>
      <c r="K84" s="106" t="n">
        <v>19056</v>
      </c>
      <c r="L84" s="107" t="n">
        <v>2023003531</v>
      </c>
      <c r="M84" s="73"/>
      <c r="N84" s="74" t="n">
        <v>0</v>
      </c>
      <c r="O84" s="109" t="n">
        <v>0</v>
      </c>
      <c r="P84" s="110" t="n">
        <v>0</v>
      </c>
      <c r="Q84" s="77" t="n">
        <v>0</v>
      </c>
      <c r="R84" s="78" t="n">
        <v>0</v>
      </c>
      <c r="S84" s="175" t="n">
        <v>166.21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MG84" s="0"/>
      <c r="AMH84" s="0"/>
      <c r="AMI84" s="0"/>
      <c r="AMJ84" s="0"/>
    </row>
    <row r="85" s="4" customFormat="true" ht="15" hidden="false" customHeight="true" outlineLevel="0" collapsed="false">
      <c r="A85" s="23" t="s">
        <v>1337</v>
      </c>
      <c r="B85" s="108" t="n">
        <v>13824</v>
      </c>
      <c r="C85" s="23" t="n">
        <v>3267854</v>
      </c>
      <c r="D85" s="102" t="s">
        <v>1837</v>
      </c>
      <c r="E85" s="26" t="s">
        <v>258</v>
      </c>
      <c r="F85" s="26" t="s">
        <v>255</v>
      </c>
      <c r="G85" s="103" t="n">
        <v>45169</v>
      </c>
      <c r="H85" s="104" t="n">
        <v>166.21</v>
      </c>
      <c r="I85" s="29" t="s">
        <v>23</v>
      </c>
      <c r="J85" s="105" t="s">
        <v>1839</v>
      </c>
      <c r="K85" s="106" t="n">
        <v>19056</v>
      </c>
      <c r="L85" s="107" t="n">
        <v>2023003531</v>
      </c>
      <c r="M85" s="73"/>
      <c r="N85" s="74" t="n">
        <v>0</v>
      </c>
      <c r="O85" s="109" t="n">
        <v>0</v>
      </c>
      <c r="P85" s="110" t="n">
        <v>0</v>
      </c>
      <c r="Q85" s="77" t="n">
        <v>0</v>
      </c>
      <c r="R85" s="78" t="n">
        <v>0</v>
      </c>
      <c r="S85" s="175" t="n">
        <v>166.21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MG85" s="0"/>
      <c r="AMH85" s="0"/>
      <c r="AMI85" s="0"/>
      <c r="AMJ85" s="0"/>
    </row>
    <row r="86" s="4" customFormat="true" ht="15" hidden="false" customHeight="true" outlineLevel="0" collapsed="false">
      <c r="A86" s="23" t="s">
        <v>1337</v>
      </c>
      <c r="B86" s="108" t="n">
        <v>13825</v>
      </c>
      <c r="C86" s="23" t="n">
        <v>3267855</v>
      </c>
      <c r="D86" s="102" t="s">
        <v>1837</v>
      </c>
      <c r="E86" s="26" t="s">
        <v>258</v>
      </c>
      <c r="F86" s="26" t="s">
        <v>255</v>
      </c>
      <c r="G86" s="103" t="n">
        <v>45169</v>
      </c>
      <c r="H86" s="104" t="n">
        <v>166.21</v>
      </c>
      <c r="I86" s="29" t="s">
        <v>23</v>
      </c>
      <c r="J86" s="105" t="s">
        <v>1839</v>
      </c>
      <c r="K86" s="106" t="n">
        <v>19056</v>
      </c>
      <c r="L86" s="107" t="n">
        <v>2023003531</v>
      </c>
      <c r="M86" s="73"/>
      <c r="N86" s="74" t="n">
        <v>0</v>
      </c>
      <c r="O86" s="109" t="n">
        <v>0</v>
      </c>
      <c r="P86" s="110" t="n">
        <v>0</v>
      </c>
      <c r="Q86" s="77" t="n">
        <v>0</v>
      </c>
      <c r="R86" s="78" t="n">
        <v>0</v>
      </c>
      <c r="S86" s="175" t="n">
        <v>166.21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MG86" s="0"/>
      <c r="AMH86" s="0"/>
      <c r="AMI86" s="0"/>
      <c r="AMJ86" s="0"/>
    </row>
    <row r="87" s="4" customFormat="true" ht="15" hidden="false" customHeight="true" outlineLevel="0" collapsed="false">
      <c r="A87" s="23" t="s">
        <v>1337</v>
      </c>
      <c r="B87" s="108" t="n">
        <v>13826</v>
      </c>
      <c r="C87" s="23" t="n">
        <v>3267856</v>
      </c>
      <c r="D87" s="102" t="s">
        <v>1837</v>
      </c>
      <c r="E87" s="26" t="s">
        <v>258</v>
      </c>
      <c r="F87" s="26" t="s">
        <v>255</v>
      </c>
      <c r="G87" s="103" t="n">
        <v>45169</v>
      </c>
      <c r="H87" s="104" t="n">
        <v>166.21</v>
      </c>
      <c r="I87" s="29" t="s">
        <v>23</v>
      </c>
      <c r="J87" s="105" t="s">
        <v>1839</v>
      </c>
      <c r="K87" s="106" t="n">
        <v>19056</v>
      </c>
      <c r="L87" s="107" t="n">
        <v>2023003531</v>
      </c>
      <c r="M87" s="73"/>
      <c r="N87" s="74" t="n">
        <v>0</v>
      </c>
      <c r="O87" s="109" t="n">
        <v>0</v>
      </c>
      <c r="P87" s="110" t="n">
        <v>0</v>
      </c>
      <c r="Q87" s="77" t="n">
        <v>0</v>
      </c>
      <c r="R87" s="78" t="n">
        <v>0</v>
      </c>
      <c r="S87" s="175" t="n">
        <v>166.21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MG87" s="0"/>
      <c r="AMH87" s="0"/>
      <c r="AMI87" s="0"/>
      <c r="AMJ87" s="0"/>
    </row>
    <row r="88" s="4" customFormat="true" ht="15" hidden="false" customHeight="true" outlineLevel="0" collapsed="false">
      <c r="A88" s="23" t="s">
        <v>1337</v>
      </c>
      <c r="B88" s="108" t="n">
        <v>13827</v>
      </c>
      <c r="C88" s="23" t="n">
        <v>3267857</v>
      </c>
      <c r="D88" s="102" t="s">
        <v>1837</v>
      </c>
      <c r="E88" s="26" t="s">
        <v>258</v>
      </c>
      <c r="F88" s="26" t="s">
        <v>255</v>
      </c>
      <c r="G88" s="103" t="n">
        <v>45169</v>
      </c>
      <c r="H88" s="104" t="n">
        <v>166.21</v>
      </c>
      <c r="I88" s="29" t="s">
        <v>23</v>
      </c>
      <c r="J88" s="105" t="s">
        <v>1839</v>
      </c>
      <c r="K88" s="106" t="n">
        <v>19056</v>
      </c>
      <c r="L88" s="107" t="n">
        <v>2023003531</v>
      </c>
      <c r="M88" s="73"/>
      <c r="N88" s="74" t="n">
        <v>0</v>
      </c>
      <c r="O88" s="109" t="n">
        <v>0</v>
      </c>
      <c r="P88" s="110" t="n">
        <v>0</v>
      </c>
      <c r="Q88" s="77" t="n">
        <v>0</v>
      </c>
      <c r="R88" s="78" t="n">
        <v>0</v>
      </c>
      <c r="S88" s="175" t="n">
        <v>166.21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MG88" s="0"/>
      <c r="AMH88" s="0"/>
      <c r="AMI88" s="0"/>
      <c r="AMJ88" s="0"/>
    </row>
    <row r="89" s="4" customFormat="true" ht="15" hidden="false" customHeight="true" outlineLevel="0" collapsed="false">
      <c r="A89" s="23" t="s">
        <v>1337</v>
      </c>
      <c r="B89" s="108" t="n">
        <v>13828</v>
      </c>
      <c r="C89" s="23" t="n">
        <v>3267858</v>
      </c>
      <c r="D89" s="102" t="s">
        <v>1837</v>
      </c>
      <c r="E89" s="26" t="s">
        <v>258</v>
      </c>
      <c r="F89" s="26" t="s">
        <v>255</v>
      </c>
      <c r="G89" s="103" t="n">
        <v>45169</v>
      </c>
      <c r="H89" s="104" t="n">
        <v>166.21</v>
      </c>
      <c r="I89" s="29" t="s">
        <v>23</v>
      </c>
      <c r="J89" s="105" t="s">
        <v>1839</v>
      </c>
      <c r="K89" s="106" t="n">
        <v>19056</v>
      </c>
      <c r="L89" s="107" t="n">
        <v>2023003531</v>
      </c>
      <c r="M89" s="73"/>
      <c r="N89" s="74" t="n">
        <v>0</v>
      </c>
      <c r="O89" s="109" t="n">
        <v>0</v>
      </c>
      <c r="P89" s="110" t="n">
        <v>0</v>
      </c>
      <c r="Q89" s="77" t="n">
        <v>0</v>
      </c>
      <c r="R89" s="78" t="n">
        <v>0</v>
      </c>
      <c r="S89" s="175" t="n">
        <v>166.21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MG89" s="0"/>
      <c r="AMH89" s="0"/>
      <c r="AMI89" s="0"/>
      <c r="AMJ89" s="0"/>
    </row>
    <row r="90" s="4" customFormat="true" ht="15" hidden="false" customHeight="true" outlineLevel="0" collapsed="false">
      <c r="A90" s="23" t="s">
        <v>1337</v>
      </c>
      <c r="B90" s="108" t="n">
        <v>13829</v>
      </c>
      <c r="C90" s="23" t="n">
        <v>3267859</v>
      </c>
      <c r="D90" s="102" t="s">
        <v>1837</v>
      </c>
      <c r="E90" s="26" t="s">
        <v>258</v>
      </c>
      <c r="F90" s="26" t="s">
        <v>255</v>
      </c>
      <c r="G90" s="103" t="n">
        <v>45169</v>
      </c>
      <c r="H90" s="104" t="n">
        <v>166.21</v>
      </c>
      <c r="I90" s="29" t="s">
        <v>23</v>
      </c>
      <c r="J90" s="105" t="s">
        <v>1839</v>
      </c>
      <c r="K90" s="106" t="n">
        <v>19056</v>
      </c>
      <c r="L90" s="107" t="n">
        <v>2023003531</v>
      </c>
      <c r="M90" s="73"/>
      <c r="N90" s="74" t="n">
        <v>0</v>
      </c>
      <c r="O90" s="109" t="n">
        <v>0</v>
      </c>
      <c r="P90" s="110" t="n">
        <v>0</v>
      </c>
      <c r="Q90" s="77" t="n">
        <v>0</v>
      </c>
      <c r="R90" s="78" t="n">
        <v>0</v>
      </c>
      <c r="S90" s="175" t="n">
        <v>166.21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MG90" s="0"/>
      <c r="AMH90" s="0"/>
      <c r="AMI90" s="0"/>
      <c r="AMJ90" s="0"/>
    </row>
    <row r="91" s="4" customFormat="true" ht="15" hidden="false" customHeight="true" outlineLevel="0" collapsed="false">
      <c r="A91" s="23" t="s">
        <v>1337</v>
      </c>
      <c r="B91" s="108" t="n">
        <v>13830</v>
      </c>
      <c r="C91" s="23" t="n">
        <v>3267860</v>
      </c>
      <c r="D91" s="102" t="s">
        <v>1837</v>
      </c>
      <c r="E91" s="26" t="s">
        <v>258</v>
      </c>
      <c r="F91" s="26" t="s">
        <v>255</v>
      </c>
      <c r="G91" s="103" t="n">
        <v>45169</v>
      </c>
      <c r="H91" s="104" t="n">
        <v>166.21</v>
      </c>
      <c r="I91" s="29" t="s">
        <v>23</v>
      </c>
      <c r="J91" s="105" t="s">
        <v>1839</v>
      </c>
      <c r="K91" s="106" t="n">
        <v>19056</v>
      </c>
      <c r="L91" s="107" t="n">
        <v>2023003531</v>
      </c>
      <c r="M91" s="73"/>
      <c r="N91" s="74" t="n">
        <v>0</v>
      </c>
      <c r="O91" s="109" t="n">
        <v>0</v>
      </c>
      <c r="P91" s="110" t="n">
        <v>0</v>
      </c>
      <c r="Q91" s="77" t="n">
        <v>0</v>
      </c>
      <c r="R91" s="78" t="n">
        <v>0</v>
      </c>
      <c r="S91" s="175" t="n">
        <v>166.21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MG91" s="0"/>
      <c r="AMH91" s="0"/>
      <c r="AMI91" s="0"/>
      <c r="AMJ91" s="0"/>
    </row>
    <row r="92" s="4" customFormat="true" ht="15" hidden="false" customHeight="true" outlineLevel="0" collapsed="false">
      <c r="A92" s="23" t="s">
        <v>1337</v>
      </c>
      <c r="B92" s="108" t="n">
        <v>13831</v>
      </c>
      <c r="C92" s="23" t="n">
        <v>3267861</v>
      </c>
      <c r="D92" s="102" t="s">
        <v>1837</v>
      </c>
      <c r="E92" s="26" t="s">
        <v>258</v>
      </c>
      <c r="F92" s="26" t="s">
        <v>255</v>
      </c>
      <c r="G92" s="103" t="n">
        <v>45169</v>
      </c>
      <c r="H92" s="104" t="n">
        <v>166.21</v>
      </c>
      <c r="I92" s="29" t="s">
        <v>23</v>
      </c>
      <c r="J92" s="105" t="s">
        <v>1839</v>
      </c>
      <c r="K92" s="106" t="n">
        <v>19056</v>
      </c>
      <c r="L92" s="107" t="n">
        <v>2023003531</v>
      </c>
      <c r="M92" s="73"/>
      <c r="N92" s="74" t="n">
        <v>0</v>
      </c>
      <c r="O92" s="109" t="n">
        <v>0</v>
      </c>
      <c r="P92" s="110" t="n">
        <v>0</v>
      </c>
      <c r="Q92" s="77" t="n">
        <v>0</v>
      </c>
      <c r="R92" s="78" t="n">
        <v>0</v>
      </c>
      <c r="S92" s="175" t="n">
        <v>166.21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MG92" s="0"/>
      <c r="AMH92" s="0"/>
      <c r="AMI92" s="0"/>
      <c r="AMJ92" s="0"/>
    </row>
    <row r="93" s="4" customFormat="true" ht="15" hidden="false" customHeight="true" outlineLevel="0" collapsed="false">
      <c r="A93" s="23" t="s">
        <v>1337</v>
      </c>
      <c r="B93" s="108" t="n">
        <v>13832</v>
      </c>
      <c r="C93" s="23" t="n">
        <v>3267862</v>
      </c>
      <c r="D93" s="102" t="s">
        <v>1837</v>
      </c>
      <c r="E93" s="26" t="s">
        <v>258</v>
      </c>
      <c r="F93" s="26" t="s">
        <v>255</v>
      </c>
      <c r="G93" s="103" t="n">
        <v>45169</v>
      </c>
      <c r="H93" s="104" t="n">
        <v>166.21</v>
      </c>
      <c r="I93" s="29" t="s">
        <v>23</v>
      </c>
      <c r="J93" s="105" t="s">
        <v>1839</v>
      </c>
      <c r="K93" s="106" t="n">
        <v>19056</v>
      </c>
      <c r="L93" s="107" t="n">
        <v>2023003531</v>
      </c>
      <c r="M93" s="73"/>
      <c r="N93" s="74" t="n">
        <v>0</v>
      </c>
      <c r="O93" s="109" t="n">
        <v>0</v>
      </c>
      <c r="P93" s="110" t="n">
        <v>0</v>
      </c>
      <c r="Q93" s="77" t="n">
        <v>0</v>
      </c>
      <c r="R93" s="78" t="n">
        <v>0</v>
      </c>
      <c r="S93" s="175" t="n">
        <v>166.21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MG93" s="0"/>
      <c r="AMH93" s="0"/>
      <c r="AMI93" s="0"/>
      <c r="AMJ93" s="0"/>
    </row>
    <row r="94" s="4" customFormat="true" ht="15" hidden="false" customHeight="true" outlineLevel="0" collapsed="false">
      <c r="A94" s="23" t="s">
        <v>1337</v>
      </c>
      <c r="B94" s="108" t="n">
        <v>13833</v>
      </c>
      <c r="C94" s="23" t="n">
        <v>3267863</v>
      </c>
      <c r="D94" s="102" t="s">
        <v>1837</v>
      </c>
      <c r="E94" s="26" t="s">
        <v>258</v>
      </c>
      <c r="F94" s="26" t="s">
        <v>255</v>
      </c>
      <c r="G94" s="103" t="n">
        <v>45169</v>
      </c>
      <c r="H94" s="104" t="n">
        <v>166.21</v>
      </c>
      <c r="I94" s="29" t="s">
        <v>23</v>
      </c>
      <c r="J94" s="105" t="s">
        <v>1839</v>
      </c>
      <c r="K94" s="106" t="n">
        <v>19056</v>
      </c>
      <c r="L94" s="107" t="n">
        <v>2023003531</v>
      </c>
      <c r="M94" s="73"/>
      <c r="N94" s="74" t="n">
        <v>0</v>
      </c>
      <c r="O94" s="109" t="n">
        <v>0</v>
      </c>
      <c r="P94" s="110" t="n">
        <v>0</v>
      </c>
      <c r="Q94" s="77" t="n">
        <v>0</v>
      </c>
      <c r="R94" s="78" t="n">
        <v>0</v>
      </c>
      <c r="S94" s="175" t="n">
        <v>166.21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MG94" s="0"/>
      <c r="AMH94" s="0"/>
      <c r="AMI94" s="0"/>
      <c r="AMJ94" s="0"/>
    </row>
    <row r="95" s="4" customFormat="true" ht="15" hidden="false" customHeight="true" outlineLevel="0" collapsed="false">
      <c r="A95" s="23" t="s">
        <v>1337</v>
      </c>
      <c r="B95" s="108" t="n">
        <v>13834</v>
      </c>
      <c r="C95" s="23" t="n">
        <v>3267864</v>
      </c>
      <c r="D95" s="102" t="s">
        <v>1837</v>
      </c>
      <c r="E95" s="26" t="s">
        <v>258</v>
      </c>
      <c r="F95" s="26" t="s">
        <v>255</v>
      </c>
      <c r="G95" s="103" t="n">
        <v>45169</v>
      </c>
      <c r="H95" s="104" t="n">
        <v>166.21</v>
      </c>
      <c r="I95" s="29" t="s">
        <v>23</v>
      </c>
      <c r="J95" s="105" t="s">
        <v>1839</v>
      </c>
      <c r="K95" s="106" t="n">
        <v>19056</v>
      </c>
      <c r="L95" s="107" t="n">
        <v>2023003531</v>
      </c>
      <c r="M95" s="73"/>
      <c r="N95" s="74" t="n">
        <v>0</v>
      </c>
      <c r="O95" s="109" t="n">
        <v>0</v>
      </c>
      <c r="P95" s="110" t="n">
        <v>0</v>
      </c>
      <c r="Q95" s="77" t="n">
        <v>0</v>
      </c>
      <c r="R95" s="78" t="n">
        <v>0</v>
      </c>
      <c r="S95" s="175" t="n">
        <v>166.21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MG95" s="0"/>
      <c r="AMH95" s="0"/>
      <c r="AMI95" s="0"/>
      <c r="AMJ95" s="0"/>
    </row>
    <row r="96" s="4" customFormat="true" ht="15" hidden="false" customHeight="true" outlineLevel="0" collapsed="false">
      <c r="A96" s="23" t="s">
        <v>1337</v>
      </c>
      <c r="B96" s="108" t="n">
        <v>13835</v>
      </c>
      <c r="C96" s="23" t="n">
        <v>3267865</v>
      </c>
      <c r="D96" s="102" t="s">
        <v>1837</v>
      </c>
      <c r="E96" s="26" t="s">
        <v>258</v>
      </c>
      <c r="F96" s="26" t="s">
        <v>255</v>
      </c>
      <c r="G96" s="103" t="n">
        <v>45169</v>
      </c>
      <c r="H96" s="104" t="n">
        <v>166.21</v>
      </c>
      <c r="I96" s="29" t="s">
        <v>23</v>
      </c>
      <c r="J96" s="105" t="s">
        <v>1839</v>
      </c>
      <c r="K96" s="106" t="n">
        <v>19056</v>
      </c>
      <c r="L96" s="107" t="n">
        <v>2023003531</v>
      </c>
      <c r="M96" s="73"/>
      <c r="N96" s="74" t="n">
        <v>0</v>
      </c>
      <c r="O96" s="109" t="n">
        <v>0</v>
      </c>
      <c r="P96" s="110" t="n">
        <v>0</v>
      </c>
      <c r="Q96" s="77" t="n">
        <v>0</v>
      </c>
      <c r="R96" s="78" t="n">
        <v>0</v>
      </c>
      <c r="S96" s="175" t="n">
        <v>166.21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MG96" s="0"/>
      <c r="AMH96" s="0"/>
      <c r="AMI96" s="0"/>
      <c r="AMJ96" s="0"/>
    </row>
    <row r="97" s="4" customFormat="true" ht="15" hidden="false" customHeight="true" outlineLevel="0" collapsed="false">
      <c r="A97" s="23" t="s">
        <v>1337</v>
      </c>
      <c r="B97" s="108" t="n">
        <v>13836</v>
      </c>
      <c r="C97" s="23" t="n">
        <v>3267866</v>
      </c>
      <c r="D97" s="102" t="s">
        <v>1837</v>
      </c>
      <c r="E97" s="26" t="s">
        <v>258</v>
      </c>
      <c r="F97" s="26" t="s">
        <v>255</v>
      </c>
      <c r="G97" s="103" t="n">
        <v>45169</v>
      </c>
      <c r="H97" s="104" t="n">
        <v>166.21</v>
      </c>
      <c r="I97" s="29" t="s">
        <v>23</v>
      </c>
      <c r="J97" s="105" t="s">
        <v>1839</v>
      </c>
      <c r="K97" s="106" t="n">
        <v>19056</v>
      </c>
      <c r="L97" s="107" t="n">
        <v>2023003531</v>
      </c>
      <c r="M97" s="73"/>
      <c r="N97" s="74" t="n">
        <v>0</v>
      </c>
      <c r="O97" s="109" t="n">
        <v>0</v>
      </c>
      <c r="P97" s="110" t="n">
        <v>0</v>
      </c>
      <c r="Q97" s="77" t="n">
        <v>0</v>
      </c>
      <c r="R97" s="78" t="n">
        <v>0</v>
      </c>
      <c r="S97" s="175" t="n">
        <v>166.21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MG97" s="0"/>
      <c r="AMH97" s="0"/>
      <c r="AMI97" s="0"/>
      <c r="AMJ97" s="0"/>
    </row>
    <row r="98" s="4" customFormat="true" ht="15" hidden="false" customHeight="true" outlineLevel="0" collapsed="false">
      <c r="A98" s="23" t="s">
        <v>1337</v>
      </c>
      <c r="B98" s="108" t="n">
        <v>13837</v>
      </c>
      <c r="C98" s="23" t="n">
        <v>3267867</v>
      </c>
      <c r="D98" s="102" t="s">
        <v>1837</v>
      </c>
      <c r="E98" s="26" t="s">
        <v>258</v>
      </c>
      <c r="F98" s="26" t="s">
        <v>255</v>
      </c>
      <c r="G98" s="103" t="n">
        <v>45169</v>
      </c>
      <c r="H98" s="104" t="n">
        <v>166.21</v>
      </c>
      <c r="I98" s="29" t="s">
        <v>23</v>
      </c>
      <c r="J98" s="105" t="s">
        <v>1839</v>
      </c>
      <c r="K98" s="106" t="n">
        <v>19056</v>
      </c>
      <c r="L98" s="107" t="n">
        <v>2023003531</v>
      </c>
      <c r="M98" s="73"/>
      <c r="N98" s="74" t="n">
        <v>0</v>
      </c>
      <c r="O98" s="109" t="n">
        <v>0</v>
      </c>
      <c r="P98" s="110" t="n">
        <v>0</v>
      </c>
      <c r="Q98" s="77" t="n">
        <v>0</v>
      </c>
      <c r="R98" s="78" t="n">
        <v>0</v>
      </c>
      <c r="S98" s="175" t="n">
        <v>166.21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MG98" s="0"/>
      <c r="AMH98" s="0"/>
      <c r="AMI98" s="0"/>
      <c r="AMJ98" s="0"/>
    </row>
    <row r="99" s="4" customFormat="true" ht="15" hidden="false" customHeight="true" outlineLevel="0" collapsed="false">
      <c r="A99" s="23" t="s">
        <v>1337</v>
      </c>
      <c r="B99" s="108" t="n">
        <v>13838</v>
      </c>
      <c r="C99" s="23" t="n">
        <v>3267868</v>
      </c>
      <c r="D99" s="102" t="s">
        <v>1837</v>
      </c>
      <c r="E99" s="26" t="s">
        <v>258</v>
      </c>
      <c r="F99" s="26" t="s">
        <v>255</v>
      </c>
      <c r="G99" s="103" t="n">
        <v>45169</v>
      </c>
      <c r="H99" s="104" t="n">
        <v>166.21</v>
      </c>
      <c r="I99" s="29" t="s">
        <v>23</v>
      </c>
      <c r="J99" s="105" t="s">
        <v>1839</v>
      </c>
      <c r="K99" s="106" t="n">
        <v>19056</v>
      </c>
      <c r="L99" s="107" t="n">
        <v>2023003531</v>
      </c>
      <c r="M99" s="73"/>
      <c r="N99" s="74" t="n">
        <v>0</v>
      </c>
      <c r="O99" s="109" t="n">
        <v>0</v>
      </c>
      <c r="P99" s="110" t="n">
        <v>0</v>
      </c>
      <c r="Q99" s="77" t="n">
        <v>0</v>
      </c>
      <c r="R99" s="78" t="n">
        <v>0</v>
      </c>
      <c r="S99" s="175" t="n">
        <v>166.21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MG99" s="0"/>
      <c r="AMH99" s="0"/>
      <c r="AMI99" s="0"/>
      <c r="AMJ99" s="0"/>
    </row>
    <row r="100" s="4" customFormat="true" ht="15" hidden="false" customHeight="true" outlineLevel="0" collapsed="false">
      <c r="A100" s="23" t="s">
        <v>1337</v>
      </c>
      <c r="B100" s="108" t="n">
        <v>13839</v>
      </c>
      <c r="C100" s="23" t="n">
        <v>3267869</v>
      </c>
      <c r="D100" s="102" t="s">
        <v>1837</v>
      </c>
      <c r="E100" s="26" t="s">
        <v>258</v>
      </c>
      <c r="F100" s="26" t="s">
        <v>255</v>
      </c>
      <c r="G100" s="103" t="n">
        <v>45169</v>
      </c>
      <c r="H100" s="104" t="n">
        <v>166.21</v>
      </c>
      <c r="I100" s="29" t="s">
        <v>23</v>
      </c>
      <c r="J100" s="105" t="s">
        <v>1839</v>
      </c>
      <c r="K100" s="106" t="n">
        <v>19056</v>
      </c>
      <c r="L100" s="107" t="n">
        <v>2023003531</v>
      </c>
      <c r="M100" s="73"/>
      <c r="N100" s="74" t="n">
        <v>0</v>
      </c>
      <c r="O100" s="109" t="n">
        <v>0</v>
      </c>
      <c r="P100" s="110" t="n">
        <v>0</v>
      </c>
      <c r="Q100" s="77" t="n">
        <v>0</v>
      </c>
      <c r="R100" s="78" t="n">
        <v>0</v>
      </c>
      <c r="S100" s="175" t="n">
        <v>166.21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MG100" s="0"/>
      <c r="AMH100" s="0"/>
      <c r="AMI100" s="0"/>
      <c r="AMJ100" s="0"/>
    </row>
    <row r="101" s="4" customFormat="true" ht="15" hidden="false" customHeight="true" outlineLevel="0" collapsed="false">
      <c r="A101" s="23" t="s">
        <v>1337</v>
      </c>
      <c r="B101" s="108" t="n">
        <v>13840</v>
      </c>
      <c r="C101" s="23" t="n">
        <v>3267870</v>
      </c>
      <c r="D101" s="102" t="s">
        <v>1837</v>
      </c>
      <c r="E101" s="26" t="s">
        <v>258</v>
      </c>
      <c r="F101" s="26" t="s">
        <v>255</v>
      </c>
      <c r="G101" s="103" t="n">
        <v>45169</v>
      </c>
      <c r="H101" s="104" t="n">
        <v>166.21</v>
      </c>
      <c r="I101" s="29" t="s">
        <v>23</v>
      </c>
      <c r="J101" s="105" t="s">
        <v>1839</v>
      </c>
      <c r="K101" s="106" t="n">
        <v>19056</v>
      </c>
      <c r="L101" s="107" t="n">
        <v>2023003531</v>
      </c>
      <c r="M101" s="73"/>
      <c r="N101" s="74" t="n">
        <v>0</v>
      </c>
      <c r="O101" s="109" t="n">
        <v>0</v>
      </c>
      <c r="P101" s="110" t="n">
        <v>0</v>
      </c>
      <c r="Q101" s="77" t="n">
        <v>0</v>
      </c>
      <c r="R101" s="78" t="n">
        <v>0</v>
      </c>
      <c r="S101" s="175" t="n">
        <v>166.21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MG101" s="0"/>
      <c r="AMH101" s="0"/>
      <c r="AMI101" s="0"/>
      <c r="AMJ101" s="0"/>
    </row>
    <row r="102" s="4" customFormat="true" ht="15" hidden="false" customHeight="true" outlineLevel="0" collapsed="false">
      <c r="A102" s="23" t="s">
        <v>1337</v>
      </c>
      <c r="B102" s="108" t="n">
        <v>13841</v>
      </c>
      <c r="C102" s="23" t="n">
        <v>3267871</v>
      </c>
      <c r="D102" s="102" t="s">
        <v>1837</v>
      </c>
      <c r="E102" s="26" t="s">
        <v>258</v>
      </c>
      <c r="F102" s="26" t="s">
        <v>255</v>
      </c>
      <c r="G102" s="103" t="n">
        <v>45169</v>
      </c>
      <c r="H102" s="104" t="n">
        <v>166.21</v>
      </c>
      <c r="I102" s="29" t="s">
        <v>23</v>
      </c>
      <c r="J102" s="105" t="s">
        <v>1839</v>
      </c>
      <c r="K102" s="106" t="n">
        <v>19056</v>
      </c>
      <c r="L102" s="107" t="n">
        <v>2023003531</v>
      </c>
      <c r="M102" s="73"/>
      <c r="N102" s="74" t="n">
        <v>0</v>
      </c>
      <c r="O102" s="109" t="n">
        <v>0</v>
      </c>
      <c r="P102" s="110" t="n">
        <v>0</v>
      </c>
      <c r="Q102" s="77" t="n">
        <v>0</v>
      </c>
      <c r="R102" s="78" t="n">
        <v>0</v>
      </c>
      <c r="S102" s="175" t="n">
        <v>166.21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MG102" s="0"/>
      <c r="AMH102" s="0"/>
      <c r="AMI102" s="0"/>
      <c r="AMJ102" s="0"/>
    </row>
    <row r="103" s="4" customFormat="true" ht="15" hidden="false" customHeight="true" outlineLevel="0" collapsed="false">
      <c r="A103" s="23" t="s">
        <v>1337</v>
      </c>
      <c r="B103" s="108" t="n">
        <v>13842</v>
      </c>
      <c r="C103" s="23" t="n">
        <v>3267872</v>
      </c>
      <c r="D103" s="102" t="s">
        <v>1837</v>
      </c>
      <c r="E103" s="26" t="s">
        <v>258</v>
      </c>
      <c r="F103" s="26" t="s">
        <v>255</v>
      </c>
      <c r="G103" s="103" t="n">
        <v>45169</v>
      </c>
      <c r="H103" s="104" t="n">
        <v>166.21</v>
      </c>
      <c r="I103" s="29" t="s">
        <v>23</v>
      </c>
      <c r="J103" s="105" t="s">
        <v>1839</v>
      </c>
      <c r="K103" s="106" t="n">
        <v>19056</v>
      </c>
      <c r="L103" s="107" t="n">
        <v>2023003531</v>
      </c>
      <c r="M103" s="73"/>
      <c r="N103" s="74" t="n">
        <v>0</v>
      </c>
      <c r="O103" s="109" t="n">
        <v>0</v>
      </c>
      <c r="P103" s="110" t="n">
        <v>0</v>
      </c>
      <c r="Q103" s="77" t="n">
        <v>0</v>
      </c>
      <c r="R103" s="78" t="n">
        <v>0</v>
      </c>
      <c r="S103" s="175" t="n">
        <v>166.21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MG103" s="0"/>
      <c r="AMH103" s="0"/>
      <c r="AMI103" s="0"/>
      <c r="AMJ103" s="0"/>
    </row>
    <row r="104" s="4" customFormat="true" ht="15" hidden="false" customHeight="true" outlineLevel="0" collapsed="false">
      <c r="A104" s="23" t="s">
        <v>1337</v>
      </c>
      <c r="B104" s="108" t="n">
        <v>13843</v>
      </c>
      <c r="C104" s="23" t="n">
        <v>3267873</v>
      </c>
      <c r="D104" s="102" t="s">
        <v>1837</v>
      </c>
      <c r="E104" s="26" t="s">
        <v>258</v>
      </c>
      <c r="F104" s="26" t="s">
        <v>255</v>
      </c>
      <c r="G104" s="103" t="n">
        <v>45169</v>
      </c>
      <c r="H104" s="104" t="n">
        <v>166.21</v>
      </c>
      <c r="I104" s="29" t="s">
        <v>23</v>
      </c>
      <c r="J104" s="105" t="s">
        <v>1839</v>
      </c>
      <c r="K104" s="106" t="n">
        <v>19056</v>
      </c>
      <c r="L104" s="107" t="n">
        <v>2023003531</v>
      </c>
      <c r="M104" s="73"/>
      <c r="N104" s="74" t="n">
        <v>0</v>
      </c>
      <c r="O104" s="109" t="n">
        <v>0</v>
      </c>
      <c r="P104" s="110" t="n">
        <v>0</v>
      </c>
      <c r="Q104" s="77" t="n">
        <v>0</v>
      </c>
      <c r="R104" s="78" t="n">
        <v>0</v>
      </c>
      <c r="S104" s="175" t="n">
        <v>166.21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MG104" s="0"/>
      <c r="AMH104" s="0"/>
      <c r="AMI104" s="0"/>
      <c r="AMJ104" s="0"/>
    </row>
    <row r="105" s="4" customFormat="true" ht="15" hidden="false" customHeight="true" outlineLevel="0" collapsed="false">
      <c r="A105" s="23" t="s">
        <v>1337</v>
      </c>
      <c r="B105" s="108" t="n">
        <v>13844</v>
      </c>
      <c r="C105" s="23" t="n">
        <v>3267874</v>
      </c>
      <c r="D105" s="102" t="s">
        <v>1837</v>
      </c>
      <c r="E105" s="26" t="s">
        <v>258</v>
      </c>
      <c r="F105" s="26" t="s">
        <v>255</v>
      </c>
      <c r="G105" s="103" t="n">
        <v>45169</v>
      </c>
      <c r="H105" s="104" t="n">
        <v>166.21</v>
      </c>
      <c r="I105" s="29" t="s">
        <v>23</v>
      </c>
      <c r="J105" s="105" t="s">
        <v>1839</v>
      </c>
      <c r="K105" s="106" t="n">
        <v>19056</v>
      </c>
      <c r="L105" s="107" t="n">
        <v>2023003531</v>
      </c>
      <c r="M105" s="73"/>
      <c r="N105" s="74" t="n">
        <v>0</v>
      </c>
      <c r="O105" s="109" t="n">
        <v>0</v>
      </c>
      <c r="P105" s="110" t="n">
        <v>0</v>
      </c>
      <c r="Q105" s="77" t="n">
        <v>0</v>
      </c>
      <c r="R105" s="78" t="n">
        <v>0</v>
      </c>
      <c r="S105" s="175" t="n">
        <v>166.21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MG105" s="0"/>
      <c r="AMH105" s="0"/>
      <c r="AMI105" s="0"/>
      <c r="AMJ105" s="0"/>
    </row>
    <row r="106" s="4" customFormat="true" ht="15" hidden="false" customHeight="true" outlineLevel="0" collapsed="false">
      <c r="A106" s="23" t="s">
        <v>1337</v>
      </c>
      <c r="B106" s="108" t="n">
        <v>13845</v>
      </c>
      <c r="C106" s="23" t="n">
        <v>3267875</v>
      </c>
      <c r="D106" s="102" t="s">
        <v>1837</v>
      </c>
      <c r="E106" s="26" t="s">
        <v>258</v>
      </c>
      <c r="F106" s="26" t="s">
        <v>255</v>
      </c>
      <c r="G106" s="103" t="n">
        <v>45169</v>
      </c>
      <c r="H106" s="104" t="n">
        <v>166.21</v>
      </c>
      <c r="I106" s="29" t="s">
        <v>23</v>
      </c>
      <c r="J106" s="105" t="s">
        <v>1839</v>
      </c>
      <c r="K106" s="106" t="n">
        <v>19056</v>
      </c>
      <c r="L106" s="107" t="n">
        <v>2023003531</v>
      </c>
      <c r="M106" s="73"/>
      <c r="N106" s="74" t="n">
        <v>0</v>
      </c>
      <c r="O106" s="109" t="n">
        <v>0</v>
      </c>
      <c r="P106" s="110" t="n">
        <v>0</v>
      </c>
      <c r="Q106" s="77" t="n">
        <v>0</v>
      </c>
      <c r="R106" s="78" t="n">
        <v>0</v>
      </c>
      <c r="S106" s="175" t="n">
        <v>166.21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MG106" s="0"/>
      <c r="AMH106" s="0"/>
      <c r="AMI106" s="0"/>
      <c r="AMJ106" s="0"/>
    </row>
    <row r="107" s="4" customFormat="true" ht="15" hidden="false" customHeight="true" outlineLevel="0" collapsed="false">
      <c r="A107" s="23" t="s">
        <v>1337</v>
      </c>
      <c r="B107" s="108" t="n">
        <v>13846</v>
      </c>
      <c r="C107" s="23" t="n">
        <v>3267876</v>
      </c>
      <c r="D107" s="102" t="s">
        <v>1837</v>
      </c>
      <c r="E107" s="26" t="s">
        <v>258</v>
      </c>
      <c r="F107" s="26" t="s">
        <v>255</v>
      </c>
      <c r="G107" s="103" t="n">
        <v>45169</v>
      </c>
      <c r="H107" s="104" t="n">
        <v>166.21</v>
      </c>
      <c r="I107" s="29" t="s">
        <v>23</v>
      </c>
      <c r="J107" s="105" t="s">
        <v>1839</v>
      </c>
      <c r="K107" s="106" t="n">
        <v>19056</v>
      </c>
      <c r="L107" s="107" t="n">
        <v>2023003531</v>
      </c>
      <c r="M107" s="73"/>
      <c r="N107" s="74" t="n">
        <v>0</v>
      </c>
      <c r="O107" s="109" t="n">
        <v>0</v>
      </c>
      <c r="P107" s="110" t="n">
        <v>0</v>
      </c>
      <c r="Q107" s="77" t="n">
        <v>0</v>
      </c>
      <c r="R107" s="78" t="n">
        <v>0</v>
      </c>
      <c r="S107" s="175" t="n">
        <v>166.21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MG107" s="0"/>
      <c r="AMH107" s="0"/>
      <c r="AMI107" s="0"/>
      <c r="AMJ107" s="0"/>
    </row>
    <row r="108" s="4" customFormat="true" ht="15" hidden="false" customHeight="true" outlineLevel="0" collapsed="false">
      <c r="A108" s="23" t="s">
        <v>1337</v>
      </c>
      <c r="B108" s="108" t="n">
        <v>13847</v>
      </c>
      <c r="C108" s="23" t="n">
        <v>3267877</v>
      </c>
      <c r="D108" s="102" t="s">
        <v>1837</v>
      </c>
      <c r="E108" s="26" t="s">
        <v>258</v>
      </c>
      <c r="F108" s="26" t="s">
        <v>255</v>
      </c>
      <c r="G108" s="103" t="n">
        <v>45169</v>
      </c>
      <c r="H108" s="104" t="n">
        <v>166.21</v>
      </c>
      <c r="I108" s="29" t="s">
        <v>23</v>
      </c>
      <c r="J108" s="105" t="s">
        <v>1839</v>
      </c>
      <c r="K108" s="106" t="n">
        <v>19056</v>
      </c>
      <c r="L108" s="107" t="n">
        <v>2023003531</v>
      </c>
      <c r="M108" s="73"/>
      <c r="N108" s="74" t="n">
        <v>0</v>
      </c>
      <c r="O108" s="109" t="n">
        <v>0</v>
      </c>
      <c r="P108" s="110" t="n">
        <v>0</v>
      </c>
      <c r="Q108" s="77" t="n">
        <v>0</v>
      </c>
      <c r="R108" s="78" t="n">
        <v>0</v>
      </c>
      <c r="S108" s="175" t="n">
        <v>166.21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MG108" s="0"/>
      <c r="AMH108" s="0"/>
      <c r="AMI108" s="0"/>
      <c r="AMJ108" s="0"/>
    </row>
    <row r="109" s="4" customFormat="true" ht="15" hidden="false" customHeight="true" outlineLevel="0" collapsed="false">
      <c r="A109" s="23" t="s">
        <v>1337</v>
      </c>
      <c r="B109" s="108" t="n">
        <v>13848</v>
      </c>
      <c r="C109" s="23" t="n">
        <v>3267878</v>
      </c>
      <c r="D109" s="102" t="s">
        <v>1837</v>
      </c>
      <c r="E109" s="26" t="s">
        <v>258</v>
      </c>
      <c r="F109" s="26" t="s">
        <v>255</v>
      </c>
      <c r="G109" s="103" t="n">
        <v>45169</v>
      </c>
      <c r="H109" s="104" t="n">
        <v>166.21</v>
      </c>
      <c r="I109" s="29" t="s">
        <v>23</v>
      </c>
      <c r="J109" s="105" t="s">
        <v>1839</v>
      </c>
      <c r="K109" s="106" t="n">
        <v>19056</v>
      </c>
      <c r="L109" s="107" t="n">
        <v>2023003531</v>
      </c>
      <c r="M109" s="73"/>
      <c r="N109" s="74" t="n">
        <v>0</v>
      </c>
      <c r="O109" s="109" t="n">
        <v>0</v>
      </c>
      <c r="P109" s="110" t="n">
        <v>0</v>
      </c>
      <c r="Q109" s="77" t="n">
        <v>0</v>
      </c>
      <c r="R109" s="78" t="n">
        <v>0</v>
      </c>
      <c r="S109" s="175" t="n">
        <v>166.21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MG109" s="0"/>
      <c r="AMH109" s="0"/>
      <c r="AMI109" s="0"/>
      <c r="AMJ109" s="0"/>
    </row>
    <row r="110" s="4" customFormat="true" ht="15" hidden="false" customHeight="true" outlineLevel="0" collapsed="false">
      <c r="A110" s="23" t="s">
        <v>1337</v>
      </c>
      <c r="B110" s="108" t="n">
        <v>13849</v>
      </c>
      <c r="C110" s="23" t="n">
        <v>3267879</v>
      </c>
      <c r="D110" s="102" t="s">
        <v>1837</v>
      </c>
      <c r="E110" s="26" t="s">
        <v>258</v>
      </c>
      <c r="F110" s="26" t="s">
        <v>255</v>
      </c>
      <c r="G110" s="103" t="n">
        <v>45169</v>
      </c>
      <c r="H110" s="104" t="n">
        <v>166.21</v>
      </c>
      <c r="I110" s="29" t="s">
        <v>23</v>
      </c>
      <c r="J110" s="105" t="s">
        <v>1839</v>
      </c>
      <c r="K110" s="106" t="n">
        <v>19056</v>
      </c>
      <c r="L110" s="107" t="n">
        <v>2023003531</v>
      </c>
      <c r="M110" s="73"/>
      <c r="N110" s="74" t="n">
        <v>0</v>
      </c>
      <c r="O110" s="109" t="n">
        <v>0</v>
      </c>
      <c r="P110" s="110" t="n">
        <v>0</v>
      </c>
      <c r="Q110" s="77" t="n">
        <v>0</v>
      </c>
      <c r="R110" s="78" t="n">
        <v>0</v>
      </c>
      <c r="S110" s="175" t="n">
        <v>166.21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MG110" s="0"/>
      <c r="AMH110" s="0"/>
      <c r="AMI110" s="0"/>
      <c r="AMJ110" s="0"/>
    </row>
    <row r="111" s="4" customFormat="true" ht="15" hidden="false" customHeight="true" outlineLevel="0" collapsed="false">
      <c r="A111" s="23" t="s">
        <v>1337</v>
      </c>
      <c r="B111" s="108" t="n">
        <v>13850</v>
      </c>
      <c r="C111" s="23" t="n">
        <v>3267880</v>
      </c>
      <c r="D111" s="102" t="s">
        <v>1837</v>
      </c>
      <c r="E111" s="26" t="s">
        <v>258</v>
      </c>
      <c r="F111" s="26" t="s">
        <v>255</v>
      </c>
      <c r="G111" s="103" t="n">
        <v>45169</v>
      </c>
      <c r="H111" s="104" t="n">
        <v>166.21</v>
      </c>
      <c r="I111" s="29" t="s">
        <v>23</v>
      </c>
      <c r="J111" s="105" t="s">
        <v>1839</v>
      </c>
      <c r="K111" s="106" t="n">
        <v>19056</v>
      </c>
      <c r="L111" s="107" t="n">
        <v>2023003531</v>
      </c>
      <c r="M111" s="73"/>
      <c r="N111" s="74" t="n">
        <v>0</v>
      </c>
      <c r="O111" s="109" t="n">
        <v>0</v>
      </c>
      <c r="P111" s="110" t="n">
        <v>0</v>
      </c>
      <c r="Q111" s="77" t="n">
        <v>0</v>
      </c>
      <c r="R111" s="78" t="n">
        <v>0</v>
      </c>
      <c r="S111" s="175" t="n">
        <v>166.21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MG111" s="0"/>
      <c r="AMH111" s="0"/>
      <c r="AMI111" s="0"/>
      <c r="AMJ111" s="0"/>
    </row>
    <row r="112" s="4" customFormat="true" ht="15" hidden="false" customHeight="true" outlineLevel="0" collapsed="false">
      <c r="A112" s="23" t="s">
        <v>1337</v>
      </c>
      <c r="B112" s="108" t="n">
        <v>13851</v>
      </c>
      <c r="C112" s="23" t="n">
        <v>3267881</v>
      </c>
      <c r="D112" s="102" t="s">
        <v>1837</v>
      </c>
      <c r="E112" s="26" t="s">
        <v>258</v>
      </c>
      <c r="F112" s="26" t="s">
        <v>255</v>
      </c>
      <c r="G112" s="103" t="n">
        <v>45169</v>
      </c>
      <c r="H112" s="104" t="n">
        <v>166.21</v>
      </c>
      <c r="I112" s="29" t="s">
        <v>23</v>
      </c>
      <c r="J112" s="105" t="s">
        <v>1839</v>
      </c>
      <c r="K112" s="106" t="n">
        <v>19056</v>
      </c>
      <c r="L112" s="107" t="n">
        <v>2023003531</v>
      </c>
      <c r="M112" s="73"/>
      <c r="N112" s="74" t="n">
        <v>0</v>
      </c>
      <c r="O112" s="109" t="n">
        <v>0</v>
      </c>
      <c r="P112" s="110" t="n">
        <v>0</v>
      </c>
      <c r="Q112" s="77" t="n">
        <v>0</v>
      </c>
      <c r="R112" s="78" t="n">
        <v>0</v>
      </c>
      <c r="S112" s="175" t="n">
        <v>166.21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MG112" s="0"/>
      <c r="AMH112" s="0"/>
      <c r="AMI112" s="0"/>
      <c r="AMJ112" s="0"/>
    </row>
    <row r="113" s="4" customFormat="true" ht="15" hidden="false" customHeight="true" outlineLevel="0" collapsed="false">
      <c r="A113" s="23" t="s">
        <v>1337</v>
      </c>
      <c r="B113" s="108" t="n">
        <v>13852</v>
      </c>
      <c r="C113" s="23" t="n">
        <v>3267882</v>
      </c>
      <c r="D113" s="102" t="s">
        <v>1837</v>
      </c>
      <c r="E113" s="26" t="s">
        <v>258</v>
      </c>
      <c r="F113" s="26" t="s">
        <v>255</v>
      </c>
      <c r="G113" s="103" t="n">
        <v>45169</v>
      </c>
      <c r="H113" s="104" t="n">
        <v>166.21</v>
      </c>
      <c r="I113" s="29" t="s">
        <v>23</v>
      </c>
      <c r="J113" s="105" t="s">
        <v>1839</v>
      </c>
      <c r="K113" s="106" t="n">
        <v>19056</v>
      </c>
      <c r="L113" s="107" t="n">
        <v>2023003531</v>
      </c>
      <c r="M113" s="73"/>
      <c r="N113" s="74" t="n">
        <v>0</v>
      </c>
      <c r="O113" s="109" t="n">
        <v>0</v>
      </c>
      <c r="P113" s="110" t="n">
        <v>0</v>
      </c>
      <c r="Q113" s="77" t="n">
        <v>0</v>
      </c>
      <c r="R113" s="78" t="n">
        <v>0</v>
      </c>
      <c r="S113" s="175" t="n">
        <v>166.21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MG113" s="0"/>
      <c r="AMH113" s="0"/>
      <c r="AMI113" s="0"/>
      <c r="AMJ113" s="0"/>
    </row>
    <row r="114" s="4" customFormat="true" ht="15" hidden="false" customHeight="true" outlineLevel="0" collapsed="false">
      <c r="A114" s="23" t="s">
        <v>1337</v>
      </c>
      <c r="B114" s="108" t="n">
        <v>13853</v>
      </c>
      <c r="C114" s="23" t="n">
        <v>3267883</v>
      </c>
      <c r="D114" s="102" t="s">
        <v>1837</v>
      </c>
      <c r="E114" s="26" t="s">
        <v>258</v>
      </c>
      <c r="F114" s="26" t="s">
        <v>255</v>
      </c>
      <c r="G114" s="103" t="n">
        <v>45169</v>
      </c>
      <c r="H114" s="104" t="n">
        <v>166.21</v>
      </c>
      <c r="I114" s="29" t="s">
        <v>23</v>
      </c>
      <c r="J114" s="105" t="s">
        <v>1839</v>
      </c>
      <c r="K114" s="106" t="n">
        <v>19056</v>
      </c>
      <c r="L114" s="107" t="n">
        <v>2023003531</v>
      </c>
      <c r="M114" s="73"/>
      <c r="N114" s="74" t="n">
        <v>0</v>
      </c>
      <c r="O114" s="109" t="n">
        <v>0</v>
      </c>
      <c r="P114" s="110" t="n">
        <v>0</v>
      </c>
      <c r="Q114" s="77" t="n">
        <v>0</v>
      </c>
      <c r="R114" s="78" t="n">
        <v>0</v>
      </c>
      <c r="S114" s="175" t="n">
        <v>166.21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MG114" s="0"/>
      <c r="AMH114" s="0"/>
      <c r="AMI114" s="0"/>
      <c r="AMJ114" s="0"/>
    </row>
    <row r="115" s="4" customFormat="true" ht="15" hidden="false" customHeight="true" outlineLevel="0" collapsed="false">
      <c r="A115" s="23" t="s">
        <v>1337</v>
      </c>
      <c r="B115" s="108" t="n">
        <v>13854</v>
      </c>
      <c r="C115" s="23" t="n">
        <v>3267884</v>
      </c>
      <c r="D115" s="102" t="s">
        <v>1837</v>
      </c>
      <c r="E115" s="26" t="s">
        <v>258</v>
      </c>
      <c r="F115" s="26" t="s">
        <v>255</v>
      </c>
      <c r="G115" s="103" t="n">
        <v>45169</v>
      </c>
      <c r="H115" s="104" t="n">
        <v>166.21</v>
      </c>
      <c r="I115" s="29" t="s">
        <v>23</v>
      </c>
      <c r="J115" s="105" t="s">
        <v>1839</v>
      </c>
      <c r="K115" s="106" t="n">
        <v>19056</v>
      </c>
      <c r="L115" s="107" t="n">
        <v>2023003531</v>
      </c>
      <c r="M115" s="73"/>
      <c r="N115" s="74" t="n">
        <v>0</v>
      </c>
      <c r="O115" s="109" t="n">
        <v>0</v>
      </c>
      <c r="P115" s="110" t="n">
        <v>0</v>
      </c>
      <c r="Q115" s="77" t="n">
        <v>0</v>
      </c>
      <c r="R115" s="78" t="n">
        <v>0</v>
      </c>
      <c r="S115" s="175" t="n">
        <v>166.21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MG115" s="0"/>
      <c r="AMH115" s="0"/>
      <c r="AMI115" s="0"/>
      <c r="AMJ115" s="0"/>
    </row>
    <row r="116" s="4" customFormat="true" ht="15" hidden="false" customHeight="true" outlineLevel="0" collapsed="false">
      <c r="A116" s="23" t="s">
        <v>1337</v>
      </c>
      <c r="B116" s="108" t="n">
        <v>13855</v>
      </c>
      <c r="C116" s="23" t="n">
        <v>3267885</v>
      </c>
      <c r="D116" s="102" t="s">
        <v>1837</v>
      </c>
      <c r="E116" s="26" t="s">
        <v>258</v>
      </c>
      <c r="F116" s="26" t="s">
        <v>255</v>
      </c>
      <c r="G116" s="103" t="n">
        <v>45169</v>
      </c>
      <c r="H116" s="104" t="n">
        <v>166.21</v>
      </c>
      <c r="I116" s="29" t="s">
        <v>23</v>
      </c>
      <c r="J116" s="105" t="s">
        <v>1839</v>
      </c>
      <c r="K116" s="106" t="n">
        <v>19056</v>
      </c>
      <c r="L116" s="107" t="n">
        <v>2023003531</v>
      </c>
      <c r="M116" s="73"/>
      <c r="N116" s="74" t="n">
        <v>0</v>
      </c>
      <c r="O116" s="109" t="n">
        <v>0</v>
      </c>
      <c r="P116" s="110" t="n">
        <v>0</v>
      </c>
      <c r="Q116" s="77" t="n">
        <v>0</v>
      </c>
      <c r="R116" s="78" t="n">
        <v>0</v>
      </c>
      <c r="S116" s="175" t="n">
        <v>166.21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MG116" s="0"/>
      <c r="AMH116" s="0"/>
      <c r="AMI116" s="0"/>
      <c r="AMJ116" s="0"/>
    </row>
    <row r="117" s="4" customFormat="true" ht="15" hidden="false" customHeight="true" outlineLevel="0" collapsed="false">
      <c r="A117" s="23" t="s">
        <v>1337</v>
      </c>
      <c r="B117" s="108" t="n">
        <v>13856</v>
      </c>
      <c r="C117" s="23" t="n">
        <v>3267886</v>
      </c>
      <c r="D117" s="102" t="s">
        <v>1837</v>
      </c>
      <c r="E117" s="26" t="s">
        <v>258</v>
      </c>
      <c r="F117" s="26" t="s">
        <v>255</v>
      </c>
      <c r="G117" s="103" t="n">
        <v>45169</v>
      </c>
      <c r="H117" s="104" t="n">
        <v>166.21</v>
      </c>
      <c r="I117" s="29" t="s">
        <v>23</v>
      </c>
      <c r="J117" s="105" t="s">
        <v>1839</v>
      </c>
      <c r="K117" s="106" t="n">
        <v>19056</v>
      </c>
      <c r="L117" s="107" t="n">
        <v>2023003531</v>
      </c>
      <c r="M117" s="73"/>
      <c r="N117" s="74" t="n">
        <v>0</v>
      </c>
      <c r="O117" s="109" t="n">
        <v>0</v>
      </c>
      <c r="P117" s="110" t="n">
        <v>0</v>
      </c>
      <c r="Q117" s="77" t="n">
        <v>0</v>
      </c>
      <c r="R117" s="78" t="n">
        <v>0</v>
      </c>
      <c r="S117" s="175" t="n">
        <v>166.21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MG117" s="0"/>
      <c r="AMH117" s="0"/>
      <c r="AMI117" s="0"/>
      <c r="AMJ117" s="0"/>
    </row>
    <row r="118" s="4" customFormat="true" ht="15" hidden="false" customHeight="true" outlineLevel="0" collapsed="false">
      <c r="A118" s="23" t="s">
        <v>1337</v>
      </c>
      <c r="B118" s="108" t="n">
        <v>13857</v>
      </c>
      <c r="C118" s="23" t="n">
        <v>3267887</v>
      </c>
      <c r="D118" s="102" t="s">
        <v>1837</v>
      </c>
      <c r="E118" s="26" t="s">
        <v>258</v>
      </c>
      <c r="F118" s="26" t="s">
        <v>255</v>
      </c>
      <c r="G118" s="103" t="n">
        <v>45169</v>
      </c>
      <c r="H118" s="104" t="n">
        <v>166.21</v>
      </c>
      <c r="I118" s="29" t="s">
        <v>23</v>
      </c>
      <c r="J118" s="105" t="s">
        <v>1839</v>
      </c>
      <c r="K118" s="106" t="n">
        <v>19056</v>
      </c>
      <c r="L118" s="107" t="n">
        <v>2023003531</v>
      </c>
      <c r="M118" s="73"/>
      <c r="N118" s="74" t="n">
        <v>0</v>
      </c>
      <c r="O118" s="109" t="n">
        <v>0</v>
      </c>
      <c r="P118" s="110" t="n">
        <v>0</v>
      </c>
      <c r="Q118" s="77" t="n">
        <v>0</v>
      </c>
      <c r="R118" s="78" t="n">
        <v>0</v>
      </c>
      <c r="S118" s="175" t="n">
        <v>166.21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MG118" s="0"/>
      <c r="AMH118" s="0"/>
      <c r="AMI118" s="0"/>
      <c r="AMJ118" s="0"/>
    </row>
    <row r="119" s="4" customFormat="true" ht="15" hidden="false" customHeight="true" outlineLevel="0" collapsed="false">
      <c r="A119" s="23" t="s">
        <v>1337</v>
      </c>
      <c r="B119" s="108" t="n">
        <v>13858</v>
      </c>
      <c r="C119" s="23" t="n">
        <v>3267888</v>
      </c>
      <c r="D119" s="102" t="s">
        <v>1837</v>
      </c>
      <c r="E119" s="26" t="s">
        <v>258</v>
      </c>
      <c r="F119" s="26" t="s">
        <v>255</v>
      </c>
      <c r="G119" s="103" t="n">
        <v>45169</v>
      </c>
      <c r="H119" s="104" t="n">
        <v>166.21</v>
      </c>
      <c r="I119" s="29" t="s">
        <v>23</v>
      </c>
      <c r="J119" s="105" t="s">
        <v>1839</v>
      </c>
      <c r="K119" s="106" t="n">
        <v>19056</v>
      </c>
      <c r="L119" s="107" t="n">
        <v>2023003531</v>
      </c>
      <c r="M119" s="73"/>
      <c r="N119" s="74" t="n">
        <v>0</v>
      </c>
      <c r="O119" s="109" t="n">
        <v>0</v>
      </c>
      <c r="P119" s="110" t="n">
        <v>0</v>
      </c>
      <c r="Q119" s="77" t="n">
        <v>0</v>
      </c>
      <c r="R119" s="78" t="n">
        <v>0</v>
      </c>
      <c r="S119" s="175" t="n">
        <v>166.21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MG119" s="0"/>
      <c r="AMH119" s="0"/>
      <c r="AMI119" s="0"/>
      <c r="AMJ119" s="0"/>
    </row>
    <row r="120" s="4" customFormat="true" ht="15" hidden="false" customHeight="true" outlineLevel="0" collapsed="false">
      <c r="A120" s="23" t="s">
        <v>1337</v>
      </c>
      <c r="B120" s="108" t="n">
        <v>13859</v>
      </c>
      <c r="C120" s="23" t="n">
        <v>3267889</v>
      </c>
      <c r="D120" s="102" t="s">
        <v>1837</v>
      </c>
      <c r="E120" s="26" t="s">
        <v>258</v>
      </c>
      <c r="F120" s="26" t="s">
        <v>255</v>
      </c>
      <c r="G120" s="103" t="n">
        <v>45169</v>
      </c>
      <c r="H120" s="104" t="n">
        <v>166.21</v>
      </c>
      <c r="I120" s="29" t="s">
        <v>23</v>
      </c>
      <c r="J120" s="105" t="s">
        <v>1839</v>
      </c>
      <c r="K120" s="106" t="n">
        <v>19056</v>
      </c>
      <c r="L120" s="107" t="n">
        <v>2023003531</v>
      </c>
      <c r="M120" s="73"/>
      <c r="N120" s="74" t="n">
        <v>0</v>
      </c>
      <c r="O120" s="109" t="n">
        <v>0</v>
      </c>
      <c r="P120" s="110" t="n">
        <v>0</v>
      </c>
      <c r="Q120" s="77" t="n">
        <v>0</v>
      </c>
      <c r="R120" s="78" t="n">
        <v>0</v>
      </c>
      <c r="S120" s="175" t="n">
        <v>166.21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MG120" s="0"/>
      <c r="AMH120" s="0"/>
      <c r="AMI120" s="0"/>
      <c r="AMJ120" s="0"/>
    </row>
  </sheetData>
  <conditionalFormatting sqref="S1 Q2:S2 Q3:R10 R11:S120">
    <cfRule type="cellIs" priority="2" operator="lessThan" aboveAverage="0" equalAverage="0" bottom="0" percent="0" rank="0" text="" dxfId="0">
      <formula>0</formula>
    </cfRule>
  </conditionalFormatting>
  <conditionalFormatting sqref="C1">
    <cfRule type="duplicateValues" priority="3" aboveAverage="0" equalAverage="0" bottom="0" percent="0" rank="0" text="" dxfId="0"/>
  </conditionalFormatting>
  <conditionalFormatting sqref="B1 B2:C2 C3:C120">
    <cfRule type="duplicateValues" priority="4" aboveAverage="0" equalAverage="0" bottom="0" percent="0" rank="0" text="" dxfId="0"/>
  </conditionalFormatting>
  <conditionalFormatting sqref="B1 B2:C2 C3:C120">
    <cfRule type="duplicateValues" priority="5" aboveAverage="0" equalAverage="0" bottom="0" percent="0" rank="0" text="" dxfId="0"/>
  </conditionalFormatting>
  <conditionalFormatting sqref="C2:C120">
    <cfRule type="duplicateValues" priority="6" aboveAverage="0" equalAverage="0" bottom="0" percent="0" rank="0" text="" dxfId="0"/>
  </conditionalFormatting>
  <conditionalFormatting sqref="B2:C2 C3:C120">
    <cfRule type="duplicateValues" priority="7" aboveAverage="0" equalAverage="0" bottom="0" percent="0" rank="0" text="" dxfId="0"/>
  </conditionalFormatting>
  <conditionalFormatting sqref="O11:O120">
    <cfRule type="duplicateValues" priority="8" aboveAverage="0" equalAverage="0" bottom="0" percent="0" rank="0" text="" dxfId="0"/>
  </conditionalFormatting>
  <conditionalFormatting sqref="B11:B120">
    <cfRule type="duplicateValues" priority="9" aboveAverage="0" equalAverage="0" bottom="0" percent="0" rank="0" text="" dxfId="0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2024-01-09T19:04:33Z</dcterms:created>
  <dc:creator>mayara.rezende</dc:creator>
  <dc:description/>
  <dc:language>pt-BR</dc:language>
  <cp:lastModifiedBy/>
  <cp:lastPrinted>2024-01-10T09:26:26Z</cp:lastPrinted>
  <dcterms:modified xsi:type="dcterms:W3CDTF">2024-02-01T13:12:48Z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